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Finance\"/>
    </mc:Choice>
  </mc:AlternateContent>
  <xr:revisionPtr revIDLastSave="0" documentId="13_ncr:1_{F910EFAB-1B47-428A-A41D-7A9C4213EAC2}" xr6:coauthVersionLast="47" xr6:coauthVersionMax="47" xr10:uidLastSave="{00000000-0000-0000-0000-000000000000}"/>
  <bookViews>
    <workbookView xWindow="-120" yWindow="-120" windowWidth="29040" windowHeight="15840" xr2:uid="{34D1924E-F600-44A4-9EB2-CC2492A8EAF5}"/>
  </bookViews>
  <sheets>
    <sheet name="Introduction" sheetId="1" r:id="rId1"/>
    <sheet name="Mapping" sheetId="4" r:id="rId2"/>
    <sheet name="Monthly Rental Income" sheetId="11" r:id="rId3"/>
    <sheet name="Mortgage Calculation" sheetId="9" r:id="rId4"/>
    <sheet name="Total Cash Flow" sheetId="15" r:id="rId5"/>
  </sheets>
  <definedNames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localSheetId="2" hidden="1">#REF!</definedName>
    <definedName name="_GSRATESR_1" localSheetId="3" hidden="1">#REF!</definedName>
    <definedName name="_GSRATESR_1" hidden="1">#REF!</definedName>
    <definedName name="_GSRATESR_10" localSheetId="2" hidden="1">#REF!</definedName>
    <definedName name="_GSRATESR_10" localSheetId="3" hidden="1">#REF!</definedName>
    <definedName name="_GSRATESR_10" hidden="1">#REF!</definedName>
    <definedName name="_GSRATESR_11" localSheetId="2" hidden="1">#REF!</definedName>
    <definedName name="_GSRATESR_11" localSheetId="3" hidden="1">#REF!</definedName>
    <definedName name="_GSRATESR_11" hidden="1">#REF!</definedName>
    <definedName name="_GSRATESR_12" localSheetId="2" hidden="1">#REF!</definedName>
    <definedName name="_GSRATESR_12" localSheetId="3" hidden="1">#REF!</definedName>
    <definedName name="_GSRATESR_12" hidden="1">#REF!</definedName>
    <definedName name="_GSRATESR_13" localSheetId="2" hidden="1">#REF!</definedName>
    <definedName name="_GSRATESR_13" localSheetId="3" hidden="1">#REF!</definedName>
    <definedName name="_GSRATESR_13" hidden="1">#REF!</definedName>
    <definedName name="_GSRATESR_3" localSheetId="2" hidden="1">#REF!</definedName>
    <definedName name="_GSRATESR_3" localSheetId="3" hidden="1">#REF!</definedName>
    <definedName name="_GSRATESR_3" hidden="1">#REF!</definedName>
    <definedName name="_GSRATESR_4" localSheetId="2" hidden="1">#REF!</definedName>
    <definedName name="_GSRATESR_4" localSheetId="3" hidden="1">#REF!</definedName>
    <definedName name="_GSRATESR_4" hidden="1">#REF!</definedName>
    <definedName name="_GSRATESR_5" localSheetId="2" hidden="1">#REF!</definedName>
    <definedName name="_GSRATESR_5" localSheetId="3" hidden="1">#REF!</definedName>
    <definedName name="_GSRATESR_5" hidden="1">#REF!</definedName>
    <definedName name="_GSRATESR_6" localSheetId="2" hidden="1">#REF!</definedName>
    <definedName name="_GSRATESR_6" localSheetId="3" hidden="1">#REF!</definedName>
    <definedName name="_GSRATESR_6" hidden="1">#REF!</definedName>
    <definedName name="_GSRATESR_7" localSheetId="2" hidden="1">#REF!</definedName>
    <definedName name="_GSRATESR_7" localSheetId="3" hidden="1">#REF!</definedName>
    <definedName name="_GSRATESR_7" hidden="1">#REF!</definedName>
    <definedName name="_GSRATESR_8" localSheetId="2" hidden="1">#REF!</definedName>
    <definedName name="_GSRATESR_8" localSheetId="3" hidden="1">#REF!</definedName>
    <definedName name="_GSRATESR_8" hidden="1">#REF!</definedName>
    <definedName name="_GSRATESR_9" localSheetId="2" hidden="1">#REF!</definedName>
    <definedName name="_GSRATESR_9" localSheetId="3" hidden="1">#REF!</definedName>
    <definedName name="_GSRATESR_9" hidden="1">#REF!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dExp">'Monthly Rental Income'!$C$10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hidden="1">{"standalone1",#N/A,FALSE,"DCFBase";"standalone2",#N/A,FALSE,"DCFBase"}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hidden="1">{"standalone1",#N/A,FALSE,"DCFBase";"standalone2",#N/A,FALSE,"DCFBase"}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CapitalReq">'Monthly Rental Income'!$B$17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hidden="1">{#N/A,#N/A,FALSE,"A&amp;E";#N/A,#N/A,FALSE,"HighTop";#N/A,#N/A,FALSE,"JG";#N/A,#N/A,FALSE,"RI";#N/A,#N/A,FALSE,"woHT";#N/A,#N/A,FALSE,"woHT&amp;JG"}</definedName>
    <definedName name="data">OFFSET('Mortgage Calculation'!$I$44,COUNT('Mortgage Calculation'!$I$45:$I$3040),0,-'Mortgage Calculation'!$C$9,1)</definedName>
    <definedName name="dataAccInc">OFFSET('Monthly Rental Income'!$H$53,COUNT('Monthly Rental Income'!$H$54:$H$1063),0,-COUNTA('Monthly Rental Income'!$H$54:$H$1063),1)</definedName>
    <definedName name="dataMthlyCashFlow">OFFSET('Monthly Rental Income'!$G$53,COUNT('Monthly Rental Income'!$G$54:$G$1063),0,-COUNTA('Monthly Rental Income'!$G$54:$G$1063),1)</definedName>
    <definedName name="Date1stPmt">'Mortgage Calculation'!$C$12</definedName>
    <definedName name="df" hidden="1">{"'Summary P&amp;L'!$A$1:$M$70","'Summary P&amp;L'!$A$1:$M$70"}</definedName>
    <definedName name="DownPmt">'Monthly Rental Income'!$C$16</definedName>
    <definedName name="Duration">'Mortgage Calculation'!$C$8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hidden="1">{"standalone1",#N/A,FALSE,"DCFBase";"standalone2",#N/A,FALSE,"DCFBase"}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GrossYield">'Monthly Rental Income'!$C$20</definedName>
    <definedName name="h" hidden="1">{#N/A,#N/A,FALSE,"CreditStat";#N/A,#N/A,FALSE,"SPbrkup";#N/A,#N/A,FALSE,"MerSPsyn";#N/A,#N/A,FALSE,"MerSPwKCsyn";#N/A,#N/A,FALSE,"MerSPwKCsyn (2)";#N/A,#N/A,FALSE,"CreditStat (2)"}</definedName>
    <definedName name="HTML_CodePage" hidden="1">1252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nterestRate">'Mortgage Calculation'!$C$7</definedName>
    <definedName name="iui" hidden="1">{#N/A,#N/A,FALSE,"A&amp;E";#N/A,#N/A,FALSE,"HighTop";#N/A,#N/A,FALSE,"JG";#N/A,#N/A,FALSE,"RI";#N/A,#N/A,FALSE,"woHT";#N/A,#N/A,FALSE,"woHT&amp;JG"}</definedName>
    <definedName name="j" hidden="1">{"standalone1",#N/A,FALSE,"DCFBase";"standalone2",#N/A,FALSE,"DCFBase"}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Label">OFFSET(data,0,-5)</definedName>
    <definedName name="Label2">OFFSET(dataAccInc,0,-4)</definedName>
    <definedName name="Label3">OFFSET(dataMthlyCashFlow,0,-3)</definedName>
    <definedName name="LoanAmount">'Mortgage Calculation'!$C$6</definedName>
    <definedName name="m" hidden="1">{"standalone1",#N/A,FALSE,"DCFBase";"standalone2",#N/A,FALSE,"DCFBase"}</definedName>
    <definedName name="MR" hidden="1">{#N/A,#N/A,FALSE,"sales ytd";#N/A,#N/A,FALSE,"investments";#N/A,#N/A,FALSE,"bus. synergies 1997";#N/A,#N/A,FALSE,"synergies outlook"}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Payment">'Mortgage Calculation'!$C$14</definedName>
    <definedName name="PaymentFrqcy">'Mortgage Calculation'!$C$11</definedName>
    <definedName name="PaymentsDue">'Mortgage Calculation'!$C$10</definedName>
    <definedName name="PurchPrice">'Monthly Rental Income'!$C$9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ent">'Monthly Rental Income'!$C$19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hidden="1">{#N/A,#N/A,FALSE,"A&amp;E";#N/A,#N/A,FALSE,"HighTop";#N/A,#N/A,FALSE,"JG";#N/A,#N/A,FALSE,"RI";#N/A,#N/A,FALSE,"woHT";#N/A,#N/A,FALSE,"woHT&amp;JG"}</definedName>
    <definedName name="ttt" hidden="1">{#N/A,#N/A,FALSE,"CreditStat";#N/A,#N/A,FALSE,"SPbrkup";#N/A,#N/A,FALSE,"MerSPsyn";#N/A,#N/A,FALSE,"MerSPwKCsyn";#N/A,#N/A,FALSE,"MerSPwKCsyn (2)";#N/A,#N/A,FALSE,"CreditStat (2)"}</definedName>
    <definedName name="v" hidden="1">{"standalone1",#N/A,FALSE,"DCFBase";"standalone2",#N/A,FALSE,"DCFBase"}</definedName>
    <definedName name="vv" hidden="1">{#N/A,#N/A,FALSE,"CreditStat";#N/A,#N/A,FALSE,"SPbrkup";#N/A,#N/A,FALSE,"MerSPsyn";#N/A,#N/A,FALSE,"MerSPwKCsyn";#N/A,#N/A,FALSE,"MerSPwKCsyn (2)";#N/A,#N/A,FALSE,"CreditStat (2)"}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hidden="1">{"standalone1",#N/A,FALSE,"DCFBase";"standalone2",#N/A,FALSE,"DCFBase"}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hidden="1">{#N/A,#N/A,FALSE,"A&amp;E";#N/A,#N/A,FALSE,"HighTop";#N/A,#N/A,FALSE,"JG";#N/A,#N/A,FALSE,"RI";#N/A,#N/A,FALSE,"woHT";#N/A,#N/A,FALSE,"woHT&amp;JG"}</definedName>
    <definedName name="wrn.vortrag." hidden="1">{#N/A,#N/A,FALSE,"sales ytd";#N/A,#N/A,FALSE,"investments";#N/A,#N/A,FALSE,"bus. synergies 1997";#N/A,#N/A,FALSE,"synergies outlook"}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1" i="15" l="1"/>
  <c r="B3002" i="15"/>
  <c r="B3003" i="15"/>
  <c r="F3003" i="15" s="1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J164" i="11"/>
  <c r="J292" i="11"/>
  <c r="J308" i="11"/>
  <c r="J380" i="11"/>
  <c r="J436" i="11"/>
  <c r="J548" i="11"/>
  <c r="J676" i="11"/>
  <c r="J692" i="11"/>
  <c r="J764" i="11"/>
  <c r="J820" i="11"/>
  <c r="J932" i="11"/>
  <c r="J993" i="11"/>
  <c r="J1003" i="11"/>
  <c r="J1033" i="11"/>
  <c r="J1035" i="11"/>
  <c r="J1057" i="11"/>
  <c r="K54" i="11"/>
  <c r="J54" i="11"/>
  <c r="A79" i="11"/>
  <c r="A80" i="11"/>
  <c r="K80" i="11" s="1"/>
  <c r="A81" i="11"/>
  <c r="A82" i="11"/>
  <c r="K82" i="11" s="1"/>
  <c r="A83" i="11"/>
  <c r="A84" i="11"/>
  <c r="K84" i="11" s="1"/>
  <c r="A85" i="11"/>
  <c r="A86" i="11"/>
  <c r="K86" i="11" s="1"/>
  <c r="A87" i="11"/>
  <c r="A88" i="11"/>
  <c r="K88" i="11" s="1"/>
  <c r="A89" i="11"/>
  <c r="A90" i="11"/>
  <c r="K90" i="11" s="1"/>
  <c r="A91" i="11"/>
  <c r="A92" i="11"/>
  <c r="K92" i="11" s="1"/>
  <c r="A93" i="11"/>
  <c r="A94" i="11"/>
  <c r="K94" i="11" s="1"/>
  <c r="A95" i="11"/>
  <c r="A96" i="11"/>
  <c r="K96" i="11" s="1"/>
  <c r="A97" i="11"/>
  <c r="A98" i="11"/>
  <c r="K98" i="11" s="1"/>
  <c r="A99" i="11"/>
  <c r="A100" i="11"/>
  <c r="K100" i="11" s="1"/>
  <c r="A101" i="11"/>
  <c r="A102" i="11"/>
  <c r="K102" i="11" s="1"/>
  <c r="A103" i="11"/>
  <c r="A104" i="11"/>
  <c r="K104" i="11" s="1"/>
  <c r="A105" i="11"/>
  <c r="A106" i="11"/>
  <c r="K106" i="11" s="1"/>
  <c r="A107" i="11"/>
  <c r="A108" i="11"/>
  <c r="K108" i="11" s="1"/>
  <c r="A109" i="11"/>
  <c r="A110" i="11"/>
  <c r="K110" i="11" s="1"/>
  <c r="A111" i="11"/>
  <c r="A112" i="11"/>
  <c r="K112" i="11" s="1"/>
  <c r="A113" i="11"/>
  <c r="A114" i="11"/>
  <c r="K114" i="11" s="1"/>
  <c r="A115" i="11"/>
  <c r="A116" i="11"/>
  <c r="K116" i="11" s="1"/>
  <c r="A117" i="11"/>
  <c r="A118" i="11"/>
  <c r="K118" i="11" s="1"/>
  <c r="A119" i="11"/>
  <c r="A120" i="11"/>
  <c r="K120" i="11" s="1"/>
  <c r="A121" i="11"/>
  <c r="A122" i="11"/>
  <c r="K122" i="11" s="1"/>
  <c r="A123" i="11"/>
  <c r="A124" i="11"/>
  <c r="K124" i="11" s="1"/>
  <c r="A125" i="11"/>
  <c r="A126" i="11"/>
  <c r="K126" i="11" s="1"/>
  <c r="A127" i="11"/>
  <c r="A128" i="11"/>
  <c r="K128" i="11" s="1"/>
  <c r="A129" i="11"/>
  <c r="A130" i="11"/>
  <c r="K130" i="11" s="1"/>
  <c r="A131" i="11"/>
  <c r="A132" i="11"/>
  <c r="K132" i="11" s="1"/>
  <c r="A133" i="11"/>
  <c r="A134" i="11"/>
  <c r="K134" i="11" s="1"/>
  <c r="A135" i="11"/>
  <c r="A136" i="11"/>
  <c r="K136" i="11" s="1"/>
  <c r="A137" i="11"/>
  <c r="A138" i="11"/>
  <c r="K138" i="11" s="1"/>
  <c r="A139" i="11"/>
  <c r="A140" i="11"/>
  <c r="K140" i="11" s="1"/>
  <c r="A141" i="11"/>
  <c r="A142" i="11"/>
  <c r="K142" i="11" s="1"/>
  <c r="A143" i="11"/>
  <c r="A144" i="11"/>
  <c r="K144" i="11" s="1"/>
  <c r="A145" i="11"/>
  <c r="A146" i="11"/>
  <c r="K146" i="11" s="1"/>
  <c r="A147" i="11"/>
  <c r="A148" i="11"/>
  <c r="K148" i="11" s="1"/>
  <c r="A149" i="11"/>
  <c r="A150" i="11"/>
  <c r="K150" i="11" s="1"/>
  <c r="A151" i="11"/>
  <c r="A152" i="11"/>
  <c r="K152" i="11" s="1"/>
  <c r="A153" i="11"/>
  <c r="A154" i="11"/>
  <c r="K154" i="11" s="1"/>
  <c r="A155" i="11"/>
  <c r="A156" i="11"/>
  <c r="K156" i="11" s="1"/>
  <c r="A157" i="11"/>
  <c r="A158" i="11"/>
  <c r="K158" i="11" s="1"/>
  <c r="A159" i="11"/>
  <c r="A160" i="11"/>
  <c r="K160" i="11" s="1"/>
  <c r="A161" i="11"/>
  <c r="A162" i="11"/>
  <c r="K162" i="11" s="1"/>
  <c r="A163" i="11"/>
  <c r="A164" i="11"/>
  <c r="K164" i="11" s="1"/>
  <c r="A165" i="11"/>
  <c r="A166" i="11"/>
  <c r="K166" i="11" s="1"/>
  <c r="A167" i="11"/>
  <c r="A168" i="11"/>
  <c r="K168" i="11" s="1"/>
  <c r="A169" i="11"/>
  <c r="A170" i="11"/>
  <c r="K170" i="11" s="1"/>
  <c r="A171" i="11"/>
  <c r="A172" i="11"/>
  <c r="K172" i="11" s="1"/>
  <c r="A173" i="11"/>
  <c r="A174" i="11"/>
  <c r="K174" i="11" s="1"/>
  <c r="A175" i="11"/>
  <c r="A176" i="11"/>
  <c r="K176" i="11" s="1"/>
  <c r="A177" i="11"/>
  <c r="A178" i="11"/>
  <c r="K178" i="11" s="1"/>
  <c r="A179" i="11"/>
  <c r="A180" i="11"/>
  <c r="K180" i="11" s="1"/>
  <c r="A181" i="11"/>
  <c r="A182" i="11"/>
  <c r="K182" i="11" s="1"/>
  <c r="A183" i="11"/>
  <c r="A184" i="11"/>
  <c r="K184" i="11" s="1"/>
  <c r="A185" i="11"/>
  <c r="A186" i="11"/>
  <c r="K186" i="11" s="1"/>
  <c r="A187" i="11"/>
  <c r="A188" i="11"/>
  <c r="K188" i="11" s="1"/>
  <c r="A189" i="11"/>
  <c r="A190" i="11"/>
  <c r="K190" i="11" s="1"/>
  <c r="A191" i="11"/>
  <c r="A192" i="11"/>
  <c r="K192" i="11" s="1"/>
  <c r="A193" i="11"/>
  <c r="A194" i="11"/>
  <c r="K194" i="11" s="1"/>
  <c r="A195" i="11"/>
  <c r="A196" i="11"/>
  <c r="K196" i="11" s="1"/>
  <c r="A197" i="11"/>
  <c r="A198" i="11"/>
  <c r="K198" i="11" s="1"/>
  <c r="A199" i="11"/>
  <c r="A200" i="11"/>
  <c r="K200" i="11" s="1"/>
  <c r="A201" i="11"/>
  <c r="A202" i="11"/>
  <c r="K202" i="11" s="1"/>
  <c r="A203" i="11"/>
  <c r="A204" i="11"/>
  <c r="K204" i="11" s="1"/>
  <c r="A205" i="11"/>
  <c r="A206" i="11"/>
  <c r="K206" i="11" s="1"/>
  <c r="A207" i="11"/>
  <c r="A208" i="11"/>
  <c r="K208" i="11" s="1"/>
  <c r="A209" i="11"/>
  <c r="A210" i="11"/>
  <c r="K210" i="11" s="1"/>
  <c r="A211" i="11"/>
  <c r="A212" i="11"/>
  <c r="K212" i="11" s="1"/>
  <c r="A213" i="11"/>
  <c r="A214" i="11"/>
  <c r="K214" i="11" s="1"/>
  <c r="A215" i="11"/>
  <c r="A216" i="11"/>
  <c r="K216" i="11" s="1"/>
  <c r="A217" i="11"/>
  <c r="A218" i="11"/>
  <c r="K218" i="11" s="1"/>
  <c r="A219" i="11"/>
  <c r="A220" i="11"/>
  <c r="K220" i="11" s="1"/>
  <c r="A221" i="11"/>
  <c r="A222" i="11"/>
  <c r="K222" i="11" s="1"/>
  <c r="A223" i="11"/>
  <c r="A224" i="11"/>
  <c r="K224" i="11" s="1"/>
  <c r="A225" i="11"/>
  <c r="A226" i="11"/>
  <c r="K226" i="11" s="1"/>
  <c r="A227" i="11"/>
  <c r="A228" i="11"/>
  <c r="K228" i="11" s="1"/>
  <c r="A229" i="11"/>
  <c r="A230" i="11"/>
  <c r="K230" i="11" s="1"/>
  <c r="A231" i="11"/>
  <c r="A232" i="11"/>
  <c r="K232" i="11" s="1"/>
  <c r="A233" i="11"/>
  <c r="A234" i="11"/>
  <c r="K234" i="11" s="1"/>
  <c r="A235" i="11"/>
  <c r="A236" i="11"/>
  <c r="K236" i="11" s="1"/>
  <c r="A237" i="11"/>
  <c r="A238" i="11"/>
  <c r="K238" i="11" s="1"/>
  <c r="A239" i="11"/>
  <c r="A240" i="11"/>
  <c r="K240" i="11" s="1"/>
  <c r="A241" i="11"/>
  <c r="A242" i="11"/>
  <c r="K242" i="11" s="1"/>
  <c r="A243" i="11"/>
  <c r="A244" i="11"/>
  <c r="K244" i="11" s="1"/>
  <c r="A245" i="11"/>
  <c r="A246" i="11"/>
  <c r="K246" i="11" s="1"/>
  <c r="A247" i="11"/>
  <c r="A248" i="11"/>
  <c r="K248" i="11" s="1"/>
  <c r="A249" i="11"/>
  <c r="A250" i="11"/>
  <c r="K250" i="11" s="1"/>
  <c r="A251" i="11"/>
  <c r="A252" i="11"/>
  <c r="K252" i="11" s="1"/>
  <c r="A253" i="11"/>
  <c r="A254" i="11"/>
  <c r="K254" i="11" s="1"/>
  <c r="A255" i="11"/>
  <c r="A256" i="11"/>
  <c r="K256" i="11" s="1"/>
  <c r="A257" i="11"/>
  <c r="A258" i="11"/>
  <c r="K258" i="11" s="1"/>
  <c r="A259" i="11"/>
  <c r="A260" i="11"/>
  <c r="K260" i="11" s="1"/>
  <c r="A261" i="11"/>
  <c r="A262" i="11"/>
  <c r="K262" i="11" s="1"/>
  <c r="A263" i="11"/>
  <c r="A264" i="11"/>
  <c r="K264" i="11" s="1"/>
  <c r="A265" i="11"/>
  <c r="A266" i="11"/>
  <c r="K266" i="11" s="1"/>
  <c r="A267" i="11"/>
  <c r="A268" i="11"/>
  <c r="K268" i="11" s="1"/>
  <c r="A269" i="11"/>
  <c r="A270" i="11"/>
  <c r="K270" i="11" s="1"/>
  <c r="A271" i="11"/>
  <c r="A272" i="11"/>
  <c r="K272" i="11" s="1"/>
  <c r="A273" i="11"/>
  <c r="A274" i="11"/>
  <c r="K274" i="11" s="1"/>
  <c r="A275" i="11"/>
  <c r="A276" i="11"/>
  <c r="K276" i="11" s="1"/>
  <c r="A277" i="11"/>
  <c r="A278" i="11"/>
  <c r="K278" i="11" s="1"/>
  <c r="A279" i="11"/>
  <c r="A280" i="11"/>
  <c r="K280" i="11" s="1"/>
  <c r="A281" i="11"/>
  <c r="A282" i="11"/>
  <c r="K282" i="11" s="1"/>
  <c r="A283" i="11"/>
  <c r="A284" i="11"/>
  <c r="K284" i="11" s="1"/>
  <c r="A285" i="11"/>
  <c r="A286" i="11"/>
  <c r="K286" i="11" s="1"/>
  <c r="A287" i="11"/>
  <c r="A288" i="11"/>
  <c r="K288" i="11" s="1"/>
  <c r="A289" i="11"/>
  <c r="A290" i="11"/>
  <c r="K290" i="11" s="1"/>
  <c r="A291" i="11"/>
  <c r="A292" i="11"/>
  <c r="K292" i="11" s="1"/>
  <c r="A293" i="11"/>
  <c r="A294" i="11"/>
  <c r="K294" i="11" s="1"/>
  <c r="A295" i="11"/>
  <c r="A296" i="11"/>
  <c r="K296" i="11" s="1"/>
  <c r="A297" i="11"/>
  <c r="A298" i="11"/>
  <c r="K298" i="11" s="1"/>
  <c r="A299" i="11"/>
  <c r="A300" i="11"/>
  <c r="K300" i="11" s="1"/>
  <c r="A301" i="11"/>
  <c r="A302" i="11"/>
  <c r="K302" i="11" s="1"/>
  <c r="A303" i="11"/>
  <c r="A304" i="11"/>
  <c r="K304" i="11" s="1"/>
  <c r="A305" i="11"/>
  <c r="A306" i="11"/>
  <c r="K306" i="11" s="1"/>
  <c r="A307" i="11"/>
  <c r="A308" i="11"/>
  <c r="K308" i="11" s="1"/>
  <c r="A309" i="11"/>
  <c r="A310" i="11"/>
  <c r="K310" i="11" s="1"/>
  <c r="A311" i="11"/>
  <c r="A312" i="11"/>
  <c r="K312" i="11" s="1"/>
  <c r="A313" i="11"/>
  <c r="A314" i="11"/>
  <c r="K314" i="11" s="1"/>
  <c r="A315" i="11"/>
  <c r="A316" i="11"/>
  <c r="K316" i="11" s="1"/>
  <c r="A317" i="11"/>
  <c r="A318" i="11"/>
  <c r="K318" i="11" s="1"/>
  <c r="A319" i="11"/>
  <c r="A320" i="11"/>
  <c r="K320" i="11" s="1"/>
  <c r="A321" i="11"/>
  <c r="A322" i="11"/>
  <c r="K322" i="11" s="1"/>
  <c r="A323" i="11"/>
  <c r="A324" i="11"/>
  <c r="K324" i="11" s="1"/>
  <c r="A325" i="11"/>
  <c r="A326" i="11"/>
  <c r="K326" i="11" s="1"/>
  <c r="A327" i="11"/>
  <c r="A328" i="11"/>
  <c r="K328" i="11" s="1"/>
  <c r="A329" i="11"/>
  <c r="A330" i="11"/>
  <c r="K330" i="11" s="1"/>
  <c r="A331" i="11"/>
  <c r="A332" i="11"/>
  <c r="K332" i="11" s="1"/>
  <c r="A333" i="11"/>
  <c r="A334" i="11"/>
  <c r="K334" i="11" s="1"/>
  <c r="A335" i="11"/>
  <c r="A336" i="11"/>
  <c r="K336" i="11" s="1"/>
  <c r="A337" i="11"/>
  <c r="A338" i="11"/>
  <c r="K338" i="11" s="1"/>
  <c r="A339" i="11"/>
  <c r="A340" i="11"/>
  <c r="K340" i="11" s="1"/>
  <c r="A341" i="11"/>
  <c r="A342" i="11"/>
  <c r="K342" i="11" s="1"/>
  <c r="A343" i="11"/>
  <c r="A344" i="11"/>
  <c r="K344" i="11" s="1"/>
  <c r="A345" i="11"/>
  <c r="A346" i="11"/>
  <c r="K346" i="11" s="1"/>
  <c r="A347" i="11"/>
  <c r="A348" i="11"/>
  <c r="K348" i="11" s="1"/>
  <c r="A349" i="11"/>
  <c r="A350" i="11"/>
  <c r="K350" i="11" s="1"/>
  <c r="A351" i="11"/>
  <c r="A352" i="11"/>
  <c r="K352" i="11" s="1"/>
  <c r="A353" i="11"/>
  <c r="A354" i="11"/>
  <c r="K354" i="11" s="1"/>
  <c r="A355" i="11"/>
  <c r="A356" i="11"/>
  <c r="K356" i="11" s="1"/>
  <c r="A357" i="11"/>
  <c r="A358" i="11"/>
  <c r="K358" i="11" s="1"/>
  <c r="A359" i="11"/>
  <c r="A360" i="11"/>
  <c r="K360" i="11" s="1"/>
  <c r="A361" i="11"/>
  <c r="A362" i="11"/>
  <c r="K362" i="11" s="1"/>
  <c r="A363" i="11"/>
  <c r="A364" i="11"/>
  <c r="K364" i="11" s="1"/>
  <c r="A365" i="11"/>
  <c r="A366" i="11"/>
  <c r="K366" i="11" s="1"/>
  <c r="A367" i="11"/>
  <c r="A368" i="11"/>
  <c r="K368" i="11" s="1"/>
  <c r="A369" i="11"/>
  <c r="A370" i="11"/>
  <c r="K370" i="11" s="1"/>
  <c r="A371" i="11"/>
  <c r="A372" i="11"/>
  <c r="K372" i="11" s="1"/>
  <c r="A373" i="11"/>
  <c r="A374" i="11"/>
  <c r="K374" i="11" s="1"/>
  <c r="A375" i="11"/>
  <c r="A376" i="11"/>
  <c r="K376" i="11" s="1"/>
  <c r="A377" i="11"/>
  <c r="A378" i="11"/>
  <c r="K378" i="11" s="1"/>
  <c r="A379" i="11"/>
  <c r="A380" i="11"/>
  <c r="K380" i="11" s="1"/>
  <c r="A381" i="11"/>
  <c r="A382" i="11"/>
  <c r="K382" i="11" s="1"/>
  <c r="A383" i="11"/>
  <c r="A384" i="11"/>
  <c r="K384" i="11" s="1"/>
  <c r="A385" i="11"/>
  <c r="A386" i="11"/>
  <c r="K386" i="11" s="1"/>
  <c r="A387" i="11"/>
  <c r="A388" i="11"/>
  <c r="K388" i="11" s="1"/>
  <c r="A389" i="11"/>
  <c r="A390" i="11"/>
  <c r="K390" i="11" s="1"/>
  <c r="A391" i="11"/>
  <c r="A392" i="11"/>
  <c r="K392" i="11" s="1"/>
  <c r="A393" i="11"/>
  <c r="A394" i="11"/>
  <c r="K394" i="11" s="1"/>
  <c r="A395" i="11"/>
  <c r="A396" i="11"/>
  <c r="K396" i="11" s="1"/>
  <c r="A397" i="11"/>
  <c r="A398" i="11"/>
  <c r="K398" i="11" s="1"/>
  <c r="A399" i="11"/>
  <c r="A400" i="11"/>
  <c r="K400" i="11" s="1"/>
  <c r="A401" i="11"/>
  <c r="A402" i="11"/>
  <c r="K402" i="11" s="1"/>
  <c r="A403" i="11"/>
  <c r="A404" i="11"/>
  <c r="K404" i="11" s="1"/>
  <c r="A405" i="11"/>
  <c r="A406" i="11"/>
  <c r="K406" i="11" s="1"/>
  <c r="A407" i="11"/>
  <c r="A408" i="11"/>
  <c r="K408" i="11" s="1"/>
  <c r="A409" i="11"/>
  <c r="A410" i="11"/>
  <c r="K410" i="11" s="1"/>
  <c r="A411" i="11"/>
  <c r="A412" i="11"/>
  <c r="K412" i="11" s="1"/>
  <c r="A413" i="11"/>
  <c r="A414" i="11"/>
  <c r="K414" i="11" s="1"/>
  <c r="A415" i="11"/>
  <c r="A416" i="11"/>
  <c r="K416" i="11" s="1"/>
  <c r="A417" i="11"/>
  <c r="A418" i="11"/>
  <c r="K418" i="11" s="1"/>
  <c r="A419" i="11"/>
  <c r="A420" i="11"/>
  <c r="K420" i="11" s="1"/>
  <c r="A421" i="11"/>
  <c r="A422" i="11"/>
  <c r="K422" i="11" s="1"/>
  <c r="A423" i="11"/>
  <c r="A424" i="11"/>
  <c r="K424" i="11" s="1"/>
  <c r="A425" i="11"/>
  <c r="A426" i="11"/>
  <c r="K426" i="11" s="1"/>
  <c r="A427" i="11"/>
  <c r="A428" i="11"/>
  <c r="K428" i="11" s="1"/>
  <c r="A429" i="11"/>
  <c r="A430" i="11"/>
  <c r="K430" i="11" s="1"/>
  <c r="A431" i="11"/>
  <c r="A432" i="11"/>
  <c r="K432" i="11" s="1"/>
  <c r="A433" i="11"/>
  <c r="A434" i="11"/>
  <c r="K434" i="11" s="1"/>
  <c r="A435" i="11"/>
  <c r="A436" i="11"/>
  <c r="K436" i="11" s="1"/>
  <c r="A437" i="11"/>
  <c r="A438" i="11"/>
  <c r="K438" i="11" s="1"/>
  <c r="A439" i="11"/>
  <c r="A440" i="11"/>
  <c r="K440" i="11" s="1"/>
  <c r="A441" i="11"/>
  <c r="A442" i="11"/>
  <c r="K442" i="11" s="1"/>
  <c r="A443" i="11"/>
  <c r="A444" i="11"/>
  <c r="K444" i="11" s="1"/>
  <c r="A445" i="11"/>
  <c r="A446" i="11"/>
  <c r="K446" i="11" s="1"/>
  <c r="A447" i="11"/>
  <c r="A448" i="11"/>
  <c r="K448" i="11" s="1"/>
  <c r="A449" i="11"/>
  <c r="A450" i="11"/>
  <c r="K450" i="11" s="1"/>
  <c r="A451" i="11"/>
  <c r="A452" i="11"/>
  <c r="K452" i="11" s="1"/>
  <c r="A453" i="11"/>
  <c r="A454" i="11"/>
  <c r="K454" i="11" s="1"/>
  <c r="A455" i="11"/>
  <c r="A456" i="11"/>
  <c r="K456" i="11" s="1"/>
  <c r="A457" i="11"/>
  <c r="A458" i="11"/>
  <c r="K458" i="11" s="1"/>
  <c r="A459" i="11"/>
  <c r="A460" i="11"/>
  <c r="K460" i="11" s="1"/>
  <c r="A461" i="11"/>
  <c r="A462" i="11"/>
  <c r="K462" i="11" s="1"/>
  <c r="A463" i="11"/>
  <c r="A464" i="11"/>
  <c r="K464" i="11" s="1"/>
  <c r="A465" i="11"/>
  <c r="A466" i="11"/>
  <c r="K466" i="11" s="1"/>
  <c r="A467" i="11"/>
  <c r="A468" i="11"/>
  <c r="K468" i="11" s="1"/>
  <c r="A469" i="11"/>
  <c r="A470" i="11"/>
  <c r="K470" i="11" s="1"/>
  <c r="A471" i="11"/>
  <c r="A472" i="11"/>
  <c r="K472" i="11" s="1"/>
  <c r="A473" i="11"/>
  <c r="A474" i="11"/>
  <c r="K474" i="11" s="1"/>
  <c r="A475" i="11"/>
  <c r="A476" i="11"/>
  <c r="K476" i="11" s="1"/>
  <c r="A477" i="11"/>
  <c r="A478" i="11"/>
  <c r="K478" i="11" s="1"/>
  <c r="A479" i="11"/>
  <c r="A480" i="11"/>
  <c r="K480" i="11" s="1"/>
  <c r="A481" i="11"/>
  <c r="A482" i="11"/>
  <c r="K482" i="11" s="1"/>
  <c r="A483" i="11"/>
  <c r="A484" i="11"/>
  <c r="K484" i="11" s="1"/>
  <c r="A485" i="11"/>
  <c r="A486" i="11"/>
  <c r="K486" i="11" s="1"/>
  <c r="A487" i="11"/>
  <c r="A488" i="11"/>
  <c r="K488" i="11" s="1"/>
  <c r="A489" i="11"/>
  <c r="A490" i="11"/>
  <c r="K490" i="11" s="1"/>
  <c r="A491" i="11"/>
  <c r="A492" i="11"/>
  <c r="K492" i="11" s="1"/>
  <c r="A493" i="11"/>
  <c r="A494" i="11"/>
  <c r="K494" i="11" s="1"/>
  <c r="A495" i="11"/>
  <c r="A496" i="11"/>
  <c r="K496" i="11" s="1"/>
  <c r="A497" i="11"/>
  <c r="A498" i="11"/>
  <c r="K498" i="11" s="1"/>
  <c r="A499" i="11"/>
  <c r="A500" i="11"/>
  <c r="K500" i="11" s="1"/>
  <c r="A501" i="11"/>
  <c r="A502" i="11"/>
  <c r="K502" i="11" s="1"/>
  <c r="A503" i="11"/>
  <c r="A504" i="11"/>
  <c r="K504" i="11" s="1"/>
  <c r="A505" i="11"/>
  <c r="A506" i="11"/>
  <c r="K506" i="11" s="1"/>
  <c r="A507" i="11"/>
  <c r="A508" i="11"/>
  <c r="K508" i="11" s="1"/>
  <c r="A509" i="11"/>
  <c r="A510" i="11"/>
  <c r="K510" i="11" s="1"/>
  <c r="A511" i="11"/>
  <c r="A512" i="11"/>
  <c r="K512" i="11" s="1"/>
  <c r="A513" i="11"/>
  <c r="A514" i="11"/>
  <c r="K514" i="11" s="1"/>
  <c r="A515" i="11"/>
  <c r="A516" i="11"/>
  <c r="K516" i="11" s="1"/>
  <c r="A517" i="11"/>
  <c r="A518" i="11"/>
  <c r="K518" i="11" s="1"/>
  <c r="A519" i="11"/>
  <c r="A520" i="11"/>
  <c r="K520" i="11" s="1"/>
  <c r="A521" i="11"/>
  <c r="A522" i="11"/>
  <c r="K522" i="11" s="1"/>
  <c r="A523" i="11"/>
  <c r="A524" i="11"/>
  <c r="K524" i="11" s="1"/>
  <c r="A525" i="11"/>
  <c r="A526" i="11"/>
  <c r="K526" i="11" s="1"/>
  <c r="A527" i="11"/>
  <c r="A528" i="11"/>
  <c r="K528" i="11" s="1"/>
  <c r="A529" i="11"/>
  <c r="A530" i="11"/>
  <c r="K530" i="11" s="1"/>
  <c r="A531" i="11"/>
  <c r="A532" i="11"/>
  <c r="K532" i="11" s="1"/>
  <c r="A533" i="11"/>
  <c r="A534" i="11"/>
  <c r="K534" i="11" s="1"/>
  <c r="A535" i="11"/>
  <c r="A536" i="11"/>
  <c r="K536" i="11" s="1"/>
  <c r="A537" i="11"/>
  <c r="A538" i="11"/>
  <c r="K538" i="11" s="1"/>
  <c r="A539" i="11"/>
  <c r="A540" i="11"/>
  <c r="K540" i="11" s="1"/>
  <c r="A541" i="11"/>
  <c r="A542" i="11"/>
  <c r="K542" i="11" s="1"/>
  <c r="A543" i="11"/>
  <c r="A544" i="11"/>
  <c r="K544" i="11" s="1"/>
  <c r="A545" i="11"/>
  <c r="A546" i="11"/>
  <c r="K546" i="11" s="1"/>
  <c r="A547" i="11"/>
  <c r="A548" i="11"/>
  <c r="K548" i="11" s="1"/>
  <c r="A549" i="11"/>
  <c r="A550" i="11"/>
  <c r="K550" i="11" s="1"/>
  <c r="A551" i="11"/>
  <c r="A552" i="11"/>
  <c r="K552" i="11" s="1"/>
  <c r="A553" i="11"/>
  <c r="A554" i="11"/>
  <c r="K554" i="11" s="1"/>
  <c r="A555" i="11"/>
  <c r="A556" i="11"/>
  <c r="K556" i="11" s="1"/>
  <c r="A557" i="11"/>
  <c r="A558" i="11"/>
  <c r="K558" i="11" s="1"/>
  <c r="A559" i="11"/>
  <c r="A560" i="11"/>
  <c r="K560" i="11" s="1"/>
  <c r="A561" i="11"/>
  <c r="A562" i="11"/>
  <c r="K562" i="11" s="1"/>
  <c r="A563" i="11"/>
  <c r="A564" i="11"/>
  <c r="K564" i="11" s="1"/>
  <c r="A565" i="11"/>
  <c r="A566" i="11"/>
  <c r="K566" i="11" s="1"/>
  <c r="A567" i="11"/>
  <c r="A568" i="11"/>
  <c r="K568" i="11" s="1"/>
  <c r="A569" i="11"/>
  <c r="A570" i="11"/>
  <c r="K570" i="11" s="1"/>
  <c r="A571" i="11"/>
  <c r="A572" i="11"/>
  <c r="K572" i="11" s="1"/>
  <c r="A573" i="11"/>
  <c r="A574" i="11"/>
  <c r="K574" i="11" s="1"/>
  <c r="A575" i="11"/>
  <c r="A576" i="11"/>
  <c r="K576" i="11" s="1"/>
  <c r="A577" i="11"/>
  <c r="A578" i="11"/>
  <c r="K578" i="11" s="1"/>
  <c r="A579" i="11"/>
  <c r="A580" i="11"/>
  <c r="K580" i="11" s="1"/>
  <c r="A581" i="11"/>
  <c r="A582" i="11"/>
  <c r="K582" i="11" s="1"/>
  <c r="A583" i="11"/>
  <c r="A584" i="11"/>
  <c r="K584" i="11" s="1"/>
  <c r="A585" i="11"/>
  <c r="A586" i="11"/>
  <c r="K586" i="11" s="1"/>
  <c r="A587" i="11"/>
  <c r="A588" i="11"/>
  <c r="K588" i="11" s="1"/>
  <c r="A589" i="11"/>
  <c r="A590" i="11"/>
  <c r="K590" i="11" s="1"/>
  <c r="A591" i="11"/>
  <c r="A592" i="11"/>
  <c r="K592" i="11" s="1"/>
  <c r="A593" i="11"/>
  <c r="A594" i="11"/>
  <c r="K594" i="11" s="1"/>
  <c r="A595" i="11"/>
  <c r="A596" i="11"/>
  <c r="K596" i="11" s="1"/>
  <c r="A597" i="11"/>
  <c r="A598" i="11"/>
  <c r="K598" i="11" s="1"/>
  <c r="A599" i="11"/>
  <c r="A600" i="11"/>
  <c r="K600" i="11" s="1"/>
  <c r="A601" i="11"/>
  <c r="A602" i="11"/>
  <c r="K602" i="11" s="1"/>
  <c r="A603" i="11"/>
  <c r="A604" i="11"/>
  <c r="K604" i="11" s="1"/>
  <c r="A605" i="11"/>
  <c r="A606" i="11"/>
  <c r="K606" i="11" s="1"/>
  <c r="A607" i="11"/>
  <c r="A608" i="11"/>
  <c r="K608" i="11" s="1"/>
  <c r="A609" i="11"/>
  <c r="A610" i="11"/>
  <c r="K610" i="11" s="1"/>
  <c r="A611" i="11"/>
  <c r="A612" i="11"/>
  <c r="K612" i="11" s="1"/>
  <c r="A613" i="11"/>
  <c r="A614" i="11"/>
  <c r="K614" i="11" s="1"/>
  <c r="A615" i="11"/>
  <c r="A616" i="11"/>
  <c r="K616" i="11" s="1"/>
  <c r="A617" i="11"/>
  <c r="A618" i="11"/>
  <c r="K618" i="11" s="1"/>
  <c r="A619" i="11"/>
  <c r="A620" i="11"/>
  <c r="K620" i="11" s="1"/>
  <c r="A621" i="11"/>
  <c r="A622" i="11"/>
  <c r="K622" i="11" s="1"/>
  <c r="A623" i="11"/>
  <c r="A624" i="11"/>
  <c r="K624" i="11" s="1"/>
  <c r="A625" i="11"/>
  <c r="A626" i="11"/>
  <c r="K626" i="11" s="1"/>
  <c r="A627" i="11"/>
  <c r="A628" i="11"/>
  <c r="K628" i="11" s="1"/>
  <c r="A629" i="11"/>
  <c r="A630" i="11"/>
  <c r="K630" i="11" s="1"/>
  <c r="A631" i="11"/>
  <c r="A632" i="11"/>
  <c r="K632" i="11" s="1"/>
  <c r="A633" i="11"/>
  <c r="A634" i="11"/>
  <c r="K634" i="11" s="1"/>
  <c r="A635" i="11"/>
  <c r="A636" i="11"/>
  <c r="K636" i="11" s="1"/>
  <c r="A637" i="11"/>
  <c r="A638" i="11"/>
  <c r="K638" i="11" s="1"/>
  <c r="A639" i="11"/>
  <c r="A640" i="11"/>
  <c r="K640" i="11" s="1"/>
  <c r="A641" i="11"/>
  <c r="A642" i="11"/>
  <c r="K642" i="11" s="1"/>
  <c r="A643" i="11"/>
  <c r="A644" i="11"/>
  <c r="K644" i="11" s="1"/>
  <c r="A645" i="11"/>
  <c r="A646" i="11"/>
  <c r="K646" i="11" s="1"/>
  <c r="A647" i="11"/>
  <c r="A648" i="11"/>
  <c r="K648" i="11" s="1"/>
  <c r="A649" i="11"/>
  <c r="A650" i="11"/>
  <c r="K650" i="11" s="1"/>
  <c r="A651" i="11"/>
  <c r="A652" i="11"/>
  <c r="K652" i="11" s="1"/>
  <c r="A653" i="11"/>
  <c r="A654" i="11"/>
  <c r="K654" i="11" s="1"/>
  <c r="A655" i="11"/>
  <c r="A656" i="11"/>
  <c r="K656" i="11" s="1"/>
  <c r="A657" i="11"/>
  <c r="A658" i="11"/>
  <c r="K658" i="11" s="1"/>
  <c r="A659" i="11"/>
  <c r="A660" i="11"/>
  <c r="K660" i="11" s="1"/>
  <c r="A661" i="11"/>
  <c r="A662" i="11"/>
  <c r="K662" i="11" s="1"/>
  <c r="A663" i="11"/>
  <c r="A664" i="11"/>
  <c r="K664" i="11" s="1"/>
  <c r="A665" i="11"/>
  <c r="A666" i="11"/>
  <c r="K666" i="11" s="1"/>
  <c r="A667" i="11"/>
  <c r="A668" i="11"/>
  <c r="K668" i="11" s="1"/>
  <c r="A669" i="11"/>
  <c r="A670" i="11"/>
  <c r="K670" i="11" s="1"/>
  <c r="A671" i="11"/>
  <c r="A672" i="11"/>
  <c r="K672" i="11" s="1"/>
  <c r="A673" i="11"/>
  <c r="A674" i="11"/>
  <c r="K674" i="11" s="1"/>
  <c r="A675" i="11"/>
  <c r="A676" i="11"/>
  <c r="K676" i="11" s="1"/>
  <c r="A677" i="11"/>
  <c r="A678" i="11"/>
  <c r="K678" i="11" s="1"/>
  <c r="A679" i="11"/>
  <c r="A680" i="11"/>
  <c r="K680" i="11" s="1"/>
  <c r="A681" i="11"/>
  <c r="A682" i="11"/>
  <c r="K682" i="11" s="1"/>
  <c r="A683" i="11"/>
  <c r="A684" i="11"/>
  <c r="K684" i="11" s="1"/>
  <c r="A685" i="11"/>
  <c r="A686" i="11"/>
  <c r="K686" i="11" s="1"/>
  <c r="A687" i="11"/>
  <c r="A688" i="11"/>
  <c r="K688" i="11" s="1"/>
  <c r="A689" i="11"/>
  <c r="A690" i="11"/>
  <c r="K690" i="11" s="1"/>
  <c r="A691" i="11"/>
  <c r="A692" i="11"/>
  <c r="K692" i="11" s="1"/>
  <c r="A693" i="11"/>
  <c r="A694" i="11"/>
  <c r="K694" i="11" s="1"/>
  <c r="A695" i="11"/>
  <c r="A696" i="11"/>
  <c r="K696" i="11" s="1"/>
  <c r="A697" i="11"/>
  <c r="A698" i="11"/>
  <c r="K698" i="11" s="1"/>
  <c r="A699" i="11"/>
  <c r="A700" i="11"/>
  <c r="K700" i="11" s="1"/>
  <c r="A701" i="11"/>
  <c r="A702" i="11"/>
  <c r="K702" i="11" s="1"/>
  <c r="A703" i="11"/>
  <c r="A704" i="11"/>
  <c r="K704" i="11" s="1"/>
  <c r="A705" i="11"/>
  <c r="A706" i="11"/>
  <c r="K706" i="11" s="1"/>
  <c r="A707" i="11"/>
  <c r="A708" i="11"/>
  <c r="K708" i="11" s="1"/>
  <c r="A709" i="11"/>
  <c r="A710" i="11"/>
  <c r="K710" i="11" s="1"/>
  <c r="A711" i="11"/>
  <c r="A712" i="11"/>
  <c r="K712" i="11" s="1"/>
  <c r="A713" i="11"/>
  <c r="A714" i="11"/>
  <c r="K714" i="11" s="1"/>
  <c r="A715" i="11"/>
  <c r="A716" i="11"/>
  <c r="K716" i="11" s="1"/>
  <c r="A717" i="11"/>
  <c r="A718" i="11"/>
  <c r="K718" i="11" s="1"/>
  <c r="A719" i="11"/>
  <c r="A720" i="11"/>
  <c r="K720" i="11" s="1"/>
  <c r="A721" i="11"/>
  <c r="A722" i="11"/>
  <c r="K722" i="11" s="1"/>
  <c r="A723" i="11"/>
  <c r="A724" i="11"/>
  <c r="K724" i="11" s="1"/>
  <c r="A725" i="11"/>
  <c r="A726" i="11"/>
  <c r="K726" i="11" s="1"/>
  <c r="A727" i="11"/>
  <c r="A728" i="11"/>
  <c r="K728" i="11" s="1"/>
  <c r="A729" i="11"/>
  <c r="A730" i="11"/>
  <c r="K730" i="11" s="1"/>
  <c r="A731" i="11"/>
  <c r="A732" i="11"/>
  <c r="K732" i="11" s="1"/>
  <c r="A733" i="11"/>
  <c r="A734" i="11"/>
  <c r="K734" i="11" s="1"/>
  <c r="A735" i="11"/>
  <c r="A736" i="11"/>
  <c r="K736" i="11" s="1"/>
  <c r="A737" i="11"/>
  <c r="A738" i="11"/>
  <c r="K738" i="11" s="1"/>
  <c r="A739" i="11"/>
  <c r="A740" i="11"/>
  <c r="K740" i="11" s="1"/>
  <c r="A741" i="11"/>
  <c r="A742" i="11"/>
  <c r="K742" i="11" s="1"/>
  <c r="A743" i="11"/>
  <c r="A744" i="11"/>
  <c r="K744" i="11" s="1"/>
  <c r="A745" i="11"/>
  <c r="A746" i="11"/>
  <c r="K746" i="11" s="1"/>
  <c r="A747" i="11"/>
  <c r="A748" i="11"/>
  <c r="K748" i="11" s="1"/>
  <c r="A749" i="11"/>
  <c r="A750" i="11"/>
  <c r="K750" i="11" s="1"/>
  <c r="A751" i="11"/>
  <c r="A752" i="11"/>
  <c r="K752" i="11" s="1"/>
  <c r="A753" i="11"/>
  <c r="A754" i="11"/>
  <c r="K754" i="11" s="1"/>
  <c r="A755" i="11"/>
  <c r="A756" i="11"/>
  <c r="K756" i="11" s="1"/>
  <c r="A757" i="11"/>
  <c r="A758" i="11"/>
  <c r="K758" i="11" s="1"/>
  <c r="A759" i="11"/>
  <c r="A760" i="11"/>
  <c r="K760" i="11" s="1"/>
  <c r="A761" i="11"/>
  <c r="A762" i="11"/>
  <c r="K762" i="11" s="1"/>
  <c r="A763" i="11"/>
  <c r="A764" i="11"/>
  <c r="K764" i="11" s="1"/>
  <c r="A765" i="11"/>
  <c r="A766" i="11"/>
  <c r="K766" i="11" s="1"/>
  <c r="A767" i="11"/>
  <c r="A768" i="11"/>
  <c r="K768" i="11" s="1"/>
  <c r="A769" i="11"/>
  <c r="A770" i="11"/>
  <c r="K770" i="11" s="1"/>
  <c r="A771" i="11"/>
  <c r="A772" i="11"/>
  <c r="K772" i="11" s="1"/>
  <c r="A773" i="11"/>
  <c r="A774" i="11"/>
  <c r="K774" i="11" s="1"/>
  <c r="A775" i="11"/>
  <c r="A776" i="11"/>
  <c r="K776" i="11" s="1"/>
  <c r="A777" i="11"/>
  <c r="A778" i="11"/>
  <c r="K778" i="11" s="1"/>
  <c r="A779" i="11"/>
  <c r="A780" i="11"/>
  <c r="K780" i="11" s="1"/>
  <c r="A781" i="11"/>
  <c r="A782" i="11"/>
  <c r="K782" i="11" s="1"/>
  <c r="A783" i="11"/>
  <c r="A784" i="11"/>
  <c r="K784" i="11" s="1"/>
  <c r="A785" i="11"/>
  <c r="A786" i="11"/>
  <c r="K786" i="11" s="1"/>
  <c r="A787" i="11"/>
  <c r="A788" i="11"/>
  <c r="K788" i="11" s="1"/>
  <c r="A789" i="11"/>
  <c r="A790" i="11"/>
  <c r="K790" i="11" s="1"/>
  <c r="A791" i="11"/>
  <c r="A792" i="11"/>
  <c r="K792" i="11" s="1"/>
  <c r="A793" i="11"/>
  <c r="A794" i="11"/>
  <c r="K794" i="11" s="1"/>
  <c r="A795" i="11"/>
  <c r="A796" i="11"/>
  <c r="K796" i="11" s="1"/>
  <c r="A797" i="11"/>
  <c r="A798" i="11"/>
  <c r="K798" i="11" s="1"/>
  <c r="A799" i="11"/>
  <c r="A800" i="11"/>
  <c r="K800" i="11" s="1"/>
  <c r="A801" i="11"/>
  <c r="A802" i="11"/>
  <c r="K802" i="11" s="1"/>
  <c r="A803" i="11"/>
  <c r="A804" i="11"/>
  <c r="K804" i="11" s="1"/>
  <c r="A805" i="11"/>
  <c r="A806" i="11"/>
  <c r="K806" i="11" s="1"/>
  <c r="A807" i="11"/>
  <c r="A808" i="11"/>
  <c r="K808" i="11" s="1"/>
  <c r="A809" i="11"/>
  <c r="A810" i="11"/>
  <c r="K810" i="11" s="1"/>
  <c r="A811" i="11"/>
  <c r="A812" i="11"/>
  <c r="K812" i="11" s="1"/>
  <c r="A813" i="11"/>
  <c r="A814" i="11"/>
  <c r="K814" i="11" s="1"/>
  <c r="A815" i="11"/>
  <c r="A816" i="11"/>
  <c r="K816" i="11" s="1"/>
  <c r="A817" i="11"/>
  <c r="A818" i="11"/>
  <c r="K818" i="11" s="1"/>
  <c r="A819" i="11"/>
  <c r="A820" i="11"/>
  <c r="K820" i="11" s="1"/>
  <c r="A821" i="11"/>
  <c r="A822" i="11"/>
  <c r="K822" i="11" s="1"/>
  <c r="A823" i="11"/>
  <c r="A824" i="11"/>
  <c r="K824" i="11" s="1"/>
  <c r="A825" i="11"/>
  <c r="A826" i="11"/>
  <c r="K826" i="11" s="1"/>
  <c r="A827" i="11"/>
  <c r="A828" i="11"/>
  <c r="K828" i="11" s="1"/>
  <c r="A829" i="11"/>
  <c r="A830" i="11"/>
  <c r="K830" i="11" s="1"/>
  <c r="A831" i="11"/>
  <c r="A832" i="11"/>
  <c r="K832" i="11" s="1"/>
  <c r="A833" i="11"/>
  <c r="A834" i="11"/>
  <c r="K834" i="11" s="1"/>
  <c r="A835" i="11"/>
  <c r="A836" i="11"/>
  <c r="K836" i="11" s="1"/>
  <c r="A837" i="11"/>
  <c r="A838" i="11"/>
  <c r="K838" i="11" s="1"/>
  <c r="A839" i="11"/>
  <c r="A840" i="11"/>
  <c r="K840" i="11" s="1"/>
  <c r="A841" i="11"/>
  <c r="A842" i="11"/>
  <c r="K842" i="11" s="1"/>
  <c r="A843" i="11"/>
  <c r="A844" i="11"/>
  <c r="K844" i="11" s="1"/>
  <c r="A845" i="11"/>
  <c r="A846" i="11"/>
  <c r="K846" i="11" s="1"/>
  <c r="A847" i="11"/>
  <c r="A848" i="11"/>
  <c r="K848" i="11" s="1"/>
  <c r="A849" i="11"/>
  <c r="A850" i="11"/>
  <c r="K850" i="11" s="1"/>
  <c r="A851" i="11"/>
  <c r="A852" i="11"/>
  <c r="K852" i="11" s="1"/>
  <c r="A853" i="11"/>
  <c r="A854" i="11"/>
  <c r="K854" i="11" s="1"/>
  <c r="A855" i="11"/>
  <c r="A856" i="11"/>
  <c r="K856" i="11" s="1"/>
  <c r="A857" i="11"/>
  <c r="A858" i="11"/>
  <c r="K858" i="11" s="1"/>
  <c r="A859" i="11"/>
  <c r="A860" i="11"/>
  <c r="K860" i="11" s="1"/>
  <c r="A861" i="11"/>
  <c r="A862" i="11"/>
  <c r="K862" i="11" s="1"/>
  <c r="A863" i="11"/>
  <c r="A864" i="11"/>
  <c r="K864" i="11" s="1"/>
  <c r="A865" i="11"/>
  <c r="A866" i="11"/>
  <c r="K866" i="11" s="1"/>
  <c r="A867" i="11"/>
  <c r="A868" i="11"/>
  <c r="K868" i="11" s="1"/>
  <c r="A869" i="11"/>
  <c r="A870" i="11"/>
  <c r="K870" i="11" s="1"/>
  <c r="A871" i="11"/>
  <c r="A872" i="11"/>
  <c r="K872" i="11" s="1"/>
  <c r="A873" i="11"/>
  <c r="A874" i="11"/>
  <c r="K874" i="11" s="1"/>
  <c r="A875" i="11"/>
  <c r="A876" i="11"/>
  <c r="K876" i="11" s="1"/>
  <c r="A877" i="11"/>
  <c r="A878" i="11"/>
  <c r="K878" i="11" s="1"/>
  <c r="A879" i="11"/>
  <c r="A880" i="11"/>
  <c r="K880" i="11" s="1"/>
  <c r="A881" i="11"/>
  <c r="A882" i="11"/>
  <c r="K882" i="11" s="1"/>
  <c r="A883" i="11"/>
  <c r="A884" i="11"/>
  <c r="K884" i="11" s="1"/>
  <c r="A885" i="11"/>
  <c r="A886" i="11"/>
  <c r="K886" i="11" s="1"/>
  <c r="A887" i="11"/>
  <c r="A888" i="11"/>
  <c r="K888" i="11" s="1"/>
  <c r="A889" i="11"/>
  <c r="A890" i="11"/>
  <c r="K890" i="11" s="1"/>
  <c r="A891" i="11"/>
  <c r="A892" i="11"/>
  <c r="K892" i="11" s="1"/>
  <c r="A893" i="11"/>
  <c r="A894" i="11"/>
  <c r="K894" i="11" s="1"/>
  <c r="A895" i="11"/>
  <c r="A896" i="11"/>
  <c r="K896" i="11" s="1"/>
  <c r="A897" i="11"/>
  <c r="A898" i="11"/>
  <c r="K898" i="11" s="1"/>
  <c r="A899" i="11"/>
  <c r="A900" i="11"/>
  <c r="K900" i="11" s="1"/>
  <c r="A901" i="11"/>
  <c r="A902" i="11"/>
  <c r="K902" i="11" s="1"/>
  <c r="A903" i="11"/>
  <c r="A904" i="11"/>
  <c r="K904" i="11" s="1"/>
  <c r="A905" i="11"/>
  <c r="A906" i="11"/>
  <c r="K906" i="11" s="1"/>
  <c r="A907" i="11"/>
  <c r="A908" i="11"/>
  <c r="K908" i="11" s="1"/>
  <c r="A909" i="11"/>
  <c r="A910" i="11"/>
  <c r="K910" i="11" s="1"/>
  <c r="A911" i="11"/>
  <c r="A912" i="11"/>
  <c r="K912" i="11" s="1"/>
  <c r="A913" i="11"/>
  <c r="A914" i="11"/>
  <c r="K914" i="11" s="1"/>
  <c r="A915" i="11"/>
  <c r="A916" i="11"/>
  <c r="K916" i="11" s="1"/>
  <c r="A917" i="11"/>
  <c r="A918" i="11"/>
  <c r="K918" i="11" s="1"/>
  <c r="A919" i="11"/>
  <c r="A920" i="11"/>
  <c r="K920" i="11" s="1"/>
  <c r="A921" i="11"/>
  <c r="A922" i="11"/>
  <c r="K922" i="11" s="1"/>
  <c r="A923" i="11"/>
  <c r="A924" i="11"/>
  <c r="K924" i="11" s="1"/>
  <c r="A925" i="11"/>
  <c r="A926" i="11"/>
  <c r="K926" i="11" s="1"/>
  <c r="A927" i="11"/>
  <c r="A928" i="11"/>
  <c r="K928" i="11" s="1"/>
  <c r="A929" i="11"/>
  <c r="A930" i="11"/>
  <c r="K930" i="11" s="1"/>
  <c r="A931" i="11"/>
  <c r="A932" i="11"/>
  <c r="K932" i="11" s="1"/>
  <c r="A933" i="11"/>
  <c r="A934" i="11"/>
  <c r="K934" i="11" s="1"/>
  <c r="A935" i="11"/>
  <c r="A936" i="11"/>
  <c r="K936" i="11" s="1"/>
  <c r="A937" i="11"/>
  <c r="A938" i="11"/>
  <c r="K938" i="11" s="1"/>
  <c r="A939" i="11"/>
  <c r="A940" i="11"/>
  <c r="K940" i="11" s="1"/>
  <c r="A941" i="11"/>
  <c r="A942" i="11"/>
  <c r="K942" i="11" s="1"/>
  <c r="A943" i="11"/>
  <c r="A944" i="11"/>
  <c r="K944" i="11" s="1"/>
  <c r="A945" i="11"/>
  <c r="A946" i="11"/>
  <c r="K946" i="11" s="1"/>
  <c r="A947" i="11"/>
  <c r="A948" i="11"/>
  <c r="K948" i="11" s="1"/>
  <c r="A949" i="11"/>
  <c r="A950" i="11"/>
  <c r="K950" i="11" s="1"/>
  <c r="A951" i="11"/>
  <c r="A952" i="11"/>
  <c r="K952" i="11" s="1"/>
  <c r="A953" i="11"/>
  <c r="A954" i="11"/>
  <c r="K954" i="11" s="1"/>
  <c r="A955" i="11"/>
  <c r="A956" i="11"/>
  <c r="K956" i="11" s="1"/>
  <c r="A957" i="11"/>
  <c r="A958" i="11"/>
  <c r="K958" i="11" s="1"/>
  <c r="A959" i="11"/>
  <c r="A960" i="11"/>
  <c r="K960" i="11" s="1"/>
  <c r="A961" i="11"/>
  <c r="A962" i="11"/>
  <c r="K962" i="11" s="1"/>
  <c r="A963" i="11"/>
  <c r="A964" i="11"/>
  <c r="K964" i="11" s="1"/>
  <c r="A965" i="11"/>
  <c r="A966" i="11"/>
  <c r="K966" i="11" s="1"/>
  <c r="A967" i="11"/>
  <c r="A968" i="11"/>
  <c r="K968" i="11" s="1"/>
  <c r="A969" i="11"/>
  <c r="A970" i="11"/>
  <c r="K970" i="11" s="1"/>
  <c r="A971" i="11"/>
  <c r="A972" i="11"/>
  <c r="K972" i="11" s="1"/>
  <c r="A973" i="11"/>
  <c r="A974" i="11"/>
  <c r="K974" i="11" s="1"/>
  <c r="A975" i="11"/>
  <c r="A976" i="11"/>
  <c r="K976" i="11" s="1"/>
  <c r="A977" i="11"/>
  <c r="A978" i="11"/>
  <c r="K978" i="11" s="1"/>
  <c r="A979" i="11"/>
  <c r="A980" i="11"/>
  <c r="K980" i="11" s="1"/>
  <c r="A981" i="11"/>
  <c r="A982" i="11"/>
  <c r="K982" i="11" s="1"/>
  <c r="A983" i="11"/>
  <c r="A984" i="11"/>
  <c r="J984" i="11" s="1"/>
  <c r="A985" i="11"/>
  <c r="K985" i="11" s="1"/>
  <c r="A986" i="11"/>
  <c r="J986" i="11" s="1"/>
  <c r="A987" i="11"/>
  <c r="K987" i="11" s="1"/>
  <c r="A988" i="11"/>
  <c r="J988" i="11" s="1"/>
  <c r="A989" i="11"/>
  <c r="K989" i="11" s="1"/>
  <c r="A990" i="11"/>
  <c r="J990" i="11" s="1"/>
  <c r="A991" i="11"/>
  <c r="K991" i="11" s="1"/>
  <c r="A992" i="11"/>
  <c r="J992" i="11" s="1"/>
  <c r="A993" i="11"/>
  <c r="K993" i="11" s="1"/>
  <c r="A994" i="11"/>
  <c r="J994" i="11" s="1"/>
  <c r="A995" i="11"/>
  <c r="K995" i="11" s="1"/>
  <c r="A996" i="11"/>
  <c r="J996" i="11" s="1"/>
  <c r="A997" i="11"/>
  <c r="K997" i="11" s="1"/>
  <c r="A998" i="11"/>
  <c r="J998" i="11" s="1"/>
  <c r="A999" i="11"/>
  <c r="K999" i="11" s="1"/>
  <c r="A1000" i="11"/>
  <c r="J1000" i="11" s="1"/>
  <c r="A1001" i="11"/>
  <c r="K1001" i="11" s="1"/>
  <c r="A1002" i="11"/>
  <c r="J1002" i="11" s="1"/>
  <c r="A1003" i="11"/>
  <c r="K1003" i="11" s="1"/>
  <c r="A1004" i="11"/>
  <c r="J1004" i="11" s="1"/>
  <c r="A1005" i="11"/>
  <c r="K1005" i="11" s="1"/>
  <c r="A1006" i="11"/>
  <c r="J1006" i="11" s="1"/>
  <c r="A1007" i="11"/>
  <c r="K1007" i="11" s="1"/>
  <c r="A1008" i="11"/>
  <c r="J1008" i="11" s="1"/>
  <c r="A1009" i="11"/>
  <c r="K1009" i="11" s="1"/>
  <c r="A1010" i="11"/>
  <c r="J1010" i="11" s="1"/>
  <c r="A1011" i="11"/>
  <c r="K1011" i="11" s="1"/>
  <c r="A1012" i="11"/>
  <c r="J1012" i="11" s="1"/>
  <c r="A1013" i="11"/>
  <c r="K1013" i="11" s="1"/>
  <c r="A1014" i="11"/>
  <c r="J1014" i="11" s="1"/>
  <c r="A1015" i="11"/>
  <c r="K1015" i="11" s="1"/>
  <c r="A1016" i="11"/>
  <c r="J1016" i="11" s="1"/>
  <c r="A1017" i="11"/>
  <c r="K1017" i="11" s="1"/>
  <c r="A1018" i="11"/>
  <c r="J1018" i="11" s="1"/>
  <c r="A1019" i="11"/>
  <c r="K1019" i="11" s="1"/>
  <c r="A1020" i="11"/>
  <c r="J1020" i="11" s="1"/>
  <c r="A1021" i="11"/>
  <c r="K1021" i="11" s="1"/>
  <c r="A1022" i="11"/>
  <c r="J1022" i="11" s="1"/>
  <c r="A1023" i="11"/>
  <c r="K1023" i="11" s="1"/>
  <c r="A1024" i="11"/>
  <c r="J1024" i="11" s="1"/>
  <c r="A1025" i="11"/>
  <c r="K1025" i="11" s="1"/>
  <c r="A1026" i="11"/>
  <c r="J1026" i="11" s="1"/>
  <c r="A1027" i="11"/>
  <c r="K1027" i="11" s="1"/>
  <c r="A1028" i="11"/>
  <c r="J1028" i="11" s="1"/>
  <c r="A1029" i="11"/>
  <c r="K1029" i="11" s="1"/>
  <c r="A1030" i="11"/>
  <c r="J1030" i="11" s="1"/>
  <c r="A1031" i="11"/>
  <c r="K1031" i="11" s="1"/>
  <c r="A1032" i="11"/>
  <c r="J1032" i="11" s="1"/>
  <c r="A1033" i="11"/>
  <c r="K1033" i="11" s="1"/>
  <c r="A1034" i="11"/>
  <c r="J1034" i="11" s="1"/>
  <c r="A1035" i="11"/>
  <c r="K1035" i="11" s="1"/>
  <c r="A1036" i="11"/>
  <c r="J1036" i="11" s="1"/>
  <c r="A1037" i="11"/>
  <c r="K1037" i="11" s="1"/>
  <c r="A1038" i="11"/>
  <c r="J1038" i="11" s="1"/>
  <c r="A1039" i="11"/>
  <c r="K1039" i="11" s="1"/>
  <c r="A1040" i="11"/>
  <c r="J1040" i="11" s="1"/>
  <c r="A1041" i="11"/>
  <c r="K1041" i="11" s="1"/>
  <c r="A1042" i="11"/>
  <c r="J1042" i="11" s="1"/>
  <c r="A1043" i="11"/>
  <c r="K1043" i="11" s="1"/>
  <c r="A1044" i="11"/>
  <c r="J1044" i="11" s="1"/>
  <c r="A1045" i="11"/>
  <c r="K1045" i="11" s="1"/>
  <c r="A1046" i="11"/>
  <c r="J1046" i="11" s="1"/>
  <c r="A1047" i="11"/>
  <c r="K1047" i="11" s="1"/>
  <c r="A1048" i="11"/>
  <c r="J1048" i="11" s="1"/>
  <c r="A1049" i="11"/>
  <c r="K1049" i="11" s="1"/>
  <c r="A1050" i="11"/>
  <c r="J1050" i="11" s="1"/>
  <c r="A1051" i="11"/>
  <c r="K1051" i="11" s="1"/>
  <c r="A1052" i="11"/>
  <c r="J1052" i="11" s="1"/>
  <c r="A1053" i="11"/>
  <c r="K1053" i="11" s="1"/>
  <c r="A1054" i="11"/>
  <c r="J1054" i="11" s="1"/>
  <c r="A1055" i="11"/>
  <c r="K1055" i="11" s="1"/>
  <c r="A1056" i="11"/>
  <c r="J1056" i="11" s="1"/>
  <c r="A1057" i="11"/>
  <c r="K1057" i="11" s="1"/>
  <c r="A1058" i="11"/>
  <c r="J1058" i="11" s="1"/>
  <c r="A1059" i="11"/>
  <c r="K1059" i="11" s="1"/>
  <c r="A1060" i="11"/>
  <c r="J1060" i="11" s="1"/>
  <c r="A1061" i="11"/>
  <c r="K1061" i="11" s="1"/>
  <c r="A1062" i="11"/>
  <c r="J1062" i="11" s="1"/>
  <c r="A1063" i="11"/>
  <c r="K1063" i="11" s="1"/>
  <c r="A1064" i="11"/>
  <c r="J1064" i="11" s="1"/>
  <c r="A68" i="11"/>
  <c r="J68" i="11" s="1"/>
  <c r="A69" i="11"/>
  <c r="K69" i="11" s="1"/>
  <c r="A70" i="11"/>
  <c r="J70" i="11" s="1"/>
  <c r="A71" i="11"/>
  <c r="K71" i="11" s="1"/>
  <c r="A72" i="11"/>
  <c r="K72" i="11" s="1"/>
  <c r="A73" i="11"/>
  <c r="A74" i="11"/>
  <c r="K74" i="11" s="1"/>
  <c r="A75" i="11"/>
  <c r="A76" i="11"/>
  <c r="K76" i="11" s="1"/>
  <c r="A77" i="11"/>
  <c r="A78" i="11"/>
  <c r="K78" i="11" s="1"/>
  <c r="B67" i="11"/>
  <c r="G67" i="11" s="1"/>
  <c r="B66" i="11"/>
  <c r="G66" i="11" s="1"/>
  <c r="D54" i="11"/>
  <c r="B56" i="11"/>
  <c r="G56" i="11" s="1"/>
  <c r="B57" i="11"/>
  <c r="G57" i="11" s="1"/>
  <c r="B58" i="11"/>
  <c r="G58" i="11" s="1"/>
  <c r="B59" i="11"/>
  <c r="G59" i="11" s="1"/>
  <c r="B60" i="11"/>
  <c r="G60" i="11" s="1"/>
  <c r="B61" i="11"/>
  <c r="G61" i="11" s="1"/>
  <c r="B62" i="11"/>
  <c r="G62" i="11" s="1"/>
  <c r="B63" i="11"/>
  <c r="G63" i="11" s="1"/>
  <c r="B64" i="11"/>
  <c r="G64" i="11" s="1"/>
  <c r="B65" i="11"/>
  <c r="G65" i="11" s="1"/>
  <c r="B55" i="11"/>
  <c r="G55" i="11" s="1"/>
  <c r="B54" i="11"/>
  <c r="G54" i="11" s="1"/>
  <c r="C55" i="1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D65" i="11" s="1"/>
  <c r="C20" i="11"/>
  <c r="B20" i="11"/>
  <c r="B8" i="11"/>
  <c r="C11" i="11"/>
  <c r="C12" i="11"/>
  <c r="J948" i="11" l="1"/>
  <c r="J180" i="11"/>
  <c r="J892" i="11"/>
  <c r="J252" i="11"/>
  <c r="J1051" i="11"/>
  <c r="J1019" i="11"/>
  <c r="J987" i="11"/>
  <c r="J884" i="11"/>
  <c r="J756" i="11"/>
  <c r="J628" i="11"/>
  <c r="J500" i="11"/>
  <c r="J372" i="11"/>
  <c r="J244" i="11"/>
  <c r="J116" i="11"/>
  <c r="J1001" i="11"/>
  <c r="J1049" i="11"/>
  <c r="J1017" i="11"/>
  <c r="J985" i="11"/>
  <c r="J868" i="11"/>
  <c r="J740" i="11"/>
  <c r="J612" i="11"/>
  <c r="J484" i="11"/>
  <c r="J356" i="11"/>
  <c r="J228" i="11"/>
  <c r="J564" i="11"/>
  <c r="J804" i="11"/>
  <c r="J420" i="11"/>
  <c r="J1025" i="11"/>
  <c r="J636" i="11"/>
  <c r="J508" i="11"/>
  <c r="J124" i="11"/>
  <c r="J1041" i="11"/>
  <c r="J1009" i="11"/>
  <c r="J956" i="11"/>
  <c r="J828" i="11"/>
  <c r="J700" i="11"/>
  <c r="J572" i="11"/>
  <c r="J444" i="11"/>
  <c r="J316" i="11"/>
  <c r="J188" i="11"/>
  <c r="J1055" i="11"/>
  <c r="J1039" i="11"/>
  <c r="J1023" i="11"/>
  <c r="J1007" i="11"/>
  <c r="J991" i="11"/>
  <c r="J1053" i="11"/>
  <c r="J1037" i="11"/>
  <c r="J1021" i="11"/>
  <c r="J1005" i="11"/>
  <c r="J989" i="11"/>
  <c r="J940" i="11"/>
  <c r="J876" i="11"/>
  <c r="J812" i="11"/>
  <c r="J748" i="11"/>
  <c r="J684" i="11"/>
  <c r="J620" i="11"/>
  <c r="J556" i="11"/>
  <c r="J492" i="11"/>
  <c r="J428" i="11"/>
  <c r="J364" i="11"/>
  <c r="J300" i="11"/>
  <c r="J236" i="11"/>
  <c r="J172" i="11"/>
  <c r="J108" i="11"/>
  <c r="J100" i="11"/>
  <c r="J92" i="11"/>
  <c r="J284" i="11"/>
  <c r="J1063" i="11"/>
  <c r="J1047" i="11"/>
  <c r="J1031" i="11"/>
  <c r="J1015" i="11"/>
  <c r="J999" i="11"/>
  <c r="J980" i="11"/>
  <c r="J916" i="11"/>
  <c r="J852" i="11"/>
  <c r="J788" i="11"/>
  <c r="J724" i="11"/>
  <c r="J660" i="11"/>
  <c r="J596" i="11"/>
  <c r="J532" i="11"/>
  <c r="J468" i="11"/>
  <c r="J404" i="11"/>
  <c r="J340" i="11"/>
  <c r="J276" i="11"/>
  <c r="J212" i="11"/>
  <c r="J148" i="11"/>
  <c r="J84" i="11"/>
  <c r="J71" i="11"/>
  <c r="J924" i="11"/>
  <c r="J796" i="11"/>
  <c r="J668" i="11"/>
  <c r="J540" i="11"/>
  <c r="J412" i="11"/>
  <c r="J220" i="11"/>
  <c r="J1061" i="11"/>
  <c r="J1045" i="11"/>
  <c r="J1029" i="11"/>
  <c r="J1013" i="11"/>
  <c r="J997" i="11"/>
  <c r="J972" i="11"/>
  <c r="J908" i="11"/>
  <c r="J844" i="11"/>
  <c r="J780" i="11"/>
  <c r="J716" i="11"/>
  <c r="J652" i="11"/>
  <c r="J588" i="11"/>
  <c r="J524" i="11"/>
  <c r="J460" i="11"/>
  <c r="J396" i="11"/>
  <c r="J332" i="11"/>
  <c r="J268" i="11"/>
  <c r="J204" i="11"/>
  <c r="J140" i="11"/>
  <c r="J76" i="11"/>
  <c r="J860" i="11"/>
  <c r="J732" i="11"/>
  <c r="J604" i="11"/>
  <c r="J476" i="11"/>
  <c r="J348" i="11"/>
  <c r="J156" i="11"/>
  <c r="J1059" i="11"/>
  <c r="J1043" i="11"/>
  <c r="J1027" i="11"/>
  <c r="J1011" i="11"/>
  <c r="J995" i="11"/>
  <c r="J964" i="11"/>
  <c r="J900" i="11"/>
  <c r="J836" i="11"/>
  <c r="J772" i="11"/>
  <c r="J708" i="11"/>
  <c r="J644" i="11"/>
  <c r="J580" i="11"/>
  <c r="J516" i="11"/>
  <c r="J452" i="11"/>
  <c r="J388" i="11"/>
  <c r="J324" i="11"/>
  <c r="J260" i="11"/>
  <c r="J196" i="11"/>
  <c r="J132" i="11"/>
  <c r="C3181" i="15"/>
  <c r="C3177" i="15"/>
  <c r="C3173" i="15"/>
  <c r="C3169" i="15"/>
  <c r="C3165" i="15"/>
  <c r="C3161" i="15"/>
  <c r="C3157" i="15"/>
  <c r="C3153" i="15"/>
  <c r="C3149" i="15"/>
  <c r="C3145" i="15"/>
  <c r="C3133" i="15"/>
  <c r="C3129" i="15"/>
  <c r="C3125" i="15"/>
  <c r="C3121" i="15"/>
  <c r="C3113" i="15"/>
  <c r="C3109" i="15"/>
  <c r="C3105" i="15"/>
  <c r="C3101" i="15"/>
  <c r="C3097" i="15"/>
  <c r="C3093" i="15"/>
  <c r="C3089" i="15"/>
  <c r="C3085" i="15"/>
  <c r="C3081" i="15"/>
  <c r="C3077" i="15"/>
  <c r="C3073" i="15"/>
  <c r="C3069" i="15"/>
  <c r="C3065" i="15"/>
  <c r="C3061" i="15"/>
  <c r="C3057" i="15"/>
  <c r="C3053" i="15"/>
  <c r="C3049" i="15"/>
  <c r="C3045" i="15"/>
  <c r="C3041" i="15"/>
  <c r="D3037" i="15"/>
  <c r="D3033" i="15"/>
  <c r="D3029" i="15"/>
  <c r="F3025" i="15"/>
  <c r="C3021" i="15"/>
  <c r="C3013" i="15"/>
  <c r="C3009" i="15"/>
  <c r="C3005" i="15"/>
  <c r="C3141" i="15"/>
  <c r="E3002" i="15"/>
  <c r="C3137" i="15"/>
  <c r="E3180" i="15"/>
  <c r="E3176" i="15"/>
  <c r="E3172" i="15"/>
  <c r="E3168" i="15"/>
  <c r="E3164" i="15"/>
  <c r="F3160" i="15"/>
  <c r="F3156" i="15"/>
  <c r="C3152" i="15"/>
  <c r="E3148" i="15"/>
  <c r="F3144" i="15"/>
  <c r="C3140" i="15"/>
  <c r="E3136" i="15"/>
  <c r="E3132" i="15"/>
  <c r="F3128" i="15"/>
  <c r="C3124" i="15"/>
  <c r="E3120" i="15"/>
  <c r="F3116" i="15"/>
  <c r="E3112" i="15"/>
  <c r="E3108" i="15"/>
  <c r="F3104" i="15"/>
  <c r="C3100" i="15"/>
  <c r="E3096" i="15"/>
  <c r="E3092" i="15"/>
  <c r="F3088" i="15"/>
  <c r="C3084" i="15"/>
  <c r="E3080" i="15"/>
  <c r="E3076" i="15"/>
  <c r="E3072" i="15"/>
  <c r="E3068" i="15"/>
  <c r="E3064" i="15"/>
  <c r="E3060" i="15"/>
  <c r="E3056" i="15"/>
  <c r="E3052" i="15"/>
  <c r="E3048" i="15"/>
  <c r="E3044" i="15"/>
  <c r="E3040" i="15"/>
  <c r="E3036" i="15"/>
  <c r="E3032" i="15"/>
  <c r="E3028" i="15"/>
  <c r="E3024" i="15"/>
  <c r="E3020" i="15"/>
  <c r="E3016" i="15"/>
  <c r="E3012" i="15"/>
  <c r="E3008" i="15"/>
  <c r="E3004" i="15"/>
  <c r="D3179" i="15"/>
  <c r="C3175" i="15"/>
  <c r="E3171" i="15"/>
  <c r="F3167" i="15"/>
  <c r="C3163" i="15"/>
  <c r="E3159" i="15"/>
  <c r="C3155" i="15"/>
  <c r="E3151" i="15"/>
  <c r="E3147" i="15"/>
  <c r="C3143" i="15"/>
  <c r="E3139" i="15"/>
  <c r="C3135" i="15"/>
  <c r="F3131" i="15"/>
  <c r="C3127" i="15"/>
  <c r="E3123" i="15"/>
  <c r="C3119" i="15"/>
  <c r="C3115" i="15"/>
  <c r="C3111" i="15"/>
  <c r="E3107" i="15"/>
  <c r="C3103" i="15"/>
  <c r="C3099" i="15"/>
  <c r="C3095" i="15"/>
  <c r="E3091" i="15"/>
  <c r="C3087" i="15"/>
  <c r="E3083" i="15"/>
  <c r="C3079" i="15"/>
  <c r="E3075" i="15"/>
  <c r="D3071" i="15"/>
  <c r="E3067" i="15"/>
  <c r="C3063" i="15"/>
  <c r="D3059" i="15"/>
  <c r="C3055" i="15"/>
  <c r="E3051" i="15"/>
  <c r="D3047" i="15"/>
  <c r="E3043" i="15"/>
  <c r="D3039" i="15"/>
  <c r="C3035" i="15"/>
  <c r="E3031" i="15"/>
  <c r="D3027" i="15"/>
  <c r="E3023" i="15"/>
  <c r="D3019" i="15"/>
  <c r="E3015" i="15"/>
  <c r="C3011" i="15"/>
  <c r="E3007" i="15"/>
  <c r="C3182" i="15"/>
  <c r="C3178" i="15"/>
  <c r="C3174" i="15"/>
  <c r="C3170" i="15"/>
  <c r="C3166" i="15"/>
  <c r="C3162" i="15"/>
  <c r="C3158" i="15"/>
  <c r="E3150" i="15"/>
  <c r="C3146" i="15"/>
  <c r="E3138" i="15"/>
  <c r="C3134" i="15"/>
  <c r="C3130" i="15"/>
  <c r="E3122" i="15"/>
  <c r="C3118" i="15"/>
  <c r="C3110" i="15"/>
  <c r="C3106" i="15"/>
  <c r="E3098" i="15"/>
  <c r="C3094" i="15"/>
  <c r="C3090" i="15"/>
  <c r="E3082" i="15"/>
  <c r="C3078" i="15"/>
  <c r="C3074" i="15"/>
  <c r="C3070" i="15"/>
  <c r="C3066" i="15"/>
  <c r="C3062" i="15"/>
  <c r="C3058" i="15"/>
  <c r="C3054" i="15"/>
  <c r="C3050" i="15"/>
  <c r="C3046" i="15"/>
  <c r="C3042" i="15"/>
  <c r="C3038" i="15"/>
  <c r="C3034" i="15"/>
  <c r="C3030" i="15"/>
  <c r="E3026" i="15"/>
  <c r="F3022" i="15"/>
  <c r="E3018" i="15"/>
  <c r="E3010" i="15"/>
  <c r="F3006" i="15"/>
  <c r="C3003" i="15"/>
  <c r="E3131" i="15"/>
  <c r="F3087" i="15"/>
  <c r="D3052" i="15"/>
  <c r="F3043" i="15"/>
  <c r="D3120" i="15"/>
  <c r="D3083" i="15"/>
  <c r="F3056" i="15"/>
  <c r="F3174" i="15"/>
  <c r="C3120" i="15"/>
  <c r="F3034" i="15"/>
  <c r="C3024" i="15"/>
  <c r="E3146" i="15"/>
  <c r="F3135" i="15"/>
  <c r="E3034" i="15"/>
  <c r="F3171" i="15"/>
  <c r="F3099" i="15"/>
  <c r="C3096" i="15"/>
  <c r="C3083" i="15"/>
  <c r="C3067" i="15"/>
  <c r="D3064" i="15"/>
  <c r="F3062" i="15"/>
  <c r="D3056" i="15"/>
  <c r="E3054" i="15"/>
  <c r="E3037" i="15"/>
  <c r="E3035" i="15"/>
  <c r="F3031" i="15"/>
  <c r="F3134" i="15"/>
  <c r="F3132" i="15"/>
  <c r="E3119" i="15"/>
  <c r="F3172" i="15"/>
  <c r="F3162" i="15"/>
  <c r="E3134" i="15"/>
  <c r="D3132" i="15"/>
  <c r="D3119" i="15"/>
  <c r="C3112" i="15"/>
  <c r="D3095" i="15"/>
  <c r="F3083" i="15"/>
  <c r="F3078" i="15"/>
  <c r="C3071" i="15"/>
  <c r="C3068" i="15"/>
  <c r="F3063" i="15"/>
  <c r="F3055" i="15"/>
  <c r="D3036" i="15"/>
  <c r="D3032" i="15"/>
  <c r="C3023" i="15"/>
  <c r="D3136" i="15"/>
  <c r="E3135" i="15"/>
  <c r="E3099" i="15"/>
  <c r="F3091" i="15"/>
  <c r="F3076" i="15"/>
  <c r="E3055" i="15"/>
  <c r="D3043" i="15"/>
  <c r="C3036" i="15"/>
  <c r="D3035" i="15"/>
  <c r="F3032" i="15"/>
  <c r="F3007" i="15"/>
  <c r="F3158" i="15"/>
  <c r="C3136" i="15"/>
  <c r="D3135" i="15"/>
  <c r="E3130" i="15"/>
  <c r="F3127" i="15"/>
  <c r="F3119" i="15"/>
  <c r="F3118" i="15"/>
  <c r="F3113" i="15"/>
  <c r="D3111" i="15"/>
  <c r="D3099" i="15"/>
  <c r="F3033" i="15"/>
  <c r="D3007" i="15"/>
  <c r="C3179" i="15"/>
  <c r="D3160" i="15"/>
  <c r="F3147" i="15"/>
  <c r="E3118" i="15"/>
  <c r="F3115" i="15"/>
  <c r="F3090" i="15"/>
  <c r="F3075" i="15"/>
  <c r="F3054" i="15"/>
  <c r="F3052" i="15"/>
  <c r="F3050" i="15"/>
  <c r="F3047" i="15"/>
  <c r="E3042" i="15"/>
  <c r="F3039" i="15"/>
  <c r="F3035" i="15"/>
  <c r="E3033" i="15"/>
  <c r="F3011" i="15"/>
  <c r="C3008" i="15"/>
  <c r="C3007" i="15"/>
  <c r="F3175" i="15"/>
  <c r="F3151" i="15"/>
  <c r="F3148" i="15"/>
  <c r="F3139" i="15"/>
  <c r="F3123" i="15"/>
  <c r="F3080" i="15"/>
  <c r="F3079" i="15"/>
  <c r="E3063" i="15"/>
  <c r="F3015" i="15"/>
  <c r="F3179" i="15"/>
  <c r="F3176" i="15"/>
  <c r="E3163" i="15"/>
  <c r="E3179" i="15"/>
  <c r="E3178" i="15"/>
  <c r="D3176" i="15"/>
  <c r="E3175" i="15"/>
  <c r="E3174" i="15"/>
  <c r="D3172" i="15"/>
  <c r="F3170" i="15"/>
  <c r="C3167" i="15"/>
  <c r="C3164" i="15"/>
  <c r="D3163" i="15"/>
  <c r="E3162" i="15"/>
  <c r="D3151" i="15"/>
  <c r="D3148" i="15"/>
  <c r="D3139" i="15"/>
  <c r="C3132" i="15"/>
  <c r="D3123" i="15"/>
  <c r="F3112" i="15"/>
  <c r="F3111" i="15"/>
  <c r="F3110" i="15"/>
  <c r="F3108" i="15"/>
  <c r="F3106" i="15"/>
  <c r="F3096" i="15"/>
  <c r="F3095" i="15"/>
  <c r="F3094" i="15"/>
  <c r="F3092" i="15"/>
  <c r="D3080" i="15"/>
  <c r="E3079" i="15"/>
  <c r="E3078" i="15"/>
  <c r="D3076" i="15"/>
  <c r="F3074" i="15"/>
  <c r="F3067" i="15"/>
  <c r="E3066" i="15"/>
  <c r="C3064" i="15"/>
  <c r="D3063" i="15"/>
  <c r="E3062" i="15"/>
  <c r="F3059" i="15"/>
  <c r="F3057" i="15"/>
  <c r="C3056" i="15"/>
  <c r="D3055" i="15"/>
  <c r="C3047" i="15"/>
  <c r="C3044" i="15"/>
  <c r="C3043" i="15"/>
  <c r="F3041" i="15"/>
  <c r="C3039" i="15"/>
  <c r="C3037" i="15"/>
  <c r="D3034" i="15"/>
  <c r="C3033" i="15"/>
  <c r="C3032" i="15"/>
  <c r="F3030" i="15"/>
  <c r="F3027" i="15"/>
  <c r="C3025" i="15"/>
  <c r="F3023" i="15"/>
  <c r="E3022" i="15"/>
  <c r="F3019" i="15"/>
  <c r="D3015" i="15"/>
  <c r="F3004" i="15"/>
  <c r="F3163" i="15"/>
  <c r="C3180" i="15"/>
  <c r="C3176" i="15"/>
  <c r="D3175" i="15"/>
  <c r="C3151" i="15"/>
  <c r="F3149" i="15"/>
  <c r="C3148" i="15"/>
  <c r="F3146" i="15"/>
  <c r="C3139" i="15"/>
  <c r="F3130" i="15"/>
  <c r="C3123" i="15"/>
  <c r="D3112" i="15"/>
  <c r="E3111" i="15"/>
  <c r="E3110" i="15"/>
  <c r="D3108" i="15"/>
  <c r="D3096" i="15"/>
  <c r="E3095" i="15"/>
  <c r="E3094" i="15"/>
  <c r="D3092" i="15"/>
  <c r="C3080" i="15"/>
  <c r="D3079" i="15"/>
  <c r="E3074" i="15"/>
  <c r="F3071" i="15"/>
  <c r="D3067" i="15"/>
  <c r="C3059" i="15"/>
  <c r="F3051" i="15"/>
  <c r="C3027" i="15"/>
  <c r="D3023" i="15"/>
  <c r="C3019" i="15"/>
  <c r="C3016" i="15"/>
  <c r="C3015" i="15"/>
  <c r="F3012" i="15"/>
  <c r="E3006" i="15"/>
  <c r="F3168" i="15"/>
  <c r="F3182" i="15"/>
  <c r="F3180" i="15"/>
  <c r="C3172" i="15"/>
  <c r="D3171" i="15"/>
  <c r="E3170" i="15"/>
  <c r="D3168" i="15"/>
  <c r="E3167" i="15"/>
  <c r="F3166" i="15"/>
  <c r="F3164" i="15"/>
  <c r="F3159" i="15"/>
  <c r="F3155" i="15"/>
  <c r="C3150" i="15"/>
  <c r="F3150" i="15"/>
  <c r="F3143" i="15"/>
  <c r="C3138" i="15"/>
  <c r="F3138" i="15"/>
  <c r="C3131" i="15"/>
  <c r="D3131" i="15"/>
  <c r="C3117" i="15"/>
  <c r="F3117" i="15"/>
  <c r="F3107" i="15"/>
  <c r="F3103" i="15"/>
  <c r="C3091" i="15"/>
  <c r="D3091" i="15"/>
  <c r="D3087" i="15"/>
  <c r="E3087" i="15"/>
  <c r="E3084" i="15"/>
  <c r="D3084" i="15"/>
  <c r="F3084" i="15"/>
  <c r="E3182" i="15"/>
  <c r="D3180" i="15"/>
  <c r="F3178" i="15"/>
  <c r="C3171" i="15"/>
  <c r="C3168" i="15"/>
  <c r="D3167" i="15"/>
  <c r="E3166" i="15"/>
  <c r="D3164" i="15"/>
  <c r="C3147" i="15"/>
  <c r="D3147" i="15"/>
  <c r="D3127" i="15"/>
  <c r="E3127" i="15"/>
  <c r="E3124" i="15"/>
  <c r="D3124" i="15"/>
  <c r="F3124" i="15"/>
  <c r="D3115" i="15"/>
  <c r="E3115" i="15"/>
  <c r="C3098" i="15"/>
  <c r="F3098" i="15"/>
  <c r="E3088" i="15"/>
  <c r="C3088" i="15"/>
  <c r="D3088" i="15"/>
  <c r="C3086" i="15"/>
  <c r="E3086" i="15"/>
  <c r="F3086" i="15"/>
  <c r="C3075" i="15"/>
  <c r="D3075" i="15"/>
  <c r="C3159" i="15"/>
  <c r="D3159" i="15"/>
  <c r="D3155" i="15"/>
  <c r="E3155" i="15"/>
  <c r="E3152" i="15"/>
  <c r="D3152" i="15"/>
  <c r="F3152" i="15"/>
  <c r="D3143" i="15"/>
  <c r="E3143" i="15"/>
  <c r="E3140" i="15"/>
  <c r="D3140" i="15"/>
  <c r="F3140" i="15"/>
  <c r="E3128" i="15"/>
  <c r="C3128" i="15"/>
  <c r="D3128" i="15"/>
  <c r="C3126" i="15"/>
  <c r="E3126" i="15"/>
  <c r="F3126" i="15"/>
  <c r="E3116" i="15"/>
  <c r="C3116" i="15"/>
  <c r="D3116" i="15"/>
  <c r="C3114" i="15"/>
  <c r="E3114" i="15"/>
  <c r="F3114" i="15"/>
  <c r="C3107" i="15"/>
  <c r="D3107" i="15"/>
  <c r="D3103" i="15"/>
  <c r="E3103" i="15"/>
  <c r="E3100" i="15"/>
  <c r="D3100" i="15"/>
  <c r="F3100" i="15"/>
  <c r="C3082" i="15"/>
  <c r="F3082" i="15"/>
  <c r="E3160" i="15"/>
  <c r="C3160" i="15"/>
  <c r="E3156" i="15"/>
  <c r="C3156" i="15"/>
  <c r="D3156" i="15"/>
  <c r="C3154" i="15"/>
  <c r="E3154" i="15"/>
  <c r="F3154" i="15"/>
  <c r="E3144" i="15"/>
  <c r="C3144" i="15"/>
  <c r="D3144" i="15"/>
  <c r="C3142" i="15"/>
  <c r="E3142" i="15"/>
  <c r="F3142" i="15"/>
  <c r="C3122" i="15"/>
  <c r="F3122" i="15"/>
  <c r="E3104" i="15"/>
  <c r="C3104" i="15"/>
  <c r="D3104" i="15"/>
  <c r="C3102" i="15"/>
  <c r="E3102" i="15"/>
  <c r="F3102" i="15"/>
  <c r="E3158" i="15"/>
  <c r="C3108" i="15"/>
  <c r="E3106" i="15"/>
  <c r="C3092" i="15"/>
  <c r="E3090" i="15"/>
  <c r="C3076" i="15"/>
  <c r="D3072" i="15"/>
  <c r="E3071" i="15"/>
  <c r="F3070" i="15"/>
  <c r="F3068" i="15"/>
  <c r="D3060" i="15"/>
  <c r="E3059" i="15"/>
  <c r="F3058" i="15"/>
  <c r="C3052" i="15"/>
  <c r="D3051" i="15"/>
  <c r="E3050" i="15"/>
  <c r="D3048" i="15"/>
  <c r="E3047" i="15"/>
  <c r="F3046" i="15"/>
  <c r="F3044" i="15"/>
  <c r="E3039" i="15"/>
  <c r="E3038" i="15"/>
  <c r="D3031" i="15"/>
  <c r="D3028" i="15"/>
  <c r="E3027" i="15"/>
  <c r="F3024" i="15"/>
  <c r="F3021" i="15"/>
  <c r="D3020" i="15"/>
  <c r="E3019" i="15"/>
  <c r="F3018" i="15"/>
  <c r="F3016" i="15"/>
  <c r="D3012" i="15"/>
  <c r="E3011" i="15"/>
  <c r="F3008" i="15"/>
  <c r="F3005" i="15"/>
  <c r="D3004" i="15"/>
  <c r="E3003" i="15"/>
  <c r="F3002" i="15"/>
  <c r="F3136" i="15"/>
  <c r="F3120" i="15"/>
  <c r="C3072" i="15"/>
  <c r="E3070" i="15"/>
  <c r="D3068" i="15"/>
  <c r="F3066" i="15"/>
  <c r="F3064" i="15"/>
  <c r="F3061" i="15"/>
  <c r="C3060" i="15"/>
  <c r="E3058" i="15"/>
  <c r="C3051" i="15"/>
  <c r="C3048" i="15"/>
  <c r="E3046" i="15"/>
  <c r="D3044" i="15"/>
  <c r="F3042" i="15"/>
  <c r="D3038" i="15"/>
  <c r="C3031" i="15"/>
  <c r="F3029" i="15"/>
  <c r="C3028" i="15"/>
  <c r="D3024" i="15"/>
  <c r="C3020" i="15"/>
  <c r="D3016" i="15"/>
  <c r="C3012" i="15"/>
  <c r="D3011" i="15"/>
  <c r="F3009" i="15"/>
  <c r="D3008" i="15"/>
  <c r="C3004" i="15"/>
  <c r="D3003" i="15"/>
  <c r="F3072" i="15"/>
  <c r="F3060" i="15"/>
  <c r="F3048" i="15"/>
  <c r="F3028" i="15"/>
  <c r="F3020" i="15"/>
  <c r="F3177" i="15"/>
  <c r="F3173" i="15"/>
  <c r="F3165" i="15"/>
  <c r="F3161" i="15"/>
  <c r="F3133" i="15"/>
  <c r="F3129" i="15"/>
  <c r="F3101" i="15"/>
  <c r="F3089" i="15"/>
  <c r="F3081" i="15"/>
  <c r="F3073" i="15"/>
  <c r="F3049" i="15"/>
  <c r="D3017" i="15"/>
  <c r="E3017" i="15"/>
  <c r="C3014" i="15"/>
  <c r="D3014" i="15"/>
  <c r="D3001" i="15"/>
  <c r="E3001" i="15"/>
  <c r="D3182" i="15"/>
  <c r="E3181" i="15"/>
  <c r="D3178" i="15"/>
  <c r="E3177" i="15"/>
  <c r="D3174" i="15"/>
  <c r="E3173" i="15"/>
  <c r="D3170" i="15"/>
  <c r="E3169" i="15"/>
  <c r="D3166" i="15"/>
  <c r="E3165" i="15"/>
  <c r="D3162" i="15"/>
  <c r="E3161" i="15"/>
  <c r="D3158" i="15"/>
  <c r="E3157" i="15"/>
  <c r="D3154" i="15"/>
  <c r="E3153" i="15"/>
  <c r="D3150" i="15"/>
  <c r="E3149" i="15"/>
  <c r="D3146" i="15"/>
  <c r="E3145" i="15"/>
  <c r="D3142" i="15"/>
  <c r="E3141" i="15"/>
  <c r="D3138" i="15"/>
  <c r="E3137" i="15"/>
  <c r="D3134" i="15"/>
  <c r="E3133" i="15"/>
  <c r="D3130" i="15"/>
  <c r="E3129" i="15"/>
  <c r="D3126" i="15"/>
  <c r="E3125" i="15"/>
  <c r="D3122" i="15"/>
  <c r="E3121" i="15"/>
  <c r="D3118" i="15"/>
  <c r="E3117" i="15"/>
  <c r="D3114" i="15"/>
  <c r="E3113" i="15"/>
  <c r="D3110" i="15"/>
  <c r="E3109" i="15"/>
  <c r="D3106" i="15"/>
  <c r="E3105" i="15"/>
  <c r="D3102" i="15"/>
  <c r="E3101" i="15"/>
  <c r="D3098" i="15"/>
  <c r="E3097" i="15"/>
  <c r="D3094" i="15"/>
  <c r="E3093" i="15"/>
  <c r="D3090" i="15"/>
  <c r="E3089" i="15"/>
  <c r="D3086" i="15"/>
  <c r="E3085" i="15"/>
  <c r="D3082" i="15"/>
  <c r="E3081" i="15"/>
  <c r="D3078" i="15"/>
  <c r="E3077" i="15"/>
  <c r="D3074" i="15"/>
  <c r="E3073" i="15"/>
  <c r="D3070" i="15"/>
  <c r="E3069" i="15"/>
  <c r="D3066" i="15"/>
  <c r="E3065" i="15"/>
  <c r="D3062" i="15"/>
  <c r="E3061" i="15"/>
  <c r="D3058" i="15"/>
  <c r="E3057" i="15"/>
  <c r="D3054" i="15"/>
  <c r="E3053" i="15"/>
  <c r="D3050" i="15"/>
  <c r="E3049" i="15"/>
  <c r="D3046" i="15"/>
  <c r="E3045" i="15"/>
  <c r="D3042" i="15"/>
  <c r="E3041" i="15"/>
  <c r="F3040" i="15"/>
  <c r="E3030" i="15"/>
  <c r="E3029" i="15"/>
  <c r="F3026" i="15"/>
  <c r="D3021" i="15"/>
  <c r="E3021" i="15"/>
  <c r="C3018" i="15"/>
  <c r="D3018" i="15"/>
  <c r="F3013" i="15"/>
  <c r="F3010" i="15"/>
  <c r="D3005" i="15"/>
  <c r="E3005" i="15"/>
  <c r="C3002" i="15"/>
  <c r="D3002" i="15"/>
  <c r="F3181" i="15"/>
  <c r="F3169" i="15"/>
  <c r="F3153" i="15"/>
  <c r="F3145" i="15"/>
  <c r="F3137" i="15"/>
  <c r="F3125" i="15"/>
  <c r="F3121" i="15"/>
  <c r="F3109" i="15"/>
  <c r="F3097" i="15"/>
  <c r="F3085" i="15"/>
  <c r="F3077" i="15"/>
  <c r="F3069" i="15"/>
  <c r="F3053" i="15"/>
  <c r="F3045" i="15"/>
  <c r="D3181" i="15"/>
  <c r="D3177" i="15"/>
  <c r="D3173" i="15"/>
  <c r="D3169" i="15"/>
  <c r="D3165" i="15"/>
  <c r="D3161" i="15"/>
  <c r="D3157" i="15"/>
  <c r="D3153" i="15"/>
  <c r="D3149" i="15"/>
  <c r="D3145" i="15"/>
  <c r="D3141" i="15"/>
  <c r="D3137" i="15"/>
  <c r="D3133" i="15"/>
  <c r="D3129" i="15"/>
  <c r="D3125" i="15"/>
  <c r="D3121" i="15"/>
  <c r="D3117" i="15"/>
  <c r="D3113" i="15"/>
  <c r="D3109" i="15"/>
  <c r="D3105" i="15"/>
  <c r="D3101" i="15"/>
  <c r="D3097" i="15"/>
  <c r="D3093" i="15"/>
  <c r="D3089" i="15"/>
  <c r="D3085" i="15"/>
  <c r="D3081" i="15"/>
  <c r="D3077" i="15"/>
  <c r="D3073" i="15"/>
  <c r="D3069" i="15"/>
  <c r="D3065" i="15"/>
  <c r="D3061" i="15"/>
  <c r="D3057" i="15"/>
  <c r="D3053" i="15"/>
  <c r="D3049" i="15"/>
  <c r="D3045" i="15"/>
  <c r="D3041" i="15"/>
  <c r="D3040" i="15"/>
  <c r="F3038" i="15"/>
  <c r="F3037" i="15"/>
  <c r="F3036" i="15"/>
  <c r="D3030" i="15"/>
  <c r="C3029" i="15"/>
  <c r="D3025" i="15"/>
  <c r="E3025" i="15"/>
  <c r="C3022" i="15"/>
  <c r="D3022" i="15"/>
  <c r="F3017" i="15"/>
  <c r="F3014" i="15"/>
  <c r="D3009" i="15"/>
  <c r="E3009" i="15"/>
  <c r="C3006" i="15"/>
  <c r="D3006" i="15"/>
  <c r="F3001" i="15"/>
  <c r="F3157" i="15"/>
  <c r="F3141" i="15"/>
  <c r="F3105" i="15"/>
  <c r="F3093" i="15"/>
  <c r="F3065" i="15"/>
  <c r="C3040" i="15"/>
  <c r="C3026" i="15"/>
  <c r="D3026" i="15"/>
  <c r="C3017" i="15"/>
  <c r="E3014" i="15"/>
  <c r="D3013" i="15"/>
  <c r="E3013" i="15"/>
  <c r="C3010" i="15"/>
  <c r="D3010" i="15"/>
  <c r="C3001" i="15"/>
  <c r="J69" i="11"/>
  <c r="J981" i="11"/>
  <c r="K981" i="11"/>
  <c r="J977" i="11"/>
  <c r="K977" i="11"/>
  <c r="J973" i="11"/>
  <c r="K973" i="11"/>
  <c r="J969" i="11"/>
  <c r="K969" i="11"/>
  <c r="J965" i="11"/>
  <c r="K965" i="11"/>
  <c r="J961" i="11"/>
  <c r="K961" i="11"/>
  <c r="J957" i="11"/>
  <c r="K957" i="11"/>
  <c r="J953" i="11"/>
  <c r="K953" i="11"/>
  <c r="J949" i="11"/>
  <c r="K949" i="11"/>
  <c r="J945" i="11"/>
  <c r="K945" i="11"/>
  <c r="J941" i="11"/>
  <c r="K941" i="11"/>
  <c r="J937" i="11"/>
  <c r="K937" i="11"/>
  <c r="J933" i="11"/>
  <c r="K933" i="11"/>
  <c r="J929" i="11"/>
  <c r="K929" i="11"/>
  <c r="J925" i="11"/>
  <c r="K925" i="11"/>
  <c r="J921" i="11"/>
  <c r="K921" i="11"/>
  <c r="J917" i="11"/>
  <c r="K917" i="11"/>
  <c r="J913" i="11"/>
  <c r="K913" i="11"/>
  <c r="J909" i="11"/>
  <c r="K909" i="11"/>
  <c r="J905" i="11"/>
  <c r="K905" i="11"/>
  <c r="J901" i="11"/>
  <c r="K901" i="11"/>
  <c r="J897" i="11"/>
  <c r="K897" i="11"/>
  <c r="J893" i="11"/>
  <c r="K893" i="11"/>
  <c r="J889" i="11"/>
  <c r="K889" i="11"/>
  <c r="J885" i="11"/>
  <c r="K885" i="11"/>
  <c r="J881" i="11"/>
  <c r="K881" i="11"/>
  <c r="J877" i="11"/>
  <c r="K877" i="11"/>
  <c r="J873" i="11"/>
  <c r="K873" i="11"/>
  <c r="J869" i="11"/>
  <c r="K869" i="11"/>
  <c r="J865" i="11"/>
  <c r="K865" i="11"/>
  <c r="J861" i="11"/>
  <c r="K861" i="11"/>
  <c r="J857" i="11"/>
  <c r="K857" i="11"/>
  <c r="J853" i="11"/>
  <c r="K853" i="11"/>
  <c r="J849" i="11"/>
  <c r="K849" i="11"/>
  <c r="J845" i="11"/>
  <c r="K845" i="11"/>
  <c r="J841" i="11"/>
  <c r="K841" i="11"/>
  <c r="J837" i="11"/>
  <c r="K837" i="11"/>
  <c r="J833" i="11"/>
  <c r="K833" i="11"/>
  <c r="J829" i="11"/>
  <c r="K829" i="11"/>
  <c r="J825" i="11"/>
  <c r="K825" i="11"/>
  <c r="J821" i="11"/>
  <c r="K821" i="11"/>
  <c r="J817" i="11"/>
  <c r="K817" i="11"/>
  <c r="J813" i="11"/>
  <c r="K813" i="11"/>
  <c r="J809" i="11"/>
  <c r="K809" i="11"/>
  <c r="J805" i="11"/>
  <c r="K805" i="11"/>
  <c r="J801" i="11"/>
  <c r="K801" i="11"/>
  <c r="J797" i="11"/>
  <c r="K797" i="11"/>
  <c r="J793" i="11"/>
  <c r="K793" i="11"/>
  <c r="J789" i="11"/>
  <c r="K789" i="11"/>
  <c r="J785" i="11"/>
  <c r="K785" i="11"/>
  <c r="J781" i="11"/>
  <c r="K781" i="11"/>
  <c r="J777" i="11"/>
  <c r="K777" i="11"/>
  <c r="J773" i="11"/>
  <c r="K773" i="11"/>
  <c r="J769" i="11"/>
  <c r="K769" i="11"/>
  <c r="J765" i="11"/>
  <c r="K765" i="11"/>
  <c r="J761" i="11"/>
  <c r="K761" i="11"/>
  <c r="J757" i="11"/>
  <c r="K757" i="11"/>
  <c r="J753" i="11"/>
  <c r="K753" i="11"/>
  <c r="J749" i="11"/>
  <c r="K749" i="11"/>
  <c r="J745" i="11"/>
  <c r="K745" i="11"/>
  <c r="J741" i="11"/>
  <c r="K741" i="11"/>
  <c r="J737" i="11"/>
  <c r="K737" i="11"/>
  <c r="J733" i="11"/>
  <c r="K733" i="11"/>
  <c r="J729" i="11"/>
  <c r="K729" i="11"/>
  <c r="J725" i="11"/>
  <c r="K725" i="11"/>
  <c r="J721" i="11"/>
  <c r="K721" i="11"/>
  <c r="J717" i="11"/>
  <c r="K717" i="11"/>
  <c r="J713" i="11"/>
  <c r="K713" i="11"/>
  <c r="J709" i="11"/>
  <c r="K709" i="11"/>
  <c r="J705" i="11"/>
  <c r="K705" i="11"/>
  <c r="J701" i="11"/>
  <c r="K701" i="11"/>
  <c r="J697" i="11"/>
  <c r="K697" i="11"/>
  <c r="J693" i="11"/>
  <c r="K693" i="11"/>
  <c r="J689" i="11"/>
  <c r="K689" i="11"/>
  <c r="J685" i="11"/>
  <c r="K685" i="11"/>
  <c r="J681" i="11"/>
  <c r="K681" i="11"/>
  <c r="J677" i="11"/>
  <c r="K677" i="11"/>
  <c r="J673" i="11"/>
  <c r="K673" i="11"/>
  <c r="J669" i="11"/>
  <c r="K669" i="11"/>
  <c r="J665" i="11"/>
  <c r="K665" i="11"/>
  <c r="J661" i="11"/>
  <c r="K661" i="11"/>
  <c r="J657" i="11"/>
  <c r="K657" i="11"/>
  <c r="J653" i="11"/>
  <c r="K653" i="11"/>
  <c r="J649" i="11"/>
  <c r="K649" i="11"/>
  <c r="J645" i="11"/>
  <c r="K645" i="11"/>
  <c r="J641" i="11"/>
  <c r="K641" i="11"/>
  <c r="J637" i="11"/>
  <c r="K637" i="11"/>
  <c r="J633" i="11"/>
  <c r="K633" i="11"/>
  <c r="J629" i="11"/>
  <c r="K629" i="11"/>
  <c r="J625" i="11"/>
  <c r="K625" i="11"/>
  <c r="J621" i="11"/>
  <c r="K621" i="11"/>
  <c r="J617" i="11"/>
  <c r="K617" i="11"/>
  <c r="J613" i="11"/>
  <c r="K613" i="11"/>
  <c r="J609" i="11"/>
  <c r="K609" i="11"/>
  <c r="J605" i="11"/>
  <c r="K605" i="11"/>
  <c r="J601" i="11"/>
  <c r="K601" i="11"/>
  <c r="J597" i="11"/>
  <c r="K597" i="11"/>
  <c r="J593" i="11"/>
  <c r="K593" i="11"/>
  <c r="J589" i="11"/>
  <c r="K589" i="11"/>
  <c r="J585" i="11"/>
  <c r="K585" i="11"/>
  <c r="J581" i="11"/>
  <c r="K581" i="11"/>
  <c r="J577" i="11"/>
  <c r="K577" i="11"/>
  <c r="J573" i="11"/>
  <c r="K573" i="11"/>
  <c r="J569" i="11"/>
  <c r="K569" i="11"/>
  <c r="J565" i="11"/>
  <c r="K565" i="11"/>
  <c r="J561" i="11"/>
  <c r="K561" i="11"/>
  <c r="J557" i="11"/>
  <c r="K557" i="11"/>
  <c r="J553" i="11"/>
  <c r="K553" i="11"/>
  <c r="J549" i="11"/>
  <c r="K549" i="11"/>
  <c r="J545" i="11"/>
  <c r="K545" i="11"/>
  <c r="J541" i="11"/>
  <c r="K541" i="11"/>
  <c r="J537" i="11"/>
  <c r="K537" i="11"/>
  <c r="J533" i="11"/>
  <c r="K533" i="11"/>
  <c r="J529" i="11"/>
  <c r="K529" i="11"/>
  <c r="J525" i="11"/>
  <c r="K525" i="11"/>
  <c r="J521" i="11"/>
  <c r="K521" i="11"/>
  <c r="J517" i="11"/>
  <c r="K517" i="11"/>
  <c r="J513" i="11"/>
  <c r="K513" i="11"/>
  <c r="J509" i="11"/>
  <c r="K509" i="11"/>
  <c r="J505" i="11"/>
  <c r="K505" i="11"/>
  <c r="J501" i="11"/>
  <c r="K501" i="11"/>
  <c r="J497" i="11"/>
  <c r="K497" i="11"/>
  <c r="J493" i="11"/>
  <c r="K493" i="11"/>
  <c r="J489" i="11"/>
  <c r="K489" i="11"/>
  <c r="J485" i="11"/>
  <c r="K485" i="11"/>
  <c r="J481" i="11"/>
  <c r="K481" i="11"/>
  <c r="J477" i="11"/>
  <c r="K477" i="11"/>
  <c r="J473" i="11"/>
  <c r="K473" i="11"/>
  <c r="J469" i="11"/>
  <c r="K469" i="11"/>
  <c r="J465" i="11"/>
  <c r="K465" i="11"/>
  <c r="J461" i="11"/>
  <c r="K461" i="11"/>
  <c r="J457" i="11"/>
  <c r="K457" i="11"/>
  <c r="J453" i="11"/>
  <c r="K453" i="11"/>
  <c r="J449" i="11"/>
  <c r="K449" i="11"/>
  <c r="J445" i="11"/>
  <c r="K445" i="11"/>
  <c r="J441" i="11"/>
  <c r="K441" i="11"/>
  <c r="J437" i="11"/>
  <c r="K437" i="11"/>
  <c r="J433" i="11"/>
  <c r="K433" i="11"/>
  <c r="J429" i="11"/>
  <c r="K429" i="11"/>
  <c r="J425" i="11"/>
  <c r="K425" i="11"/>
  <c r="J421" i="11"/>
  <c r="K421" i="11"/>
  <c r="J417" i="11"/>
  <c r="K417" i="11"/>
  <c r="J413" i="11"/>
  <c r="K413" i="11"/>
  <c r="J409" i="11"/>
  <c r="K409" i="11"/>
  <c r="J405" i="11"/>
  <c r="K405" i="11"/>
  <c r="J401" i="11"/>
  <c r="K401" i="11"/>
  <c r="J397" i="11"/>
  <c r="K397" i="11"/>
  <c r="J393" i="11"/>
  <c r="K393" i="11"/>
  <c r="J389" i="11"/>
  <c r="K389" i="11"/>
  <c r="J385" i="11"/>
  <c r="K385" i="11"/>
  <c r="J381" i="11"/>
  <c r="K381" i="11"/>
  <c r="J377" i="11"/>
  <c r="K377" i="11"/>
  <c r="J373" i="11"/>
  <c r="K373" i="11"/>
  <c r="J369" i="11"/>
  <c r="K369" i="11"/>
  <c r="J365" i="11"/>
  <c r="K365" i="11"/>
  <c r="J361" i="11"/>
  <c r="K361" i="11"/>
  <c r="J357" i="11"/>
  <c r="K357" i="11"/>
  <c r="J353" i="11"/>
  <c r="K353" i="11"/>
  <c r="J349" i="11"/>
  <c r="K349" i="11"/>
  <c r="J345" i="11"/>
  <c r="K345" i="11"/>
  <c r="J341" i="11"/>
  <c r="K341" i="11"/>
  <c r="J337" i="11"/>
  <c r="K337" i="11"/>
  <c r="J333" i="11"/>
  <c r="K333" i="11"/>
  <c r="J329" i="11"/>
  <c r="K329" i="11"/>
  <c r="J325" i="11"/>
  <c r="K325" i="11"/>
  <c r="J321" i="11"/>
  <c r="K321" i="11"/>
  <c r="J317" i="11"/>
  <c r="K317" i="11"/>
  <c r="J313" i="11"/>
  <c r="K313" i="11"/>
  <c r="J309" i="11"/>
  <c r="K309" i="11"/>
  <c r="J305" i="11"/>
  <c r="K305" i="11"/>
  <c r="J301" i="11"/>
  <c r="K301" i="11"/>
  <c r="J297" i="11"/>
  <c r="K297" i="11"/>
  <c r="J293" i="11"/>
  <c r="K293" i="11"/>
  <c r="J289" i="11"/>
  <c r="K289" i="11"/>
  <c r="J285" i="11"/>
  <c r="K285" i="11"/>
  <c r="J281" i="11"/>
  <c r="K281" i="11"/>
  <c r="J277" i="11"/>
  <c r="K277" i="11"/>
  <c r="J273" i="11"/>
  <c r="K273" i="11"/>
  <c r="J269" i="11"/>
  <c r="K269" i="11"/>
  <c r="J265" i="11"/>
  <c r="K265" i="11"/>
  <c r="J261" i="11"/>
  <c r="K261" i="11"/>
  <c r="J257" i="11"/>
  <c r="K257" i="11"/>
  <c r="J253" i="11"/>
  <c r="K253" i="11"/>
  <c r="J249" i="11"/>
  <c r="K249" i="11"/>
  <c r="J245" i="11"/>
  <c r="K245" i="11"/>
  <c r="J241" i="11"/>
  <c r="K241" i="11"/>
  <c r="J237" i="11"/>
  <c r="K237" i="11"/>
  <c r="J233" i="11"/>
  <c r="K233" i="11"/>
  <c r="J229" i="11"/>
  <c r="K229" i="11"/>
  <c r="J225" i="11"/>
  <c r="K225" i="11"/>
  <c r="J221" i="11"/>
  <c r="K221" i="11"/>
  <c r="J217" i="11"/>
  <c r="K217" i="11"/>
  <c r="J213" i="11"/>
  <c r="K213" i="11"/>
  <c r="J209" i="11"/>
  <c r="K209" i="11"/>
  <c r="J205" i="11"/>
  <c r="K205" i="11"/>
  <c r="J201" i="11"/>
  <c r="K201" i="11"/>
  <c r="J197" i="11"/>
  <c r="K197" i="11"/>
  <c r="J193" i="11"/>
  <c r="K193" i="11"/>
  <c r="J189" i="11"/>
  <c r="K189" i="11"/>
  <c r="J185" i="11"/>
  <c r="K185" i="11"/>
  <c r="J181" i="11"/>
  <c r="K181" i="11"/>
  <c r="J177" i="11"/>
  <c r="K177" i="11"/>
  <c r="J173" i="11"/>
  <c r="K173" i="11"/>
  <c r="J169" i="11"/>
  <c r="K169" i="11"/>
  <c r="J165" i="11"/>
  <c r="K165" i="11"/>
  <c r="J161" i="11"/>
  <c r="K161" i="11"/>
  <c r="J157" i="11"/>
  <c r="K157" i="11"/>
  <c r="J153" i="11"/>
  <c r="K153" i="11"/>
  <c r="J149" i="11"/>
  <c r="K149" i="11"/>
  <c r="J145" i="11"/>
  <c r="K145" i="11"/>
  <c r="J141" i="11"/>
  <c r="K141" i="11"/>
  <c r="J137" i="11"/>
  <c r="K137" i="11"/>
  <c r="J133" i="11"/>
  <c r="K133" i="11"/>
  <c r="J129" i="11"/>
  <c r="K129" i="11"/>
  <c r="J125" i="11"/>
  <c r="K125" i="11"/>
  <c r="J121" i="11"/>
  <c r="K121" i="11"/>
  <c r="J117" i="11"/>
  <c r="K117" i="11"/>
  <c r="J113" i="11"/>
  <c r="K113" i="11"/>
  <c r="J109" i="11"/>
  <c r="K109" i="11"/>
  <c r="J105" i="11"/>
  <c r="K105" i="11"/>
  <c r="J101" i="11"/>
  <c r="K101" i="11"/>
  <c r="J97" i="11"/>
  <c r="K97" i="11"/>
  <c r="J93" i="11"/>
  <c r="K93" i="11"/>
  <c r="J89" i="11"/>
  <c r="K89" i="11"/>
  <c r="J85" i="11"/>
  <c r="K85" i="11"/>
  <c r="J81" i="11"/>
  <c r="K81" i="11"/>
  <c r="K70" i="11"/>
  <c r="K68" i="11"/>
  <c r="K1064" i="11"/>
  <c r="K1062" i="11"/>
  <c r="K1060" i="11"/>
  <c r="K1058" i="11"/>
  <c r="K1056" i="11"/>
  <c r="K1054" i="11"/>
  <c r="K1052" i="11"/>
  <c r="K1050" i="11"/>
  <c r="K1048" i="11"/>
  <c r="K1046" i="11"/>
  <c r="K1044" i="11"/>
  <c r="K1042" i="11"/>
  <c r="K1040" i="11"/>
  <c r="K1038" i="11"/>
  <c r="K1036" i="11"/>
  <c r="K1034" i="11"/>
  <c r="K1032" i="11"/>
  <c r="K1030" i="11"/>
  <c r="K1028" i="11"/>
  <c r="K1026" i="11"/>
  <c r="K1024" i="11"/>
  <c r="K1022" i="11"/>
  <c r="K1020" i="11"/>
  <c r="K1018" i="11"/>
  <c r="K1016" i="11"/>
  <c r="K1014" i="11"/>
  <c r="K1012" i="11"/>
  <c r="K1010" i="11"/>
  <c r="K1008" i="11"/>
  <c r="K1006" i="11"/>
  <c r="K1004" i="11"/>
  <c r="K1002" i="11"/>
  <c r="K1000" i="11"/>
  <c r="K998" i="11"/>
  <c r="K996" i="11"/>
  <c r="K994" i="11"/>
  <c r="K992" i="11"/>
  <c r="K990" i="11"/>
  <c r="K988" i="11"/>
  <c r="K986" i="11"/>
  <c r="K984" i="11"/>
  <c r="J978" i="11"/>
  <c r="J970" i="11"/>
  <c r="J962" i="11"/>
  <c r="J954" i="11"/>
  <c r="J946" i="11"/>
  <c r="J938" i="11"/>
  <c r="J930" i="11"/>
  <c r="J922" i="11"/>
  <c r="J914" i="11"/>
  <c r="J906" i="11"/>
  <c r="J898" i="11"/>
  <c r="J890" i="11"/>
  <c r="J882" i="11"/>
  <c r="J874" i="11"/>
  <c r="J866" i="11"/>
  <c r="J858" i="11"/>
  <c r="J850" i="11"/>
  <c r="J842" i="11"/>
  <c r="J834" i="11"/>
  <c r="J826" i="11"/>
  <c r="J818" i="11"/>
  <c r="J810" i="11"/>
  <c r="J802" i="11"/>
  <c r="J794" i="11"/>
  <c r="J786" i="11"/>
  <c r="J778" i="11"/>
  <c r="J770" i="11"/>
  <c r="J762" i="11"/>
  <c r="J754" i="11"/>
  <c r="J746" i="11"/>
  <c r="J738" i="11"/>
  <c r="J730" i="11"/>
  <c r="J722" i="11"/>
  <c r="J714" i="11"/>
  <c r="J706" i="11"/>
  <c r="J698" i="11"/>
  <c r="J690" i="11"/>
  <c r="J682" i="11"/>
  <c r="J674" i="11"/>
  <c r="J666" i="11"/>
  <c r="J658" i="11"/>
  <c r="J650" i="11"/>
  <c r="J642" i="11"/>
  <c r="J634" i="11"/>
  <c r="J626" i="11"/>
  <c r="J618" i="11"/>
  <c r="J610" i="11"/>
  <c r="J602" i="11"/>
  <c r="J594" i="11"/>
  <c r="J586" i="11"/>
  <c r="J578" i="11"/>
  <c r="J570" i="11"/>
  <c r="J562" i="11"/>
  <c r="J554" i="11"/>
  <c r="J546" i="11"/>
  <c r="J538" i="11"/>
  <c r="J530" i="11"/>
  <c r="J522" i="11"/>
  <c r="J514" i="11"/>
  <c r="J506" i="11"/>
  <c r="J498" i="11"/>
  <c r="J490" i="11"/>
  <c r="J482" i="11"/>
  <c r="J474" i="11"/>
  <c r="J466" i="11"/>
  <c r="J458" i="11"/>
  <c r="J450" i="11"/>
  <c r="J442" i="11"/>
  <c r="J434" i="11"/>
  <c r="J426" i="11"/>
  <c r="J418" i="11"/>
  <c r="J410" i="11"/>
  <c r="J402" i="11"/>
  <c r="J394" i="11"/>
  <c r="J386" i="11"/>
  <c r="J378" i="11"/>
  <c r="J370" i="11"/>
  <c r="J362" i="11"/>
  <c r="J354" i="11"/>
  <c r="J346" i="11"/>
  <c r="J338" i="11"/>
  <c r="J330" i="11"/>
  <c r="J322" i="11"/>
  <c r="J314" i="11"/>
  <c r="J306" i="11"/>
  <c r="J298" i="11"/>
  <c r="J290" i="11"/>
  <c r="J282" i="11"/>
  <c r="J274" i="11"/>
  <c r="J266" i="11"/>
  <c r="J258" i="11"/>
  <c r="J250" i="11"/>
  <c r="J242" i="11"/>
  <c r="J234" i="11"/>
  <c r="J226" i="11"/>
  <c r="J218" i="11"/>
  <c r="J210" i="11"/>
  <c r="J202" i="11"/>
  <c r="J194" i="11"/>
  <c r="J186" i="11"/>
  <c r="J178" i="11"/>
  <c r="J170" i="11"/>
  <c r="J162" i="11"/>
  <c r="J154" i="11"/>
  <c r="J146" i="11"/>
  <c r="J138" i="11"/>
  <c r="J130" i="11"/>
  <c r="J122" i="11"/>
  <c r="J114" i="11"/>
  <c r="J106" i="11"/>
  <c r="J98" i="11"/>
  <c r="J90" i="11"/>
  <c r="J82" i="11"/>
  <c r="J74" i="11"/>
  <c r="J73" i="11"/>
  <c r="K73" i="11"/>
  <c r="J976" i="11"/>
  <c r="J968" i="11"/>
  <c r="J960" i="11"/>
  <c r="J952" i="11"/>
  <c r="J944" i="11"/>
  <c r="J936" i="11"/>
  <c r="J928" i="11"/>
  <c r="J920" i="11"/>
  <c r="J912" i="11"/>
  <c r="J904" i="11"/>
  <c r="J896" i="11"/>
  <c r="J888" i="11"/>
  <c r="J880" i="11"/>
  <c r="J872" i="11"/>
  <c r="J864" i="11"/>
  <c r="J856" i="11"/>
  <c r="J848" i="11"/>
  <c r="J840" i="11"/>
  <c r="J832" i="11"/>
  <c r="J824" i="11"/>
  <c r="J816" i="11"/>
  <c r="J808" i="11"/>
  <c r="J800" i="11"/>
  <c r="J792" i="11"/>
  <c r="J784" i="11"/>
  <c r="J776" i="11"/>
  <c r="J768" i="11"/>
  <c r="J760" i="11"/>
  <c r="J752" i="11"/>
  <c r="J744" i="11"/>
  <c r="J736" i="11"/>
  <c r="J728" i="11"/>
  <c r="J720" i="11"/>
  <c r="J712" i="11"/>
  <c r="J704" i="11"/>
  <c r="J696" i="11"/>
  <c r="J688" i="11"/>
  <c r="J680" i="11"/>
  <c r="J672" i="11"/>
  <c r="J664" i="11"/>
  <c r="J656" i="11"/>
  <c r="J648" i="11"/>
  <c r="J640" i="11"/>
  <c r="J632" i="11"/>
  <c r="J624" i="11"/>
  <c r="J616" i="11"/>
  <c r="J608" i="11"/>
  <c r="J600" i="11"/>
  <c r="J592" i="11"/>
  <c r="J584" i="11"/>
  <c r="J576" i="11"/>
  <c r="J568" i="11"/>
  <c r="J560" i="11"/>
  <c r="J552" i="11"/>
  <c r="J544" i="11"/>
  <c r="J536" i="11"/>
  <c r="J528" i="11"/>
  <c r="J520" i="11"/>
  <c r="J512" i="11"/>
  <c r="J504" i="11"/>
  <c r="J496" i="11"/>
  <c r="J488" i="11"/>
  <c r="J480" i="11"/>
  <c r="J472" i="11"/>
  <c r="J464" i="11"/>
  <c r="J456" i="11"/>
  <c r="J448" i="11"/>
  <c r="J440" i="11"/>
  <c r="J432" i="11"/>
  <c r="J424" i="11"/>
  <c r="J416" i="11"/>
  <c r="J408" i="11"/>
  <c r="J400" i="11"/>
  <c r="J392" i="11"/>
  <c r="J384" i="11"/>
  <c r="J376" i="11"/>
  <c r="J368" i="11"/>
  <c r="J360" i="11"/>
  <c r="J352" i="11"/>
  <c r="J344" i="11"/>
  <c r="J336" i="11"/>
  <c r="J328" i="11"/>
  <c r="J320" i="11"/>
  <c r="J312" i="11"/>
  <c r="J304" i="11"/>
  <c r="J296" i="11"/>
  <c r="J288" i="11"/>
  <c r="J280" i="11"/>
  <c r="J272" i="11"/>
  <c r="J264" i="11"/>
  <c r="J256" i="11"/>
  <c r="J248" i="11"/>
  <c r="J240" i="11"/>
  <c r="J232" i="11"/>
  <c r="J224" i="11"/>
  <c r="J216" i="11"/>
  <c r="J208" i="11"/>
  <c r="J200" i="11"/>
  <c r="J192" i="11"/>
  <c r="J184" i="11"/>
  <c r="J176" i="11"/>
  <c r="J168" i="11"/>
  <c r="J160" i="11"/>
  <c r="J152" i="11"/>
  <c r="J144" i="11"/>
  <c r="J136" i="11"/>
  <c r="J128" i="11"/>
  <c r="J120" i="11"/>
  <c r="J112" i="11"/>
  <c r="J104" i="11"/>
  <c r="J96" i="11"/>
  <c r="J88" i="11"/>
  <c r="J80" i="11"/>
  <c r="J72" i="11"/>
  <c r="J77" i="11"/>
  <c r="K77" i="11"/>
  <c r="J75" i="11"/>
  <c r="K75" i="11"/>
  <c r="J983" i="11"/>
  <c r="K983" i="11"/>
  <c r="J979" i="11"/>
  <c r="K979" i="11"/>
  <c r="J975" i="11"/>
  <c r="K975" i="11"/>
  <c r="J971" i="11"/>
  <c r="K971" i="11"/>
  <c r="J967" i="11"/>
  <c r="K967" i="11"/>
  <c r="J963" i="11"/>
  <c r="K963" i="11"/>
  <c r="J959" i="11"/>
  <c r="K959" i="11"/>
  <c r="J955" i="11"/>
  <c r="K955" i="11"/>
  <c r="J951" i="11"/>
  <c r="K951" i="11"/>
  <c r="J947" i="11"/>
  <c r="K947" i="11"/>
  <c r="J943" i="11"/>
  <c r="K943" i="11"/>
  <c r="J939" i="11"/>
  <c r="K939" i="11"/>
  <c r="J935" i="11"/>
  <c r="K935" i="11"/>
  <c r="J931" i="11"/>
  <c r="K931" i="11"/>
  <c r="J927" i="11"/>
  <c r="K927" i="11"/>
  <c r="J923" i="11"/>
  <c r="K923" i="11"/>
  <c r="J919" i="11"/>
  <c r="K919" i="11"/>
  <c r="J915" i="11"/>
  <c r="K915" i="11"/>
  <c r="J911" i="11"/>
  <c r="K911" i="11"/>
  <c r="J907" i="11"/>
  <c r="K907" i="11"/>
  <c r="J903" i="11"/>
  <c r="K903" i="11"/>
  <c r="J899" i="11"/>
  <c r="K899" i="11"/>
  <c r="J895" i="11"/>
  <c r="K895" i="11"/>
  <c r="J891" i="11"/>
  <c r="K891" i="11"/>
  <c r="J887" i="11"/>
  <c r="K887" i="11"/>
  <c r="J883" i="11"/>
  <c r="K883" i="11"/>
  <c r="J879" i="11"/>
  <c r="K879" i="11"/>
  <c r="J875" i="11"/>
  <c r="K875" i="11"/>
  <c r="J871" i="11"/>
  <c r="K871" i="11"/>
  <c r="J867" i="11"/>
  <c r="K867" i="11"/>
  <c r="J863" i="11"/>
  <c r="K863" i="11"/>
  <c r="J859" i="11"/>
  <c r="K859" i="11"/>
  <c r="J855" i="11"/>
  <c r="K855" i="11"/>
  <c r="J851" i="11"/>
  <c r="K851" i="11"/>
  <c r="J847" i="11"/>
  <c r="K847" i="11"/>
  <c r="J843" i="11"/>
  <c r="K843" i="11"/>
  <c r="J839" i="11"/>
  <c r="K839" i="11"/>
  <c r="J835" i="11"/>
  <c r="K835" i="11"/>
  <c r="J831" i="11"/>
  <c r="K831" i="11"/>
  <c r="J827" i="11"/>
  <c r="K827" i="11"/>
  <c r="J823" i="11"/>
  <c r="K823" i="11"/>
  <c r="J819" i="11"/>
  <c r="K819" i="11"/>
  <c r="J815" i="11"/>
  <c r="K815" i="11"/>
  <c r="J811" i="11"/>
  <c r="K811" i="11"/>
  <c r="J807" i="11"/>
  <c r="K807" i="11"/>
  <c r="J803" i="11"/>
  <c r="K803" i="11"/>
  <c r="J799" i="11"/>
  <c r="K799" i="11"/>
  <c r="J795" i="11"/>
  <c r="K795" i="11"/>
  <c r="J791" i="11"/>
  <c r="K791" i="11"/>
  <c r="J787" i="11"/>
  <c r="K787" i="11"/>
  <c r="J783" i="11"/>
  <c r="K783" i="11"/>
  <c r="J779" i="11"/>
  <c r="K779" i="11"/>
  <c r="J775" i="11"/>
  <c r="K775" i="11"/>
  <c r="J771" i="11"/>
  <c r="K771" i="11"/>
  <c r="J767" i="11"/>
  <c r="K767" i="11"/>
  <c r="J763" i="11"/>
  <c r="K763" i="11"/>
  <c r="J759" i="11"/>
  <c r="K759" i="11"/>
  <c r="J755" i="11"/>
  <c r="K755" i="11"/>
  <c r="J751" i="11"/>
  <c r="K751" i="11"/>
  <c r="J747" i="11"/>
  <c r="K747" i="11"/>
  <c r="J743" i="11"/>
  <c r="K743" i="11"/>
  <c r="J739" i="11"/>
  <c r="K739" i="11"/>
  <c r="J735" i="11"/>
  <c r="K735" i="11"/>
  <c r="J731" i="11"/>
  <c r="K731" i="11"/>
  <c r="J727" i="11"/>
  <c r="K727" i="11"/>
  <c r="J723" i="11"/>
  <c r="K723" i="11"/>
  <c r="J719" i="11"/>
  <c r="K719" i="11"/>
  <c r="J715" i="11"/>
  <c r="K715" i="11"/>
  <c r="J711" i="11"/>
  <c r="K711" i="11"/>
  <c r="J707" i="11"/>
  <c r="K707" i="11"/>
  <c r="J703" i="11"/>
  <c r="K703" i="11"/>
  <c r="J699" i="11"/>
  <c r="K699" i="11"/>
  <c r="J695" i="11"/>
  <c r="K695" i="11"/>
  <c r="J691" i="11"/>
  <c r="K691" i="11"/>
  <c r="J687" i="11"/>
  <c r="K687" i="11"/>
  <c r="J683" i="11"/>
  <c r="K683" i="11"/>
  <c r="J679" i="11"/>
  <c r="K679" i="11"/>
  <c r="J675" i="11"/>
  <c r="K675" i="11"/>
  <c r="J671" i="11"/>
  <c r="K671" i="11"/>
  <c r="J667" i="11"/>
  <c r="K667" i="11"/>
  <c r="J663" i="11"/>
  <c r="K663" i="11"/>
  <c r="J659" i="11"/>
  <c r="K659" i="11"/>
  <c r="J655" i="11"/>
  <c r="K655" i="11"/>
  <c r="J651" i="11"/>
  <c r="K651" i="11"/>
  <c r="J647" i="11"/>
  <c r="K647" i="11"/>
  <c r="J643" i="11"/>
  <c r="K643" i="11"/>
  <c r="J639" i="11"/>
  <c r="K639" i="11"/>
  <c r="J635" i="11"/>
  <c r="K635" i="11"/>
  <c r="J631" i="11"/>
  <c r="K631" i="11"/>
  <c r="J627" i="11"/>
  <c r="K627" i="11"/>
  <c r="J623" i="11"/>
  <c r="K623" i="11"/>
  <c r="J619" i="11"/>
  <c r="K619" i="11"/>
  <c r="J615" i="11"/>
  <c r="K615" i="11"/>
  <c r="J611" i="11"/>
  <c r="K611" i="11"/>
  <c r="J607" i="11"/>
  <c r="K607" i="11"/>
  <c r="J603" i="11"/>
  <c r="K603" i="11"/>
  <c r="J599" i="11"/>
  <c r="K599" i="11"/>
  <c r="J595" i="11"/>
  <c r="K595" i="11"/>
  <c r="J591" i="11"/>
  <c r="K591" i="11"/>
  <c r="J587" i="11"/>
  <c r="K587" i="11"/>
  <c r="J583" i="11"/>
  <c r="K583" i="11"/>
  <c r="J579" i="11"/>
  <c r="K579" i="11"/>
  <c r="J575" i="11"/>
  <c r="K575" i="11"/>
  <c r="J571" i="11"/>
  <c r="K571" i="11"/>
  <c r="J567" i="11"/>
  <c r="K567" i="11"/>
  <c r="J563" i="11"/>
  <c r="K563" i="11"/>
  <c r="J559" i="11"/>
  <c r="K559" i="11"/>
  <c r="J555" i="11"/>
  <c r="K555" i="11"/>
  <c r="J551" i="11"/>
  <c r="K551" i="11"/>
  <c r="J547" i="11"/>
  <c r="K547" i="11"/>
  <c r="J543" i="11"/>
  <c r="K543" i="11"/>
  <c r="J539" i="11"/>
  <c r="K539" i="11"/>
  <c r="J535" i="11"/>
  <c r="K535" i="11"/>
  <c r="J531" i="11"/>
  <c r="K531" i="11"/>
  <c r="J527" i="11"/>
  <c r="K527" i="11"/>
  <c r="J523" i="11"/>
  <c r="K523" i="11"/>
  <c r="J519" i="11"/>
  <c r="K519" i="11"/>
  <c r="J515" i="11"/>
  <c r="K515" i="11"/>
  <c r="J511" i="11"/>
  <c r="K511" i="11"/>
  <c r="J507" i="11"/>
  <c r="K507" i="11"/>
  <c r="J503" i="11"/>
  <c r="K503" i="11"/>
  <c r="J499" i="11"/>
  <c r="K499" i="11"/>
  <c r="J495" i="11"/>
  <c r="K495" i="11"/>
  <c r="J491" i="11"/>
  <c r="K491" i="11"/>
  <c r="J487" i="11"/>
  <c r="K487" i="11"/>
  <c r="J483" i="11"/>
  <c r="K483" i="11"/>
  <c r="J479" i="11"/>
  <c r="K479" i="11"/>
  <c r="J475" i="11"/>
  <c r="K475" i="11"/>
  <c r="J471" i="11"/>
  <c r="K471" i="11"/>
  <c r="J467" i="11"/>
  <c r="K467" i="11"/>
  <c r="J463" i="11"/>
  <c r="K463" i="11"/>
  <c r="J459" i="11"/>
  <c r="K459" i="11"/>
  <c r="J455" i="11"/>
  <c r="K455" i="11"/>
  <c r="J451" i="11"/>
  <c r="K451" i="11"/>
  <c r="J447" i="11"/>
  <c r="K447" i="11"/>
  <c r="J443" i="11"/>
  <c r="K443" i="11"/>
  <c r="J439" i="11"/>
  <c r="K439" i="11"/>
  <c r="J435" i="11"/>
  <c r="K435" i="11"/>
  <c r="J431" i="11"/>
  <c r="K431" i="11"/>
  <c r="J427" i="11"/>
  <c r="K427" i="11"/>
  <c r="J423" i="11"/>
  <c r="K423" i="11"/>
  <c r="J419" i="11"/>
  <c r="K419" i="11"/>
  <c r="J415" i="11"/>
  <c r="K415" i="11"/>
  <c r="J411" i="11"/>
  <c r="K411" i="11"/>
  <c r="J407" i="11"/>
  <c r="K407" i="11"/>
  <c r="J403" i="11"/>
  <c r="K403" i="11"/>
  <c r="J399" i="11"/>
  <c r="K399" i="11"/>
  <c r="J395" i="11"/>
  <c r="K395" i="11"/>
  <c r="J391" i="11"/>
  <c r="K391" i="11"/>
  <c r="J387" i="11"/>
  <c r="K387" i="11"/>
  <c r="J383" i="11"/>
  <c r="K383" i="11"/>
  <c r="J379" i="11"/>
  <c r="K379" i="11"/>
  <c r="J375" i="11"/>
  <c r="K375" i="11"/>
  <c r="J371" i="11"/>
  <c r="K371" i="11"/>
  <c r="J367" i="11"/>
  <c r="K367" i="11"/>
  <c r="J363" i="11"/>
  <c r="K363" i="11"/>
  <c r="J359" i="11"/>
  <c r="K359" i="11"/>
  <c r="J355" i="11"/>
  <c r="K355" i="11"/>
  <c r="J351" i="11"/>
  <c r="K351" i="11"/>
  <c r="J347" i="11"/>
  <c r="K347" i="11"/>
  <c r="J343" i="11"/>
  <c r="K343" i="11"/>
  <c r="J339" i="11"/>
  <c r="K339" i="11"/>
  <c r="J335" i="11"/>
  <c r="K335" i="11"/>
  <c r="J331" i="11"/>
  <c r="K331" i="11"/>
  <c r="J327" i="11"/>
  <c r="K327" i="11"/>
  <c r="J323" i="11"/>
  <c r="K323" i="11"/>
  <c r="J319" i="11"/>
  <c r="K319" i="11"/>
  <c r="J315" i="11"/>
  <c r="K315" i="11"/>
  <c r="J311" i="11"/>
  <c r="K311" i="11"/>
  <c r="J307" i="11"/>
  <c r="K307" i="11"/>
  <c r="J303" i="11"/>
  <c r="K303" i="11"/>
  <c r="J299" i="11"/>
  <c r="K299" i="11"/>
  <c r="J295" i="11"/>
  <c r="K295" i="11"/>
  <c r="J291" i="11"/>
  <c r="K291" i="11"/>
  <c r="J287" i="11"/>
  <c r="K287" i="11"/>
  <c r="J283" i="11"/>
  <c r="K283" i="11"/>
  <c r="J279" i="11"/>
  <c r="K279" i="11"/>
  <c r="J275" i="11"/>
  <c r="K275" i="11"/>
  <c r="J271" i="11"/>
  <c r="K271" i="11"/>
  <c r="J267" i="11"/>
  <c r="K267" i="11"/>
  <c r="J263" i="11"/>
  <c r="K263" i="11"/>
  <c r="J259" i="11"/>
  <c r="K259" i="11"/>
  <c r="J255" i="11"/>
  <c r="K255" i="11"/>
  <c r="J251" i="11"/>
  <c r="K251" i="11"/>
  <c r="J247" i="11"/>
  <c r="K247" i="11"/>
  <c r="J243" i="11"/>
  <c r="K243" i="11"/>
  <c r="J239" i="11"/>
  <c r="K239" i="11"/>
  <c r="J235" i="11"/>
  <c r="K235" i="11"/>
  <c r="J231" i="11"/>
  <c r="K231" i="11"/>
  <c r="J227" i="11"/>
  <c r="K227" i="11"/>
  <c r="J223" i="11"/>
  <c r="K223" i="11"/>
  <c r="J219" i="11"/>
  <c r="K219" i="11"/>
  <c r="J215" i="11"/>
  <c r="K215" i="11"/>
  <c r="J211" i="11"/>
  <c r="K211" i="11"/>
  <c r="J207" i="11"/>
  <c r="K207" i="11"/>
  <c r="J203" i="11"/>
  <c r="K203" i="11"/>
  <c r="J199" i="11"/>
  <c r="K199" i="11"/>
  <c r="J195" i="11"/>
  <c r="K195" i="11"/>
  <c r="J191" i="11"/>
  <c r="K191" i="11"/>
  <c r="J187" i="11"/>
  <c r="K187" i="11"/>
  <c r="J183" i="11"/>
  <c r="K183" i="11"/>
  <c r="J179" i="11"/>
  <c r="K179" i="11"/>
  <c r="J175" i="11"/>
  <c r="K175" i="11"/>
  <c r="J171" i="11"/>
  <c r="K171" i="11"/>
  <c r="J167" i="11"/>
  <c r="K167" i="11"/>
  <c r="J163" i="11"/>
  <c r="K163" i="11"/>
  <c r="J159" i="11"/>
  <c r="K159" i="11"/>
  <c r="J155" i="11"/>
  <c r="K155" i="11"/>
  <c r="J151" i="11"/>
  <c r="K151" i="11"/>
  <c r="J147" i="11"/>
  <c r="K147" i="11"/>
  <c r="J143" i="11"/>
  <c r="K143" i="11"/>
  <c r="J139" i="11"/>
  <c r="K139" i="11"/>
  <c r="J135" i="11"/>
  <c r="K135" i="11"/>
  <c r="J131" i="11"/>
  <c r="K131" i="11"/>
  <c r="J127" i="11"/>
  <c r="K127" i="11"/>
  <c r="J123" i="11"/>
  <c r="K123" i="11"/>
  <c r="J119" i="11"/>
  <c r="K119" i="11"/>
  <c r="J115" i="11"/>
  <c r="K115" i="11"/>
  <c r="J111" i="11"/>
  <c r="K111" i="11"/>
  <c r="J107" i="11"/>
  <c r="K107" i="11"/>
  <c r="J103" i="11"/>
  <c r="K103" i="11"/>
  <c r="J99" i="11"/>
  <c r="K99" i="11"/>
  <c r="J95" i="11"/>
  <c r="K95" i="11"/>
  <c r="J91" i="11"/>
  <c r="K91" i="11"/>
  <c r="J87" i="11"/>
  <c r="K87" i="11"/>
  <c r="J83" i="11"/>
  <c r="K83" i="11"/>
  <c r="J79" i="11"/>
  <c r="K79" i="11"/>
  <c r="J982" i="11"/>
  <c r="J974" i="11"/>
  <c r="J966" i="11"/>
  <c r="J958" i="11"/>
  <c r="J950" i="11"/>
  <c r="J942" i="11"/>
  <c r="J934" i="11"/>
  <c r="J926" i="11"/>
  <c r="J918" i="11"/>
  <c r="J910" i="11"/>
  <c r="J902" i="11"/>
  <c r="J894" i="11"/>
  <c r="J886" i="11"/>
  <c r="J878" i="11"/>
  <c r="J870" i="11"/>
  <c r="J862" i="11"/>
  <c r="J854" i="11"/>
  <c r="J846" i="11"/>
  <c r="J838" i="11"/>
  <c r="J830" i="11"/>
  <c r="J822" i="11"/>
  <c r="J814" i="11"/>
  <c r="J806" i="11"/>
  <c r="J798" i="11"/>
  <c r="J790" i="11"/>
  <c r="J782" i="11"/>
  <c r="J774" i="11"/>
  <c r="J766" i="11"/>
  <c r="J758" i="11"/>
  <c r="J750" i="11"/>
  <c r="J742" i="11"/>
  <c r="J734" i="11"/>
  <c r="J726" i="11"/>
  <c r="J718" i="11"/>
  <c r="J710" i="11"/>
  <c r="J702" i="11"/>
  <c r="J694" i="11"/>
  <c r="J686" i="11"/>
  <c r="J678" i="11"/>
  <c r="J670" i="11"/>
  <c r="J662" i="11"/>
  <c r="J654" i="11"/>
  <c r="J646" i="11"/>
  <c r="J638" i="11"/>
  <c r="J630" i="11"/>
  <c r="J622" i="11"/>
  <c r="J614" i="11"/>
  <c r="J606" i="11"/>
  <c r="J598" i="11"/>
  <c r="J590" i="11"/>
  <c r="J582" i="11"/>
  <c r="J574" i="11"/>
  <c r="J566" i="11"/>
  <c r="J558" i="11"/>
  <c r="J550" i="11"/>
  <c r="J542" i="11"/>
  <c r="J534" i="11"/>
  <c r="J526" i="11"/>
  <c r="J518" i="11"/>
  <c r="J510" i="11"/>
  <c r="J502" i="11"/>
  <c r="J494" i="11"/>
  <c r="J486" i="11"/>
  <c r="J478" i="11"/>
  <c r="J470" i="11"/>
  <c r="J462" i="11"/>
  <c r="J454" i="11"/>
  <c r="J446" i="11"/>
  <c r="J438" i="11"/>
  <c r="J430" i="11"/>
  <c r="J422" i="11"/>
  <c r="J414" i="11"/>
  <c r="J406" i="11"/>
  <c r="J398" i="11"/>
  <c r="J390" i="11"/>
  <c r="J382" i="11"/>
  <c r="J374" i="11"/>
  <c r="J366" i="11"/>
  <c r="J358" i="11"/>
  <c r="J350" i="11"/>
  <c r="J342" i="11"/>
  <c r="J334" i="11"/>
  <c r="J326" i="11"/>
  <c r="J318" i="11"/>
  <c r="J310" i="11"/>
  <c r="J302" i="11"/>
  <c r="J294" i="11"/>
  <c r="J286" i="11"/>
  <c r="J278" i="11"/>
  <c r="J270" i="11"/>
  <c r="J262" i="11"/>
  <c r="J254" i="11"/>
  <c r="J246" i="11"/>
  <c r="J238" i="11"/>
  <c r="J230" i="11"/>
  <c r="J222" i="11"/>
  <c r="J214" i="11"/>
  <c r="J206" i="11"/>
  <c r="J198" i="11"/>
  <c r="J190" i="11"/>
  <c r="J182" i="11"/>
  <c r="J174" i="11"/>
  <c r="J166" i="11"/>
  <c r="J158" i="11"/>
  <c r="J150" i="11"/>
  <c r="J142" i="11"/>
  <c r="J134" i="11"/>
  <c r="J126" i="11"/>
  <c r="J118" i="11"/>
  <c r="J110" i="11"/>
  <c r="J102" i="11"/>
  <c r="J94" i="11"/>
  <c r="J86" i="11"/>
  <c r="J78" i="11"/>
  <c r="A55" i="11"/>
  <c r="C66" i="11"/>
  <c r="H67" i="11"/>
  <c r="H66" i="11"/>
  <c r="D64" i="11"/>
  <c r="D60" i="11"/>
  <c r="D56" i="11"/>
  <c r="D61" i="11"/>
  <c r="D57" i="11"/>
  <c r="D63" i="11"/>
  <c r="D59" i="11"/>
  <c r="D55" i="11"/>
  <c r="D62" i="11"/>
  <c r="D58" i="11"/>
  <c r="H55" i="11"/>
  <c r="H56" i="11"/>
  <c r="H59" i="11"/>
  <c r="H63" i="11"/>
  <c r="H62" i="11"/>
  <c r="H58" i="11"/>
  <c r="H65" i="11"/>
  <c r="H61" i="11"/>
  <c r="H57" i="11"/>
  <c r="H64" i="11"/>
  <c r="H60" i="11"/>
  <c r="H54" i="11"/>
  <c r="C10" i="11"/>
  <c r="C17" i="11" s="1"/>
  <c r="C6" i="9" s="1"/>
  <c r="A56" i="11" l="1"/>
  <c r="K55" i="11"/>
  <c r="J55" i="11"/>
  <c r="D66" i="11"/>
  <c r="C67" i="11"/>
  <c r="D67" i="11" s="1"/>
  <c r="A57" i="11" l="1"/>
  <c r="J56" i="11"/>
  <c r="K56" i="11"/>
  <c r="A58" i="11" l="1"/>
  <c r="K57" i="11"/>
  <c r="J57" i="11"/>
  <c r="A59" i="11" l="1"/>
  <c r="J58" i="11"/>
  <c r="K58" i="11"/>
  <c r="A60" i="11" l="1"/>
  <c r="K59" i="11"/>
  <c r="J59" i="11"/>
  <c r="A61" i="11" l="1"/>
  <c r="J60" i="11"/>
  <c r="K60" i="11"/>
  <c r="A62" i="11" l="1"/>
  <c r="K61" i="11"/>
  <c r="J61" i="11"/>
  <c r="A63" i="11" l="1"/>
  <c r="J62" i="11"/>
  <c r="K62" i="11"/>
  <c r="A64" i="11" l="1"/>
  <c r="K63" i="11"/>
  <c r="J63" i="11"/>
  <c r="A65" i="11" l="1"/>
  <c r="J64" i="11"/>
  <c r="K64" i="11"/>
  <c r="A66" i="11" l="1"/>
  <c r="K65" i="11"/>
  <c r="J65" i="11"/>
  <c r="A67" i="11" l="1"/>
  <c r="J66" i="11"/>
  <c r="K66" i="11"/>
  <c r="K67" i="11" l="1"/>
  <c r="J67" i="11"/>
  <c r="C9" i="9" l="1"/>
  <c r="A46" i="9"/>
  <c r="B45" i="9"/>
  <c r="E46" i="9" l="1"/>
  <c r="F46" i="9" s="1"/>
  <c r="A47" i="9"/>
  <c r="H46" i="9" l="1"/>
  <c r="G46" i="9"/>
  <c r="A48" i="9"/>
  <c r="E47" i="9"/>
  <c r="F47" i="9" s="1"/>
  <c r="E48" i="9" l="1"/>
  <c r="F48" i="9" s="1"/>
  <c r="A49" i="9"/>
  <c r="G47" i="9"/>
  <c r="H47" i="9"/>
  <c r="H48" i="9" l="1"/>
  <c r="G48" i="9"/>
  <c r="E49" i="9"/>
  <c r="F49" i="9" s="1"/>
  <c r="A50" i="9"/>
  <c r="G49" i="9" l="1"/>
  <c r="H49" i="9"/>
  <c r="A51" i="9"/>
  <c r="E50" i="9"/>
  <c r="H50" i="9" s="1"/>
  <c r="F50" i="9" l="1"/>
  <c r="A52" i="9"/>
  <c r="E51" i="9"/>
  <c r="F51" i="9" s="1"/>
  <c r="G50" i="9"/>
  <c r="E52" i="9" l="1"/>
  <c r="G52" i="9" s="1"/>
  <c r="A53" i="9"/>
  <c r="H51" i="9"/>
  <c r="G51" i="9"/>
  <c r="E53" i="9" l="1"/>
  <c r="G53" i="9" s="1"/>
  <c r="A54" i="9"/>
  <c r="H52" i="9"/>
  <c r="F52" i="9"/>
  <c r="F53" i="9" l="1"/>
  <c r="H53" i="9"/>
  <c r="A55" i="9"/>
  <c r="E54" i="9"/>
  <c r="G54" i="9" s="1"/>
  <c r="H54" i="9" l="1"/>
  <c r="F54" i="9"/>
  <c r="A56" i="9"/>
  <c r="E55" i="9"/>
  <c r="F55" i="9" s="1"/>
  <c r="H55" i="9" l="1"/>
  <c r="E56" i="9"/>
  <c r="F56" i="9" s="1"/>
  <c r="A57" i="9"/>
  <c r="G55" i="9"/>
  <c r="H56" i="9" l="1"/>
  <c r="G56" i="9"/>
  <c r="E57" i="9"/>
  <c r="F57" i="9" s="1"/>
  <c r="A58" i="9"/>
  <c r="G57" i="9" l="1"/>
  <c r="H57" i="9"/>
  <c r="A59" i="9"/>
  <c r="E58" i="9"/>
  <c r="G58" i="9" s="1"/>
  <c r="F58" i="9" l="1"/>
  <c r="H58" i="9"/>
  <c r="A60" i="9"/>
  <c r="E59" i="9"/>
  <c r="F59" i="9" s="1"/>
  <c r="E60" i="9" l="1"/>
  <c r="G60" i="9" s="1"/>
  <c r="A61" i="9"/>
  <c r="H59" i="9"/>
  <c r="G59" i="9"/>
  <c r="E61" i="9" l="1"/>
  <c r="F61" i="9" s="1"/>
  <c r="A62" i="9"/>
  <c r="H60" i="9"/>
  <c r="F60" i="9"/>
  <c r="E45" i="9"/>
  <c r="G45" i="9" s="1"/>
  <c r="C45" i="9"/>
  <c r="C14" i="9"/>
  <c r="B14" i="9"/>
  <c r="D45" i="9" l="1"/>
  <c r="J45" i="9"/>
  <c r="K45" i="9"/>
  <c r="B5" i="15"/>
  <c r="C5" i="15" s="1"/>
  <c r="D5" i="15" s="1"/>
  <c r="G61" i="9"/>
  <c r="H61" i="9"/>
  <c r="I45" i="9"/>
  <c r="B46" i="9" s="1"/>
  <c r="I46" i="9" s="1"/>
  <c r="B47" i="9" s="1"/>
  <c r="I47" i="9" s="1"/>
  <c r="B48" i="9" s="1"/>
  <c r="I48" i="9" s="1"/>
  <c r="B49" i="9" s="1"/>
  <c r="I49" i="9" s="1"/>
  <c r="B50" i="9" s="1"/>
  <c r="I50" i="9" s="1"/>
  <c r="B51" i="9" s="1"/>
  <c r="I51" i="9" s="1"/>
  <c r="B52" i="9" s="1"/>
  <c r="I52" i="9" s="1"/>
  <c r="B53" i="9" s="1"/>
  <c r="I53" i="9" s="1"/>
  <c r="B54" i="9" s="1"/>
  <c r="I54" i="9" s="1"/>
  <c r="B55" i="9" s="1"/>
  <c r="I55" i="9" s="1"/>
  <c r="B56" i="9" s="1"/>
  <c r="I56" i="9" s="1"/>
  <c r="B57" i="9" s="1"/>
  <c r="I57" i="9" s="1"/>
  <c r="B58" i="9" s="1"/>
  <c r="I58" i="9" s="1"/>
  <c r="B59" i="9" s="1"/>
  <c r="I59" i="9" s="1"/>
  <c r="B60" i="9" s="1"/>
  <c r="I60" i="9" s="1"/>
  <c r="B61" i="9" s="1"/>
  <c r="C46" i="9"/>
  <c r="B6" i="15" s="1"/>
  <c r="A63" i="9"/>
  <c r="E62" i="9"/>
  <c r="F62" i="9" s="1"/>
  <c r="H45" i="9"/>
  <c r="F45" i="9"/>
  <c r="C6" i="15" l="1"/>
  <c r="D46" i="9"/>
  <c r="J46" i="9"/>
  <c r="K46" i="9"/>
  <c r="C47" i="9"/>
  <c r="B7" i="15" s="1"/>
  <c r="I61" i="9"/>
  <c r="B62" i="9" s="1"/>
  <c r="A64" i="9"/>
  <c r="E63" i="9"/>
  <c r="F63" i="9" s="1"/>
  <c r="G62" i="9"/>
  <c r="H62" i="9"/>
  <c r="C7" i="15" l="1"/>
  <c r="D7" i="15" s="1"/>
  <c r="D6" i="15"/>
  <c r="D47" i="9"/>
  <c r="K47" i="9"/>
  <c r="J47" i="9"/>
  <c r="C48" i="9"/>
  <c r="B8" i="15" s="1"/>
  <c r="G63" i="9"/>
  <c r="H63" i="9"/>
  <c r="E64" i="9"/>
  <c r="F64" i="9" s="1"/>
  <c r="A65" i="9"/>
  <c r="I62" i="9"/>
  <c r="B63" i="9" s="1"/>
  <c r="C8" i="15" l="1"/>
  <c r="D8" i="15" s="1"/>
  <c r="D48" i="9"/>
  <c r="J48" i="9"/>
  <c r="K48" i="9"/>
  <c r="C49" i="9"/>
  <c r="B9" i="15" s="1"/>
  <c r="H64" i="9"/>
  <c r="I63" i="9"/>
  <c r="B64" i="9" s="1"/>
  <c r="G64" i="9"/>
  <c r="E65" i="9"/>
  <c r="G65" i="9" s="1"/>
  <c r="A66" i="9"/>
  <c r="C9" i="15" l="1"/>
  <c r="D9" i="15" s="1"/>
  <c r="D49" i="9"/>
  <c r="K49" i="9"/>
  <c r="J49" i="9"/>
  <c r="C50" i="9"/>
  <c r="B10" i="15" s="1"/>
  <c r="F65" i="9"/>
  <c r="H65" i="9"/>
  <c r="A67" i="9"/>
  <c r="E66" i="9"/>
  <c r="G66" i="9" s="1"/>
  <c r="I64" i="9"/>
  <c r="B65" i="9" s="1"/>
  <c r="I65" i="9" s="1"/>
  <c r="B66" i="9" s="1"/>
  <c r="C10" i="15" l="1"/>
  <c r="D10" i="15" s="1"/>
  <c r="D50" i="9"/>
  <c r="J50" i="9"/>
  <c r="K50" i="9"/>
  <c r="C51" i="9"/>
  <c r="B11" i="15" s="1"/>
  <c r="F66" i="9"/>
  <c r="H66" i="9"/>
  <c r="I66" i="9"/>
  <c r="B67" i="9" s="1"/>
  <c r="A68" i="9"/>
  <c r="E67" i="9"/>
  <c r="F67" i="9" s="1"/>
  <c r="C11" i="15" l="1"/>
  <c r="D11" i="15" s="1"/>
  <c r="D51" i="9"/>
  <c r="K51" i="9"/>
  <c r="J51" i="9"/>
  <c r="C52" i="9"/>
  <c r="B12" i="15" s="1"/>
  <c r="H67" i="9"/>
  <c r="G67" i="9"/>
  <c r="E68" i="9"/>
  <c r="F68" i="9" s="1"/>
  <c r="A69" i="9"/>
  <c r="C12" i="15" l="1"/>
  <c r="D12" i="15" s="1"/>
  <c r="D52" i="9"/>
  <c r="J52" i="9"/>
  <c r="K52" i="9"/>
  <c r="G68" i="9"/>
  <c r="C53" i="9"/>
  <c r="B13" i="15" s="1"/>
  <c r="H68" i="9"/>
  <c r="I67" i="9"/>
  <c r="B68" i="9" s="1"/>
  <c r="E69" i="9"/>
  <c r="H69" i="9" s="1"/>
  <c r="A70" i="9"/>
  <c r="C13" i="15" l="1"/>
  <c r="D53" i="9"/>
  <c r="K53" i="9"/>
  <c r="J53" i="9"/>
  <c r="I68" i="9"/>
  <c r="B69" i="9" s="1"/>
  <c r="C54" i="9"/>
  <c r="B14" i="15" s="1"/>
  <c r="G69" i="9"/>
  <c r="F69" i="9"/>
  <c r="A71" i="9"/>
  <c r="E70" i="9"/>
  <c r="F70" i="9" s="1"/>
  <c r="D13" i="15" l="1"/>
  <c r="C14" i="15"/>
  <c r="D54" i="9"/>
  <c r="J54" i="9"/>
  <c r="K54" i="9"/>
  <c r="C55" i="9"/>
  <c r="B15" i="15" s="1"/>
  <c r="G70" i="9"/>
  <c r="H70" i="9"/>
  <c r="A72" i="9"/>
  <c r="E71" i="9"/>
  <c r="H71" i="9" s="1"/>
  <c r="I69" i="9"/>
  <c r="B70" i="9" s="1"/>
  <c r="C15" i="15" l="1"/>
  <c r="D15" i="15" s="1"/>
  <c r="D14" i="15"/>
  <c r="D55" i="9"/>
  <c r="K55" i="9"/>
  <c r="J55" i="9"/>
  <c r="C56" i="9"/>
  <c r="B16" i="15" s="1"/>
  <c r="I70" i="9"/>
  <c r="B71" i="9" s="1"/>
  <c r="G71" i="9"/>
  <c r="F71" i="9"/>
  <c r="E72" i="9"/>
  <c r="F72" i="9" s="1"/>
  <c r="A73" i="9"/>
  <c r="C16" i="15" l="1"/>
  <c r="D56" i="9"/>
  <c r="J56" i="9"/>
  <c r="K56" i="9"/>
  <c r="I71" i="9"/>
  <c r="B72" i="9" s="1"/>
  <c r="C57" i="9"/>
  <c r="B17" i="15" s="1"/>
  <c r="E73" i="9"/>
  <c r="F73" i="9" s="1"/>
  <c r="A74" i="9"/>
  <c r="H72" i="9"/>
  <c r="G72" i="9"/>
  <c r="I72" i="9" l="1"/>
  <c r="B73" i="9" s="1"/>
  <c r="D16" i="15"/>
  <c r="C17" i="15"/>
  <c r="D57" i="9"/>
  <c r="K57" i="9"/>
  <c r="J57" i="9"/>
  <c r="C58" i="9"/>
  <c r="B18" i="15" s="1"/>
  <c r="G73" i="9"/>
  <c r="H73" i="9"/>
  <c r="A75" i="9"/>
  <c r="E74" i="9"/>
  <c r="F74" i="9" s="1"/>
  <c r="D17" i="15" l="1"/>
  <c r="C18" i="15"/>
  <c r="D18" i="15" s="1"/>
  <c r="D58" i="9"/>
  <c r="J58" i="9"/>
  <c r="K58" i="9"/>
  <c r="C59" i="9"/>
  <c r="B19" i="15" s="1"/>
  <c r="G74" i="9"/>
  <c r="H74" i="9"/>
  <c r="A76" i="9"/>
  <c r="E75" i="9"/>
  <c r="G75" i="9" s="1"/>
  <c r="I73" i="9"/>
  <c r="B74" i="9" s="1"/>
  <c r="C19" i="15" l="1"/>
  <c r="D19" i="15" s="1"/>
  <c r="D59" i="9"/>
  <c r="K59" i="9"/>
  <c r="J59" i="9"/>
  <c r="C60" i="9"/>
  <c r="B20" i="15" s="1"/>
  <c r="I74" i="9"/>
  <c r="B75" i="9" s="1"/>
  <c r="I75" i="9" s="1"/>
  <c r="B76" i="9" s="1"/>
  <c r="F75" i="9"/>
  <c r="E76" i="9"/>
  <c r="F76" i="9" s="1"/>
  <c r="A77" i="9"/>
  <c r="H75" i="9"/>
  <c r="C20" i="15" l="1"/>
  <c r="D20" i="15" s="1"/>
  <c r="D60" i="9"/>
  <c r="J60" i="9"/>
  <c r="K60" i="9"/>
  <c r="C61" i="9"/>
  <c r="B21" i="15" s="1"/>
  <c r="G76" i="9"/>
  <c r="I76" i="9" s="1"/>
  <c r="B77" i="9" s="1"/>
  <c r="H76" i="9"/>
  <c r="E77" i="9"/>
  <c r="H77" i="9" s="1"/>
  <c r="A78" i="9"/>
  <c r="C21" i="15" l="1"/>
  <c r="D61" i="9"/>
  <c r="J61" i="9"/>
  <c r="K61" i="9"/>
  <c r="C62" i="9"/>
  <c r="B22" i="15" s="1"/>
  <c r="G77" i="9"/>
  <c r="F77" i="9"/>
  <c r="A79" i="9"/>
  <c r="E78" i="9"/>
  <c r="H78" i="9" s="1"/>
  <c r="D21" i="15" l="1"/>
  <c r="C22" i="15"/>
  <c r="D22" i="15" s="1"/>
  <c r="D62" i="9"/>
  <c r="J62" i="9"/>
  <c r="K62" i="9"/>
  <c r="C63" i="9"/>
  <c r="B23" i="15" s="1"/>
  <c r="F78" i="9"/>
  <c r="I77" i="9"/>
  <c r="B78" i="9" s="1"/>
  <c r="G78" i="9"/>
  <c r="A80" i="9"/>
  <c r="E79" i="9"/>
  <c r="H79" i="9" s="1"/>
  <c r="C23" i="15" l="1"/>
  <c r="D23" i="15" s="1"/>
  <c r="D63" i="9"/>
  <c r="K63" i="9"/>
  <c r="J63" i="9"/>
  <c r="C64" i="9"/>
  <c r="B24" i="15" s="1"/>
  <c r="I78" i="9"/>
  <c r="B79" i="9" s="1"/>
  <c r="F79" i="9"/>
  <c r="G79" i="9"/>
  <c r="E80" i="9"/>
  <c r="G80" i="9" s="1"/>
  <c r="A81" i="9"/>
  <c r="C24" i="15" l="1"/>
  <c r="D24" i="15" s="1"/>
  <c r="D64" i="9"/>
  <c r="K64" i="9"/>
  <c r="J64" i="9"/>
  <c r="C65" i="9"/>
  <c r="B25" i="15" s="1"/>
  <c r="I79" i="9"/>
  <c r="B80" i="9" s="1"/>
  <c r="I80" i="9" s="1"/>
  <c r="B81" i="9" s="1"/>
  <c r="H80" i="9"/>
  <c r="E81" i="9"/>
  <c r="G81" i="9" s="1"/>
  <c r="A82" i="9"/>
  <c r="F80" i="9"/>
  <c r="C25" i="15" l="1"/>
  <c r="D65" i="9"/>
  <c r="K65" i="9"/>
  <c r="J65" i="9"/>
  <c r="C66" i="9"/>
  <c r="B26" i="15" s="1"/>
  <c r="H81" i="9"/>
  <c r="F81" i="9"/>
  <c r="I81" i="9"/>
  <c r="B82" i="9" s="1"/>
  <c r="A83" i="9"/>
  <c r="E82" i="9"/>
  <c r="H82" i="9" s="1"/>
  <c r="D25" i="15" l="1"/>
  <c r="C26" i="15"/>
  <c r="D26" i="15" s="1"/>
  <c r="D66" i="9"/>
  <c r="K66" i="9"/>
  <c r="J66" i="9"/>
  <c r="C67" i="9"/>
  <c r="B27" i="15" s="1"/>
  <c r="G82" i="9"/>
  <c r="F82" i="9"/>
  <c r="E83" i="9"/>
  <c r="F83" i="9" s="1"/>
  <c r="A84" i="9"/>
  <c r="C27" i="15" l="1"/>
  <c r="D27" i="15" s="1"/>
  <c r="D67" i="9"/>
  <c r="J67" i="9"/>
  <c r="K67" i="9"/>
  <c r="C68" i="9"/>
  <c r="B28" i="15" s="1"/>
  <c r="I82" i="9"/>
  <c r="B83" i="9" s="1"/>
  <c r="A85" i="9"/>
  <c r="E84" i="9"/>
  <c r="G84" i="9" s="1"/>
  <c r="H83" i="9"/>
  <c r="G83" i="9"/>
  <c r="I83" i="9" l="1"/>
  <c r="B84" i="9" s="1"/>
  <c r="I84" i="9" s="1"/>
  <c r="B85" i="9" s="1"/>
  <c r="C28" i="15"/>
  <c r="D28" i="15" s="1"/>
  <c r="D68" i="9"/>
  <c r="K68" i="9"/>
  <c r="J68" i="9"/>
  <c r="C69" i="9"/>
  <c r="B29" i="15" s="1"/>
  <c r="F84" i="9"/>
  <c r="H84" i="9"/>
  <c r="A86" i="9"/>
  <c r="E85" i="9"/>
  <c r="F85" i="9" s="1"/>
  <c r="C29" i="15" l="1"/>
  <c r="D29" i="15" s="1"/>
  <c r="D69" i="9"/>
  <c r="K69" i="9"/>
  <c r="J69" i="9"/>
  <c r="C70" i="9"/>
  <c r="B30" i="15" s="1"/>
  <c r="E86" i="9"/>
  <c r="G86" i="9" s="1"/>
  <c r="A87" i="9"/>
  <c r="G85" i="9"/>
  <c r="I85" i="9" s="1"/>
  <c r="B86" i="9" s="1"/>
  <c r="H85" i="9"/>
  <c r="C30" i="15" l="1"/>
  <c r="D70" i="9"/>
  <c r="J70" i="9"/>
  <c r="K70" i="9"/>
  <c r="C71" i="9"/>
  <c r="B31" i="15" s="1"/>
  <c r="F86" i="9"/>
  <c r="H86" i="9"/>
  <c r="I86" i="9"/>
  <c r="B87" i="9" s="1"/>
  <c r="E87" i="9"/>
  <c r="F87" i="9" s="1"/>
  <c r="A88" i="9"/>
  <c r="C31" i="15" l="1"/>
  <c r="D31" i="15" s="1"/>
  <c r="D30" i="15"/>
  <c r="D71" i="9"/>
  <c r="J71" i="9"/>
  <c r="K71" i="9"/>
  <c r="C72" i="9"/>
  <c r="B32" i="15" s="1"/>
  <c r="A89" i="9"/>
  <c r="E88" i="9"/>
  <c r="G88" i="9" s="1"/>
  <c r="G87" i="9"/>
  <c r="H87" i="9"/>
  <c r="C32" i="15" l="1"/>
  <c r="D32" i="15" s="1"/>
  <c r="D72" i="9"/>
  <c r="K72" i="9"/>
  <c r="J72" i="9"/>
  <c r="C73" i="9"/>
  <c r="B33" i="15" s="1"/>
  <c r="H88" i="9"/>
  <c r="A90" i="9"/>
  <c r="E89" i="9"/>
  <c r="F89" i="9" s="1"/>
  <c r="I87" i="9"/>
  <c r="B88" i="9" s="1"/>
  <c r="I88" i="9" s="1"/>
  <c r="B89" i="9" s="1"/>
  <c r="F88" i="9"/>
  <c r="C33" i="15" l="1"/>
  <c r="D73" i="9"/>
  <c r="J73" i="9"/>
  <c r="K73" i="9"/>
  <c r="C74" i="9"/>
  <c r="B34" i="15" s="1"/>
  <c r="G89" i="9"/>
  <c r="I89" i="9" s="1"/>
  <c r="B90" i="9" s="1"/>
  <c r="E90" i="9"/>
  <c r="F90" i="9" s="1"/>
  <c r="A91" i="9"/>
  <c r="H89" i="9"/>
  <c r="D33" i="15" l="1"/>
  <c r="C34" i="15"/>
  <c r="D34" i="15" s="1"/>
  <c r="D74" i="9"/>
  <c r="K74" i="9"/>
  <c r="J74" i="9"/>
  <c r="C75" i="9"/>
  <c r="B35" i="15" s="1"/>
  <c r="H90" i="9"/>
  <c r="G90" i="9"/>
  <c r="I90" i="9" s="1"/>
  <c r="B91" i="9" s="1"/>
  <c r="E91" i="9"/>
  <c r="H91" i="9" s="1"/>
  <c r="A92" i="9"/>
  <c r="C35" i="15" l="1"/>
  <c r="D35" i="15" s="1"/>
  <c r="D75" i="9"/>
  <c r="J75" i="9"/>
  <c r="K75" i="9"/>
  <c r="C76" i="9"/>
  <c r="B36" i="15" s="1"/>
  <c r="G91" i="9"/>
  <c r="I91" i="9" s="1"/>
  <c r="B92" i="9" s="1"/>
  <c r="A93" i="9"/>
  <c r="E92" i="9"/>
  <c r="H92" i="9" s="1"/>
  <c r="F91" i="9"/>
  <c r="C36" i="15" l="1"/>
  <c r="D36" i="15" s="1"/>
  <c r="D76" i="9"/>
  <c r="K76" i="9"/>
  <c r="J76" i="9"/>
  <c r="C77" i="9"/>
  <c r="B37" i="15" s="1"/>
  <c r="F92" i="9"/>
  <c r="A94" i="9"/>
  <c r="E93" i="9"/>
  <c r="F93" i="9" s="1"/>
  <c r="G92" i="9"/>
  <c r="C37" i="15" l="1"/>
  <c r="D37" i="15" s="1"/>
  <c r="D77" i="9"/>
  <c r="K77" i="9"/>
  <c r="J77" i="9"/>
  <c r="C78" i="9"/>
  <c r="B38" i="15" s="1"/>
  <c r="H93" i="9"/>
  <c r="E94" i="9"/>
  <c r="G94" i="9" s="1"/>
  <c r="A95" i="9"/>
  <c r="G93" i="9"/>
  <c r="I92" i="9"/>
  <c r="B93" i="9" s="1"/>
  <c r="C38" i="15" l="1"/>
  <c r="D38" i="15" s="1"/>
  <c r="D78" i="9"/>
  <c r="J78" i="9"/>
  <c r="K78" i="9"/>
  <c r="C79" i="9"/>
  <c r="B39" i="15" s="1"/>
  <c r="H94" i="9"/>
  <c r="F94" i="9"/>
  <c r="E95" i="9"/>
  <c r="F95" i="9" s="1"/>
  <c r="A96" i="9"/>
  <c r="I93" i="9"/>
  <c r="B94" i="9" s="1"/>
  <c r="I94" i="9" s="1"/>
  <c r="B95" i="9" s="1"/>
  <c r="C39" i="15" l="1"/>
  <c r="D39" i="15" s="1"/>
  <c r="D79" i="9"/>
  <c r="J79" i="9"/>
  <c r="K79" i="9"/>
  <c r="C80" i="9"/>
  <c r="B40" i="15" s="1"/>
  <c r="G95" i="9"/>
  <c r="A97" i="9"/>
  <c r="E96" i="9"/>
  <c r="F96" i="9" s="1"/>
  <c r="H95" i="9"/>
  <c r="C40" i="15" l="1"/>
  <c r="D40" i="15" s="1"/>
  <c r="D80" i="9"/>
  <c r="J80" i="9"/>
  <c r="K80" i="9"/>
  <c r="C81" i="9"/>
  <c r="B41" i="15" s="1"/>
  <c r="H96" i="9"/>
  <c r="G96" i="9"/>
  <c r="E97" i="9"/>
  <c r="F97" i="9" s="1"/>
  <c r="A98" i="9"/>
  <c r="I95" i="9"/>
  <c r="B96" i="9" s="1"/>
  <c r="C41" i="15" l="1"/>
  <c r="D41" i="15" s="1"/>
  <c r="D81" i="9"/>
  <c r="K81" i="9"/>
  <c r="J81" i="9"/>
  <c r="C82" i="9"/>
  <c r="B42" i="15" s="1"/>
  <c r="I96" i="9"/>
  <c r="B97" i="9" s="1"/>
  <c r="E98" i="9"/>
  <c r="H98" i="9" s="1"/>
  <c r="A99" i="9"/>
  <c r="H97" i="9"/>
  <c r="G97" i="9"/>
  <c r="I97" i="9" l="1"/>
  <c r="B98" i="9" s="1"/>
  <c r="C42" i="15"/>
  <c r="D82" i="9"/>
  <c r="J82" i="9"/>
  <c r="K82" i="9"/>
  <c r="C83" i="9"/>
  <c r="B43" i="15" s="1"/>
  <c r="F98" i="9"/>
  <c r="G98" i="9"/>
  <c r="E99" i="9"/>
  <c r="F99" i="9" s="1"/>
  <c r="A100" i="9"/>
  <c r="C43" i="15" l="1"/>
  <c r="D43" i="15" s="1"/>
  <c r="D42" i="15"/>
  <c r="D83" i="9"/>
  <c r="J83" i="9"/>
  <c r="K83" i="9"/>
  <c r="C84" i="9"/>
  <c r="B44" i="15" s="1"/>
  <c r="I98" i="9"/>
  <c r="B99" i="9" s="1"/>
  <c r="G99" i="9"/>
  <c r="H99" i="9"/>
  <c r="A101" i="9"/>
  <c r="E100" i="9"/>
  <c r="F100" i="9" s="1"/>
  <c r="C44" i="15" l="1"/>
  <c r="D84" i="9"/>
  <c r="J84" i="9"/>
  <c r="K84" i="9"/>
  <c r="I99" i="9"/>
  <c r="B100" i="9" s="1"/>
  <c r="C85" i="9"/>
  <c r="B45" i="15" s="1"/>
  <c r="H100" i="9"/>
  <c r="A102" i="9"/>
  <c r="E101" i="9"/>
  <c r="G101" i="9" s="1"/>
  <c r="G100" i="9"/>
  <c r="D44" i="15" l="1"/>
  <c r="C45" i="15"/>
  <c r="D45" i="15" s="1"/>
  <c r="D85" i="9"/>
  <c r="J85" i="9"/>
  <c r="K85" i="9"/>
  <c r="C86" i="9"/>
  <c r="B46" i="15" s="1"/>
  <c r="F101" i="9"/>
  <c r="H101" i="9"/>
  <c r="A103" i="9"/>
  <c r="E102" i="9"/>
  <c r="F102" i="9" s="1"/>
  <c r="I100" i="9"/>
  <c r="B101" i="9" s="1"/>
  <c r="I101" i="9" s="1"/>
  <c r="B102" i="9" s="1"/>
  <c r="C46" i="15" l="1"/>
  <c r="D46" i="15" s="1"/>
  <c r="D86" i="9"/>
  <c r="K86" i="9"/>
  <c r="J86" i="9"/>
  <c r="C87" i="9"/>
  <c r="B47" i="15" s="1"/>
  <c r="E103" i="9"/>
  <c r="G103" i="9" s="1"/>
  <c r="A104" i="9"/>
  <c r="G102" i="9"/>
  <c r="H102" i="9"/>
  <c r="C47" i="15" l="1"/>
  <c r="D47" i="15" s="1"/>
  <c r="D87" i="9"/>
  <c r="J87" i="9"/>
  <c r="K87" i="9"/>
  <c r="C88" i="9"/>
  <c r="B48" i="15" s="1"/>
  <c r="E104" i="9"/>
  <c r="F104" i="9" s="1"/>
  <c r="A105" i="9"/>
  <c r="H103" i="9"/>
  <c r="F103" i="9"/>
  <c r="I102" i="9"/>
  <c r="B103" i="9" s="1"/>
  <c r="I103" i="9" s="1"/>
  <c r="B104" i="9" s="1"/>
  <c r="C48" i="15" l="1"/>
  <c r="D48" i="15" s="1"/>
  <c r="D88" i="9"/>
  <c r="J88" i="9"/>
  <c r="K88" i="9"/>
  <c r="C89" i="9"/>
  <c r="B49" i="15" s="1"/>
  <c r="G104" i="9"/>
  <c r="I104" i="9" s="1"/>
  <c r="B105" i="9" s="1"/>
  <c r="A106" i="9"/>
  <c r="E105" i="9"/>
  <c r="H105" i="9" s="1"/>
  <c r="H104" i="9"/>
  <c r="C49" i="15" l="1"/>
  <c r="D89" i="9"/>
  <c r="K89" i="9"/>
  <c r="J89" i="9"/>
  <c r="C90" i="9"/>
  <c r="B50" i="15" s="1"/>
  <c r="F105" i="9"/>
  <c r="A107" i="9"/>
  <c r="E106" i="9"/>
  <c r="F106" i="9" s="1"/>
  <c r="G105" i="9"/>
  <c r="D49" i="15" l="1"/>
  <c r="C50" i="15"/>
  <c r="D50" i="15" s="1"/>
  <c r="D90" i="9"/>
  <c r="K90" i="9"/>
  <c r="J90" i="9"/>
  <c r="C91" i="9"/>
  <c r="B51" i="15" s="1"/>
  <c r="I105" i="9"/>
  <c r="B106" i="9" s="1"/>
  <c r="E107" i="9"/>
  <c r="F107" i="9" s="1"/>
  <c r="A108" i="9"/>
  <c r="G106" i="9"/>
  <c r="H106" i="9"/>
  <c r="C51" i="15" l="1"/>
  <c r="D51" i="15" s="1"/>
  <c r="D91" i="9"/>
  <c r="J91" i="9"/>
  <c r="K91" i="9"/>
  <c r="C92" i="9"/>
  <c r="B52" i="15" s="1"/>
  <c r="E108" i="9"/>
  <c r="F108" i="9" s="1"/>
  <c r="A109" i="9"/>
  <c r="G107" i="9"/>
  <c r="H107" i="9"/>
  <c r="I106" i="9"/>
  <c r="B107" i="9" s="1"/>
  <c r="C52" i="15" l="1"/>
  <c r="D52" i="15" s="1"/>
  <c r="D92" i="9"/>
  <c r="J92" i="9"/>
  <c r="K92" i="9"/>
  <c r="C93" i="9"/>
  <c r="B53" i="15" s="1"/>
  <c r="G108" i="9"/>
  <c r="A110" i="9"/>
  <c r="E109" i="9"/>
  <c r="H109" i="9" s="1"/>
  <c r="H108" i="9"/>
  <c r="I107" i="9"/>
  <c r="B108" i="9" s="1"/>
  <c r="C53" i="15" l="1"/>
  <c r="D53" i="15" s="1"/>
  <c r="D93" i="9"/>
  <c r="J93" i="9"/>
  <c r="K93" i="9"/>
  <c r="C94" i="9"/>
  <c r="B54" i="15" s="1"/>
  <c r="I108" i="9"/>
  <c r="B109" i="9" s="1"/>
  <c r="F109" i="9"/>
  <c r="A111" i="9"/>
  <c r="E110" i="9"/>
  <c r="F110" i="9" s="1"/>
  <c r="G109" i="9"/>
  <c r="C54" i="15" l="1"/>
  <c r="D94" i="9"/>
  <c r="K94" i="9"/>
  <c r="J94" i="9"/>
  <c r="C95" i="9"/>
  <c r="B55" i="15" s="1"/>
  <c r="E111" i="9"/>
  <c r="F111" i="9" s="1"/>
  <c r="A112" i="9"/>
  <c r="G110" i="9"/>
  <c r="I109" i="9"/>
  <c r="B110" i="9" s="1"/>
  <c r="H110" i="9"/>
  <c r="C55" i="15" l="1"/>
  <c r="D55" i="15" s="1"/>
  <c r="D54" i="15"/>
  <c r="D95" i="9"/>
  <c r="J95" i="9"/>
  <c r="K95" i="9"/>
  <c r="C96" i="9"/>
  <c r="B56" i="15" s="1"/>
  <c r="G111" i="9"/>
  <c r="H111" i="9"/>
  <c r="I110" i="9"/>
  <c r="B111" i="9" s="1"/>
  <c r="E112" i="9"/>
  <c r="F112" i="9" s="1"/>
  <c r="A113" i="9"/>
  <c r="C56" i="15" l="1"/>
  <c r="D56" i="15" s="1"/>
  <c r="D96" i="9"/>
  <c r="J96" i="9"/>
  <c r="K96" i="9"/>
  <c r="C97" i="9"/>
  <c r="B57" i="15" s="1"/>
  <c r="I111" i="9"/>
  <c r="B112" i="9" s="1"/>
  <c r="A114" i="9"/>
  <c r="E113" i="9"/>
  <c r="G113" i="9" s="1"/>
  <c r="G112" i="9"/>
  <c r="H112" i="9"/>
  <c r="C57" i="15" l="1"/>
  <c r="D57" i="15" s="1"/>
  <c r="D97" i="9"/>
  <c r="J97" i="9"/>
  <c r="K97" i="9"/>
  <c r="C98" i="9"/>
  <c r="B58" i="15" s="1"/>
  <c r="F113" i="9"/>
  <c r="H113" i="9"/>
  <c r="I112" i="9"/>
  <c r="B113" i="9" s="1"/>
  <c r="I113" i="9" s="1"/>
  <c r="B114" i="9" s="1"/>
  <c r="A115" i="9"/>
  <c r="E114" i="9"/>
  <c r="F114" i="9" s="1"/>
  <c r="C58" i="15" l="1"/>
  <c r="D58" i="15" s="1"/>
  <c r="D98" i="9"/>
  <c r="J98" i="9"/>
  <c r="K98" i="9"/>
  <c r="C99" i="9"/>
  <c r="B59" i="15" s="1"/>
  <c r="E115" i="9"/>
  <c r="H115" i="9" s="1"/>
  <c r="A116" i="9"/>
  <c r="G114" i="9"/>
  <c r="H114" i="9"/>
  <c r="C59" i="15" l="1"/>
  <c r="D59" i="15" s="1"/>
  <c r="D99" i="9"/>
  <c r="J99" i="9"/>
  <c r="K99" i="9"/>
  <c r="C100" i="9"/>
  <c r="B60" i="15" s="1"/>
  <c r="F115" i="9"/>
  <c r="G115" i="9"/>
  <c r="I114" i="9"/>
  <c r="B115" i="9" s="1"/>
  <c r="E116" i="9"/>
  <c r="G116" i="9" s="1"/>
  <c r="A117" i="9"/>
  <c r="C60" i="15" l="1"/>
  <c r="D100" i="9"/>
  <c r="J100" i="9"/>
  <c r="K100" i="9"/>
  <c r="C101" i="9"/>
  <c r="B61" i="15" s="1"/>
  <c r="I115" i="9"/>
  <c r="B116" i="9" s="1"/>
  <c r="I116" i="9" s="1"/>
  <c r="B117" i="9" s="1"/>
  <c r="H116" i="9"/>
  <c r="F116" i="9"/>
  <c r="A118" i="9"/>
  <c r="E117" i="9"/>
  <c r="H117" i="9" s="1"/>
  <c r="D60" i="15" l="1"/>
  <c r="C61" i="15"/>
  <c r="D61" i="15" s="1"/>
  <c r="D101" i="9"/>
  <c r="K101" i="9"/>
  <c r="J101" i="9"/>
  <c r="C102" i="9"/>
  <c r="B62" i="15" s="1"/>
  <c r="F117" i="9"/>
  <c r="A119" i="9"/>
  <c r="E118" i="9"/>
  <c r="F118" i="9" s="1"/>
  <c r="G117" i="9"/>
  <c r="C62" i="15" l="1"/>
  <c r="D62" i="15" s="1"/>
  <c r="D102" i="9"/>
  <c r="K102" i="9"/>
  <c r="J102" i="9"/>
  <c r="C103" i="9"/>
  <c r="B63" i="15" s="1"/>
  <c r="E119" i="9"/>
  <c r="G119" i="9" s="1"/>
  <c r="A120" i="9"/>
  <c r="G118" i="9"/>
  <c r="I117" i="9"/>
  <c r="B118" i="9" s="1"/>
  <c r="H118" i="9"/>
  <c r="C63" i="15" l="1"/>
  <c r="D103" i="9"/>
  <c r="J103" i="9"/>
  <c r="K103" i="9"/>
  <c r="C104" i="9"/>
  <c r="B64" i="15" s="1"/>
  <c r="H119" i="9"/>
  <c r="F119" i="9"/>
  <c r="I118" i="9"/>
  <c r="B119" i="9" s="1"/>
  <c r="I119" i="9" s="1"/>
  <c r="B120" i="9" s="1"/>
  <c r="E120" i="9"/>
  <c r="G120" i="9" s="1"/>
  <c r="A121" i="9"/>
  <c r="C64" i="15" l="1"/>
  <c r="D64" i="15" s="1"/>
  <c r="D63" i="15"/>
  <c r="D104" i="9"/>
  <c r="K104" i="9"/>
  <c r="J104" i="9"/>
  <c r="C105" i="9"/>
  <c r="B65" i="15" s="1"/>
  <c r="F120" i="9"/>
  <c r="A122" i="9"/>
  <c r="E121" i="9"/>
  <c r="H121" i="9" s="1"/>
  <c r="H120" i="9"/>
  <c r="I120" i="9"/>
  <c r="B121" i="9" s="1"/>
  <c r="C65" i="15" l="1"/>
  <c r="D105" i="9"/>
  <c r="K105" i="9"/>
  <c r="J105" i="9"/>
  <c r="C106" i="9"/>
  <c r="B66" i="15" s="1"/>
  <c r="A123" i="9"/>
  <c r="E122" i="9"/>
  <c r="F122" i="9" s="1"/>
  <c r="F121" i="9"/>
  <c r="G121" i="9"/>
  <c r="C66" i="15" l="1"/>
  <c r="D66" i="15" s="1"/>
  <c r="D65" i="15"/>
  <c r="D106" i="9"/>
  <c r="K106" i="9"/>
  <c r="J106" i="9"/>
  <c r="C107" i="9"/>
  <c r="B67" i="15" s="1"/>
  <c r="I121" i="9"/>
  <c r="B122" i="9" s="1"/>
  <c r="E123" i="9"/>
  <c r="H123" i="9" s="1"/>
  <c r="A124" i="9"/>
  <c r="G122" i="9"/>
  <c r="H122" i="9"/>
  <c r="C67" i="15" l="1"/>
  <c r="D67" i="15" s="1"/>
  <c r="D107" i="9"/>
  <c r="K107" i="9"/>
  <c r="J107" i="9"/>
  <c r="C108" i="9"/>
  <c r="B68" i="15" s="1"/>
  <c r="G123" i="9"/>
  <c r="F123" i="9"/>
  <c r="E124" i="9"/>
  <c r="F124" i="9" s="1"/>
  <c r="A125" i="9"/>
  <c r="I122" i="9"/>
  <c r="B123" i="9" s="1"/>
  <c r="C68" i="15" l="1"/>
  <c r="D68" i="15" s="1"/>
  <c r="D108" i="9"/>
  <c r="K108" i="9"/>
  <c r="J108" i="9"/>
  <c r="C109" i="9"/>
  <c r="B69" i="15" s="1"/>
  <c r="I123" i="9"/>
  <c r="B124" i="9" s="1"/>
  <c r="G124" i="9"/>
  <c r="H124" i="9"/>
  <c r="A126" i="9"/>
  <c r="E125" i="9"/>
  <c r="H125" i="9" s="1"/>
  <c r="C69" i="15" l="1"/>
  <c r="D69" i="15" s="1"/>
  <c r="D109" i="9"/>
  <c r="J109" i="9"/>
  <c r="K109" i="9"/>
  <c r="C110" i="9"/>
  <c r="B70" i="15" s="1"/>
  <c r="A127" i="9"/>
  <c r="E126" i="9"/>
  <c r="F126" i="9" s="1"/>
  <c r="F125" i="9"/>
  <c r="G125" i="9"/>
  <c r="I124" i="9"/>
  <c r="B125" i="9" s="1"/>
  <c r="C70" i="15" l="1"/>
  <c r="D110" i="9"/>
  <c r="J110" i="9"/>
  <c r="K110" i="9"/>
  <c r="C111" i="9"/>
  <c r="B71" i="15" s="1"/>
  <c r="E127" i="9"/>
  <c r="G127" i="9" s="1"/>
  <c r="A128" i="9"/>
  <c r="I125" i="9"/>
  <c r="B126" i="9" s="1"/>
  <c r="G126" i="9"/>
  <c r="H126" i="9"/>
  <c r="C71" i="15" l="1"/>
  <c r="D71" i="15" s="1"/>
  <c r="D70" i="15"/>
  <c r="D111" i="9"/>
  <c r="J111" i="9"/>
  <c r="K111" i="9"/>
  <c r="C112" i="9"/>
  <c r="B72" i="15" s="1"/>
  <c r="H127" i="9"/>
  <c r="F127" i="9"/>
  <c r="I126" i="9"/>
  <c r="B127" i="9" s="1"/>
  <c r="I127" i="9" s="1"/>
  <c r="B128" i="9" s="1"/>
  <c r="E128" i="9"/>
  <c r="F128" i="9" s="1"/>
  <c r="A129" i="9"/>
  <c r="C72" i="15" l="1"/>
  <c r="D72" i="15" s="1"/>
  <c r="D112" i="9"/>
  <c r="K112" i="9"/>
  <c r="J112" i="9"/>
  <c r="C113" i="9"/>
  <c r="B73" i="15" s="1"/>
  <c r="G128" i="9"/>
  <c r="I128" i="9" s="1"/>
  <c r="B129" i="9" s="1"/>
  <c r="H128" i="9"/>
  <c r="A130" i="9"/>
  <c r="E129" i="9"/>
  <c r="G129" i="9" s="1"/>
  <c r="C73" i="15" l="1"/>
  <c r="D113" i="9"/>
  <c r="K113" i="9"/>
  <c r="J113" i="9"/>
  <c r="C114" i="9"/>
  <c r="B74" i="15" s="1"/>
  <c r="F129" i="9"/>
  <c r="H129" i="9"/>
  <c r="I129" i="9"/>
  <c r="B130" i="9" s="1"/>
  <c r="A131" i="9"/>
  <c r="E130" i="9"/>
  <c r="F130" i="9" s="1"/>
  <c r="D73" i="15" l="1"/>
  <c r="C74" i="15"/>
  <c r="D74" i="15" s="1"/>
  <c r="D114" i="9"/>
  <c r="K114" i="9"/>
  <c r="J114" i="9"/>
  <c r="C115" i="9"/>
  <c r="B75" i="15" s="1"/>
  <c r="E131" i="9"/>
  <c r="G131" i="9" s="1"/>
  <c r="A132" i="9"/>
  <c r="G130" i="9"/>
  <c r="H130" i="9"/>
  <c r="C75" i="15" l="1"/>
  <c r="D115" i="9"/>
  <c r="K115" i="9"/>
  <c r="J115" i="9"/>
  <c r="C116" i="9"/>
  <c r="B76" i="15" s="1"/>
  <c r="H131" i="9"/>
  <c r="F131" i="9"/>
  <c r="I130" i="9"/>
  <c r="B131" i="9" s="1"/>
  <c r="I131" i="9" s="1"/>
  <c r="B132" i="9" s="1"/>
  <c r="E132" i="9"/>
  <c r="F132" i="9" s="1"/>
  <c r="A133" i="9"/>
  <c r="D75" i="15" l="1"/>
  <c r="C76" i="15"/>
  <c r="D76" i="15" s="1"/>
  <c r="D116" i="9"/>
  <c r="K116" i="9"/>
  <c r="J116" i="9"/>
  <c r="C117" i="9"/>
  <c r="B77" i="15" s="1"/>
  <c r="G132" i="9"/>
  <c r="I132" i="9" s="1"/>
  <c r="B133" i="9" s="1"/>
  <c r="H132" i="9"/>
  <c r="A134" i="9"/>
  <c r="E133" i="9"/>
  <c r="G133" i="9" s="1"/>
  <c r="C77" i="15" l="1"/>
  <c r="D77" i="15" s="1"/>
  <c r="D117" i="9"/>
  <c r="K117" i="9"/>
  <c r="J117" i="9"/>
  <c r="C118" i="9"/>
  <c r="B78" i="15" s="1"/>
  <c r="H133" i="9"/>
  <c r="F133" i="9"/>
  <c r="I133" i="9"/>
  <c r="B134" i="9" s="1"/>
  <c r="A135" i="9"/>
  <c r="E134" i="9"/>
  <c r="F134" i="9" s="1"/>
  <c r="C78" i="15" l="1"/>
  <c r="D78" i="15" s="1"/>
  <c r="D118" i="9"/>
  <c r="K118" i="9"/>
  <c r="J118" i="9"/>
  <c r="C119" i="9"/>
  <c r="B79" i="15" s="1"/>
  <c r="G134" i="9"/>
  <c r="I134" i="9" s="1"/>
  <c r="B135" i="9" s="1"/>
  <c r="H134" i="9"/>
  <c r="E135" i="9"/>
  <c r="G135" i="9" s="1"/>
  <c r="A136" i="9"/>
  <c r="C79" i="15" l="1"/>
  <c r="D79" i="15" s="1"/>
  <c r="D119" i="9"/>
  <c r="J119" i="9"/>
  <c r="K119" i="9"/>
  <c r="C120" i="9"/>
  <c r="B80" i="15" s="1"/>
  <c r="F135" i="9"/>
  <c r="H135" i="9"/>
  <c r="I135" i="9"/>
  <c r="B136" i="9" s="1"/>
  <c r="E136" i="9"/>
  <c r="H136" i="9" s="1"/>
  <c r="A137" i="9"/>
  <c r="C80" i="15" l="1"/>
  <c r="D80" i="15" s="1"/>
  <c r="D120" i="9"/>
  <c r="J120" i="9"/>
  <c r="K120" i="9"/>
  <c r="C121" i="9"/>
  <c r="B81" i="15" s="1"/>
  <c r="F136" i="9"/>
  <c r="A138" i="9"/>
  <c r="E137" i="9"/>
  <c r="G137" i="9" s="1"/>
  <c r="G136" i="9"/>
  <c r="C81" i="15" l="1"/>
  <c r="D81" i="15" s="1"/>
  <c r="D121" i="9"/>
  <c r="K121" i="9"/>
  <c r="J121" i="9"/>
  <c r="C122" i="9"/>
  <c r="B82" i="15" s="1"/>
  <c r="F137" i="9"/>
  <c r="H137" i="9"/>
  <c r="I136" i="9"/>
  <c r="B137" i="9" s="1"/>
  <c r="I137" i="9" s="1"/>
  <c r="B138" i="9" s="1"/>
  <c r="A139" i="9"/>
  <c r="E138" i="9"/>
  <c r="F138" i="9" s="1"/>
  <c r="C82" i="15" l="1"/>
  <c r="D122" i="9"/>
  <c r="J122" i="9"/>
  <c r="K122" i="9"/>
  <c r="C123" i="9"/>
  <c r="B83" i="15" s="1"/>
  <c r="G138" i="9"/>
  <c r="I138" i="9" s="1"/>
  <c r="B139" i="9" s="1"/>
  <c r="H138" i="9"/>
  <c r="E139" i="9"/>
  <c r="H139" i="9" s="1"/>
  <c r="A140" i="9"/>
  <c r="D82" i="15" l="1"/>
  <c r="C83" i="15"/>
  <c r="D83" i="15" s="1"/>
  <c r="D123" i="9"/>
  <c r="J123" i="9"/>
  <c r="K123" i="9"/>
  <c r="C124" i="9"/>
  <c r="B84" i="15" s="1"/>
  <c r="G139" i="9"/>
  <c r="F139" i="9"/>
  <c r="E140" i="9"/>
  <c r="H140" i="9" s="1"/>
  <c r="A141" i="9"/>
  <c r="C84" i="15" l="1"/>
  <c r="D124" i="9"/>
  <c r="K124" i="9"/>
  <c r="J124" i="9"/>
  <c r="C125" i="9"/>
  <c r="B85" i="15" s="1"/>
  <c r="F140" i="9"/>
  <c r="A142" i="9"/>
  <c r="E141" i="9"/>
  <c r="G141" i="9" s="1"/>
  <c r="G140" i="9"/>
  <c r="I139" i="9"/>
  <c r="B140" i="9" s="1"/>
  <c r="C85" i="15" l="1"/>
  <c r="D84" i="15"/>
  <c r="D125" i="9"/>
  <c r="J125" i="9"/>
  <c r="K125" i="9"/>
  <c r="C126" i="9"/>
  <c r="B86" i="15" s="1"/>
  <c r="F141" i="9"/>
  <c r="H141" i="9"/>
  <c r="A143" i="9"/>
  <c r="E142" i="9"/>
  <c r="F142" i="9" s="1"/>
  <c r="I140" i="9"/>
  <c r="B141" i="9" s="1"/>
  <c r="I141" i="9" s="1"/>
  <c r="B142" i="9" s="1"/>
  <c r="D85" i="15" l="1"/>
  <c r="C86" i="15"/>
  <c r="D86" i="15" s="1"/>
  <c r="D126" i="9"/>
  <c r="J126" i="9"/>
  <c r="K126" i="9"/>
  <c r="C127" i="9"/>
  <c r="B87" i="15" s="1"/>
  <c r="E143" i="9"/>
  <c r="G143" i="9" s="1"/>
  <c r="A144" i="9"/>
  <c r="G142" i="9"/>
  <c r="H142" i="9"/>
  <c r="C87" i="15" l="1"/>
  <c r="D87" i="15" s="1"/>
  <c r="D127" i="9"/>
  <c r="K127" i="9"/>
  <c r="J127" i="9"/>
  <c r="C128" i="9"/>
  <c r="B88" i="15" s="1"/>
  <c r="H143" i="9"/>
  <c r="F143" i="9"/>
  <c r="E144" i="9"/>
  <c r="F144" i="9" s="1"/>
  <c r="A145" i="9"/>
  <c r="I142" i="9"/>
  <c r="B143" i="9" s="1"/>
  <c r="I143" i="9" s="1"/>
  <c r="B144" i="9" s="1"/>
  <c r="C88" i="15" l="1"/>
  <c r="D88" i="15" s="1"/>
  <c r="D128" i="9"/>
  <c r="J128" i="9"/>
  <c r="K128" i="9"/>
  <c r="C129" i="9"/>
  <c r="B89" i="15" s="1"/>
  <c r="G144" i="9"/>
  <c r="I144" i="9" s="1"/>
  <c r="B145" i="9" s="1"/>
  <c r="A146" i="9"/>
  <c r="E145" i="9"/>
  <c r="G145" i="9" s="1"/>
  <c r="H144" i="9"/>
  <c r="C89" i="15" l="1"/>
  <c r="D89" i="15" s="1"/>
  <c r="D129" i="9"/>
  <c r="K129" i="9"/>
  <c r="J129" i="9"/>
  <c r="C130" i="9"/>
  <c r="B90" i="15" s="1"/>
  <c r="F145" i="9"/>
  <c r="H145" i="9"/>
  <c r="I145" i="9"/>
  <c r="B146" i="9" s="1"/>
  <c r="A147" i="9"/>
  <c r="E146" i="9"/>
  <c r="F146" i="9" s="1"/>
  <c r="C90" i="15" l="1"/>
  <c r="D130" i="9"/>
  <c r="K130" i="9"/>
  <c r="J130" i="9"/>
  <c r="C131" i="9"/>
  <c r="B91" i="15" s="1"/>
  <c r="G146" i="9"/>
  <c r="I146" i="9" s="1"/>
  <c r="B147" i="9" s="1"/>
  <c r="H146" i="9"/>
  <c r="E147" i="9"/>
  <c r="F147" i="9" s="1"/>
  <c r="A148" i="9"/>
  <c r="D90" i="15" l="1"/>
  <c r="C91" i="15"/>
  <c r="D91" i="15" s="1"/>
  <c r="D131" i="9"/>
  <c r="K131" i="9"/>
  <c r="J131" i="9"/>
  <c r="C132" i="9"/>
  <c r="B92" i="15" s="1"/>
  <c r="G147" i="9"/>
  <c r="H147" i="9"/>
  <c r="E148" i="9"/>
  <c r="F148" i="9" s="1"/>
  <c r="A149" i="9"/>
  <c r="C92" i="15" l="1"/>
  <c r="D92" i="15" s="1"/>
  <c r="D132" i="9"/>
  <c r="K132" i="9"/>
  <c r="J132" i="9"/>
  <c r="C133" i="9"/>
  <c r="B93" i="15" s="1"/>
  <c r="I147" i="9"/>
  <c r="B148" i="9" s="1"/>
  <c r="A150" i="9"/>
  <c r="E149" i="9"/>
  <c r="G149" i="9" s="1"/>
  <c r="G148" i="9"/>
  <c r="H148" i="9"/>
  <c r="C93" i="15" l="1"/>
  <c r="D93" i="15" s="1"/>
  <c r="D133" i="9"/>
  <c r="K133" i="9"/>
  <c r="J133" i="9"/>
  <c r="C134" i="9"/>
  <c r="B94" i="15" s="1"/>
  <c r="F149" i="9"/>
  <c r="H149" i="9"/>
  <c r="I148" i="9"/>
  <c r="B149" i="9" s="1"/>
  <c r="I149" i="9" s="1"/>
  <c r="B150" i="9" s="1"/>
  <c r="A151" i="9"/>
  <c r="E150" i="9"/>
  <c r="F150" i="9" s="1"/>
  <c r="C94" i="15" l="1"/>
  <c r="D94" i="15" s="1"/>
  <c r="D134" i="9"/>
  <c r="K134" i="9"/>
  <c r="J134" i="9"/>
  <c r="C135" i="9"/>
  <c r="B95" i="15" s="1"/>
  <c r="G150" i="9"/>
  <c r="I150" i="9" s="1"/>
  <c r="B151" i="9" s="1"/>
  <c r="H150" i="9"/>
  <c r="E151" i="9"/>
  <c r="G151" i="9" s="1"/>
  <c r="A152" i="9"/>
  <c r="C95" i="15" l="1"/>
  <c r="D95" i="15" s="1"/>
  <c r="D135" i="9"/>
  <c r="K135" i="9"/>
  <c r="J135" i="9"/>
  <c r="F151" i="9"/>
  <c r="H151" i="9"/>
  <c r="C136" i="9"/>
  <c r="B96" i="15" s="1"/>
  <c r="I151" i="9"/>
  <c r="B152" i="9" s="1"/>
  <c r="E152" i="9"/>
  <c r="F152" i="9" s="1"/>
  <c r="A153" i="9"/>
  <c r="C96" i="15" l="1"/>
  <c r="D96" i="15" s="1"/>
  <c r="D136" i="9"/>
  <c r="K136" i="9"/>
  <c r="J136" i="9"/>
  <c r="C137" i="9"/>
  <c r="B97" i="15" s="1"/>
  <c r="A154" i="9"/>
  <c r="E153" i="9"/>
  <c r="G153" i="9" s="1"/>
  <c r="G152" i="9"/>
  <c r="H152" i="9"/>
  <c r="C97" i="15" l="1"/>
  <c r="D137" i="9"/>
  <c r="K137" i="9"/>
  <c r="J137" i="9"/>
  <c r="C138" i="9"/>
  <c r="B98" i="15" s="1"/>
  <c r="F153" i="9"/>
  <c r="H153" i="9"/>
  <c r="A155" i="9"/>
  <c r="E154" i="9"/>
  <c r="F154" i="9" s="1"/>
  <c r="I152" i="9"/>
  <c r="B153" i="9" s="1"/>
  <c r="I153" i="9" s="1"/>
  <c r="B154" i="9" s="1"/>
  <c r="C98" i="15" l="1"/>
  <c r="D98" i="15" s="1"/>
  <c r="D97" i="15"/>
  <c r="D138" i="9"/>
  <c r="J138" i="9"/>
  <c r="K138" i="9"/>
  <c r="C139" i="9"/>
  <c r="B99" i="15" s="1"/>
  <c r="E155" i="9"/>
  <c r="G155" i="9" s="1"/>
  <c r="A156" i="9"/>
  <c r="G154" i="9"/>
  <c r="H154" i="9"/>
  <c r="C99" i="15" l="1"/>
  <c r="D99" i="15" s="1"/>
  <c r="D139" i="9"/>
  <c r="J139" i="9"/>
  <c r="K139" i="9"/>
  <c r="C140" i="9"/>
  <c r="B100" i="15" s="1"/>
  <c r="H155" i="9"/>
  <c r="F155" i="9"/>
  <c r="I154" i="9"/>
  <c r="B155" i="9" s="1"/>
  <c r="I155" i="9" s="1"/>
  <c r="B156" i="9" s="1"/>
  <c r="E156" i="9"/>
  <c r="F156" i="9" s="1"/>
  <c r="A157" i="9"/>
  <c r="C100" i="15" l="1"/>
  <c r="D100" i="15" s="1"/>
  <c r="D140" i="9"/>
  <c r="J140" i="9"/>
  <c r="K140" i="9"/>
  <c r="C141" i="9"/>
  <c r="B101" i="15" s="1"/>
  <c r="A158" i="9"/>
  <c r="E157" i="9"/>
  <c r="G157" i="9" s="1"/>
  <c r="H156" i="9"/>
  <c r="G156" i="9"/>
  <c r="I156" i="9" s="1"/>
  <c r="B157" i="9" s="1"/>
  <c r="C101" i="15" l="1"/>
  <c r="D101" i="15" s="1"/>
  <c r="D141" i="9"/>
  <c r="K141" i="9"/>
  <c r="J141" i="9"/>
  <c r="C142" i="9"/>
  <c r="B102" i="15" s="1"/>
  <c r="F157" i="9"/>
  <c r="H157" i="9"/>
  <c r="I157" i="9"/>
  <c r="B158" i="9" s="1"/>
  <c r="A159" i="9"/>
  <c r="E158" i="9"/>
  <c r="F158" i="9" s="1"/>
  <c r="C102" i="15" l="1"/>
  <c r="D102" i="15" s="1"/>
  <c r="D142" i="9"/>
  <c r="J142" i="9"/>
  <c r="K142" i="9"/>
  <c r="C143" i="9"/>
  <c r="B103" i="15" s="1"/>
  <c r="E159" i="9"/>
  <c r="G159" i="9" s="1"/>
  <c r="A160" i="9"/>
  <c r="G158" i="9"/>
  <c r="H158" i="9"/>
  <c r="C103" i="15" l="1"/>
  <c r="D103" i="15" s="1"/>
  <c r="D143" i="9"/>
  <c r="J143" i="9"/>
  <c r="K143" i="9"/>
  <c r="C144" i="9"/>
  <c r="B104" i="15" s="1"/>
  <c r="H159" i="9"/>
  <c r="F159" i="9"/>
  <c r="I158" i="9"/>
  <c r="B159" i="9" s="1"/>
  <c r="I159" i="9" s="1"/>
  <c r="B160" i="9" s="1"/>
  <c r="E160" i="9"/>
  <c r="F160" i="9" s="1"/>
  <c r="A161" i="9"/>
  <c r="C104" i="15" l="1"/>
  <c r="D144" i="9"/>
  <c r="K144" i="9"/>
  <c r="J144" i="9"/>
  <c r="C145" i="9"/>
  <c r="B105" i="15" s="1"/>
  <c r="G160" i="9"/>
  <c r="I160" i="9" s="1"/>
  <c r="B161" i="9" s="1"/>
  <c r="A162" i="9"/>
  <c r="E161" i="9"/>
  <c r="H161" i="9" s="1"/>
  <c r="H160" i="9"/>
  <c r="D104" i="15" l="1"/>
  <c r="C105" i="15"/>
  <c r="D105" i="15" s="1"/>
  <c r="D145" i="9"/>
  <c r="K145" i="9"/>
  <c r="J145" i="9"/>
  <c r="C146" i="9"/>
  <c r="B106" i="15" s="1"/>
  <c r="F161" i="9"/>
  <c r="A163" i="9"/>
  <c r="E162" i="9"/>
  <c r="F162" i="9" s="1"/>
  <c r="G161" i="9"/>
  <c r="C106" i="15" l="1"/>
  <c r="D146" i="9"/>
  <c r="J146" i="9"/>
  <c r="K146" i="9"/>
  <c r="C147" i="9"/>
  <c r="B107" i="15" s="1"/>
  <c r="E163" i="9"/>
  <c r="G163" i="9" s="1"/>
  <c r="A164" i="9"/>
  <c r="G162" i="9"/>
  <c r="I161" i="9"/>
  <c r="B162" i="9" s="1"/>
  <c r="H162" i="9"/>
  <c r="C107" i="15" l="1"/>
  <c r="D107" i="15" s="1"/>
  <c r="D106" i="15"/>
  <c r="D147" i="9"/>
  <c r="K147" i="9"/>
  <c r="J147" i="9"/>
  <c r="C148" i="9"/>
  <c r="B108" i="15" s="1"/>
  <c r="H163" i="9"/>
  <c r="F163" i="9"/>
  <c r="I162" i="9"/>
  <c r="B163" i="9" s="1"/>
  <c r="I163" i="9" s="1"/>
  <c r="B164" i="9" s="1"/>
  <c r="E164" i="9"/>
  <c r="F164" i="9" s="1"/>
  <c r="A165" i="9"/>
  <c r="C108" i="15" l="1"/>
  <c r="D108" i="15" s="1"/>
  <c r="D148" i="9"/>
  <c r="J148" i="9"/>
  <c r="K148" i="9"/>
  <c r="C149" i="9"/>
  <c r="B109" i="15" s="1"/>
  <c r="A166" i="9"/>
  <c r="E165" i="9"/>
  <c r="G165" i="9" s="1"/>
  <c r="G164" i="9"/>
  <c r="H164" i="9"/>
  <c r="C109" i="15" l="1"/>
  <c r="D109" i="15" s="1"/>
  <c r="D149" i="9"/>
  <c r="J149" i="9"/>
  <c r="K149" i="9"/>
  <c r="F165" i="9"/>
  <c r="C150" i="9"/>
  <c r="B110" i="15" s="1"/>
  <c r="H165" i="9"/>
  <c r="I164" i="9"/>
  <c r="B165" i="9" s="1"/>
  <c r="I165" i="9" s="1"/>
  <c r="B166" i="9" s="1"/>
  <c r="A167" i="9"/>
  <c r="E166" i="9"/>
  <c r="F166" i="9" s="1"/>
  <c r="C110" i="15" l="1"/>
  <c r="D110" i="15" s="1"/>
  <c r="D150" i="9"/>
  <c r="K150" i="9"/>
  <c r="J150" i="9"/>
  <c r="C151" i="9"/>
  <c r="B111" i="15" s="1"/>
  <c r="E167" i="9"/>
  <c r="G167" i="9" s="1"/>
  <c r="A168" i="9"/>
  <c r="G166" i="9"/>
  <c r="H166" i="9"/>
  <c r="C111" i="15" l="1"/>
  <c r="D111" i="15" s="1"/>
  <c r="D151" i="9"/>
  <c r="K151" i="9"/>
  <c r="J151" i="9"/>
  <c r="H167" i="9"/>
  <c r="C152" i="9"/>
  <c r="B112" i="15" s="1"/>
  <c r="F167" i="9"/>
  <c r="I166" i="9"/>
  <c r="B167" i="9" s="1"/>
  <c r="I167" i="9" s="1"/>
  <c r="B168" i="9" s="1"/>
  <c r="E168" i="9"/>
  <c r="H168" i="9" s="1"/>
  <c r="A169" i="9"/>
  <c r="C112" i="15" l="1"/>
  <c r="D112" i="15" s="1"/>
  <c r="D152" i="9"/>
  <c r="J152" i="9"/>
  <c r="K152" i="9"/>
  <c r="C153" i="9"/>
  <c r="B113" i="15" s="1"/>
  <c r="F168" i="9"/>
  <c r="A170" i="9"/>
  <c r="E169" i="9"/>
  <c r="H169" i="9" s="1"/>
  <c r="G168" i="9"/>
  <c r="C113" i="15" l="1"/>
  <c r="D153" i="9"/>
  <c r="J153" i="9"/>
  <c r="K153" i="9"/>
  <c r="C154" i="9"/>
  <c r="B114" i="15" s="1"/>
  <c r="F169" i="9"/>
  <c r="A171" i="9"/>
  <c r="E170" i="9"/>
  <c r="F170" i="9" s="1"/>
  <c r="I168" i="9"/>
  <c r="B169" i="9" s="1"/>
  <c r="G169" i="9"/>
  <c r="C114" i="15" l="1"/>
  <c r="D113" i="15"/>
  <c r="D154" i="9"/>
  <c r="J154" i="9"/>
  <c r="K154" i="9"/>
  <c r="C155" i="9"/>
  <c r="B115" i="15" s="1"/>
  <c r="I169" i="9"/>
  <c r="B170" i="9" s="1"/>
  <c r="E171" i="9"/>
  <c r="G171" i="9" s="1"/>
  <c r="A172" i="9"/>
  <c r="G170" i="9"/>
  <c r="H170" i="9"/>
  <c r="C115" i="15" l="1"/>
  <c r="D115" i="15" s="1"/>
  <c r="D114" i="15"/>
  <c r="D155" i="9"/>
  <c r="J155" i="9"/>
  <c r="K155" i="9"/>
  <c r="C156" i="9"/>
  <c r="B116" i="15" s="1"/>
  <c r="H171" i="9"/>
  <c r="F171" i="9"/>
  <c r="E172" i="9"/>
  <c r="F172" i="9" s="1"/>
  <c r="A173" i="9"/>
  <c r="I170" i="9"/>
  <c r="B171" i="9" s="1"/>
  <c r="I171" i="9" s="1"/>
  <c r="B172" i="9" s="1"/>
  <c r="C116" i="15" l="1"/>
  <c r="D116" i="15" s="1"/>
  <c r="D156" i="9"/>
  <c r="K156" i="9"/>
  <c r="J156" i="9"/>
  <c r="C157" i="9"/>
  <c r="B117" i="15" s="1"/>
  <c r="G172" i="9"/>
  <c r="I172" i="9" s="1"/>
  <c r="B173" i="9" s="1"/>
  <c r="A174" i="9"/>
  <c r="E173" i="9"/>
  <c r="G173" i="9" s="1"/>
  <c r="H172" i="9"/>
  <c r="C117" i="15" l="1"/>
  <c r="D117" i="15" s="1"/>
  <c r="D157" i="9"/>
  <c r="J157" i="9"/>
  <c r="K157" i="9"/>
  <c r="F173" i="9"/>
  <c r="C158" i="9"/>
  <c r="B118" i="15" s="1"/>
  <c r="H173" i="9"/>
  <c r="A175" i="9"/>
  <c r="E174" i="9"/>
  <c r="F174" i="9" s="1"/>
  <c r="I173" i="9"/>
  <c r="B174" i="9" s="1"/>
  <c r="C118" i="15" l="1"/>
  <c r="D158" i="9"/>
  <c r="J158" i="9"/>
  <c r="K158" i="9"/>
  <c r="C159" i="9"/>
  <c r="B119" i="15" s="1"/>
  <c r="E175" i="9"/>
  <c r="G175" i="9" s="1"/>
  <c r="A176" i="9"/>
  <c r="G174" i="9"/>
  <c r="H174" i="9"/>
  <c r="C119" i="15" l="1"/>
  <c r="D119" i="15" s="1"/>
  <c r="D118" i="15"/>
  <c r="D159" i="9"/>
  <c r="K159" i="9"/>
  <c r="J159" i="9"/>
  <c r="H175" i="9"/>
  <c r="C160" i="9"/>
  <c r="B120" i="15" s="1"/>
  <c r="F175" i="9"/>
  <c r="E176" i="9"/>
  <c r="F176" i="9" s="1"/>
  <c r="A177" i="9"/>
  <c r="I174" i="9"/>
  <c r="B175" i="9" s="1"/>
  <c r="I175" i="9" s="1"/>
  <c r="B176" i="9" s="1"/>
  <c r="C120" i="15" l="1"/>
  <c r="D120" i="15" s="1"/>
  <c r="D160" i="9"/>
  <c r="K160" i="9"/>
  <c r="J160" i="9"/>
  <c r="C161" i="9"/>
  <c r="B121" i="15" s="1"/>
  <c r="G176" i="9"/>
  <c r="I176" i="9" s="1"/>
  <c r="B177" i="9" s="1"/>
  <c r="A178" i="9"/>
  <c r="E177" i="9"/>
  <c r="H177" i="9" s="1"/>
  <c r="H176" i="9"/>
  <c r="C121" i="15" l="1"/>
  <c r="D161" i="9"/>
  <c r="K161" i="9"/>
  <c r="J161" i="9"/>
  <c r="C162" i="9"/>
  <c r="B122" i="15" s="1"/>
  <c r="F177" i="9"/>
  <c r="A179" i="9"/>
  <c r="E178" i="9"/>
  <c r="F178" i="9" s="1"/>
  <c r="G177" i="9"/>
  <c r="C122" i="15" l="1"/>
  <c r="D122" i="15" s="1"/>
  <c r="D121" i="15"/>
  <c r="D162" i="9"/>
  <c r="K162" i="9"/>
  <c r="J162" i="9"/>
  <c r="C163" i="9"/>
  <c r="B123" i="15" s="1"/>
  <c r="I177" i="9"/>
  <c r="B178" i="9" s="1"/>
  <c r="G178" i="9"/>
  <c r="E179" i="9"/>
  <c r="F179" i="9" s="1"/>
  <c r="A180" i="9"/>
  <c r="H178" i="9"/>
  <c r="C123" i="15" l="1"/>
  <c r="D123" i="15" s="1"/>
  <c r="D163" i="9"/>
  <c r="J163" i="9"/>
  <c r="K163" i="9"/>
  <c r="C164" i="9"/>
  <c r="B124" i="15" s="1"/>
  <c r="G179" i="9"/>
  <c r="E180" i="9"/>
  <c r="F180" i="9" s="1"/>
  <c r="A181" i="9"/>
  <c r="H179" i="9"/>
  <c r="I178" i="9"/>
  <c r="B179" i="9" s="1"/>
  <c r="C124" i="15" l="1"/>
  <c r="K164" i="9"/>
  <c r="J164" i="9"/>
  <c r="I179" i="9"/>
  <c r="B180" i="9" s="1"/>
  <c r="D164" i="9"/>
  <c r="C165" i="9"/>
  <c r="B125" i="15" s="1"/>
  <c r="A182" i="9"/>
  <c r="E181" i="9"/>
  <c r="G181" i="9" s="1"/>
  <c r="G180" i="9"/>
  <c r="H180" i="9"/>
  <c r="I180" i="9" l="1"/>
  <c r="B181" i="9" s="1"/>
  <c r="C125" i="15"/>
  <c r="D125" i="15" s="1"/>
  <c r="D124" i="15"/>
  <c r="K165" i="9"/>
  <c r="J165" i="9"/>
  <c r="F181" i="9"/>
  <c r="D165" i="9"/>
  <c r="C166" i="9"/>
  <c r="B126" i="15" s="1"/>
  <c r="H181" i="9"/>
  <c r="I181" i="9"/>
  <c r="B182" i="9" s="1"/>
  <c r="A183" i="9"/>
  <c r="E182" i="9"/>
  <c r="G182" i="9" s="1"/>
  <c r="C126" i="15" l="1"/>
  <c r="D126" i="15" s="1"/>
  <c r="K166" i="9"/>
  <c r="J166" i="9"/>
  <c r="D166" i="9"/>
  <c r="C167" i="9"/>
  <c r="B127" i="15" s="1"/>
  <c r="H182" i="9"/>
  <c r="F182" i="9"/>
  <c r="E183" i="9"/>
  <c r="G183" i="9" s="1"/>
  <c r="A184" i="9"/>
  <c r="I182" i="9"/>
  <c r="B183" i="9" s="1"/>
  <c r="C127" i="15" l="1"/>
  <c r="J167" i="9"/>
  <c r="K167" i="9"/>
  <c r="D167" i="9"/>
  <c r="C168" i="9"/>
  <c r="B128" i="15" s="1"/>
  <c r="H183" i="9"/>
  <c r="F183" i="9"/>
  <c r="E184" i="9"/>
  <c r="H184" i="9" s="1"/>
  <c r="A185" i="9"/>
  <c r="I183" i="9"/>
  <c r="B184" i="9" s="1"/>
  <c r="D127" i="15" l="1"/>
  <c r="C128" i="15"/>
  <c r="D128" i="15" s="1"/>
  <c r="J168" i="9"/>
  <c r="K168" i="9"/>
  <c r="D168" i="9"/>
  <c r="C169" i="9"/>
  <c r="B129" i="15" s="1"/>
  <c r="G184" i="9"/>
  <c r="F184" i="9"/>
  <c r="E185" i="9"/>
  <c r="H185" i="9" s="1"/>
  <c r="A186" i="9"/>
  <c r="C129" i="15" l="1"/>
  <c r="D129" i="15" s="1"/>
  <c r="J169" i="9"/>
  <c r="K169" i="9"/>
  <c r="D169" i="9"/>
  <c r="C170" i="9"/>
  <c r="B130" i="15" s="1"/>
  <c r="G185" i="9"/>
  <c r="A187" i="9"/>
  <c r="E186" i="9"/>
  <c r="H186" i="9" s="1"/>
  <c r="F185" i="9"/>
  <c r="I184" i="9"/>
  <c r="B185" i="9" s="1"/>
  <c r="C130" i="15" l="1"/>
  <c r="D130" i="15" s="1"/>
  <c r="J170" i="9"/>
  <c r="K170" i="9"/>
  <c r="D170" i="9"/>
  <c r="C171" i="9"/>
  <c r="B131" i="15" s="1"/>
  <c r="I185" i="9"/>
  <c r="B186" i="9" s="1"/>
  <c r="A188" i="9"/>
  <c r="E187" i="9"/>
  <c r="F187" i="9" s="1"/>
  <c r="G186" i="9"/>
  <c r="F186" i="9"/>
  <c r="C131" i="15" l="1"/>
  <c r="D131" i="15" s="1"/>
  <c r="J171" i="9"/>
  <c r="K171" i="9"/>
  <c r="D171" i="9"/>
  <c r="C172" i="9"/>
  <c r="B132" i="15" s="1"/>
  <c r="H187" i="9"/>
  <c r="E188" i="9"/>
  <c r="G188" i="9" s="1"/>
  <c r="A189" i="9"/>
  <c r="I186" i="9"/>
  <c r="B187" i="9" s="1"/>
  <c r="G187" i="9"/>
  <c r="C132" i="15" l="1"/>
  <c r="D132" i="15" s="1"/>
  <c r="K172" i="9"/>
  <c r="J172" i="9"/>
  <c r="D172" i="9"/>
  <c r="C173" i="9"/>
  <c r="B133" i="15" s="1"/>
  <c r="F188" i="9"/>
  <c r="H188" i="9"/>
  <c r="I187" i="9"/>
  <c r="B188" i="9" s="1"/>
  <c r="I188" i="9" s="1"/>
  <c r="B189" i="9" s="1"/>
  <c r="E189" i="9"/>
  <c r="F189" i="9" s="1"/>
  <c r="A190" i="9"/>
  <c r="C133" i="15" l="1"/>
  <c r="D133" i="15" s="1"/>
  <c r="K173" i="9"/>
  <c r="J173" i="9"/>
  <c r="D173" i="9"/>
  <c r="C174" i="9"/>
  <c r="B134" i="15" s="1"/>
  <c r="G189" i="9"/>
  <c r="H189" i="9"/>
  <c r="A191" i="9"/>
  <c r="E190" i="9"/>
  <c r="F190" i="9" s="1"/>
  <c r="C134" i="15" l="1"/>
  <c r="D134" i="15" s="1"/>
  <c r="K174" i="9"/>
  <c r="J174" i="9"/>
  <c r="D174" i="9"/>
  <c r="C175" i="9"/>
  <c r="B135" i="15" s="1"/>
  <c r="A192" i="9"/>
  <c r="E191" i="9"/>
  <c r="F191" i="9" s="1"/>
  <c r="G190" i="9"/>
  <c r="H190" i="9"/>
  <c r="I189" i="9"/>
  <c r="B190" i="9" s="1"/>
  <c r="C135" i="15" l="1"/>
  <c r="D135" i="15" s="1"/>
  <c r="J175" i="9"/>
  <c r="K175" i="9"/>
  <c r="D175" i="9"/>
  <c r="C176" i="9"/>
  <c r="B136" i="15" s="1"/>
  <c r="E192" i="9"/>
  <c r="F192" i="9" s="1"/>
  <c r="A193" i="9"/>
  <c r="I190" i="9"/>
  <c r="B191" i="9" s="1"/>
  <c r="H191" i="9"/>
  <c r="G191" i="9"/>
  <c r="C136" i="15" l="1"/>
  <c r="D136" i="15" s="1"/>
  <c r="K176" i="9"/>
  <c r="J176" i="9"/>
  <c r="D176" i="9"/>
  <c r="C177" i="9"/>
  <c r="B137" i="15" s="1"/>
  <c r="G192" i="9"/>
  <c r="I191" i="9"/>
  <c r="B192" i="9" s="1"/>
  <c r="H192" i="9"/>
  <c r="E193" i="9"/>
  <c r="G193" i="9" s="1"/>
  <c r="A194" i="9"/>
  <c r="C137" i="15" l="1"/>
  <c r="D137" i="15" s="1"/>
  <c r="J177" i="9"/>
  <c r="K177" i="9"/>
  <c r="D177" i="9"/>
  <c r="C178" i="9"/>
  <c r="B138" i="15" s="1"/>
  <c r="I192" i="9"/>
  <c r="B193" i="9" s="1"/>
  <c r="I193" i="9" s="1"/>
  <c r="B194" i="9" s="1"/>
  <c r="A195" i="9"/>
  <c r="E194" i="9"/>
  <c r="G194" i="9" s="1"/>
  <c r="F193" i="9"/>
  <c r="H193" i="9"/>
  <c r="C138" i="15" l="1"/>
  <c r="D138" i="15" s="1"/>
  <c r="J178" i="9"/>
  <c r="K178" i="9"/>
  <c r="D178" i="9"/>
  <c r="C179" i="9"/>
  <c r="B139" i="15" s="1"/>
  <c r="A196" i="9"/>
  <c r="E195" i="9"/>
  <c r="G195" i="9" s="1"/>
  <c r="H194" i="9"/>
  <c r="F194" i="9"/>
  <c r="I194" i="9"/>
  <c r="B195" i="9" s="1"/>
  <c r="C139" i="15" l="1"/>
  <c r="D139" i="15" s="1"/>
  <c r="K179" i="9"/>
  <c r="J179" i="9"/>
  <c r="D179" i="9"/>
  <c r="C180" i="9"/>
  <c r="B140" i="15" s="1"/>
  <c r="F195" i="9"/>
  <c r="I195" i="9"/>
  <c r="B196" i="9" s="1"/>
  <c r="H195" i="9"/>
  <c r="E196" i="9"/>
  <c r="G196" i="9" s="1"/>
  <c r="A197" i="9"/>
  <c r="C140" i="15" l="1"/>
  <c r="D140" i="15" s="1"/>
  <c r="J180" i="9"/>
  <c r="K180" i="9"/>
  <c r="D180" i="9"/>
  <c r="C181" i="9"/>
  <c r="B141" i="15" s="1"/>
  <c r="H196" i="9"/>
  <c r="F196" i="9"/>
  <c r="I196" i="9"/>
  <c r="B197" i="9" s="1"/>
  <c r="E197" i="9"/>
  <c r="H197" i="9" s="1"/>
  <c r="A198" i="9"/>
  <c r="C141" i="15" l="1"/>
  <c r="D141" i="15" s="1"/>
  <c r="K181" i="9"/>
  <c r="J181" i="9"/>
  <c r="D181" i="9"/>
  <c r="C182" i="9"/>
  <c r="B142" i="15" s="1"/>
  <c r="G197" i="9"/>
  <c r="A199" i="9"/>
  <c r="E198" i="9"/>
  <c r="H198" i="9" s="1"/>
  <c r="F197" i="9"/>
  <c r="C142" i="15" l="1"/>
  <c r="D142" i="15" s="1"/>
  <c r="J182" i="9"/>
  <c r="K182" i="9"/>
  <c r="D182" i="9"/>
  <c r="C183" i="9"/>
  <c r="B143" i="15" s="1"/>
  <c r="F198" i="9"/>
  <c r="G198" i="9"/>
  <c r="A200" i="9"/>
  <c r="E199" i="9"/>
  <c r="F199" i="9" s="1"/>
  <c r="I197" i="9"/>
  <c r="B198" i="9" s="1"/>
  <c r="C143" i="15" l="1"/>
  <c r="D143" i="15" s="1"/>
  <c r="J183" i="9"/>
  <c r="K183" i="9"/>
  <c r="D183" i="9"/>
  <c r="C184" i="9"/>
  <c r="B144" i="15" s="1"/>
  <c r="I198" i="9"/>
  <c r="B199" i="9" s="1"/>
  <c r="E200" i="9"/>
  <c r="F200" i="9" s="1"/>
  <c r="A201" i="9"/>
  <c r="H199" i="9"/>
  <c r="G199" i="9"/>
  <c r="C144" i="15" l="1"/>
  <c r="D144" i="15" s="1"/>
  <c r="J184" i="9"/>
  <c r="K184" i="9"/>
  <c r="D184" i="9"/>
  <c r="C185" i="9"/>
  <c r="B145" i="15" s="1"/>
  <c r="I199" i="9"/>
  <c r="B200" i="9" s="1"/>
  <c r="H200" i="9"/>
  <c r="G200" i="9"/>
  <c r="E201" i="9"/>
  <c r="H201" i="9" s="1"/>
  <c r="A202" i="9"/>
  <c r="C145" i="15" l="1"/>
  <c r="D145" i="15" s="1"/>
  <c r="K185" i="9"/>
  <c r="J185" i="9"/>
  <c r="D185" i="9"/>
  <c r="C186" i="9"/>
  <c r="B146" i="15" s="1"/>
  <c r="G201" i="9"/>
  <c r="I200" i="9"/>
  <c r="B201" i="9" s="1"/>
  <c r="F201" i="9"/>
  <c r="A203" i="9"/>
  <c r="E202" i="9"/>
  <c r="F202" i="9" s="1"/>
  <c r="C146" i="15" l="1"/>
  <c r="J186" i="9"/>
  <c r="K186" i="9"/>
  <c r="D186" i="9"/>
  <c r="C187" i="9"/>
  <c r="B147" i="15" s="1"/>
  <c r="I201" i="9"/>
  <c r="B202" i="9" s="1"/>
  <c r="A204" i="9"/>
  <c r="E203" i="9"/>
  <c r="F203" i="9" s="1"/>
  <c r="G202" i="9"/>
  <c r="H202" i="9"/>
  <c r="C147" i="15" l="1"/>
  <c r="D147" i="15" s="1"/>
  <c r="D146" i="15"/>
  <c r="J187" i="9"/>
  <c r="K187" i="9"/>
  <c r="D187" i="9"/>
  <c r="C188" i="9"/>
  <c r="B148" i="15" s="1"/>
  <c r="I202" i="9"/>
  <c r="B203" i="9" s="1"/>
  <c r="E204" i="9"/>
  <c r="F204" i="9" s="1"/>
  <c r="A205" i="9"/>
  <c r="H203" i="9"/>
  <c r="G203" i="9"/>
  <c r="C148" i="15" l="1"/>
  <c r="D148" i="15" s="1"/>
  <c r="J188" i="9"/>
  <c r="K188" i="9"/>
  <c r="D188" i="9"/>
  <c r="C189" i="9"/>
  <c r="B149" i="15" s="1"/>
  <c r="G204" i="9"/>
  <c r="E205" i="9"/>
  <c r="H205" i="9" s="1"/>
  <c r="A206" i="9"/>
  <c r="H204" i="9"/>
  <c r="I203" i="9"/>
  <c r="B204" i="9" s="1"/>
  <c r="C149" i="15" l="1"/>
  <c r="D149" i="15" s="1"/>
  <c r="J189" i="9"/>
  <c r="K189" i="9"/>
  <c r="D189" i="9"/>
  <c r="C190" i="9"/>
  <c r="B150" i="15" s="1"/>
  <c r="I204" i="9"/>
  <c r="B205" i="9" s="1"/>
  <c r="G205" i="9"/>
  <c r="F205" i="9"/>
  <c r="A207" i="9"/>
  <c r="E206" i="9"/>
  <c r="F206" i="9" s="1"/>
  <c r="C150" i="15" l="1"/>
  <c r="K190" i="9"/>
  <c r="J190" i="9"/>
  <c r="D190" i="9"/>
  <c r="C191" i="9"/>
  <c r="B151" i="15" s="1"/>
  <c r="I205" i="9"/>
  <c r="B206" i="9" s="1"/>
  <c r="A208" i="9"/>
  <c r="E207" i="9"/>
  <c r="F207" i="9" s="1"/>
  <c r="G206" i="9"/>
  <c r="H206" i="9"/>
  <c r="C151" i="15" l="1"/>
  <c r="D151" i="15" s="1"/>
  <c r="D150" i="15"/>
  <c r="J191" i="9"/>
  <c r="K191" i="9"/>
  <c r="D191" i="9"/>
  <c r="C192" i="9"/>
  <c r="B152" i="15" s="1"/>
  <c r="E208" i="9"/>
  <c r="F208" i="9" s="1"/>
  <c r="A209" i="9"/>
  <c r="I206" i="9"/>
  <c r="B207" i="9" s="1"/>
  <c r="H207" i="9"/>
  <c r="G207" i="9"/>
  <c r="C152" i="15" l="1"/>
  <c r="D152" i="15" s="1"/>
  <c r="J192" i="9"/>
  <c r="K192" i="9"/>
  <c r="D192" i="9"/>
  <c r="C193" i="9"/>
  <c r="B153" i="15" s="1"/>
  <c r="G208" i="9"/>
  <c r="I207" i="9"/>
  <c r="B208" i="9" s="1"/>
  <c r="H208" i="9"/>
  <c r="E209" i="9"/>
  <c r="H209" i="9" s="1"/>
  <c r="A210" i="9"/>
  <c r="C153" i="15" l="1"/>
  <c r="D153" i="15" s="1"/>
  <c r="J193" i="9"/>
  <c r="K193" i="9"/>
  <c r="D193" i="9"/>
  <c r="C194" i="9"/>
  <c r="B154" i="15" s="1"/>
  <c r="I208" i="9"/>
  <c r="B209" i="9" s="1"/>
  <c r="G209" i="9"/>
  <c r="A211" i="9"/>
  <c r="E210" i="9"/>
  <c r="H210" i="9" s="1"/>
  <c r="F209" i="9"/>
  <c r="C154" i="15" l="1"/>
  <c r="D154" i="15" s="1"/>
  <c r="K194" i="9"/>
  <c r="J194" i="9"/>
  <c r="D194" i="9"/>
  <c r="C195" i="9"/>
  <c r="B155" i="15" s="1"/>
  <c r="I209" i="9"/>
  <c r="B210" i="9" s="1"/>
  <c r="F210" i="9"/>
  <c r="G210" i="9"/>
  <c r="A212" i="9"/>
  <c r="E211" i="9"/>
  <c r="H211" i="9" s="1"/>
  <c r="C155" i="15" l="1"/>
  <c r="D155" i="15" s="1"/>
  <c r="K195" i="9"/>
  <c r="J195" i="9"/>
  <c r="D195" i="9"/>
  <c r="C196" i="9"/>
  <c r="B156" i="15" s="1"/>
  <c r="G211" i="9"/>
  <c r="F211" i="9"/>
  <c r="I210" i="9"/>
  <c r="B211" i="9" s="1"/>
  <c r="E212" i="9"/>
  <c r="F212" i="9" s="1"/>
  <c r="A213" i="9"/>
  <c r="C156" i="15" l="1"/>
  <c r="D156" i="15" s="1"/>
  <c r="J196" i="9"/>
  <c r="K196" i="9"/>
  <c r="D196" i="9"/>
  <c r="C197" i="9"/>
  <c r="B157" i="15" s="1"/>
  <c r="H212" i="9"/>
  <c r="I211" i="9"/>
  <c r="B212" i="9" s="1"/>
  <c r="G212" i="9"/>
  <c r="E213" i="9"/>
  <c r="G213" i="9" s="1"/>
  <c r="A214" i="9"/>
  <c r="C157" i="15" l="1"/>
  <c r="K197" i="9"/>
  <c r="J197" i="9"/>
  <c r="D197" i="9"/>
  <c r="C198" i="9"/>
  <c r="B158" i="15" s="1"/>
  <c r="I212" i="9"/>
  <c r="B213" i="9" s="1"/>
  <c r="I213" i="9" s="1"/>
  <c r="B214" i="9" s="1"/>
  <c r="F213" i="9"/>
  <c r="A215" i="9"/>
  <c r="E214" i="9"/>
  <c r="F214" i="9" s="1"/>
  <c r="H213" i="9"/>
  <c r="C158" i="15" l="1"/>
  <c r="D158" i="15" s="1"/>
  <c r="D157" i="15"/>
  <c r="J198" i="9"/>
  <c r="K198" i="9"/>
  <c r="D198" i="9"/>
  <c r="C199" i="9"/>
  <c r="B159" i="15" s="1"/>
  <c r="E215" i="9"/>
  <c r="F215" i="9" s="1"/>
  <c r="A216" i="9"/>
  <c r="H214" i="9"/>
  <c r="G214" i="9"/>
  <c r="I214" i="9" s="1"/>
  <c r="B215" i="9" s="1"/>
  <c r="C159" i="15" l="1"/>
  <c r="D159" i="15" s="1"/>
  <c r="K199" i="9"/>
  <c r="J199" i="9"/>
  <c r="D199" i="9"/>
  <c r="C200" i="9"/>
  <c r="B160" i="15" s="1"/>
  <c r="H215" i="9"/>
  <c r="E216" i="9"/>
  <c r="G216" i="9" s="1"/>
  <c r="A217" i="9"/>
  <c r="G215" i="9"/>
  <c r="I215" i="9" s="1"/>
  <c r="B216" i="9" s="1"/>
  <c r="C160" i="15" l="1"/>
  <c r="D160" i="15" s="1"/>
  <c r="K200" i="9"/>
  <c r="J200" i="9"/>
  <c r="I216" i="9"/>
  <c r="B217" i="9" s="1"/>
  <c r="D200" i="9"/>
  <c r="C201" i="9"/>
  <c r="B161" i="15" s="1"/>
  <c r="H216" i="9"/>
  <c r="E217" i="9"/>
  <c r="G217" i="9" s="1"/>
  <c r="I217" i="9" s="1"/>
  <c r="B218" i="9" s="1"/>
  <c r="A218" i="9"/>
  <c r="F216" i="9"/>
  <c r="C161" i="15" l="1"/>
  <c r="D161" i="15" s="1"/>
  <c r="J201" i="9"/>
  <c r="K201" i="9"/>
  <c r="D201" i="9"/>
  <c r="C202" i="9"/>
  <c r="B162" i="15" s="1"/>
  <c r="H217" i="9"/>
  <c r="E218" i="9"/>
  <c r="H218" i="9" s="1"/>
  <c r="A219" i="9"/>
  <c r="F217" i="9"/>
  <c r="C162" i="15" l="1"/>
  <c r="J202" i="9"/>
  <c r="K202" i="9"/>
  <c r="D202" i="9"/>
  <c r="C203" i="9"/>
  <c r="B163" i="15" s="1"/>
  <c r="A220" i="9"/>
  <c r="E219" i="9"/>
  <c r="F219" i="9" s="1"/>
  <c r="G218" i="9"/>
  <c r="F218" i="9"/>
  <c r="D162" i="15" l="1"/>
  <c r="C163" i="15"/>
  <c r="D163" i="15" s="1"/>
  <c r="K203" i="9"/>
  <c r="J203" i="9"/>
  <c r="D203" i="9"/>
  <c r="C204" i="9"/>
  <c r="B164" i="15" s="1"/>
  <c r="G219" i="9"/>
  <c r="H219" i="9"/>
  <c r="I218" i="9"/>
  <c r="B219" i="9" s="1"/>
  <c r="E220" i="9"/>
  <c r="F220" i="9" s="1"/>
  <c r="A221" i="9"/>
  <c r="C164" i="15" l="1"/>
  <c r="D164" i="15" s="1"/>
  <c r="K204" i="9"/>
  <c r="J204" i="9"/>
  <c r="I219" i="9"/>
  <c r="B220" i="9" s="1"/>
  <c r="D204" i="9"/>
  <c r="C205" i="9"/>
  <c r="B165" i="15" s="1"/>
  <c r="H220" i="9"/>
  <c r="A222" i="9"/>
  <c r="E221" i="9"/>
  <c r="H221" i="9" s="1"/>
  <c r="G220" i="9"/>
  <c r="C165" i="15" l="1"/>
  <c r="D165" i="15" s="1"/>
  <c r="J205" i="9"/>
  <c r="K205" i="9"/>
  <c r="I220" i="9"/>
  <c r="B221" i="9" s="1"/>
  <c r="D205" i="9"/>
  <c r="C206" i="9"/>
  <c r="B166" i="15" s="1"/>
  <c r="F221" i="9"/>
  <c r="E222" i="9"/>
  <c r="H222" i="9" s="1"/>
  <c r="A223" i="9"/>
  <c r="G221" i="9"/>
  <c r="C166" i="15" l="1"/>
  <c r="J206" i="9"/>
  <c r="K206" i="9"/>
  <c r="D206" i="9"/>
  <c r="C207" i="9"/>
  <c r="B167" i="15" s="1"/>
  <c r="F222" i="9"/>
  <c r="E223" i="9"/>
  <c r="F223" i="9" s="1"/>
  <c r="A224" i="9"/>
  <c r="G222" i="9"/>
  <c r="I221" i="9"/>
  <c r="B222" i="9" s="1"/>
  <c r="C167" i="15" l="1"/>
  <c r="D166" i="15"/>
  <c r="J207" i="9"/>
  <c r="K207" i="9"/>
  <c r="G223" i="9"/>
  <c r="D207" i="9"/>
  <c r="C208" i="9"/>
  <c r="B168" i="15" s="1"/>
  <c r="I222" i="9"/>
  <c r="B223" i="9" s="1"/>
  <c r="E224" i="9"/>
  <c r="F224" i="9" s="1"/>
  <c r="A225" i="9"/>
  <c r="H223" i="9"/>
  <c r="D167" i="15" l="1"/>
  <c r="C168" i="15"/>
  <c r="J208" i="9"/>
  <c r="K208" i="9"/>
  <c r="I223" i="9"/>
  <c r="B224" i="9" s="1"/>
  <c r="D208" i="9"/>
  <c r="C209" i="9"/>
  <c r="B169" i="15" s="1"/>
  <c r="G224" i="9"/>
  <c r="H224" i="9"/>
  <c r="E225" i="9"/>
  <c r="G225" i="9" s="1"/>
  <c r="A226" i="9"/>
  <c r="C169" i="15" l="1"/>
  <c r="D169" i="15" s="1"/>
  <c r="D168" i="15"/>
  <c r="K209" i="9"/>
  <c r="J209" i="9"/>
  <c r="I224" i="9"/>
  <c r="B225" i="9" s="1"/>
  <c r="I225" i="9" s="1"/>
  <c r="B226" i="9" s="1"/>
  <c r="F225" i="9"/>
  <c r="H225" i="9"/>
  <c r="D209" i="9"/>
  <c r="C210" i="9"/>
  <c r="B170" i="15" s="1"/>
  <c r="E226" i="9"/>
  <c r="G226" i="9" s="1"/>
  <c r="A227" i="9"/>
  <c r="C170" i="15" l="1"/>
  <c r="D170" i="15" s="1"/>
  <c r="K210" i="9"/>
  <c r="J210" i="9"/>
  <c r="D210" i="9"/>
  <c r="C211" i="9"/>
  <c r="B171" i="15" s="1"/>
  <c r="H226" i="9"/>
  <c r="F226" i="9"/>
  <c r="I226" i="9"/>
  <c r="B227" i="9" s="1"/>
  <c r="A228" i="9"/>
  <c r="E227" i="9"/>
  <c r="F227" i="9" s="1"/>
  <c r="C171" i="15" l="1"/>
  <c r="D171" i="15" s="1"/>
  <c r="J211" i="9"/>
  <c r="K211" i="9"/>
  <c r="D211" i="9"/>
  <c r="C212" i="9"/>
  <c r="B172" i="15" s="1"/>
  <c r="G227" i="9"/>
  <c r="I227" i="9" s="1"/>
  <c r="B228" i="9" s="1"/>
  <c r="H227" i="9"/>
  <c r="E228" i="9"/>
  <c r="G228" i="9" s="1"/>
  <c r="A229" i="9"/>
  <c r="H228" i="9" l="1"/>
  <c r="C172" i="15"/>
  <c r="D172" i="15" s="1"/>
  <c r="J212" i="9"/>
  <c r="K212" i="9"/>
  <c r="D212" i="9"/>
  <c r="C213" i="9"/>
  <c r="B173" i="15" s="1"/>
  <c r="I228" i="9"/>
  <c r="B229" i="9" s="1"/>
  <c r="F228" i="9"/>
  <c r="A230" i="9"/>
  <c r="E229" i="9"/>
  <c r="F229" i="9" s="1"/>
  <c r="C173" i="15" l="1"/>
  <c r="D173" i="15" s="1"/>
  <c r="J213" i="9"/>
  <c r="K213" i="9"/>
  <c r="D213" i="9"/>
  <c r="C214" i="9"/>
  <c r="B174" i="15" s="1"/>
  <c r="H229" i="9"/>
  <c r="G229" i="9"/>
  <c r="A231" i="9"/>
  <c r="E230" i="9"/>
  <c r="G230" i="9" s="1"/>
  <c r="C174" i="15" l="1"/>
  <c r="D174" i="15" s="1"/>
  <c r="K214" i="9"/>
  <c r="J214" i="9"/>
  <c r="D214" i="9"/>
  <c r="C215" i="9"/>
  <c r="B175" i="15" s="1"/>
  <c r="H230" i="9"/>
  <c r="F230" i="9"/>
  <c r="I229" i="9"/>
  <c r="B230" i="9" s="1"/>
  <c r="I230" i="9" s="1"/>
  <c r="B231" i="9" s="1"/>
  <c r="A232" i="9"/>
  <c r="E231" i="9"/>
  <c r="F231" i="9" s="1"/>
  <c r="C175" i="15" l="1"/>
  <c r="D175" i="15" s="1"/>
  <c r="K215" i="9"/>
  <c r="J215" i="9"/>
  <c r="D215" i="9"/>
  <c r="C216" i="9"/>
  <c r="B176" i="15" s="1"/>
  <c r="G231" i="9"/>
  <c r="I231" i="9" s="1"/>
  <c r="B232" i="9" s="1"/>
  <c r="H231" i="9"/>
  <c r="E232" i="9"/>
  <c r="F232" i="9" s="1"/>
  <c r="A233" i="9"/>
  <c r="C176" i="15" l="1"/>
  <c r="D176" i="15" s="1"/>
  <c r="J216" i="9"/>
  <c r="K216" i="9"/>
  <c r="D216" i="9"/>
  <c r="C217" i="9"/>
  <c r="B177" i="15" s="1"/>
  <c r="G232" i="9"/>
  <c r="H232" i="9"/>
  <c r="E233" i="9"/>
  <c r="F233" i="9" s="1"/>
  <c r="A234" i="9"/>
  <c r="C177" i="15" l="1"/>
  <c r="D177" i="15" s="1"/>
  <c r="J217" i="9"/>
  <c r="K217" i="9"/>
  <c r="D217" i="9"/>
  <c r="C218" i="9"/>
  <c r="B178" i="15" s="1"/>
  <c r="G233" i="9"/>
  <c r="H233" i="9"/>
  <c r="I232" i="9"/>
  <c r="B233" i="9" s="1"/>
  <c r="E234" i="9"/>
  <c r="F234" i="9" s="1"/>
  <c r="A235" i="9"/>
  <c r="C178" i="15" l="1"/>
  <c r="D178" i="15" s="1"/>
  <c r="K218" i="9"/>
  <c r="J218" i="9"/>
  <c r="D218" i="9"/>
  <c r="C219" i="9"/>
  <c r="B179" i="15" s="1"/>
  <c r="H234" i="9"/>
  <c r="G234" i="9"/>
  <c r="I233" i="9"/>
  <c r="B234" i="9" s="1"/>
  <c r="E235" i="9"/>
  <c r="H235" i="9" s="1"/>
  <c r="A236" i="9"/>
  <c r="C179" i="15" l="1"/>
  <c r="D179" i="15" s="1"/>
  <c r="J219" i="9"/>
  <c r="K219" i="9"/>
  <c r="D219" i="9"/>
  <c r="C220" i="9"/>
  <c r="B180" i="15" s="1"/>
  <c r="F235" i="9"/>
  <c r="I234" i="9"/>
  <c r="B235" i="9" s="1"/>
  <c r="G235" i="9"/>
  <c r="E236" i="9"/>
  <c r="F236" i="9" s="1"/>
  <c r="A237" i="9"/>
  <c r="C180" i="15" l="1"/>
  <c r="D180" i="15" s="1"/>
  <c r="K220" i="9"/>
  <c r="J220" i="9"/>
  <c r="D220" i="9"/>
  <c r="C221" i="9"/>
  <c r="B181" i="15" s="1"/>
  <c r="G236" i="9"/>
  <c r="H236" i="9"/>
  <c r="I235" i="9"/>
  <c r="B236" i="9" s="1"/>
  <c r="E237" i="9"/>
  <c r="F237" i="9" s="1"/>
  <c r="A238" i="9"/>
  <c r="C181" i="15" l="1"/>
  <c r="D181" i="15" s="1"/>
  <c r="K221" i="9"/>
  <c r="J221" i="9"/>
  <c r="D221" i="9"/>
  <c r="C222" i="9"/>
  <c r="B182" i="15" s="1"/>
  <c r="G237" i="9"/>
  <c r="H237" i="9"/>
  <c r="I236" i="9"/>
  <c r="B237" i="9" s="1"/>
  <c r="E238" i="9"/>
  <c r="G238" i="9" s="1"/>
  <c r="A239" i="9"/>
  <c r="C182" i="15" l="1"/>
  <c r="D182" i="15" s="1"/>
  <c r="K222" i="9"/>
  <c r="J222" i="9"/>
  <c r="D222" i="9"/>
  <c r="C223" i="9"/>
  <c r="B183" i="15" s="1"/>
  <c r="H238" i="9"/>
  <c r="F238" i="9"/>
  <c r="I237" i="9"/>
  <c r="B238" i="9" s="1"/>
  <c r="I238" i="9" s="1"/>
  <c r="B239" i="9" s="1"/>
  <c r="E239" i="9"/>
  <c r="G239" i="9" s="1"/>
  <c r="A240" i="9"/>
  <c r="C183" i="15" l="1"/>
  <c r="K223" i="9"/>
  <c r="J223" i="9"/>
  <c r="D223" i="9"/>
  <c r="C224" i="9"/>
  <c r="B184" i="15" s="1"/>
  <c r="H239" i="9"/>
  <c r="I239" i="9"/>
  <c r="B240" i="9" s="1"/>
  <c r="F239" i="9"/>
  <c r="E240" i="9"/>
  <c r="F240" i="9" s="1"/>
  <c r="A241" i="9"/>
  <c r="C184" i="15" l="1"/>
  <c r="D184" i="15" s="1"/>
  <c r="D183" i="15"/>
  <c r="K224" i="9"/>
  <c r="J224" i="9"/>
  <c r="H240" i="9"/>
  <c r="D224" i="9"/>
  <c r="C225" i="9"/>
  <c r="G240" i="9"/>
  <c r="E241" i="9"/>
  <c r="G241" i="9" s="1"/>
  <c r="A242" i="9"/>
  <c r="K225" i="9" l="1"/>
  <c r="J225" i="9"/>
  <c r="B185" i="15"/>
  <c r="D225" i="9"/>
  <c r="C226" i="9"/>
  <c r="F241" i="9"/>
  <c r="H241" i="9"/>
  <c r="I240" i="9"/>
  <c r="B241" i="9" s="1"/>
  <c r="I241" i="9" s="1"/>
  <c r="B242" i="9" s="1"/>
  <c r="A243" i="9"/>
  <c r="E242" i="9"/>
  <c r="F242" i="9" s="1"/>
  <c r="C185" i="15" l="1"/>
  <c r="D185" i="15" s="1"/>
  <c r="K226" i="9"/>
  <c r="B186" i="15"/>
  <c r="J226" i="9"/>
  <c r="A244" i="9"/>
  <c r="E244" i="9" s="1"/>
  <c r="F244" i="9" s="1"/>
  <c r="D226" i="9"/>
  <c r="C227" i="9"/>
  <c r="G242" i="9"/>
  <c r="H242" i="9"/>
  <c r="E243" i="9"/>
  <c r="F243" i="9" s="1"/>
  <c r="A245" i="9" l="1"/>
  <c r="C186" i="15"/>
  <c r="D186" i="15" s="1"/>
  <c r="J227" i="9"/>
  <c r="K227" i="9"/>
  <c r="B187" i="15"/>
  <c r="H244" i="9"/>
  <c r="D227" i="9"/>
  <c r="C228" i="9"/>
  <c r="H243" i="9"/>
  <c r="G243" i="9"/>
  <c r="G244" i="9"/>
  <c r="A246" i="9"/>
  <c r="E245" i="9"/>
  <c r="G245" i="9" s="1"/>
  <c r="I242" i="9"/>
  <c r="B243" i="9" s="1"/>
  <c r="J228" i="9" l="1"/>
  <c r="B188" i="15"/>
  <c r="K228" i="9"/>
  <c r="C187" i="15"/>
  <c r="D187" i="15" s="1"/>
  <c r="D228" i="9"/>
  <c r="C229" i="9"/>
  <c r="I243" i="9"/>
  <c r="B244" i="9" s="1"/>
  <c r="I244" i="9" s="1"/>
  <c r="B245" i="9" s="1"/>
  <c r="I245" i="9" s="1"/>
  <c r="B246" i="9" s="1"/>
  <c r="F245" i="9"/>
  <c r="H245" i="9"/>
  <c r="E246" i="9"/>
  <c r="H246" i="9" s="1"/>
  <c r="A247" i="9"/>
  <c r="B189" i="15" l="1"/>
  <c r="K229" i="9"/>
  <c r="J229" i="9"/>
  <c r="C188" i="15"/>
  <c r="D229" i="9"/>
  <c r="C230" i="9"/>
  <c r="F246" i="9"/>
  <c r="G246" i="9"/>
  <c r="E247" i="9"/>
  <c r="F247" i="9" s="1"/>
  <c r="A248" i="9"/>
  <c r="B190" i="15" l="1"/>
  <c r="J230" i="9"/>
  <c r="K230" i="9"/>
  <c r="D188" i="15"/>
  <c r="C189" i="15"/>
  <c r="D230" i="9"/>
  <c r="C231" i="9"/>
  <c r="G247" i="9"/>
  <c r="H247" i="9"/>
  <c r="E248" i="9"/>
  <c r="G248" i="9" s="1"/>
  <c r="A249" i="9"/>
  <c r="I246" i="9"/>
  <c r="B247" i="9" s="1"/>
  <c r="D189" i="15" l="1"/>
  <c r="C190" i="15"/>
  <c r="D190" i="15" s="1"/>
  <c r="J231" i="9"/>
  <c r="K231" i="9"/>
  <c r="B191" i="15"/>
  <c r="D231" i="9"/>
  <c r="C232" i="9"/>
  <c r="I247" i="9"/>
  <c r="B248" i="9" s="1"/>
  <c r="I248" i="9" s="1"/>
  <c r="B249" i="9" s="1"/>
  <c r="H248" i="9"/>
  <c r="F248" i="9"/>
  <c r="E249" i="9"/>
  <c r="H249" i="9" s="1"/>
  <c r="A250" i="9"/>
  <c r="B192" i="15" l="1"/>
  <c r="K232" i="9"/>
  <c r="J232" i="9"/>
  <c r="C191" i="15"/>
  <c r="D191" i="15" s="1"/>
  <c r="D232" i="9"/>
  <c r="C233" i="9"/>
  <c r="G249" i="9"/>
  <c r="I249" i="9" s="1"/>
  <c r="B250" i="9" s="1"/>
  <c r="E250" i="9"/>
  <c r="F250" i="9" s="1"/>
  <c r="A251" i="9"/>
  <c r="F249" i="9"/>
  <c r="J233" i="9" l="1"/>
  <c r="K233" i="9"/>
  <c r="B193" i="15"/>
  <c r="C192" i="15"/>
  <c r="D192" i="15" s="1"/>
  <c r="D233" i="9"/>
  <c r="C234" i="9"/>
  <c r="A252" i="9"/>
  <c r="E251" i="9"/>
  <c r="H251" i="9" s="1"/>
  <c r="H250" i="9"/>
  <c r="G250" i="9"/>
  <c r="C193" i="15" l="1"/>
  <c r="K234" i="9"/>
  <c r="J234" i="9"/>
  <c r="B194" i="15"/>
  <c r="D234" i="9"/>
  <c r="C235" i="9"/>
  <c r="F251" i="9"/>
  <c r="A253" i="9"/>
  <c r="E252" i="9"/>
  <c r="G252" i="9" s="1"/>
  <c r="I250" i="9"/>
  <c r="B251" i="9" s="1"/>
  <c r="G251" i="9"/>
  <c r="B195" i="15" l="1"/>
  <c r="K235" i="9"/>
  <c r="J235" i="9"/>
  <c r="C194" i="15"/>
  <c r="D194" i="15" s="1"/>
  <c r="D193" i="15"/>
  <c r="D235" i="9"/>
  <c r="C236" i="9"/>
  <c r="F252" i="9"/>
  <c r="H252" i="9"/>
  <c r="I251" i="9"/>
  <c r="B252" i="9" s="1"/>
  <c r="I252" i="9" s="1"/>
  <c r="B253" i="9" s="1"/>
  <c r="E253" i="9"/>
  <c r="G253" i="9" s="1"/>
  <c r="A254" i="9"/>
  <c r="C195" i="15" l="1"/>
  <c r="D195" i="15" s="1"/>
  <c r="B196" i="15"/>
  <c r="K236" i="9"/>
  <c r="J236" i="9"/>
  <c r="D236" i="9"/>
  <c r="C237" i="9"/>
  <c r="H253" i="9"/>
  <c r="F253" i="9"/>
  <c r="I253" i="9"/>
  <c r="B254" i="9" s="1"/>
  <c r="E254" i="9"/>
  <c r="G254" i="9" s="1"/>
  <c r="A255" i="9"/>
  <c r="B197" i="15" l="1"/>
  <c r="J237" i="9"/>
  <c r="K237" i="9"/>
  <c r="C196" i="15"/>
  <c r="D196" i="15" s="1"/>
  <c r="D237" i="9"/>
  <c r="C238" i="9"/>
  <c r="I254" i="9"/>
  <c r="B255" i="9" s="1"/>
  <c r="H254" i="9"/>
  <c r="F254" i="9"/>
  <c r="E255" i="9"/>
  <c r="G255" i="9" s="1"/>
  <c r="A256" i="9"/>
  <c r="K238" i="9" l="1"/>
  <c r="B198" i="15"/>
  <c r="J238" i="9"/>
  <c r="H255" i="9"/>
  <c r="C197" i="15"/>
  <c r="D197" i="15" s="1"/>
  <c r="F255" i="9"/>
  <c r="D238" i="9"/>
  <c r="C239" i="9"/>
  <c r="I255" i="9"/>
  <c r="B256" i="9" s="1"/>
  <c r="E256" i="9"/>
  <c r="H256" i="9" s="1"/>
  <c r="A257" i="9"/>
  <c r="B199" i="15" l="1"/>
  <c r="J239" i="9"/>
  <c r="K239" i="9"/>
  <c r="C198" i="15"/>
  <c r="D198" i="15" s="1"/>
  <c r="D239" i="9"/>
  <c r="C240" i="9"/>
  <c r="G256" i="9"/>
  <c r="A258" i="9"/>
  <c r="E257" i="9"/>
  <c r="G257" i="9" s="1"/>
  <c r="F256" i="9"/>
  <c r="B200" i="15" l="1"/>
  <c r="K240" i="9"/>
  <c r="J240" i="9"/>
  <c r="C199" i="15"/>
  <c r="D199" i="15" s="1"/>
  <c r="D240" i="9"/>
  <c r="C241" i="9"/>
  <c r="H257" i="9"/>
  <c r="F257" i="9"/>
  <c r="A259" i="9"/>
  <c r="E258" i="9"/>
  <c r="H258" i="9" s="1"/>
  <c r="I256" i="9"/>
  <c r="B257" i="9" s="1"/>
  <c r="I257" i="9" s="1"/>
  <c r="B258" i="9" s="1"/>
  <c r="B201" i="15" l="1"/>
  <c r="K241" i="9"/>
  <c r="J241" i="9"/>
  <c r="C200" i="15"/>
  <c r="D200" i="15" s="1"/>
  <c r="D241" i="9"/>
  <c r="C242" i="9"/>
  <c r="G258" i="9"/>
  <c r="I258" i="9" s="1"/>
  <c r="B259" i="9" s="1"/>
  <c r="E259" i="9"/>
  <c r="G259" i="9" s="1"/>
  <c r="A260" i="9"/>
  <c r="F258" i="9"/>
  <c r="K242" i="9" l="1"/>
  <c r="B202" i="15"/>
  <c r="J242" i="9"/>
  <c r="C201" i="15"/>
  <c r="D201" i="15" s="1"/>
  <c r="D242" i="9"/>
  <c r="C243" i="9"/>
  <c r="H259" i="9"/>
  <c r="I259" i="9"/>
  <c r="B260" i="9" s="1"/>
  <c r="F259" i="9"/>
  <c r="E260" i="9"/>
  <c r="F260" i="9" s="1"/>
  <c r="A261" i="9"/>
  <c r="B203" i="15" l="1"/>
  <c r="K243" i="9"/>
  <c r="J243" i="9"/>
  <c r="C202" i="15"/>
  <c r="D202" i="15" s="1"/>
  <c r="C244" i="9"/>
  <c r="D243" i="9"/>
  <c r="H260" i="9"/>
  <c r="G260" i="9"/>
  <c r="A262" i="9"/>
  <c r="E261" i="9"/>
  <c r="H261" i="9" s="1"/>
  <c r="B204" i="15" l="1"/>
  <c r="J244" i="9"/>
  <c r="K244" i="9"/>
  <c r="C203" i="15"/>
  <c r="D203" i="15" s="1"/>
  <c r="D244" i="9"/>
  <c r="C245" i="9"/>
  <c r="G261" i="9"/>
  <c r="A263" i="9"/>
  <c r="E262" i="9"/>
  <c r="F262" i="9" s="1"/>
  <c r="F261" i="9"/>
  <c r="I260" i="9"/>
  <c r="B261" i="9" s="1"/>
  <c r="C204" i="15" l="1"/>
  <c r="D204" i="15" s="1"/>
  <c r="B205" i="15"/>
  <c r="J245" i="9"/>
  <c r="K245" i="9"/>
  <c r="D245" i="9"/>
  <c r="C246" i="9"/>
  <c r="H262" i="9"/>
  <c r="I261" i="9"/>
  <c r="B262" i="9" s="1"/>
  <c r="G262" i="9"/>
  <c r="A264" i="9"/>
  <c r="E263" i="9"/>
  <c r="H263" i="9" s="1"/>
  <c r="B206" i="15" l="1"/>
  <c r="K246" i="9"/>
  <c r="J246" i="9"/>
  <c r="C205" i="15"/>
  <c r="D205" i="15" s="1"/>
  <c r="D246" i="9"/>
  <c r="C247" i="9"/>
  <c r="I262" i="9"/>
  <c r="B263" i="9" s="1"/>
  <c r="F263" i="9"/>
  <c r="G263" i="9"/>
  <c r="A265" i="9"/>
  <c r="E264" i="9"/>
  <c r="H264" i="9" s="1"/>
  <c r="K247" i="9" l="1"/>
  <c r="B207" i="15"/>
  <c r="J247" i="9"/>
  <c r="C206" i="15"/>
  <c r="D206" i="15" s="1"/>
  <c r="D247" i="9"/>
  <c r="C248" i="9"/>
  <c r="E265" i="9"/>
  <c r="G265" i="9" s="1"/>
  <c r="A266" i="9"/>
  <c r="F264" i="9"/>
  <c r="G264" i="9"/>
  <c r="I263" i="9"/>
  <c r="B264" i="9" s="1"/>
  <c r="B208" i="15" l="1"/>
  <c r="K248" i="9"/>
  <c r="J248" i="9"/>
  <c r="C207" i="15"/>
  <c r="H265" i="9"/>
  <c r="D248" i="9"/>
  <c r="C249" i="9"/>
  <c r="F265" i="9"/>
  <c r="A267" i="9"/>
  <c r="E266" i="9"/>
  <c r="H266" i="9" s="1"/>
  <c r="I264" i="9"/>
  <c r="B265" i="9" s="1"/>
  <c r="I265" i="9" s="1"/>
  <c r="B266" i="9" s="1"/>
  <c r="D207" i="15" l="1"/>
  <c r="B209" i="15"/>
  <c r="J249" i="9"/>
  <c r="K249" i="9"/>
  <c r="C208" i="15"/>
  <c r="D249" i="9"/>
  <c r="C250" i="9"/>
  <c r="F266" i="9"/>
  <c r="G266" i="9"/>
  <c r="E267" i="9"/>
  <c r="H267" i="9" s="1"/>
  <c r="A268" i="9"/>
  <c r="D208" i="15" l="1"/>
  <c r="C209" i="15"/>
  <c r="D209" i="15" s="1"/>
  <c r="J250" i="9"/>
  <c r="K250" i="9"/>
  <c r="B210" i="15"/>
  <c r="D250" i="9"/>
  <c r="C251" i="9"/>
  <c r="F267" i="9"/>
  <c r="I266" i="9"/>
  <c r="B267" i="9" s="1"/>
  <c r="G267" i="9"/>
  <c r="A269" i="9"/>
  <c r="E268" i="9"/>
  <c r="H268" i="9" s="1"/>
  <c r="B211" i="15" l="1"/>
  <c r="J251" i="9"/>
  <c r="K251" i="9"/>
  <c r="C210" i="15"/>
  <c r="D210" i="15" s="1"/>
  <c r="D251" i="9"/>
  <c r="C252" i="9"/>
  <c r="G268" i="9"/>
  <c r="I267" i="9"/>
  <c r="B268" i="9" s="1"/>
  <c r="F268" i="9"/>
  <c r="A270" i="9"/>
  <c r="E269" i="9"/>
  <c r="H269" i="9" s="1"/>
  <c r="C211" i="15" l="1"/>
  <c r="B212" i="15"/>
  <c r="K252" i="9"/>
  <c r="J252" i="9"/>
  <c r="D252" i="9"/>
  <c r="C253" i="9"/>
  <c r="I268" i="9"/>
  <c r="B269" i="9" s="1"/>
  <c r="G269" i="9"/>
  <c r="E270" i="9"/>
  <c r="H270" i="9" s="1"/>
  <c r="A271" i="9"/>
  <c r="F269" i="9"/>
  <c r="D211" i="15" l="1"/>
  <c r="C212" i="15"/>
  <c r="D212" i="15" s="1"/>
  <c r="B213" i="15"/>
  <c r="J253" i="9"/>
  <c r="K253" i="9"/>
  <c r="G270" i="9"/>
  <c r="D253" i="9"/>
  <c r="C254" i="9"/>
  <c r="F270" i="9"/>
  <c r="A272" i="9"/>
  <c r="E271" i="9"/>
  <c r="H271" i="9" s="1"/>
  <c r="I269" i="9"/>
  <c r="B270" i="9" s="1"/>
  <c r="C213" i="15" l="1"/>
  <c r="D213" i="15" s="1"/>
  <c r="J254" i="9"/>
  <c r="B214" i="15"/>
  <c r="K254" i="9"/>
  <c r="I270" i="9"/>
  <c r="B271" i="9" s="1"/>
  <c r="D254" i="9"/>
  <c r="C255" i="9"/>
  <c r="G271" i="9"/>
  <c r="F271" i="9"/>
  <c r="A273" i="9"/>
  <c r="E272" i="9"/>
  <c r="F272" i="9" s="1"/>
  <c r="C214" i="15" l="1"/>
  <c r="B215" i="15"/>
  <c r="J255" i="9"/>
  <c r="K255" i="9"/>
  <c r="D255" i="9"/>
  <c r="C256" i="9"/>
  <c r="G272" i="9"/>
  <c r="A274" i="9"/>
  <c r="E273" i="9"/>
  <c r="F273" i="9" s="1"/>
  <c r="H272" i="9"/>
  <c r="I271" i="9"/>
  <c r="B272" i="9" s="1"/>
  <c r="J256" i="9" l="1"/>
  <c r="B216" i="15"/>
  <c r="K256" i="9"/>
  <c r="D214" i="15"/>
  <c r="C215" i="15"/>
  <c r="D215" i="15" s="1"/>
  <c r="D256" i="9"/>
  <c r="C257" i="9"/>
  <c r="G273" i="9"/>
  <c r="H273" i="9"/>
  <c r="E274" i="9"/>
  <c r="G274" i="9" s="1"/>
  <c r="A275" i="9"/>
  <c r="I272" i="9"/>
  <c r="B273" i="9" s="1"/>
  <c r="B217" i="15" l="1"/>
  <c r="J257" i="9"/>
  <c r="K257" i="9"/>
  <c r="C216" i="15"/>
  <c r="I273" i="9"/>
  <c r="B274" i="9" s="1"/>
  <c r="I274" i="9" s="1"/>
  <c r="B275" i="9" s="1"/>
  <c r="D257" i="9"/>
  <c r="C258" i="9"/>
  <c r="H274" i="9"/>
  <c r="F274" i="9"/>
  <c r="E275" i="9"/>
  <c r="F275" i="9" s="1"/>
  <c r="A276" i="9"/>
  <c r="D216" i="15" l="1"/>
  <c r="C217" i="15"/>
  <c r="J258" i="9"/>
  <c r="B218" i="15"/>
  <c r="K258" i="9"/>
  <c r="D258" i="9"/>
  <c r="C259" i="9"/>
  <c r="H275" i="9"/>
  <c r="G275" i="9"/>
  <c r="I275" i="9" s="1"/>
  <c r="B276" i="9" s="1"/>
  <c r="A277" i="9"/>
  <c r="E276" i="9"/>
  <c r="H276" i="9" s="1"/>
  <c r="B219" i="15" l="1"/>
  <c r="K259" i="9"/>
  <c r="J259" i="9"/>
  <c r="D217" i="15"/>
  <c r="C218" i="15"/>
  <c r="D218" i="15" s="1"/>
  <c r="D259" i="9"/>
  <c r="C260" i="9"/>
  <c r="A278" i="9"/>
  <c r="E277" i="9"/>
  <c r="G277" i="9" s="1"/>
  <c r="F276" i="9"/>
  <c r="G276" i="9"/>
  <c r="C219" i="15" l="1"/>
  <c r="D219" i="15" s="1"/>
  <c r="B220" i="15"/>
  <c r="K260" i="9"/>
  <c r="J260" i="9"/>
  <c r="D260" i="9"/>
  <c r="C261" i="9"/>
  <c r="E278" i="9"/>
  <c r="H278" i="9" s="1"/>
  <c r="A279" i="9"/>
  <c r="F277" i="9"/>
  <c r="H277" i="9"/>
  <c r="I276" i="9"/>
  <c r="B277" i="9" s="1"/>
  <c r="I277" i="9" s="1"/>
  <c r="B278" i="9" s="1"/>
  <c r="C220" i="15" l="1"/>
  <c r="J261" i="9"/>
  <c r="K261" i="9"/>
  <c r="B221" i="15"/>
  <c r="D261" i="9"/>
  <c r="C262" i="9"/>
  <c r="F278" i="9"/>
  <c r="G278" i="9"/>
  <c r="I278" i="9" s="1"/>
  <c r="B279" i="9" s="1"/>
  <c r="A280" i="9"/>
  <c r="E279" i="9"/>
  <c r="F279" i="9" s="1"/>
  <c r="D220" i="15" l="1"/>
  <c r="B222" i="15"/>
  <c r="K262" i="9"/>
  <c r="J262" i="9"/>
  <c r="C221" i="15"/>
  <c r="D262" i="9"/>
  <c r="C263" i="9"/>
  <c r="G279" i="9"/>
  <c r="I279" i="9" s="1"/>
  <c r="B280" i="9" s="1"/>
  <c r="E280" i="9"/>
  <c r="H280" i="9" s="1"/>
  <c r="A281" i="9"/>
  <c r="H279" i="9"/>
  <c r="J263" i="9" l="1"/>
  <c r="B223" i="15"/>
  <c r="K263" i="9"/>
  <c r="D221" i="15"/>
  <c r="C222" i="15"/>
  <c r="D263" i="9"/>
  <c r="C264" i="9"/>
  <c r="F280" i="9"/>
  <c r="E281" i="9"/>
  <c r="G281" i="9" s="1"/>
  <c r="A282" i="9"/>
  <c r="G280" i="9"/>
  <c r="D222" i="15" l="1"/>
  <c r="B224" i="15"/>
  <c r="K264" i="9"/>
  <c r="J264" i="9"/>
  <c r="C223" i="15"/>
  <c r="D223" i="15" s="1"/>
  <c r="D264" i="9"/>
  <c r="C265" i="9"/>
  <c r="I280" i="9"/>
  <c r="B281" i="9" s="1"/>
  <c r="I281" i="9" s="1"/>
  <c r="B282" i="9" s="1"/>
  <c r="H281" i="9"/>
  <c r="F281" i="9"/>
  <c r="E282" i="9"/>
  <c r="H282" i="9" s="1"/>
  <c r="A283" i="9"/>
  <c r="C224" i="15" l="1"/>
  <c r="D224" i="15" s="1"/>
  <c r="K265" i="9"/>
  <c r="J265" i="9"/>
  <c r="B225" i="15"/>
  <c r="D265" i="9"/>
  <c r="C266" i="9"/>
  <c r="G282" i="9"/>
  <c r="F282" i="9"/>
  <c r="E283" i="9"/>
  <c r="F283" i="9" s="1"/>
  <c r="A284" i="9"/>
  <c r="B226" i="15" l="1"/>
  <c r="K266" i="9"/>
  <c r="J266" i="9"/>
  <c r="C225" i="15"/>
  <c r="D225" i="15" s="1"/>
  <c r="H283" i="9"/>
  <c r="D266" i="9"/>
  <c r="C267" i="9"/>
  <c r="G283" i="9"/>
  <c r="A285" i="9"/>
  <c r="E284" i="9"/>
  <c r="F284" i="9" s="1"/>
  <c r="I282" i="9"/>
  <c r="B283" i="9" s="1"/>
  <c r="B227" i="15" l="1"/>
  <c r="K267" i="9"/>
  <c r="J267" i="9"/>
  <c r="C226" i="15"/>
  <c r="D226" i="15" s="1"/>
  <c r="D267" i="9"/>
  <c r="C268" i="9"/>
  <c r="I283" i="9"/>
  <c r="B284" i="9" s="1"/>
  <c r="H284" i="9"/>
  <c r="G284" i="9"/>
  <c r="A286" i="9"/>
  <c r="E285" i="9"/>
  <c r="F285" i="9" s="1"/>
  <c r="J268" i="9" l="1"/>
  <c r="B228" i="15"/>
  <c r="K268" i="9"/>
  <c r="C227" i="15"/>
  <c r="D227" i="15" s="1"/>
  <c r="D268" i="9"/>
  <c r="C269" i="9"/>
  <c r="G285" i="9"/>
  <c r="H285" i="9"/>
  <c r="E286" i="9"/>
  <c r="F286" i="9" s="1"/>
  <c r="A287" i="9"/>
  <c r="I284" i="9"/>
  <c r="B285" i="9" s="1"/>
  <c r="K269" i="9" l="1"/>
  <c r="J269" i="9"/>
  <c r="B229" i="15"/>
  <c r="C228" i="15"/>
  <c r="D228" i="15" s="1"/>
  <c r="D269" i="9"/>
  <c r="C270" i="9"/>
  <c r="H286" i="9"/>
  <c r="G286" i="9"/>
  <c r="E287" i="9"/>
  <c r="H287" i="9" s="1"/>
  <c r="A288" i="9"/>
  <c r="I285" i="9"/>
  <c r="B286" i="9" s="1"/>
  <c r="C229" i="15" l="1"/>
  <c r="D229" i="15" s="1"/>
  <c r="B230" i="15"/>
  <c r="K270" i="9"/>
  <c r="J270" i="9"/>
  <c r="G287" i="9"/>
  <c r="F287" i="9"/>
  <c r="D270" i="9"/>
  <c r="C271" i="9"/>
  <c r="A289" i="9"/>
  <c r="E288" i="9"/>
  <c r="G288" i="9" s="1"/>
  <c r="I286" i="9"/>
  <c r="B287" i="9" s="1"/>
  <c r="I287" i="9" l="1"/>
  <c r="B288" i="9" s="1"/>
  <c r="C230" i="15"/>
  <c r="D230" i="15" s="1"/>
  <c r="J271" i="9"/>
  <c r="B231" i="15"/>
  <c r="K271" i="9"/>
  <c r="D271" i="9"/>
  <c r="C272" i="9"/>
  <c r="F288" i="9"/>
  <c r="I288" i="9"/>
  <c r="B289" i="9" s="1"/>
  <c r="H288" i="9"/>
  <c r="A290" i="9"/>
  <c r="E289" i="9"/>
  <c r="F289" i="9" s="1"/>
  <c r="H289" i="9" l="1"/>
  <c r="K272" i="9"/>
  <c r="J272" i="9"/>
  <c r="B232" i="15"/>
  <c r="C231" i="15"/>
  <c r="D231" i="15" s="1"/>
  <c r="G289" i="9"/>
  <c r="I289" i="9" s="1"/>
  <c r="B290" i="9" s="1"/>
  <c r="D272" i="9"/>
  <c r="C273" i="9"/>
  <c r="E290" i="9"/>
  <c r="G290" i="9" s="1"/>
  <c r="A291" i="9"/>
  <c r="C232" i="15" l="1"/>
  <c r="D232" i="15" s="1"/>
  <c r="J273" i="9"/>
  <c r="K273" i="9"/>
  <c r="B233" i="15"/>
  <c r="D273" i="9"/>
  <c r="C274" i="9"/>
  <c r="F290" i="9"/>
  <c r="H290" i="9"/>
  <c r="I290" i="9"/>
  <c r="B291" i="9" s="1"/>
  <c r="A292" i="9"/>
  <c r="E291" i="9"/>
  <c r="H291" i="9" s="1"/>
  <c r="B234" i="15" l="1"/>
  <c r="J274" i="9"/>
  <c r="K274" i="9"/>
  <c r="C233" i="15"/>
  <c r="G291" i="9"/>
  <c r="I291" i="9" s="1"/>
  <c r="B292" i="9" s="1"/>
  <c r="D274" i="9"/>
  <c r="C275" i="9"/>
  <c r="A293" i="9"/>
  <c r="E292" i="9"/>
  <c r="F292" i="9" s="1"/>
  <c r="F291" i="9"/>
  <c r="C234" i="15" l="1"/>
  <c r="K275" i="9"/>
  <c r="J275" i="9"/>
  <c r="B235" i="15"/>
  <c r="D233" i="15"/>
  <c r="D275" i="9"/>
  <c r="C276" i="9"/>
  <c r="G292" i="9"/>
  <c r="I292" i="9" s="1"/>
  <c r="B293" i="9" s="1"/>
  <c r="H292" i="9"/>
  <c r="E293" i="9"/>
  <c r="F293" i="9" s="1"/>
  <c r="A294" i="9"/>
  <c r="B236" i="15" l="1"/>
  <c r="J276" i="9"/>
  <c r="K276" i="9"/>
  <c r="D234" i="15"/>
  <c r="C235" i="15"/>
  <c r="D276" i="9"/>
  <c r="C277" i="9"/>
  <c r="H293" i="9"/>
  <c r="E294" i="9"/>
  <c r="H294" i="9" s="1"/>
  <c r="A295" i="9"/>
  <c r="G293" i="9"/>
  <c r="D235" i="15" l="1"/>
  <c r="B237" i="15"/>
  <c r="J277" i="9"/>
  <c r="K277" i="9"/>
  <c r="C236" i="15"/>
  <c r="D236" i="15" s="1"/>
  <c r="D277" i="9"/>
  <c r="C278" i="9"/>
  <c r="F294" i="9"/>
  <c r="G294" i="9"/>
  <c r="I293" i="9"/>
  <c r="B294" i="9" s="1"/>
  <c r="A296" i="9"/>
  <c r="E295" i="9"/>
  <c r="H295" i="9" s="1"/>
  <c r="B238" i="15" l="1"/>
  <c r="K278" i="9"/>
  <c r="J278" i="9"/>
  <c r="C237" i="15"/>
  <c r="D237" i="15" s="1"/>
  <c r="D278" i="9"/>
  <c r="C279" i="9"/>
  <c r="E296" i="9"/>
  <c r="G296" i="9" s="1"/>
  <c r="A297" i="9"/>
  <c r="G295" i="9"/>
  <c r="F295" i="9"/>
  <c r="I294" i="9"/>
  <c r="B295" i="9" s="1"/>
  <c r="B239" i="15" l="1"/>
  <c r="J279" i="9"/>
  <c r="K279" i="9"/>
  <c r="C238" i="15"/>
  <c r="D238" i="15" s="1"/>
  <c r="D279" i="9"/>
  <c r="C280" i="9"/>
  <c r="H296" i="9"/>
  <c r="F296" i="9"/>
  <c r="I295" i="9"/>
  <c r="B296" i="9" s="1"/>
  <c r="I296" i="9" s="1"/>
  <c r="B297" i="9" s="1"/>
  <c r="E297" i="9"/>
  <c r="G297" i="9" s="1"/>
  <c r="A298" i="9"/>
  <c r="C239" i="15" l="1"/>
  <c r="D239" i="15" s="1"/>
  <c r="B240" i="15"/>
  <c r="K280" i="9"/>
  <c r="J280" i="9"/>
  <c r="D280" i="9"/>
  <c r="C281" i="9"/>
  <c r="F297" i="9"/>
  <c r="I297" i="9"/>
  <c r="B298" i="9" s="1"/>
  <c r="A299" i="9"/>
  <c r="E298" i="9"/>
  <c r="H298" i="9" s="1"/>
  <c r="H297" i="9"/>
  <c r="C240" i="15" l="1"/>
  <c r="B241" i="15"/>
  <c r="J281" i="9"/>
  <c r="K281" i="9"/>
  <c r="D281" i="9"/>
  <c r="C282" i="9"/>
  <c r="G298" i="9"/>
  <c r="F298" i="9"/>
  <c r="E299" i="9"/>
  <c r="G299" i="9" s="1"/>
  <c r="A300" i="9"/>
  <c r="D240" i="15" l="1"/>
  <c r="F299" i="9"/>
  <c r="B242" i="15"/>
  <c r="K282" i="9"/>
  <c r="J282" i="9"/>
  <c r="H299" i="9"/>
  <c r="C241" i="15"/>
  <c r="D241" i="15" s="1"/>
  <c r="D282" i="9"/>
  <c r="C283" i="9"/>
  <c r="A301" i="9"/>
  <c r="E300" i="9"/>
  <c r="H300" i="9" s="1"/>
  <c r="I298" i="9"/>
  <c r="B299" i="9" s="1"/>
  <c r="I299" i="9" s="1"/>
  <c r="B300" i="9" s="1"/>
  <c r="J283" i="9" l="1"/>
  <c r="B243" i="15"/>
  <c r="K283" i="9"/>
  <c r="C242" i="15"/>
  <c r="D283" i="9"/>
  <c r="C284" i="9"/>
  <c r="F300" i="9"/>
  <c r="E301" i="9"/>
  <c r="F301" i="9" s="1"/>
  <c r="A302" i="9"/>
  <c r="G300" i="9"/>
  <c r="J284" i="9" l="1"/>
  <c r="B244" i="15"/>
  <c r="K284" i="9"/>
  <c r="D242" i="15"/>
  <c r="C243" i="15"/>
  <c r="D243" i="15" s="1"/>
  <c r="D284" i="9"/>
  <c r="C285" i="9"/>
  <c r="I300" i="9"/>
  <c r="B301" i="9" s="1"/>
  <c r="H301" i="9"/>
  <c r="G301" i="9"/>
  <c r="E302" i="9"/>
  <c r="F302" i="9" s="1"/>
  <c r="A303" i="9"/>
  <c r="J285" i="9" l="1"/>
  <c r="K285" i="9"/>
  <c r="B245" i="15"/>
  <c r="C244" i="15"/>
  <c r="D244" i="15" s="1"/>
  <c r="D285" i="9"/>
  <c r="C286" i="9"/>
  <c r="G302" i="9"/>
  <c r="H302" i="9"/>
  <c r="I301" i="9"/>
  <c r="B302" i="9" s="1"/>
  <c r="E303" i="9"/>
  <c r="F303" i="9" s="1"/>
  <c r="A304" i="9"/>
  <c r="K286" i="9" l="1"/>
  <c r="J286" i="9"/>
  <c r="B246" i="15"/>
  <c r="C245" i="15"/>
  <c r="D245" i="15" s="1"/>
  <c r="G303" i="9"/>
  <c r="D286" i="9"/>
  <c r="C287" i="9"/>
  <c r="I302" i="9"/>
  <c r="B303" i="9" s="1"/>
  <c r="E304" i="9"/>
  <c r="F304" i="9" s="1"/>
  <c r="A305" i="9"/>
  <c r="H303" i="9"/>
  <c r="J287" i="9" l="1"/>
  <c r="K287" i="9"/>
  <c r="B247" i="15"/>
  <c r="C246" i="15"/>
  <c r="D246" i="15" s="1"/>
  <c r="I303" i="9"/>
  <c r="B304" i="9" s="1"/>
  <c r="D287" i="9"/>
  <c r="C288" i="9"/>
  <c r="G304" i="9"/>
  <c r="E305" i="9"/>
  <c r="G305" i="9" s="1"/>
  <c r="A306" i="9"/>
  <c r="H304" i="9"/>
  <c r="C247" i="15" l="1"/>
  <c r="K288" i="9"/>
  <c r="J288" i="9"/>
  <c r="B248" i="15"/>
  <c r="I304" i="9"/>
  <c r="B305" i="9" s="1"/>
  <c r="I305" i="9" s="1"/>
  <c r="B306" i="9" s="1"/>
  <c r="D288" i="9"/>
  <c r="C289" i="9"/>
  <c r="H305" i="9"/>
  <c r="E306" i="9"/>
  <c r="F306" i="9" s="1"/>
  <c r="A307" i="9"/>
  <c r="F305" i="9"/>
  <c r="B249" i="15" l="1"/>
  <c r="J289" i="9"/>
  <c r="K289" i="9"/>
  <c r="D247" i="15"/>
  <c r="C248" i="15"/>
  <c r="D248" i="15" s="1"/>
  <c r="D289" i="9"/>
  <c r="C290" i="9"/>
  <c r="G306" i="9"/>
  <c r="H306" i="9"/>
  <c r="E307" i="9"/>
  <c r="F307" i="9" s="1"/>
  <c r="A308" i="9"/>
  <c r="B250" i="15" l="1"/>
  <c r="K290" i="9"/>
  <c r="J290" i="9"/>
  <c r="C249" i="15"/>
  <c r="D249" i="15" s="1"/>
  <c r="D290" i="9"/>
  <c r="C291" i="9"/>
  <c r="G307" i="9"/>
  <c r="H307" i="9"/>
  <c r="E308" i="9"/>
  <c r="H308" i="9" s="1"/>
  <c r="A309" i="9"/>
  <c r="I306" i="9"/>
  <c r="B307" i="9" s="1"/>
  <c r="F308" i="9" l="1"/>
  <c r="C250" i="15"/>
  <c r="D250" i="15" s="1"/>
  <c r="B251" i="15"/>
  <c r="J291" i="9"/>
  <c r="K291" i="9"/>
  <c r="D291" i="9"/>
  <c r="C292" i="9"/>
  <c r="G308" i="9"/>
  <c r="E309" i="9"/>
  <c r="F309" i="9" s="1"/>
  <c r="A310" i="9"/>
  <c r="I307" i="9"/>
  <c r="B308" i="9" s="1"/>
  <c r="C251" i="15" l="1"/>
  <c r="D251" i="15" s="1"/>
  <c r="B252" i="15"/>
  <c r="K292" i="9"/>
  <c r="J292" i="9"/>
  <c r="G309" i="9"/>
  <c r="D292" i="9"/>
  <c r="C293" i="9"/>
  <c r="H309" i="9"/>
  <c r="E310" i="9"/>
  <c r="H310" i="9" s="1"/>
  <c r="A311" i="9"/>
  <c r="I308" i="9"/>
  <c r="B309" i="9" s="1"/>
  <c r="J293" i="9" l="1"/>
  <c r="B253" i="15"/>
  <c r="K293" i="9"/>
  <c r="C252" i="15"/>
  <c r="D252" i="15" s="1"/>
  <c r="I309" i="9"/>
  <c r="B310" i="9" s="1"/>
  <c r="D293" i="9"/>
  <c r="C294" i="9"/>
  <c r="F310" i="9"/>
  <c r="A312" i="9"/>
  <c r="E311" i="9"/>
  <c r="H311" i="9" s="1"/>
  <c r="G310" i="9"/>
  <c r="C253" i="15" l="1"/>
  <c r="B254" i="15"/>
  <c r="K294" i="9"/>
  <c r="J294" i="9"/>
  <c r="D294" i="9"/>
  <c r="C295" i="9"/>
  <c r="I310" i="9"/>
  <c r="B311" i="9" s="1"/>
  <c r="F311" i="9"/>
  <c r="G311" i="9"/>
  <c r="A313" i="9"/>
  <c r="E312" i="9"/>
  <c r="F312" i="9" s="1"/>
  <c r="D253" i="15" l="1"/>
  <c r="C254" i="15"/>
  <c r="J295" i="9"/>
  <c r="B255" i="15"/>
  <c r="K295" i="9"/>
  <c r="D295" i="9"/>
  <c r="C296" i="9"/>
  <c r="A314" i="9"/>
  <c r="E313" i="9"/>
  <c r="H313" i="9" s="1"/>
  <c r="I311" i="9"/>
  <c r="B312" i="9" s="1"/>
  <c r="H312" i="9"/>
  <c r="G312" i="9"/>
  <c r="B256" i="15" l="1"/>
  <c r="K296" i="9"/>
  <c r="J296" i="9"/>
  <c r="D254" i="15"/>
  <c r="C255" i="15"/>
  <c r="D255" i="15" s="1"/>
  <c r="D296" i="9"/>
  <c r="C297" i="9"/>
  <c r="F313" i="9"/>
  <c r="I312" i="9"/>
  <c r="B313" i="9" s="1"/>
  <c r="A315" i="9"/>
  <c r="E314" i="9"/>
  <c r="H314" i="9" s="1"/>
  <c r="G313" i="9"/>
  <c r="B257" i="15" l="1"/>
  <c r="K297" i="9"/>
  <c r="J297" i="9"/>
  <c r="C256" i="15"/>
  <c r="D256" i="15" s="1"/>
  <c r="D297" i="9"/>
  <c r="C298" i="9"/>
  <c r="F314" i="9"/>
  <c r="A316" i="9"/>
  <c r="E315" i="9"/>
  <c r="H315" i="9" s="1"/>
  <c r="I313" i="9"/>
  <c r="B314" i="9" s="1"/>
  <c r="G314" i="9"/>
  <c r="C257" i="15" l="1"/>
  <c r="D257" i="15" s="1"/>
  <c r="B258" i="15"/>
  <c r="K298" i="9"/>
  <c r="J298" i="9"/>
  <c r="D298" i="9"/>
  <c r="C299" i="9"/>
  <c r="I314" i="9"/>
  <c r="B315" i="9" s="1"/>
  <c r="G315" i="9"/>
  <c r="F315" i="9"/>
  <c r="A317" i="9"/>
  <c r="E316" i="9"/>
  <c r="G316" i="9" s="1"/>
  <c r="C258" i="15" l="1"/>
  <c r="J299" i="9"/>
  <c r="B259" i="15"/>
  <c r="K299" i="9"/>
  <c r="D299" i="9"/>
  <c r="C300" i="9"/>
  <c r="I315" i="9"/>
  <c r="B316" i="9" s="1"/>
  <c r="I316" i="9" s="1"/>
  <c r="B317" i="9" s="1"/>
  <c r="H316" i="9"/>
  <c r="E317" i="9"/>
  <c r="H317" i="9" s="1"/>
  <c r="A318" i="9"/>
  <c r="F316" i="9"/>
  <c r="D258" i="15" l="1"/>
  <c r="K300" i="9"/>
  <c r="B260" i="15"/>
  <c r="J300" i="9"/>
  <c r="C259" i="15"/>
  <c r="F317" i="9"/>
  <c r="D300" i="9"/>
  <c r="C301" i="9"/>
  <c r="G317" i="9"/>
  <c r="I317" i="9" s="1"/>
  <c r="B318" i="9" s="1"/>
  <c r="E318" i="9"/>
  <c r="H318" i="9" s="1"/>
  <c r="A319" i="9"/>
  <c r="D259" i="15" l="1"/>
  <c r="J301" i="9"/>
  <c r="B261" i="15"/>
  <c r="K301" i="9"/>
  <c r="C260" i="15"/>
  <c r="D260" i="15" s="1"/>
  <c r="D301" i="9"/>
  <c r="C302" i="9"/>
  <c r="A320" i="9"/>
  <c r="E319" i="9"/>
  <c r="H319" i="9" s="1"/>
  <c r="G318" i="9"/>
  <c r="F318" i="9"/>
  <c r="B262" i="15" l="1"/>
  <c r="J302" i="9"/>
  <c r="K302" i="9"/>
  <c r="C261" i="15"/>
  <c r="D261" i="15" s="1"/>
  <c r="D302" i="9"/>
  <c r="C303" i="9"/>
  <c r="F319" i="9"/>
  <c r="G319" i="9"/>
  <c r="I318" i="9"/>
  <c r="B319" i="9" s="1"/>
  <c r="A321" i="9"/>
  <c r="E320" i="9"/>
  <c r="G320" i="9" s="1"/>
  <c r="K303" i="9" l="1"/>
  <c r="B263" i="15"/>
  <c r="J303" i="9"/>
  <c r="C262" i="15"/>
  <c r="D262" i="15" s="1"/>
  <c r="D303" i="9"/>
  <c r="C304" i="9"/>
  <c r="I319" i="9"/>
  <c r="B320" i="9" s="1"/>
  <c r="I320" i="9" s="1"/>
  <c r="B321" i="9" s="1"/>
  <c r="H320" i="9"/>
  <c r="F320" i="9"/>
  <c r="A322" i="9"/>
  <c r="E321" i="9"/>
  <c r="H321" i="9" s="1"/>
  <c r="K304" i="9" l="1"/>
  <c r="J304" i="9"/>
  <c r="B264" i="15"/>
  <c r="C263" i="15"/>
  <c r="D263" i="15" s="1"/>
  <c r="D304" i="9"/>
  <c r="C305" i="9"/>
  <c r="A323" i="9"/>
  <c r="E322" i="9"/>
  <c r="F322" i="9" s="1"/>
  <c r="F321" i="9"/>
  <c r="G321" i="9"/>
  <c r="B265" i="15" l="1"/>
  <c r="J305" i="9"/>
  <c r="K305" i="9"/>
  <c r="C264" i="15"/>
  <c r="D264" i="15" s="1"/>
  <c r="D305" i="9"/>
  <c r="C306" i="9"/>
  <c r="H322" i="9"/>
  <c r="A324" i="9"/>
  <c r="E323" i="9"/>
  <c r="F323" i="9" s="1"/>
  <c r="I321" i="9"/>
  <c r="B322" i="9" s="1"/>
  <c r="G322" i="9"/>
  <c r="C265" i="15" l="1"/>
  <c r="D265" i="15" s="1"/>
  <c r="B266" i="15"/>
  <c r="J306" i="9"/>
  <c r="K306" i="9"/>
  <c r="D306" i="9"/>
  <c r="C307" i="9"/>
  <c r="H323" i="9"/>
  <c r="G323" i="9"/>
  <c r="A325" i="9"/>
  <c r="E324" i="9"/>
  <c r="F324" i="9" s="1"/>
  <c r="I322" i="9"/>
  <c r="B323" i="9" s="1"/>
  <c r="B267" i="15" l="1"/>
  <c r="K307" i="9"/>
  <c r="J307" i="9"/>
  <c r="C266" i="15"/>
  <c r="I323" i="9"/>
  <c r="B324" i="9" s="1"/>
  <c r="D307" i="9"/>
  <c r="C308" i="9"/>
  <c r="G324" i="9"/>
  <c r="H324" i="9"/>
  <c r="E325" i="9"/>
  <c r="H325" i="9" s="1"/>
  <c r="A326" i="9"/>
  <c r="J308" i="9" l="1"/>
  <c r="B268" i="15"/>
  <c r="K308" i="9"/>
  <c r="D266" i="15"/>
  <c r="C267" i="15"/>
  <c r="I324" i="9"/>
  <c r="B325" i="9" s="1"/>
  <c r="D308" i="9"/>
  <c r="C309" i="9"/>
  <c r="F325" i="9"/>
  <c r="G325" i="9"/>
  <c r="E326" i="9"/>
  <c r="H326" i="9" s="1"/>
  <c r="A327" i="9"/>
  <c r="D267" i="15" l="1"/>
  <c r="C268" i="15"/>
  <c r="D268" i="15" s="1"/>
  <c r="B269" i="15"/>
  <c r="J309" i="9"/>
  <c r="K309" i="9"/>
  <c r="D309" i="9"/>
  <c r="C310" i="9"/>
  <c r="F326" i="9"/>
  <c r="G326" i="9"/>
  <c r="E327" i="9"/>
  <c r="F327" i="9" s="1"/>
  <c r="A328" i="9"/>
  <c r="I325" i="9"/>
  <c r="B326" i="9" s="1"/>
  <c r="C269" i="15" l="1"/>
  <c r="D269" i="15" s="1"/>
  <c r="J310" i="9"/>
  <c r="B270" i="15"/>
  <c r="K310" i="9"/>
  <c r="I326" i="9"/>
  <c r="B327" i="9" s="1"/>
  <c r="D310" i="9"/>
  <c r="C311" i="9"/>
  <c r="G327" i="9"/>
  <c r="H327" i="9"/>
  <c r="E328" i="9"/>
  <c r="H328" i="9" s="1"/>
  <c r="A329" i="9"/>
  <c r="B271" i="15" l="1"/>
  <c r="K311" i="9"/>
  <c r="J311" i="9"/>
  <c r="C270" i="15"/>
  <c r="D270" i="15" s="1"/>
  <c r="D311" i="9"/>
  <c r="C312" i="9"/>
  <c r="G328" i="9"/>
  <c r="F328" i="9"/>
  <c r="E329" i="9"/>
  <c r="H329" i="9" s="1"/>
  <c r="A330" i="9"/>
  <c r="I327" i="9"/>
  <c r="B328" i="9" s="1"/>
  <c r="B272" i="15" l="1"/>
  <c r="K312" i="9"/>
  <c r="J312" i="9"/>
  <c r="C271" i="15"/>
  <c r="D312" i="9"/>
  <c r="C313" i="9"/>
  <c r="G329" i="9"/>
  <c r="F329" i="9"/>
  <c r="E330" i="9"/>
  <c r="G330" i="9" s="1"/>
  <c r="A331" i="9"/>
  <c r="H330" i="9"/>
  <c r="I328" i="9"/>
  <c r="B329" i="9" s="1"/>
  <c r="I329" i="9" l="1"/>
  <c r="B330" i="9" s="1"/>
  <c r="D271" i="15"/>
  <c r="C272" i="15"/>
  <c r="D272" i="15" s="1"/>
  <c r="B273" i="15"/>
  <c r="J313" i="9"/>
  <c r="K313" i="9"/>
  <c r="D313" i="9"/>
  <c r="C314" i="9"/>
  <c r="F330" i="9"/>
  <c r="I330" i="9"/>
  <c r="B331" i="9" s="1"/>
  <c r="E331" i="9"/>
  <c r="H331" i="9" s="1"/>
  <c r="A332" i="9"/>
  <c r="B274" i="15" l="1"/>
  <c r="J314" i="9"/>
  <c r="K314" i="9"/>
  <c r="C273" i="15"/>
  <c r="D273" i="15" s="1"/>
  <c r="D314" i="9"/>
  <c r="C315" i="9"/>
  <c r="G331" i="9"/>
  <c r="F331" i="9"/>
  <c r="E332" i="9"/>
  <c r="G332" i="9" s="1"/>
  <c r="A333" i="9"/>
  <c r="B275" i="15" l="1"/>
  <c r="K315" i="9"/>
  <c r="J315" i="9"/>
  <c r="C274" i="15"/>
  <c r="D274" i="15" s="1"/>
  <c r="D315" i="9"/>
  <c r="C316" i="9"/>
  <c r="E333" i="9"/>
  <c r="H333" i="9" s="1"/>
  <c r="A334" i="9"/>
  <c r="F332" i="9"/>
  <c r="H332" i="9"/>
  <c r="I331" i="9"/>
  <c r="B332" i="9" s="1"/>
  <c r="I332" i="9" s="1"/>
  <c r="B333" i="9" s="1"/>
  <c r="C275" i="15" l="1"/>
  <c r="D275" i="15" s="1"/>
  <c r="K316" i="9"/>
  <c r="B276" i="15"/>
  <c r="J316" i="9"/>
  <c r="D316" i="9"/>
  <c r="C317" i="9"/>
  <c r="F333" i="9"/>
  <c r="G333" i="9"/>
  <c r="A335" i="9"/>
  <c r="E334" i="9"/>
  <c r="F334" i="9" s="1"/>
  <c r="B277" i="15" l="1"/>
  <c r="J317" i="9"/>
  <c r="K317" i="9"/>
  <c r="C276" i="15"/>
  <c r="D276" i="15" s="1"/>
  <c r="D317" i="9"/>
  <c r="C318" i="9"/>
  <c r="I333" i="9"/>
  <c r="B334" i="9" s="1"/>
  <c r="H334" i="9"/>
  <c r="G334" i="9"/>
  <c r="E335" i="9"/>
  <c r="G335" i="9" s="1"/>
  <c r="A336" i="9"/>
  <c r="K318" i="9" l="1"/>
  <c r="J318" i="9"/>
  <c r="B278" i="15"/>
  <c r="C277" i="15"/>
  <c r="H335" i="9"/>
  <c r="D318" i="9"/>
  <c r="C319" i="9"/>
  <c r="E336" i="9"/>
  <c r="G336" i="9" s="1"/>
  <c r="A337" i="9"/>
  <c r="F335" i="9"/>
  <c r="I334" i="9"/>
  <c r="B335" i="9" s="1"/>
  <c r="I335" i="9" s="1"/>
  <c r="B336" i="9" s="1"/>
  <c r="D277" i="15" l="1"/>
  <c r="K319" i="9"/>
  <c r="J319" i="9"/>
  <c r="B279" i="15"/>
  <c r="C278" i="15"/>
  <c r="D278" i="15" s="1"/>
  <c r="F336" i="9"/>
  <c r="D319" i="9"/>
  <c r="C320" i="9"/>
  <c r="I336" i="9"/>
  <c r="B337" i="9" s="1"/>
  <c r="H336" i="9"/>
  <c r="A338" i="9"/>
  <c r="E337" i="9"/>
  <c r="F337" i="9" s="1"/>
  <c r="J320" i="9" l="1"/>
  <c r="B280" i="15"/>
  <c r="K320" i="9"/>
  <c r="C279" i="15"/>
  <c r="D279" i="15" s="1"/>
  <c r="D320" i="9"/>
  <c r="C321" i="9"/>
  <c r="G337" i="9"/>
  <c r="I337" i="9" s="1"/>
  <c r="B338" i="9" s="1"/>
  <c r="H337" i="9"/>
  <c r="A339" i="9"/>
  <c r="E338" i="9"/>
  <c r="F338" i="9" s="1"/>
  <c r="C280" i="15" l="1"/>
  <c r="J321" i="9"/>
  <c r="K321" i="9"/>
  <c r="B281" i="15"/>
  <c r="D321" i="9"/>
  <c r="C322" i="9"/>
  <c r="H338" i="9"/>
  <c r="A340" i="9"/>
  <c r="E339" i="9"/>
  <c r="G339" i="9" s="1"/>
  <c r="G338" i="9"/>
  <c r="C281" i="15" l="1"/>
  <c r="D281" i="15" s="1"/>
  <c r="D280" i="15"/>
  <c r="J322" i="9"/>
  <c r="B282" i="15"/>
  <c r="K322" i="9"/>
  <c r="D322" i="9"/>
  <c r="C323" i="9"/>
  <c r="A341" i="9"/>
  <c r="E340" i="9"/>
  <c r="G340" i="9" s="1"/>
  <c r="I338" i="9"/>
  <c r="B339" i="9" s="1"/>
  <c r="I339" i="9" s="1"/>
  <c r="B340" i="9" s="1"/>
  <c r="H339" i="9"/>
  <c r="F339" i="9"/>
  <c r="K323" i="9" l="1"/>
  <c r="B283" i="15"/>
  <c r="J323" i="9"/>
  <c r="C282" i="15"/>
  <c r="D282" i="15" s="1"/>
  <c r="D323" i="9"/>
  <c r="C324" i="9"/>
  <c r="H340" i="9"/>
  <c r="I340" i="9"/>
  <c r="B341" i="9" s="1"/>
  <c r="E341" i="9"/>
  <c r="H341" i="9" s="1"/>
  <c r="A342" i="9"/>
  <c r="F340" i="9"/>
  <c r="K324" i="9" l="1"/>
  <c r="J324" i="9"/>
  <c r="B284" i="15"/>
  <c r="C283" i="15"/>
  <c r="D283" i="15" s="1"/>
  <c r="D324" i="9"/>
  <c r="C325" i="9"/>
  <c r="F341" i="9"/>
  <c r="G341" i="9"/>
  <c r="E342" i="9"/>
  <c r="G342" i="9" s="1"/>
  <c r="A343" i="9"/>
  <c r="F342" i="9"/>
  <c r="H342" i="9"/>
  <c r="B285" i="15" l="1"/>
  <c r="K325" i="9"/>
  <c r="J325" i="9"/>
  <c r="C284" i="15"/>
  <c r="D284" i="15" s="1"/>
  <c r="D325" i="9"/>
  <c r="C326" i="9"/>
  <c r="E343" i="9"/>
  <c r="H343" i="9" s="1"/>
  <c r="A344" i="9"/>
  <c r="I341" i="9"/>
  <c r="B342" i="9" s="1"/>
  <c r="I342" i="9" s="1"/>
  <c r="B343" i="9" s="1"/>
  <c r="B286" i="15" l="1"/>
  <c r="K326" i="9"/>
  <c r="J326" i="9"/>
  <c r="C285" i="15"/>
  <c r="D285" i="15" s="1"/>
  <c r="D326" i="9"/>
  <c r="C327" i="9"/>
  <c r="G343" i="9"/>
  <c r="E344" i="9"/>
  <c r="G344" i="9" s="1"/>
  <c r="A345" i="9"/>
  <c r="F343" i="9"/>
  <c r="J327" i="9" l="1"/>
  <c r="K327" i="9"/>
  <c r="B287" i="15"/>
  <c r="C286" i="15"/>
  <c r="D286" i="15" s="1"/>
  <c r="D327" i="9"/>
  <c r="C328" i="9"/>
  <c r="F344" i="9"/>
  <c r="E345" i="9"/>
  <c r="H345" i="9" s="1"/>
  <c r="A346" i="9"/>
  <c r="H344" i="9"/>
  <c r="I343" i="9"/>
  <c r="B344" i="9" s="1"/>
  <c r="I344" i="9" s="1"/>
  <c r="B345" i="9" s="1"/>
  <c r="C287" i="15" l="1"/>
  <c r="J328" i="9"/>
  <c r="B288" i="15"/>
  <c r="K328" i="9"/>
  <c r="D328" i="9"/>
  <c r="C329" i="9"/>
  <c r="F345" i="9"/>
  <c r="G345" i="9"/>
  <c r="I345" i="9" s="1"/>
  <c r="B346" i="9" s="1"/>
  <c r="E346" i="9"/>
  <c r="F346" i="9" s="1"/>
  <c r="A347" i="9"/>
  <c r="D287" i="15" l="1"/>
  <c r="B289" i="15"/>
  <c r="J329" i="9"/>
  <c r="K329" i="9"/>
  <c r="C288" i="15"/>
  <c r="D288" i="15" s="1"/>
  <c r="D329" i="9"/>
  <c r="C330" i="9"/>
  <c r="H346" i="9"/>
  <c r="G346" i="9"/>
  <c r="E347" i="9"/>
  <c r="G347" i="9" s="1"/>
  <c r="A348" i="9"/>
  <c r="C289" i="15" l="1"/>
  <c r="D289" i="15" s="1"/>
  <c r="B290" i="15"/>
  <c r="K330" i="9"/>
  <c r="J330" i="9"/>
  <c r="D330" i="9"/>
  <c r="C331" i="9"/>
  <c r="E348" i="9"/>
  <c r="F348" i="9" s="1"/>
  <c r="A349" i="9"/>
  <c r="H347" i="9"/>
  <c r="F347" i="9"/>
  <c r="I346" i="9"/>
  <c r="B347" i="9" s="1"/>
  <c r="I347" i="9" s="1"/>
  <c r="B348" i="9" s="1"/>
  <c r="K331" i="9" l="1"/>
  <c r="J331" i="9"/>
  <c r="B291" i="15"/>
  <c r="C290" i="15"/>
  <c r="D290" i="15" s="1"/>
  <c r="D331" i="9"/>
  <c r="C332" i="9"/>
  <c r="H348" i="9"/>
  <c r="G348" i="9"/>
  <c r="E349" i="9"/>
  <c r="H349" i="9" s="1"/>
  <c r="A350" i="9"/>
  <c r="B292" i="15" l="1"/>
  <c r="K332" i="9"/>
  <c r="J332" i="9"/>
  <c r="C291" i="15"/>
  <c r="D291" i="15" s="1"/>
  <c r="D332" i="9"/>
  <c r="C333" i="9"/>
  <c r="F349" i="9"/>
  <c r="G349" i="9"/>
  <c r="A351" i="9"/>
  <c r="E350" i="9"/>
  <c r="H350" i="9" s="1"/>
  <c r="I348" i="9"/>
  <c r="B349" i="9" s="1"/>
  <c r="B293" i="15" l="1"/>
  <c r="J333" i="9"/>
  <c r="K333" i="9"/>
  <c r="C292" i="15"/>
  <c r="D292" i="15" s="1"/>
  <c r="D333" i="9"/>
  <c r="C334" i="9"/>
  <c r="G350" i="9"/>
  <c r="A352" i="9"/>
  <c r="E351" i="9"/>
  <c r="G351" i="9" s="1"/>
  <c r="I349" i="9"/>
  <c r="B350" i="9" s="1"/>
  <c r="F350" i="9"/>
  <c r="B294" i="15" l="1"/>
  <c r="J334" i="9"/>
  <c r="K334" i="9"/>
  <c r="C293" i="15"/>
  <c r="D293" i="15" s="1"/>
  <c r="D334" i="9"/>
  <c r="C335" i="9"/>
  <c r="H351" i="9"/>
  <c r="F351" i="9"/>
  <c r="E352" i="9"/>
  <c r="H352" i="9" s="1"/>
  <c r="A353" i="9"/>
  <c r="I350" i="9"/>
  <c r="B351" i="9" s="1"/>
  <c r="I351" i="9" s="1"/>
  <c r="B352" i="9" s="1"/>
  <c r="J335" i="9" l="1"/>
  <c r="K335" i="9"/>
  <c r="B295" i="15"/>
  <c r="C294" i="15"/>
  <c r="D335" i="9"/>
  <c r="C336" i="9"/>
  <c r="F352" i="9"/>
  <c r="A354" i="9"/>
  <c r="E353" i="9"/>
  <c r="H353" i="9" s="1"/>
  <c r="G352" i="9"/>
  <c r="B296" i="15" l="1"/>
  <c r="K336" i="9"/>
  <c r="J336" i="9"/>
  <c r="D294" i="15"/>
  <c r="C295" i="15"/>
  <c r="D295" i="15" s="1"/>
  <c r="G353" i="9"/>
  <c r="D336" i="9"/>
  <c r="C337" i="9"/>
  <c r="F353" i="9"/>
  <c r="I352" i="9"/>
  <c r="B353" i="9" s="1"/>
  <c r="E354" i="9"/>
  <c r="G354" i="9" s="1"/>
  <c r="A355" i="9"/>
  <c r="K337" i="9" l="1"/>
  <c r="B297" i="15"/>
  <c r="J337" i="9"/>
  <c r="C296" i="15"/>
  <c r="D296" i="15" s="1"/>
  <c r="I353" i="9"/>
  <c r="B354" i="9" s="1"/>
  <c r="I354" i="9" s="1"/>
  <c r="B355" i="9" s="1"/>
  <c r="D337" i="9"/>
  <c r="C338" i="9"/>
  <c r="F354" i="9"/>
  <c r="H354" i="9"/>
  <c r="A356" i="9"/>
  <c r="E355" i="9"/>
  <c r="G355" i="9" s="1"/>
  <c r="C297" i="15" l="1"/>
  <c r="K338" i="9"/>
  <c r="J338" i="9"/>
  <c r="B298" i="15"/>
  <c r="D338" i="9"/>
  <c r="C339" i="9"/>
  <c r="H355" i="9"/>
  <c r="F355" i="9"/>
  <c r="I355" i="9"/>
  <c r="B356" i="9" s="1"/>
  <c r="E356" i="9"/>
  <c r="H356" i="9" s="1"/>
  <c r="A357" i="9"/>
  <c r="C298" i="15" l="1"/>
  <c r="D298" i="15" s="1"/>
  <c r="B299" i="15"/>
  <c r="K339" i="9"/>
  <c r="J339" i="9"/>
  <c r="D297" i="15"/>
  <c r="D339" i="9"/>
  <c r="C340" i="9"/>
  <c r="G356" i="9"/>
  <c r="F356" i="9"/>
  <c r="E357" i="9"/>
  <c r="H357" i="9" s="1"/>
  <c r="A358" i="9"/>
  <c r="K340" i="9" l="1"/>
  <c r="J340" i="9"/>
  <c r="B300" i="15"/>
  <c r="C299" i="15"/>
  <c r="D299" i="15" s="1"/>
  <c r="D340" i="9"/>
  <c r="C341" i="9"/>
  <c r="A359" i="9"/>
  <c r="E358" i="9"/>
  <c r="H358" i="9" s="1"/>
  <c r="F357" i="9"/>
  <c r="G357" i="9"/>
  <c r="I356" i="9"/>
  <c r="B357" i="9" s="1"/>
  <c r="K341" i="9" l="1"/>
  <c r="B301" i="15"/>
  <c r="J341" i="9"/>
  <c r="C300" i="15"/>
  <c r="D300" i="15" s="1"/>
  <c r="D341" i="9"/>
  <c r="C342" i="9"/>
  <c r="F358" i="9"/>
  <c r="G358" i="9"/>
  <c r="I357" i="9"/>
  <c r="B358" i="9" s="1"/>
  <c r="E359" i="9"/>
  <c r="G359" i="9" s="1"/>
  <c r="A360" i="9"/>
  <c r="C301" i="15" l="1"/>
  <c r="D301" i="15" s="1"/>
  <c r="B302" i="15"/>
  <c r="K342" i="9"/>
  <c r="J342" i="9"/>
  <c r="H359" i="9"/>
  <c r="F359" i="9"/>
  <c r="D342" i="9"/>
  <c r="C343" i="9"/>
  <c r="E360" i="9"/>
  <c r="H360" i="9" s="1"/>
  <c r="A361" i="9"/>
  <c r="I358" i="9"/>
  <c r="B359" i="9" s="1"/>
  <c r="I359" i="9" s="1"/>
  <c r="B360" i="9" s="1"/>
  <c r="B303" i="15" l="1"/>
  <c r="J343" i="9"/>
  <c r="K343" i="9"/>
  <c r="C302" i="15"/>
  <c r="D343" i="9"/>
  <c r="C344" i="9"/>
  <c r="G360" i="9"/>
  <c r="I360" i="9" s="1"/>
  <c r="B361" i="9" s="1"/>
  <c r="F360" i="9"/>
  <c r="E361" i="9"/>
  <c r="G361" i="9" s="1"/>
  <c r="A362" i="9"/>
  <c r="B304" i="15" l="1"/>
  <c r="J344" i="9"/>
  <c r="K344" i="9"/>
  <c r="D302" i="15"/>
  <c r="C303" i="15"/>
  <c r="D303" i="15" s="1"/>
  <c r="D344" i="9"/>
  <c r="C345" i="9"/>
  <c r="H361" i="9"/>
  <c r="I361" i="9"/>
  <c r="B362" i="9" s="1"/>
  <c r="F361" i="9"/>
  <c r="E362" i="9"/>
  <c r="H362" i="9" s="1"/>
  <c r="A363" i="9"/>
  <c r="B305" i="15" l="1"/>
  <c r="J345" i="9"/>
  <c r="K345" i="9"/>
  <c r="C304" i="15"/>
  <c r="D304" i="15" s="1"/>
  <c r="D345" i="9"/>
  <c r="C346" i="9"/>
  <c r="G362" i="9"/>
  <c r="I362" i="9" s="1"/>
  <c r="B363" i="9" s="1"/>
  <c r="E363" i="9"/>
  <c r="G363" i="9" s="1"/>
  <c r="A364" i="9"/>
  <c r="F362" i="9"/>
  <c r="C305" i="15" l="1"/>
  <c r="D305" i="15" s="1"/>
  <c r="B306" i="15"/>
  <c r="K346" i="9"/>
  <c r="J346" i="9"/>
  <c r="D346" i="9"/>
  <c r="C347" i="9"/>
  <c r="I363" i="9"/>
  <c r="B364" i="9" s="1"/>
  <c r="E364" i="9"/>
  <c r="F364" i="9" s="1"/>
  <c r="A365" i="9"/>
  <c r="H363" i="9"/>
  <c r="F363" i="9"/>
  <c r="B307" i="15" l="1"/>
  <c r="K347" i="9"/>
  <c r="J347" i="9"/>
  <c r="C306" i="15"/>
  <c r="D347" i="9"/>
  <c r="C348" i="9"/>
  <c r="H364" i="9"/>
  <c r="G364" i="9"/>
  <c r="A366" i="9"/>
  <c r="E365" i="9"/>
  <c r="F365" i="9" s="1"/>
  <c r="D306" i="15" l="1"/>
  <c r="B308" i="15"/>
  <c r="J348" i="9"/>
  <c r="K348" i="9"/>
  <c r="C307" i="15"/>
  <c r="D307" i="15" s="1"/>
  <c r="D348" i="9"/>
  <c r="C349" i="9"/>
  <c r="E366" i="9"/>
  <c r="G366" i="9" s="1"/>
  <c r="A367" i="9"/>
  <c r="G365" i="9"/>
  <c r="H365" i="9"/>
  <c r="I364" i="9"/>
  <c r="B365" i="9" s="1"/>
  <c r="K349" i="9" l="1"/>
  <c r="B309" i="15"/>
  <c r="J349" i="9"/>
  <c r="C308" i="15"/>
  <c r="D308" i="15" s="1"/>
  <c r="H366" i="9"/>
  <c r="F366" i="9"/>
  <c r="D349" i="9"/>
  <c r="C350" i="9"/>
  <c r="I365" i="9"/>
  <c r="B366" i="9" s="1"/>
  <c r="I366" i="9" s="1"/>
  <c r="B367" i="9" s="1"/>
  <c r="E367" i="9"/>
  <c r="G367" i="9" s="1"/>
  <c r="A368" i="9"/>
  <c r="C309" i="15" l="1"/>
  <c r="D309" i="15" s="1"/>
  <c r="B310" i="15"/>
  <c r="K350" i="9"/>
  <c r="J350" i="9"/>
  <c r="D350" i="9"/>
  <c r="C351" i="9"/>
  <c r="H367" i="9"/>
  <c r="F367" i="9"/>
  <c r="I367" i="9"/>
  <c r="B368" i="9" s="1"/>
  <c r="E368" i="9"/>
  <c r="F368" i="9" s="1"/>
  <c r="A369" i="9"/>
  <c r="K351" i="9" l="1"/>
  <c r="B311" i="15"/>
  <c r="J351" i="9"/>
  <c r="C310" i="15"/>
  <c r="D310" i="15" s="1"/>
  <c r="D351" i="9"/>
  <c r="C352" i="9"/>
  <c r="G368" i="9"/>
  <c r="H368" i="9"/>
  <c r="A370" i="9"/>
  <c r="E369" i="9"/>
  <c r="H369" i="9" s="1"/>
  <c r="C311" i="15" l="1"/>
  <c r="D311" i="15" s="1"/>
  <c r="B312" i="15"/>
  <c r="J352" i="9"/>
  <c r="K352" i="9"/>
  <c r="D352" i="9"/>
  <c r="C353" i="9"/>
  <c r="F369" i="9"/>
  <c r="G369" i="9"/>
  <c r="A371" i="9"/>
  <c r="E370" i="9"/>
  <c r="H370" i="9" s="1"/>
  <c r="I368" i="9"/>
  <c r="B369" i="9" s="1"/>
  <c r="C312" i="15" l="1"/>
  <c r="D312" i="15" s="1"/>
  <c r="J353" i="9"/>
  <c r="K353" i="9"/>
  <c r="B313" i="15"/>
  <c r="D353" i="9"/>
  <c r="C354" i="9"/>
  <c r="I369" i="9"/>
  <c r="B370" i="9" s="1"/>
  <c r="G370" i="9"/>
  <c r="F370" i="9"/>
  <c r="A372" i="9"/>
  <c r="E371" i="9"/>
  <c r="G371" i="9" s="1"/>
  <c r="B314" i="15" l="1"/>
  <c r="K354" i="9"/>
  <c r="J354" i="9"/>
  <c r="C313" i="15"/>
  <c r="D313" i="15" s="1"/>
  <c r="D354" i="9"/>
  <c r="C355" i="9"/>
  <c r="E372" i="9"/>
  <c r="F372" i="9" s="1"/>
  <c r="A373" i="9"/>
  <c r="H371" i="9"/>
  <c r="F371" i="9"/>
  <c r="I370" i="9"/>
  <c r="B371" i="9" s="1"/>
  <c r="I371" i="9" s="1"/>
  <c r="B372" i="9" s="1"/>
  <c r="C314" i="15" l="1"/>
  <c r="D314" i="15" s="1"/>
  <c r="B315" i="15"/>
  <c r="K355" i="9"/>
  <c r="J355" i="9"/>
  <c r="D355" i="9"/>
  <c r="C356" i="9"/>
  <c r="H372" i="9"/>
  <c r="G372" i="9"/>
  <c r="E373" i="9"/>
  <c r="H373" i="9" s="1"/>
  <c r="A374" i="9"/>
  <c r="C315" i="15" l="1"/>
  <c r="D315" i="15" s="1"/>
  <c r="K356" i="9"/>
  <c r="J356" i="9"/>
  <c r="B316" i="15"/>
  <c r="D356" i="9"/>
  <c r="C357" i="9"/>
  <c r="G373" i="9"/>
  <c r="F373" i="9"/>
  <c r="E374" i="9"/>
  <c r="G374" i="9" s="1"/>
  <c r="A375" i="9"/>
  <c r="I372" i="9"/>
  <c r="B373" i="9" s="1"/>
  <c r="I373" i="9" l="1"/>
  <c r="B374" i="9" s="1"/>
  <c r="K357" i="9"/>
  <c r="B317" i="15"/>
  <c r="J357" i="9"/>
  <c r="C316" i="15"/>
  <c r="D357" i="9"/>
  <c r="C358" i="9"/>
  <c r="H374" i="9"/>
  <c r="F374" i="9"/>
  <c r="I374" i="9"/>
  <c r="B375" i="9" s="1"/>
  <c r="E375" i="9"/>
  <c r="G375" i="9" s="1"/>
  <c r="A376" i="9"/>
  <c r="D316" i="15" l="1"/>
  <c r="B318" i="15"/>
  <c r="K358" i="9"/>
  <c r="J358" i="9"/>
  <c r="C317" i="15"/>
  <c r="D358" i="9"/>
  <c r="C359" i="9"/>
  <c r="H375" i="9"/>
  <c r="F375" i="9"/>
  <c r="I375" i="9"/>
  <c r="B376" i="9" s="1"/>
  <c r="E376" i="9"/>
  <c r="F376" i="9" s="1"/>
  <c r="A377" i="9"/>
  <c r="B319" i="15" l="1"/>
  <c r="J359" i="9"/>
  <c r="K359" i="9"/>
  <c r="D317" i="15"/>
  <c r="C318" i="15"/>
  <c r="D318" i="15" s="1"/>
  <c r="D359" i="9"/>
  <c r="C360" i="9"/>
  <c r="H376" i="9"/>
  <c r="E377" i="9"/>
  <c r="F377" i="9" s="1"/>
  <c r="A378" i="9"/>
  <c r="G376" i="9"/>
  <c r="B320" i="15" l="1"/>
  <c r="K360" i="9"/>
  <c r="J360" i="9"/>
  <c r="C319" i="15"/>
  <c r="D360" i="9"/>
  <c r="C361" i="9"/>
  <c r="I376" i="9"/>
  <c r="B377" i="9" s="1"/>
  <c r="G377" i="9"/>
  <c r="H377" i="9"/>
  <c r="A379" i="9"/>
  <c r="E378" i="9"/>
  <c r="H378" i="9" s="1"/>
  <c r="D319" i="15" l="1"/>
  <c r="B321" i="15"/>
  <c r="J361" i="9"/>
  <c r="K361" i="9"/>
  <c r="C320" i="15"/>
  <c r="D361" i="9"/>
  <c r="C362" i="9"/>
  <c r="F378" i="9"/>
  <c r="I377" i="9"/>
  <c r="B378" i="9" s="1"/>
  <c r="G378" i="9"/>
  <c r="E379" i="9"/>
  <c r="H379" i="9" s="1"/>
  <c r="A380" i="9"/>
  <c r="D320" i="15" l="1"/>
  <c r="J362" i="9"/>
  <c r="K362" i="9"/>
  <c r="B322" i="15"/>
  <c r="C321" i="15"/>
  <c r="D321" i="15" s="1"/>
  <c r="F379" i="9"/>
  <c r="G379" i="9"/>
  <c r="D362" i="9"/>
  <c r="C363" i="9"/>
  <c r="I378" i="9"/>
  <c r="B379" i="9" s="1"/>
  <c r="E380" i="9"/>
  <c r="G380" i="9" s="1"/>
  <c r="A381" i="9"/>
  <c r="B323" i="15" l="1"/>
  <c r="K363" i="9"/>
  <c r="J363" i="9"/>
  <c r="C322" i="15"/>
  <c r="D322" i="15" s="1"/>
  <c r="I379" i="9"/>
  <c r="B380" i="9" s="1"/>
  <c r="I380" i="9" s="1"/>
  <c r="B381" i="9" s="1"/>
  <c r="D363" i="9"/>
  <c r="C364" i="9"/>
  <c r="A382" i="9"/>
  <c r="E381" i="9"/>
  <c r="F381" i="9" s="1"/>
  <c r="F380" i="9"/>
  <c r="H380" i="9"/>
  <c r="C323" i="15" l="1"/>
  <c r="D323" i="15" s="1"/>
  <c r="B324" i="15"/>
  <c r="K364" i="9"/>
  <c r="J364" i="9"/>
  <c r="D364" i="9"/>
  <c r="C365" i="9"/>
  <c r="G381" i="9"/>
  <c r="H381" i="9"/>
  <c r="A383" i="9"/>
  <c r="E382" i="9"/>
  <c r="G382" i="9" s="1"/>
  <c r="C324" i="15" l="1"/>
  <c r="B325" i="15"/>
  <c r="J365" i="9"/>
  <c r="K365" i="9"/>
  <c r="D365" i="9"/>
  <c r="C366" i="9"/>
  <c r="F382" i="9"/>
  <c r="E383" i="9"/>
  <c r="F383" i="9" s="1"/>
  <c r="A384" i="9"/>
  <c r="H382" i="9"/>
  <c r="I381" i="9"/>
  <c r="B382" i="9" s="1"/>
  <c r="I382" i="9" s="1"/>
  <c r="B383" i="9" s="1"/>
  <c r="D324" i="15" l="1"/>
  <c r="K366" i="9"/>
  <c r="J366" i="9"/>
  <c r="B326" i="15"/>
  <c r="C325" i="15"/>
  <c r="D366" i="9"/>
  <c r="C367" i="9"/>
  <c r="A385" i="9"/>
  <c r="E384" i="9"/>
  <c r="G384" i="9" s="1"/>
  <c r="G383" i="9"/>
  <c r="H383" i="9"/>
  <c r="J367" i="9" l="1"/>
  <c r="K367" i="9"/>
  <c r="B327" i="15"/>
  <c r="D325" i="15"/>
  <c r="C326" i="15"/>
  <c r="D326" i="15" s="1"/>
  <c r="D367" i="9"/>
  <c r="C368" i="9"/>
  <c r="A386" i="9"/>
  <c r="E385" i="9"/>
  <c r="F385" i="9" s="1"/>
  <c r="I383" i="9"/>
  <c r="B384" i="9" s="1"/>
  <c r="I384" i="9" s="1"/>
  <c r="B385" i="9" s="1"/>
  <c r="F384" i="9"/>
  <c r="H384" i="9"/>
  <c r="B328" i="15" l="1"/>
  <c r="K368" i="9"/>
  <c r="J368" i="9"/>
  <c r="C327" i="15"/>
  <c r="D327" i="15" s="1"/>
  <c r="D368" i="9"/>
  <c r="C369" i="9"/>
  <c r="H385" i="9"/>
  <c r="A387" i="9"/>
  <c r="E386" i="9"/>
  <c r="H386" i="9" s="1"/>
  <c r="G385" i="9"/>
  <c r="C328" i="15" l="1"/>
  <c r="D328" i="15" s="1"/>
  <c r="B329" i="15"/>
  <c r="J369" i="9"/>
  <c r="K369" i="9"/>
  <c r="F386" i="9"/>
  <c r="D369" i="9"/>
  <c r="C370" i="9"/>
  <c r="G386" i="9"/>
  <c r="I385" i="9"/>
  <c r="B386" i="9" s="1"/>
  <c r="E387" i="9"/>
  <c r="H387" i="9" s="1"/>
  <c r="A388" i="9"/>
  <c r="C329" i="15" l="1"/>
  <c r="K370" i="9"/>
  <c r="J370" i="9"/>
  <c r="B330" i="15"/>
  <c r="D370" i="9"/>
  <c r="C371" i="9"/>
  <c r="I386" i="9"/>
  <c r="B387" i="9" s="1"/>
  <c r="F387" i="9"/>
  <c r="G387" i="9"/>
  <c r="E388" i="9"/>
  <c r="G388" i="9" s="1"/>
  <c r="A389" i="9"/>
  <c r="D329" i="15" l="1"/>
  <c r="J371" i="9"/>
  <c r="K371" i="9"/>
  <c r="B331" i="15"/>
  <c r="C330" i="15"/>
  <c r="D371" i="9"/>
  <c r="C372" i="9"/>
  <c r="I387" i="9"/>
  <c r="B388" i="9" s="1"/>
  <c r="I388" i="9" s="1"/>
  <c r="B389" i="9" s="1"/>
  <c r="E389" i="9"/>
  <c r="G389" i="9" s="1"/>
  <c r="A390" i="9"/>
  <c r="H388" i="9"/>
  <c r="F388" i="9"/>
  <c r="C331" i="15" l="1"/>
  <c r="D331" i="15" s="1"/>
  <c r="D330" i="15"/>
  <c r="K372" i="9"/>
  <c r="B332" i="15"/>
  <c r="J372" i="9"/>
  <c r="D372" i="9"/>
  <c r="C373" i="9"/>
  <c r="I389" i="9"/>
  <c r="B390" i="9" s="1"/>
  <c r="H389" i="9"/>
  <c r="F389" i="9"/>
  <c r="E390" i="9"/>
  <c r="F390" i="9" s="1"/>
  <c r="A391" i="9"/>
  <c r="K373" i="9" l="1"/>
  <c r="B333" i="15"/>
  <c r="J373" i="9"/>
  <c r="C332" i="15"/>
  <c r="D332" i="15" s="1"/>
  <c r="D373" i="9"/>
  <c r="C374" i="9"/>
  <c r="H390" i="9"/>
  <c r="G390" i="9"/>
  <c r="A392" i="9"/>
  <c r="E391" i="9"/>
  <c r="H391" i="9" s="1"/>
  <c r="C333" i="15" l="1"/>
  <c r="D333" i="15" s="1"/>
  <c r="J374" i="9"/>
  <c r="B334" i="15"/>
  <c r="K374" i="9"/>
  <c r="D374" i="9"/>
  <c r="C375" i="9"/>
  <c r="F391" i="9"/>
  <c r="G391" i="9"/>
  <c r="E392" i="9"/>
  <c r="H392" i="9" s="1"/>
  <c r="A393" i="9"/>
  <c r="I390" i="9"/>
  <c r="B391" i="9" s="1"/>
  <c r="B335" i="15" l="1"/>
  <c r="J375" i="9"/>
  <c r="K375" i="9"/>
  <c r="C334" i="15"/>
  <c r="D334" i="15" s="1"/>
  <c r="D375" i="9"/>
  <c r="C376" i="9"/>
  <c r="I391" i="9"/>
  <c r="B392" i="9" s="1"/>
  <c r="F392" i="9"/>
  <c r="G392" i="9"/>
  <c r="E393" i="9"/>
  <c r="G393" i="9" s="1"/>
  <c r="A394" i="9"/>
  <c r="C335" i="15" l="1"/>
  <c r="K376" i="9"/>
  <c r="B336" i="15"/>
  <c r="J376" i="9"/>
  <c r="D376" i="9"/>
  <c r="C377" i="9"/>
  <c r="F393" i="9"/>
  <c r="H393" i="9"/>
  <c r="I392" i="9"/>
  <c r="B393" i="9" s="1"/>
  <c r="I393" i="9" s="1"/>
  <c r="B394" i="9" s="1"/>
  <c r="A395" i="9"/>
  <c r="E394" i="9"/>
  <c r="H394" i="9" s="1"/>
  <c r="C336" i="15" l="1"/>
  <c r="D336" i="15" s="1"/>
  <c r="D335" i="15"/>
  <c r="J377" i="9"/>
  <c r="B337" i="15"/>
  <c r="K377" i="9"/>
  <c r="D377" i="9"/>
  <c r="C378" i="9"/>
  <c r="G394" i="9"/>
  <c r="I394" i="9" s="1"/>
  <c r="B395" i="9" s="1"/>
  <c r="F394" i="9"/>
  <c r="E395" i="9"/>
  <c r="H395" i="9" s="1"/>
  <c r="A396" i="9"/>
  <c r="C337" i="15" l="1"/>
  <c r="D337" i="15" s="1"/>
  <c r="J378" i="9"/>
  <c r="B338" i="15"/>
  <c r="K378" i="9"/>
  <c r="D378" i="9"/>
  <c r="C379" i="9"/>
  <c r="A397" i="9"/>
  <c r="E396" i="9"/>
  <c r="H396" i="9" s="1"/>
  <c r="G395" i="9"/>
  <c r="F395" i="9"/>
  <c r="B339" i="15" l="1"/>
  <c r="K379" i="9"/>
  <c r="J379" i="9"/>
  <c r="C338" i="15"/>
  <c r="D338" i="15" s="1"/>
  <c r="D379" i="9"/>
  <c r="C380" i="9"/>
  <c r="I395" i="9"/>
  <c r="B396" i="9" s="1"/>
  <c r="G396" i="9"/>
  <c r="F396" i="9"/>
  <c r="E397" i="9"/>
  <c r="G397" i="9" s="1"/>
  <c r="A398" i="9"/>
  <c r="F397" i="9" l="1"/>
  <c r="H397" i="9"/>
  <c r="C339" i="15"/>
  <c r="D339" i="15" s="1"/>
  <c r="B340" i="15"/>
  <c r="K380" i="9"/>
  <c r="J380" i="9"/>
  <c r="D380" i="9"/>
  <c r="C381" i="9"/>
  <c r="I396" i="9"/>
  <c r="B397" i="9" s="1"/>
  <c r="I397" i="9" s="1"/>
  <c r="B398" i="9" s="1"/>
  <c r="A399" i="9"/>
  <c r="E398" i="9"/>
  <c r="G398" i="9" s="1"/>
  <c r="C340" i="15" l="1"/>
  <c r="D340" i="15" s="1"/>
  <c r="B341" i="15"/>
  <c r="J381" i="9"/>
  <c r="K381" i="9"/>
  <c r="D381" i="9"/>
  <c r="C382" i="9"/>
  <c r="H398" i="9"/>
  <c r="I398" i="9"/>
  <c r="B399" i="9" s="1"/>
  <c r="F398" i="9"/>
  <c r="A400" i="9"/>
  <c r="E399" i="9"/>
  <c r="H399" i="9" s="1"/>
  <c r="C341" i="15" l="1"/>
  <c r="B342" i="15"/>
  <c r="K382" i="9"/>
  <c r="J382" i="9"/>
  <c r="D382" i="9"/>
  <c r="C383" i="9"/>
  <c r="F399" i="9"/>
  <c r="G399" i="9"/>
  <c r="A401" i="9"/>
  <c r="E400" i="9"/>
  <c r="G400" i="9" s="1"/>
  <c r="C342" i="15" l="1"/>
  <c r="D342" i="15" s="1"/>
  <c r="D341" i="15"/>
  <c r="K383" i="9"/>
  <c r="B343" i="15"/>
  <c r="J383" i="9"/>
  <c r="D383" i="9"/>
  <c r="C384" i="9"/>
  <c r="H400" i="9"/>
  <c r="A402" i="9"/>
  <c r="E401" i="9"/>
  <c r="H401" i="9" s="1"/>
  <c r="F400" i="9"/>
  <c r="I399" i="9"/>
  <c r="B400" i="9" s="1"/>
  <c r="I400" i="9" s="1"/>
  <c r="B401" i="9" s="1"/>
  <c r="K384" i="9" l="1"/>
  <c r="B344" i="15"/>
  <c r="J384" i="9"/>
  <c r="C343" i="15"/>
  <c r="D343" i="15" s="1"/>
  <c r="D384" i="9"/>
  <c r="C385" i="9"/>
  <c r="F401" i="9"/>
  <c r="A403" i="9"/>
  <c r="E402" i="9"/>
  <c r="F402" i="9" s="1"/>
  <c r="G401" i="9"/>
  <c r="K385" i="9" l="1"/>
  <c r="J385" i="9"/>
  <c r="B345" i="15"/>
  <c r="C344" i="15"/>
  <c r="D344" i="15" s="1"/>
  <c r="D385" i="9"/>
  <c r="C386" i="9"/>
  <c r="H402" i="9"/>
  <c r="G402" i="9"/>
  <c r="E403" i="9"/>
  <c r="F403" i="9" s="1"/>
  <c r="A404" i="9"/>
  <c r="I401" i="9"/>
  <c r="B402" i="9" s="1"/>
  <c r="K386" i="9" l="1"/>
  <c r="B346" i="15"/>
  <c r="J386" i="9"/>
  <c r="C345" i="15"/>
  <c r="D345" i="15" s="1"/>
  <c r="I402" i="9"/>
  <c r="B403" i="9" s="1"/>
  <c r="D386" i="9"/>
  <c r="C387" i="9"/>
  <c r="G403" i="9"/>
  <c r="H403" i="9"/>
  <c r="E404" i="9"/>
  <c r="G404" i="9" s="1"/>
  <c r="A405" i="9"/>
  <c r="C346" i="15" l="1"/>
  <c r="B347" i="15"/>
  <c r="K387" i="9"/>
  <c r="J387" i="9"/>
  <c r="I403" i="9"/>
  <c r="B404" i="9" s="1"/>
  <c r="I404" i="9" s="1"/>
  <c r="B405" i="9" s="1"/>
  <c r="D387" i="9"/>
  <c r="C388" i="9"/>
  <c r="H404" i="9"/>
  <c r="E405" i="9"/>
  <c r="H405" i="9" s="1"/>
  <c r="A406" i="9"/>
  <c r="F404" i="9"/>
  <c r="K388" i="9" l="1"/>
  <c r="J388" i="9"/>
  <c r="B348" i="15"/>
  <c r="D346" i="15"/>
  <c r="C347" i="15"/>
  <c r="D347" i="15" s="1"/>
  <c r="G405" i="9"/>
  <c r="I405" i="9" s="1"/>
  <c r="B406" i="9" s="1"/>
  <c r="D388" i="9"/>
  <c r="C389" i="9"/>
  <c r="F405" i="9"/>
  <c r="E406" i="9"/>
  <c r="G406" i="9" s="1"/>
  <c r="A407" i="9"/>
  <c r="B349" i="15" l="1"/>
  <c r="J389" i="9"/>
  <c r="K389" i="9"/>
  <c r="C348" i="15"/>
  <c r="D348" i="15" s="1"/>
  <c r="F406" i="9"/>
  <c r="D389" i="9"/>
  <c r="C390" i="9"/>
  <c r="I406" i="9"/>
  <c r="B407" i="9" s="1"/>
  <c r="H406" i="9"/>
  <c r="A408" i="9"/>
  <c r="E407" i="9"/>
  <c r="F407" i="9" s="1"/>
  <c r="K390" i="9" l="1"/>
  <c r="B350" i="15"/>
  <c r="J390" i="9"/>
  <c r="C349" i="15"/>
  <c r="D349" i="15" s="1"/>
  <c r="D390" i="9"/>
  <c r="C391" i="9"/>
  <c r="H407" i="9"/>
  <c r="G407" i="9"/>
  <c r="A409" i="9"/>
  <c r="E408" i="9"/>
  <c r="G408" i="9" s="1"/>
  <c r="B351" i="15" l="1"/>
  <c r="J391" i="9"/>
  <c r="K391" i="9"/>
  <c r="H408" i="9"/>
  <c r="C350" i="15"/>
  <c r="D391" i="9"/>
  <c r="C392" i="9"/>
  <c r="F408" i="9"/>
  <c r="I407" i="9"/>
  <c r="B408" i="9" s="1"/>
  <c r="I408" i="9" s="1"/>
  <c r="B409" i="9" s="1"/>
  <c r="E409" i="9"/>
  <c r="G409" i="9" s="1"/>
  <c r="A410" i="9"/>
  <c r="D350" i="15" l="1"/>
  <c r="C351" i="15"/>
  <c r="D351" i="15" s="1"/>
  <c r="B352" i="15"/>
  <c r="K392" i="9"/>
  <c r="J392" i="9"/>
  <c r="D392" i="9"/>
  <c r="C393" i="9"/>
  <c r="H409" i="9"/>
  <c r="I409" i="9"/>
  <c r="B410" i="9" s="1"/>
  <c r="F409" i="9"/>
  <c r="E410" i="9"/>
  <c r="H410" i="9" s="1"/>
  <c r="A411" i="9"/>
  <c r="B353" i="15" l="1"/>
  <c r="J393" i="9"/>
  <c r="K393" i="9"/>
  <c r="G410" i="9"/>
  <c r="I410" i="9" s="1"/>
  <c r="B411" i="9" s="1"/>
  <c r="C352" i="15"/>
  <c r="D352" i="15" s="1"/>
  <c r="D393" i="9"/>
  <c r="C394" i="9"/>
  <c r="F410" i="9"/>
  <c r="E411" i="9"/>
  <c r="H411" i="9" s="1"/>
  <c r="A412" i="9"/>
  <c r="G411" i="9"/>
  <c r="B354" i="15" l="1"/>
  <c r="K394" i="9"/>
  <c r="J394" i="9"/>
  <c r="C353" i="15"/>
  <c r="F411" i="9"/>
  <c r="D394" i="9"/>
  <c r="C395" i="9"/>
  <c r="I411" i="9"/>
  <c r="B412" i="9" s="1"/>
  <c r="A413" i="9"/>
  <c r="E412" i="9"/>
  <c r="G412" i="9" s="1"/>
  <c r="K395" i="9" l="1"/>
  <c r="B355" i="15"/>
  <c r="J395" i="9"/>
  <c r="C354" i="15"/>
  <c r="D354" i="15" s="1"/>
  <c r="D353" i="15"/>
  <c r="D395" i="9"/>
  <c r="C396" i="9"/>
  <c r="H412" i="9"/>
  <c r="F412" i="9"/>
  <c r="I412" i="9"/>
  <c r="B413" i="9" s="1"/>
  <c r="E413" i="9"/>
  <c r="H413" i="9" s="1"/>
  <c r="A414" i="9"/>
  <c r="J396" i="9" l="1"/>
  <c r="B356" i="15"/>
  <c r="K396" i="9"/>
  <c r="C355" i="15"/>
  <c r="D355" i="15" s="1"/>
  <c r="D396" i="9"/>
  <c r="C397" i="9"/>
  <c r="G413" i="9"/>
  <c r="F413" i="9"/>
  <c r="E414" i="9"/>
  <c r="F414" i="9" s="1"/>
  <c r="A415" i="9"/>
  <c r="B357" i="15" l="1"/>
  <c r="J397" i="9"/>
  <c r="K397" i="9"/>
  <c r="C356" i="15"/>
  <c r="D356" i="15" s="1"/>
  <c r="D397" i="9"/>
  <c r="C398" i="9"/>
  <c r="H414" i="9"/>
  <c r="G414" i="9"/>
  <c r="I413" i="9"/>
  <c r="B414" i="9" s="1"/>
  <c r="E415" i="9"/>
  <c r="F415" i="9" s="1"/>
  <c r="A416" i="9"/>
  <c r="C357" i="15" l="1"/>
  <c r="D357" i="15" s="1"/>
  <c r="B358" i="15"/>
  <c r="J398" i="9"/>
  <c r="K398" i="9"/>
  <c r="H415" i="9"/>
  <c r="D398" i="9"/>
  <c r="C399" i="9"/>
  <c r="I414" i="9"/>
  <c r="B415" i="9" s="1"/>
  <c r="G415" i="9"/>
  <c r="A417" i="9"/>
  <c r="E416" i="9"/>
  <c r="H416" i="9" s="1"/>
  <c r="C358" i="15" l="1"/>
  <c r="J399" i="9"/>
  <c r="K399" i="9"/>
  <c r="B359" i="15"/>
  <c r="D399" i="9"/>
  <c r="C400" i="9"/>
  <c r="I415" i="9"/>
  <c r="B416" i="9" s="1"/>
  <c r="G416" i="9"/>
  <c r="F416" i="9"/>
  <c r="E417" i="9"/>
  <c r="F417" i="9" s="1"/>
  <c r="A418" i="9"/>
  <c r="D358" i="15" l="1"/>
  <c r="J400" i="9"/>
  <c r="K400" i="9"/>
  <c r="B360" i="15"/>
  <c r="H417" i="9"/>
  <c r="G417" i="9"/>
  <c r="C359" i="15"/>
  <c r="D400" i="9"/>
  <c r="C401" i="9"/>
  <c r="I416" i="9"/>
  <c r="B417" i="9" s="1"/>
  <c r="A419" i="9"/>
  <c r="E418" i="9"/>
  <c r="F418" i="9" s="1"/>
  <c r="I417" i="9" l="1"/>
  <c r="B418" i="9" s="1"/>
  <c r="D359" i="15"/>
  <c r="J401" i="9"/>
  <c r="B361" i="15"/>
  <c r="K401" i="9"/>
  <c r="C360" i="15"/>
  <c r="D401" i="9"/>
  <c r="C402" i="9"/>
  <c r="H418" i="9"/>
  <c r="G418" i="9"/>
  <c r="E419" i="9"/>
  <c r="H419" i="9" s="1"/>
  <c r="A420" i="9"/>
  <c r="C361" i="15" l="1"/>
  <c r="D361" i="15" s="1"/>
  <c r="K402" i="9"/>
  <c r="B362" i="15"/>
  <c r="J402" i="9"/>
  <c r="D360" i="15"/>
  <c r="D402" i="9"/>
  <c r="C403" i="9"/>
  <c r="G419" i="9"/>
  <c r="F419" i="9"/>
  <c r="I418" i="9"/>
  <c r="B419" i="9" s="1"/>
  <c r="E420" i="9"/>
  <c r="G420" i="9" s="1"/>
  <c r="A421" i="9"/>
  <c r="H420" i="9" l="1"/>
  <c r="J403" i="9"/>
  <c r="K403" i="9"/>
  <c r="B363" i="15"/>
  <c r="C362" i="15"/>
  <c r="D362" i="15" s="1"/>
  <c r="D403" i="9"/>
  <c r="C404" i="9"/>
  <c r="F420" i="9"/>
  <c r="I419" i="9"/>
  <c r="B420" i="9" s="1"/>
  <c r="I420" i="9" s="1"/>
  <c r="B421" i="9" s="1"/>
  <c r="E421" i="9"/>
  <c r="F421" i="9" s="1"/>
  <c r="A422" i="9"/>
  <c r="B364" i="15" l="1"/>
  <c r="J404" i="9"/>
  <c r="K404" i="9"/>
  <c r="C363" i="15"/>
  <c r="D363" i="15" s="1"/>
  <c r="D404" i="9"/>
  <c r="C405" i="9"/>
  <c r="G421" i="9"/>
  <c r="I421" i="9" s="1"/>
  <c r="B422" i="9" s="1"/>
  <c r="H421" i="9"/>
  <c r="E422" i="9"/>
  <c r="G422" i="9" s="1"/>
  <c r="A423" i="9"/>
  <c r="C364" i="15" l="1"/>
  <c r="D364" i="15" s="1"/>
  <c r="J405" i="9"/>
  <c r="K405" i="9"/>
  <c r="B365" i="15"/>
  <c r="D405" i="9"/>
  <c r="C406" i="9"/>
  <c r="I422" i="9"/>
  <c r="B423" i="9" s="1"/>
  <c r="F422" i="9"/>
  <c r="H422" i="9"/>
  <c r="A424" i="9"/>
  <c r="E423" i="9"/>
  <c r="H423" i="9" s="1"/>
  <c r="B366" i="15" l="1"/>
  <c r="J406" i="9"/>
  <c r="K406" i="9"/>
  <c r="C365" i="15"/>
  <c r="D406" i="9"/>
  <c r="C407" i="9"/>
  <c r="F423" i="9"/>
  <c r="G423" i="9"/>
  <c r="E424" i="9"/>
  <c r="G424" i="9" s="1"/>
  <c r="A425" i="9"/>
  <c r="D365" i="15" l="1"/>
  <c r="K407" i="9"/>
  <c r="B367" i="15"/>
  <c r="J407" i="9"/>
  <c r="C366" i="15"/>
  <c r="D366" i="15" s="1"/>
  <c r="D407" i="9"/>
  <c r="C408" i="9"/>
  <c r="H424" i="9"/>
  <c r="F424" i="9"/>
  <c r="I423" i="9"/>
  <c r="B424" i="9" s="1"/>
  <c r="I424" i="9" s="1"/>
  <c r="B425" i="9" s="1"/>
  <c r="A426" i="9"/>
  <c r="E425" i="9"/>
  <c r="F425" i="9" s="1"/>
  <c r="B368" i="15" l="1"/>
  <c r="J408" i="9"/>
  <c r="K408" i="9"/>
  <c r="C367" i="15"/>
  <c r="D367" i="15" s="1"/>
  <c r="D408" i="9"/>
  <c r="C409" i="9"/>
  <c r="G425" i="9"/>
  <c r="I425" i="9" s="1"/>
  <c r="B426" i="9" s="1"/>
  <c r="H425" i="9"/>
  <c r="E426" i="9"/>
  <c r="F426" i="9" s="1"/>
  <c r="A427" i="9"/>
  <c r="C368" i="15" l="1"/>
  <c r="D368" i="15" s="1"/>
  <c r="B369" i="15"/>
  <c r="J409" i="9"/>
  <c r="K409" i="9"/>
  <c r="D409" i="9"/>
  <c r="C410" i="9"/>
  <c r="G426" i="9"/>
  <c r="H426" i="9"/>
  <c r="E427" i="9"/>
  <c r="H427" i="9" s="1"/>
  <c r="A428" i="9"/>
  <c r="B370" i="15" l="1"/>
  <c r="J410" i="9"/>
  <c r="K410" i="9"/>
  <c r="C369" i="15"/>
  <c r="D369" i="15" s="1"/>
  <c r="D410" i="9"/>
  <c r="C411" i="9"/>
  <c r="G427" i="9"/>
  <c r="F427" i="9"/>
  <c r="I426" i="9"/>
  <c r="B427" i="9" s="1"/>
  <c r="A429" i="9"/>
  <c r="E428" i="9"/>
  <c r="H428" i="9" s="1"/>
  <c r="C370" i="15" l="1"/>
  <c r="D370" i="15" s="1"/>
  <c r="J411" i="9"/>
  <c r="K411" i="9"/>
  <c r="B371" i="15"/>
  <c r="D411" i="9"/>
  <c r="C412" i="9"/>
  <c r="F428" i="9"/>
  <c r="I427" i="9"/>
  <c r="B428" i="9" s="1"/>
  <c r="G428" i="9"/>
  <c r="A430" i="9"/>
  <c r="E429" i="9"/>
  <c r="G429" i="9" s="1"/>
  <c r="K412" i="9" l="1"/>
  <c r="B372" i="15"/>
  <c r="J412" i="9"/>
  <c r="C371" i="15"/>
  <c r="D412" i="9"/>
  <c r="C413" i="9"/>
  <c r="I428" i="9"/>
  <c r="B429" i="9" s="1"/>
  <c r="I429" i="9" s="1"/>
  <c r="B430" i="9" s="1"/>
  <c r="F429" i="9"/>
  <c r="H429" i="9"/>
  <c r="A431" i="9"/>
  <c r="E430" i="9"/>
  <c r="H430" i="9" s="1"/>
  <c r="D371" i="15" l="1"/>
  <c r="C372" i="15"/>
  <c r="D372" i="15" s="1"/>
  <c r="B373" i="15"/>
  <c r="K413" i="9"/>
  <c r="J413" i="9"/>
  <c r="G430" i="9"/>
  <c r="I430" i="9" s="1"/>
  <c r="B431" i="9" s="1"/>
  <c r="F430" i="9"/>
  <c r="D413" i="9"/>
  <c r="C414" i="9"/>
  <c r="A432" i="9"/>
  <c r="E431" i="9"/>
  <c r="F431" i="9" s="1"/>
  <c r="J414" i="9" l="1"/>
  <c r="K414" i="9"/>
  <c r="B374" i="15"/>
  <c r="C373" i="15"/>
  <c r="D373" i="15" s="1"/>
  <c r="D414" i="9"/>
  <c r="C415" i="9"/>
  <c r="H431" i="9"/>
  <c r="G431" i="9"/>
  <c r="A433" i="9"/>
  <c r="E432" i="9"/>
  <c r="G432" i="9" s="1"/>
  <c r="C374" i="15" l="1"/>
  <c r="D374" i="15" s="1"/>
  <c r="B375" i="15"/>
  <c r="J415" i="9"/>
  <c r="K415" i="9"/>
  <c r="D415" i="9"/>
  <c r="C416" i="9"/>
  <c r="H432" i="9"/>
  <c r="F432" i="9"/>
  <c r="I431" i="9"/>
  <c r="B432" i="9" s="1"/>
  <c r="I432" i="9" s="1"/>
  <c r="B433" i="9" s="1"/>
  <c r="A434" i="9"/>
  <c r="E433" i="9"/>
  <c r="F433" i="9" s="1"/>
  <c r="B376" i="15" l="1"/>
  <c r="J416" i="9"/>
  <c r="K416" i="9"/>
  <c r="C375" i="15"/>
  <c r="D375" i="15" s="1"/>
  <c r="D416" i="9"/>
  <c r="C417" i="9"/>
  <c r="G433" i="9"/>
  <c r="H433" i="9"/>
  <c r="E434" i="9"/>
  <c r="H434" i="9" s="1"/>
  <c r="A435" i="9"/>
  <c r="K417" i="9" l="1"/>
  <c r="B377" i="15"/>
  <c r="J417" i="9"/>
  <c r="C376" i="15"/>
  <c r="D376" i="15" s="1"/>
  <c r="D417" i="9"/>
  <c r="C418" i="9"/>
  <c r="F434" i="9"/>
  <c r="G434" i="9"/>
  <c r="I433" i="9"/>
  <c r="B434" i="9" s="1"/>
  <c r="A436" i="9"/>
  <c r="E435" i="9"/>
  <c r="F435" i="9" s="1"/>
  <c r="C377" i="15" l="1"/>
  <c r="B378" i="15"/>
  <c r="K418" i="9"/>
  <c r="J418" i="9"/>
  <c r="D418" i="9"/>
  <c r="C419" i="9"/>
  <c r="H435" i="9"/>
  <c r="G435" i="9"/>
  <c r="I434" i="9"/>
  <c r="B435" i="9" s="1"/>
  <c r="E436" i="9"/>
  <c r="F436" i="9" s="1"/>
  <c r="A437" i="9"/>
  <c r="D377" i="15" l="1"/>
  <c r="B379" i="15"/>
  <c r="J419" i="9"/>
  <c r="K419" i="9"/>
  <c r="C378" i="15"/>
  <c r="D378" i="15" s="1"/>
  <c r="D419" i="9"/>
  <c r="C420" i="9"/>
  <c r="G436" i="9"/>
  <c r="I435" i="9"/>
  <c r="B436" i="9" s="1"/>
  <c r="H436" i="9"/>
  <c r="A438" i="9"/>
  <c r="E437" i="9"/>
  <c r="H437" i="9" s="1"/>
  <c r="B380" i="15" l="1"/>
  <c r="J420" i="9"/>
  <c r="K420" i="9"/>
  <c r="C379" i="15"/>
  <c r="D379" i="15" s="1"/>
  <c r="D420" i="9"/>
  <c r="C421" i="9"/>
  <c r="I436" i="9"/>
  <c r="B437" i="9" s="1"/>
  <c r="G437" i="9"/>
  <c r="F437" i="9"/>
  <c r="A439" i="9"/>
  <c r="E438" i="9"/>
  <c r="G438" i="9" s="1"/>
  <c r="C380" i="15" l="1"/>
  <c r="B381" i="15"/>
  <c r="K421" i="9"/>
  <c r="J421" i="9"/>
  <c r="D421" i="9"/>
  <c r="C422" i="9"/>
  <c r="F438" i="9"/>
  <c r="H438" i="9"/>
  <c r="I437" i="9"/>
  <c r="B438" i="9" s="1"/>
  <c r="I438" i="9" s="1"/>
  <c r="B439" i="9" s="1"/>
  <c r="A440" i="9"/>
  <c r="E439" i="9"/>
  <c r="F439" i="9" s="1"/>
  <c r="D380" i="15" l="1"/>
  <c r="J422" i="9"/>
  <c r="K422" i="9"/>
  <c r="B382" i="15"/>
  <c r="C381" i="15"/>
  <c r="D381" i="15" s="1"/>
  <c r="G439" i="9"/>
  <c r="I439" i="9" s="1"/>
  <c r="B440" i="9" s="1"/>
  <c r="D422" i="9"/>
  <c r="C423" i="9"/>
  <c r="H439" i="9"/>
  <c r="A441" i="9"/>
  <c r="E440" i="9"/>
  <c r="H440" i="9" s="1"/>
  <c r="C382" i="15" l="1"/>
  <c r="J423" i="9"/>
  <c r="K423" i="9"/>
  <c r="B383" i="15"/>
  <c r="D423" i="9"/>
  <c r="C424" i="9"/>
  <c r="F440" i="9"/>
  <c r="G440" i="9"/>
  <c r="A442" i="9"/>
  <c r="E441" i="9"/>
  <c r="F441" i="9" s="1"/>
  <c r="C383" i="15" l="1"/>
  <c r="D383" i="15" s="1"/>
  <c r="D382" i="15"/>
  <c r="B384" i="15"/>
  <c r="J424" i="9"/>
  <c r="K424" i="9"/>
  <c r="D424" i="9"/>
  <c r="C425" i="9"/>
  <c r="G441" i="9"/>
  <c r="I440" i="9"/>
  <c r="B441" i="9" s="1"/>
  <c r="H441" i="9"/>
  <c r="E442" i="9"/>
  <c r="F442" i="9" s="1"/>
  <c r="A443" i="9"/>
  <c r="J425" i="9" l="1"/>
  <c r="K425" i="9"/>
  <c r="B385" i="15"/>
  <c r="C384" i="15"/>
  <c r="D384" i="15" s="1"/>
  <c r="D425" i="9"/>
  <c r="C426" i="9"/>
  <c r="H442" i="9"/>
  <c r="G442" i="9"/>
  <c r="I441" i="9"/>
  <c r="B442" i="9" s="1"/>
  <c r="E443" i="9"/>
  <c r="G443" i="9" s="1"/>
  <c r="A444" i="9"/>
  <c r="C385" i="15" l="1"/>
  <c r="D385" i="15" s="1"/>
  <c r="B386" i="15"/>
  <c r="J426" i="9"/>
  <c r="K426" i="9"/>
  <c r="D426" i="9"/>
  <c r="C427" i="9"/>
  <c r="H443" i="9"/>
  <c r="I442" i="9"/>
  <c r="B443" i="9" s="1"/>
  <c r="I443" i="9" s="1"/>
  <c r="B444" i="9" s="1"/>
  <c r="F443" i="9"/>
  <c r="A445" i="9"/>
  <c r="E444" i="9"/>
  <c r="F444" i="9" s="1"/>
  <c r="H444" i="9" l="1"/>
  <c r="K427" i="9"/>
  <c r="B387" i="15"/>
  <c r="J427" i="9"/>
  <c r="C386" i="15"/>
  <c r="D386" i="15" s="1"/>
  <c r="G444" i="9"/>
  <c r="I444" i="9" s="1"/>
  <c r="B445" i="9" s="1"/>
  <c r="D427" i="9"/>
  <c r="C428" i="9"/>
  <c r="E445" i="9"/>
  <c r="F445" i="9" s="1"/>
  <c r="A446" i="9"/>
  <c r="C387" i="15" l="1"/>
  <c r="D387" i="15" s="1"/>
  <c r="K428" i="9"/>
  <c r="B388" i="15"/>
  <c r="J428" i="9"/>
  <c r="D428" i="9"/>
  <c r="C429" i="9"/>
  <c r="G445" i="9"/>
  <c r="I445" i="9" s="1"/>
  <c r="B446" i="9" s="1"/>
  <c r="H445" i="9"/>
  <c r="E446" i="9"/>
  <c r="H446" i="9" s="1"/>
  <c r="A447" i="9"/>
  <c r="C388" i="15" l="1"/>
  <c r="D388" i="15" s="1"/>
  <c r="B389" i="15"/>
  <c r="J429" i="9"/>
  <c r="K429" i="9"/>
  <c r="D429" i="9"/>
  <c r="C430" i="9"/>
  <c r="G446" i="9"/>
  <c r="F446" i="9"/>
  <c r="E447" i="9"/>
  <c r="G447" i="9" s="1"/>
  <c r="A448" i="9"/>
  <c r="C389" i="15" l="1"/>
  <c r="B390" i="15"/>
  <c r="J430" i="9"/>
  <c r="K430" i="9"/>
  <c r="D430" i="9"/>
  <c r="C431" i="9"/>
  <c r="F447" i="9"/>
  <c r="H447" i="9"/>
  <c r="I446" i="9"/>
  <c r="B447" i="9" s="1"/>
  <c r="I447" i="9" s="1"/>
  <c r="B448" i="9" s="1"/>
  <c r="A449" i="9"/>
  <c r="E448" i="9"/>
  <c r="F448" i="9" s="1"/>
  <c r="C390" i="15" l="1"/>
  <c r="D390" i="15" s="1"/>
  <c r="D389" i="15"/>
  <c r="K431" i="9"/>
  <c r="B391" i="15"/>
  <c r="J431" i="9"/>
  <c r="G448" i="9"/>
  <c r="I448" i="9" s="1"/>
  <c r="B449" i="9" s="1"/>
  <c r="H448" i="9"/>
  <c r="D431" i="9"/>
  <c r="C432" i="9"/>
  <c r="A450" i="9"/>
  <c r="E449" i="9"/>
  <c r="F449" i="9" s="1"/>
  <c r="C391" i="15" l="1"/>
  <c r="D391" i="15" s="1"/>
  <c r="B392" i="15"/>
  <c r="K432" i="9"/>
  <c r="J432" i="9"/>
  <c r="D432" i="9"/>
  <c r="C433" i="9"/>
  <c r="G449" i="9"/>
  <c r="H449" i="9"/>
  <c r="A451" i="9"/>
  <c r="E450" i="9"/>
  <c r="H450" i="9" s="1"/>
  <c r="F450" i="9" l="1"/>
  <c r="C392" i="15"/>
  <c r="D392" i="15" s="1"/>
  <c r="B393" i="15"/>
  <c r="J433" i="9"/>
  <c r="K433" i="9"/>
  <c r="D433" i="9"/>
  <c r="C434" i="9"/>
  <c r="G450" i="9"/>
  <c r="I449" i="9"/>
  <c r="B450" i="9" s="1"/>
  <c r="A452" i="9"/>
  <c r="E451" i="9"/>
  <c r="G451" i="9" s="1"/>
  <c r="B394" i="15" l="1"/>
  <c r="J434" i="9"/>
  <c r="K434" i="9"/>
  <c r="C393" i="15"/>
  <c r="D393" i="15" s="1"/>
  <c r="D434" i="9"/>
  <c r="C435" i="9"/>
  <c r="H451" i="9"/>
  <c r="F451" i="9"/>
  <c r="I450" i="9"/>
  <c r="B451" i="9" s="1"/>
  <c r="I451" i="9" s="1"/>
  <c r="B452" i="9" s="1"/>
  <c r="E452" i="9"/>
  <c r="H452" i="9" s="1"/>
  <c r="A453" i="9"/>
  <c r="C394" i="15" l="1"/>
  <c r="D394" i="15" s="1"/>
  <c r="J435" i="9"/>
  <c r="K435" i="9"/>
  <c r="B395" i="15"/>
  <c r="D435" i="9"/>
  <c r="C436" i="9"/>
  <c r="G452" i="9"/>
  <c r="F452" i="9"/>
  <c r="E453" i="9"/>
  <c r="H453" i="9" s="1"/>
  <c r="A454" i="9"/>
  <c r="B396" i="15" l="1"/>
  <c r="J436" i="9"/>
  <c r="K436" i="9"/>
  <c r="C395" i="15"/>
  <c r="D395" i="15" s="1"/>
  <c r="G453" i="9"/>
  <c r="F453" i="9"/>
  <c r="D436" i="9"/>
  <c r="C437" i="9"/>
  <c r="I452" i="9"/>
  <c r="B453" i="9" s="1"/>
  <c r="E454" i="9"/>
  <c r="H454" i="9" s="1"/>
  <c r="A455" i="9"/>
  <c r="I453" i="9" l="1"/>
  <c r="B454" i="9" s="1"/>
  <c r="J437" i="9"/>
  <c r="K437" i="9"/>
  <c r="B397" i="15"/>
  <c r="C396" i="15"/>
  <c r="D396" i="15" s="1"/>
  <c r="D437" i="9"/>
  <c r="C438" i="9"/>
  <c r="G454" i="9"/>
  <c r="F454" i="9"/>
  <c r="E455" i="9"/>
  <c r="H455" i="9" s="1"/>
  <c r="A456" i="9"/>
  <c r="B398" i="15" l="1"/>
  <c r="J438" i="9"/>
  <c r="K438" i="9"/>
  <c r="C397" i="15"/>
  <c r="D397" i="15" s="1"/>
  <c r="D438" i="9"/>
  <c r="C439" i="9"/>
  <c r="G455" i="9"/>
  <c r="F455" i="9"/>
  <c r="I454" i="9"/>
  <c r="B455" i="9" s="1"/>
  <c r="E456" i="9"/>
  <c r="F456" i="9" s="1"/>
  <c r="G456" i="9"/>
  <c r="A457" i="9"/>
  <c r="J439" i="9" l="1"/>
  <c r="K439" i="9"/>
  <c r="B399" i="15"/>
  <c r="C398" i="15"/>
  <c r="H456" i="9"/>
  <c r="D439" i="9"/>
  <c r="C440" i="9"/>
  <c r="I455" i="9"/>
  <c r="B456" i="9" s="1"/>
  <c r="I456" i="9" s="1"/>
  <c r="B457" i="9" s="1"/>
  <c r="A458" i="9"/>
  <c r="E457" i="9"/>
  <c r="H457" i="9" s="1"/>
  <c r="J440" i="9" l="1"/>
  <c r="B400" i="15"/>
  <c r="K440" i="9"/>
  <c r="D398" i="15"/>
  <c r="C399" i="15"/>
  <c r="D399" i="15"/>
  <c r="D440" i="9"/>
  <c r="C441" i="9"/>
  <c r="G457" i="9"/>
  <c r="F457" i="9"/>
  <c r="A459" i="9"/>
  <c r="E458" i="9"/>
  <c r="H458" i="9" s="1"/>
  <c r="C400" i="15" l="1"/>
  <c r="D400" i="15" s="1"/>
  <c r="B401" i="15"/>
  <c r="J441" i="9"/>
  <c r="K441" i="9"/>
  <c r="D441" i="9"/>
  <c r="C442" i="9"/>
  <c r="F458" i="9"/>
  <c r="G458" i="9"/>
  <c r="I457" i="9"/>
  <c r="B458" i="9" s="1"/>
  <c r="A460" i="9"/>
  <c r="E459" i="9"/>
  <c r="F459" i="9" s="1"/>
  <c r="J442" i="9" l="1"/>
  <c r="K442" i="9"/>
  <c r="B402" i="15"/>
  <c r="C401" i="15"/>
  <c r="D401" i="15" s="1"/>
  <c r="D442" i="9"/>
  <c r="C443" i="9"/>
  <c r="H459" i="9"/>
  <c r="G459" i="9"/>
  <c r="I458" i="9"/>
  <c r="B459" i="9" s="1"/>
  <c r="A461" i="9"/>
  <c r="E460" i="9"/>
  <c r="G460" i="9" s="1"/>
  <c r="B403" i="15" l="1"/>
  <c r="J443" i="9"/>
  <c r="K443" i="9"/>
  <c r="C402" i="15"/>
  <c r="D443" i="9"/>
  <c r="C444" i="9"/>
  <c r="F460" i="9"/>
  <c r="H460" i="9"/>
  <c r="I459" i="9"/>
  <c r="B460" i="9" s="1"/>
  <c r="I460" i="9" s="1"/>
  <c r="B461" i="9" s="1"/>
  <c r="E461" i="9"/>
  <c r="F461" i="9" s="1"/>
  <c r="A462" i="9"/>
  <c r="D402" i="15" l="1"/>
  <c r="C403" i="15"/>
  <c r="D403" i="15" s="1"/>
  <c r="K444" i="9"/>
  <c r="B404" i="15"/>
  <c r="J444" i="9"/>
  <c r="D444" i="9"/>
  <c r="C445" i="9"/>
  <c r="G461" i="9"/>
  <c r="H461" i="9"/>
  <c r="E462" i="9"/>
  <c r="H462" i="9" s="1"/>
  <c r="A463" i="9"/>
  <c r="B405" i="15" l="1"/>
  <c r="K445" i="9"/>
  <c r="J445" i="9"/>
  <c r="C404" i="15"/>
  <c r="D404" i="15" s="1"/>
  <c r="D445" i="9"/>
  <c r="C446" i="9"/>
  <c r="F462" i="9"/>
  <c r="G462" i="9"/>
  <c r="I461" i="9"/>
  <c r="B462" i="9" s="1"/>
  <c r="A464" i="9"/>
  <c r="E463" i="9"/>
  <c r="G463" i="9" s="1"/>
  <c r="B406" i="15" l="1"/>
  <c r="J446" i="9"/>
  <c r="K446" i="9"/>
  <c r="C405" i="15"/>
  <c r="D405" i="15" s="1"/>
  <c r="D446" i="9"/>
  <c r="C447" i="9"/>
  <c r="I462" i="9"/>
  <c r="B463" i="9" s="1"/>
  <c r="I463" i="9" s="1"/>
  <c r="B464" i="9" s="1"/>
  <c r="H463" i="9"/>
  <c r="F463" i="9"/>
  <c r="E464" i="9"/>
  <c r="F464" i="9" s="1"/>
  <c r="A465" i="9"/>
  <c r="C406" i="15" l="1"/>
  <c r="D406" i="15" s="1"/>
  <c r="G464" i="9"/>
  <c r="I464" i="9" s="1"/>
  <c r="B465" i="9" s="1"/>
  <c r="B407" i="15"/>
  <c r="J447" i="9"/>
  <c r="K447" i="9"/>
  <c r="D447" i="9"/>
  <c r="C448" i="9"/>
  <c r="H464" i="9"/>
  <c r="A466" i="9"/>
  <c r="E465" i="9"/>
  <c r="F465" i="9" s="1"/>
  <c r="C407" i="15" l="1"/>
  <c r="D407" i="15" s="1"/>
  <c r="B408" i="15"/>
  <c r="J448" i="9"/>
  <c r="K448" i="9"/>
  <c r="G465" i="9"/>
  <c r="I465" i="9" s="1"/>
  <c r="B466" i="9" s="1"/>
  <c r="D448" i="9"/>
  <c r="C449" i="9"/>
  <c r="H465" i="9"/>
  <c r="A467" i="9"/>
  <c r="E466" i="9"/>
  <c r="H466" i="9" s="1"/>
  <c r="C408" i="15" l="1"/>
  <c r="D408" i="15" s="1"/>
  <c r="B409" i="15"/>
  <c r="J449" i="9"/>
  <c r="K449" i="9"/>
  <c r="D449" i="9"/>
  <c r="C450" i="9"/>
  <c r="F466" i="9"/>
  <c r="G466" i="9"/>
  <c r="I466" i="9" s="1"/>
  <c r="B467" i="9" s="1"/>
  <c r="A468" i="9"/>
  <c r="E467" i="9"/>
  <c r="F467" i="9" s="1"/>
  <c r="K450" i="9" l="1"/>
  <c r="B410" i="15"/>
  <c r="J450" i="9"/>
  <c r="C409" i="15"/>
  <c r="D409" i="15" s="1"/>
  <c r="D450" i="9"/>
  <c r="C451" i="9"/>
  <c r="H467" i="9"/>
  <c r="G467" i="9"/>
  <c r="I467" i="9" s="1"/>
  <c r="B468" i="9" s="1"/>
  <c r="E468" i="9"/>
  <c r="F468" i="9" s="1"/>
  <c r="A469" i="9"/>
  <c r="C410" i="15" l="1"/>
  <c r="J451" i="9"/>
  <c r="B411" i="15"/>
  <c r="K451" i="9"/>
  <c r="H468" i="9"/>
  <c r="D451" i="9"/>
  <c r="C452" i="9"/>
  <c r="G468" i="9"/>
  <c r="I468" i="9" s="1"/>
  <c r="B469" i="9" s="1"/>
  <c r="E469" i="9"/>
  <c r="G469" i="9" s="1"/>
  <c r="A470" i="9"/>
  <c r="B412" i="15" l="1"/>
  <c r="J452" i="9"/>
  <c r="K452" i="9"/>
  <c r="C411" i="15"/>
  <c r="D411" i="15" s="1"/>
  <c r="D410" i="15"/>
  <c r="D452" i="9"/>
  <c r="C453" i="9"/>
  <c r="I469" i="9"/>
  <c r="B470" i="9" s="1"/>
  <c r="H469" i="9"/>
  <c r="F469" i="9"/>
  <c r="A471" i="9"/>
  <c r="E470" i="9"/>
  <c r="G470" i="9" s="1"/>
  <c r="C412" i="15" l="1"/>
  <c r="D412" i="15" s="1"/>
  <c r="J453" i="9"/>
  <c r="K453" i="9"/>
  <c r="B413" i="15"/>
  <c r="D453" i="9"/>
  <c r="C454" i="9"/>
  <c r="I470" i="9"/>
  <c r="B471" i="9" s="1"/>
  <c r="H470" i="9"/>
  <c r="F470" i="9"/>
  <c r="E471" i="9"/>
  <c r="G471" i="9" s="1"/>
  <c r="A472" i="9"/>
  <c r="K454" i="9" l="1"/>
  <c r="B414" i="15"/>
  <c r="J454" i="9"/>
  <c r="C413" i="15"/>
  <c r="D413" i="15" s="1"/>
  <c r="D454" i="9"/>
  <c r="C455" i="9"/>
  <c r="I471" i="9"/>
  <c r="B472" i="9" s="1"/>
  <c r="H471" i="9"/>
  <c r="F471" i="9"/>
  <c r="E472" i="9"/>
  <c r="H472" i="9" s="1"/>
  <c r="A473" i="9"/>
  <c r="K455" i="9" l="1"/>
  <c r="J455" i="9"/>
  <c r="B415" i="15"/>
  <c r="C414" i="15"/>
  <c r="D414" i="15" s="1"/>
  <c r="D455" i="9"/>
  <c r="C456" i="9"/>
  <c r="F472" i="9"/>
  <c r="G472" i="9"/>
  <c r="I472" i="9" s="1"/>
  <c r="B473" i="9" s="1"/>
  <c r="A474" i="9"/>
  <c r="E473" i="9"/>
  <c r="H473" i="9" s="1"/>
  <c r="B416" i="15" l="1"/>
  <c r="K456" i="9"/>
  <c r="J456" i="9"/>
  <c r="C415" i="15"/>
  <c r="D415" i="15" s="1"/>
  <c r="D456" i="9"/>
  <c r="C457" i="9"/>
  <c r="F473" i="9"/>
  <c r="G473" i="9"/>
  <c r="A475" i="9"/>
  <c r="E474" i="9"/>
  <c r="F474" i="9" s="1"/>
  <c r="K457" i="9" l="1"/>
  <c r="B417" i="15"/>
  <c r="J457" i="9"/>
  <c r="C416" i="15"/>
  <c r="D416" i="15" s="1"/>
  <c r="D457" i="9"/>
  <c r="C458" i="9"/>
  <c r="G474" i="9"/>
  <c r="I473" i="9"/>
  <c r="B474" i="9" s="1"/>
  <c r="I474" i="9" s="1"/>
  <c r="B475" i="9" s="1"/>
  <c r="H474" i="9"/>
  <c r="A476" i="9"/>
  <c r="E475" i="9"/>
  <c r="F475" i="9" s="1"/>
  <c r="B418" i="15" l="1"/>
  <c r="J458" i="9"/>
  <c r="K458" i="9"/>
  <c r="C417" i="15"/>
  <c r="D417" i="15" s="1"/>
  <c r="D458" i="9"/>
  <c r="C459" i="9"/>
  <c r="H475" i="9"/>
  <c r="G475" i="9"/>
  <c r="A477" i="9"/>
  <c r="E476" i="9"/>
  <c r="F476" i="9" s="1"/>
  <c r="K459" i="9" l="1"/>
  <c r="B419" i="15"/>
  <c r="J459" i="9"/>
  <c r="C418" i="15"/>
  <c r="D418" i="15" s="1"/>
  <c r="D459" i="9"/>
  <c r="C460" i="9"/>
  <c r="G476" i="9"/>
  <c r="H476" i="9"/>
  <c r="I475" i="9"/>
  <c r="B476" i="9" s="1"/>
  <c r="E477" i="9"/>
  <c r="F477" i="9" s="1"/>
  <c r="A478" i="9"/>
  <c r="B420" i="15" l="1"/>
  <c r="J460" i="9"/>
  <c r="K460" i="9"/>
  <c r="C419" i="15"/>
  <c r="D419" i="15" s="1"/>
  <c r="H477" i="9"/>
  <c r="D460" i="9"/>
  <c r="C461" i="9"/>
  <c r="G477" i="9"/>
  <c r="I476" i="9"/>
  <c r="B477" i="9" s="1"/>
  <c r="E478" i="9"/>
  <c r="G478" i="9" s="1"/>
  <c r="A479" i="9"/>
  <c r="C420" i="15" l="1"/>
  <c r="D420" i="15" s="1"/>
  <c r="B421" i="15"/>
  <c r="J461" i="9"/>
  <c r="K461" i="9"/>
  <c r="D461" i="9"/>
  <c r="C462" i="9"/>
  <c r="I477" i="9"/>
  <c r="B478" i="9" s="1"/>
  <c r="I478" i="9" s="1"/>
  <c r="B479" i="9" s="1"/>
  <c r="F478" i="9"/>
  <c r="H478" i="9"/>
  <c r="E479" i="9"/>
  <c r="F479" i="9" s="1"/>
  <c r="A480" i="9"/>
  <c r="B422" i="15" l="1"/>
  <c r="J462" i="9"/>
  <c r="K462" i="9"/>
  <c r="C421" i="15"/>
  <c r="D421" i="15" s="1"/>
  <c r="G479" i="9"/>
  <c r="I479" i="9" s="1"/>
  <c r="B480" i="9" s="1"/>
  <c r="D462" i="9"/>
  <c r="C463" i="9"/>
  <c r="H479" i="9"/>
  <c r="A481" i="9"/>
  <c r="E480" i="9"/>
  <c r="F480" i="9" s="1"/>
  <c r="B423" i="15" l="1"/>
  <c r="J463" i="9"/>
  <c r="K463" i="9"/>
  <c r="C422" i="15"/>
  <c r="D422" i="15" s="1"/>
  <c r="D463" i="9"/>
  <c r="C464" i="9"/>
  <c r="G480" i="9"/>
  <c r="H480" i="9"/>
  <c r="A482" i="9"/>
  <c r="E481" i="9"/>
  <c r="H481" i="9" s="1"/>
  <c r="B424" i="15" l="1"/>
  <c r="J464" i="9"/>
  <c r="K464" i="9"/>
  <c r="C423" i="15"/>
  <c r="D423" i="15" s="1"/>
  <c r="D464" i="9"/>
  <c r="C465" i="9"/>
  <c r="G481" i="9"/>
  <c r="F481" i="9"/>
  <c r="I480" i="9"/>
  <c r="B481" i="9" s="1"/>
  <c r="A483" i="9"/>
  <c r="E482" i="9"/>
  <c r="G482" i="9" s="1"/>
  <c r="B425" i="15" l="1"/>
  <c r="J465" i="9"/>
  <c r="K465" i="9"/>
  <c r="C424" i="15"/>
  <c r="D424" i="15" s="1"/>
  <c r="F482" i="9"/>
  <c r="H482" i="9"/>
  <c r="D465" i="9"/>
  <c r="C466" i="9"/>
  <c r="I481" i="9"/>
  <c r="B482" i="9" s="1"/>
  <c r="I482" i="9" s="1"/>
  <c r="B483" i="9" s="1"/>
  <c r="A484" i="9"/>
  <c r="E483" i="9"/>
  <c r="G483" i="9" s="1"/>
  <c r="B426" i="15" l="1"/>
  <c r="J466" i="9"/>
  <c r="K466" i="9"/>
  <c r="C425" i="15"/>
  <c r="D425" i="15" s="1"/>
  <c r="D466" i="9"/>
  <c r="C467" i="9"/>
  <c r="I483" i="9"/>
  <c r="B484" i="9" s="1"/>
  <c r="H483" i="9"/>
  <c r="F483" i="9"/>
  <c r="A485" i="9"/>
  <c r="E484" i="9"/>
  <c r="F484" i="9" s="1"/>
  <c r="K467" i="9" l="1"/>
  <c r="J467" i="9"/>
  <c r="B427" i="15"/>
  <c r="C426" i="15"/>
  <c r="D426" i="15" s="1"/>
  <c r="D467" i="9"/>
  <c r="C468" i="9"/>
  <c r="H484" i="9"/>
  <c r="G484" i="9"/>
  <c r="E485" i="9"/>
  <c r="H485" i="9" s="1"/>
  <c r="A486" i="9"/>
  <c r="B428" i="15" l="1"/>
  <c r="J468" i="9"/>
  <c r="K468" i="9"/>
  <c r="C427" i="15"/>
  <c r="D427" i="15" s="1"/>
  <c r="D468" i="9"/>
  <c r="C469" i="9"/>
  <c r="G485" i="9"/>
  <c r="I484" i="9"/>
  <c r="B485" i="9" s="1"/>
  <c r="F485" i="9"/>
  <c r="E486" i="9"/>
  <c r="G486" i="9" s="1"/>
  <c r="A487" i="9"/>
  <c r="K469" i="9" l="1"/>
  <c r="B429" i="15"/>
  <c r="J469" i="9"/>
  <c r="C428" i="15"/>
  <c r="D428" i="15" s="1"/>
  <c r="D469" i="9"/>
  <c r="C470" i="9"/>
  <c r="F486" i="9"/>
  <c r="H486" i="9"/>
  <c r="I485" i="9"/>
  <c r="B486" i="9" s="1"/>
  <c r="I486" i="9" s="1"/>
  <c r="B487" i="9" s="1"/>
  <c r="E487" i="9"/>
  <c r="H487" i="9" s="1"/>
  <c r="A488" i="9"/>
  <c r="B430" i="15" l="1"/>
  <c r="K470" i="9"/>
  <c r="J470" i="9"/>
  <c r="C429" i="15"/>
  <c r="D429" i="15" s="1"/>
  <c r="D470" i="9"/>
  <c r="C471" i="9"/>
  <c r="G487" i="9"/>
  <c r="I487" i="9" s="1"/>
  <c r="B488" i="9" s="1"/>
  <c r="F487" i="9"/>
  <c r="A489" i="9"/>
  <c r="E488" i="9"/>
  <c r="G488" i="9" s="1"/>
  <c r="C430" i="15" l="1"/>
  <c r="D430" i="15" s="1"/>
  <c r="B431" i="15"/>
  <c r="K471" i="9"/>
  <c r="J471" i="9"/>
  <c r="D471" i="9"/>
  <c r="C472" i="9"/>
  <c r="I488" i="9"/>
  <c r="B489" i="9" s="1"/>
  <c r="F488" i="9"/>
  <c r="H488" i="9"/>
  <c r="A490" i="9"/>
  <c r="E489" i="9"/>
  <c r="G489" i="9" s="1"/>
  <c r="J472" i="9" l="1"/>
  <c r="K472" i="9"/>
  <c r="B432" i="15"/>
  <c r="C431" i="15"/>
  <c r="D472" i="9"/>
  <c r="C473" i="9"/>
  <c r="F489" i="9"/>
  <c r="I489" i="9"/>
  <c r="B490" i="9" s="1"/>
  <c r="H489" i="9"/>
  <c r="A491" i="9"/>
  <c r="E490" i="9"/>
  <c r="G490" i="9" s="1"/>
  <c r="D431" i="15" l="1"/>
  <c r="C432" i="15"/>
  <c r="D432" i="15" s="1"/>
  <c r="B433" i="15"/>
  <c r="J473" i="9"/>
  <c r="K473" i="9"/>
  <c r="D473" i="9"/>
  <c r="C474" i="9"/>
  <c r="I490" i="9"/>
  <c r="B491" i="9" s="1"/>
  <c r="H490" i="9"/>
  <c r="F490" i="9"/>
  <c r="A492" i="9"/>
  <c r="E491" i="9"/>
  <c r="F491" i="9" s="1"/>
  <c r="J474" i="9" l="1"/>
  <c r="B434" i="15"/>
  <c r="K474" i="9"/>
  <c r="C433" i="15"/>
  <c r="D433" i="15" s="1"/>
  <c r="D474" i="9"/>
  <c r="C475" i="9"/>
  <c r="G491" i="9"/>
  <c r="I491" i="9" s="1"/>
  <c r="B492" i="9" s="1"/>
  <c r="H491" i="9"/>
  <c r="A493" i="9"/>
  <c r="E492" i="9"/>
  <c r="G492" i="9" s="1"/>
  <c r="C434" i="15" l="1"/>
  <c r="D434" i="15" s="1"/>
  <c r="J475" i="9"/>
  <c r="B435" i="15"/>
  <c r="K475" i="9"/>
  <c r="D475" i="9"/>
  <c r="C476" i="9"/>
  <c r="I492" i="9"/>
  <c r="B493" i="9" s="1"/>
  <c r="F492" i="9"/>
  <c r="H492" i="9"/>
  <c r="E493" i="9"/>
  <c r="H493" i="9" s="1"/>
  <c r="A494" i="9"/>
  <c r="J476" i="9" l="1"/>
  <c r="K476" i="9"/>
  <c r="B436" i="15"/>
  <c r="C435" i="15"/>
  <c r="D435" i="15" s="1"/>
  <c r="D476" i="9"/>
  <c r="C477" i="9"/>
  <c r="G493" i="9"/>
  <c r="I493" i="9" s="1"/>
  <c r="B494" i="9" s="1"/>
  <c r="F493" i="9"/>
  <c r="A495" i="9"/>
  <c r="E494" i="9"/>
  <c r="H494" i="9" s="1"/>
  <c r="K477" i="9" l="1"/>
  <c r="J477" i="9"/>
  <c r="B437" i="15"/>
  <c r="C436" i="15"/>
  <c r="D477" i="9"/>
  <c r="C478" i="9"/>
  <c r="G494" i="9"/>
  <c r="F494" i="9"/>
  <c r="E495" i="9"/>
  <c r="F495" i="9" s="1"/>
  <c r="A496" i="9"/>
  <c r="G495" i="9"/>
  <c r="B438" i="15" l="1"/>
  <c r="J478" i="9"/>
  <c r="K478" i="9"/>
  <c r="D436" i="15"/>
  <c r="C437" i="15"/>
  <c r="D478" i="9"/>
  <c r="C479" i="9"/>
  <c r="H495" i="9"/>
  <c r="I494" i="9"/>
  <c r="B495" i="9" s="1"/>
  <c r="I495" i="9" s="1"/>
  <c r="B496" i="9" s="1"/>
  <c r="A497" i="9"/>
  <c r="E496" i="9"/>
  <c r="F496" i="9" s="1"/>
  <c r="D437" i="15" l="1"/>
  <c r="G496" i="9"/>
  <c r="I496" i="9" s="1"/>
  <c r="B497" i="9" s="1"/>
  <c r="B439" i="15"/>
  <c r="J479" i="9"/>
  <c r="K479" i="9"/>
  <c r="C438" i="15"/>
  <c r="D479" i="9"/>
  <c r="C480" i="9"/>
  <c r="H496" i="9"/>
  <c r="A498" i="9"/>
  <c r="E497" i="9"/>
  <c r="H497" i="9" s="1"/>
  <c r="B440" i="15" l="1"/>
  <c r="K480" i="9"/>
  <c r="J480" i="9"/>
  <c r="D438" i="15"/>
  <c r="C439" i="15"/>
  <c r="D439" i="15" s="1"/>
  <c r="D480" i="9"/>
  <c r="C481" i="9"/>
  <c r="F497" i="9"/>
  <c r="G497" i="9"/>
  <c r="A499" i="9"/>
  <c r="E498" i="9"/>
  <c r="G498" i="9" s="1"/>
  <c r="K481" i="9" l="1"/>
  <c r="B441" i="15"/>
  <c r="J481" i="9"/>
  <c r="C440" i="15"/>
  <c r="D440" i="15" s="1"/>
  <c r="D481" i="9"/>
  <c r="C482" i="9"/>
  <c r="F498" i="9"/>
  <c r="H498" i="9"/>
  <c r="I497" i="9"/>
  <c r="B498" i="9" s="1"/>
  <c r="I498" i="9" s="1"/>
  <c r="B499" i="9" s="1"/>
  <c r="A500" i="9"/>
  <c r="E499" i="9"/>
  <c r="H499" i="9" s="1"/>
  <c r="C441" i="15" l="1"/>
  <c r="D441" i="15" s="1"/>
  <c r="B442" i="15"/>
  <c r="J482" i="9"/>
  <c r="K482" i="9"/>
  <c r="D482" i="9"/>
  <c r="C483" i="9"/>
  <c r="F499" i="9"/>
  <c r="G499" i="9"/>
  <c r="A501" i="9"/>
  <c r="E500" i="9"/>
  <c r="F500" i="9" s="1"/>
  <c r="C442" i="15" l="1"/>
  <c r="D442" i="15" s="1"/>
  <c r="K483" i="9"/>
  <c r="B443" i="15"/>
  <c r="J483" i="9"/>
  <c r="D483" i="9"/>
  <c r="C484" i="9"/>
  <c r="H500" i="9"/>
  <c r="G500" i="9"/>
  <c r="I499" i="9"/>
  <c r="B500" i="9" s="1"/>
  <c r="A502" i="9"/>
  <c r="E501" i="9"/>
  <c r="H501" i="9" s="1"/>
  <c r="C443" i="15" l="1"/>
  <c r="D443" i="15" s="1"/>
  <c r="B444" i="15"/>
  <c r="K484" i="9"/>
  <c r="J484" i="9"/>
  <c r="D484" i="9"/>
  <c r="C485" i="9"/>
  <c r="F501" i="9"/>
  <c r="G501" i="9"/>
  <c r="I500" i="9"/>
  <c r="B501" i="9" s="1"/>
  <c r="A503" i="9"/>
  <c r="E502" i="9"/>
  <c r="H502" i="9" s="1"/>
  <c r="C444" i="15" l="1"/>
  <c r="J485" i="9"/>
  <c r="K485" i="9"/>
  <c r="B445" i="15"/>
  <c r="D485" i="9"/>
  <c r="C486" i="9"/>
  <c r="G502" i="9"/>
  <c r="F502" i="9"/>
  <c r="I501" i="9"/>
  <c r="B502" i="9" s="1"/>
  <c r="A504" i="9"/>
  <c r="E503" i="9"/>
  <c r="F503" i="9" s="1"/>
  <c r="D444" i="15" l="1"/>
  <c r="J486" i="9"/>
  <c r="B446" i="15"/>
  <c r="K486" i="9"/>
  <c r="C445" i="15"/>
  <c r="D445" i="15" s="1"/>
  <c r="D486" i="9"/>
  <c r="C487" i="9"/>
  <c r="H503" i="9"/>
  <c r="G503" i="9"/>
  <c r="I502" i="9"/>
  <c r="B503" i="9" s="1"/>
  <c r="E504" i="9"/>
  <c r="F504" i="9" s="1"/>
  <c r="A505" i="9"/>
  <c r="J487" i="9" l="1"/>
  <c r="K487" i="9"/>
  <c r="B447" i="15"/>
  <c r="C446" i="15"/>
  <c r="D446" i="15" s="1"/>
  <c r="D487" i="9"/>
  <c r="C488" i="9"/>
  <c r="G504" i="9"/>
  <c r="I503" i="9"/>
  <c r="B504" i="9" s="1"/>
  <c r="H504" i="9"/>
  <c r="E505" i="9"/>
  <c r="F505" i="9" s="1"/>
  <c r="A506" i="9"/>
  <c r="B448" i="15" l="1"/>
  <c r="J488" i="9"/>
  <c r="K488" i="9"/>
  <c r="C447" i="15"/>
  <c r="D447" i="15" s="1"/>
  <c r="D488" i="9"/>
  <c r="C489" i="9"/>
  <c r="G505" i="9"/>
  <c r="H505" i="9"/>
  <c r="I504" i="9"/>
  <c r="B505" i="9" s="1"/>
  <c r="E506" i="9"/>
  <c r="G506" i="9" s="1"/>
  <c r="A507" i="9"/>
  <c r="C448" i="15" l="1"/>
  <c r="B449" i="15"/>
  <c r="K489" i="9"/>
  <c r="J489" i="9"/>
  <c r="D489" i="9"/>
  <c r="C490" i="9"/>
  <c r="H506" i="9"/>
  <c r="F506" i="9"/>
  <c r="I505" i="9"/>
  <c r="B506" i="9" s="1"/>
  <c r="I506" i="9" s="1"/>
  <c r="B507" i="9" s="1"/>
  <c r="E507" i="9"/>
  <c r="G507" i="9" s="1"/>
  <c r="A508" i="9"/>
  <c r="D448" i="15" l="1"/>
  <c r="J490" i="9"/>
  <c r="B450" i="15"/>
  <c r="K490" i="9"/>
  <c r="C449" i="15"/>
  <c r="D449" i="15" s="1"/>
  <c r="D490" i="9"/>
  <c r="C491" i="9"/>
  <c r="F507" i="9"/>
  <c r="I507" i="9"/>
  <c r="B508" i="9" s="1"/>
  <c r="H507" i="9"/>
  <c r="A509" i="9"/>
  <c r="E508" i="9"/>
  <c r="F508" i="9" s="1"/>
  <c r="H508" i="9"/>
  <c r="C450" i="15" l="1"/>
  <c r="B451" i="15"/>
  <c r="J491" i="9"/>
  <c r="K491" i="9"/>
  <c r="D491" i="9"/>
  <c r="C492" i="9"/>
  <c r="G508" i="9"/>
  <c r="I508" i="9" s="1"/>
  <c r="B509" i="9" s="1"/>
  <c r="A510" i="9"/>
  <c r="E509" i="9"/>
  <c r="H509" i="9" s="1"/>
  <c r="B452" i="15" l="1"/>
  <c r="J492" i="9"/>
  <c r="K492" i="9"/>
  <c r="D450" i="15"/>
  <c r="C451" i="15"/>
  <c r="D451" i="15" s="1"/>
  <c r="D492" i="9"/>
  <c r="C493" i="9"/>
  <c r="F509" i="9"/>
  <c r="G509" i="9"/>
  <c r="A511" i="9"/>
  <c r="E510" i="9"/>
  <c r="F510" i="9" s="1"/>
  <c r="B453" i="15" l="1"/>
  <c r="J493" i="9"/>
  <c r="K493" i="9"/>
  <c r="C452" i="15"/>
  <c r="D452" i="15" s="1"/>
  <c r="D493" i="9"/>
  <c r="C494" i="9"/>
  <c r="H510" i="9"/>
  <c r="G510" i="9"/>
  <c r="I509" i="9"/>
  <c r="B510" i="9" s="1"/>
  <c r="A512" i="9"/>
  <c r="E511" i="9"/>
  <c r="F511" i="9" s="1"/>
  <c r="C453" i="15" l="1"/>
  <c r="D453" i="15" s="1"/>
  <c r="J494" i="9"/>
  <c r="B454" i="15"/>
  <c r="K494" i="9"/>
  <c r="D494" i="9"/>
  <c r="C495" i="9"/>
  <c r="G511" i="9"/>
  <c r="I510" i="9"/>
  <c r="B511" i="9" s="1"/>
  <c r="H511" i="9"/>
  <c r="A513" i="9"/>
  <c r="E512" i="9"/>
  <c r="F512" i="9" s="1"/>
  <c r="B455" i="15" l="1"/>
  <c r="J495" i="9"/>
  <c r="K495" i="9"/>
  <c r="C454" i="15"/>
  <c r="D495" i="9"/>
  <c r="C496" i="9"/>
  <c r="G512" i="9"/>
  <c r="H512" i="9"/>
  <c r="I511" i="9"/>
  <c r="B512" i="9" s="1"/>
  <c r="E513" i="9"/>
  <c r="F513" i="9" s="1"/>
  <c r="A514" i="9"/>
  <c r="D454" i="15" l="1"/>
  <c r="C455" i="15"/>
  <c r="D455" i="15" s="1"/>
  <c r="B456" i="15"/>
  <c r="J496" i="9"/>
  <c r="K496" i="9"/>
  <c r="H513" i="9"/>
  <c r="D496" i="9"/>
  <c r="C497" i="9"/>
  <c r="G513" i="9"/>
  <c r="I512" i="9"/>
  <c r="B513" i="9" s="1"/>
  <c r="E514" i="9"/>
  <c r="H514" i="9" s="1"/>
  <c r="A515" i="9"/>
  <c r="C456" i="15" l="1"/>
  <c r="D456" i="15" s="1"/>
  <c r="K497" i="9"/>
  <c r="J497" i="9"/>
  <c r="B457" i="15"/>
  <c r="D497" i="9"/>
  <c r="C498" i="9"/>
  <c r="I513" i="9"/>
  <c r="B514" i="9" s="1"/>
  <c r="G514" i="9"/>
  <c r="F514" i="9"/>
  <c r="E515" i="9"/>
  <c r="G515" i="9" s="1"/>
  <c r="A516" i="9"/>
  <c r="J498" i="9" l="1"/>
  <c r="K498" i="9"/>
  <c r="B458" i="15"/>
  <c r="C457" i="15"/>
  <c r="D457" i="15" s="1"/>
  <c r="D498" i="9"/>
  <c r="C499" i="9"/>
  <c r="H515" i="9"/>
  <c r="F515" i="9"/>
  <c r="I514" i="9"/>
  <c r="B515" i="9" s="1"/>
  <c r="I515" i="9" s="1"/>
  <c r="B516" i="9" s="1"/>
  <c r="E516" i="9"/>
  <c r="G516" i="9" s="1"/>
  <c r="A517" i="9"/>
  <c r="F516" i="9" l="1"/>
  <c r="C458" i="15"/>
  <c r="D458" i="15" s="1"/>
  <c r="K499" i="9"/>
  <c r="B459" i="15"/>
  <c r="J499" i="9"/>
  <c r="D499" i="9"/>
  <c r="C500" i="9"/>
  <c r="H516" i="9"/>
  <c r="I516" i="9"/>
  <c r="B517" i="9" s="1"/>
  <c r="A518" i="9"/>
  <c r="E517" i="9"/>
  <c r="G517" i="9" s="1"/>
  <c r="B460" i="15" l="1"/>
  <c r="J500" i="9"/>
  <c r="K500" i="9"/>
  <c r="C459" i="15"/>
  <c r="D459" i="15" s="1"/>
  <c r="D500" i="9"/>
  <c r="C501" i="9"/>
  <c r="I517" i="9"/>
  <c r="B518" i="9" s="1"/>
  <c r="F517" i="9"/>
  <c r="H517" i="9"/>
  <c r="A519" i="9"/>
  <c r="E518" i="9"/>
  <c r="G518" i="9" s="1"/>
  <c r="B461" i="15" l="1"/>
  <c r="J501" i="9"/>
  <c r="K501" i="9"/>
  <c r="C460" i="15"/>
  <c r="D501" i="9"/>
  <c r="C502" i="9"/>
  <c r="F518" i="9"/>
  <c r="I518" i="9"/>
  <c r="B519" i="9" s="1"/>
  <c r="H518" i="9"/>
  <c r="A520" i="9"/>
  <c r="E519" i="9"/>
  <c r="F519" i="9" s="1"/>
  <c r="D460" i="15" l="1"/>
  <c r="C461" i="15"/>
  <c r="D461" i="15" s="1"/>
  <c r="J502" i="9"/>
  <c r="B462" i="15"/>
  <c r="K502" i="9"/>
  <c r="D502" i="9"/>
  <c r="C503" i="9"/>
  <c r="H519" i="9"/>
  <c r="G519" i="9"/>
  <c r="A521" i="9"/>
  <c r="E520" i="9"/>
  <c r="G520" i="9" s="1"/>
  <c r="C462" i="15" l="1"/>
  <c r="D462" i="15" s="1"/>
  <c r="K503" i="9"/>
  <c r="J503" i="9"/>
  <c r="B463" i="15"/>
  <c r="D503" i="9"/>
  <c r="C504" i="9"/>
  <c r="F520" i="9"/>
  <c r="I519" i="9"/>
  <c r="B520" i="9" s="1"/>
  <c r="I520" i="9" s="1"/>
  <c r="B521" i="9" s="1"/>
  <c r="H520" i="9"/>
  <c r="E521" i="9"/>
  <c r="H521" i="9" s="1"/>
  <c r="A522" i="9"/>
  <c r="J504" i="9" l="1"/>
  <c r="B464" i="15"/>
  <c r="K504" i="9"/>
  <c r="C463" i="15"/>
  <c r="D463" i="15" s="1"/>
  <c r="D504" i="9"/>
  <c r="C505" i="9"/>
  <c r="F521" i="9"/>
  <c r="G521" i="9"/>
  <c r="E522" i="9"/>
  <c r="H522" i="9" s="1"/>
  <c r="A523" i="9"/>
  <c r="C464" i="15" l="1"/>
  <c r="B465" i="15"/>
  <c r="J505" i="9"/>
  <c r="K505" i="9"/>
  <c r="D505" i="9"/>
  <c r="C506" i="9"/>
  <c r="G522" i="9"/>
  <c r="F522" i="9"/>
  <c r="I521" i="9"/>
  <c r="B522" i="9" s="1"/>
  <c r="E523" i="9"/>
  <c r="G523" i="9" s="1"/>
  <c r="A524" i="9"/>
  <c r="B466" i="15" l="1"/>
  <c r="J506" i="9"/>
  <c r="K506" i="9"/>
  <c r="C465" i="15"/>
  <c r="D464" i="15"/>
  <c r="D506" i="9"/>
  <c r="C507" i="9"/>
  <c r="H523" i="9"/>
  <c r="F523" i="9"/>
  <c r="I522" i="9"/>
  <c r="B523" i="9" s="1"/>
  <c r="I523" i="9" s="1"/>
  <c r="B524" i="9" s="1"/>
  <c r="E524" i="9"/>
  <c r="F524" i="9" s="1"/>
  <c r="A525" i="9"/>
  <c r="B485" i="15" s="1"/>
  <c r="B467" i="15" l="1"/>
  <c r="J507" i="9"/>
  <c r="K507" i="9"/>
  <c r="D465" i="15"/>
  <c r="C466" i="15"/>
  <c r="F485" i="15"/>
  <c r="E485" i="15"/>
  <c r="D485" i="15"/>
  <c r="C485" i="15"/>
  <c r="G524" i="9"/>
  <c r="I524" i="9" s="1"/>
  <c r="B525" i="9" s="1"/>
  <c r="J525" i="9"/>
  <c r="K525" i="9"/>
  <c r="D507" i="9"/>
  <c r="C508" i="9"/>
  <c r="H524" i="9"/>
  <c r="A526" i="9"/>
  <c r="B486" i="15" s="1"/>
  <c r="E525" i="9"/>
  <c r="G525" i="9" s="1"/>
  <c r="F486" i="15" l="1"/>
  <c r="D486" i="15"/>
  <c r="E486" i="15"/>
  <c r="C486" i="15"/>
  <c r="D466" i="15"/>
  <c r="B468" i="15"/>
  <c r="J508" i="9"/>
  <c r="K508" i="9"/>
  <c r="C467" i="15"/>
  <c r="D467" i="15" s="1"/>
  <c r="K526" i="9"/>
  <c r="J526" i="9"/>
  <c r="D508" i="9"/>
  <c r="C509" i="9"/>
  <c r="I525" i="9"/>
  <c r="B526" i="9" s="1"/>
  <c r="H525" i="9"/>
  <c r="F525" i="9"/>
  <c r="A527" i="9"/>
  <c r="B487" i="15" s="1"/>
  <c r="E526" i="9"/>
  <c r="G526" i="9" s="1"/>
  <c r="C468" i="15" l="1"/>
  <c r="K509" i="9"/>
  <c r="B469" i="15"/>
  <c r="J509" i="9"/>
  <c r="F487" i="15"/>
  <c r="D487" i="15"/>
  <c r="E487" i="15"/>
  <c r="C487" i="15"/>
  <c r="J527" i="9"/>
  <c r="K527" i="9"/>
  <c r="D509" i="9"/>
  <c r="C510" i="9"/>
  <c r="I526" i="9"/>
  <c r="B527" i="9" s="1"/>
  <c r="F526" i="9"/>
  <c r="H526" i="9"/>
  <c r="A528" i="9"/>
  <c r="B488" i="15" s="1"/>
  <c r="E527" i="9"/>
  <c r="F527" i="9" s="1"/>
  <c r="C469" i="15" l="1"/>
  <c r="D469" i="15" s="1"/>
  <c r="D468" i="15"/>
  <c r="F488" i="15"/>
  <c r="E488" i="15"/>
  <c r="D488" i="15"/>
  <c r="C488" i="15"/>
  <c r="J510" i="9"/>
  <c r="K510" i="9"/>
  <c r="B470" i="15"/>
  <c r="K528" i="9"/>
  <c r="J528" i="9"/>
  <c r="D510" i="9"/>
  <c r="C511" i="9"/>
  <c r="H527" i="9"/>
  <c r="G527" i="9"/>
  <c r="I527" i="9" s="1"/>
  <c r="B528" i="9" s="1"/>
  <c r="A529" i="9"/>
  <c r="B489" i="15" s="1"/>
  <c r="E528" i="9"/>
  <c r="F528" i="9" s="1"/>
  <c r="F489" i="15" l="1"/>
  <c r="E489" i="15"/>
  <c r="D489" i="15"/>
  <c r="C489" i="15"/>
  <c r="B471" i="15"/>
  <c r="J511" i="9"/>
  <c r="K511" i="9"/>
  <c r="C470" i="15"/>
  <c r="D470" i="15" s="1"/>
  <c r="J529" i="9"/>
  <c r="K529" i="9"/>
  <c r="D511" i="9"/>
  <c r="C512" i="9"/>
  <c r="G528" i="9"/>
  <c r="I528" i="9" s="1"/>
  <c r="B529" i="9" s="1"/>
  <c r="H528" i="9"/>
  <c r="E529" i="9"/>
  <c r="G529" i="9" s="1"/>
  <c r="A530" i="9"/>
  <c r="B490" i="15" s="1"/>
  <c r="F490" i="15" l="1"/>
  <c r="C490" i="15"/>
  <c r="D490" i="15"/>
  <c r="E490" i="15"/>
  <c r="K512" i="9"/>
  <c r="B472" i="15"/>
  <c r="J512" i="9"/>
  <c r="C471" i="15"/>
  <c r="D471" i="15" s="1"/>
  <c r="K530" i="9"/>
  <c r="J530" i="9"/>
  <c r="D512" i="9"/>
  <c r="C513" i="9"/>
  <c r="I529" i="9"/>
  <c r="B530" i="9" s="1"/>
  <c r="H529" i="9"/>
  <c r="F529" i="9"/>
  <c r="E530" i="9"/>
  <c r="G530" i="9" s="1"/>
  <c r="A531" i="9"/>
  <c r="B491" i="15" s="1"/>
  <c r="F491" i="15" l="1"/>
  <c r="D491" i="15"/>
  <c r="C491" i="15"/>
  <c r="E491" i="15"/>
  <c r="C472" i="15"/>
  <c r="D472" i="15" s="1"/>
  <c r="B473" i="15"/>
  <c r="J513" i="9"/>
  <c r="K513" i="9"/>
  <c r="J531" i="9"/>
  <c r="K531" i="9"/>
  <c r="D513" i="9"/>
  <c r="C514" i="9"/>
  <c r="H530" i="9"/>
  <c r="I530" i="9"/>
  <c r="B531" i="9" s="1"/>
  <c r="F530" i="9"/>
  <c r="E531" i="9"/>
  <c r="G531" i="9" s="1"/>
  <c r="A532" i="9"/>
  <c r="B492" i="15" s="1"/>
  <c r="B474" i="15" l="1"/>
  <c r="J514" i="9"/>
  <c r="K514" i="9"/>
  <c r="C473" i="15"/>
  <c r="D473" i="15" s="1"/>
  <c r="F492" i="15"/>
  <c r="E492" i="15"/>
  <c r="D492" i="15"/>
  <c r="C492" i="15"/>
  <c r="K532" i="9"/>
  <c r="J532" i="9"/>
  <c r="H531" i="9"/>
  <c r="F531" i="9"/>
  <c r="D514" i="9"/>
  <c r="C515" i="9"/>
  <c r="I531" i="9"/>
  <c r="B532" i="9" s="1"/>
  <c r="E532" i="9"/>
  <c r="G532" i="9" s="1"/>
  <c r="A533" i="9"/>
  <c r="B493" i="15" s="1"/>
  <c r="J515" i="9" l="1"/>
  <c r="K515" i="9"/>
  <c r="B475" i="15"/>
  <c r="F493" i="15"/>
  <c r="E493" i="15"/>
  <c r="C493" i="15"/>
  <c r="D493" i="15"/>
  <c r="C474" i="15"/>
  <c r="D474" i="15" s="1"/>
  <c r="J533" i="9"/>
  <c r="K533" i="9"/>
  <c r="D515" i="9"/>
  <c r="C516" i="9"/>
  <c r="I532" i="9"/>
  <c r="B533" i="9" s="1"/>
  <c r="H532" i="9"/>
  <c r="F532" i="9"/>
  <c r="A534" i="9"/>
  <c r="B494" i="15" s="1"/>
  <c r="E533" i="9"/>
  <c r="G533" i="9" s="1"/>
  <c r="F494" i="15" l="1"/>
  <c r="D494" i="15"/>
  <c r="E494" i="15"/>
  <c r="C494" i="15"/>
  <c r="B476" i="15"/>
  <c r="J516" i="9"/>
  <c r="K516" i="9"/>
  <c r="C475" i="15"/>
  <c r="D475" i="15" s="1"/>
  <c r="K534" i="9"/>
  <c r="J534" i="9"/>
  <c r="D516" i="9"/>
  <c r="C517" i="9"/>
  <c r="F533" i="9"/>
  <c r="I533" i="9"/>
  <c r="B534" i="9" s="1"/>
  <c r="H533" i="9"/>
  <c r="A535" i="9"/>
  <c r="B495" i="15" s="1"/>
  <c r="E534" i="9"/>
  <c r="F534" i="9" s="1"/>
  <c r="F495" i="15" l="1"/>
  <c r="D495" i="15"/>
  <c r="E495" i="15"/>
  <c r="C495" i="15"/>
  <c r="B477" i="15"/>
  <c r="K517" i="9"/>
  <c r="J517" i="9"/>
  <c r="C476" i="15"/>
  <c r="D476" i="15" s="1"/>
  <c r="J535" i="9"/>
  <c r="K535" i="9"/>
  <c r="D517" i="9"/>
  <c r="C518" i="9"/>
  <c r="G534" i="9"/>
  <c r="H534" i="9"/>
  <c r="A536" i="9"/>
  <c r="B496" i="15" s="1"/>
  <c r="E535" i="9"/>
  <c r="G535" i="9" s="1"/>
  <c r="B478" i="15" l="1"/>
  <c r="J518" i="9"/>
  <c r="K518" i="9"/>
  <c r="F496" i="15"/>
  <c r="E496" i="15"/>
  <c r="C496" i="15"/>
  <c r="D496" i="15"/>
  <c r="C477" i="15"/>
  <c r="D477" i="15" s="1"/>
  <c r="K536" i="9"/>
  <c r="J536" i="9"/>
  <c r="D518" i="9"/>
  <c r="C519" i="9"/>
  <c r="H535" i="9"/>
  <c r="F535" i="9"/>
  <c r="I534" i="9"/>
  <c r="B535" i="9" s="1"/>
  <c r="I535" i="9" s="1"/>
  <c r="B536" i="9" s="1"/>
  <c r="E536" i="9"/>
  <c r="G536" i="9" s="1"/>
  <c r="A537" i="9"/>
  <c r="B497" i="15" s="1"/>
  <c r="K519" i="9" l="1"/>
  <c r="B479" i="15"/>
  <c r="J519" i="9"/>
  <c r="F497" i="15"/>
  <c r="E497" i="15"/>
  <c r="C497" i="15"/>
  <c r="D497" i="15"/>
  <c r="C478" i="15"/>
  <c r="J537" i="9"/>
  <c r="K537" i="9"/>
  <c r="D519" i="9"/>
  <c r="C520" i="9"/>
  <c r="F536" i="9"/>
  <c r="H536" i="9"/>
  <c r="I536" i="9"/>
  <c r="B537" i="9" s="1"/>
  <c r="E537" i="9"/>
  <c r="H537" i="9" s="1"/>
  <c r="A538" i="9"/>
  <c r="B498" i="15" s="1"/>
  <c r="B480" i="15" l="1"/>
  <c r="J520" i="9"/>
  <c r="K520" i="9"/>
  <c r="D478" i="15"/>
  <c r="C479" i="15"/>
  <c r="F498" i="15"/>
  <c r="C498" i="15"/>
  <c r="D498" i="15"/>
  <c r="E498" i="15"/>
  <c r="K538" i="9"/>
  <c r="J538" i="9"/>
  <c r="D520" i="9"/>
  <c r="C521" i="9"/>
  <c r="F537" i="9"/>
  <c r="G537" i="9"/>
  <c r="E538" i="9"/>
  <c r="H538" i="9" s="1"/>
  <c r="A539" i="9"/>
  <c r="B499" i="15" s="1"/>
  <c r="F499" i="15" l="1"/>
  <c r="D499" i="15"/>
  <c r="E499" i="15"/>
  <c r="C499" i="15"/>
  <c r="D479" i="15"/>
  <c r="B481" i="15"/>
  <c r="J521" i="9"/>
  <c r="K521" i="9"/>
  <c r="C480" i="15"/>
  <c r="D480" i="15" s="1"/>
  <c r="J539" i="9"/>
  <c r="K539" i="9"/>
  <c r="D521" i="9"/>
  <c r="C522" i="9"/>
  <c r="F538" i="9"/>
  <c r="G538" i="9"/>
  <c r="I537" i="9"/>
  <c r="B538" i="9" s="1"/>
  <c r="A540" i="9"/>
  <c r="B500" i="15" s="1"/>
  <c r="E539" i="9"/>
  <c r="H539" i="9" s="1"/>
  <c r="F500" i="15" l="1"/>
  <c r="E500" i="15"/>
  <c r="C500" i="15"/>
  <c r="D500" i="15"/>
  <c r="B482" i="15"/>
  <c r="K522" i="9"/>
  <c r="J522" i="9"/>
  <c r="C481" i="15"/>
  <c r="D481" i="15" s="1"/>
  <c r="K540" i="9"/>
  <c r="J540" i="9"/>
  <c r="D522" i="9"/>
  <c r="C523" i="9"/>
  <c r="F539" i="9"/>
  <c r="G539" i="9"/>
  <c r="I538" i="9"/>
  <c r="B539" i="9" s="1"/>
  <c r="A541" i="9"/>
  <c r="B501" i="15" s="1"/>
  <c r="E540" i="9"/>
  <c r="H540" i="9" s="1"/>
  <c r="F501" i="15" l="1"/>
  <c r="E501" i="15"/>
  <c r="D501" i="15"/>
  <c r="C501" i="15"/>
  <c r="B483" i="15"/>
  <c r="J523" i="9"/>
  <c r="K523" i="9"/>
  <c r="C482" i="15"/>
  <c r="D482" i="15" s="1"/>
  <c r="J541" i="9"/>
  <c r="K541" i="9"/>
  <c r="D523" i="9"/>
  <c r="C524" i="9"/>
  <c r="F540" i="9"/>
  <c r="I539" i="9"/>
  <c r="B540" i="9" s="1"/>
  <c r="G540" i="9"/>
  <c r="E541" i="9"/>
  <c r="F541" i="9" s="1"/>
  <c r="A542" i="9"/>
  <c r="B502" i="15" s="1"/>
  <c r="K524" i="9" l="1"/>
  <c r="B484" i="15"/>
  <c r="J524" i="9"/>
  <c r="F502" i="15"/>
  <c r="D502" i="15"/>
  <c r="E502" i="15"/>
  <c r="C502" i="15"/>
  <c r="C483" i="15"/>
  <c r="D483" i="15" s="1"/>
  <c r="K542" i="9"/>
  <c r="J542" i="9"/>
  <c r="D524" i="9"/>
  <c r="C525" i="9"/>
  <c r="G541" i="9"/>
  <c r="H541" i="9"/>
  <c r="I540" i="9"/>
  <c r="B541" i="9" s="1"/>
  <c r="E542" i="9"/>
  <c r="H542" i="9" s="1"/>
  <c r="A543" i="9"/>
  <c r="B503" i="15" s="1"/>
  <c r="C484" i="15" l="1"/>
  <c r="D484" i="15" s="1"/>
  <c r="F503" i="15"/>
  <c r="D503" i="15"/>
  <c r="E503" i="15"/>
  <c r="C503" i="15"/>
  <c r="J543" i="9"/>
  <c r="K543" i="9"/>
  <c r="D525" i="9"/>
  <c r="C526" i="9"/>
  <c r="F542" i="9"/>
  <c r="G542" i="9"/>
  <c r="I541" i="9"/>
  <c r="B542" i="9" s="1"/>
  <c r="A544" i="9"/>
  <c r="B504" i="15" s="1"/>
  <c r="E543" i="9"/>
  <c r="G543" i="9" s="1"/>
  <c r="F504" i="15" l="1"/>
  <c r="E504" i="15"/>
  <c r="D504" i="15"/>
  <c r="C504" i="15"/>
  <c r="K544" i="9"/>
  <c r="J544" i="9"/>
  <c r="D526" i="9"/>
  <c r="C527" i="9"/>
  <c r="F543" i="9"/>
  <c r="H543" i="9"/>
  <c r="I542" i="9"/>
  <c r="B543" i="9" s="1"/>
  <c r="I543" i="9" s="1"/>
  <c r="B544" i="9" s="1"/>
  <c r="E544" i="9"/>
  <c r="G544" i="9" s="1"/>
  <c r="A545" i="9"/>
  <c r="B505" i="15" s="1"/>
  <c r="F505" i="15" l="1"/>
  <c r="E505" i="15"/>
  <c r="D505" i="15"/>
  <c r="C505" i="15"/>
  <c r="J545" i="9"/>
  <c r="K545" i="9"/>
  <c r="D527" i="9"/>
  <c r="C528" i="9"/>
  <c r="I544" i="9"/>
  <c r="B545" i="9" s="1"/>
  <c r="H544" i="9"/>
  <c r="F544" i="9"/>
  <c r="E545" i="9"/>
  <c r="F545" i="9" s="1"/>
  <c r="A546" i="9"/>
  <c r="B506" i="15" s="1"/>
  <c r="F506" i="15" l="1"/>
  <c r="C506" i="15"/>
  <c r="D506" i="15"/>
  <c r="E506" i="15"/>
  <c r="K546" i="9"/>
  <c r="J546" i="9"/>
  <c r="D528" i="9"/>
  <c r="C529" i="9"/>
  <c r="G545" i="9"/>
  <c r="I545" i="9" s="1"/>
  <c r="B546" i="9" s="1"/>
  <c r="H545" i="9"/>
  <c r="A547" i="9"/>
  <c r="B507" i="15" s="1"/>
  <c r="E546" i="9"/>
  <c r="F546" i="9" s="1"/>
  <c r="E507" i="15" l="1"/>
  <c r="F507" i="15"/>
  <c r="C507" i="15"/>
  <c r="D507" i="15"/>
  <c r="J547" i="9"/>
  <c r="K547" i="9"/>
  <c r="D529" i="9"/>
  <c r="C530" i="9"/>
  <c r="H546" i="9"/>
  <c r="G546" i="9"/>
  <c r="A548" i="9"/>
  <c r="B508" i="15" s="1"/>
  <c r="E547" i="9"/>
  <c r="H547" i="9" s="1"/>
  <c r="F547" i="9"/>
  <c r="D508" i="15" l="1"/>
  <c r="F508" i="15"/>
  <c r="C508" i="15"/>
  <c r="E508" i="15"/>
  <c r="K548" i="9"/>
  <c r="J548" i="9"/>
  <c r="D530" i="9"/>
  <c r="C531" i="9"/>
  <c r="G547" i="9"/>
  <c r="I546" i="9"/>
  <c r="B547" i="9" s="1"/>
  <c r="A549" i="9"/>
  <c r="B509" i="15" s="1"/>
  <c r="E548" i="9"/>
  <c r="H548" i="9" s="1"/>
  <c r="C509" i="15" l="1"/>
  <c r="F509" i="15"/>
  <c r="E509" i="15"/>
  <c r="D509" i="15"/>
  <c r="J549" i="9"/>
  <c r="K549" i="9"/>
  <c r="D531" i="9"/>
  <c r="C532" i="9"/>
  <c r="G548" i="9"/>
  <c r="F548" i="9"/>
  <c r="I547" i="9"/>
  <c r="B548" i="9" s="1"/>
  <c r="E549" i="9"/>
  <c r="G549" i="9" s="1"/>
  <c r="A550" i="9"/>
  <c r="B510" i="15" s="1"/>
  <c r="F510" i="15" l="1"/>
  <c r="E510" i="15"/>
  <c r="C510" i="15"/>
  <c r="D510" i="15"/>
  <c r="K550" i="9"/>
  <c r="J550" i="9"/>
  <c r="D532" i="9"/>
  <c r="C533" i="9"/>
  <c r="I548" i="9"/>
  <c r="B549" i="9" s="1"/>
  <c r="I549" i="9" s="1"/>
  <c r="B550" i="9" s="1"/>
  <c r="F549" i="9"/>
  <c r="H549" i="9"/>
  <c r="E550" i="9"/>
  <c r="F550" i="9" s="1"/>
  <c r="A551" i="9"/>
  <c r="B511" i="15" s="1"/>
  <c r="E511" i="15" l="1"/>
  <c r="F511" i="15"/>
  <c r="C511" i="15"/>
  <c r="D511" i="15"/>
  <c r="J551" i="9"/>
  <c r="K551" i="9"/>
  <c r="D533" i="9"/>
  <c r="C534" i="9"/>
  <c r="G550" i="9"/>
  <c r="I550" i="9" s="1"/>
  <c r="B551" i="9" s="1"/>
  <c r="H550" i="9"/>
  <c r="E551" i="9"/>
  <c r="F551" i="9" s="1"/>
  <c r="A552" i="9"/>
  <c r="B512" i="15" s="1"/>
  <c r="D512" i="15" l="1"/>
  <c r="F512" i="15"/>
  <c r="C512" i="15"/>
  <c r="E512" i="15"/>
  <c r="K552" i="9"/>
  <c r="J552" i="9"/>
  <c r="D534" i="9"/>
  <c r="C535" i="9"/>
  <c r="G551" i="9"/>
  <c r="H551" i="9"/>
  <c r="E552" i="9"/>
  <c r="G552" i="9" s="1"/>
  <c r="A553" i="9"/>
  <c r="B513" i="15" s="1"/>
  <c r="C513" i="15" l="1"/>
  <c r="F513" i="15"/>
  <c r="D513" i="15"/>
  <c r="E513" i="15"/>
  <c r="J553" i="9"/>
  <c r="K553" i="9"/>
  <c r="D535" i="9"/>
  <c r="C536" i="9"/>
  <c r="F552" i="9"/>
  <c r="H552" i="9"/>
  <c r="I551" i="9"/>
  <c r="B552" i="9" s="1"/>
  <c r="I552" i="9" s="1"/>
  <c r="B553" i="9" s="1"/>
  <c r="E553" i="9"/>
  <c r="G553" i="9" s="1"/>
  <c r="H553" i="9"/>
  <c r="A554" i="9"/>
  <c r="B514" i="15" s="1"/>
  <c r="F514" i="15" l="1"/>
  <c r="D514" i="15"/>
  <c r="E514" i="15"/>
  <c r="C514" i="15"/>
  <c r="K554" i="9"/>
  <c r="J554" i="9"/>
  <c r="D536" i="9"/>
  <c r="C537" i="9"/>
  <c r="F553" i="9"/>
  <c r="I553" i="9"/>
  <c r="B554" i="9" s="1"/>
  <c r="A555" i="9"/>
  <c r="B515" i="15" s="1"/>
  <c r="E554" i="9"/>
  <c r="G554" i="9" s="1"/>
  <c r="E515" i="15" l="1"/>
  <c r="F515" i="15"/>
  <c r="D515" i="15"/>
  <c r="C515" i="15"/>
  <c r="J555" i="9"/>
  <c r="K555" i="9"/>
  <c r="D537" i="9"/>
  <c r="C538" i="9"/>
  <c r="F554" i="9"/>
  <c r="I554" i="9"/>
  <c r="B555" i="9" s="1"/>
  <c r="H554" i="9"/>
  <c r="A556" i="9"/>
  <c r="B516" i="15" s="1"/>
  <c r="E555" i="9"/>
  <c r="F555" i="9" s="1"/>
  <c r="D516" i="15" l="1"/>
  <c r="F516" i="15"/>
  <c r="C516" i="15"/>
  <c r="E516" i="15"/>
  <c r="K556" i="9"/>
  <c r="J556" i="9"/>
  <c r="G555" i="9"/>
  <c r="I555" i="9" s="1"/>
  <c r="B556" i="9" s="1"/>
  <c r="D538" i="9"/>
  <c r="C539" i="9"/>
  <c r="H555" i="9"/>
  <c r="A557" i="9"/>
  <c r="B517" i="15" s="1"/>
  <c r="E556" i="9"/>
  <c r="G556" i="9" s="1"/>
  <c r="C517" i="15" l="1"/>
  <c r="F517" i="15"/>
  <c r="D517" i="15"/>
  <c r="E517" i="15"/>
  <c r="J557" i="9"/>
  <c r="K557" i="9"/>
  <c r="D539" i="9"/>
  <c r="C540" i="9"/>
  <c r="I556" i="9"/>
  <c r="B557" i="9" s="1"/>
  <c r="H556" i="9"/>
  <c r="F556" i="9"/>
  <c r="E557" i="9"/>
  <c r="H557" i="9" s="1"/>
  <c r="A558" i="9"/>
  <c r="B518" i="15" s="1"/>
  <c r="F518" i="15" l="1"/>
  <c r="C518" i="15"/>
  <c r="D518" i="15"/>
  <c r="E518" i="15"/>
  <c r="K558" i="9"/>
  <c r="J558" i="9"/>
  <c r="D540" i="9"/>
  <c r="C541" i="9"/>
  <c r="G557" i="9"/>
  <c r="I557" i="9" s="1"/>
  <c r="B558" i="9" s="1"/>
  <c r="F557" i="9"/>
  <c r="E558" i="9"/>
  <c r="F558" i="9" s="1"/>
  <c r="A559" i="9"/>
  <c r="B519" i="15" s="1"/>
  <c r="H558" i="9"/>
  <c r="G558" i="9"/>
  <c r="E519" i="15" l="1"/>
  <c r="F519" i="15"/>
  <c r="C519" i="15"/>
  <c r="D519" i="15"/>
  <c r="J559" i="9"/>
  <c r="K559" i="9"/>
  <c r="D541" i="9"/>
  <c r="C542" i="9"/>
  <c r="I558" i="9"/>
  <c r="B559" i="9" s="1"/>
  <c r="E559" i="9"/>
  <c r="H559" i="9" s="1"/>
  <c r="A560" i="9"/>
  <c r="B520" i="15" s="1"/>
  <c r="D520" i="15" l="1"/>
  <c r="F520" i="15"/>
  <c r="E520" i="15"/>
  <c r="C520" i="15"/>
  <c r="K560" i="9"/>
  <c r="J560" i="9"/>
  <c r="D542" i="9"/>
  <c r="C543" i="9"/>
  <c r="G559" i="9"/>
  <c r="F559" i="9"/>
  <c r="E560" i="9"/>
  <c r="F560" i="9" s="1"/>
  <c r="A561" i="9"/>
  <c r="B521" i="15" s="1"/>
  <c r="C521" i="15" l="1"/>
  <c r="F521" i="15"/>
  <c r="D521" i="15"/>
  <c r="E521" i="15"/>
  <c r="J561" i="9"/>
  <c r="K561" i="9"/>
  <c r="G560" i="9"/>
  <c r="D543" i="9"/>
  <c r="C544" i="9"/>
  <c r="H560" i="9"/>
  <c r="I559" i="9"/>
  <c r="B560" i="9" s="1"/>
  <c r="E561" i="9"/>
  <c r="G561" i="9" s="1"/>
  <c r="A562" i="9"/>
  <c r="B522" i="15" s="1"/>
  <c r="I560" i="9" l="1"/>
  <c r="B561" i="9" s="1"/>
  <c r="F522" i="15"/>
  <c r="C522" i="15"/>
  <c r="D522" i="15"/>
  <c r="E522" i="15"/>
  <c r="K562" i="9"/>
  <c r="J562" i="9"/>
  <c r="D544" i="9"/>
  <c r="C545" i="9"/>
  <c r="I561" i="9"/>
  <c r="B562" i="9" s="1"/>
  <c r="H561" i="9"/>
  <c r="F561" i="9"/>
  <c r="E562" i="9"/>
  <c r="G562" i="9" s="1"/>
  <c r="A563" i="9"/>
  <c r="B523" i="15" s="1"/>
  <c r="E523" i="15" l="1"/>
  <c r="F523" i="15"/>
  <c r="C523" i="15"/>
  <c r="D523" i="15"/>
  <c r="J563" i="9"/>
  <c r="K563" i="9"/>
  <c r="D545" i="9"/>
  <c r="C546" i="9"/>
  <c r="F562" i="9"/>
  <c r="H562" i="9"/>
  <c r="I562" i="9"/>
  <c r="B563" i="9" s="1"/>
  <c r="A564" i="9"/>
  <c r="B524" i="15" s="1"/>
  <c r="E563" i="9"/>
  <c r="F563" i="9" s="1"/>
  <c r="D524" i="15" l="1"/>
  <c r="F524" i="15"/>
  <c r="C524" i="15"/>
  <c r="E524" i="15"/>
  <c r="K564" i="9"/>
  <c r="J564" i="9"/>
  <c r="D546" i="9"/>
  <c r="C547" i="9"/>
  <c r="H563" i="9"/>
  <c r="G563" i="9"/>
  <c r="A565" i="9"/>
  <c r="B525" i="15" s="1"/>
  <c r="E564" i="9"/>
  <c r="F564" i="9" s="1"/>
  <c r="C525" i="15" l="1"/>
  <c r="F525" i="15"/>
  <c r="E525" i="15"/>
  <c r="D525" i="15"/>
  <c r="J565" i="9"/>
  <c r="K565" i="9"/>
  <c r="D547" i="9"/>
  <c r="C548" i="9"/>
  <c r="G564" i="9"/>
  <c r="H564" i="9"/>
  <c r="I563" i="9"/>
  <c r="B564" i="9" s="1"/>
  <c r="E565" i="9"/>
  <c r="H565" i="9" s="1"/>
  <c r="A566" i="9"/>
  <c r="B526" i="15" s="1"/>
  <c r="F526" i="15" l="1"/>
  <c r="E526" i="15"/>
  <c r="C526" i="15"/>
  <c r="D526" i="15"/>
  <c r="K566" i="9"/>
  <c r="J566" i="9"/>
  <c r="D548" i="9"/>
  <c r="C549" i="9"/>
  <c r="G565" i="9"/>
  <c r="I564" i="9"/>
  <c r="B565" i="9" s="1"/>
  <c r="F565" i="9"/>
  <c r="E566" i="9"/>
  <c r="G566" i="9" s="1"/>
  <c r="A567" i="9"/>
  <c r="B527" i="15" s="1"/>
  <c r="F566" i="9"/>
  <c r="E527" i="15" l="1"/>
  <c r="F527" i="15"/>
  <c r="C527" i="15"/>
  <c r="D527" i="15"/>
  <c r="J567" i="9"/>
  <c r="K567" i="9"/>
  <c r="I565" i="9"/>
  <c r="B566" i="9" s="1"/>
  <c r="I566" i="9" s="1"/>
  <c r="B567" i="9" s="1"/>
  <c r="D549" i="9"/>
  <c r="C550" i="9"/>
  <c r="H566" i="9"/>
  <c r="E567" i="9"/>
  <c r="G567" i="9" s="1"/>
  <c r="A568" i="9"/>
  <c r="B528" i="15" s="1"/>
  <c r="D528" i="15" l="1"/>
  <c r="F528" i="15"/>
  <c r="C528" i="15"/>
  <c r="E528" i="15"/>
  <c r="K568" i="9"/>
  <c r="J568" i="9"/>
  <c r="D550" i="9"/>
  <c r="C551" i="9"/>
  <c r="H567" i="9"/>
  <c r="I567" i="9"/>
  <c r="B568" i="9" s="1"/>
  <c r="F567" i="9"/>
  <c r="E568" i="9"/>
  <c r="F568" i="9" s="1"/>
  <c r="H568" i="9"/>
  <c r="A569" i="9"/>
  <c r="B529" i="15" s="1"/>
  <c r="C529" i="15" l="1"/>
  <c r="F529" i="15"/>
  <c r="D529" i="15"/>
  <c r="E529" i="15"/>
  <c r="J569" i="9"/>
  <c r="K569" i="9"/>
  <c r="D551" i="9"/>
  <c r="C552" i="9"/>
  <c r="G568" i="9"/>
  <c r="I568" i="9" s="1"/>
  <c r="B569" i="9" s="1"/>
  <c r="A570" i="9"/>
  <c r="B530" i="15" s="1"/>
  <c r="E569" i="9"/>
  <c r="F569" i="9" s="1"/>
  <c r="F530" i="15" l="1"/>
  <c r="D530" i="15"/>
  <c r="E530" i="15"/>
  <c r="C530" i="15"/>
  <c r="K570" i="9"/>
  <c r="J570" i="9"/>
  <c r="D552" i="9"/>
  <c r="C553" i="9"/>
  <c r="G569" i="9"/>
  <c r="I569" i="9" s="1"/>
  <c r="B570" i="9" s="1"/>
  <c r="H569" i="9"/>
  <c r="A571" i="9"/>
  <c r="B531" i="15" s="1"/>
  <c r="E570" i="9"/>
  <c r="F570" i="9" s="1"/>
  <c r="H570" i="9"/>
  <c r="E531" i="15" l="1"/>
  <c r="F531" i="15"/>
  <c r="D531" i="15"/>
  <c r="C531" i="15"/>
  <c r="J571" i="9"/>
  <c r="K571" i="9"/>
  <c r="D553" i="9"/>
  <c r="C554" i="9"/>
  <c r="G570" i="9"/>
  <c r="A572" i="9"/>
  <c r="B532" i="15" s="1"/>
  <c r="E571" i="9"/>
  <c r="H571" i="9" s="1"/>
  <c r="D532" i="15" l="1"/>
  <c r="F532" i="15"/>
  <c r="C532" i="15"/>
  <c r="E532" i="15"/>
  <c r="K572" i="9"/>
  <c r="J572" i="9"/>
  <c r="D554" i="9"/>
  <c r="C555" i="9"/>
  <c r="F571" i="9"/>
  <c r="G571" i="9"/>
  <c r="I570" i="9"/>
  <c r="B571" i="9" s="1"/>
  <c r="A573" i="9"/>
  <c r="B533" i="15" s="1"/>
  <c r="E572" i="9"/>
  <c r="H572" i="9" s="1"/>
  <c r="C533" i="15" l="1"/>
  <c r="F533" i="15"/>
  <c r="D533" i="15"/>
  <c r="E533" i="15"/>
  <c r="J573" i="9"/>
  <c r="K573" i="9"/>
  <c r="D555" i="9"/>
  <c r="C556" i="9"/>
  <c r="F572" i="9"/>
  <c r="G572" i="9"/>
  <c r="I571" i="9"/>
  <c r="B572" i="9" s="1"/>
  <c r="A574" i="9"/>
  <c r="B534" i="15" s="1"/>
  <c r="E573" i="9"/>
  <c r="G573" i="9" s="1"/>
  <c r="F534" i="15" l="1"/>
  <c r="C534" i="15"/>
  <c r="D534" i="15"/>
  <c r="E534" i="15"/>
  <c r="K574" i="9"/>
  <c r="J574" i="9"/>
  <c r="D556" i="9"/>
  <c r="C557" i="9"/>
  <c r="F573" i="9"/>
  <c r="H573" i="9"/>
  <c r="I572" i="9"/>
  <c r="B573" i="9" s="1"/>
  <c r="I573" i="9" s="1"/>
  <c r="B574" i="9" s="1"/>
  <c r="E574" i="9"/>
  <c r="F574" i="9" s="1"/>
  <c r="A575" i="9"/>
  <c r="B535" i="15" s="1"/>
  <c r="E535" i="15" l="1"/>
  <c r="F535" i="15"/>
  <c r="C535" i="15"/>
  <c r="D535" i="15"/>
  <c r="J575" i="9"/>
  <c r="K575" i="9"/>
  <c r="D557" i="9"/>
  <c r="C558" i="9"/>
  <c r="H574" i="9"/>
  <c r="G574" i="9"/>
  <c r="E575" i="9"/>
  <c r="H575" i="9" s="1"/>
  <c r="A576" i="9"/>
  <c r="B536" i="15" s="1"/>
  <c r="D536" i="15" l="1"/>
  <c r="F536" i="15"/>
  <c r="E536" i="15"/>
  <c r="C536" i="15"/>
  <c r="K576" i="9"/>
  <c r="J576" i="9"/>
  <c r="D558" i="9"/>
  <c r="C559" i="9"/>
  <c r="G575" i="9"/>
  <c r="F575" i="9"/>
  <c r="I574" i="9"/>
  <c r="B575" i="9" s="1"/>
  <c r="A577" i="9"/>
  <c r="B537" i="15" s="1"/>
  <c r="E576" i="9"/>
  <c r="G576" i="9" s="1"/>
  <c r="C537" i="15" l="1"/>
  <c r="F537" i="15"/>
  <c r="D537" i="15"/>
  <c r="E537" i="15"/>
  <c r="J577" i="9"/>
  <c r="K577" i="9"/>
  <c r="D559" i="9"/>
  <c r="C560" i="9"/>
  <c r="F576" i="9"/>
  <c r="H576" i="9"/>
  <c r="I575" i="9"/>
  <c r="B576" i="9" s="1"/>
  <c r="I576" i="9" s="1"/>
  <c r="B577" i="9" s="1"/>
  <c r="A578" i="9"/>
  <c r="B538" i="15" s="1"/>
  <c r="E577" i="9"/>
  <c r="H577" i="9" s="1"/>
  <c r="F538" i="15" l="1"/>
  <c r="C538" i="15"/>
  <c r="D538" i="15"/>
  <c r="E538" i="15"/>
  <c r="K578" i="9"/>
  <c r="J578" i="9"/>
  <c r="D560" i="9"/>
  <c r="C561" i="9"/>
  <c r="G577" i="9"/>
  <c r="F577" i="9"/>
  <c r="A579" i="9"/>
  <c r="B539" i="15" s="1"/>
  <c r="E578" i="9"/>
  <c r="F578" i="9" s="1"/>
  <c r="E539" i="15" l="1"/>
  <c r="F539" i="15"/>
  <c r="C539" i="15"/>
  <c r="D539" i="15"/>
  <c r="J579" i="9"/>
  <c r="K579" i="9"/>
  <c r="D561" i="9"/>
  <c r="C562" i="9"/>
  <c r="H578" i="9"/>
  <c r="G578" i="9"/>
  <c r="I577" i="9"/>
  <c r="B578" i="9" s="1"/>
  <c r="A580" i="9"/>
  <c r="B540" i="15" s="1"/>
  <c r="E579" i="9"/>
  <c r="H579" i="9" s="1"/>
  <c r="D540" i="15" l="1"/>
  <c r="F540" i="15"/>
  <c r="C540" i="15"/>
  <c r="E540" i="15"/>
  <c r="K580" i="9"/>
  <c r="J580" i="9"/>
  <c r="D562" i="9"/>
  <c r="C563" i="9"/>
  <c r="G579" i="9"/>
  <c r="F579" i="9"/>
  <c r="I578" i="9"/>
  <c r="B579" i="9" s="1"/>
  <c r="A581" i="9"/>
  <c r="B541" i="15" s="1"/>
  <c r="E580" i="9"/>
  <c r="F580" i="9" s="1"/>
  <c r="C541" i="15" l="1"/>
  <c r="F541" i="15"/>
  <c r="E541" i="15"/>
  <c r="D541" i="15"/>
  <c r="J581" i="9"/>
  <c r="K581" i="9"/>
  <c r="D563" i="9"/>
  <c r="C564" i="9"/>
  <c r="I579" i="9"/>
  <c r="B580" i="9" s="1"/>
  <c r="G580" i="9"/>
  <c r="H580" i="9"/>
  <c r="E581" i="9"/>
  <c r="H581" i="9" s="1"/>
  <c r="A582" i="9"/>
  <c r="B542" i="15" s="1"/>
  <c r="F542" i="15" l="1"/>
  <c r="E542" i="15"/>
  <c r="C542" i="15"/>
  <c r="D542" i="15"/>
  <c r="K582" i="9"/>
  <c r="J582" i="9"/>
  <c r="D564" i="9"/>
  <c r="C565" i="9"/>
  <c r="F581" i="9"/>
  <c r="G581" i="9"/>
  <c r="I580" i="9"/>
  <c r="B581" i="9" s="1"/>
  <c r="E582" i="9"/>
  <c r="F582" i="9" s="1"/>
  <c r="A583" i="9"/>
  <c r="B543" i="15" s="1"/>
  <c r="E543" i="15" l="1"/>
  <c r="F543" i="15"/>
  <c r="C543" i="15"/>
  <c r="D543" i="15"/>
  <c r="J583" i="9"/>
  <c r="K583" i="9"/>
  <c r="D565" i="9"/>
  <c r="C566" i="9"/>
  <c r="I581" i="9"/>
  <c r="B582" i="9" s="1"/>
  <c r="G582" i="9"/>
  <c r="H582" i="9"/>
  <c r="E583" i="9"/>
  <c r="F583" i="9" s="1"/>
  <c r="A584" i="9"/>
  <c r="B544" i="15" s="1"/>
  <c r="D544" i="15" l="1"/>
  <c r="F544" i="15"/>
  <c r="C544" i="15"/>
  <c r="E544" i="15"/>
  <c r="K584" i="9"/>
  <c r="J584" i="9"/>
  <c r="D566" i="9"/>
  <c r="C567" i="9"/>
  <c r="H583" i="9"/>
  <c r="G583" i="9"/>
  <c r="I582" i="9"/>
  <c r="B583" i="9" s="1"/>
  <c r="E584" i="9"/>
  <c r="G584" i="9" s="1"/>
  <c r="A585" i="9"/>
  <c r="B545" i="15" s="1"/>
  <c r="C545" i="15" l="1"/>
  <c r="F545" i="15"/>
  <c r="D545" i="15"/>
  <c r="E545" i="15"/>
  <c r="J585" i="9"/>
  <c r="K585" i="9"/>
  <c r="D567" i="9"/>
  <c r="C568" i="9"/>
  <c r="F584" i="9"/>
  <c r="H584" i="9"/>
  <c r="I583" i="9"/>
  <c r="B584" i="9" s="1"/>
  <c r="I584" i="9" s="1"/>
  <c r="B585" i="9" s="1"/>
  <c r="E585" i="9"/>
  <c r="F585" i="9" s="1"/>
  <c r="A586" i="9"/>
  <c r="B546" i="15" s="1"/>
  <c r="F546" i="15" l="1"/>
  <c r="D546" i="15"/>
  <c r="E546" i="15"/>
  <c r="C546" i="15"/>
  <c r="K586" i="9"/>
  <c r="J586" i="9"/>
  <c r="D568" i="9"/>
  <c r="C569" i="9"/>
  <c r="G585" i="9"/>
  <c r="I585" i="9" s="1"/>
  <c r="B586" i="9" s="1"/>
  <c r="H585" i="9"/>
  <c r="A587" i="9"/>
  <c r="B547" i="15" s="1"/>
  <c r="E586" i="9"/>
  <c r="F586" i="9" s="1"/>
  <c r="E547" i="15" l="1"/>
  <c r="F547" i="15"/>
  <c r="D547" i="15"/>
  <c r="C547" i="15"/>
  <c r="J587" i="9"/>
  <c r="K587" i="9"/>
  <c r="D569" i="9"/>
  <c r="C570" i="9"/>
  <c r="H586" i="9"/>
  <c r="G586" i="9"/>
  <c r="A588" i="9"/>
  <c r="B548" i="15" s="1"/>
  <c r="E587" i="9"/>
  <c r="G587" i="9" s="1"/>
  <c r="D548" i="15" l="1"/>
  <c r="F548" i="15"/>
  <c r="C548" i="15"/>
  <c r="E548" i="15"/>
  <c r="K588" i="9"/>
  <c r="J588" i="9"/>
  <c r="D570" i="9"/>
  <c r="C571" i="9"/>
  <c r="F587" i="9"/>
  <c r="H587" i="9"/>
  <c r="I586" i="9"/>
  <c r="B587" i="9" s="1"/>
  <c r="I587" i="9" s="1"/>
  <c r="B588" i="9" s="1"/>
  <c r="A589" i="9"/>
  <c r="B549" i="15" s="1"/>
  <c r="E588" i="9"/>
  <c r="G588" i="9" s="1"/>
  <c r="F588" i="9"/>
  <c r="C549" i="15" l="1"/>
  <c r="F549" i="15"/>
  <c r="D549" i="15"/>
  <c r="E549" i="15"/>
  <c r="J589" i="9"/>
  <c r="K589" i="9"/>
  <c r="D571" i="9"/>
  <c r="C572" i="9"/>
  <c r="I588" i="9"/>
  <c r="B589" i="9" s="1"/>
  <c r="H588" i="9"/>
  <c r="E589" i="9"/>
  <c r="H589" i="9" s="1"/>
  <c r="A590" i="9"/>
  <c r="B550" i="15" s="1"/>
  <c r="C550" i="15" l="1"/>
  <c r="F550" i="15"/>
  <c r="D550" i="15"/>
  <c r="E550" i="15"/>
  <c r="K590" i="9"/>
  <c r="J590" i="9"/>
  <c r="D572" i="9"/>
  <c r="C573" i="9"/>
  <c r="G589" i="9"/>
  <c r="I589" i="9" s="1"/>
  <c r="B590" i="9" s="1"/>
  <c r="F589" i="9"/>
  <c r="E590" i="9"/>
  <c r="H590" i="9" s="1"/>
  <c r="A591" i="9"/>
  <c r="B551" i="15" s="1"/>
  <c r="E551" i="15" l="1"/>
  <c r="F551" i="15"/>
  <c r="C551" i="15"/>
  <c r="D551" i="15"/>
  <c r="J591" i="9"/>
  <c r="K591" i="9"/>
  <c r="D573" i="9"/>
  <c r="C574" i="9"/>
  <c r="G590" i="9"/>
  <c r="F590" i="9"/>
  <c r="E591" i="9"/>
  <c r="G591" i="9" s="1"/>
  <c r="A592" i="9"/>
  <c r="B552" i="15" s="1"/>
  <c r="D552" i="15" l="1"/>
  <c r="F552" i="15"/>
  <c r="E552" i="15"/>
  <c r="C552" i="15"/>
  <c r="K592" i="9"/>
  <c r="J592" i="9"/>
  <c r="D574" i="9"/>
  <c r="C575" i="9"/>
  <c r="H591" i="9"/>
  <c r="F591" i="9"/>
  <c r="I590" i="9"/>
  <c r="B591" i="9" s="1"/>
  <c r="I591" i="9" s="1"/>
  <c r="B592" i="9" s="1"/>
  <c r="A593" i="9"/>
  <c r="B553" i="15" s="1"/>
  <c r="E592" i="9"/>
  <c r="H592" i="9" s="1"/>
  <c r="C553" i="15" l="1"/>
  <c r="F553" i="15"/>
  <c r="D553" i="15"/>
  <c r="E553" i="15"/>
  <c r="J593" i="9"/>
  <c r="K593" i="9"/>
  <c r="D575" i="9"/>
  <c r="C576" i="9"/>
  <c r="F592" i="9"/>
  <c r="G592" i="9"/>
  <c r="A594" i="9"/>
  <c r="B554" i="15" s="1"/>
  <c r="E593" i="9"/>
  <c r="F593" i="9" s="1"/>
  <c r="F554" i="15" l="1"/>
  <c r="C554" i="15"/>
  <c r="D554" i="15"/>
  <c r="E554" i="15"/>
  <c r="K594" i="9"/>
  <c r="J594" i="9"/>
  <c r="D576" i="9"/>
  <c r="C577" i="9"/>
  <c r="G593" i="9"/>
  <c r="H593" i="9"/>
  <c r="I592" i="9"/>
  <c r="B593" i="9" s="1"/>
  <c r="E594" i="9"/>
  <c r="F594" i="9" s="1"/>
  <c r="A595" i="9"/>
  <c r="B555" i="15" s="1"/>
  <c r="E555" i="15" l="1"/>
  <c r="F555" i="15"/>
  <c r="C555" i="15"/>
  <c r="D555" i="15"/>
  <c r="J595" i="9"/>
  <c r="K595" i="9"/>
  <c r="D577" i="9"/>
  <c r="C578" i="9"/>
  <c r="H594" i="9"/>
  <c r="G594" i="9"/>
  <c r="I593" i="9"/>
  <c r="B594" i="9" s="1"/>
  <c r="A596" i="9"/>
  <c r="B556" i="15" s="1"/>
  <c r="E595" i="9"/>
  <c r="F595" i="9" s="1"/>
  <c r="D556" i="15" l="1"/>
  <c r="F556" i="15"/>
  <c r="C556" i="15"/>
  <c r="E556" i="15"/>
  <c r="K596" i="9"/>
  <c r="J596" i="9"/>
  <c r="D578" i="9"/>
  <c r="C579" i="9"/>
  <c r="I594" i="9"/>
  <c r="B595" i="9" s="1"/>
  <c r="H595" i="9"/>
  <c r="G595" i="9"/>
  <c r="A597" i="9"/>
  <c r="B557" i="15" s="1"/>
  <c r="E596" i="9"/>
  <c r="H596" i="9" s="1"/>
  <c r="C557" i="15" l="1"/>
  <c r="F557" i="15"/>
  <c r="E557" i="15"/>
  <c r="D557" i="15"/>
  <c r="J597" i="9"/>
  <c r="K597" i="9"/>
  <c r="D579" i="9"/>
  <c r="C580" i="9"/>
  <c r="G596" i="9"/>
  <c r="F596" i="9"/>
  <c r="I595" i="9"/>
  <c r="B596" i="9" s="1"/>
  <c r="E597" i="9"/>
  <c r="F597" i="9" s="1"/>
  <c r="A598" i="9"/>
  <c r="B558" i="15" s="1"/>
  <c r="F558" i="15" l="1"/>
  <c r="E558" i="15"/>
  <c r="C558" i="15"/>
  <c r="D558" i="15"/>
  <c r="K598" i="9"/>
  <c r="J598" i="9"/>
  <c r="D580" i="9"/>
  <c r="C581" i="9"/>
  <c r="I596" i="9"/>
  <c r="B597" i="9" s="1"/>
  <c r="G597" i="9"/>
  <c r="H597" i="9"/>
  <c r="E598" i="9"/>
  <c r="H598" i="9" s="1"/>
  <c r="A599" i="9"/>
  <c r="B559" i="15" s="1"/>
  <c r="E559" i="15" l="1"/>
  <c r="F559" i="15"/>
  <c r="C559" i="15"/>
  <c r="D559" i="15"/>
  <c r="J599" i="9"/>
  <c r="K599" i="9"/>
  <c r="D581" i="9"/>
  <c r="C582" i="9"/>
  <c r="G598" i="9"/>
  <c r="F598" i="9"/>
  <c r="I597" i="9"/>
  <c r="B598" i="9" s="1"/>
  <c r="A600" i="9"/>
  <c r="B560" i="15" s="1"/>
  <c r="E599" i="9"/>
  <c r="H599" i="9" s="1"/>
  <c r="D560" i="15" l="1"/>
  <c r="F560" i="15"/>
  <c r="C560" i="15"/>
  <c r="E560" i="15"/>
  <c r="K600" i="9"/>
  <c r="J600" i="9"/>
  <c r="D582" i="9"/>
  <c r="C583" i="9"/>
  <c r="G599" i="9"/>
  <c r="F599" i="9"/>
  <c r="I598" i="9"/>
  <c r="B599" i="9" s="1"/>
  <c r="A601" i="9"/>
  <c r="B561" i="15" s="1"/>
  <c r="E600" i="9"/>
  <c r="H600" i="9" s="1"/>
  <c r="C561" i="15" l="1"/>
  <c r="F561" i="15"/>
  <c r="D561" i="15"/>
  <c r="E561" i="15"/>
  <c r="J601" i="9"/>
  <c r="K601" i="9"/>
  <c r="D583" i="9"/>
  <c r="C584" i="9"/>
  <c r="I599" i="9"/>
  <c r="B600" i="9" s="1"/>
  <c r="G600" i="9"/>
  <c r="F600" i="9"/>
  <c r="E601" i="9"/>
  <c r="H601" i="9" s="1"/>
  <c r="A602" i="9"/>
  <c r="B562" i="15" s="1"/>
  <c r="F562" i="15" l="1"/>
  <c r="D562" i="15"/>
  <c r="E562" i="15"/>
  <c r="C562" i="15"/>
  <c r="K602" i="9"/>
  <c r="J602" i="9"/>
  <c r="D584" i="9"/>
  <c r="C585" i="9"/>
  <c r="G601" i="9"/>
  <c r="F601" i="9"/>
  <c r="I600" i="9"/>
  <c r="B601" i="9" s="1"/>
  <c r="E602" i="9"/>
  <c r="G602" i="9" s="1"/>
  <c r="A603" i="9"/>
  <c r="B563" i="15" s="1"/>
  <c r="E563" i="15" l="1"/>
  <c r="F563" i="15"/>
  <c r="D563" i="15"/>
  <c r="C563" i="15"/>
  <c r="J603" i="9"/>
  <c r="K603" i="9"/>
  <c r="D585" i="9"/>
  <c r="C586" i="9"/>
  <c r="F602" i="9"/>
  <c r="H602" i="9"/>
  <c r="I601" i="9"/>
  <c r="B602" i="9" s="1"/>
  <c r="I602" i="9" s="1"/>
  <c r="B603" i="9" s="1"/>
  <c r="A604" i="9"/>
  <c r="B564" i="15" s="1"/>
  <c r="E603" i="9"/>
  <c r="G603" i="9" s="1"/>
  <c r="D564" i="15" l="1"/>
  <c r="F564" i="15"/>
  <c r="C564" i="15"/>
  <c r="E564" i="15"/>
  <c r="K604" i="9"/>
  <c r="J604" i="9"/>
  <c r="D586" i="9"/>
  <c r="C587" i="9"/>
  <c r="I603" i="9"/>
  <c r="B604" i="9" s="1"/>
  <c r="F603" i="9"/>
  <c r="H603" i="9"/>
  <c r="A605" i="9"/>
  <c r="B565" i="15" s="1"/>
  <c r="E604" i="9"/>
  <c r="H604" i="9" s="1"/>
  <c r="G604" i="9"/>
  <c r="C565" i="15" l="1"/>
  <c r="F565" i="15"/>
  <c r="D565" i="15"/>
  <c r="E565" i="15"/>
  <c r="J605" i="9"/>
  <c r="K605" i="9"/>
  <c r="F604" i="9"/>
  <c r="D587" i="9"/>
  <c r="C588" i="9"/>
  <c r="I604" i="9"/>
  <c r="B605" i="9" s="1"/>
  <c r="E605" i="9"/>
  <c r="F605" i="9" s="1"/>
  <c r="A606" i="9"/>
  <c r="B566" i="15" s="1"/>
  <c r="F566" i="15" l="1"/>
  <c r="D566" i="15"/>
  <c r="E566" i="15"/>
  <c r="C566" i="15"/>
  <c r="K606" i="9"/>
  <c r="J606" i="9"/>
  <c r="D588" i="9"/>
  <c r="C589" i="9"/>
  <c r="G605" i="9"/>
  <c r="H605" i="9"/>
  <c r="E606" i="9"/>
  <c r="F606" i="9" s="1"/>
  <c r="A607" i="9"/>
  <c r="B567" i="15" s="1"/>
  <c r="E567" i="15" l="1"/>
  <c r="F567" i="15"/>
  <c r="C567" i="15"/>
  <c r="D567" i="15"/>
  <c r="J607" i="9"/>
  <c r="K607" i="9"/>
  <c r="D589" i="9"/>
  <c r="C590" i="9"/>
  <c r="G606" i="9"/>
  <c r="H606" i="9"/>
  <c r="I605" i="9"/>
  <c r="B606" i="9" s="1"/>
  <c r="E607" i="9"/>
  <c r="F607" i="9" s="1"/>
  <c r="A608" i="9"/>
  <c r="B568" i="15" s="1"/>
  <c r="D568" i="15" l="1"/>
  <c r="F568" i="15"/>
  <c r="C568" i="15"/>
  <c r="E568" i="15"/>
  <c r="K608" i="9"/>
  <c r="J608" i="9"/>
  <c r="D590" i="9"/>
  <c r="C591" i="9"/>
  <c r="G607" i="9"/>
  <c r="H607" i="9"/>
  <c r="I606" i="9"/>
  <c r="B607" i="9" s="1"/>
  <c r="E608" i="9"/>
  <c r="G608" i="9" s="1"/>
  <c r="A609" i="9"/>
  <c r="B569" i="15" s="1"/>
  <c r="C569" i="15" l="1"/>
  <c r="F569" i="15"/>
  <c r="D569" i="15"/>
  <c r="E569" i="15"/>
  <c r="J609" i="9"/>
  <c r="K609" i="9"/>
  <c r="D591" i="9"/>
  <c r="C592" i="9"/>
  <c r="F608" i="9"/>
  <c r="H608" i="9"/>
  <c r="I607" i="9"/>
  <c r="B608" i="9" s="1"/>
  <c r="I608" i="9" s="1"/>
  <c r="B609" i="9" s="1"/>
  <c r="E609" i="9"/>
  <c r="F609" i="9" s="1"/>
  <c r="G609" i="9"/>
  <c r="A610" i="9"/>
  <c r="B570" i="15" s="1"/>
  <c r="F570" i="15" l="1"/>
  <c r="C570" i="15"/>
  <c r="D570" i="15"/>
  <c r="E570" i="15"/>
  <c r="K610" i="9"/>
  <c r="J610" i="9"/>
  <c r="D592" i="9"/>
  <c r="C593" i="9"/>
  <c r="H609" i="9"/>
  <c r="I609" i="9"/>
  <c r="B610" i="9" s="1"/>
  <c r="E610" i="9"/>
  <c r="G610" i="9" s="1"/>
  <c r="A611" i="9"/>
  <c r="B571" i="15" s="1"/>
  <c r="E571" i="15" l="1"/>
  <c r="F571" i="15"/>
  <c r="C571" i="15"/>
  <c r="D571" i="15"/>
  <c r="J611" i="9"/>
  <c r="K611" i="9"/>
  <c r="D593" i="9"/>
  <c r="C594" i="9"/>
  <c r="I610" i="9"/>
  <c r="B611" i="9" s="1"/>
  <c r="F610" i="9"/>
  <c r="H610" i="9"/>
  <c r="A612" i="9"/>
  <c r="B572" i="15" s="1"/>
  <c r="E611" i="9"/>
  <c r="G611" i="9" s="1"/>
  <c r="F611" i="9"/>
  <c r="D572" i="15" l="1"/>
  <c r="F572" i="15"/>
  <c r="C572" i="15"/>
  <c r="E572" i="15"/>
  <c r="K612" i="9"/>
  <c r="J612" i="9"/>
  <c r="D594" i="9"/>
  <c r="C595" i="9"/>
  <c r="I611" i="9"/>
  <c r="B612" i="9" s="1"/>
  <c r="H611" i="9"/>
  <c r="A613" i="9"/>
  <c r="B573" i="15" s="1"/>
  <c r="E612" i="9"/>
  <c r="G612" i="9" s="1"/>
  <c r="C573" i="15" l="1"/>
  <c r="F573" i="15"/>
  <c r="D573" i="15"/>
  <c r="E573" i="15"/>
  <c r="J613" i="9"/>
  <c r="K613" i="9"/>
  <c r="D595" i="9"/>
  <c r="C596" i="9"/>
  <c r="I612" i="9"/>
  <c r="B613" i="9" s="1"/>
  <c r="F612" i="9"/>
  <c r="H612" i="9"/>
  <c r="A614" i="9"/>
  <c r="B574" i="15" s="1"/>
  <c r="E613" i="9"/>
  <c r="F613" i="9" s="1"/>
  <c r="H613" i="9"/>
  <c r="G613" i="9"/>
  <c r="F574" i="15" l="1"/>
  <c r="D574" i="15"/>
  <c r="E574" i="15"/>
  <c r="C574" i="15"/>
  <c r="K614" i="9"/>
  <c r="J614" i="9"/>
  <c r="D596" i="9"/>
  <c r="C597" i="9"/>
  <c r="I613" i="9"/>
  <c r="B614" i="9" s="1"/>
  <c r="E614" i="9"/>
  <c r="G614" i="9" s="1"/>
  <c r="A615" i="9"/>
  <c r="B575" i="15" s="1"/>
  <c r="E575" i="15" l="1"/>
  <c r="F575" i="15"/>
  <c r="C575" i="15"/>
  <c r="D575" i="15"/>
  <c r="J615" i="9"/>
  <c r="K615" i="9"/>
  <c r="D597" i="9"/>
  <c r="C598" i="9"/>
  <c r="H614" i="9"/>
  <c r="I614" i="9"/>
  <c r="B615" i="9" s="1"/>
  <c r="F614" i="9"/>
  <c r="E615" i="9"/>
  <c r="H615" i="9" s="1"/>
  <c r="A616" i="9"/>
  <c r="B576" i="15" s="1"/>
  <c r="F615" i="9"/>
  <c r="G615" i="9"/>
  <c r="D576" i="15" l="1"/>
  <c r="F576" i="15"/>
  <c r="C576" i="15"/>
  <c r="E576" i="15"/>
  <c r="K616" i="9"/>
  <c r="J616" i="9"/>
  <c r="D598" i="9"/>
  <c r="C599" i="9"/>
  <c r="I615" i="9"/>
  <c r="B616" i="9" s="1"/>
  <c r="E616" i="9"/>
  <c r="F616" i="9" s="1"/>
  <c r="A617" i="9"/>
  <c r="B577" i="15" s="1"/>
  <c r="C577" i="15" l="1"/>
  <c r="F577" i="15"/>
  <c r="D577" i="15"/>
  <c r="E577" i="15"/>
  <c r="J617" i="9"/>
  <c r="K617" i="9"/>
  <c r="D599" i="9"/>
  <c r="C600" i="9"/>
  <c r="G616" i="9"/>
  <c r="I616" i="9" s="1"/>
  <c r="B617" i="9" s="1"/>
  <c r="H616" i="9"/>
  <c r="A618" i="9"/>
  <c r="B578" i="15" s="1"/>
  <c r="E617" i="9"/>
  <c r="G617" i="9" s="1"/>
  <c r="F578" i="15" l="1"/>
  <c r="C578" i="15"/>
  <c r="D578" i="15"/>
  <c r="E578" i="15"/>
  <c r="K618" i="9"/>
  <c r="J618" i="9"/>
  <c r="F617" i="9"/>
  <c r="D600" i="9"/>
  <c r="C601" i="9"/>
  <c r="I617" i="9"/>
  <c r="B618" i="9" s="1"/>
  <c r="H617" i="9"/>
  <c r="E618" i="9"/>
  <c r="G618" i="9" s="1"/>
  <c r="A619" i="9"/>
  <c r="B579" i="15" s="1"/>
  <c r="E579" i="15" l="1"/>
  <c r="F579" i="15"/>
  <c r="C579" i="15"/>
  <c r="D579" i="15"/>
  <c r="J619" i="9"/>
  <c r="K619" i="9"/>
  <c r="D601" i="9"/>
  <c r="C602" i="9"/>
  <c r="F618" i="9"/>
  <c r="I618" i="9"/>
  <c r="B619" i="9" s="1"/>
  <c r="H618" i="9"/>
  <c r="A620" i="9"/>
  <c r="B580" i="15" s="1"/>
  <c r="E619" i="9"/>
  <c r="H619" i="9" s="1"/>
  <c r="D580" i="15" l="1"/>
  <c r="F580" i="15"/>
  <c r="C580" i="15"/>
  <c r="E580" i="15"/>
  <c r="K620" i="9"/>
  <c r="J620" i="9"/>
  <c r="D602" i="9"/>
  <c r="C603" i="9"/>
  <c r="F619" i="9"/>
  <c r="G619" i="9"/>
  <c r="I619" i="9" s="1"/>
  <c r="B620" i="9" s="1"/>
  <c r="A621" i="9"/>
  <c r="B581" i="15" s="1"/>
  <c r="E620" i="9"/>
  <c r="F620" i="9" s="1"/>
  <c r="C581" i="15" l="1"/>
  <c r="F581" i="15"/>
  <c r="D581" i="15"/>
  <c r="E581" i="15"/>
  <c r="J621" i="9"/>
  <c r="K621" i="9"/>
  <c r="D603" i="9"/>
  <c r="C604" i="9"/>
  <c r="H620" i="9"/>
  <c r="G620" i="9"/>
  <c r="E621" i="9"/>
  <c r="H621" i="9" s="1"/>
  <c r="A622" i="9"/>
  <c r="B582" i="15" s="1"/>
  <c r="F582" i="15" l="1"/>
  <c r="D582" i="15"/>
  <c r="E582" i="15"/>
  <c r="C582" i="15"/>
  <c r="K622" i="9"/>
  <c r="J622" i="9"/>
  <c r="D604" i="9"/>
  <c r="C605" i="9"/>
  <c r="F621" i="9"/>
  <c r="G621" i="9"/>
  <c r="I620" i="9"/>
  <c r="B621" i="9" s="1"/>
  <c r="E622" i="9"/>
  <c r="F622" i="9" s="1"/>
  <c r="A623" i="9"/>
  <c r="B583" i="15" s="1"/>
  <c r="E583" i="15" l="1"/>
  <c r="F583" i="15"/>
  <c r="C583" i="15"/>
  <c r="D583" i="15"/>
  <c r="J623" i="9"/>
  <c r="K623" i="9"/>
  <c r="D605" i="9"/>
  <c r="C606" i="9"/>
  <c r="I621" i="9"/>
  <c r="B622" i="9" s="1"/>
  <c r="G622" i="9"/>
  <c r="H622" i="9"/>
  <c r="A624" i="9"/>
  <c r="B584" i="15" s="1"/>
  <c r="E623" i="9"/>
  <c r="H623" i="9" s="1"/>
  <c r="D584" i="15" l="1"/>
  <c r="F584" i="15"/>
  <c r="C584" i="15"/>
  <c r="E584" i="15"/>
  <c r="K624" i="9"/>
  <c r="J624" i="9"/>
  <c r="D606" i="9"/>
  <c r="C607" i="9"/>
  <c r="G623" i="9"/>
  <c r="F623" i="9"/>
  <c r="I622" i="9"/>
  <c r="B623" i="9" s="1"/>
  <c r="E624" i="9"/>
  <c r="H624" i="9" s="1"/>
  <c r="A625" i="9"/>
  <c r="B585" i="15" s="1"/>
  <c r="C585" i="15" l="1"/>
  <c r="F585" i="15"/>
  <c r="D585" i="15"/>
  <c r="E585" i="15"/>
  <c r="J625" i="9"/>
  <c r="K625" i="9"/>
  <c r="D607" i="9"/>
  <c r="C608" i="9"/>
  <c r="I623" i="9"/>
  <c r="B624" i="9" s="1"/>
  <c r="F624" i="9"/>
  <c r="G624" i="9"/>
  <c r="A626" i="9"/>
  <c r="B586" i="15" s="1"/>
  <c r="E625" i="9"/>
  <c r="H625" i="9" s="1"/>
  <c r="F586" i="15" l="1"/>
  <c r="C586" i="15"/>
  <c r="D586" i="15"/>
  <c r="E586" i="15"/>
  <c r="K626" i="9"/>
  <c r="J626" i="9"/>
  <c r="D608" i="9"/>
  <c r="C609" i="9"/>
  <c r="F625" i="9"/>
  <c r="G625" i="9"/>
  <c r="I624" i="9"/>
  <c r="B625" i="9" s="1"/>
  <c r="A627" i="9"/>
  <c r="B587" i="15" s="1"/>
  <c r="E626" i="9"/>
  <c r="G626" i="9" s="1"/>
  <c r="E587" i="15" l="1"/>
  <c r="F587" i="15"/>
  <c r="C587" i="15"/>
  <c r="D587" i="15"/>
  <c r="J627" i="9"/>
  <c r="K627" i="9"/>
  <c r="D609" i="9"/>
  <c r="C610" i="9"/>
  <c r="I625" i="9"/>
  <c r="B626" i="9" s="1"/>
  <c r="I626" i="9" s="1"/>
  <c r="B627" i="9" s="1"/>
  <c r="F626" i="9"/>
  <c r="H626" i="9"/>
  <c r="A628" i="9"/>
  <c r="B588" i="15" s="1"/>
  <c r="E627" i="9"/>
  <c r="G627" i="9" s="1"/>
  <c r="D588" i="15" l="1"/>
  <c r="F588" i="15"/>
  <c r="C588" i="15"/>
  <c r="E588" i="15"/>
  <c r="K628" i="9"/>
  <c r="J628" i="9"/>
  <c r="D610" i="9"/>
  <c r="C611" i="9"/>
  <c r="I627" i="9"/>
  <c r="B628" i="9" s="1"/>
  <c r="F627" i="9"/>
  <c r="H627" i="9"/>
  <c r="A629" i="9"/>
  <c r="B589" i="15" s="1"/>
  <c r="E628" i="9"/>
  <c r="H628" i="9" s="1"/>
  <c r="C589" i="15" l="1"/>
  <c r="F589" i="15"/>
  <c r="D589" i="15"/>
  <c r="E589" i="15"/>
  <c r="J629" i="9"/>
  <c r="K629" i="9"/>
  <c r="D611" i="9"/>
  <c r="C612" i="9"/>
  <c r="F628" i="9"/>
  <c r="G628" i="9"/>
  <c r="E629" i="9"/>
  <c r="F629" i="9" s="1"/>
  <c r="A630" i="9"/>
  <c r="B590" i="15" s="1"/>
  <c r="F590" i="15" l="1"/>
  <c r="D590" i="15"/>
  <c r="E590" i="15"/>
  <c r="C590" i="15"/>
  <c r="K630" i="9"/>
  <c r="J630" i="9"/>
  <c r="D612" i="9"/>
  <c r="C613" i="9"/>
  <c r="G629" i="9"/>
  <c r="H629" i="9"/>
  <c r="I628" i="9"/>
  <c r="B629" i="9" s="1"/>
  <c r="E630" i="9"/>
  <c r="F630" i="9" s="1"/>
  <c r="A631" i="9"/>
  <c r="B591" i="15" s="1"/>
  <c r="E591" i="15" l="1"/>
  <c r="F591" i="15"/>
  <c r="C591" i="15"/>
  <c r="D591" i="15"/>
  <c r="J631" i="9"/>
  <c r="K631" i="9"/>
  <c r="D613" i="9"/>
  <c r="C614" i="9"/>
  <c r="G630" i="9"/>
  <c r="H630" i="9"/>
  <c r="I629" i="9"/>
  <c r="B630" i="9" s="1"/>
  <c r="E631" i="9"/>
  <c r="H631" i="9" s="1"/>
  <c r="A632" i="9"/>
  <c r="B592" i="15" s="1"/>
  <c r="D592" i="15" l="1"/>
  <c r="F592" i="15"/>
  <c r="C592" i="15"/>
  <c r="E592" i="15"/>
  <c r="K632" i="9"/>
  <c r="J632" i="9"/>
  <c r="D614" i="9"/>
  <c r="C615" i="9"/>
  <c r="G631" i="9"/>
  <c r="F631" i="9"/>
  <c r="I630" i="9"/>
  <c r="B631" i="9" s="1"/>
  <c r="A633" i="9"/>
  <c r="B593" i="15" s="1"/>
  <c r="E632" i="9"/>
  <c r="G632" i="9" s="1"/>
  <c r="C593" i="15" l="1"/>
  <c r="F593" i="15"/>
  <c r="D593" i="15"/>
  <c r="E593" i="15"/>
  <c r="J633" i="9"/>
  <c r="K633" i="9"/>
  <c r="D615" i="9"/>
  <c r="C616" i="9"/>
  <c r="H632" i="9"/>
  <c r="F632" i="9"/>
  <c r="I631" i="9"/>
  <c r="B632" i="9" s="1"/>
  <c r="I632" i="9" s="1"/>
  <c r="B633" i="9" s="1"/>
  <c r="A634" i="9"/>
  <c r="B594" i="15" s="1"/>
  <c r="E633" i="9"/>
  <c r="H633" i="9" s="1"/>
  <c r="F594" i="15" l="1"/>
  <c r="C594" i="15"/>
  <c r="D594" i="15"/>
  <c r="E594" i="15"/>
  <c r="K634" i="9"/>
  <c r="J634" i="9"/>
  <c r="D616" i="9"/>
  <c r="C617" i="9"/>
  <c r="F633" i="9"/>
  <c r="G633" i="9"/>
  <c r="E634" i="9"/>
  <c r="G634" i="9" s="1"/>
  <c r="F634" i="9"/>
  <c r="A635" i="9"/>
  <c r="B595" i="15" s="1"/>
  <c r="E595" i="15" l="1"/>
  <c r="F595" i="15"/>
  <c r="C595" i="15"/>
  <c r="D595" i="15"/>
  <c r="J635" i="9"/>
  <c r="K635" i="9"/>
  <c r="H634" i="9"/>
  <c r="D617" i="9"/>
  <c r="C618" i="9"/>
  <c r="I633" i="9"/>
  <c r="B634" i="9" s="1"/>
  <c r="I634" i="9" s="1"/>
  <c r="B635" i="9" s="1"/>
  <c r="A636" i="9"/>
  <c r="B596" i="15" s="1"/>
  <c r="E635" i="9"/>
  <c r="H635" i="9" s="1"/>
  <c r="D596" i="15" l="1"/>
  <c r="F596" i="15"/>
  <c r="C596" i="15"/>
  <c r="E596" i="15"/>
  <c r="K636" i="9"/>
  <c r="J636" i="9"/>
  <c r="D618" i="9"/>
  <c r="C619" i="9"/>
  <c r="G635" i="9"/>
  <c r="I635" i="9" s="1"/>
  <c r="B636" i="9" s="1"/>
  <c r="F635" i="9"/>
  <c r="A637" i="9"/>
  <c r="B597" i="15" s="1"/>
  <c r="E636" i="9"/>
  <c r="H636" i="9" s="1"/>
  <c r="G636" i="9"/>
  <c r="C597" i="15" l="1"/>
  <c r="F597" i="15"/>
  <c r="D597" i="15"/>
  <c r="E597" i="15"/>
  <c r="J637" i="9"/>
  <c r="K637" i="9"/>
  <c r="D619" i="9"/>
  <c r="C620" i="9"/>
  <c r="F636" i="9"/>
  <c r="I636" i="9"/>
  <c r="B637" i="9" s="1"/>
  <c r="E637" i="9"/>
  <c r="F637" i="9" s="1"/>
  <c r="A638" i="9"/>
  <c r="B598" i="15" s="1"/>
  <c r="F598" i="15" l="1"/>
  <c r="D598" i="15"/>
  <c r="E598" i="15"/>
  <c r="C598" i="15"/>
  <c r="K638" i="9"/>
  <c r="J638" i="9"/>
  <c r="D620" i="9"/>
  <c r="C621" i="9"/>
  <c r="G637" i="9"/>
  <c r="H637" i="9"/>
  <c r="G638" i="9"/>
  <c r="E638" i="9"/>
  <c r="F638" i="9" s="1"/>
  <c r="A639" i="9"/>
  <c r="B599" i="15" s="1"/>
  <c r="E599" i="15" l="1"/>
  <c r="F599" i="15"/>
  <c r="C599" i="15"/>
  <c r="D599" i="15"/>
  <c r="J639" i="9"/>
  <c r="K639" i="9"/>
  <c r="H638" i="9"/>
  <c r="D621" i="9"/>
  <c r="C622" i="9"/>
  <c r="I637" i="9"/>
  <c r="B638" i="9" s="1"/>
  <c r="I638" i="9" s="1"/>
  <c r="B639" i="9" s="1"/>
  <c r="E639" i="9"/>
  <c r="H639" i="9" s="1"/>
  <c r="A640" i="9"/>
  <c r="B600" i="15" s="1"/>
  <c r="D600" i="15" l="1"/>
  <c r="F600" i="15"/>
  <c r="C600" i="15"/>
  <c r="E600" i="15"/>
  <c r="K640" i="9"/>
  <c r="J640" i="9"/>
  <c r="D622" i="9"/>
  <c r="C623" i="9"/>
  <c r="F639" i="9"/>
  <c r="G639" i="9"/>
  <c r="A641" i="9"/>
  <c r="B601" i="15" s="1"/>
  <c r="E640" i="9"/>
  <c r="G640" i="9" s="1"/>
  <c r="C601" i="15" l="1"/>
  <c r="F601" i="15"/>
  <c r="D601" i="15"/>
  <c r="E601" i="15"/>
  <c r="J641" i="9"/>
  <c r="K641" i="9"/>
  <c r="D623" i="9"/>
  <c r="C624" i="9"/>
  <c r="F640" i="9"/>
  <c r="H640" i="9"/>
  <c r="I639" i="9"/>
  <c r="B640" i="9" s="1"/>
  <c r="I640" i="9" s="1"/>
  <c r="B641" i="9" s="1"/>
  <c r="E641" i="9"/>
  <c r="G641" i="9" s="1"/>
  <c r="A642" i="9"/>
  <c r="B602" i="15" s="1"/>
  <c r="F602" i="15" l="1"/>
  <c r="C602" i="15"/>
  <c r="D602" i="15"/>
  <c r="E602" i="15"/>
  <c r="K642" i="9"/>
  <c r="J642" i="9"/>
  <c r="D624" i="9"/>
  <c r="C625" i="9"/>
  <c r="H641" i="9"/>
  <c r="F641" i="9"/>
  <c r="I641" i="9"/>
  <c r="B642" i="9" s="1"/>
  <c r="A643" i="9"/>
  <c r="B603" i="15" s="1"/>
  <c r="E642" i="9"/>
  <c r="G642" i="9" s="1"/>
  <c r="E603" i="15" l="1"/>
  <c r="F603" i="15"/>
  <c r="C603" i="15"/>
  <c r="D603" i="15"/>
  <c r="J643" i="9"/>
  <c r="K643" i="9"/>
  <c r="D625" i="9"/>
  <c r="C626" i="9"/>
  <c r="I642" i="9"/>
  <c r="B643" i="9" s="1"/>
  <c r="F642" i="9"/>
  <c r="H642" i="9"/>
  <c r="A644" i="9"/>
  <c r="B604" i="15" s="1"/>
  <c r="E643" i="9"/>
  <c r="H643" i="9" s="1"/>
  <c r="D604" i="15" l="1"/>
  <c r="F604" i="15"/>
  <c r="C604" i="15"/>
  <c r="E604" i="15"/>
  <c r="K644" i="9"/>
  <c r="J644" i="9"/>
  <c r="D626" i="9"/>
  <c r="C627" i="9"/>
  <c r="G643" i="9"/>
  <c r="I643" i="9" s="1"/>
  <c r="B644" i="9" s="1"/>
  <c r="F643" i="9"/>
  <c r="A645" i="9"/>
  <c r="B605" i="15" s="1"/>
  <c r="E644" i="9"/>
  <c r="H644" i="9" s="1"/>
  <c r="C605" i="15" l="1"/>
  <c r="F605" i="15"/>
  <c r="D605" i="15"/>
  <c r="E605" i="15"/>
  <c r="J645" i="9"/>
  <c r="K645" i="9"/>
  <c r="D627" i="9"/>
  <c r="C628" i="9"/>
  <c r="F644" i="9"/>
  <c r="G644" i="9"/>
  <c r="A646" i="9"/>
  <c r="B606" i="15" s="1"/>
  <c r="E645" i="9"/>
  <c r="F645" i="9" s="1"/>
  <c r="H645" i="9"/>
  <c r="C645" i="9"/>
  <c r="D645" i="9" s="1"/>
  <c r="F606" i="15" l="1"/>
  <c r="D606" i="15"/>
  <c r="E606" i="15"/>
  <c r="C606" i="15"/>
  <c r="K646" i="9"/>
  <c r="J646" i="9"/>
  <c r="D628" i="9"/>
  <c r="C629" i="9"/>
  <c r="G645" i="9"/>
  <c r="I644" i="9"/>
  <c r="B645" i="9" s="1"/>
  <c r="C646" i="9"/>
  <c r="D646" i="9" s="1"/>
  <c r="E646" i="9"/>
  <c r="F646" i="9" s="1"/>
  <c r="A647" i="9"/>
  <c r="B607" i="15" s="1"/>
  <c r="E607" i="15" l="1"/>
  <c r="F607" i="15"/>
  <c r="C607" i="15"/>
  <c r="D607" i="15"/>
  <c r="J647" i="9"/>
  <c r="K647" i="9"/>
  <c r="D629" i="9"/>
  <c r="C630" i="9"/>
  <c r="I645" i="9"/>
  <c r="B646" i="9" s="1"/>
  <c r="G646" i="9"/>
  <c r="H646" i="9"/>
  <c r="A648" i="9"/>
  <c r="B608" i="15" s="1"/>
  <c r="C647" i="9"/>
  <c r="D647" i="9" s="1"/>
  <c r="E647" i="9"/>
  <c r="G647" i="9" s="1"/>
  <c r="D608" i="15" l="1"/>
  <c r="F608" i="15"/>
  <c r="C608" i="15"/>
  <c r="E608" i="15"/>
  <c r="K648" i="9"/>
  <c r="J648" i="9"/>
  <c r="D630" i="9"/>
  <c r="C631" i="9"/>
  <c r="H647" i="9"/>
  <c r="F647" i="9"/>
  <c r="I646" i="9"/>
  <c r="B647" i="9" s="1"/>
  <c r="I647" i="9" s="1"/>
  <c r="B648" i="9" s="1"/>
  <c r="A649" i="9"/>
  <c r="B609" i="15" s="1"/>
  <c r="C648" i="9"/>
  <c r="D648" i="9" s="1"/>
  <c r="E648" i="9"/>
  <c r="H648" i="9" s="1"/>
  <c r="C609" i="15" l="1"/>
  <c r="F609" i="15"/>
  <c r="D609" i="15"/>
  <c r="E609" i="15"/>
  <c r="J649" i="9"/>
  <c r="K649" i="9"/>
  <c r="D631" i="9"/>
  <c r="C632" i="9"/>
  <c r="G648" i="9"/>
  <c r="F648" i="9"/>
  <c r="A650" i="9"/>
  <c r="B610" i="15" s="1"/>
  <c r="E649" i="9"/>
  <c r="G649" i="9" s="1"/>
  <c r="C649" i="9"/>
  <c r="D649" i="9" s="1"/>
  <c r="F610" i="15" l="1"/>
  <c r="C610" i="15"/>
  <c r="D610" i="15"/>
  <c r="E610" i="15"/>
  <c r="K650" i="9"/>
  <c r="J650" i="9"/>
  <c r="D632" i="9"/>
  <c r="C633" i="9"/>
  <c r="H649" i="9"/>
  <c r="F649" i="9"/>
  <c r="I648" i="9"/>
  <c r="B649" i="9" s="1"/>
  <c r="I649" i="9" s="1"/>
  <c r="B650" i="9" s="1"/>
  <c r="C650" i="9"/>
  <c r="D650" i="9" s="1"/>
  <c r="A651" i="9"/>
  <c r="B611" i="15" s="1"/>
  <c r="E650" i="9"/>
  <c r="G650" i="9"/>
  <c r="H650" i="9"/>
  <c r="F650" i="9"/>
  <c r="E611" i="15" l="1"/>
  <c r="F611" i="15"/>
  <c r="C611" i="15"/>
  <c r="D611" i="15"/>
  <c r="J651" i="9"/>
  <c r="K651" i="9"/>
  <c r="D633" i="9"/>
  <c r="C634" i="9"/>
  <c r="I650" i="9"/>
  <c r="B651" i="9" s="1"/>
  <c r="A652" i="9"/>
  <c r="B612" i="15" s="1"/>
  <c r="E651" i="9"/>
  <c r="F651" i="9" s="1"/>
  <c r="C651" i="9"/>
  <c r="D651" i="9" s="1"/>
  <c r="D612" i="15" l="1"/>
  <c r="F612" i="15"/>
  <c r="C612" i="15"/>
  <c r="E612" i="15"/>
  <c r="K652" i="9"/>
  <c r="J652" i="9"/>
  <c r="D634" i="9"/>
  <c r="C635" i="9"/>
  <c r="G651" i="9"/>
  <c r="H651" i="9"/>
  <c r="A653" i="9"/>
  <c r="B613" i="15" s="1"/>
  <c r="E652" i="9"/>
  <c r="G652" i="9" s="1"/>
  <c r="C652" i="9"/>
  <c r="D652" i="9" s="1"/>
  <c r="C613" i="15" l="1"/>
  <c r="F613" i="15"/>
  <c r="D613" i="15"/>
  <c r="E613" i="15"/>
  <c r="J653" i="9"/>
  <c r="K653" i="9"/>
  <c r="D635" i="9"/>
  <c r="C636" i="9"/>
  <c r="F652" i="9"/>
  <c r="H652" i="9"/>
  <c r="I651" i="9"/>
  <c r="B652" i="9" s="1"/>
  <c r="I652" i="9" s="1"/>
  <c r="B653" i="9" s="1"/>
  <c r="C653" i="9"/>
  <c r="D653" i="9" s="1"/>
  <c r="A654" i="9"/>
  <c r="B614" i="15" s="1"/>
  <c r="E653" i="9"/>
  <c r="F653" i="9" s="1"/>
  <c r="D614" i="15" l="1"/>
  <c r="E614" i="15"/>
  <c r="F614" i="15"/>
  <c r="C614" i="15"/>
  <c r="K654" i="9"/>
  <c r="J654" i="9"/>
  <c r="D636" i="9"/>
  <c r="C637" i="9"/>
  <c r="G653" i="9"/>
  <c r="H653" i="9"/>
  <c r="A655" i="9"/>
  <c r="B615" i="15" s="1"/>
  <c r="C654" i="9"/>
  <c r="D654" i="9" s="1"/>
  <c r="E654" i="9"/>
  <c r="G654" i="9" s="1"/>
  <c r="E615" i="15" l="1"/>
  <c r="F615" i="15"/>
  <c r="C615" i="15"/>
  <c r="D615" i="15"/>
  <c r="J655" i="9"/>
  <c r="K655" i="9"/>
  <c r="D637" i="9"/>
  <c r="C638" i="9"/>
  <c r="F654" i="9"/>
  <c r="H654" i="9"/>
  <c r="I653" i="9"/>
  <c r="B654" i="9" s="1"/>
  <c r="I654" i="9" s="1"/>
  <c r="B655" i="9" s="1"/>
  <c r="C655" i="9"/>
  <c r="D655" i="9" s="1"/>
  <c r="F655" i="9"/>
  <c r="E655" i="9"/>
  <c r="H655" i="9" s="1"/>
  <c r="A656" i="9"/>
  <c r="B616" i="15" s="1"/>
  <c r="D616" i="15" l="1"/>
  <c r="F616" i="15"/>
  <c r="C616" i="15"/>
  <c r="E616" i="15"/>
  <c r="K656" i="9"/>
  <c r="J656" i="9"/>
  <c r="D638" i="9"/>
  <c r="C639" i="9"/>
  <c r="G655" i="9"/>
  <c r="E656" i="9"/>
  <c r="G656" i="9" s="1"/>
  <c r="A657" i="9"/>
  <c r="B617" i="15" s="1"/>
  <c r="C656" i="9"/>
  <c r="D656" i="9" s="1"/>
  <c r="C617" i="15" l="1"/>
  <c r="F617" i="15"/>
  <c r="D617" i="15"/>
  <c r="E617" i="15"/>
  <c r="J657" i="9"/>
  <c r="K657" i="9"/>
  <c r="D639" i="9"/>
  <c r="C640" i="9"/>
  <c r="F656" i="9"/>
  <c r="H656" i="9"/>
  <c r="I655" i="9"/>
  <c r="B656" i="9" s="1"/>
  <c r="I656" i="9" s="1"/>
  <c r="B657" i="9" s="1"/>
  <c r="E657" i="9"/>
  <c r="G657" i="9" s="1"/>
  <c r="A658" i="9"/>
  <c r="B618" i="15" s="1"/>
  <c r="C657" i="9"/>
  <c r="D657" i="9" s="1"/>
  <c r="F618" i="15" l="1"/>
  <c r="C618" i="15"/>
  <c r="D618" i="15"/>
  <c r="E618" i="15"/>
  <c r="K658" i="9"/>
  <c r="J658" i="9"/>
  <c r="D640" i="9"/>
  <c r="C641" i="9"/>
  <c r="F657" i="9"/>
  <c r="H657" i="9"/>
  <c r="I657" i="9"/>
  <c r="B658" i="9" s="1"/>
  <c r="A659" i="9"/>
  <c r="B619" i="15" s="1"/>
  <c r="E658" i="9"/>
  <c r="F658" i="9" s="1"/>
  <c r="C658" i="9"/>
  <c r="D658" i="9" s="1"/>
  <c r="E619" i="15" l="1"/>
  <c r="F619" i="15"/>
  <c r="C619" i="15"/>
  <c r="D619" i="15"/>
  <c r="J659" i="9"/>
  <c r="K659" i="9"/>
  <c r="D641" i="9"/>
  <c r="C642" i="9"/>
  <c r="G658" i="9"/>
  <c r="H658" i="9"/>
  <c r="E659" i="9"/>
  <c r="F659" i="9"/>
  <c r="A660" i="9"/>
  <c r="B620" i="15" s="1"/>
  <c r="H659" i="9"/>
  <c r="G659" i="9"/>
  <c r="C659" i="9"/>
  <c r="D659" i="9" s="1"/>
  <c r="D620" i="15" l="1"/>
  <c r="F620" i="15"/>
  <c r="C620" i="15"/>
  <c r="E620" i="15"/>
  <c r="K660" i="9"/>
  <c r="J660" i="9"/>
  <c r="D642" i="9"/>
  <c r="C643" i="9"/>
  <c r="I658" i="9"/>
  <c r="B659" i="9" s="1"/>
  <c r="I659" i="9" s="1"/>
  <c r="B660" i="9" s="1"/>
  <c r="A661" i="9"/>
  <c r="B621" i="15" s="1"/>
  <c r="C660" i="9"/>
  <c r="D660" i="9" s="1"/>
  <c r="E660" i="9"/>
  <c r="G660" i="9" s="1"/>
  <c r="C621" i="15" l="1"/>
  <c r="F621" i="15"/>
  <c r="D621" i="15"/>
  <c r="E621" i="15"/>
  <c r="J661" i="9"/>
  <c r="K661" i="9"/>
  <c r="D643" i="9"/>
  <c r="C644" i="9"/>
  <c r="D644" i="9" s="1"/>
  <c r="I660" i="9"/>
  <c r="B661" i="9" s="1"/>
  <c r="F660" i="9"/>
  <c r="H660" i="9"/>
  <c r="E661" i="9"/>
  <c r="G661" i="9" s="1"/>
  <c r="A662" i="9"/>
  <c r="B622" i="15" s="1"/>
  <c r="C661" i="9"/>
  <c r="D661" i="9" s="1"/>
  <c r="F622" i="15" l="1"/>
  <c r="D622" i="15"/>
  <c r="E622" i="15"/>
  <c r="C622" i="15"/>
  <c r="K662" i="9"/>
  <c r="J662" i="9"/>
  <c r="I661" i="9"/>
  <c r="B662" i="9" s="1"/>
  <c r="F661" i="9"/>
  <c r="H661" i="9"/>
  <c r="A663" i="9"/>
  <c r="B623" i="15" s="1"/>
  <c r="E662" i="9"/>
  <c r="G662" i="9" s="1"/>
  <c r="C662" i="9"/>
  <c r="D662" i="9" s="1"/>
  <c r="E623" i="15" l="1"/>
  <c r="F623" i="15"/>
  <c r="C623" i="15"/>
  <c r="D623" i="15"/>
  <c r="J663" i="9"/>
  <c r="K663" i="9"/>
  <c r="I662" i="9"/>
  <c r="B663" i="9" s="1"/>
  <c r="F662" i="9"/>
  <c r="H662" i="9"/>
  <c r="E663" i="9"/>
  <c r="G663" i="9" s="1"/>
  <c r="A664" i="9"/>
  <c r="B624" i="15" s="1"/>
  <c r="C663" i="9"/>
  <c r="D663" i="9" s="1"/>
  <c r="D624" i="15" l="1"/>
  <c r="F624" i="15"/>
  <c r="C624" i="15"/>
  <c r="E624" i="15"/>
  <c r="K664" i="9"/>
  <c r="J664" i="9"/>
  <c r="I663" i="9"/>
  <c r="B664" i="9" s="1"/>
  <c r="F663" i="9"/>
  <c r="H663" i="9"/>
  <c r="E664" i="9"/>
  <c r="G664" i="9" s="1"/>
  <c r="A665" i="9"/>
  <c r="B625" i="15" s="1"/>
  <c r="C664" i="9"/>
  <c r="D664" i="9" s="1"/>
  <c r="H664" i="9"/>
  <c r="C625" i="15" l="1"/>
  <c r="F625" i="15"/>
  <c r="D625" i="15"/>
  <c r="E625" i="15"/>
  <c r="J665" i="9"/>
  <c r="K665" i="9"/>
  <c r="F664" i="9"/>
  <c r="I664" i="9"/>
  <c r="B665" i="9" s="1"/>
  <c r="A666" i="9"/>
  <c r="B626" i="15" s="1"/>
  <c r="C665" i="9"/>
  <c r="D665" i="9" s="1"/>
  <c r="E665" i="9"/>
  <c r="G665" i="9" s="1"/>
  <c r="F626" i="15" l="1"/>
  <c r="C626" i="15"/>
  <c r="D626" i="15"/>
  <c r="E626" i="15"/>
  <c r="K666" i="9"/>
  <c r="J666" i="9"/>
  <c r="I665" i="9"/>
  <c r="B666" i="9" s="1"/>
  <c r="F665" i="9"/>
  <c r="H665" i="9"/>
  <c r="A667" i="9"/>
  <c r="B627" i="15" s="1"/>
  <c r="E666" i="9"/>
  <c r="F666" i="9" s="1"/>
  <c r="C666" i="9"/>
  <c r="D666" i="9" s="1"/>
  <c r="E627" i="15" l="1"/>
  <c r="F627" i="15"/>
  <c r="C627" i="15"/>
  <c r="D627" i="15"/>
  <c r="J667" i="9"/>
  <c r="K667" i="9"/>
  <c r="G666" i="9"/>
  <c r="H666" i="9"/>
  <c r="C667" i="9"/>
  <c r="D667" i="9" s="1"/>
  <c r="A668" i="9"/>
  <c r="B628" i="15" s="1"/>
  <c r="E667" i="9"/>
  <c r="H667" i="9" s="1"/>
  <c r="D628" i="15" l="1"/>
  <c r="F628" i="15"/>
  <c r="C628" i="15"/>
  <c r="E628" i="15"/>
  <c r="K668" i="9"/>
  <c r="J668" i="9"/>
  <c r="F667" i="9"/>
  <c r="G667" i="9"/>
  <c r="I666" i="9"/>
  <c r="B667" i="9" s="1"/>
  <c r="A669" i="9"/>
  <c r="B629" i="15" s="1"/>
  <c r="C668" i="9"/>
  <c r="D668" i="9" s="1"/>
  <c r="E668" i="9"/>
  <c r="H668" i="9" s="1"/>
  <c r="G668" i="9"/>
  <c r="C629" i="15" l="1"/>
  <c r="F629" i="15"/>
  <c r="D629" i="15"/>
  <c r="E629" i="15"/>
  <c r="J669" i="9"/>
  <c r="K669" i="9"/>
  <c r="F668" i="9"/>
  <c r="I667" i="9"/>
  <c r="B668" i="9" s="1"/>
  <c r="I668" i="9" s="1"/>
  <c r="B669" i="9" s="1"/>
  <c r="C669" i="9"/>
  <c r="D669" i="9" s="1"/>
  <c r="E669" i="9"/>
  <c r="G669" i="9" s="1"/>
  <c r="A670" i="9"/>
  <c r="B630" i="15" s="1"/>
  <c r="F669" i="9"/>
  <c r="F630" i="15" l="1"/>
  <c r="D630" i="15"/>
  <c r="E630" i="15"/>
  <c r="C630" i="15"/>
  <c r="K670" i="9"/>
  <c r="J670" i="9"/>
  <c r="I669" i="9"/>
  <c r="B670" i="9" s="1"/>
  <c r="H669" i="9"/>
  <c r="E670" i="9"/>
  <c r="H670" i="9" s="1"/>
  <c r="C670" i="9"/>
  <c r="D670" i="9" s="1"/>
  <c r="A671" i="9"/>
  <c r="B631" i="15" s="1"/>
  <c r="E631" i="15" l="1"/>
  <c r="F631" i="15"/>
  <c r="C631" i="15"/>
  <c r="D631" i="15"/>
  <c r="J671" i="9"/>
  <c r="K671" i="9"/>
  <c r="F670" i="9"/>
  <c r="G670" i="9"/>
  <c r="C671" i="9"/>
  <c r="D671" i="9" s="1"/>
  <c r="E671" i="9"/>
  <c r="G671" i="9" s="1"/>
  <c r="A672" i="9"/>
  <c r="B632" i="15" s="1"/>
  <c r="D632" i="15" l="1"/>
  <c r="F632" i="15"/>
  <c r="C632" i="15"/>
  <c r="E632" i="15"/>
  <c r="K672" i="9"/>
  <c r="J672" i="9"/>
  <c r="H671" i="9"/>
  <c r="F671" i="9"/>
  <c r="I670" i="9"/>
  <c r="B671" i="9" s="1"/>
  <c r="I671" i="9" s="1"/>
  <c r="B672" i="9" s="1"/>
  <c r="C672" i="9"/>
  <c r="D672" i="9" s="1"/>
  <c r="E672" i="9"/>
  <c r="F672" i="9" s="1"/>
  <c r="A673" i="9"/>
  <c r="B633" i="15" s="1"/>
  <c r="C633" i="15" l="1"/>
  <c r="F633" i="15"/>
  <c r="D633" i="15"/>
  <c r="E633" i="15"/>
  <c r="J673" i="9"/>
  <c r="K673" i="9"/>
  <c r="G672" i="9"/>
  <c r="H672" i="9"/>
  <c r="C673" i="9"/>
  <c r="D673" i="9" s="1"/>
  <c r="E673" i="9"/>
  <c r="H673" i="9" s="1"/>
  <c r="A674" i="9"/>
  <c r="B634" i="15" s="1"/>
  <c r="F634" i="15" l="1"/>
  <c r="C634" i="15"/>
  <c r="D634" i="15"/>
  <c r="E634" i="15"/>
  <c r="K674" i="9"/>
  <c r="J674" i="9"/>
  <c r="G673" i="9"/>
  <c r="F673" i="9"/>
  <c r="I672" i="9"/>
  <c r="B673" i="9" s="1"/>
  <c r="A675" i="9"/>
  <c r="B635" i="15" s="1"/>
  <c r="E674" i="9"/>
  <c r="G674" i="9" s="1"/>
  <c r="C674" i="9"/>
  <c r="D674" i="9" s="1"/>
  <c r="E635" i="15" l="1"/>
  <c r="F635" i="15"/>
  <c r="C635" i="15"/>
  <c r="D635" i="15"/>
  <c r="J675" i="9"/>
  <c r="K675" i="9"/>
  <c r="H674" i="9"/>
  <c r="F674" i="9"/>
  <c r="I673" i="9"/>
  <c r="B674" i="9" s="1"/>
  <c r="I674" i="9" s="1"/>
  <c r="B675" i="9" s="1"/>
  <c r="E675" i="9"/>
  <c r="F675" i="9" s="1"/>
  <c r="C675" i="9"/>
  <c r="D675" i="9" s="1"/>
  <c r="A676" i="9"/>
  <c r="B636" i="15" s="1"/>
  <c r="D636" i="15" l="1"/>
  <c r="F636" i="15"/>
  <c r="C636" i="15"/>
  <c r="E636" i="15"/>
  <c r="K676" i="9"/>
  <c r="J676" i="9"/>
  <c r="G675" i="9"/>
  <c r="I675" i="9" s="1"/>
  <c r="B676" i="9" s="1"/>
  <c r="H675" i="9"/>
  <c r="C676" i="9"/>
  <c r="D676" i="9" s="1"/>
  <c r="A677" i="9"/>
  <c r="B637" i="15" s="1"/>
  <c r="E676" i="9"/>
  <c r="G676" i="9" s="1"/>
  <c r="C637" i="15" l="1"/>
  <c r="F637" i="15"/>
  <c r="D637" i="15"/>
  <c r="E637" i="15"/>
  <c r="J677" i="9"/>
  <c r="K677" i="9"/>
  <c r="F676" i="9"/>
  <c r="H676" i="9"/>
  <c r="I676" i="9"/>
  <c r="B677" i="9" s="1"/>
  <c r="E677" i="9"/>
  <c r="G677" i="9" s="1"/>
  <c r="A678" i="9"/>
  <c r="B638" i="15" s="1"/>
  <c r="C677" i="9"/>
  <c r="D677" i="9" s="1"/>
  <c r="F638" i="15" l="1"/>
  <c r="D638" i="15"/>
  <c r="E638" i="15"/>
  <c r="C638" i="15"/>
  <c r="K678" i="9"/>
  <c r="J678" i="9"/>
  <c r="I677" i="9"/>
  <c r="B678" i="9" s="1"/>
  <c r="H677" i="9"/>
  <c r="F677" i="9"/>
  <c r="A679" i="9"/>
  <c r="B639" i="15" s="1"/>
  <c r="E678" i="9"/>
  <c r="G678" i="9" s="1"/>
  <c r="C678" i="9"/>
  <c r="D678" i="9" s="1"/>
  <c r="E639" i="15" l="1"/>
  <c r="F639" i="15"/>
  <c r="C639" i="15"/>
  <c r="D639" i="15"/>
  <c r="J679" i="9"/>
  <c r="K679" i="9"/>
  <c r="I678" i="9"/>
  <c r="B679" i="9" s="1"/>
  <c r="F678" i="9"/>
  <c r="H678" i="9"/>
  <c r="E679" i="9"/>
  <c r="F679" i="9" s="1"/>
  <c r="A680" i="9"/>
  <c r="B640" i="15" s="1"/>
  <c r="C679" i="9"/>
  <c r="D679" i="9" s="1"/>
  <c r="D640" i="15" l="1"/>
  <c r="F640" i="15"/>
  <c r="C640" i="15"/>
  <c r="E640" i="15"/>
  <c r="K680" i="9"/>
  <c r="J680" i="9"/>
  <c r="G679" i="9"/>
  <c r="H679" i="9"/>
  <c r="E680" i="9"/>
  <c r="H680" i="9" s="1"/>
  <c r="C680" i="9"/>
  <c r="D680" i="9" s="1"/>
  <c r="A681" i="9"/>
  <c r="B641" i="15" s="1"/>
  <c r="C641" i="15" l="1"/>
  <c r="F641" i="15"/>
  <c r="D641" i="15"/>
  <c r="E641" i="15"/>
  <c r="J681" i="9"/>
  <c r="K681" i="9"/>
  <c r="F680" i="9"/>
  <c r="G680" i="9"/>
  <c r="I679" i="9"/>
  <c r="B680" i="9" s="1"/>
  <c r="E681" i="9"/>
  <c r="F681" i="9" s="1"/>
  <c r="A682" i="9"/>
  <c r="B642" i="15" s="1"/>
  <c r="C681" i="9"/>
  <c r="D681" i="9" s="1"/>
  <c r="F642" i="15" l="1"/>
  <c r="C642" i="15"/>
  <c r="D642" i="15"/>
  <c r="E642" i="15"/>
  <c r="K682" i="9"/>
  <c r="J682" i="9"/>
  <c r="H681" i="9"/>
  <c r="G681" i="9"/>
  <c r="I680" i="9"/>
  <c r="B681" i="9" s="1"/>
  <c r="A683" i="9"/>
  <c r="B643" i="15" s="1"/>
  <c r="C682" i="9"/>
  <c r="D682" i="9" s="1"/>
  <c r="E682" i="9"/>
  <c r="G682" i="9" s="1"/>
  <c r="E643" i="15" l="1"/>
  <c r="F643" i="15"/>
  <c r="C643" i="15"/>
  <c r="D643" i="15"/>
  <c r="J683" i="9"/>
  <c r="K683" i="9"/>
  <c r="F682" i="9"/>
  <c r="H682" i="9"/>
  <c r="I681" i="9"/>
  <c r="B682" i="9" s="1"/>
  <c r="I682" i="9" s="1"/>
  <c r="B683" i="9" s="1"/>
  <c r="C683" i="9"/>
  <c r="D683" i="9" s="1"/>
  <c r="A684" i="9"/>
  <c r="B644" i="15" s="1"/>
  <c r="E683" i="9"/>
  <c r="H683" i="9" s="1"/>
  <c r="D644" i="15" l="1"/>
  <c r="F644" i="15"/>
  <c r="C644" i="15"/>
  <c r="E644" i="15"/>
  <c r="K684" i="9"/>
  <c r="J684" i="9"/>
  <c r="G683" i="9"/>
  <c r="I683" i="9" s="1"/>
  <c r="B684" i="9" s="1"/>
  <c r="F683" i="9"/>
  <c r="C684" i="9"/>
  <c r="D684" i="9" s="1"/>
  <c r="A685" i="9"/>
  <c r="B645" i="15" s="1"/>
  <c r="F684" i="9"/>
  <c r="E684" i="9"/>
  <c r="G684" i="9" s="1"/>
  <c r="C645" i="15" l="1"/>
  <c r="F645" i="15"/>
  <c r="D645" i="15"/>
  <c r="E645" i="15"/>
  <c r="J685" i="9"/>
  <c r="K685" i="9"/>
  <c r="I684" i="9"/>
  <c r="B685" i="9" s="1"/>
  <c r="H684" i="9"/>
  <c r="C685" i="9"/>
  <c r="D685" i="9" s="1"/>
  <c r="A686" i="9"/>
  <c r="B646" i="15" s="1"/>
  <c r="E685" i="9"/>
  <c r="G685" i="9" s="1"/>
  <c r="F646" i="15" l="1"/>
  <c r="D646" i="15"/>
  <c r="E646" i="15"/>
  <c r="C646" i="15"/>
  <c r="K686" i="9"/>
  <c r="J686" i="9"/>
  <c r="I685" i="9"/>
  <c r="B686" i="9" s="1"/>
  <c r="F685" i="9"/>
  <c r="H685" i="9"/>
  <c r="E686" i="9"/>
  <c r="H686" i="9" s="1"/>
  <c r="C686" i="9"/>
  <c r="D686" i="9" s="1"/>
  <c r="F686" i="9"/>
  <c r="A687" i="9"/>
  <c r="B647" i="15" s="1"/>
  <c r="E647" i="15" l="1"/>
  <c r="F647" i="15"/>
  <c r="C647" i="15"/>
  <c r="D647" i="15"/>
  <c r="J687" i="9"/>
  <c r="K687" i="9"/>
  <c r="G686" i="9"/>
  <c r="C687" i="9"/>
  <c r="D687" i="9" s="1"/>
  <c r="E687" i="9"/>
  <c r="F687" i="9" s="1"/>
  <c r="A688" i="9"/>
  <c r="B648" i="15" s="1"/>
  <c r="D648" i="15" l="1"/>
  <c r="F648" i="15"/>
  <c r="C648" i="15"/>
  <c r="E648" i="15"/>
  <c r="K688" i="9"/>
  <c r="J688" i="9"/>
  <c r="G687" i="9"/>
  <c r="H687" i="9"/>
  <c r="I686" i="9"/>
  <c r="B687" i="9" s="1"/>
  <c r="A689" i="9"/>
  <c r="B649" i="15" s="1"/>
  <c r="C688" i="9"/>
  <c r="D688" i="9" s="1"/>
  <c r="E688" i="9"/>
  <c r="G688" i="9" s="1"/>
  <c r="C649" i="15" l="1"/>
  <c r="F649" i="15"/>
  <c r="D649" i="15"/>
  <c r="E649" i="15"/>
  <c r="J689" i="9"/>
  <c r="K689" i="9"/>
  <c r="I687" i="9"/>
  <c r="B688" i="9" s="1"/>
  <c r="I688" i="9" s="1"/>
  <c r="B689" i="9" s="1"/>
  <c r="H688" i="9"/>
  <c r="F688" i="9"/>
  <c r="C689" i="9"/>
  <c r="D689" i="9" s="1"/>
  <c r="E689" i="9"/>
  <c r="F689" i="9" s="1"/>
  <c r="G689" i="9"/>
  <c r="A690" i="9"/>
  <c r="B650" i="15" s="1"/>
  <c r="H689" i="9"/>
  <c r="F650" i="15" l="1"/>
  <c r="C650" i="15"/>
  <c r="D650" i="15"/>
  <c r="E650" i="15"/>
  <c r="K690" i="9"/>
  <c r="J690" i="9"/>
  <c r="I689" i="9"/>
  <c r="B690" i="9" s="1"/>
  <c r="E690" i="9"/>
  <c r="F690" i="9" s="1"/>
  <c r="C690" i="9"/>
  <c r="D690" i="9" s="1"/>
  <c r="A691" i="9"/>
  <c r="B651" i="15" s="1"/>
  <c r="E651" i="15" l="1"/>
  <c r="F651" i="15"/>
  <c r="C651" i="15"/>
  <c r="D651" i="15"/>
  <c r="J691" i="9"/>
  <c r="K691" i="9"/>
  <c r="H690" i="9"/>
  <c r="G690" i="9"/>
  <c r="A692" i="9"/>
  <c r="B652" i="15" s="1"/>
  <c r="H691" i="9"/>
  <c r="E691" i="9"/>
  <c r="G691" i="9" s="1"/>
  <c r="F691" i="9"/>
  <c r="C691" i="9"/>
  <c r="D691" i="9" s="1"/>
  <c r="D652" i="15" l="1"/>
  <c r="F652" i="15"/>
  <c r="C652" i="15"/>
  <c r="E652" i="15"/>
  <c r="K692" i="9"/>
  <c r="J692" i="9"/>
  <c r="I690" i="9"/>
  <c r="B691" i="9" s="1"/>
  <c r="I691" i="9" s="1"/>
  <c r="B692" i="9" s="1"/>
  <c r="C692" i="9"/>
  <c r="D692" i="9" s="1"/>
  <c r="A693" i="9"/>
  <c r="B653" i="15" s="1"/>
  <c r="E692" i="9"/>
  <c r="G692" i="9" s="1"/>
  <c r="C653" i="15" l="1"/>
  <c r="F653" i="15"/>
  <c r="D653" i="15"/>
  <c r="E653" i="15"/>
  <c r="J693" i="9"/>
  <c r="K693" i="9"/>
  <c r="F692" i="9"/>
  <c r="I692" i="9"/>
  <c r="B693" i="9" s="1"/>
  <c r="H692" i="9"/>
  <c r="C693" i="9"/>
  <c r="D693" i="9" s="1"/>
  <c r="E693" i="9"/>
  <c r="F693" i="9" s="1"/>
  <c r="A694" i="9"/>
  <c r="B654" i="15" s="1"/>
  <c r="F654" i="15" l="1"/>
  <c r="D654" i="15"/>
  <c r="E654" i="15"/>
  <c r="C654" i="15"/>
  <c r="K694" i="9"/>
  <c r="J694" i="9"/>
  <c r="G693" i="9"/>
  <c r="H693" i="9"/>
  <c r="E694" i="9"/>
  <c r="H694" i="9" s="1"/>
  <c r="C694" i="9"/>
  <c r="D694" i="9" s="1"/>
  <c r="A695" i="9"/>
  <c r="B655" i="15" s="1"/>
  <c r="E655" i="15" l="1"/>
  <c r="F655" i="15"/>
  <c r="C655" i="15"/>
  <c r="D655" i="15"/>
  <c r="J695" i="9"/>
  <c r="K695" i="9"/>
  <c r="F694" i="9"/>
  <c r="G694" i="9"/>
  <c r="I693" i="9"/>
  <c r="B694" i="9" s="1"/>
  <c r="E695" i="9"/>
  <c r="H695" i="9" s="1"/>
  <c r="A696" i="9"/>
  <c r="B656" i="15" s="1"/>
  <c r="C695" i="9"/>
  <c r="D695" i="9" s="1"/>
  <c r="D656" i="15" l="1"/>
  <c r="F656" i="15"/>
  <c r="C656" i="15"/>
  <c r="E656" i="15"/>
  <c r="K696" i="9"/>
  <c r="J696" i="9"/>
  <c r="G695" i="9"/>
  <c r="F695" i="9"/>
  <c r="I694" i="9"/>
  <c r="B695" i="9" s="1"/>
  <c r="A697" i="9"/>
  <c r="B657" i="15" s="1"/>
  <c r="E696" i="9"/>
  <c r="G696" i="9" s="1"/>
  <c r="C696" i="9"/>
  <c r="D696" i="9" s="1"/>
  <c r="H696" i="9"/>
  <c r="C657" i="15" l="1"/>
  <c r="F657" i="15"/>
  <c r="D657" i="15"/>
  <c r="E657" i="15"/>
  <c r="J697" i="9"/>
  <c r="K697" i="9"/>
  <c r="I695" i="9"/>
  <c r="B696" i="9" s="1"/>
  <c r="I696" i="9" s="1"/>
  <c r="B697" i="9" s="1"/>
  <c r="F696" i="9"/>
  <c r="A698" i="9"/>
  <c r="B658" i="15" s="1"/>
  <c r="C697" i="9"/>
  <c r="D697" i="9" s="1"/>
  <c r="E697" i="9"/>
  <c r="G697" i="9" s="1"/>
  <c r="H697" i="9"/>
  <c r="F658" i="15" l="1"/>
  <c r="C658" i="15"/>
  <c r="D658" i="15"/>
  <c r="E658" i="15"/>
  <c r="K698" i="9"/>
  <c r="J698" i="9"/>
  <c r="I697" i="9"/>
  <c r="B698" i="9" s="1"/>
  <c r="F697" i="9"/>
  <c r="E698" i="9"/>
  <c r="H698" i="9" s="1"/>
  <c r="A699" i="9"/>
  <c r="B659" i="15" s="1"/>
  <c r="C698" i="9"/>
  <c r="D698" i="9" s="1"/>
  <c r="E659" i="15" l="1"/>
  <c r="F659" i="15"/>
  <c r="C659" i="15"/>
  <c r="D659" i="15"/>
  <c r="J699" i="9"/>
  <c r="K699" i="9"/>
  <c r="F698" i="9"/>
  <c r="G698" i="9"/>
  <c r="E699" i="9"/>
  <c r="H699" i="9" s="1"/>
  <c r="C699" i="9"/>
  <c r="D699" i="9" s="1"/>
  <c r="A700" i="9"/>
  <c r="B660" i="15" s="1"/>
  <c r="D660" i="15" l="1"/>
  <c r="F660" i="15"/>
  <c r="C660" i="15"/>
  <c r="E660" i="15"/>
  <c r="K700" i="9"/>
  <c r="J700" i="9"/>
  <c r="G699" i="9"/>
  <c r="F699" i="9"/>
  <c r="I698" i="9"/>
  <c r="B699" i="9" s="1"/>
  <c r="E700" i="9"/>
  <c r="F700" i="9" s="1"/>
  <c r="A701" i="9"/>
  <c r="B661" i="15" s="1"/>
  <c r="C700" i="9"/>
  <c r="D700" i="9" s="1"/>
  <c r="H700" i="9"/>
  <c r="I699" i="9" l="1"/>
  <c r="B700" i="9" s="1"/>
  <c r="C661" i="15"/>
  <c r="F661" i="15"/>
  <c r="D661" i="15"/>
  <c r="E661" i="15"/>
  <c r="J701" i="9"/>
  <c r="K701" i="9"/>
  <c r="G700" i="9"/>
  <c r="A702" i="9"/>
  <c r="B662" i="15" s="1"/>
  <c r="C701" i="9"/>
  <c r="D701" i="9" s="1"/>
  <c r="E701" i="9"/>
  <c r="F701" i="9" s="1"/>
  <c r="F662" i="15" l="1"/>
  <c r="D662" i="15"/>
  <c r="E662" i="15"/>
  <c r="C662" i="15"/>
  <c r="K702" i="9"/>
  <c r="J702" i="9"/>
  <c r="G701" i="9"/>
  <c r="H701" i="9"/>
  <c r="I700" i="9"/>
  <c r="B701" i="9" s="1"/>
  <c r="E702" i="9"/>
  <c r="F702" i="9" s="1"/>
  <c r="C702" i="9"/>
  <c r="D702" i="9" s="1"/>
  <c r="A703" i="9"/>
  <c r="B663" i="15" s="1"/>
  <c r="E663" i="15" l="1"/>
  <c r="F663" i="15"/>
  <c r="C663" i="15"/>
  <c r="D663" i="15"/>
  <c r="J703" i="9"/>
  <c r="K703" i="9"/>
  <c r="G702" i="9"/>
  <c r="H702" i="9"/>
  <c r="I701" i="9"/>
  <c r="B702" i="9" s="1"/>
  <c r="E703" i="9"/>
  <c r="H703" i="9" s="1"/>
  <c r="A704" i="9"/>
  <c r="B664" i="15" s="1"/>
  <c r="C703" i="9"/>
  <c r="D703" i="9" s="1"/>
  <c r="G703" i="9"/>
  <c r="D664" i="15" l="1"/>
  <c r="F664" i="15"/>
  <c r="C664" i="15"/>
  <c r="E664" i="15"/>
  <c r="K704" i="9"/>
  <c r="J704" i="9"/>
  <c r="F703" i="9"/>
  <c r="I702" i="9"/>
  <c r="B703" i="9" s="1"/>
  <c r="I703" i="9" s="1"/>
  <c r="B704" i="9" s="1"/>
  <c r="C704" i="9"/>
  <c r="D704" i="9" s="1"/>
  <c r="E704" i="9"/>
  <c r="G704" i="9" s="1"/>
  <c r="H704" i="9"/>
  <c r="A705" i="9"/>
  <c r="B665" i="15" s="1"/>
  <c r="C665" i="15" l="1"/>
  <c r="F665" i="15"/>
  <c r="D665" i="15"/>
  <c r="E665" i="15"/>
  <c r="J705" i="9"/>
  <c r="K705" i="9"/>
  <c r="I704" i="9"/>
  <c r="B705" i="9" s="1"/>
  <c r="F704" i="9"/>
  <c r="G705" i="9"/>
  <c r="C705" i="9"/>
  <c r="D705" i="9" s="1"/>
  <c r="E705" i="9"/>
  <c r="F705" i="9" s="1"/>
  <c r="A706" i="9"/>
  <c r="B666" i="15" s="1"/>
  <c r="H705" i="9"/>
  <c r="F666" i="15" l="1"/>
  <c r="C666" i="15"/>
  <c r="D666" i="15"/>
  <c r="E666" i="15"/>
  <c r="K706" i="9"/>
  <c r="J706" i="9"/>
  <c r="I705" i="9"/>
  <c r="B706" i="9" s="1"/>
  <c r="C706" i="9"/>
  <c r="D706" i="9" s="1"/>
  <c r="E706" i="9"/>
  <c r="G706" i="9" s="1"/>
  <c r="A707" i="9"/>
  <c r="B667" i="15" s="1"/>
  <c r="E667" i="15" l="1"/>
  <c r="F667" i="15"/>
  <c r="C667" i="15"/>
  <c r="D667" i="15"/>
  <c r="J707" i="9"/>
  <c r="K707" i="9"/>
  <c r="H706" i="9"/>
  <c r="I706" i="9"/>
  <c r="B707" i="9" s="1"/>
  <c r="F706" i="9"/>
  <c r="E707" i="9"/>
  <c r="G707" i="9" s="1"/>
  <c r="C707" i="9"/>
  <c r="D707" i="9" s="1"/>
  <c r="A708" i="9"/>
  <c r="B668" i="15" s="1"/>
  <c r="D668" i="15" l="1"/>
  <c r="F668" i="15"/>
  <c r="C668" i="15"/>
  <c r="E668" i="15"/>
  <c r="K708" i="9"/>
  <c r="J708" i="9"/>
  <c r="I707" i="9"/>
  <c r="B708" i="9" s="1"/>
  <c r="H707" i="9"/>
  <c r="F707" i="9"/>
  <c r="E708" i="9"/>
  <c r="H708" i="9" s="1"/>
  <c r="A709" i="9"/>
  <c r="B669" i="15" s="1"/>
  <c r="C708" i="9"/>
  <c r="D708" i="9" s="1"/>
  <c r="C669" i="15" l="1"/>
  <c r="F669" i="15"/>
  <c r="D669" i="15"/>
  <c r="E669" i="15"/>
  <c r="J709" i="9"/>
  <c r="K709" i="9"/>
  <c r="G708" i="9"/>
  <c r="F708" i="9"/>
  <c r="E709" i="9"/>
  <c r="F709" i="9" s="1"/>
  <c r="A710" i="9"/>
  <c r="B670" i="15" s="1"/>
  <c r="C709" i="9"/>
  <c r="D709" i="9" s="1"/>
  <c r="F670" i="15" l="1"/>
  <c r="D670" i="15"/>
  <c r="E670" i="15"/>
  <c r="C670" i="15"/>
  <c r="K710" i="9"/>
  <c r="J710" i="9"/>
  <c r="H709" i="9"/>
  <c r="G709" i="9"/>
  <c r="I708" i="9"/>
  <c r="B709" i="9" s="1"/>
  <c r="A711" i="9"/>
  <c r="B671" i="15" s="1"/>
  <c r="C710" i="9"/>
  <c r="D710" i="9" s="1"/>
  <c r="E710" i="9"/>
  <c r="H710" i="9" s="1"/>
  <c r="E671" i="15" l="1"/>
  <c r="F671" i="15"/>
  <c r="C671" i="15"/>
  <c r="D671" i="15"/>
  <c r="J711" i="9"/>
  <c r="K711" i="9"/>
  <c r="F710" i="9"/>
  <c r="G710" i="9"/>
  <c r="I709" i="9"/>
  <c r="B710" i="9" s="1"/>
  <c r="A712" i="9"/>
  <c r="B672" i="15" s="1"/>
  <c r="C711" i="9"/>
  <c r="D711" i="9" s="1"/>
  <c r="E711" i="9"/>
  <c r="H711" i="9" s="1"/>
  <c r="D672" i="15" l="1"/>
  <c r="F672" i="15"/>
  <c r="C672" i="15"/>
  <c r="E672" i="15"/>
  <c r="K712" i="9"/>
  <c r="J712" i="9"/>
  <c r="F711" i="9"/>
  <c r="G711" i="9"/>
  <c r="I710" i="9"/>
  <c r="B711" i="9" s="1"/>
  <c r="A713" i="9"/>
  <c r="B673" i="15" s="1"/>
  <c r="C712" i="9"/>
  <c r="D712" i="9" s="1"/>
  <c r="E712" i="9"/>
  <c r="H712" i="9" s="1"/>
  <c r="C673" i="15" l="1"/>
  <c r="F673" i="15"/>
  <c r="D673" i="15"/>
  <c r="E673" i="15"/>
  <c r="J713" i="9"/>
  <c r="K713" i="9"/>
  <c r="G712" i="9"/>
  <c r="F712" i="9"/>
  <c r="I711" i="9"/>
  <c r="B712" i="9" s="1"/>
  <c r="C713" i="9"/>
  <c r="D713" i="9" s="1"/>
  <c r="A714" i="9"/>
  <c r="B674" i="15" s="1"/>
  <c r="E713" i="9"/>
  <c r="H713" i="9" s="1"/>
  <c r="G713" i="9"/>
  <c r="F674" i="15" l="1"/>
  <c r="C674" i="15"/>
  <c r="D674" i="15"/>
  <c r="E674" i="15"/>
  <c r="K714" i="9"/>
  <c r="J714" i="9"/>
  <c r="F713" i="9"/>
  <c r="I712" i="9"/>
  <c r="B713" i="9" s="1"/>
  <c r="I713" i="9" s="1"/>
  <c r="B714" i="9" s="1"/>
  <c r="A715" i="9"/>
  <c r="B675" i="15" s="1"/>
  <c r="C714" i="9"/>
  <c r="D714" i="9" s="1"/>
  <c r="E714" i="9"/>
  <c r="F714" i="9" s="1"/>
  <c r="E675" i="15" l="1"/>
  <c r="F675" i="15"/>
  <c r="C675" i="15"/>
  <c r="D675" i="15"/>
  <c r="J715" i="9"/>
  <c r="K715" i="9"/>
  <c r="G714" i="9"/>
  <c r="H714" i="9"/>
  <c r="E715" i="9"/>
  <c r="H715" i="9" s="1"/>
  <c r="C715" i="9"/>
  <c r="D715" i="9" s="1"/>
  <c r="A716" i="9"/>
  <c r="B676" i="15" s="1"/>
  <c r="D676" i="15" l="1"/>
  <c r="F676" i="15"/>
  <c r="C676" i="15"/>
  <c r="E676" i="15"/>
  <c r="K716" i="9"/>
  <c r="J716" i="9"/>
  <c r="G715" i="9"/>
  <c r="F715" i="9"/>
  <c r="I714" i="9"/>
  <c r="B715" i="9" s="1"/>
  <c r="A717" i="9"/>
  <c r="B677" i="15" s="1"/>
  <c r="E716" i="9"/>
  <c r="H716" i="9" s="1"/>
  <c r="C716" i="9"/>
  <c r="D716" i="9" s="1"/>
  <c r="C677" i="15" l="1"/>
  <c r="F677" i="15"/>
  <c r="D677" i="15"/>
  <c r="E677" i="15"/>
  <c r="J717" i="9"/>
  <c r="K717" i="9"/>
  <c r="F716" i="9"/>
  <c r="G716" i="9"/>
  <c r="I715" i="9"/>
  <c r="B716" i="9" s="1"/>
  <c r="G717" i="9"/>
  <c r="C717" i="9"/>
  <c r="D717" i="9" s="1"/>
  <c r="E717" i="9"/>
  <c r="H717" i="9" s="1"/>
  <c r="A718" i="9"/>
  <c r="B678" i="15" s="1"/>
  <c r="D678" i="15" l="1"/>
  <c r="E678" i="15"/>
  <c r="F678" i="15"/>
  <c r="C678" i="15"/>
  <c r="K718" i="9"/>
  <c r="J718" i="9"/>
  <c r="F717" i="9"/>
  <c r="I716" i="9"/>
  <c r="B717" i="9" s="1"/>
  <c r="I717" i="9" s="1"/>
  <c r="B718" i="9" s="1"/>
  <c r="E718" i="9"/>
  <c r="H718" i="9"/>
  <c r="F718" i="9"/>
  <c r="C718" i="9"/>
  <c r="D718" i="9" s="1"/>
  <c r="G718" i="9"/>
  <c r="A719" i="9"/>
  <c r="B679" i="15" s="1"/>
  <c r="E679" i="15" l="1"/>
  <c r="F679" i="15"/>
  <c r="C679" i="15"/>
  <c r="D679" i="15"/>
  <c r="J719" i="9"/>
  <c r="K719" i="9"/>
  <c r="I718" i="9"/>
  <c r="B719" i="9" s="1"/>
  <c r="E719" i="9"/>
  <c r="F719" i="9" s="1"/>
  <c r="A720" i="9"/>
  <c r="B680" i="15" s="1"/>
  <c r="C719" i="9"/>
  <c r="D719" i="9" s="1"/>
  <c r="D680" i="15" l="1"/>
  <c r="F680" i="15"/>
  <c r="C680" i="15"/>
  <c r="E680" i="15"/>
  <c r="K720" i="9"/>
  <c r="J720" i="9"/>
  <c r="G719" i="9"/>
  <c r="H719" i="9"/>
  <c r="E720" i="9"/>
  <c r="F720" i="9" s="1"/>
  <c r="A721" i="9"/>
  <c r="B681" i="15" s="1"/>
  <c r="C720" i="9"/>
  <c r="D720" i="9" s="1"/>
  <c r="C681" i="15" l="1"/>
  <c r="F681" i="15"/>
  <c r="D681" i="15"/>
  <c r="E681" i="15"/>
  <c r="J721" i="9"/>
  <c r="K721" i="9"/>
  <c r="G720" i="9"/>
  <c r="H720" i="9"/>
  <c r="I719" i="9"/>
  <c r="B720" i="9" s="1"/>
  <c r="C721" i="9"/>
  <c r="D721" i="9" s="1"/>
  <c r="E721" i="9"/>
  <c r="F721" i="9" s="1"/>
  <c r="G721" i="9"/>
  <c r="H721" i="9"/>
  <c r="A722" i="9"/>
  <c r="B682" i="15" s="1"/>
  <c r="F682" i="15" l="1"/>
  <c r="C682" i="15"/>
  <c r="D682" i="15"/>
  <c r="E682" i="15"/>
  <c r="K722" i="9"/>
  <c r="J722" i="9"/>
  <c r="I720" i="9"/>
  <c r="B721" i="9" s="1"/>
  <c r="I721" i="9" s="1"/>
  <c r="B722" i="9" s="1"/>
  <c r="A723" i="9"/>
  <c r="B683" i="15" s="1"/>
  <c r="E722" i="9"/>
  <c r="G722" i="9" s="1"/>
  <c r="C722" i="9"/>
  <c r="D722" i="9" s="1"/>
  <c r="E683" i="15" l="1"/>
  <c r="F683" i="15"/>
  <c r="C683" i="15"/>
  <c r="D683" i="15"/>
  <c r="J723" i="9"/>
  <c r="K723" i="9"/>
  <c r="I722" i="9"/>
  <c r="B723" i="9" s="1"/>
  <c r="H722" i="9"/>
  <c r="F722" i="9"/>
  <c r="E723" i="9"/>
  <c r="H723" i="9" s="1"/>
  <c r="A724" i="9"/>
  <c r="B684" i="15" s="1"/>
  <c r="C723" i="9"/>
  <c r="D723" i="9" s="1"/>
  <c r="D684" i="15" l="1"/>
  <c r="F684" i="15"/>
  <c r="C684" i="15"/>
  <c r="E684" i="15"/>
  <c r="K724" i="9"/>
  <c r="J724" i="9"/>
  <c r="G723" i="9"/>
  <c r="I723" i="9" s="1"/>
  <c r="B724" i="9" s="1"/>
  <c r="F723" i="9"/>
  <c r="C724" i="9"/>
  <c r="D724" i="9" s="1"/>
  <c r="A725" i="9"/>
  <c r="B685" i="15" s="1"/>
  <c r="E724" i="9"/>
  <c r="G724" i="9" s="1"/>
  <c r="C685" i="15" l="1"/>
  <c r="F685" i="15"/>
  <c r="D685" i="15"/>
  <c r="E685" i="15"/>
  <c r="J725" i="9"/>
  <c r="K725" i="9"/>
  <c r="I724" i="9"/>
  <c r="B725" i="9" s="1"/>
  <c r="H724" i="9"/>
  <c r="F724" i="9"/>
  <c r="C725" i="9"/>
  <c r="D725" i="9" s="1"/>
  <c r="A726" i="9"/>
  <c r="B686" i="15" s="1"/>
  <c r="E725" i="9"/>
  <c r="G725" i="9" s="1"/>
  <c r="F686" i="15" l="1"/>
  <c r="D686" i="15"/>
  <c r="E686" i="15"/>
  <c r="C686" i="15"/>
  <c r="K726" i="9"/>
  <c r="J726" i="9"/>
  <c r="I725" i="9"/>
  <c r="B726" i="9" s="1"/>
  <c r="F725" i="9"/>
  <c r="H725" i="9"/>
  <c r="A727" i="9"/>
  <c r="B687" i="15" s="1"/>
  <c r="C726" i="9"/>
  <c r="D726" i="9" s="1"/>
  <c r="E726" i="9"/>
  <c r="G726" i="9" s="1"/>
  <c r="E687" i="15" l="1"/>
  <c r="F687" i="15"/>
  <c r="C687" i="15"/>
  <c r="D687" i="15"/>
  <c r="J727" i="9"/>
  <c r="K727" i="9"/>
  <c r="I726" i="9"/>
  <c r="B727" i="9" s="1"/>
  <c r="F726" i="9"/>
  <c r="H726" i="9"/>
  <c r="C727" i="9"/>
  <c r="D727" i="9" s="1"/>
  <c r="E727" i="9"/>
  <c r="G727" i="9" s="1"/>
  <c r="A728" i="9"/>
  <c r="B688" i="15" s="1"/>
  <c r="D688" i="15" l="1"/>
  <c r="F688" i="15"/>
  <c r="C688" i="15"/>
  <c r="E688" i="15"/>
  <c r="K728" i="9"/>
  <c r="J728" i="9"/>
  <c r="H727" i="9"/>
  <c r="I727" i="9"/>
  <c r="B728" i="9" s="1"/>
  <c r="F727" i="9"/>
  <c r="C728" i="9"/>
  <c r="D728" i="9" s="1"/>
  <c r="A729" i="9"/>
  <c r="B689" i="15" s="1"/>
  <c r="E728" i="9"/>
  <c r="H728" i="9" s="1"/>
  <c r="C689" i="15" l="1"/>
  <c r="F689" i="15"/>
  <c r="D689" i="15"/>
  <c r="E689" i="15"/>
  <c r="J729" i="9"/>
  <c r="K729" i="9"/>
  <c r="F728" i="9"/>
  <c r="G728" i="9"/>
  <c r="E729" i="9"/>
  <c r="F729" i="9" s="1"/>
  <c r="A730" i="9"/>
  <c r="B690" i="15" s="1"/>
  <c r="C729" i="9"/>
  <c r="D729" i="9" s="1"/>
  <c r="F690" i="15" l="1"/>
  <c r="C690" i="15"/>
  <c r="D690" i="15"/>
  <c r="E690" i="15"/>
  <c r="K730" i="9"/>
  <c r="J730" i="9"/>
  <c r="H729" i="9"/>
  <c r="G729" i="9"/>
  <c r="I728" i="9"/>
  <c r="B729" i="9" s="1"/>
  <c r="C730" i="9"/>
  <c r="D730" i="9" s="1"/>
  <c r="A731" i="9"/>
  <c r="B691" i="15" s="1"/>
  <c r="E730" i="9"/>
  <c r="F730" i="9" s="1"/>
  <c r="E691" i="15" l="1"/>
  <c r="F691" i="15"/>
  <c r="C691" i="15"/>
  <c r="D691" i="15"/>
  <c r="J731" i="9"/>
  <c r="K731" i="9"/>
  <c r="H730" i="9"/>
  <c r="G730" i="9"/>
  <c r="I729" i="9"/>
  <c r="B730" i="9" s="1"/>
  <c r="E731" i="9"/>
  <c r="G731" i="9" s="1"/>
  <c r="C731" i="9"/>
  <c r="D731" i="9" s="1"/>
  <c r="A732" i="9"/>
  <c r="B692" i="15" s="1"/>
  <c r="D692" i="15" l="1"/>
  <c r="F692" i="15"/>
  <c r="C692" i="15"/>
  <c r="E692" i="15"/>
  <c r="K732" i="9"/>
  <c r="J732" i="9"/>
  <c r="H731" i="9"/>
  <c r="I730" i="9"/>
  <c r="B731" i="9" s="1"/>
  <c r="I731" i="9" s="1"/>
  <c r="B732" i="9" s="1"/>
  <c r="F731" i="9"/>
  <c r="A733" i="9"/>
  <c r="B693" i="15" s="1"/>
  <c r="E732" i="9"/>
  <c r="G732" i="9" s="1"/>
  <c r="H732" i="9"/>
  <c r="C732" i="9"/>
  <c r="D732" i="9" s="1"/>
  <c r="C693" i="15" l="1"/>
  <c r="F693" i="15"/>
  <c r="D693" i="15"/>
  <c r="E693" i="15"/>
  <c r="J733" i="9"/>
  <c r="K733" i="9"/>
  <c r="I732" i="9"/>
  <c r="B733" i="9" s="1"/>
  <c r="F732" i="9"/>
  <c r="E733" i="9"/>
  <c r="H733" i="9" s="1"/>
  <c r="A734" i="9"/>
  <c r="B694" i="15" s="1"/>
  <c r="C733" i="9"/>
  <c r="D733" i="9" s="1"/>
  <c r="F694" i="15" l="1"/>
  <c r="D694" i="15"/>
  <c r="E694" i="15"/>
  <c r="C694" i="15"/>
  <c r="K734" i="9"/>
  <c r="J734" i="9"/>
  <c r="G733" i="9"/>
  <c r="F733" i="9"/>
  <c r="E734" i="9"/>
  <c r="H734" i="9" s="1"/>
  <c r="A735" i="9"/>
  <c r="B695" i="15" s="1"/>
  <c r="C734" i="9"/>
  <c r="D734" i="9" s="1"/>
  <c r="E695" i="15" l="1"/>
  <c r="F695" i="15"/>
  <c r="C695" i="15"/>
  <c r="D695" i="15"/>
  <c r="J735" i="9"/>
  <c r="K735" i="9"/>
  <c r="F734" i="9"/>
  <c r="G734" i="9"/>
  <c r="I733" i="9"/>
  <c r="B734" i="9" s="1"/>
  <c r="A736" i="9"/>
  <c r="B696" i="15" s="1"/>
  <c r="E735" i="9"/>
  <c r="F735" i="9" s="1"/>
  <c r="C735" i="9"/>
  <c r="D735" i="9" s="1"/>
  <c r="D696" i="15" l="1"/>
  <c r="F696" i="15"/>
  <c r="C696" i="15"/>
  <c r="E696" i="15"/>
  <c r="K736" i="9"/>
  <c r="J736" i="9"/>
  <c r="H735" i="9"/>
  <c r="G735" i="9"/>
  <c r="I734" i="9"/>
  <c r="B735" i="9" s="1"/>
  <c r="E736" i="9"/>
  <c r="F736" i="9" s="1"/>
  <c r="A737" i="9"/>
  <c r="B697" i="15" s="1"/>
  <c r="C736" i="9"/>
  <c r="D736" i="9" s="1"/>
  <c r="C697" i="15" l="1"/>
  <c r="F697" i="15"/>
  <c r="D697" i="15"/>
  <c r="E697" i="15"/>
  <c r="J737" i="9"/>
  <c r="K737" i="9"/>
  <c r="G736" i="9"/>
  <c r="H736" i="9"/>
  <c r="I735" i="9"/>
  <c r="B736" i="9" s="1"/>
  <c r="C737" i="9"/>
  <c r="D737" i="9" s="1"/>
  <c r="E737" i="9"/>
  <c r="F737" i="9" s="1"/>
  <c r="A738" i="9"/>
  <c r="B698" i="15" s="1"/>
  <c r="F698" i="15" l="1"/>
  <c r="D698" i="15"/>
  <c r="E698" i="15"/>
  <c r="C698" i="15"/>
  <c r="K738" i="9"/>
  <c r="J738" i="9"/>
  <c r="H737" i="9"/>
  <c r="G737" i="9"/>
  <c r="I736" i="9"/>
  <c r="B737" i="9" s="1"/>
  <c r="C738" i="9"/>
  <c r="D738" i="9" s="1"/>
  <c r="E738" i="9"/>
  <c r="H738" i="9" s="1"/>
  <c r="A739" i="9"/>
  <c r="B699" i="15" s="1"/>
  <c r="E699" i="15" l="1"/>
  <c r="F699" i="15"/>
  <c r="C699" i="15"/>
  <c r="D699" i="15"/>
  <c r="J739" i="9"/>
  <c r="K739" i="9"/>
  <c r="G738" i="9"/>
  <c r="I737" i="9"/>
  <c r="B738" i="9" s="1"/>
  <c r="F738" i="9"/>
  <c r="A740" i="9"/>
  <c r="B700" i="15" s="1"/>
  <c r="C739" i="9"/>
  <c r="D739" i="9" s="1"/>
  <c r="E739" i="9"/>
  <c r="H739" i="9" s="1"/>
  <c r="D700" i="15" l="1"/>
  <c r="F700" i="15"/>
  <c r="C700" i="15"/>
  <c r="E700" i="15"/>
  <c r="K740" i="9"/>
  <c r="J740" i="9"/>
  <c r="F739" i="9"/>
  <c r="G739" i="9"/>
  <c r="I738" i="9"/>
  <c r="B739" i="9" s="1"/>
  <c r="C740" i="9"/>
  <c r="D740" i="9" s="1"/>
  <c r="A741" i="9"/>
  <c r="B701" i="15" s="1"/>
  <c r="E740" i="9"/>
  <c r="F740" i="9" s="1"/>
  <c r="C701" i="15" l="1"/>
  <c r="F701" i="15"/>
  <c r="D701" i="15"/>
  <c r="E701" i="15"/>
  <c r="J741" i="9"/>
  <c r="K741" i="9"/>
  <c r="G740" i="9"/>
  <c r="H740" i="9"/>
  <c r="I739" i="9"/>
  <c r="B740" i="9" s="1"/>
  <c r="E741" i="9"/>
  <c r="A742" i="9"/>
  <c r="B702" i="15" s="1"/>
  <c r="F741" i="9"/>
  <c r="C741" i="9"/>
  <c r="D741" i="9" s="1"/>
  <c r="G741" i="9"/>
  <c r="H741" i="9"/>
  <c r="F702" i="15" l="1"/>
  <c r="E702" i="15"/>
  <c r="C702" i="15"/>
  <c r="D702" i="15"/>
  <c r="K742" i="9"/>
  <c r="J742" i="9"/>
  <c r="I740" i="9"/>
  <c r="B741" i="9" s="1"/>
  <c r="I741" i="9" s="1"/>
  <c r="B742" i="9" s="1"/>
  <c r="C742" i="9"/>
  <c r="D742" i="9" s="1"/>
  <c r="E742" i="9"/>
  <c r="F742" i="9" s="1"/>
  <c r="A743" i="9"/>
  <c r="B703" i="15" s="1"/>
  <c r="E703" i="15" l="1"/>
  <c r="F703" i="15"/>
  <c r="C703" i="15"/>
  <c r="D703" i="15"/>
  <c r="J743" i="9"/>
  <c r="K743" i="9"/>
  <c r="H742" i="9"/>
  <c r="G742" i="9"/>
  <c r="A744" i="9"/>
  <c r="B704" i="15" s="1"/>
  <c r="C743" i="9"/>
  <c r="D743" i="9" s="1"/>
  <c r="E743" i="9"/>
  <c r="F743" i="9" s="1"/>
  <c r="D704" i="15" l="1"/>
  <c r="F704" i="15"/>
  <c r="C704" i="15"/>
  <c r="E704" i="15"/>
  <c r="K744" i="9"/>
  <c r="J744" i="9"/>
  <c r="I742" i="9"/>
  <c r="B743" i="9" s="1"/>
  <c r="G743" i="9"/>
  <c r="H743" i="9"/>
  <c r="A745" i="9"/>
  <c r="B705" i="15" s="1"/>
  <c r="C744" i="9"/>
  <c r="D744" i="9" s="1"/>
  <c r="E744" i="9"/>
  <c r="H744" i="9" s="1"/>
  <c r="C705" i="15" l="1"/>
  <c r="F705" i="15"/>
  <c r="D705" i="15"/>
  <c r="E705" i="15"/>
  <c r="J745" i="9"/>
  <c r="K745" i="9"/>
  <c r="F744" i="9"/>
  <c r="I743" i="9"/>
  <c r="B744" i="9" s="1"/>
  <c r="G744" i="9"/>
  <c r="G745" i="9"/>
  <c r="E745" i="9"/>
  <c r="F745" i="9" s="1"/>
  <c r="A746" i="9"/>
  <c r="B706" i="15" s="1"/>
  <c r="C745" i="9"/>
  <c r="D745" i="9" s="1"/>
  <c r="F706" i="15" l="1"/>
  <c r="D706" i="15"/>
  <c r="C706" i="15"/>
  <c r="E706" i="15"/>
  <c r="K746" i="9"/>
  <c r="J746" i="9"/>
  <c r="H745" i="9"/>
  <c r="I744" i="9"/>
  <c r="B745" i="9" s="1"/>
  <c r="I745" i="9" s="1"/>
  <c r="B746" i="9" s="1"/>
  <c r="C746" i="9"/>
  <c r="D746" i="9" s="1"/>
  <c r="E746" i="9"/>
  <c r="F746" i="9" s="1"/>
  <c r="G746" i="9"/>
  <c r="H746" i="9"/>
  <c r="A747" i="9"/>
  <c r="B707" i="15" s="1"/>
  <c r="E707" i="15" l="1"/>
  <c r="F707" i="15"/>
  <c r="C707" i="15"/>
  <c r="D707" i="15"/>
  <c r="J747" i="9"/>
  <c r="K747" i="9"/>
  <c r="I746" i="9"/>
  <c r="B747" i="9" s="1"/>
  <c r="E747" i="9"/>
  <c r="H747" i="9" s="1"/>
  <c r="C747" i="9"/>
  <c r="D747" i="9" s="1"/>
  <c r="A748" i="9"/>
  <c r="B708" i="15" s="1"/>
  <c r="D708" i="15" l="1"/>
  <c r="F708" i="15"/>
  <c r="C708" i="15"/>
  <c r="E708" i="15"/>
  <c r="K748" i="9"/>
  <c r="J748" i="9"/>
  <c r="F747" i="9"/>
  <c r="G747" i="9"/>
  <c r="G748" i="9"/>
  <c r="A749" i="9"/>
  <c r="B709" i="15" s="1"/>
  <c r="E748" i="9"/>
  <c r="F748" i="9" s="1"/>
  <c r="H748" i="9"/>
  <c r="C748" i="9"/>
  <c r="D748" i="9" s="1"/>
  <c r="C709" i="15" l="1"/>
  <c r="F709" i="15"/>
  <c r="D709" i="15"/>
  <c r="E709" i="15"/>
  <c r="J749" i="9"/>
  <c r="K749" i="9"/>
  <c r="I747" i="9"/>
  <c r="B748" i="9" s="1"/>
  <c r="I748" i="9" s="1"/>
  <c r="B749" i="9" s="1"/>
  <c r="E749" i="9"/>
  <c r="G749" i="9" s="1"/>
  <c r="A750" i="9"/>
  <c r="B710" i="15" s="1"/>
  <c r="C749" i="9"/>
  <c r="D749" i="9" s="1"/>
  <c r="F710" i="15" l="1"/>
  <c r="C710" i="15"/>
  <c r="D710" i="15"/>
  <c r="E710" i="15"/>
  <c r="K750" i="9"/>
  <c r="J750" i="9"/>
  <c r="H749" i="9"/>
  <c r="F749" i="9"/>
  <c r="I749" i="9"/>
  <c r="B750" i="9" s="1"/>
  <c r="E750" i="9"/>
  <c r="G750" i="9" s="1"/>
  <c r="A751" i="9"/>
  <c r="B711" i="15" s="1"/>
  <c r="C750" i="9"/>
  <c r="D750" i="9" s="1"/>
  <c r="H750" i="9"/>
  <c r="E711" i="15" l="1"/>
  <c r="F711" i="15"/>
  <c r="C711" i="15"/>
  <c r="D711" i="15"/>
  <c r="J751" i="9"/>
  <c r="K751" i="9"/>
  <c r="I750" i="9"/>
  <c r="B751" i="9" s="1"/>
  <c r="F750" i="9"/>
  <c r="A752" i="9"/>
  <c r="B712" i="15" s="1"/>
  <c r="C751" i="9"/>
  <c r="D751" i="9" s="1"/>
  <c r="E751" i="9"/>
  <c r="G751" i="9" s="1"/>
  <c r="D712" i="15" l="1"/>
  <c r="F712" i="15"/>
  <c r="C712" i="15"/>
  <c r="E712" i="15"/>
  <c r="K752" i="9"/>
  <c r="J752" i="9"/>
  <c r="F751" i="9"/>
  <c r="H751" i="9"/>
  <c r="I751" i="9"/>
  <c r="B752" i="9" s="1"/>
  <c r="E752" i="9"/>
  <c r="F752" i="9" s="1"/>
  <c r="C752" i="9"/>
  <c r="D752" i="9" s="1"/>
  <c r="A753" i="9"/>
  <c r="B713" i="15" s="1"/>
  <c r="C713" i="15" l="1"/>
  <c r="F713" i="15"/>
  <c r="D713" i="15"/>
  <c r="E713" i="15"/>
  <c r="J753" i="9"/>
  <c r="K753" i="9"/>
  <c r="H752" i="9"/>
  <c r="G752" i="9"/>
  <c r="C753" i="9"/>
  <c r="D753" i="9" s="1"/>
  <c r="E753" i="9"/>
  <c r="F753" i="9" s="1"/>
  <c r="A754" i="9"/>
  <c r="B714" i="15" s="1"/>
  <c r="F714" i="15" l="1"/>
  <c r="D714" i="15"/>
  <c r="C714" i="15"/>
  <c r="E714" i="15"/>
  <c r="K754" i="9"/>
  <c r="J754" i="9"/>
  <c r="G753" i="9"/>
  <c r="H753" i="9"/>
  <c r="I752" i="9"/>
  <c r="B753" i="9" s="1"/>
  <c r="A755" i="9"/>
  <c r="B715" i="15" s="1"/>
  <c r="E754" i="9"/>
  <c r="H754" i="9" s="1"/>
  <c r="C754" i="9"/>
  <c r="D754" i="9" s="1"/>
  <c r="E715" i="15" l="1"/>
  <c r="F715" i="15"/>
  <c r="C715" i="15"/>
  <c r="D715" i="15"/>
  <c r="J755" i="9"/>
  <c r="K755" i="9"/>
  <c r="G754" i="9"/>
  <c r="F754" i="9"/>
  <c r="I753" i="9"/>
  <c r="B754" i="9" s="1"/>
  <c r="A756" i="9"/>
  <c r="B716" i="15" s="1"/>
  <c r="C755" i="9"/>
  <c r="D755" i="9" s="1"/>
  <c r="E755" i="9"/>
  <c r="H755" i="9" s="1"/>
  <c r="D716" i="15" l="1"/>
  <c r="F716" i="15"/>
  <c r="C716" i="15"/>
  <c r="E716" i="15"/>
  <c r="K756" i="9"/>
  <c r="J756" i="9"/>
  <c r="G755" i="9"/>
  <c r="F755" i="9"/>
  <c r="I754" i="9"/>
  <c r="B755" i="9" s="1"/>
  <c r="E756" i="9"/>
  <c r="G756" i="9" s="1"/>
  <c r="A757" i="9"/>
  <c r="B717" i="15" s="1"/>
  <c r="C756" i="9"/>
  <c r="D756" i="9" s="1"/>
  <c r="C717" i="15" l="1"/>
  <c r="F717" i="15"/>
  <c r="D717" i="15"/>
  <c r="E717" i="15"/>
  <c r="J757" i="9"/>
  <c r="K757" i="9"/>
  <c r="F756" i="9"/>
  <c r="H756" i="9"/>
  <c r="I755" i="9"/>
  <c r="B756" i="9" s="1"/>
  <c r="I756" i="9" s="1"/>
  <c r="B757" i="9" s="1"/>
  <c r="C757" i="9"/>
  <c r="D757" i="9" s="1"/>
  <c r="A758" i="9"/>
  <c r="B718" i="15" s="1"/>
  <c r="E757" i="9"/>
  <c r="H757" i="9" s="1"/>
  <c r="F718" i="15" l="1"/>
  <c r="C718" i="15"/>
  <c r="D718" i="15"/>
  <c r="E718" i="15"/>
  <c r="K758" i="9"/>
  <c r="J758" i="9"/>
  <c r="F757" i="9"/>
  <c r="G757" i="9"/>
  <c r="E758" i="9"/>
  <c r="F758" i="9" s="1"/>
  <c r="A759" i="9"/>
  <c r="B719" i="15" s="1"/>
  <c r="C758" i="9"/>
  <c r="D758" i="9" s="1"/>
  <c r="E719" i="15" l="1"/>
  <c r="F719" i="15"/>
  <c r="C719" i="15"/>
  <c r="D719" i="15"/>
  <c r="J759" i="9"/>
  <c r="K759" i="9"/>
  <c r="G758" i="9"/>
  <c r="H758" i="9"/>
  <c r="I757" i="9"/>
  <c r="B758" i="9" s="1"/>
  <c r="A760" i="9"/>
  <c r="B720" i="15" s="1"/>
  <c r="E759" i="9"/>
  <c r="F759" i="9" s="1"/>
  <c r="C759" i="9"/>
  <c r="D759" i="9" s="1"/>
  <c r="D720" i="15" l="1"/>
  <c r="F720" i="15"/>
  <c r="C720" i="15"/>
  <c r="E720" i="15"/>
  <c r="K760" i="9"/>
  <c r="J760" i="9"/>
  <c r="H759" i="9"/>
  <c r="G759" i="9"/>
  <c r="I758" i="9"/>
  <c r="B759" i="9" s="1"/>
  <c r="E760" i="9"/>
  <c r="G760" i="9" s="1"/>
  <c r="A761" i="9"/>
  <c r="B721" i="15" s="1"/>
  <c r="C760" i="9"/>
  <c r="D760" i="9" s="1"/>
  <c r="C721" i="15" l="1"/>
  <c r="F721" i="15"/>
  <c r="D721" i="15"/>
  <c r="E721" i="15"/>
  <c r="J761" i="9"/>
  <c r="K761" i="9"/>
  <c r="I759" i="9"/>
  <c r="B760" i="9" s="1"/>
  <c r="I760" i="9" s="1"/>
  <c r="B761" i="9" s="1"/>
  <c r="H760" i="9"/>
  <c r="F760" i="9"/>
  <c r="E761" i="9"/>
  <c r="F761" i="9" s="1"/>
  <c r="A762" i="9"/>
  <c r="B722" i="15" s="1"/>
  <c r="C761" i="9"/>
  <c r="D761" i="9" s="1"/>
  <c r="F722" i="15" l="1"/>
  <c r="D722" i="15"/>
  <c r="C722" i="15"/>
  <c r="E722" i="15"/>
  <c r="K762" i="9"/>
  <c r="J762" i="9"/>
  <c r="G761" i="9"/>
  <c r="I761" i="9" s="1"/>
  <c r="B762" i="9" s="1"/>
  <c r="H761" i="9"/>
  <c r="C762" i="9"/>
  <c r="D762" i="9" s="1"/>
  <c r="A763" i="9"/>
  <c r="B723" i="15" s="1"/>
  <c r="H762" i="9"/>
  <c r="E762" i="9"/>
  <c r="F762" i="9" s="1"/>
  <c r="G762" i="9"/>
  <c r="E723" i="15" l="1"/>
  <c r="F723" i="15"/>
  <c r="C723" i="15"/>
  <c r="D723" i="15"/>
  <c r="J763" i="9"/>
  <c r="K763" i="9"/>
  <c r="I762" i="9"/>
  <c r="B763" i="9" s="1"/>
  <c r="C763" i="9"/>
  <c r="D763" i="9" s="1"/>
  <c r="E763" i="9"/>
  <c r="G763" i="9" s="1"/>
  <c r="A764" i="9"/>
  <c r="B724" i="15" s="1"/>
  <c r="D724" i="15" l="1"/>
  <c r="F724" i="15"/>
  <c r="C724" i="15"/>
  <c r="E724" i="15"/>
  <c r="K764" i="9"/>
  <c r="J764" i="9"/>
  <c r="I763" i="9"/>
  <c r="B764" i="9" s="1"/>
  <c r="F763" i="9"/>
  <c r="H763" i="9"/>
  <c r="C764" i="9"/>
  <c r="D764" i="9" s="1"/>
  <c r="A765" i="9"/>
  <c r="B725" i="15" s="1"/>
  <c r="E764" i="9"/>
  <c r="H764" i="9" s="1"/>
  <c r="C725" i="15" l="1"/>
  <c r="F725" i="15"/>
  <c r="D725" i="15"/>
  <c r="E725" i="15"/>
  <c r="J765" i="9"/>
  <c r="K765" i="9"/>
  <c r="G764" i="9"/>
  <c r="F764" i="9"/>
  <c r="C765" i="9"/>
  <c r="D765" i="9" s="1"/>
  <c r="F765" i="9"/>
  <c r="H765" i="9"/>
  <c r="E765" i="9"/>
  <c r="A766" i="9"/>
  <c r="B726" i="15" s="1"/>
  <c r="G765" i="9"/>
  <c r="F726" i="15" l="1"/>
  <c r="D726" i="15"/>
  <c r="E726" i="15"/>
  <c r="C726" i="15"/>
  <c r="K766" i="9"/>
  <c r="J766" i="9"/>
  <c r="I764" i="9"/>
  <c r="B765" i="9" s="1"/>
  <c r="I765" i="9" s="1"/>
  <c r="B766" i="9" s="1"/>
  <c r="H766" i="9"/>
  <c r="G766" i="9"/>
  <c r="E766" i="9"/>
  <c r="A767" i="9"/>
  <c r="B727" i="15" s="1"/>
  <c r="F766" i="9"/>
  <c r="C766" i="9"/>
  <c r="D766" i="9" s="1"/>
  <c r="E727" i="15" l="1"/>
  <c r="F727" i="15"/>
  <c r="C727" i="15"/>
  <c r="D727" i="15"/>
  <c r="J767" i="9"/>
  <c r="K767" i="9"/>
  <c r="I766" i="9"/>
  <c r="B767" i="9" s="1"/>
  <c r="A768" i="9"/>
  <c r="B728" i="15" s="1"/>
  <c r="H767" i="9"/>
  <c r="C767" i="9"/>
  <c r="D767" i="9" s="1"/>
  <c r="F767" i="9"/>
  <c r="G767" i="9"/>
  <c r="E767" i="9"/>
  <c r="D728" i="15" l="1"/>
  <c r="F728" i="15"/>
  <c r="C728" i="15"/>
  <c r="E728" i="15"/>
  <c r="K768" i="9"/>
  <c r="J768" i="9"/>
  <c r="I767" i="9"/>
  <c r="B768" i="9" s="1"/>
  <c r="G768" i="9"/>
  <c r="E768" i="9"/>
  <c r="A769" i="9"/>
  <c r="B729" i="15" s="1"/>
  <c r="F768" i="9"/>
  <c r="H768" i="9"/>
  <c r="C768" i="9"/>
  <c r="D768" i="9" s="1"/>
  <c r="C729" i="15" l="1"/>
  <c r="F729" i="15"/>
  <c r="D729" i="15"/>
  <c r="E729" i="15"/>
  <c r="J769" i="9"/>
  <c r="K769" i="9"/>
  <c r="I768" i="9"/>
  <c r="B769" i="9" s="1"/>
  <c r="A770" i="9"/>
  <c r="B730" i="15" s="1"/>
  <c r="F769" i="9"/>
  <c r="C769" i="9"/>
  <c r="D769" i="9" s="1"/>
  <c r="G769" i="9"/>
  <c r="E769" i="9"/>
  <c r="H769" i="9"/>
  <c r="F730" i="15" l="1"/>
  <c r="D730" i="15"/>
  <c r="E730" i="15"/>
  <c r="C730" i="15"/>
  <c r="K770" i="9"/>
  <c r="J770" i="9"/>
  <c r="I769" i="9"/>
  <c r="B770" i="9" s="1"/>
  <c r="H770" i="9"/>
  <c r="G770" i="9"/>
  <c r="E770" i="9"/>
  <c r="A771" i="9"/>
  <c r="B731" i="15" s="1"/>
  <c r="C770" i="9"/>
  <c r="D770" i="9" s="1"/>
  <c r="F770" i="9"/>
  <c r="E731" i="15" l="1"/>
  <c r="F731" i="15"/>
  <c r="C731" i="15"/>
  <c r="D731" i="15"/>
  <c r="J771" i="9"/>
  <c r="K771" i="9"/>
  <c r="I770" i="9"/>
  <c r="B771" i="9" s="1"/>
  <c r="A772" i="9"/>
  <c r="B732" i="15" s="1"/>
  <c r="F771" i="9"/>
  <c r="C771" i="9"/>
  <c r="D771" i="9" s="1"/>
  <c r="H771" i="9"/>
  <c r="G771" i="9"/>
  <c r="E771" i="9"/>
  <c r="D732" i="15" l="1"/>
  <c r="F732" i="15"/>
  <c r="C732" i="15"/>
  <c r="E732" i="15"/>
  <c r="K772" i="9"/>
  <c r="J772" i="9"/>
  <c r="I771" i="9"/>
  <c r="B772" i="9" s="1"/>
  <c r="G772" i="9"/>
  <c r="H772" i="9"/>
  <c r="A773" i="9"/>
  <c r="B733" i="15" s="1"/>
  <c r="C772" i="9"/>
  <c r="D772" i="9" s="1"/>
  <c r="F772" i="9"/>
  <c r="E772" i="9"/>
  <c r="C733" i="15" l="1"/>
  <c r="F733" i="15"/>
  <c r="D733" i="15"/>
  <c r="E733" i="15"/>
  <c r="J773" i="9"/>
  <c r="K773" i="9"/>
  <c r="I772" i="9"/>
  <c r="B773" i="9" s="1"/>
  <c r="G773" i="9"/>
  <c r="F773" i="9"/>
  <c r="H773" i="9"/>
  <c r="E773" i="9"/>
  <c r="A774" i="9"/>
  <c r="B734" i="15" s="1"/>
  <c r="C773" i="9"/>
  <c r="D773" i="9" s="1"/>
  <c r="F734" i="15" l="1"/>
  <c r="E734" i="15"/>
  <c r="C734" i="15"/>
  <c r="D734" i="15"/>
  <c r="K774" i="9"/>
  <c r="J774" i="9"/>
  <c r="I773" i="9"/>
  <c r="B774" i="9" s="1"/>
  <c r="H774" i="9"/>
  <c r="F774" i="9"/>
  <c r="E774" i="9"/>
  <c r="G774" i="9"/>
  <c r="A775" i="9"/>
  <c r="B735" i="15" s="1"/>
  <c r="C774" i="9"/>
  <c r="D774" i="9" s="1"/>
  <c r="E735" i="15" l="1"/>
  <c r="F735" i="15"/>
  <c r="C735" i="15"/>
  <c r="D735" i="15"/>
  <c r="J775" i="9"/>
  <c r="K775" i="9"/>
  <c r="I774" i="9"/>
  <c r="B775" i="9" s="1"/>
  <c r="C775" i="9"/>
  <c r="D775" i="9" s="1"/>
  <c r="F775" i="9"/>
  <c r="H775" i="9"/>
  <c r="G775" i="9"/>
  <c r="A776" i="9"/>
  <c r="B736" i="15" s="1"/>
  <c r="E775" i="9"/>
  <c r="D736" i="15" l="1"/>
  <c r="F736" i="15"/>
  <c r="C736" i="15"/>
  <c r="E736" i="15"/>
  <c r="K776" i="9"/>
  <c r="J776" i="9"/>
  <c r="I775" i="9"/>
  <c r="B776" i="9" s="1"/>
  <c r="G776" i="9"/>
  <c r="C776" i="9"/>
  <c r="D776" i="9" s="1"/>
  <c r="A777" i="9"/>
  <c r="B737" i="15" s="1"/>
  <c r="E776" i="9"/>
  <c r="F776" i="9"/>
  <c r="H776" i="9"/>
  <c r="C737" i="15" l="1"/>
  <c r="F737" i="15"/>
  <c r="D737" i="15"/>
  <c r="E737" i="15"/>
  <c r="J777" i="9"/>
  <c r="K777" i="9"/>
  <c r="I776" i="9"/>
  <c r="B777" i="9" s="1"/>
  <c r="A778" i="9"/>
  <c r="B738" i="15" s="1"/>
  <c r="F777" i="9"/>
  <c r="C777" i="9"/>
  <c r="D777" i="9" s="1"/>
  <c r="E777" i="9"/>
  <c r="H777" i="9"/>
  <c r="G777" i="9"/>
  <c r="F738" i="15" l="1"/>
  <c r="D738" i="15"/>
  <c r="C738" i="15"/>
  <c r="E738" i="15"/>
  <c r="K778" i="9"/>
  <c r="J778" i="9"/>
  <c r="I777" i="9"/>
  <c r="B778" i="9" s="1"/>
  <c r="H778" i="9"/>
  <c r="G778" i="9"/>
  <c r="E778" i="9"/>
  <c r="A779" i="9"/>
  <c r="B739" i="15" s="1"/>
  <c r="C778" i="9"/>
  <c r="D778" i="9" s="1"/>
  <c r="F778" i="9"/>
  <c r="E739" i="15" l="1"/>
  <c r="F739" i="15"/>
  <c r="C739" i="15"/>
  <c r="D739" i="15"/>
  <c r="J779" i="9"/>
  <c r="K779" i="9"/>
  <c r="I778" i="9"/>
  <c r="B779" i="9" s="1"/>
  <c r="C779" i="9"/>
  <c r="D779" i="9" s="1"/>
  <c r="H779" i="9"/>
  <c r="G779" i="9"/>
  <c r="E779" i="9"/>
  <c r="A780" i="9"/>
  <c r="B740" i="15" s="1"/>
  <c r="F779" i="9"/>
  <c r="D740" i="15" l="1"/>
  <c r="F740" i="15"/>
  <c r="C740" i="15"/>
  <c r="E740" i="15"/>
  <c r="K780" i="9"/>
  <c r="J780" i="9"/>
  <c r="I779" i="9"/>
  <c r="B780" i="9" s="1"/>
  <c r="G780" i="9"/>
  <c r="H780" i="9"/>
  <c r="A781" i="9"/>
  <c r="B741" i="15" s="1"/>
  <c r="E780" i="9"/>
  <c r="F780" i="9"/>
  <c r="C780" i="9"/>
  <c r="D780" i="9" s="1"/>
  <c r="C741" i="15" l="1"/>
  <c r="F741" i="15"/>
  <c r="D741" i="15"/>
  <c r="E741" i="15"/>
  <c r="J781" i="9"/>
  <c r="K781" i="9"/>
  <c r="I780" i="9"/>
  <c r="B781" i="9" s="1"/>
  <c r="G781" i="9"/>
  <c r="F781" i="9"/>
  <c r="H781" i="9"/>
  <c r="A782" i="9"/>
  <c r="B742" i="15" s="1"/>
  <c r="E781" i="9"/>
  <c r="C781" i="9"/>
  <c r="D781" i="9" s="1"/>
  <c r="F742" i="15" l="1"/>
  <c r="C742" i="15"/>
  <c r="D742" i="15"/>
  <c r="E742" i="15"/>
  <c r="K782" i="9"/>
  <c r="J782" i="9"/>
  <c r="I781" i="9"/>
  <c r="B782" i="9" s="1"/>
  <c r="E782" i="9"/>
  <c r="C782" i="9"/>
  <c r="D782" i="9" s="1"/>
  <c r="A783" i="9"/>
  <c r="B743" i="15" s="1"/>
  <c r="H782" i="9"/>
  <c r="F782" i="9"/>
  <c r="G782" i="9"/>
  <c r="E743" i="15" l="1"/>
  <c r="F743" i="15"/>
  <c r="C743" i="15"/>
  <c r="D743" i="15"/>
  <c r="J783" i="9"/>
  <c r="K783" i="9"/>
  <c r="I782" i="9"/>
  <c r="B783" i="9" s="1"/>
  <c r="A784" i="9"/>
  <c r="B744" i="15" s="1"/>
  <c r="E783" i="9"/>
  <c r="C783" i="9"/>
  <c r="D783" i="9" s="1"/>
  <c r="F783" i="9"/>
  <c r="G783" i="9"/>
  <c r="H783" i="9"/>
  <c r="D744" i="15" l="1"/>
  <c r="F744" i="15"/>
  <c r="C744" i="15"/>
  <c r="E744" i="15"/>
  <c r="K784" i="9"/>
  <c r="J784" i="9"/>
  <c r="I783" i="9"/>
  <c r="B784" i="9" s="1"/>
  <c r="G784" i="9"/>
  <c r="C784" i="9"/>
  <c r="D784" i="9" s="1"/>
  <c r="A785" i="9"/>
  <c r="B745" i="15" s="1"/>
  <c r="E784" i="9"/>
  <c r="H784" i="9"/>
  <c r="F784" i="9"/>
  <c r="C745" i="15" l="1"/>
  <c r="F745" i="15"/>
  <c r="D745" i="15"/>
  <c r="E745" i="15"/>
  <c r="J785" i="9"/>
  <c r="K785" i="9"/>
  <c r="I784" i="9"/>
  <c r="B785" i="9" s="1"/>
  <c r="A786" i="9"/>
  <c r="B746" i="15" s="1"/>
  <c r="F785" i="9"/>
  <c r="C785" i="9"/>
  <c r="D785" i="9" s="1"/>
  <c r="E785" i="9"/>
  <c r="H785" i="9"/>
  <c r="G785" i="9"/>
  <c r="F746" i="15" l="1"/>
  <c r="D746" i="15"/>
  <c r="C746" i="15"/>
  <c r="E746" i="15"/>
  <c r="K786" i="9"/>
  <c r="J786" i="9"/>
  <c r="I785" i="9"/>
  <c r="B786" i="9" s="1"/>
  <c r="H786" i="9"/>
  <c r="G786" i="9"/>
  <c r="C786" i="9"/>
  <c r="D786" i="9" s="1"/>
  <c r="F786" i="9"/>
  <c r="E786" i="9"/>
  <c r="A787" i="9"/>
  <c r="B747" i="15" s="1"/>
  <c r="E747" i="15" l="1"/>
  <c r="F747" i="15"/>
  <c r="C747" i="15"/>
  <c r="D747" i="15"/>
  <c r="J787" i="9"/>
  <c r="K787" i="9"/>
  <c r="I786" i="9"/>
  <c r="B787" i="9" s="1"/>
  <c r="A788" i="9"/>
  <c r="B748" i="15" s="1"/>
  <c r="F787" i="9"/>
  <c r="C787" i="9"/>
  <c r="D787" i="9" s="1"/>
  <c r="H787" i="9"/>
  <c r="G787" i="9"/>
  <c r="E787" i="9"/>
  <c r="D748" i="15" l="1"/>
  <c r="F748" i="15"/>
  <c r="C748" i="15"/>
  <c r="E748" i="15"/>
  <c r="K788" i="9"/>
  <c r="J788" i="9"/>
  <c r="I787" i="9"/>
  <c r="B788" i="9" s="1"/>
  <c r="G788" i="9"/>
  <c r="A789" i="9"/>
  <c r="B749" i="15" s="1"/>
  <c r="F788" i="9"/>
  <c r="E788" i="9"/>
  <c r="H788" i="9"/>
  <c r="C788" i="9"/>
  <c r="D788" i="9" s="1"/>
  <c r="C749" i="15" l="1"/>
  <c r="F749" i="15"/>
  <c r="D749" i="15"/>
  <c r="E749" i="15"/>
  <c r="J789" i="9"/>
  <c r="K789" i="9"/>
  <c r="I788" i="9"/>
  <c r="B789" i="9" s="1"/>
  <c r="G789" i="9"/>
  <c r="F789" i="9"/>
  <c r="H789" i="9"/>
  <c r="E789" i="9"/>
  <c r="C789" i="9"/>
  <c r="D789" i="9" s="1"/>
  <c r="A790" i="9"/>
  <c r="B750" i="15" s="1"/>
  <c r="F750" i="15" l="1"/>
  <c r="C750" i="15"/>
  <c r="D750" i="15"/>
  <c r="E750" i="15"/>
  <c r="K790" i="9"/>
  <c r="J790" i="9"/>
  <c r="I789" i="9"/>
  <c r="B790" i="9" s="1"/>
  <c r="H790" i="9"/>
  <c r="F790" i="9"/>
  <c r="E790" i="9"/>
  <c r="G790" i="9"/>
  <c r="C790" i="9"/>
  <c r="D790" i="9" s="1"/>
  <c r="A791" i="9"/>
  <c r="B751" i="15" s="1"/>
  <c r="E751" i="15" l="1"/>
  <c r="F751" i="15"/>
  <c r="C751" i="15"/>
  <c r="D751" i="15"/>
  <c r="J791" i="9"/>
  <c r="K791" i="9"/>
  <c r="I790" i="9"/>
  <c r="B791" i="9" s="1"/>
  <c r="A792" i="9"/>
  <c r="B752" i="15" s="1"/>
  <c r="E791" i="9"/>
  <c r="C791" i="9"/>
  <c r="D791" i="9" s="1"/>
  <c r="F791" i="9"/>
  <c r="G791" i="9"/>
  <c r="H791" i="9"/>
  <c r="D752" i="15" l="1"/>
  <c r="F752" i="15"/>
  <c r="C752" i="15"/>
  <c r="E752" i="15"/>
  <c r="K792" i="9"/>
  <c r="J792" i="9"/>
  <c r="I791" i="9"/>
  <c r="B792" i="9" s="1"/>
  <c r="G792" i="9"/>
  <c r="A793" i="9"/>
  <c r="B753" i="15" s="1"/>
  <c r="E792" i="9"/>
  <c r="F792" i="9"/>
  <c r="C792" i="9"/>
  <c r="D792" i="9" s="1"/>
  <c r="H792" i="9"/>
  <c r="C753" i="15" l="1"/>
  <c r="F753" i="15"/>
  <c r="D753" i="15"/>
  <c r="E753" i="15"/>
  <c r="J793" i="9"/>
  <c r="K793" i="9"/>
  <c r="I792" i="9"/>
  <c r="B793" i="9" s="1"/>
  <c r="C793" i="9"/>
  <c r="D793" i="9" s="1"/>
  <c r="A794" i="9"/>
  <c r="B754" i="15" s="1"/>
  <c r="F793" i="9"/>
  <c r="E793" i="9"/>
  <c r="G793" i="9"/>
  <c r="H793" i="9"/>
  <c r="F754" i="15" l="1"/>
  <c r="D754" i="15"/>
  <c r="C754" i="15"/>
  <c r="E754" i="15"/>
  <c r="K794" i="9"/>
  <c r="J794" i="9"/>
  <c r="I793" i="9"/>
  <c r="B794" i="9" s="1"/>
  <c r="H794" i="9"/>
  <c r="G794" i="9"/>
  <c r="E794" i="9"/>
  <c r="A795" i="9"/>
  <c r="B755" i="15" s="1"/>
  <c r="F794" i="9"/>
  <c r="C794" i="9"/>
  <c r="D794" i="9" s="1"/>
  <c r="E755" i="15" l="1"/>
  <c r="F755" i="15"/>
  <c r="C755" i="15"/>
  <c r="D755" i="15"/>
  <c r="J795" i="9"/>
  <c r="K795" i="9"/>
  <c r="I794" i="9"/>
  <c r="B795" i="9" s="1"/>
  <c r="G795" i="9"/>
  <c r="E795" i="9"/>
  <c r="A796" i="9"/>
  <c r="B756" i="15" s="1"/>
  <c r="C795" i="9"/>
  <c r="D795" i="9" s="1"/>
  <c r="F795" i="9"/>
  <c r="H795" i="9"/>
  <c r="D756" i="15" l="1"/>
  <c r="F756" i="15"/>
  <c r="C756" i="15"/>
  <c r="E756" i="15"/>
  <c r="K796" i="9"/>
  <c r="J796" i="9"/>
  <c r="I795" i="9"/>
  <c r="B796" i="9" s="1"/>
  <c r="F796" i="9"/>
  <c r="H796" i="9"/>
  <c r="G796" i="9"/>
  <c r="E796" i="9"/>
  <c r="A797" i="9"/>
  <c r="B757" i="15" s="1"/>
  <c r="C796" i="9"/>
  <c r="D796" i="9" s="1"/>
  <c r="C757" i="15" l="1"/>
  <c r="F757" i="15"/>
  <c r="D757" i="15"/>
  <c r="E757" i="15"/>
  <c r="J797" i="9"/>
  <c r="K797" i="9"/>
  <c r="I796" i="9"/>
  <c r="B797" i="9" s="1"/>
  <c r="C797" i="9"/>
  <c r="D797" i="9" s="1"/>
  <c r="F797" i="9"/>
  <c r="H797" i="9"/>
  <c r="E797" i="9"/>
  <c r="A798" i="9"/>
  <c r="B758" i="15" s="1"/>
  <c r="G797" i="9"/>
  <c r="F758" i="15" l="1"/>
  <c r="D758" i="15"/>
  <c r="E758" i="15"/>
  <c r="C758" i="15"/>
  <c r="K798" i="9"/>
  <c r="J798" i="9"/>
  <c r="I797" i="9"/>
  <c r="B798" i="9" s="1"/>
  <c r="H798" i="9"/>
  <c r="G798" i="9"/>
  <c r="E798" i="9"/>
  <c r="A799" i="9"/>
  <c r="B759" i="15" s="1"/>
  <c r="C798" i="9"/>
  <c r="D798" i="9" s="1"/>
  <c r="F798" i="9"/>
  <c r="E759" i="15" l="1"/>
  <c r="F759" i="15"/>
  <c r="C759" i="15"/>
  <c r="D759" i="15"/>
  <c r="J799" i="9"/>
  <c r="K799" i="9"/>
  <c r="I798" i="9"/>
  <c r="B799" i="9" s="1"/>
  <c r="A800" i="9"/>
  <c r="B760" i="15" s="1"/>
  <c r="C799" i="9"/>
  <c r="D799" i="9" s="1"/>
  <c r="F799" i="9"/>
  <c r="G799" i="9"/>
  <c r="E799" i="9"/>
  <c r="H799" i="9"/>
  <c r="D760" i="15" l="1"/>
  <c r="F760" i="15"/>
  <c r="C760" i="15"/>
  <c r="E760" i="15"/>
  <c r="K800" i="9"/>
  <c r="J800" i="9"/>
  <c r="I799" i="9"/>
  <c r="B800" i="9" s="1"/>
  <c r="G800" i="9"/>
  <c r="E800" i="9"/>
  <c r="A801" i="9"/>
  <c r="B761" i="15" s="1"/>
  <c r="F800" i="9"/>
  <c r="H800" i="9"/>
  <c r="C800" i="9"/>
  <c r="D800" i="9" s="1"/>
  <c r="C761" i="15" l="1"/>
  <c r="F761" i="15"/>
  <c r="D761" i="15"/>
  <c r="E761" i="15"/>
  <c r="J801" i="9"/>
  <c r="K801" i="9"/>
  <c r="I800" i="9"/>
  <c r="B801" i="9" s="1"/>
  <c r="H801" i="9"/>
  <c r="C801" i="9"/>
  <c r="D801" i="9" s="1"/>
  <c r="G801" i="9"/>
  <c r="E801" i="9"/>
  <c r="A802" i="9"/>
  <c r="B762" i="15" s="1"/>
  <c r="F801" i="9"/>
  <c r="F762" i="15" l="1"/>
  <c r="D762" i="15"/>
  <c r="E762" i="15"/>
  <c r="C762" i="15"/>
  <c r="K802" i="9"/>
  <c r="J802" i="9"/>
  <c r="I801" i="9"/>
  <c r="B802" i="9" s="1"/>
  <c r="H802" i="9"/>
  <c r="G802" i="9"/>
  <c r="E802" i="9"/>
  <c r="A803" i="9"/>
  <c r="B763" i="15" s="1"/>
  <c r="C802" i="9"/>
  <c r="D802" i="9" s="1"/>
  <c r="F802" i="9"/>
  <c r="E763" i="15" l="1"/>
  <c r="F763" i="15"/>
  <c r="C763" i="15"/>
  <c r="D763" i="15"/>
  <c r="J803" i="9"/>
  <c r="K803" i="9"/>
  <c r="I802" i="9"/>
  <c r="B803" i="9" s="1"/>
  <c r="A804" i="9"/>
  <c r="B764" i="15" s="1"/>
  <c r="C803" i="9"/>
  <c r="D803" i="9" s="1"/>
  <c r="F803" i="9"/>
  <c r="G803" i="9"/>
  <c r="E803" i="9"/>
  <c r="H803" i="9"/>
  <c r="D764" i="15" l="1"/>
  <c r="F764" i="15"/>
  <c r="C764" i="15"/>
  <c r="E764" i="15"/>
  <c r="K804" i="9"/>
  <c r="J804" i="9"/>
  <c r="I803" i="9"/>
  <c r="B804" i="9" s="1"/>
  <c r="G804" i="9"/>
  <c r="E804" i="9"/>
  <c r="A805" i="9"/>
  <c r="B765" i="15" s="1"/>
  <c r="C804" i="9"/>
  <c r="D804" i="9" s="1"/>
  <c r="F804" i="9"/>
  <c r="H804" i="9"/>
  <c r="C765" i="15" l="1"/>
  <c r="F765" i="15"/>
  <c r="D765" i="15"/>
  <c r="E765" i="15"/>
  <c r="J805" i="9"/>
  <c r="K805" i="9"/>
  <c r="I804" i="9"/>
  <c r="B805" i="9" s="1"/>
  <c r="C805" i="9"/>
  <c r="D805" i="9" s="1"/>
  <c r="F805" i="9"/>
  <c r="H805" i="9"/>
  <c r="G805" i="9"/>
  <c r="A806" i="9"/>
  <c r="B766" i="15" s="1"/>
  <c r="E805" i="9"/>
  <c r="F766" i="15" l="1"/>
  <c r="E766" i="15"/>
  <c r="C766" i="15"/>
  <c r="D766" i="15"/>
  <c r="K806" i="9"/>
  <c r="J806" i="9"/>
  <c r="I805" i="9"/>
  <c r="B806" i="9" s="1"/>
  <c r="H806" i="9"/>
  <c r="A807" i="9"/>
  <c r="B767" i="15" s="1"/>
  <c r="C806" i="9"/>
  <c r="D806" i="9" s="1"/>
  <c r="F806" i="9"/>
  <c r="E806" i="9"/>
  <c r="G806" i="9"/>
  <c r="E767" i="15" l="1"/>
  <c r="F767" i="15"/>
  <c r="C767" i="15"/>
  <c r="D767" i="15"/>
  <c r="J807" i="9"/>
  <c r="K807" i="9"/>
  <c r="I806" i="9"/>
  <c r="B807" i="9" s="1"/>
  <c r="A808" i="9"/>
  <c r="B768" i="15" s="1"/>
  <c r="C807" i="9"/>
  <c r="D807" i="9" s="1"/>
  <c r="F807" i="9"/>
  <c r="G807" i="9"/>
  <c r="E807" i="9"/>
  <c r="H807" i="9"/>
  <c r="D768" i="15" l="1"/>
  <c r="F768" i="15"/>
  <c r="C768" i="15"/>
  <c r="E768" i="15"/>
  <c r="K808" i="9"/>
  <c r="J808" i="9"/>
  <c r="I807" i="9"/>
  <c r="B808" i="9" s="1"/>
  <c r="G808" i="9"/>
  <c r="F808" i="9"/>
  <c r="H808" i="9"/>
  <c r="A809" i="9"/>
  <c r="B769" i="15" s="1"/>
  <c r="E808" i="9"/>
  <c r="C808" i="9"/>
  <c r="D808" i="9" s="1"/>
  <c r="C769" i="15" l="1"/>
  <c r="F769" i="15"/>
  <c r="D769" i="15"/>
  <c r="E769" i="15"/>
  <c r="J809" i="9"/>
  <c r="K809" i="9"/>
  <c r="I808" i="9"/>
  <c r="B809" i="9" s="1"/>
  <c r="C809" i="9"/>
  <c r="D809" i="9" s="1"/>
  <c r="F809" i="9"/>
  <c r="H809" i="9"/>
  <c r="G809" i="9"/>
  <c r="E809" i="9"/>
  <c r="A810" i="9"/>
  <c r="B770" i="15" s="1"/>
  <c r="F770" i="15" l="1"/>
  <c r="D770" i="15"/>
  <c r="C770" i="15"/>
  <c r="E770" i="15"/>
  <c r="K810" i="9"/>
  <c r="J810" i="9"/>
  <c r="I809" i="9"/>
  <c r="B810" i="9" s="1"/>
  <c r="H810" i="9"/>
  <c r="G810" i="9"/>
  <c r="E810" i="9"/>
  <c r="A811" i="9"/>
  <c r="B771" i="15" s="1"/>
  <c r="C810" i="9"/>
  <c r="D810" i="9" s="1"/>
  <c r="F810" i="9"/>
  <c r="E771" i="15" l="1"/>
  <c r="F771" i="15"/>
  <c r="C771" i="15"/>
  <c r="D771" i="15"/>
  <c r="J811" i="9"/>
  <c r="K811" i="9"/>
  <c r="I810" i="9"/>
  <c r="B811" i="9" s="1"/>
  <c r="A812" i="9"/>
  <c r="B772" i="15" s="1"/>
  <c r="C811" i="9"/>
  <c r="D811" i="9" s="1"/>
  <c r="F811" i="9"/>
  <c r="G811" i="9"/>
  <c r="E811" i="9"/>
  <c r="H811" i="9"/>
  <c r="D772" i="15" l="1"/>
  <c r="F772" i="15"/>
  <c r="C772" i="15"/>
  <c r="E772" i="15"/>
  <c r="K812" i="9"/>
  <c r="J812" i="9"/>
  <c r="I811" i="9"/>
  <c r="B812" i="9" s="1"/>
  <c r="G812" i="9"/>
  <c r="E812" i="9"/>
  <c r="F812" i="9"/>
  <c r="H812" i="9"/>
  <c r="A813" i="9"/>
  <c r="B773" i="15" s="1"/>
  <c r="C812" i="9"/>
  <c r="D812" i="9" s="1"/>
  <c r="C773" i="15" l="1"/>
  <c r="F773" i="15"/>
  <c r="D773" i="15"/>
  <c r="E773" i="15"/>
  <c r="J813" i="9"/>
  <c r="K813" i="9"/>
  <c r="I812" i="9"/>
  <c r="B813" i="9" s="1"/>
  <c r="C813" i="9"/>
  <c r="D813" i="9" s="1"/>
  <c r="F813" i="9"/>
  <c r="H813" i="9"/>
  <c r="G813" i="9"/>
  <c r="E813" i="9"/>
  <c r="A814" i="9"/>
  <c r="B774" i="15" s="1"/>
  <c r="F774" i="15" l="1"/>
  <c r="C774" i="15"/>
  <c r="D774" i="15"/>
  <c r="E774" i="15"/>
  <c r="K814" i="9"/>
  <c r="J814" i="9"/>
  <c r="I813" i="9"/>
  <c r="B814" i="9" s="1"/>
  <c r="H814" i="9"/>
  <c r="G814" i="9"/>
  <c r="E814" i="9"/>
  <c r="A815" i="9"/>
  <c r="B775" i="15" s="1"/>
  <c r="C814" i="9"/>
  <c r="D814" i="9" s="1"/>
  <c r="F814" i="9"/>
  <c r="E775" i="15" l="1"/>
  <c r="F775" i="15"/>
  <c r="C775" i="15"/>
  <c r="D775" i="15"/>
  <c r="J815" i="9"/>
  <c r="K815" i="9"/>
  <c r="I814" i="9"/>
  <c r="B815" i="9" s="1"/>
  <c r="A816" i="9"/>
  <c r="B776" i="15" s="1"/>
  <c r="C815" i="9"/>
  <c r="D815" i="9" s="1"/>
  <c r="F815" i="9"/>
  <c r="G815" i="9"/>
  <c r="E815" i="9"/>
  <c r="H815" i="9"/>
  <c r="D776" i="15" l="1"/>
  <c r="F776" i="15"/>
  <c r="C776" i="15"/>
  <c r="E776" i="15"/>
  <c r="K816" i="9"/>
  <c r="J816" i="9"/>
  <c r="I815" i="9"/>
  <c r="B816" i="9" s="1"/>
  <c r="G816" i="9"/>
  <c r="E816" i="9"/>
  <c r="A817" i="9"/>
  <c r="B777" i="15" s="1"/>
  <c r="C816" i="9"/>
  <c r="D816" i="9" s="1"/>
  <c r="F816" i="9"/>
  <c r="H816" i="9"/>
  <c r="C777" i="15" l="1"/>
  <c r="F777" i="15"/>
  <c r="D777" i="15"/>
  <c r="E777" i="15"/>
  <c r="J817" i="9"/>
  <c r="K817" i="9"/>
  <c r="I816" i="9"/>
  <c r="B817" i="9" s="1"/>
  <c r="H817" i="9"/>
  <c r="F817" i="9"/>
  <c r="C817" i="9"/>
  <c r="D817" i="9" s="1"/>
  <c r="G817" i="9"/>
  <c r="E817" i="9"/>
  <c r="A818" i="9"/>
  <c r="B778" i="15" s="1"/>
  <c r="F778" i="15" l="1"/>
  <c r="D778" i="15"/>
  <c r="C778" i="15"/>
  <c r="E778" i="15"/>
  <c r="K818" i="9"/>
  <c r="J818" i="9"/>
  <c r="I817" i="9"/>
  <c r="B818" i="9" s="1"/>
  <c r="H818" i="9"/>
  <c r="G818" i="9"/>
  <c r="E818" i="9"/>
  <c r="A819" i="9"/>
  <c r="B779" i="15" s="1"/>
  <c r="C818" i="9"/>
  <c r="D818" i="9" s="1"/>
  <c r="F818" i="9"/>
  <c r="E779" i="15" l="1"/>
  <c r="F779" i="15"/>
  <c r="C779" i="15"/>
  <c r="D779" i="15"/>
  <c r="J819" i="9"/>
  <c r="K819" i="9"/>
  <c r="I818" i="9"/>
  <c r="B819" i="9" s="1"/>
  <c r="A820" i="9"/>
  <c r="B780" i="15" s="1"/>
  <c r="E819" i="9"/>
  <c r="C819" i="9"/>
  <c r="D819" i="9" s="1"/>
  <c r="F819" i="9"/>
  <c r="G819" i="9"/>
  <c r="H819" i="9"/>
  <c r="D780" i="15" l="1"/>
  <c r="F780" i="15"/>
  <c r="C780" i="15"/>
  <c r="E780" i="15"/>
  <c r="K820" i="9"/>
  <c r="J820" i="9"/>
  <c r="I819" i="9"/>
  <c r="B820" i="9" s="1"/>
  <c r="A821" i="9"/>
  <c r="B781" i="15" s="1"/>
  <c r="C820" i="9"/>
  <c r="D820" i="9" s="1"/>
  <c r="F820" i="9"/>
  <c r="H820" i="9"/>
  <c r="G820" i="9"/>
  <c r="E820" i="9"/>
  <c r="C781" i="15" l="1"/>
  <c r="F781" i="15"/>
  <c r="D781" i="15"/>
  <c r="E781" i="15"/>
  <c r="J821" i="9"/>
  <c r="K821" i="9"/>
  <c r="I820" i="9"/>
  <c r="B821" i="9" s="1"/>
  <c r="C821" i="9"/>
  <c r="D821" i="9" s="1"/>
  <c r="F821" i="9"/>
  <c r="H821" i="9"/>
  <c r="G821" i="9"/>
  <c r="E821" i="9"/>
  <c r="A822" i="9"/>
  <c r="B782" i="15" s="1"/>
  <c r="F782" i="15" l="1"/>
  <c r="C782" i="15"/>
  <c r="D782" i="15"/>
  <c r="E782" i="15"/>
  <c r="K822" i="9"/>
  <c r="J822" i="9"/>
  <c r="I821" i="9"/>
  <c r="B822" i="9" s="1"/>
  <c r="H822" i="9"/>
  <c r="A823" i="9"/>
  <c r="B783" i="15" s="1"/>
  <c r="E822" i="9"/>
  <c r="G822" i="9"/>
  <c r="C822" i="9"/>
  <c r="D822" i="9" s="1"/>
  <c r="F822" i="9"/>
  <c r="E783" i="15" l="1"/>
  <c r="F783" i="15"/>
  <c r="C783" i="15"/>
  <c r="D783" i="15"/>
  <c r="J823" i="9"/>
  <c r="K823" i="9"/>
  <c r="I822" i="9"/>
  <c r="B823" i="9" s="1"/>
  <c r="A824" i="9"/>
  <c r="B784" i="15" s="1"/>
  <c r="C823" i="9"/>
  <c r="D823" i="9" s="1"/>
  <c r="F823" i="9"/>
  <c r="G823" i="9"/>
  <c r="E823" i="9"/>
  <c r="H823" i="9"/>
  <c r="D784" i="15" l="1"/>
  <c r="F784" i="15"/>
  <c r="C784" i="15"/>
  <c r="E784" i="15"/>
  <c r="K824" i="9"/>
  <c r="J824" i="9"/>
  <c r="I823" i="9"/>
  <c r="B824" i="9" s="1"/>
  <c r="G824" i="9"/>
  <c r="A825" i="9"/>
  <c r="B785" i="15" s="1"/>
  <c r="E824" i="9"/>
  <c r="C824" i="9"/>
  <c r="D824" i="9" s="1"/>
  <c r="F824" i="9"/>
  <c r="H824" i="9"/>
  <c r="C785" i="15" l="1"/>
  <c r="F785" i="15"/>
  <c r="D785" i="15"/>
  <c r="E785" i="15"/>
  <c r="J825" i="9"/>
  <c r="K825" i="9"/>
  <c r="I824" i="9"/>
  <c r="B825" i="9" s="1"/>
  <c r="G825" i="9"/>
  <c r="E825" i="9"/>
  <c r="A826" i="9"/>
  <c r="B786" i="15" s="1"/>
  <c r="C825" i="9"/>
  <c r="D825" i="9" s="1"/>
  <c r="F825" i="9"/>
  <c r="H825" i="9"/>
  <c r="F786" i="15" l="1"/>
  <c r="D786" i="15"/>
  <c r="C786" i="15"/>
  <c r="E786" i="15"/>
  <c r="K826" i="9"/>
  <c r="J826" i="9"/>
  <c r="I825" i="9"/>
  <c r="B826" i="9" s="1"/>
  <c r="C826" i="9"/>
  <c r="D826" i="9" s="1"/>
  <c r="F826" i="9"/>
  <c r="H826" i="9"/>
  <c r="G826" i="9"/>
  <c r="E826" i="9"/>
  <c r="A827" i="9"/>
  <c r="B787" i="15" s="1"/>
  <c r="E787" i="15" l="1"/>
  <c r="F787" i="15"/>
  <c r="C787" i="15"/>
  <c r="D787" i="15"/>
  <c r="J827" i="9"/>
  <c r="K827" i="9"/>
  <c r="I826" i="9"/>
  <c r="B827" i="9" s="1"/>
  <c r="A828" i="9"/>
  <c r="B788" i="15" s="1"/>
  <c r="C827" i="9"/>
  <c r="D827" i="9" s="1"/>
  <c r="F827" i="9"/>
  <c r="G827" i="9"/>
  <c r="E827" i="9"/>
  <c r="H827" i="9"/>
  <c r="D788" i="15" l="1"/>
  <c r="F788" i="15"/>
  <c r="C788" i="15"/>
  <c r="E788" i="15"/>
  <c r="K828" i="9"/>
  <c r="J828" i="9"/>
  <c r="I827" i="9"/>
  <c r="B828" i="9" s="1"/>
  <c r="G828" i="9"/>
  <c r="E828" i="9"/>
  <c r="A829" i="9"/>
  <c r="B789" i="15" s="1"/>
  <c r="F828" i="9"/>
  <c r="H828" i="9"/>
  <c r="C828" i="9"/>
  <c r="D828" i="9" s="1"/>
  <c r="C789" i="15" l="1"/>
  <c r="F789" i="15"/>
  <c r="D789" i="15"/>
  <c r="E789" i="15"/>
  <c r="J829" i="9"/>
  <c r="K829" i="9"/>
  <c r="I828" i="9"/>
  <c r="B829" i="9" s="1"/>
  <c r="C829" i="9"/>
  <c r="D829" i="9" s="1"/>
  <c r="F829" i="9"/>
  <c r="H829" i="9"/>
  <c r="G829" i="9"/>
  <c r="E829" i="9"/>
  <c r="A830" i="9"/>
  <c r="B790" i="15" s="1"/>
  <c r="F790" i="15" l="1"/>
  <c r="D790" i="15"/>
  <c r="E790" i="15"/>
  <c r="C790" i="15"/>
  <c r="K830" i="9"/>
  <c r="J830" i="9"/>
  <c r="I829" i="9"/>
  <c r="B830" i="9" s="1"/>
  <c r="H830" i="9"/>
  <c r="G830" i="9"/>
  <c r="C830" i="9"/>
  <c r="D830" i="9" s="1"/>
  <c r="F830" i="9"/>
  <c r="E830" i="9"/>
  <c r="A831" i="9"/>
  <c r="B791" i="15" s="1"/>
  <c r="E791" i="15" l="1"/>
  <c r="F791" i="15"/>
  <c r="C791" i="15"/>
  <c r="D791" i="15"/>
  <c r="J831" i="9"/>
  <c r="K831" i="9"/>
  <c r="I830" i="9"/>
  <c r="B831" i="9" s="1"/>
  <c r="A832" i="9"/>
  <c r="B792" i="15" s="1"/>
  <c r="C831" i="9"/>
  <c r="D831" i="9" s="1"/>
  <c r="F831" i="9"/>
  <c r="H831" i="9"/>
  <c r="G831" i="9"/>
  <c r="E831" i="9"/>
  <c r="D792" i="15" l="1"/>
  <c r="F792" i="15"/>
  <c r="C792" i="15"/>
  <c r="E792" i="15"/>
  <c r="K832" i="9"/>
  <c r="J832" i="9"/>
  <c r="I831" i="9"/>
  <c r="B832" i="9" s="1"/>
  <c r="G832" i="9"/>
  <c r="A833" i="9"/>
  <c r="B793" i="15" s="1"/>
  <c r="C832" i="9"/>
  <c r="D832" i="9" s="1"/>
  <c r="F832" i="9"/>
  <c r="H832" i="9"/>
  <c r="E832" i="9"/>
  <c r="C793" i="15" l="1"/>
  <c r="F793" i="15"/>
  <c r="D793" i="15"/>
  <c r="E793" i="15"/>
  <c r="J833" i="9"/>
  <c r="K833" i="9"/>
  <c r="I832" i="9"/>
  <c r="B833" i="9" s="1"/>
  <c r="H833" i="9"/>
  <c r="F833" i="9"/>
  <c r="C833" i="9"/>
  <c r="D833" i="9" s="1"/>
  <c r="G833" i="9"/>
  <c r="E833" i="9"/>
  <c r="A834" i="9"/>
  <c r="B794" i="15" s="1"/>
  <c r="F794" i="15" l="1"/>
  <c r="D794" i="15"/>
  <c r="E794" i="15"/>
  <c r="C794" i="15"/>
  <c r="K834" i="9"/>
  <c r="J834" i="9"/>
  <c r="I833" i="9"/>
  <c r="B834" i="9" s="1"/>
  <c r="H834" i="9"/>
  <c r="G834" i="9"/>
  <c r="C834" i="9"/>
  <c r="D834" i="9" s="1"/>
  <c r="F834" i="9"/>
  <c r="E834" i="9"/>
  <c r="A835" i="9"/>
  <c r="B795" i="15" s="1"/>
  <c r="E795" i="15" l="1"/>
  <c r="F795" i="15"/>
  <c r="C795" i="15"/>
  <c r="D795" i="15"/>
  <c r="J835" i="9"/>
  <c r="K835" i="9"/>
  <c r="I834" i="9"/>
  <c r="B835" i="9" s="1"/>
  <c r="A836" i="9"/>
  <c r="B796" i="15" s="1"/>
  <c r="C835" i="9"/>
  <c r="D835" i="9" s="1"/>
  <c r="F835" i="9"/>
  <c r="G835" i="9"/>
  <c r="E835" i="9"/>
  <c r="H835" i="9"/>
  <c r="D796" i="15" l="1"/>
  <c r="F796" i="15"/>
  <c r="C796" i="15"/>
  <c r="E796" i="15"/>
  <c r="K836" i="9"/>
  <c r="J836" i="9"/>
  <c r="I835" i="9"/>
  <c r="B836" i="9" s="1"/>
  <c r="G836" i="9"/>
  <c r="E836" i="9"/>
  <c r="A837" i="9"/>
  <c r="B797" i="15" s="1"/>
  <c r="F836" i="9"/>
  <c r="H836" i="9"/>
  <c r="C836" i="9"/>
  <c r="D836" i="9" s="1"/>
  <c r="C797" i="15" l="1"/>
  <c r="F797" i="15"/>
  <c r="D797" i="15"/>
  <c r="E797" i="15"/>
  <c r="J837" i="9"/>
  <c r="K837" i="9"/>
  <c r="I836" i="9"/>
  <c r="B837" i="9" s="1"/>
  <c r="C837" i="9"/>
  <c r="D837" i="9" s="1"/>
  <c r="H837" i="9"/>
  <c r="E837" i="9"/>
  <c r="F837" i="9"/>
  <c r="G837" i="9"/>
  <c r="A838" i="9"/>
  <c r="B798" i="15" s="1"/>
  <c r="F798" i="15" l="1"/>
  <c r="E798" i="15"/>
  <c r="C798" i="15"/>
  <c r="D798" i="15"/>
  <c r="K838" i="9"/>
  <c r="J838" i="9"/>
  <c r="I837" i="9"/>
  <c r="B838" i="9" s="1"/>
  <c r="H838" i="9"/>
  <c r="A839" i="9"/>
  <c r="B799" i="15" s="1"/>
  <c r="E838" i="9"/>
  <c r="G838" i="9"/>
  <c r="C838" i="9"/>
  <c r="D838" i="9" s="1"/>
  <c r="F838" i="9"/>
  <c r="E799" i="15" l="1"/>
  <c r="F799" i="15"/>
  <c r="C799" i="15"/>
  <c r="D799" i="15"/>
  <c r="J839" i="9"/>
  <c r="K839" i="9"/>
  <c r="I838" i="9"/>
  <c r="B839" i="9" s="1"/>
  <c r="G839" i="9"/>
  <c r="A840" i="9"/>
  <c r="B800" i="15" s="1"/>
  <c r="H839" i="9"/>
  <c r="E839" i="9"/>
  <c r="C839" i="9"/>
  <c r="D839" i="9" s="1"/>
  <c r="F839" i="9"/>
  <c r="D800" i="15" l="1"/>
  <c r="F800" i="15"/>
  <c r="C800" i="15"/>
  <c r="E800" i="15"/>
  <c r="K840" i="9"/>
  <c r="J840" i="9"/>
  <c r="I839" i="9"/>
  <c r="B840" i="9" s="1"/>
  <c r="C840" i="9"/>
  <c r="D840" i="9" s="1"/>
  <c r="F840" i="9"/>
  <c r="H840" i="9"/>
  <c r="G840" i="9"/>
  <c r="A841" i="9"/>
  <c r="B801" i="15" s="1"/>
  <c r="E840" i="9"/>
  <c r="C801" i="15" l="1"/>
  <c r="F801" i="15"/>
  <c r="D801" i="15"/>
  <c r="E801" i="15"/>
  <c r="J841" i="9"/>
  <c r="K841" i="9"/>
  <c r="I840" i="9"/>
  <c r="B841" i="9" s="1"/>
  <c r="C841" i="9"/>
  <c r="D841" i="9" s="1"/>
  <c r="G841" i="9"/>
  <c r="E841" i="9"/>
  <c r="A842" i="9"/>
  <c r="B802" i="15" s="1"/>
  <c r="F841" i="9"/>
  <c r="H841" i="9"/>
  <c r="F802" i="15" l="1"/>
  <c r="D802" i="15"/>
  <c r="C802" i="15"/>
  <c r="E802" i="15"/>
  <c r="K842" i="9"/>
  <c r="J842" i="9"/>
  <c r="I841" i="9"/>
  <c r="B842" i="9" s="1"/>
  <c r="H842" i="9"/>
  <c r="G842" i="9"/>
  <c r="E842" i="9"/>
  <c r="A843" i="9"/>
  <c r="B803" i="15" s="1"/>
  <c r="C842" i="9"/>
  <c r="D842" i="9" s="1"/>
  <c r="F842" i="9"/>
  <c r="E803" i="15" l="1"/>
  <c r="F803" i="15"/>
  <c r="C803" i="15"/>
  <c r="D803" i="15"/>
  <c r="J843" i="9"/>
  <c r="K843" i="9"/>
  <c r="I842" i="9"/>
  <c r="B843" i="9" s="1"/>
  <c r="A844" i="9"/>
  <c r="B804" i="15" s="1"/>
  <c r="C843" i="9"/>
  <c r="D843" i="9" s="1"/>
  <c r="F843" i="9"/>
  <c r="H843" i="9"/>
  <c r="G843" i="9"/>
  <c r="E843" i="9"/>
  <c r="D804" i="15" l="1"/>
  <c r="F804" i="15"/>
  <c r="C804" i="15"/>
  <c r="E804" i="15"/>
  <c r="K844" i="9"/>
  <c r="J844" i="9"/>
  <c r="I843" i="9"/>
  <c r="B844" i="9" s="1"/>
  <c r="G844" i="9"/>
  <c r="E844" i="9"/>
  <c r="A845" i="9"/>
  <c r="B805" i="15" s="1"/>
  <c r="F844" i="9"/>
  <c r="H844" i="9"/>
  <c r="C844" i="9"/>
  <c r="D844" i="9" s="1"/>
  <c r="C805" i="15" l="1"/>
  <c r="F805" i="15"/>
  <c r="D805" i="15"/>
  <c r="E805" i="15"/>
  <c r="J845" i="9"/>
  <c r="K845" i="9"/>
  <c r="I844" i="9"/>
  <c r="B845" i="9" s="1"/>
  <c r="C845" i="9"/>
  <c r="D845" i="9" s="1"/>
  <c r="E845" i="9"/>
  <c r="A846" i="9"/>
  <c r="B806" i="15" s="1"/>
  <c r="F845" i="9"/>
  <c r="H845" i="9"/>
  <c r="G845" i="9"/>
  <c r="F806" i="15" l="1"/>
  <c r="C806" i="15"/>
  <c r="D806" i="15"/>
  <c r="E806" i="15"/>
  <c r="K846" i="9"/>
  <c r="J846" i="9"/>
  <c r="I845" i="9"/>
  <c r="B846" i="9" s="1"/>
  <c r="H846" i="9"/>
  <c r="G846" i="9"/>
  <c r="E846" i="9"/>
  <c r="A847" i="9"/>
  <c r="B807" i="15" s="1"/>
  <c r="F846" i="9"/>
  <c r="C846" i="9"/>
  <c r="D846" i="9" s="1"/>
  <c r="E807" i="15" l="1"/>
  <c r="F807" i="15"/>
  <c r="C807" i="15"/>
  <c r="D807" i="15"/>
  <c r="J847" i="9"/>
  <c r="K847" i="9"/>
  <c r="I846" i="9"/>
  <c r="B847" i="9" s="1"/>
  <c r="A848" i="9"/>
  <c r="B808" i="15" s="1"/>
  <c r="C847" i="9"/>
  <c r="D847" i="9" s="1"/>
  <c r="F847" i="9"/>
  <c r="H847" i="9"/>
  <c r="G847" i="9"/>
  <c r="E847" i="9"/>
  <c r="D808" i="15" l="1"/>
  <c r="F808" i="15"/>
  <c r="C808" i="15"/>
  <c r="E808" i="15"/>
  <c r="K848" i="9"/>
  <c r="J848" i="9"/>
  <c r="I847" i="9"/>
  <c r="B848" i="9" s="1"/>
  <c r="A849" i="9"/>
  <c r="B809" i="15" s="1"/>
  <c r="C848" i="9"/>
  <c r="D848" i="9" s="1"/>
  <c r="F848" i="9"/>
  <c r="H848" i="9"/>
  <c r="G848" i="9"/>
  <c r="E848" i="9"/>
  <c r="C809" i="15" l="1"/>
  <c r="F809" i="15"/>
  <c r="D809" i="15"/>
  <c r="E809" i="15"/>
  <c r="J849" i="9"/>
  <c r="K849" i="9"/>
  <c r="I848" i="9"/>
  <c r="B849" i="9" s="1"/>
  <c r="H849" i="9"/>
  <c r="F849" i="9"/>
  <c r="C849" i="9"/>
  <c r="D849" i="9" s="1"/>
  <c r="G849" i="9"/>
  <c r="E849" i="9"/>
  <c r="A850" i="9"/>
  <c r="B810" i="15" s="1"/>
  <c r="F810" i="15" l="1"/>
  <c r="D810" i="15"/>
  <c r="C810" i="15"/>
  <c r="E810" i="15"/>
  <c r="K850" i="9"/>
  <c r="J850" i="9"/>
  <c r="I849" i="9"/>
  <c r="B850" i="9" s="1"/>
  <c r="H850" i="9"/>
  <c r="G850" i="9"/>
  <c r="C850" i="9"/>
  <c r="D850" i="9" s="1"/>
  <c r="E850" i="9"/>
  <c r="A851" i="9"/>
  <c r="B811" i="15" s="1"/>
  <c r="F850" i="9"/>
  <c r="E811" i="15" l="1"/>
  <c r="F811" i="15"/>
  <c r="C811" i="15"/>
  <c r="D811" i="15"/>
  <c r="J851" i="9"/>
  <c r="K851" i="9"/>
  <c r="I850" i="9"/>
  <c r="B851" i="9" s="1"/>
  <c r="A852" i="9"/>
  <c r="B812" i="15" s="1"/>
  <c r="C851" i="9"/>
  <c r="D851" i="9" s="1"/>
  <c r="F851" i="9"/>
  <c r="H851" i="9"/>
  <c r="G851" i="9"/>
  <c r="E851" i="9"/>
  <c r="D812" i="15" l="1"/>
  <c r="F812" i="15"/>
  <c r="C812" i="15"/>
  <c r="E812" i="15"/>
  <c r="K852" i="9"/>
  <c r="J852" i="9"/>
  <c r="I851" i="9"/>
  <c r="B852" i="9" s="1"/>
  <c r="G852" i="9"/>
  <c r="E852" i="9"/>
  <c r="A853" i="9"/>
  <c r="B813" i="15" s="1"/>
  <c r="F852" i="9"/>
  <c r="H852" i="9"/>
  <c r="C852" i="9"/>
  <c r="D852" i="9" s="1"/>
  <c r="C813" i="15" l="1"/>
  <c r="F813" i="15"/>
  <c r="D813" i="15"/>
  <c r="E813" i="15"/>
  <c r="J853" i="9"/>
  <c r="K853" i="9"/>
  <c r="I852" i="9"/>
  <c r="B853" i="9" s="1"/>
  <c r="F853" i="9"/>
  <c r="H853" i="9"/>
  <c r="C853" i="9"/>
  <c r="D853" i="9" s="1"/>
  <c r="G853" i="9"/>
  <c r="E853" i="9"/>
  <c r="A854" i="9"/>
  <c r="B814" i="15" s="1"/>
  <c r="F814" i="15" l="1"/>
  <c r="C814" i="15"/>
  <c r="D814" i="15"/>
  <c r="E814" i="15"/>
  <c r="K854" i="9"/>
  <c r="J854" i="9"/>
  <c r="I853" i="9"/>
  <c r="B854" i="9" s="1"/>
  <c r="H854" i="9"/>
  <c r="A855" i="9"/>
  <c r="B815" i="15" s="1"/>
  <c r="E854" i="9"/>
  <c r="G854" i="9"/>
  <c r="C854" i="9"/>
  <c r="D854" i="9" s="1"/>
  <c r="F854" i="9"/>
  <c r="E815" i="15" l="1"/>
  <c r="F815" i="15"/>
  <c r="C815" i="15"/>
  <c r="D815" i="15"/>
  <c r="J855" i="9"/>
  <c r="K855" i="9"/>
  <c r="I854" i="9"/>
  <c r="B855" i="9" s="1"/>
  <c r="A856" i="9"/>
  <c r="B816" i="15" s="1"/>
  <c r="C855" i="9"/>
  <c r="D855" i="9" s="1"/>
  <c r="F855" i="9"/>
  <c r="H855" i="9"/>
  <c r="G855" i="9"/>
  <c r="E855" i="9"/>
  <c r="D816" i="15" l="1"/>
  <c r="F816" i="15"/>
  <c r="C816" i="15"/>
  <c r="E816" i="15"/>
  <c r="K856" i="9"/>
  <c r="J856" i="9"/>
  <c r="I855" i="9"/>
  <c r="B856" i="9" s="1"/>
  <c r="F856" i="9"/>
  <c r="H856" i="9"/>
  <c r="G856" i="9"/>
  <c r="C856" i="9"/>
  <c r="D856" i="9" s="1"/>
  <c r="A857" i="9"/>
  <c r="B817" i="15" s="1"/>
  <c r="E856" i="9"/>
  <c r="C817" i="15" l="1"/>
  <c r="F817" i="15"/>
  <c r="D817" i="15"/>
  <c r="E817" i="15"/>
  <c r="J857" i="9"/>
  <c r="K857" i="9"/>
  <c r="I856" i="9"/>
  <c r="B857" i="9" s="1"/>
  <c r="C857" i="9"/>
  <c r="D857" i="9" s="1"/>
  <c r="F857" i="9"/>
  <c r="H857" i="9"/>
  <c r="E857" i="9"/>
  <c r="A858" i="9"/>
  <c r="B818" i="15" s="1"/>
  <c r="G857" i="9"/>
  <c r="F818" i="15" l="1"/>
  <c r="D818" i="15"/>
  <c r="C818" i="15"/>
  <c r="E818" i="15"/>
  <c r="K858" i="9"/>
  <c r="J858" i="9"/>
  <c r="I857" i="9"/>
  <c r="B858" i="9" s="1"/>
  <c r="H858" i="9"/>
  <c r="G858" i="9"/>
  <c r="E858" i="9"/>
  <c r="A859" i="9"/>
  <c r="B819" i="15" s="1"/>
  <c r="F858" i="9"/>
  <c r="C858" i="9"/>
  <c r="D858" i="9" s="1"/>
  <c r="E819" i="15" l="1"/>
  <c r="F819" i="15"/>
  <c r="C819" i="15"/>
  <c r="D819" i="15"/>
  <c r="J859" i="9"/>
  <c r="K859" i="9"/>
  <c r="I858" i="9"/>
  <c r="B859" i="9" s="1"/>
  <c r="A860" i="9"/>
  <c r="B820" i="15" s="1"/>
  <c r="C859" i="9"/>
  <c r="D859" i="9" s="1"/>
  <c r="F859" i="9"/>
  <c r="E859" i="9"/>
  <c r="G859" i="9"/>
  <c r="H859" i="9"/>
  <c r="D820" i="15" l="1"/>
  <c r="F820" i="15"/>
  <c r="C820" i="15"/>
  <c r="E820" i="15"/>
  <c r="K860" i="9"/>
  <c r="J860" i="9"/>
  <c r="I859" i="9"/>
  <c r="B860" i="9" s="1"/>
  <c r="A861" i="9"/>
  <c r="B821" i="15" s="1"/>
  <c r="C860" i="9"/>
  <c r="D860" i="9" s="1"/>
  <c r="H860" i="9"/>
  <c r="G860" i="9"/>
  <c r="F860" i="9"/>
  <c r="E860" i="9"/>
  <c r="C821" i="15" l="1"/>
  <c r="F821" i="15"/>
  <c r="D821" i="15"/>
  <c r="E821" i="15"/>
  <c r="J861" i="9"/>
  <c r="K861" i="9"/>
  <c r="I860" i="9"/>
  <c r="B861" i="9" s="1"/>
  <c r="C861" i="9"/>
  <c r="D861" i="9" s="1"/>
  <c r="H861" i="9"/>
  <c r="F861" i="9"/>
  <c r="G861" i="9"/>
  <c r="E861" i="9"/>
  <c r="A862" i="9"/>
  <c r="B822" i="15" s="1"/>
  <c r="F822" i="15" l="1"/>
  <c r="C822" i="15"/>
  <c r="D822" i="15"/>
  <c r="E822" i="15"/>
  <c r="K862" i="9"/>
  <c r="J862" i="9"/>
  <c r="I861" i="9"/>
  <c r="B862" i="9" s="1"/>
  <c r="H862" i="9"/>
  <c r="G862" i="9"/>
  <c r="E862" i="9"/>
  <c r="A863" i="9"/>
  <c r="B823" i="15" s="1"/>
  <c r="C862" i="9"/>
  <c r="D862" i="9" s="1"/>
  <c r="F862" i="9"/>
  <c r="E823" i="15" l="1"/>
  <c r="F823" i="15"/>
  <c r="C823" i="15"/>
  <c r="D823" i="15"/>
  <c r="J863" i="9"/>
  <c r="K863" i="9"/>
  <c r="I862" i="9"/>
  <c r="B863" i="9" s="1"/>
  <c r="C863" i="9"/>
  <c r="D863" i="9" s="1"/>
  <c r="F863" i="9"/>
  <c r="A864" i="9"/>
  <c r="B824" i="15" s="1"/>
  <c r="H863" i="9"/>
  <c r="G863" i="9"/>
  <c r="E863" i="9"/>
  <c r="D824" i="15" l="1"/>
  <c r="F824" i="15"/>
  <c r="C824" i="15"/>
  <c r="E824" i="15"/>
  <c r="K864" i="9"/>
  <c r="J864" i="9"/>
  <c r="I863" i="9"/>
  <c r="B864" i="9" s="1"/>
  <c r="G864" i="9"/>
  <c r="E864" i="9"/>
  <c r="A865" i="9"/>
  <c r="B825" i="15" s="1"/>
  <c r="C864" i="9"/>
  <c r="D864" i="9" s="1"/>
  <c r="F864" i="9"/>
  <c r="H864" i="9"/>
  <c r="C825" i="15" l="1"/>
  <c r="F825" i="15"/>
  <c r="D825" i="15"/>
  <c r="E825" i="15"/>
  <c r="J865" i="9"/>
  <c r="K865" i="9"/>
  <c r="I864" i="9"/>
  <c r="B865" i="9" s="1"/>
  <c r="F865" i="9"/>
  <c r="C865" i="9"/>
  <c r="D865" i="9" s="1"/>
  <c r="G865" i="9"/>
  <c r="E865" i="9"/>
  <c r="A866" i="9"/>
  <c r="B826" i="15" s="1"/>
  <c r="H865" i="9"/>
  <c r="F826" i="15" l="1"/>
  <c r="E826" i="15"/>
  <c r="C826" i="15"/>
  <c r="D826" i="15"/>
  <c r="K866" i="9"/>
  <c r="J866" i="9"/>
  <c r="I865" i="9"/>
  <c r="B866" i="9" s="1"/>
  <c r="E866" i="9"/>
  <c r="A867" i="9"/>
  <c r="B827" i="15" s="1"/>
  <c r="C866" i="9"/>
  <c r="D866" i="9" s="1"/>
  <c r="F866" i="9"/>
  <c r="H866" i="9"/>
  <c r="G866" i="9"/>
  <c r="E827" i="15" l="1"/>
  <c r="F827" i="15"/>
  <c r="C827" i="15"/>
  <c r="D827" i="15"/>
  <c r="J867" i="9"/>
  <c r="K867" i="9"/>
  <c r="I866" i="9"/>
  <c r="B867" i="9" s="1"/>
  <c r="A868" i="9"/>
  <c r="B828" i="15" s="1"/>
  <c r="G867" i="9"/>
  <c r="E867" i="9"/>
  <c r="C867" i="9"/>
  <c r="D867" i="9" s="1"/>
  <c r="F867" i="9"/>
  <c r="H867" i="9"/>
  <c r="D828" i="15" l="1"/>
  <c r="F828" i="15"/>
  <c r="C828" i="15"/>
  <c r="E828" i="15"/>
  <c r="K868" i="9"/>
  <c r="J868" i="9"/>
  <c r="I867" i="9"/>
  <c r="B868" i="9" s="1"/>
  <c r="G868" i="9"/>
  <c r="E868" i="9"/>
  <c r="A869" i="9"/>
  <c r="B829" i="15" s="1"/>
  <c r="C868" i="9"/>
  <c r="D868" i="9" s="1"/>
  <c r="F868" i="9"/>
  <c r="H868" i="9"/>
  <c r="C829" i="15" l="1"/>
  <c r="F829" i="15"/>
  <c r="D829" i="15"/>
  <c r="E829" i="15"/>
  <c r="J869" i="9"/>
  <c r="K869" i="9"/>
  <c r="I868" i="9"/>
  <c r="B869" i="9" s="1"/>
  <c r="C869" i="9"/>
  <c r="D869" i="9" s="1"/>
  <c r="F869" i="9"/>
  <c r="H869" i="9"/>
  <c r="E869" i="9"/>
  <c r="A870" i="9"/>
  <c r="B830" i="15" s="1"/>
  <c r="G869" i="9"/>
  <c r="F830" i="15" l="1"/>
  <c r="C830" i="15"/>
  <c r="D830" i="15"/>
  <c r="E830" i="15"/>
  <c r="K870" i="9"/>
  <c r="J870" i="9"/>
  <c r="I869" i="9"/>
  <c r="B870" i="9" s="1"/>
  <c r="H870" i="9"/>
  <c r="A871" i="9"/>
  <c r="B831" i="15" s="1"/>
  <c r="G870" i="9"/>
  <c r="E870" i="9"/>
  <c r="C870" i="9"/>
  <c r="D870" i="9" s="1"/>
  <c r="F870" i="9"/>
  <c r="E831" i="15" l="1"/>
  <c r="F831" i="15"/>
  <c r="C831" i="15"/>
  <c r="D831" i="15"/>
  <c r="J871" i="9"/>
  <c r="K871" i="9"/>
  <c r="I870" i="9"/>
  <c r="B871" i="9" s="1"/>
  <c r="A872" i="9"/>
  <c r="B832" i="15" s="1"/>
  <c r="H871" i="9"/>
  <c r="C871" i="9"/>
  <c r="D871" i="9" s="1"/>
  <c r="F871" i="9"/>
  <c r="G871" i="9"/>
  <c r="E871" i="9"/>
  <c r="D832" i="15" l="1"/>
  <c r="F832" i="15"/>
  <c r="C832" i="15"/>
  <c r="E832" i="15"/>
  <c r="K872" i="9"/>
  <c r="J872" i="9"/>
  <c r="I871" i="9"/>
  <c r="B872" i="9" s="1"/>
  <c r="G872" i="9"/>
  <c r="A873" i="9"/>
  <c r="B833" i="15" s="1"/>
  <c r="E872" i="9"/>
  <c r="C872" i="9"/>
  <c r="D872" i="9" s="1"/>
  <c r="F872" i="9"/>
  <c r="H872" i="9"/>
  <c r="C833" i="15" l="1"/>
  <c r="F833" i="15"/>
  <c r="D833" i="15"/>
  <c r="E833" i="15"/>
  <c r="J873" i="9"/>
  <c r="K873" i="9"/>
  <c r="I872" i="9"/>
  <c r="B873" i="9" s="1"/>
  <c r="C873" i="9"/>
  <c r="D873" i="9" s="1"/>
  <c r="F873" i="9"/>
  <c r="H873" i="9"/>
  <c r="G873" i="9"/>
  <c r="E873" i="9"/>
  <c r="A874" i="9"/>
  <c r="B834" i="15" s="1"/>
  <c r="F834" i="15" l="1"/>
  <c r="E834" i="15"/>
  <c r="C834" i="15"/>
  <c r="D834" i="15"/>
  <c r="K874" i="9"/>
  <c r="J874" i="9"/>
  <c r="I873" i="9"/>
  <c r="B874" i="9" s="1"/>
  <c r="H874" i="9"/>
  <c r="G874" i="9"/>
  <c r="E874" i="9"/>
  <c r="A875" i="9"/>
  <c r="B835" i="15" s="1"/>
  <c r="C874" i="9"/>
  <c r="D874" i="9" s="1"/>
  <c r="F874" i="9"/>
  <c r="E835" i="15" l="1"/>
  <c r="F835" i="15"/>
  <c r="C835" i="15"/>
  <c r="D835" i="15"/>
  <c r="J875" i="9"/>
  <c r="K875" i="9"/>
  <c r="I874" i="9"/>
  <c r="B875" i="9" s="1"/>
  <c r="A876" i="9"/>
  <c r="B836" i="15" s="1"/>
  <c r="C875" i="9"/>
  <c r="D875" i="9" s="1"/>
  <c r="F875" i="9"/>
  <c r="H875" i="9"/>
  <c r="G875" i="9"/>
  <c r="E875" i="9"/>
  <c r="D836" i="15" l="1"/>
  <c r="F836" i="15"/>
  <c r="C836" i="15"/>
  <c r="E836" i="15"/>
  <c r="K876" i="9"/>
  <c r="J876" i="9"/>
  <c r="I875" i="9"/>
  <c r="B876" i="9" s="1"/>
  <c r="G876" i="9"/>
  <c r="E876" i="9"/>
  <c r="A877" i="9"/>
  <c r="B837" i="15" s="1"/>
  <c r="C876" i="9"/>
  <c r="D876" i="9" s="1"/>
  <c r="F876" i="9"/>
  <c r="H876" i="9"/>
  <c r="C837" i="15" l="1"/>
  <c r="F837" i="15"/>
  <c r="D837" i="15"/>
  <c r="E837" i="15"/>
  <c r="J877" i="9"/>
  <c r="K877" i="9"/>
  <c r="I876" i="9"/>
  <c r="B877" i="9" s="1"/>
  <c r="C877" i="9"/>
  <c r="D877" i="9" s="1"/>
  <c r="F877" i="9"/>
  <c r="H877" i="9"/>
  <c r="G877" i="9"/>
  <c r="E877" i="9"/>
  <c r="A878" i="9"/>
  <c r="B838" i="15" s="1"/>
  <c r="F838" i="15" l="1"/>
  <c r="C838" i="15"/>
  <c r="D838" i="15"/>
  <c r="E838" i="15"/>
  <c r="K878" i="9"/>
  <c r="J878" i="9"/>
  <c r="I877" i="9"/>
  <c r="B878" i="9" s="1"/>
  <c r="H878" i="9"/>
  <c r="G878" i="9"/>
  <c r="E878" i="9"/>
  <c r="A879" i="9"/>
  <c r="B839" i="15" s="1"/>
  <c r="C878" i="9"/>
  <c r="D878" i="9" s="1"/>
  <c r="F878" i="9"/>
  <c r="E839" i="15" l="1"/>
  <c r="F839" i="15"/>
  <c r="C839" i="15"/>
  <c r="D839" i="15"/>
  <c r="J879" i="9"/>
  <c r="K879" i="9"/>
  <c r="I878" i="9"/>
  <c r="B879" i="9" s="1"/>
  <c r="A880" i="9"/>
  <c r="B840" i="15" s="1"/>
  <c r="H879" i="9"/>
  <c r="G879" i="9"/>
  <c r="C879" i="9"/>
  <c r="D879" i="9" s="1"/>
  <c r="F879" i="9"/>
  <c r="E879" i="9"/>
  <c r="D840" i="15" l="1"/>
  <c r="F840" i="15"/>
  <c r="C840" i="15"/>
  <c r="E840" i="15"/>
  <c r="K880" i="9"/>
  <c r="J880" i="9"/>
  <c r="I879" i="9"/>
  <c r="B880" i="9" s="1"/>
  <c r="G880" i="9"/>
  <c r="E880" i="9"/>
  <c r="A881" i="9"/>
  <c r="B841" i="15" s="1"/>
  <c r="C880" i="9"/>
  <c r="D880" i="9" s="1"/>
  <c r="F880" i="9"/>
  <c r="H880" i="9"/>
  <c r="C841" i="15" l="1"/>
  <c r="F841" i="15"/>
  <c r="D841" i="15"/>
  <c r="E841" i="15"/>
  <c r="J881" i="9"/>
  <c r="K881" i="9"/>
  <c r="I880" i="9"/>
  <c r="B881" i="9" s="1"/>
  <c r="H881" i="9"/>
  <c r="G881" i="9"/>
  <c r="F881" i="9"/>
  <c r="C881" i="9"/>
  <c r="D881" i="9" s="1"/>
  <c r="E881" i="9"/>
  <c r="A882" i="9"/>
  <c r="B842" i="15" s="1"/>
  <c r="F842" i="15" l="1"/>
  <c r="E842" i="15"/>
  <c r="C842" i="15"/>
  <c r="D842" i="15"/>
  <c r="K882" i="9"/>
  <c r="J882" i="9"/>
  <c r="I881" i="9"/>
  <c r="B882" i="9" s="1"/>
  <c r="H882" i="9"/>
  <c r="G882" i="9"/>
  <c r="C882" i="9"/>
  <c r="D882" i="9" s="1"/>
  <c r="F882" i="9"/>
  <c r="E882" i="9"/>
  <c r="A883" i="9"/>
  <c r="B843" i="15" s="1"/>
  <c r="E843" i="15" l="1"/>
  <c r="F843" i="15"/>
  <c r="C843" i="15"/>
  <c r="D843" i="15"/>
  <c r="J883" i="9"/>
  <c r="K883" i="9"/>
  <c r="I882" i="9"/>
  <c r="B883" i="9" s="1"/>
  <c r="A884" i="9"/>
  <c r="B844" i="15" s="1"/>
  <c r="G883" i="9"/>
  <c r="E883" i="9"/>
  <c r="C883" i="9"/>
  <c r="D883" i="9" s="1"/>
  <c r="F883" i="9"/>
  <c r="H883" i="9"/>
  <c r="D844" i="15" l="1"/>
  <c r="F844" i="15"/>
  <c r="C844" i="15"/>
  <c r="E844" i="15"/>
  <c r="K884" i="9"/>
  <c r="J884" i="9"/>
  <c r="I883" i="9"/>
  <c r="B884" i="9" s="1"/>
  <c r="G884" i="9"/>
  <c r="E884" i="9"/>
  <c r="F884" i="9"/>
  <c r="H884" i="9"/>
  <c r="A885" i="9"/>
  <c r="B845" i="15" s="1"/>
  <c r="C884" i="9"/>
  <c r="D884" i="9" s="1"/>
  <c r="C845" i="15" l="1"/>
  <c r="F845" i="15"/>
  <c r="D845" i="15"/>
  <c r="E845" i="15"/>
  <c r="J885" i="9"/>
  <c r="K885" i="9"/>
  <c r="I884" i="9"/>
  <c r="B885" i="9" s="1"/>
  <c r="C885" i="9"/>
  <c r="D885" i="9" s="1"/>
  <c r="F885" i="9"/>
  <c r="H885" i="9"/>
  <c r="G885" i="9"/>
  <c r="E885" i="9"/>
  <c r="A886" i="9"/>
  <c r="B846" i="15" s="1"/>
  <c r="F846" i="15" l="1"/>
  <c r="C846" i="15"/>
  <c r="D846" i="15"/>
  <c r="E846" i="15"/>
  <c r="K886" i="9"/>
  <c r="J886" i="9"/>
  <c r="I885" i="9"/>
  <c r="B886" i="9" s="1"/>
  <c r="H886" i="9"/>
  <c r="A887" i="9"/>
  <c r="B847" i="15" s="1"/>
  <c r="E886" i="9"/>
  <c r="G886" i="9"/>
  <c r="C886" i="9"/>
  <c r="D886" i="9" s="1"/>
  <c r="F886" i="9"/>
  <c r="I886" i="9" l="1"/>
  <c r="B887" i="9" s="1"/>
  <c r="E847" i="15"/>
  <c r="F847" i="15"/>
  <c r="C847" i="15"/>
  <c r="D847" i="15"/>
  <c r="J887" i="9"/>
  <c r="K887" i="9"/>
  <c r="A888" i="9"/>
  <c r="B848" i="15" s="1"/>
  <c r="C887" i="9"/>
  <c r="D887" i="9" s="1"/>
  <c r="F887" i="9"/>
  <c r="H887" i="9"/>
  <c r="G887" i="9"/>
  <c r="I887" i="9" s="1"/>
  <c r="B888" i="9" s="1"/>
  <c r="E887" i="9"/>
  <c r="D848" i="15" l="1"/>
  <c r="F848" i="15"/>
  <c r="C848" i="15"/>
  <c r="E848" i="15"/>
  <c r="K888" i="9"/>
  <c r="J888" i="9"/>
  <c r="G888" i="9"/>
  <c r="I888" i="9" s="1"/>
  <c r="B889" i="9" s="1"/>
  <c r="A889" i="9"/>
  <c r="B849" i="15" s="1"/>
  <c r="E888" i="9"/>
  <c r="C888" i="9"/>
  <c r="D888" i="9" s="1"/>
  <c r="F888" i="9"/>
  <c r="H888" i="9"/>
  <c r="C849" i="15" l="1"/>
  <c r="F849" i="15"/>
  <c r="D849" i="15"/>
  <c r="E849" i="15"/>
  <c r="J889" i="9"/>
  <c r="K889" i="9"/>
  <c r="C889" i="9"/>
  <c r="D889" i="9" s="1"/>
  <c r="G889" i="9"/>
  <c r="I889" i="9" s="1"/>
  <c r="B890" i="9" s="1"/>
  <c r="F889" i="9"/>
  <c r="H889" i="9"/>
  <c r="E889" i="9"/>
  <c r="A890" i="9"/>
  <c r="B850" i="15" s="1"/>
  <c r="F850" i="15" l="1"/>
  <c r="E850" i="15"/>
  <c r="C850" i="15"/>
  <c r="D850" i="15"/>
  <c r="K890" i="9"/>
  <c r="J890" i="9"/>
  <c r="H890" i="9"/>
  <c r="G890" i="9"/>
  <c r="I890" i="9" s="1"/>
  <c r="B891" i="9" s="1"/>
  <c r="C890" i="9"/>
  <c r="D890" i="9" s="1"/>
  <c r="F890" i="9"/>
  <c r="E890" i="9"/>
  <c r="A891" i="9"/>
  <c r="B851" i="15" s="1"/>
  <c r="E851" i="15" l="1"/>
  <c r="F851" i="15"/>
  <c r="C851" i="15"/>
  <c r="D851" i="15"/>
  <c r="J891" i="9"/>
  <c r="K891" i="9"/>
  <c r="A892" i="9"/>
  <c r="B852" i="15" s="1"/>
  <c r="H891" i="9"/>
  <c r="G891" i="9"/>
  <c r="I891" i="9" s="1"/>
  <c r="B892" i="9" s="1"/>
  <c r="E891" i="9"/>
  <c r="C891" i="9"/>
  <c r="D891" i="9" s="1"/>
  <c r="F891" i="9"/>
  <c r="D852" i="15" l="1"/>
  <c r="F852" i="15"/>
  <c r="C852" i="15"/>
  <c r="E852" i="15"/>
  <c r="K892" i="9"/>
  <c r="J892" i="9"/>
  <c r="A893" i="9"/>
  <c r="B853" i="15" s="1"/>
  <c r="F892" i="9"/>
  <c r="H892" i="9"/>
  <c r="G892" i="9"/>
  <c r="I892" i="9" s="1"/>
  <c r="B893" i="9" s="1"/>
  <c r="E892" i="9"/>
  <c r="C892" i="9"/>
  <c r="D892" i="9" s="1"/>
  <c r="C853" i="15" l="1"/>
  <c r="F853" i="15"/>
  <c r="D853" i="15"/>
  <c r="E853" i="15"/>
  <c r="J893" i="9"/>
  <c r="K893" i="9"/>
  <c r="C893" i="9"/>
  <c r="D893" i="9" s="1"/>
  <c r="F893" i="9"/>
  <c r="H893" i="9"/>
  <c r="E893" i="9"/>
  <c r="A894" i="9"/>
  <c r="B854" i="15" s="1"/>
  <c r="G893" i="9"/>
  <c r="I893" i="9" s="1"/>
  <c r="B894" i="9" s="1"/>
  <c r="F854" i="15" l="1"/>
  <c r="C854" i="15"/>
  <c r="D854" i="15"/>
  <c r="E854" i="15"/>
  <c r="K894" i="9"/>
  <c r="J894" i="9"/>
  <c r="H894" i="9"/>
  <c r="G894" i="9"/>
  <c r="I894" i="9" s="1"/>
  <c r="B895" i="9" s="1"/>
  <c r="F894" i="9"/>
  <c r="E894" i="9"/>
  <c r="A895" i="9"/>
  <c r="B855" i="15" s="1"/>
  <c r="C894" i="9"/>
  <c r="D894" i="9" s="1"/>
  <c r="E855" i="15" l="1"/>
  <c r="F855" i="15"/>
  <c r="C855" i="15"/>
  <c r="D855" i="15"/>
  <c r="J895" i="9"/>
  <c r="K895" i="9"/>
  <c r="A896" i="9"/>
  <c r="B856" i="15" s="1"/>
  <c r="G895" i="9"/>
  <c r="I895" i="9" s="1"/>
  <c r="B896" i="9" s="1"/>
  <c r="E895" i="9"/>
  <c r="C895" i="9"/>
  <c r="D895" i="9" s="1"/>
  <c r="F895" i="9"/>
  <c r="H895" i="9"/>
  <c r="D856" i="15" l="1"/>
  <c r="F856" i="15"/>
  <c r="C856" i="15"/>
  <c r="E856" i="15"/>
  <c r="K896" i="9"/>
  <c r="J896" i="9"/>
  <c r="G896" i="9"/>
  <c r="I896" i="9" s="1"/>
  <c r="B897" i="9" s="1"/>
  <c r="H896" i="9"/>
  <c r="C896" i="9"/>
  <c r="D896" i="9" s="1"/>
  <c r="A897" i="9"/>
  <c r="B857" i="15" s="1"/>
  <c r="F896" i="9"/>
  <c r="E896" i="9"/>
  <c r="C857" i="15" l="1"/>
  <c r="F857" i="15"/>
  <c r="D857" i="15"/>
  <c r="E857" i="15"/>
  <c r="J897" i="9"/>
  <c r="K897" i="9"/>
  <c r="F897" i="9"/>
  <c r="G897" i="9"/>
  <c r="I897" i="9" s="1"/>
  <c r="B898" i="9" s="1"/>
  <c r="H897" i="9"/>
  <c r="E897" i="9"/>
  <c r="C897" i="9"/>
  <c r="D897" i="9" s="1"/>
  <c r="A898" i="9"/>
  <c r="B858" i="15" s="1"/>
  <c r="E858" i="15" l="1"/>
  <c r="F858" i="15"/>
  <c r="C858" i="15"/>
  <c r="D858" i="15"/>
  <c r="K898" i="9"/>
  <c r="J898" i="9"/>
  <c r="H898" i="9"/>
  <c r="G898" i="9"/>
  <c r="I898" i="9" s="1"/>
  <c r="B899" i="9" s="1"/>
  <c r="F898" i="9"/>
  <c r="A899" i="9"/>
  <c r="B859" i="15" s="1"/>
  <c r="C898" i="9"/>
  <c r="D898" i="9" s="1"/>
  <c r="E898" i="9"/>
  <c r="E859" i="15" l="1"/>
  <c r="F859" i="15"/>
  <c r="C859" i="15"/>
  <c r="D859" i="15"/>
  <c r="J899" i="9"/>
  <c r="K899" i="9"/>
  <c r="A900" i="9"/>
  <c r="B860" i="15" s="1"/>
  <c r="F899" i="9"/>
  <c r="C899" i="9"/>
  <c r="D899" i="9" s="1"/>
  <c r="E899" i="9"/>
  <c r="H899" i="9"/>
  <c r="G899" i="9"/>
  <c r="I899" i="9" s="1"/>
  <c r="B900" i="9" s="1"/>
  <c r="D860" i="15" l="1"/>
  <c r="F860" i="15"/>
  <c r="C860" i="15"/>
  <c r="E860" i="15"/>
  <c r="K900" i="9"/>
  <c r="J900" i="9"/>
  <c r="F900" i="9"/>
  <c r="A901" i="9"/>
  <c r="B861" i="15" s="1"/>
  <c r="C900" i="9"/>
  <c r="D900" i="9" s="1"/>
  <c r="E900" i="9"/>
  <c r="H900" i="9"/>
  <c r="G900" i="9"/>
  <c r="I900" i="9" s="1"/>
  <c r="B901" i="9" s="1"/>
  <c r="C861" i="15" l="1"/>
  <c r="F861" i="15"/>
  <c r="D861" i="15"/>
  <c r="E861" i="15"/>
  <c r="J901" i="9"/>
  <c r="K901" i="9"/>
  <c r="C901" i="9"/>
  <c r="D901" i="9" s="1"/>
  <c r="G901" i="9"/>
  <c r="I901" i="9" s="1"/>
  <c r="B902" i="9" s="1"/>
  <c r="F901" i="9"/>
  <c r="E901" i="9"/>
  <c r="H901" i="9"/>
  <c r="A902" i="9"/>
  <c r="B862" i="15" s="1"/>
  <c r="F862" i="15" l="1"/>
  <c r="C862" i="15"/>
  <c r="D862" i="15"/>
  <c r="E862" i="15"/>
  <c r="K902" i="9"/>
  <c r="J902" i="9"/>
  <c r="H902" i="9"/>
  <c r="A903" i="9"/>
  <c r="B863" i="15" s="1"/>
  <c r="F902" i="9"/>
  <c r="E902" i="9"/>
  <c r="G902" i="9"/>
  <c r="I902" i="9" s="1"/>
  <c r="B903" i="9" s="1"/>
  <c r="C902" i="9"/>
  <c r="D902" i="9" s="1"/>
  <c r="E863" i="15" l="1"/>
  <c r="F863" i="15"/>
  <c r="C863" i="15"/>
  <c r="D863" i="15"/>
  <c r="J903" i="9"/>
  <c r="K903" i="9"/>
  <c r="A904" i="9"/>
  <c r="B864" i="15" s="1"/>
  <c r="H903" i="9"/>
  <c r="E903" i="9"/>
  <c r="C903" i="9"/>
  <c r="D903" i="9" s="1"/>
  <c r="G903" i="9"/>
  <c r="I903" i="9" s="1"/>
  <c r="B904" i="9" s="1"/>
  <c r="F903" i="9"/>
  <c r="D864" i="15" l="1"/>
  <c r="F864" i="15"/>
  <c r="C864" i="15"/>
  <c r="E864" i="15"/>
  <c r="K904" i="9"/>
  <c r="J904" i="9"/>
  <c r="C904" i="9"/>
  <c r="D904" i="9" s="1"/>
  <c r="H904" i="9"/>
  <c r="A905" i="9"/>
  <c r="B865" i="15" s="1"/>
  <c r="F904" i="9"/>
  <c r="G904" i="9"/>
  <c r="I904" i="9" s="1"/>
  <c r="B905" i="9" s="1"/>
  <c r="E904" i="9"/>
  <c r="C865" i="15" l="1"/>
  <c r="F865" i="15"/>
  <c r="D865" i="15"/>
  <c r="E865" i="15"/>
  <c r="J905" i="9"/>
  <c r="K905" i="9"/>
  <c r="F905" i="9"/>
  <c r="G905" i="9"/>
  <c r="I905" i="9" s="1"/>
  <c r="B906" i="9" s="1"/>
  <c r="H905" i="9"/>
  <c r="A906" i="9"/>
  <c r="B866" i="15" s="1"/>
  <c r="E905" i="9"/>
  <c r="C905" i="9"/>
  <c r="D905" i="9" s="1"/>
  <c r="F866" i="15" l="1"/>
  <c r="E866" i="15"/>
  <c r="C866" i="15"/>
  <c r="D866" i="15"/>
  <c r="K906" i="9"/>
  <c r="J906" i="9"/>
  <c r="F906" i="9"/>
  <c r="C906" i="9"/>
  <c r="D906" i="9" s="1"/>
  <c r="E906" i="9"/>
  <c r="H906" i="9"/>
  <c r="G906" i="9"/>
  <c r="I906" i="9" s="1"/>
  <c r="B907" i="9" s="1"/>
  <c r="A907" i="9"/>
  <c r="B867" i="15" s="1"/>
  <c r="E867" i="15" l="1"/>
  <c r="F867" i="15"/>
  <c r="C867" i="15"/>
  <c r="D867" i="15"/>
  <c r="J907" i="9"/>
  <c r="K907" i="9"/>
  <c r="A908" i="9"/>
  <c r="B868" i="15" s="1"/>
  <c r="F907" i="9"/>
  <c r="E907" i="9"/>
  <c r="H907" i="9"/>
  <c r="C907" i="9"/>
  <c r="D907" i="9" s="1"/>
  <c r="G907" i="9"/>
  <c r="I907" i="9" s="1"/>
  <c r="B908" i="9" s="1"/>
  <c r="D868" i="15" l="1"/>
  <c r="F868" i="15"/>
  <c r="C868" i="15"/>
  <c r="E868" i="15"/>
  <c r="K908" i="9"/>
  <c r="J908" i="9"/>
  <c r="C908" i="9"/>
  <c r="D908" i="9" s="1"/>
  <c r="E908" i="9"/>
  <c r="H908" i="9"/>
  <c r="G908" i="9"/>
  <c r="I908" i="9" s="1"/>
  <c r="B909" i="9" s="1"/>
  <c r="F908" i="9"/>
  <c r="A909" i="9"/>
  <c r="B869" i="15" s="1"/>
  <c r="C869" i="15" l="1"/>
  <c r="F869" i="15"/>
  <c r="D869" i="15"/>
  <c r="E869" i="15"/>
  <c r="J909" i="9"/>
  <c r="K909" i="9"/>
  <c r="C909" i="9"/>
  <c r="D909" i="9" s="1"/>
  <c r="G909" i="9"/>
  <c r="I909" i="9" s="1"/>
  <c r="B910" i="9" s="1"/>
  <c r="F909" i="9"/>
  <c r="A910" i="9"/>
  <c r="B870" i="15" s="1"/>
  <c r="E909" i="9"/>
  <c r="H909" i="9"/>
  <c r="F870" i="15" l="1"/>
  <c r="C870" i="15"/>
  <c r="D870" i="15"/>
  <c r="E870" i="15"/>
  <c r="K910" i="9"/>
  <c r="J910" i="9"/>
  <c r="H910" i="9"/>
  <c r="A911" i="9"/>
  <c r="B871" i="15" s="1"/>
  <c r="C910" i="9"/>
  <c r="D910" i="9" s="1"/>
  <c r="F910" i="9"/>
  <c r="E910" i="9"/>
  <c r="G910" i="9"/>
  <c r="I910" i="9" s="1"/>
  <c r="B911" i="9" s="1"/>
  <c r="E871" i="15" l="1"/>
  <c r="F871" i="15"/>
  <c r="C871" i="15"/>
  <c r="D871" i="15"/>
  <c r="J911" i="9"/>
  <c r="K911" i="9"/>
  <c r="A912" i="9"/>
  <c r="B872" i="15" s="1"/>
  <c r="H911" i="9"/>
  <c r="E911" i="9"/>
  <c r="C911" i="9"/>
  <c r="D911" i="9" s="1"/>
  <c r="F911" i="9"/>
  <c r="G911" i="9"/>
  <c r="I911" i="9" s="1"/>
  <c r="B912" i="9" s="1"/>
  <c r="D872" i="15" l="1"/>
  <c r="F872" i="15"/>
  <c r="C872" i="15"/>
  <c r="E872" i="15"/>
  <c r="K912" i="9"/>
  <c r="J912" i="9"/>
  <c r="C912" i="9"/>
  <c r="D912" i="9" s="1"/>
  <c r="H912" i="9"/>
  <c r="A913" i="9"/>
  <c r="B873" i="15" s="1"/>
  <c r="E912" i="9"/>
  <c r="F912" i="9"/>
  <c r="G912" i="9"/>
  <c r="I912" i="9" s="1"/>
  <c r="B913" i="9" s="1"/>
  <c r="C873" i="15" l="1"/>
  <c r="F873" i="15"/>
  <c r="D873" i="15"/>
  <c r="E873" i="15"/>
  <c r="J913" i="9"/>
  <c r="K913" i="9"/>
  <c r="F913" i="9"/>
  <c r="G913" i="9"/>
  <c r="I913" i="9" s="1"/>
  <c r="B914" i="9" s="1"/>
  <c r="H913" i="9"/>
  <c r="C913" i="9"/>
  <c r="D913" i="9" s="1"/>
  <c r="E913" i="9"/>
  <c r="A914" i="9"/>
  <c r="B874" i="15" s="1"/>
  <c r="F874" i="15" l="1"/>
  <c r="E874" i="15"/>
  <c r="C874" i="15"/>
  <c r="D874" i="15"/>
  <c r="K914" i="9"/>
  <c r="J914" i="9"/>
  <c r="G914" i="9"/>
  <c r="I914" i="9" s="1"/>
  <c r="B915" i="9" s="1"/>
  <c r="C914" i="9"/>
  <c r="D914" i="9" s="1"/>
  <c r="A915" i="9"/>
  <c r="B875" i="15" s="1"/>
  <c r="E914" i="9"/>
  <c r="F914" i="9"/>
  <c r="H914" i="9"/>
  <c r="E875" i="15" l="1"/>
  <c r="F875" i="15"/>
  <c r="C875" i="15"/>
  <c r="D875" i="15"/>
  <c r="J915" i="9"/>
  <c r="K915" i="9"/>
  <c r="C915" i="9"/>
  <c r="D915" i="9" s="1"/>
  <c r="G915" i="9"/>
  <c r="I915" i="9" s="1"/>
  <c r="B916" i="9" s="1"/>
  <c r="F915" i="9"/>
  <c r="H915" i="9"/>
  <c r="E915" i="9"/>
  <c r="A916" i="9"/>
  <c r="B876" i="15" s="1"/>
  <c r="D876" i="15" l="1"/>
  <c r="F876" i="15"/>
  <c r="C876" i="15"/>
  <c r="E876" i="15"/>
  <c r="K916" i="9"/>
  <c r="J916" i="9"/>
  <c r="H916" i="9"/>
  <c r="G916" i="9"/>
  <c r="I916" i="9" s="1"/>
  <c r="B917" i="9" s="1"/>
  <c r="E916" i="9"/>
  <c r="A917" i="9"/>
  <c r="B877" i="15" s="1"/>
  <c r="C916" i="9"/>
  <c r="D916" i="9" s="1"/>
  <c r="F916" i="9"/>
  <c r="C877" i="15" l="1"/>
  <c r="F877" i="15"/>
  <c r="D877" i="15"/>
  <c r="E877" i="15"/>
  <c r="J917" i="9"/>
  <c r="K917" i="9"/>
  <c r="A918" i="9"/>
  <c r="B878" i="15" s="1"/>
  <c r="H917" i="9"/>
  <c r="C917" i="9"/>
  <c r="D917" i="9" s="1"/>
  <c r="F917" i="9"/>
  <c r="G917" i="9"/>
  <c r="I917" i="9" s="1"/>
  <c r="B918" i="9" s="1"/>
  <c r="E917" i="9"/>
  <c r="F878" i="15" l="1"/>
  <c r="C878" i="15"/>
  <c r="D878" i="15"/>
  <c r="E878" i="15"/>
  <c r="K918" i="9"/>
  <c r="J918" i="9"/>
  <c r="G918" i="9"/>
  <c r="I918" i="9" s="1"/>
  <c r="B919" i="9" s="1"/>
  <c r="E918" i="9"/>
  <c r="A919" i="9"/>
  <c r="B879" i="15" s="1"/>
  <c r="C918" i="9"/>
  <c r="D918" i="9" s="1"/>
  <c r="F918" i="9"/>
  <c r="H918" i="9"/>
  <c r="E879" i="15" l="1"/>
  <c r="F879" i="15"/>
  <c r="C879" i="15"/>
  <c r="D879" i="15"/>
  <c r="J919" i="9"/>
  <c r="K919" i="9"/>
  <c r="C919" i="9"/>
  <c r="D919" i="9" s="1"/>
  <c r="F919" i="9"/>
  <c r="H919" i="9"/>
  <c r="G919" i="9"/>
  <c r="I919" i="9" s="1"/>
  <c r="B920" i="9" s="1"/>
  <c r="E919" i="9"/>
  <c r="A920" i="9"/>
  <c r="B880" i="15" s="1"/>
  <c r="D880" i="15" l="1"/>
  <c r="F880" i="15"/>
  <c r="C880" i="15"/>
  <c r="E880" i="15"/>
  <c r="K920" i="9"/>
  <c r="J920" i="9"/>
  <c r="H920" i="9"/>
  <c r="G920" i="9"/>
  <c r="I920" i="9" s="1"/>
  <c r="B921" i="9" s="1"/>
  <c r="E920" i="9"/>
  <c r="A921" i="9"/>
  <c r="B881" i="15" s="1"/>
  <c r="C920" i="9"/>
  <c r="D920" i="9" s="1"/>
  <c r="F920" i="9"/>
  <c r="C881" i="15" l="1"/>
  <c r="F881" i="15"/>
  <c r="D881" i="15"/>
  <c r="E881" i="15"/>
  <c r="J921" i="9"/>
  <c r="K921" i="9"/>
  <c r="A922" i="9"/>
  <c r="B882" i="15" s="1"/>
  <c r="C921" i="9"/>
  <c r="D921" i="9" s="1"/>
  <c r="F921" i="9"/>
  <c r="H921" i="9"/>
  <c r="G921" i="9"/>
  <c r="I921" i="9" s="1"/>
  <c r="B922" i="9" s="1"/>
  <c r="E921" i="9"/>
  <c r="F882" i="15" l="1"/>
  <c r="E882" i="15"/>
  <c r="C882" i="15"/>
  <c r="D882" i="15"/>
  <c r="K922" i="9"/>
  <c r="J922" i="9"/>
  <c r="G922" i="9"/>
  <c r="I922" i="9" s="1"/>
  <c r="B923" i="9" s="1"/>
  <c r="E922" i="9"/>
  <c r="A923" i="9"/>
  <c r="B883" i="15" s="1"/>
  <c r="C922" i="9"/>
  <c r="D922" i="9" s="1"/>
  <c r="F922" i="9"/>
  <c r="H922" i="9"/>
  <c r="E883" i="15" l="1"/>
  <c r="F883" i="15"/>
  <c r="C883" i="15"/>
  <c r="D883" i="15"/>
  <c r="J923" i="9"/>
  <c r="K923" i="9"/>
  <c r="H923" i="9"/>
  <c r="F923" i="9"/>
  <c r="C923" i="9"/>
  <c r="D923" i="9" s="1"/>
  <c r="G923" i="9"/>
  <c r="I923" i="9" s="1"/>
  <c r="B924" i="9" s="1"/>
  <c r="E923" i="9"/>
  <c r="A924" i="9"/>
  <c r="B884" i="15" s="1"/>
  <c r="D884" i="15" l="1"/>
  <c r="F884" i="15"/>
  <c r="C884" i="15"/>
  <c r="E884" i="15"/>
  <c r="K924" i="9"/>
  <c r="J924" i="9"/>
  <c r="H924" i="9"/>
  <c r="G924" i="9"/>
  <c r="I924" i="9" s="1"/>
  <c r="B925" i="9" s="1"/>
  <c r="C924" i="9"/>
  <c r="D924" i="9" s="1"/>
  <c r="E924" i="9"/>
  <c r="A925" i="9"/>
  <c r="B885" i="15" s="1"/>
  <c r="F924" i="9"/>
  <c r="C885" i="15" l="1"/>
  <c r="F885" i="15"/>
  <c r="D885" i="15"/>
  <c r="E885" i="15"/>
  <c r="J925" i="9"/>
  <c r="K925" i="9"/>
  <c r="A926" i="9"/>
  <c r="B886" i="15" s="1"/>
  <c r="G925" i="9"/>
  <c r="I925" i="9" s="1"/>
  <c r="B926" i="9" s="1"/>
  <c r="E925" i="9"/>
  <c r="C925" i="9"/>
  <c r="D925" i="9" s="1"/>
  <c r="F925" i="9"/>
  <c r="H925" i="9"/>
  <c r="F886" i="15" l="1"/>
  <c r="C886" i="15"/>
  <c r="D886" i="15"/>
  <c r="E886" i="15"/>
  <c r="K926" i="9"/>
  <c r="J926" i="9"/>
  <c r="G926" i="9"/>
  <c r="I926" i="9" s="1"/>
  <c r="B927" i="9" s="1"/>
  <c r="E926" i="9"/>
  <c r="A927" i="9"/>
  <c r="B887" i="15" s="1"/>
  <c r="C926" i="9"/>
  <c r="D926" i="9" s="1"/>
  <c r="F926" i="9"/>
  <c r="H926" i="9"/>
  <c r="E887" i="15" l="1"/>
  <c r="F887" i="15"/>
  <c r="C887" i="15"/>
  <c r="D887" i="15"/>
  <c r="J927" i="9"/>
  <c r="K927" i="9"/>
  <c r="C927" i="9"/>
  <c r="D927" i="9" s="1"/>
  <c r="F927" i="9"/>
  <c r="H927" i="9"/>
  <c r="G927" i="9"/>
  <c r="I927" i="9" s="1"/>
  <c r="B928" i="9" s="1"/>
  <c r="E927" i="9"/>
  <c r="A928" i="9"/>
  <c r="B888" i="15" s="1"/>
  <c r="D888" i="15" l="1"/>
  <c r="F888" i="15"/>
  <c r="C888" i="15"/>
  <c r="E888" i="15"/>
  <c r="K928" i="9"/>
  <c r="J928" i="9"/>
  <c r="H928" i="9"/>
  <c r="A929" i="9"/>
  <c r="B889" i="15" s="1"/>
  <c r="C928" i="9"/>
  <c r="D928" i="9" s="1"/>
  <c r="E928" i="9"/>
  <c r="G928" i="9"/>
  <c r="I928" i="9" s="1"/>
  <c r="B929" i="9" s="1"/>
  <c r="F928" i="9"/>
  <c r="C889" i="15" l="1"/>
  <c r="F889" i="15"/>
  <c r="D889" i="15"/>
  <c r="E889" i="15"/>
  <c r="J929" i="9"/>
  <c r="K929" i="9"/>
  <c r="A930" i="9"/>
  <c r="B890" i="15" s="1"/>
  <c r="G929" i="9"/>
  <c r="I929" i="9" s="1"/>
  <c r="B930" i="9" s="1"/>
  <c r="E929" i="9"/>
  <c r="C929" i="9"/>
  <c r="D929" i="9" s="1"/>
  <c r="F929" i="9"/>
  <c r="H929" i="9"/>
  <c r="F890" i="15" l="1"/>
  <c r="E890" i="15"/>
  <c r="C890" i="15"/>
  <c r="D890" i="15"/>
  <c r="K930" i="9"/>
  <c r="J930" i="9"/>
  <c r="G930" i="9"/>
  <c r="I930" i="9" s="1"/>
  <c r="B931" i="9" s="1"/>
  <c r="A931" i="9"/>
  <c r="B891" i="15" s="1"/>
  <c r="E930" i="9"/>
  <c r="C930" i="9"/>
  <c r="D930" i="9" s="1"/>
  <c r="F930" i="9"/>
  <c r="H930" i="9"/>
  <c r="E891" i="15" l="1"/>
  <c r="F891" i="15"/>
  <c r="C891" i="15"/>
  <c r="D891" i="15"/>
  <c r="J931" i="9"/>
  <c r="K931" i="9"/>
  <c r="C931" i="9"/>
  <c r="D931" i="9" s="1"/>
  <c r="F931" i="9"/>
  <c r="H931" i="9"/>
  <c r="G931" i="9"/>
  <c r="I931" i="9" s="1"/>
  <c r="B932" i="9" s="1"/>
  <c r="E931" i="9"/>
  <c r="A932" i="9"/>
  <c r="B892" i="15" s="1"/>
  <c r="D892" i="15" l="1"/>
  <c r="F892" i="15"/>
  <c r="C892" i="15"/>
  <c r="E892" i="15"/>
  <c r="K932" i="9"/>
  <c r="J932" i="9"/>
  <c r="H932" i="9"/>
  <c r="G932" i="9"/>
  <c r="I932" i="9" s="1"/>
  <c r="B933" i="9" s="1"/>
  <c r="E932" i="9"/>
  <c r="A933" i="9"/>
  <c r="B893" i="15" s="1"/>
  <c r="C932" i="9"/>
  <c r="D932" i="9" s="1"/>
  <c r="F932" i="9"/>
  <c r="C893" i="15" l="1"/>
  <c r="F893" i="15"/>
  <c r="D893" i="15"/>
  <c r="E893" i="15"/>
  <c r="J933" i="9"/>
  <c r="K933" i="9"/>
  <c r="G933" i="9"/>
  <c r="I933" i="9" s="1"/>
  <c r="B934" i="9" s="1"/>
  <c r="E933" i="9"/>
  <c r="C933" i="9"/>
  <c r="D933" i="9" s="1"/>
  <c r="F933" i="9"/>
  <c r="H933" i="9"/>
  <c r="A934" i="9"/>
  <c r="B894" i="15" s="1"/>
  <c r="F894" i="15" l="1"/>
  <c r="C894" i="15"/>
  <c r="D894" i="15"/>
  <c r="E894" i="15"/>
  <c r="K934" i="9"/>
  <c r="J934" i="9"/>
  <c r="A935" i="9"/>
  <c r="B895" i="15" s="1"/>
  <c r="C934" i="9"/>
  <c r="D934" i="9" s="1"/>
  <c r="F934" i="9"/>
  <c r="E934" i="9"/>
  <c r="H934" i="9"/>
  <c r="G934" i="9"/>
  <c r="I934" i="9" s="1"/>
  <c r="B935" i="9" s="1"/>
  <c r="E895" i="15" l="1"/>
  <c r="F895" i="15"/>
  <c r="C895" i="15"/>
  <c r="D895" i="15"/>
  <c r="J935" i="9"/>
  <c r="K935" i="9"/>
  <c r="C935" i="9"/>
  <c r="D935" i="9" s="1"/>
  <c r="F935" i="9"/>
  <c r="H935" i="9"/>
  <c r="G935" i="9"/>
  <c r="I935" i="9" s="1"/>
  <c r="B936" i="9" s="1"/>
  <c r="E935" i="9"/>
  <c r="A936" i="9"/>
  <c r="B896" i="15" s="1"/>
  <c r="D896" i="15" l="1"/>
  <c r="F896" i="15"/>
  <c r="C896" i="15"/>
  <c r="E896" i="15"/>
  <c r="K936" i="9"/>
  <c r="J936" i="9"/>
  <c r="E936" i="9"/>
  <c r="A937" i="9"/>
  <c r="B897" i="15" s="1"/>
  <c r="C936" i="9"/>
  <c r="D936" i="9" s="1"/>
  <c r="F936" i="9"/>
  <c r="H936" i="9"/>
  <c r="G936" i="9"/>
  <c r="I936" i="9" s="1"/>
  <c r="B937" i="9" s="1"/>
  <c r="C897" i="15" l="1"/>
  <c r="F897" i="15"/>
  <c r="D897" i="15"/>
  <c r="E897" i="15"/>
  <c r="J937" i="9"/>
  <c r="K937" i="9"/>
  <c r="C937" i="9"/>
  <c r="D937" i="9" s="1"/>
  <c r="F937" i="9"/>
  <c r="H937" i="9"/>
  <c r="G937" i="9"/>
  <c r="I937" i="9" s="1"/>
  <c r="B938" i="9" s="1"/>
  <c r="E937" i="9"/>
  <c r="A938" i="9"/>
  <c r="B898" i="15" s="1"/>
  <c r="F898" i="15" l="1"/>
  <c r="E898" i="15"/>
  <c r="C898" i="15"/>
  <c r="D898" i="15"/>
  <c r="K938" i="9"/>
  <c r="J938" i="9"/>
  <c r="A939" i="9"/>
  <c r="B899" i="15" s="1"/>
  <c r="C938" i="9"/>
  <c r="D938" i="9" s="1"/>
  <c r="F938" i="9"/>
  <c r="H938" i="9"/>
  <c r="G938" i="9"/>
  <c r="I938" i="9" s="1"/>
  <c r="B939" i="9" s="1"/>
  <c r="E938" i="9"/>
  <c r="E899" i="15" l="1"/>
  <c r="F899" i="15"/>
  <c r="C899" i="15"/>
  <c r="D899" i="15"/>
  <c r="J939" i="9"/>
  <c r="K939" i="9"/>
  <c r="H939" i="9"/>
  <c r="F939" i="9"/>
  <c r="C939" i="9"/>
  <c r="D939" i="9" s="1"/>
  <c r="E939" i="9"/>
  <c r="A940" i="9"/>
  <c r="B900" i="15" s="1"/>
  <c r="G939" i="9"/>
  <c r="I939" i="9" s="1"/>
  <c r="B940" i="9" s="1"/>
  <c r="D900" i="15" l="1"/>
  <c r="F900" i="15"/>
  <c r="C900" i="15"/>
  <c r="E900" i="15"/>
  <c r="K940" i="9"/>
  <c r="J940" i="9"/>
  <c r="H940" i="9"/>
  <c r="G940" i="9"/>
  <c r="I940" i="9" s="1"/>
  <c r="B941" i="9" s="1"/>
  <c r="C940" i="9"/>
  <c r="D940" i="9" s="1"/>
  <c r="F940" i="9"/>
  <c r="E940" i="9"/>
  <c r="A941" i="9"/>
  <c r="B901" i="15" s="1"/>
  <c r="C901" i="15" l="1"/>
  <c r="F901" i="15"/>
  <c r="D901" i="15"/>
  <c r="E901" i="15"/>
  <c r="J941" i="9"/>
  <c r="K941" i="9"/>
  <c r="A942" i="9"/>
  <c r="B902" i="15" s="1"/>
  <c r="C941" i="9"/>
  <c r="D941" i="9" s="1"/>
  <c r="F941" i="9"/>
  <c r="E941" i="9"/>
  <c r="H941" i="9"/>
  <c r="G941" i="9"/>
  <c r="I941" i="9" s="1"/>
  <c r="B942" i="9" s="1"/>
  <c r="F902" i="15" l="1"/>
  <c r="C902" i="15"/>
  <c r="D902" i="15"/>
  <c r="E902" i="15"/>
  <c r="K942" i="9"/>
  <c r="J942" i="9"/>
  <c r="G942" i="9"/>
  <c r="I942" i="9" s="1"/>
  <c r="B943" i="9" s="1"/>
  <c r="E942" i="9"/>
  <c r="A943" i="9"/>
  <c r="B903" i="15" s="1"/>
  <c r="C942" i="9"/>
  <c r="D942" i="9" s="1"/>
  <c r="F942" i="9"/>
  <c r="H942" i="9"/>
  <c r="E903" i="15" l="1"/>
  <c r="F903" i="15"/>
  <c r="C903" i="15"/>
  <c r="D903" i="15"/>
  <c r="J943" i="9"/>
  <c r="K943" i="9"/>
  <c r="C943" i="9"/>
  <c r="D943" i="9" s="1"/>
  <c r="F943" i="9"/>
  <c r="H943" i="9"/>
  <c r="E943" i="9"/>
  <c r="A944" i="9"/>
  <c r="B904" i="15" s="1"/>
  <c r="G943" i="9"/>
  <c r="I943" i="9" s="1"/>
  <c r="B944" i="9" s="1"/>
  <c r="D904" i="15" l="1"/>
  <c r="F904" i="15"/>
  <c r="C904" i="15"/>
  <c r="E904" i="15"/>
  <c r="K944" i="9"/>
  <c r="J944" i="9"/>
  <c r="C944" i="9"/>
  <c r="D944" i="9" s="1"/>
  <c r="F944" i="9"/>
  <c r="H944" i="9"/>
  <c r="A945" i="9"/>
  <c r="B905" i="15" s="1"/>
  <c r="E944" i="9"/>
  <c r="G944" i="9"/>
  <c r="I944" i="9" s="1"/>
  <c r="B945" i="9" s="1"/>
  <c r="C905" i="15" l="1"/>
  <c r="F905" i="15"/>
  <c r="D905" i="15"/>
  <c r="E905" i="15"/>
  <c r="J945" i="9"/>
  <c r="K945" i="9"/>
  <c r="G945" i="9"/>
  <c r="I945" i="9" s="1"/>
  <c r="B946" i="9" s="1"/>
  <c r="E945" i="9"/>
  <c r="H945" i="9"/>
  <c r="A946" i="9"/>
  <c r="B906" i="15" s="1"/>
  <c r="C945" i="9"/>
  <c r="D945" i="9" s="1"/>
  <c r="F945" i="9"/>
  <c r="F906" i="15" l="1"/>
  <c r="E906" i="15"/>
  <c r="C906" i="15"/>
  <c r="D906" i="15"/>
  <c r="K946" i="9"/>
  <c r="J946" i="9"/>
  <c r="F946" i="9"/>
  <c r="H946" i="9"/>
  <c r="G946" i="9"/>
  <c r="I946" i="9" s="1"/>
  <c r="B947" i="9" s="1"/>
  <c r="A947" i="9"/>
  <c r="B907" i="15" s="1"/>
  <c r="E946" i="9"/>
  <c r="C946" i="9"/>
  <c r="D946" i="9" s="1"/>
  <c r="E907" i="15" l="1"/>
  <c r="F907" i="15"/>
  <c r="C907" i="15"/>
  <c r="D907" i="15"/>
  <c r="J947" i="9"/>
  <c r="K947" i="9"/>
  <c r="C947" i="9"/>
  <c r="D947" i="9" s="1"/>
  <c r="A948" i="9"/>
  <c r="B908" i="15" s="1"/>
  <c r="F947" i="9"/>
  <c r="H947" i="9"/>
  <c r="G947" i="9"/>
  <c r="I947" i="9" s="1"/>
  <c r="B948" i="9" s="1"/>
  <c r="E947" i="9"/>
  <c r="D908" i="15" l="1"/>
  <c r="F908" i="15"/>
  <c r="C908" i="15"/>
  <c r="E908" i="15"/>
  <c r="K948" i="9"/>
  <c r="J948" i="9"/>
  <c r="H948" i="9"/>
  <c r="G948" i="9"/>
  <c r="I948" i="9" s="1"/>
  <c r="B949" i="9" s="1"/>
  <c r="C948" i="9"/>
  <c r="D948" i="9" s="1"/>
  <c r="F948" i="9"/>
  <c r="E948" i="9"/>
  <c r="A949" i="9"/>
  <c r="B909" i="15" s="1"/>
  <c r="C909" i="15" l="1"/>
  <c r="F909" i="15"/>
  <c r="D909" i="15"/>
  <c r="E909" i="15"/>
  <c r="J949" i="9"/>
  <c r="K949" i="9"/>
  <c r="A950" i="9"/>
  <c r="B910" i="15" s="1"/>
  <c r="C949" i="9"/>
  <c r="D949" i="9" s="1"/>
  <c r="F949" i="9"/>
  <c r="H949" i="9"/>
  <c r="G949" i="9"/>
  <c r="I949" i="9" s="1"/>
  <c r="B950" i="9" s="1"/>
  <c r="E949" i="9"/>
  <c r="F910" i="15" l="1"/>
  <c r="C910" i="15"/>
  <c r="D910" i="15"/>
  <c r="E910" i="15"/>
  <c r="K950" i="9"/>
  <c r="J950" i="9"/>
  <c r="G950" i="9"/>
  <c r="I950" i="9" s="1"/>
  <c r="B951" i="9" s="1"/>
  <c r="E950" i="9"/>
  <c r="A951" i="9"/>
  <c r="B911" i="15" s="1"/>
  <c r="F950" i="9"/>
  <c r="C950" i="9"/>
  <c r="D950" i="9" s="1"/>
  <c r="H950" i="9"/>
  <c r="E911" i="15" l="1"/>
  <c r="F911" i="15"/>
  <c r="C911" i="15"/>
  <c r="D911" i="15"/>
  <c r="J951" i="9"/>
  <c r="K951" i="9"/>
  <c r="C951" i="9"/>
  <c r="D951" i="9" s="1"/>
  <c r="F951" i="9"/>
  <c r="H951" i="9"/>
  <c r="G951" i="9"/>
  <c r="I951" i="9" s="1"/>
  <c r="B952" i="9" s="1"/>
  <c r="E951" i="9"/>
  <c r="A952" i="9"/>
  <c r="B912" i="15" s="1"/>
  <c r="D912" i="15" l="1"/>
  <c r="F912" i="15"/>
  <c r="C912" i="15"/>
  <c r="E912" i="15"/>
  <c r="K952" i="9"/>
  <c r="J952" i="9"/>
  <c r="E952" i="9"/>
  <c r="A953" i="9"/>
  <c r="B913" i="15" s="1"/>
  <c r="F952" i="9"/>
  <c r="H952" i="9"/>
  <c r="C952" i="9"/>
  <c r="D952" i="9" s="1"/>
  <c r="G952" i="9"/>
  <c r="I952" i="9" s="1"/>
  <c r="B953" i="9" s="1"/>
  <c r="C913" i="15" l="1"/>
  <c r="F913" i="15"/>
  <c r="D913" i="15"/>
  <c r="E913" i="15"/>
  <c r="J953" i="9"/>
  <c r="K953" i="9"/>
  <c r="A954" i="9"/>
  <c r="B914" i="15" s="1"/>
  <c r="C953" i="9"/>
  <c r="D953" i="9" s="1"/>
  <c r="F953" i="9"/>
  <c r="H953" i="9"/>
  <c r="G953" i="9"/>
  <c r="I953" i="9" s="1"/>
  <c r="B954" i="9" s="1"/>
  <c r="E953" i="9"/>
  <c r="F914" i="15" l="1"/>
  <c r="E914" i="15"/>
  <c r="C914" i="15"/>
  <c r="D914" i="15"/>
  <c r="K954" i="9"/>
  <c r="J954" i="9"/>
  <c r="G954" i="9"/>
  <c r="I954" i="9" s="1"/>
  <c r="B955" i="9" s="1"/>
  <c r="E954" i="9"/>
  <c r="A955" i="9"/>
  <c r="B915" i="15" s="1"/>
  <c r="C954" i="9"/>
  <c r="D954" i="9" s="1"/>
  <c r="F954" i="9"/>
  <c r="H954" i="9"/>
  <c r="E915" i="15" l="1"/>
  <c r="F915" i="15"/>
  <c r="C915" i="15"/>
  <c r="D915" i="15"/>
  <c r="J955" i="9"/>
  <c r="K955" i="9"/>
  <c r="H955" i="9"/>
  <c r="E955" i="9"/>
  <c r="A956" i="9"/>
  <c r="B916" i="15" s="1"/>
  <c r="F955" i="9"/>
  <c r="C955" i="9"/>
  <c r="D955" i="9" s="1"/>
  <c r="G955" i="9"/>
  <c r="I955" i="9" s="1"/>
  <c r="B956" i="9" s="1"/>
  <c r="D916" i="15" l="1"/>
  <c r="F916" i="15"/>
  <c r="C916" i="15"/>
  <c r="E916" i="15"/>
  <c r="K956" i="9"/>
  <c r="J956" i="9"/>
  <c r="H956" i="9"/>
  <c r="G956" i="9"/>
  <c r="I956" i="9" s="1"/>
  <c r="B957" i="9" s="1"/>
  <c r="C956" i="9"/>
  <c r="D956" i="9" s="1"/>
  <c r="F956" i="9"/>
  <c r="E956" i="9"/>
  <c r="A957" i="9"/>
  <c r="B917" i="15" s="1"/>
  <c r="C917" i="15" l="1"/>
  <c r="F917" i="15"/>
  <c r="D917" i="15"/>
  <c r="E917" i="15"/>
  <c r="J957" i="9"/>
  <c r="K957" i="9"/>
  <c r="A958" i="9"/>
  <c r="B918" i="15" s="1"/>
  <c r="C957" i="9"/>
  <c r="D957" i="9" s="1"/>
  <c r="F957" i="9"/>
  <c r="E957" i="9"/>
  <c r="H957" i="9"/>
  <c r="G957" i="9"/>
  <c r="I957" i="9" s="1"/>
  <c r="B958" i="9" s="1"/>
  <c r="D918" i="15" l="1"/>
  <c r="F918" i="15"/>
  <c r="C918" i="15"/>
  <c r="E918" i="15"/>
  <c r="K958" i="9"/>
  <c r="J958" i="9"/>
  <c r="G958" i="9"/>
  <c r="I958" i="9" s="1"/>
  <c r="B959" i="9" s="1"/>
  <c r="E958" i="9"/>
  <c r="A959" i="9"/>
  <c r="B919" i="15" s="1"/>
  <c r="C958" i="9"/>
  <c r="D958" i="9" s="1"/>
  <c r="F958" i="9"/>
  <c r="H958" i="9"/>
  <c r="F919" i="15" l="1"/>
  <c r="D919" i="15"/>
  <c r="C919" i="15"/>
  <c r="E919" i="15"/>
  <c r="J959" i="9"/>
  <c r="K959" i="9"/>
  <c r="C959" i="9"/>
  <c r="D959" i="9" s="1"/>
  <c r="E959" i="9"/>
  <c r="A960" i="9"/>
  <c r="B920" i="15" s="1"/>
  <c r="F959" i="9"/>
  <c r="H959" i="9"/>
  <c r="G959" i="9"/>
  <c r="I959" i="9" s="1"/>
  <c r="B960" i="9" s="1"/>
  <c r="F920" i="15" l="1"/>
  <c r="C920" i="15"/>
  <c r="D920" i="15"/>
  <c r="E920" i="15"/>
  <c r="K960" i="9"/>
  <c r="J960" i="9"/>
  <c r="C960" i="9"/>
  <c r="D960" i="9" s="1"/>
  <c r="F960" i="9"/>
  <c r="H960" i="9"/>
  <c r="A961" i="9"/>
  <c r="B921" i="15" s="1"/>
  <c r="E960" i="9"/>
  <c r="G960" i="9"/>
  <c r="I960" i="9" s="1"/>
  <c r="B961" i="9" s="1"/>
  <c r="F921" i="15" l="1"/>
  <c r="E921" i="15"/>
  <c r="D921" i="15"/>
  <c r="C921" i="15"/>
  <c r="J961" i="9"/>
  <c r="K961" i="9"/>
  <c r="A962" i="9"/>
  <c r="B922" i="15" s="1"/>
  <c r="C961" i="9"/>
  <c r="D961" i="9" s="1"/>
  <c r="F961" i="9"/>
  <c r="H961" i="9"/>
  <c r="G961" i="9"/>
  <c r="I961" i="9" s="1"/>
  <c r="B962" i="9" s="1"/>
  <c r="E961" i="9"/>
  <c r="D922" i="15" l="1"/>
  <c r="F922" i="15"/>
  <c r="C922" i="15"/>
  <c r="E922" i="15"/>
  <c r="K962" i="9"/>
  <c r="J962" i="9"/>
  <c r="G962" i="9"/>
  <c r="I962" i="9" s="1"/>
  <c r="B963" i="9" s="1"/>
  <c r="F962" i="9"/>
  <c r="A963" i="9"/>
  <c r="B923" i="15" s="1"/>
  <c r="E962" i="9"/>
  <c r="C962" i="9"/>
  <c r="D962" i="9" s="1"/>
  <c r="H962" i="9"/>
  <c r="F923" i="15" l="1"/>
  <c r="D923" i="15"/>
  <c r="E923" i="15"/>
  <c r="C923" i="15"/>
  <c r="J963" i="9"/>
  <c r="K963" i="9"/>
  <c r="C963" i="9"/>
  <c r="D963" i="9" s="1"/>
  <c r="F963" i="9"/>
  <c r="H963" i="9"/>
  <c r="G963" i="9"/>
  <c r="I963" i="9" s="1"/>
  <c r="B964" i="9" s="1"/>
  <c r="E963" i="9"/>
  <c r="A964" i="9"/>
  <c r="B924" i="15" s="1"/>
  <c r="F924" i="15" l="1"/>
  <c r="D924" i="15"/>
  <c r="E924" i="15"/>
  <c r="C924" i="15"/>
  <c r="K964" i="9"/>
  <c r="J964" i="9"/>
  <c r="C964" i="9"/>
  <c r="D964" i="9" s="1"/>
  <c r="F964" i="9"/>
  <c r="G964" i="9"/>
  <c r="I964" i="9" s="1"/>
  <c r="B965" i="9" s="1"/>
  <c r="H964" i="9"/>
  <c r="E964" i="9"/>
  <c r="A965" i="9"/>
  <c r="B925" i="15" s="1"/>
  <c r="F925" i="15" l="1"/>
  <c r="D925" i="15"/>
  <c r="C925" i="15"/>
  <c r="E925" i="15"/>
  <c r="J965" i="9"/>
  <c r="K965" i="9"/>
  <c r="G965" i="9"/>
  <c r="I965" i="9" s="1"/>
  <c r="B966" i="9" s="1"/>
  <c r="E965" i="9"/>
  <c r="A966" i="9"/>
  <c r="B926" i="15" s="1"/>
  <c r="C965" i="9"/>
  <c r="D965" i="9" s="1"/>
  <c r="F965" i="9"/>
  <c r="H965" i="9"/>
  <c r="D926" i="15" l="1"/>
  <c r="F926" i="15"/>
  <c r="C926" i="15"/>
  <c r="E926" i="15"/>
  <c r="K966" i="9"/>
  <c r="J966" i="9"/>
  <c r="F966" i="9"/>
  <c r="H966" i="9"/>
  <c r="E966" i="9"/>
  <c r="A967" i="9"/>
  <c r="B927" i="15" s="1"/>
  <c r="C966" i="9"/>
  <c r="D966" i="9" s="1"/>
  <c r="G966" i="9"/>
  <c r="I966" i="9" s="1"/>
  <c r="B967" i="9" s="1"/>
  <c r="F927" i="15" l="1"/>
  <c r="D927" i="15"/>
  <c r="C927" i="15"/>
  <c r="E927" i="15"/>
  <c r="J967" i="9"/>
  <c r="K967" i="9"/>
  <c r="E967" i="9"/>
  <c r="A968" i="9"/>
  <c r="B928" i="15" s="1"/>
  <c r="C967" i="9"/>
  <c r="D967" i="9" s="1"/>
  <c r="F967" i="9"/>
  <c r="G967" i="9"/>
  <c r="I967" i="9" s="1"/>
  <c r="B968" i="9" s="1"/>
  <c r="H967" i="9"/>
  <c r="F928" i="15" l="1"/>
  <c r="E928" i="15"/>
  <c r="C928" i="15"/>
  <c r="D928" i="15"/>
  <c r="K968" i="9"/>
  <c r="J968" i="9"/>
  <c r="C968" i="9"/>
  <c r="D968" i="9" s="1"/>
  <c r="F968" i="9"/>
  <c r="E968" i="9"/>
  <c r="A969" i="9"/>
  <c r="B929" i="15" s="1"/>
  <c r="H968" i="9"/>
  <c r="G968" i="9"/>
  <c r="I968" i="9" s="1"/>
  <c r="B969" i="9" s="1"/>
  <c r="F929" i="15" l="1"/>
  <c r="E929" i="15"/>
  <c r="C929" i="15"/>
  <c r="D929" i="15"/>
  <c r="J969" i="9"/>
  <c r="K969" i="9"/>
  <c r="A970" i="9"/>
  <c r="B930" i="15" s="1"/>
  <c r="C969" i="9"/>
  <c r="D969" i="9" s="1"/>
  <c r="F969" i="9"/>
  <c r="G969" i="9"/>
  <c r="I969" i="9" s="1"/>
  <c r="B970" i="9" s="1"/>
  <c r="H969" i="9"/>
  <c r="E969" i="9"/>
  <c r="D930" i="15" l="1"/>
  <c r="F930" i="15"/>
  <c r="E930" i="15"/>
  <c r="C930" i="15"/>
  <c r="K970" i="9"/>
  <c r="J970" i="9"/>
  <c r="G970" i="9"/>
  <c r="I970" i="9" s="1"/>
  <c r="B971" i="9" s="1"/>
  <c r="E970" i="9"/>
  <c r="A971" i="9"/>
  <c r="B931" i="15" s="1"/>
  <c r="F970" i="9"/>
  <c r="C970" i="9"/>
  <c r="D970" i="9" s="1"/>
  <c r="H970" i="9"/>
  <c r="F931" i="15" l="1"/>
  <c r="D931" i="15"/>
  <c r="C931" i="15"/>
  <c r="E931" i="15"/>
  <c r="J971" i="9"/>
  <c r="K971" i="9"/>
  <c r="H971" i="9"/>
  <c r="F971" i="9"/>
  <c r="G971" i="9"/>
  <c r="I971" i="9" s="1"/>
  <c r="B972" i="9" s="1"/>
  <c r="E971" i="9"/>
  <c r="A972" i="9"/>
  <c r="B932" i="15" s="1"/>
  <c r="C971" i="9"/>
  <c r="D971" i="9" s="1"/>
  <c r="F932" i="15" l="1"/>
  <c r="D932" i="15"/>
  <c r="E932" i="15"/>
  <c r="C932" i="15"/>
  <c r="K972" i="9"/>
  <c r="J972" i="9"/>
  <c r="H972" i="9"/>
  <c r="G972" i="9"/>
  <c r="I972" i="9" s="1"/>
  <c r="B973" i="9" s="1"/>
  <c r="E972" i="9"/>
  <c r="A973" i="9"/>
  <c r="B933" i="15" s="1"/>
  <c r="C972" i="9"/>
  <c r="D972" i="9" s="1"/>
  <c r="F972" i="9"/>
  <c r="F933" i="15" l="1"/>
  <c r="C933" i="15"/>
  <c r="D933" i="15"/>
  <c r="E933" i="15"/>
  <c r="J973" i="9"/>
  <c r="K973" i="9"/>
  <c r="C973" i="9"/>
  <c r="D973" i="9" s="1"/>
  <c r="F973" i="9"/>
  <c r="H973" i="9"/>
  <c r="G973" i="9"/>
  <c r="I973" i="9" s="1"/>
  <c r="B974" i="9" s="1"/>
  <c r="E973" i="9"/>
  <c r="A974" i="9"/>
  <c r="B934" i="15" s="1"/>
  <c r="D934" i="15" l="1"/>
  <c r="F934" i="15"/>
  <c r="C934" i="15"/>
  <c r="E934" i="15"/>
  <c r="K974" i="9"/>
  <c r="J974" i="9"/>
  <c r="G974" i="9"/>
  <c r="I974" i="9" s="1"/>
  <c r="B975" i="9" s="1"/>
  <c r="E974" i="9"/>
  <c r="A975" i="9"/>
  <c r="B935" i="15" s="1"/>
  <c r="C974" i="9"/>
  <c r="D974" i="9" s="1"/>
  <c r="F974" i="9"/>
  <c r="H974" i="9"/>
  <c r="F935" i="15" l="1"/>
  <c r="D935" i="15"/>
  <c r="C935" i="15"/>
  <c r="E935" i="15"/>
  <c r="J975" i="9"/>
  <c r="K975" i="9"/>
  <c r="C975" i="9"/>
  <c r="D975" i="9" s="1"/>
  <c r="F975" i="9"/>
  <c r="H975" i="9"/>
  <c r="G975" i="9"/>
  <c r="I975" i="9" s="1"/>
  <c r="B976" i="9" s="1"/>
  <c r="E975" i="9"/>
  <c r="A976" i="9"/>
  <c r="B936" i="15" s="1"/>
  <c r="F936" i="15" l="1"/>
  <c r="C936" i="15"/>
  <c r="D936" i="15"/>
  <c r="E936" i="15"/>
  <c r="K976" i="9"/>
  <c r="J976" i="9"/>
  <c r="H976" i="9"/>
  <c r="A977" i="9"/>
  <c r="B937" i="15" s="1"/>
  <c r="E976" i="9"/>
  <c r="G976" i="9"/>
  <c r="I976" i="9" s="1"/>
  <c r="B977" i="9" s="1"/>
  <c r="C976" i="9"/>
  <c r="D976" i="9" s="1"/>
  <c r="F976" i="9"/>
  <c r="F937" i="15" l="1"/>
  <c r="D937" i="15"/>
  <c r="E937" i="15"/>
  <c r="C937" i="15"/>
  <c r="J977" i="9"/>
  <c r="K977" i="9"/>
  <c r="A978" i="9"/>
  <c r="B938" i="15" s="1"/>
  <c r="C977" i="9"/>
  <c r="D977" i="9" s="1"/>
  <c r="F977" i="9"/>
  <c r="H977" i="9"/>
  <c r="G977" i="9"/>
  <c r="I977" i="9" s="1"/>
  <c r="B978" i="9" s="1"/>
  <c r="E977" i="9"/>
  <c r="D938" i="15" l="1"/>
  <c r="F938" i="15"/>
  <c r="C938" i="15"/>
  <c r="E938" i="15"/>
  <c r="K978" i="9"/>
  <c r="J978" i="9"/>
  <c r="A979" i="9"/>
  <c r="B939" i="15" s="1"/>
  <c r="E978" i="9"/>
  <c r="C978" i="9"/>
  <c r="D978" i="9" s="1"/>
  <c r="F978" i="9"/>
  <c r="H978" i="9"/>
  <c r="G978" i="9"/>
  <c r="I978" i="9" s="1"/>
  <c r="B979" i="9" s="1"/>
  <c r="F939" i="15" l="1"/>
  <c r="D939" i="15"/>
  <c r="C939" i="15"/>
  <c r="E939" i="15"/>
  <c r="J979" i="9"/>
  <c r="K979" i="9"/>
  <c r="C979" i="9"/>
  <c r="D979" i="9" s="1"/>
  <c r="F979" i="9"/>
  <c r="H979" i="9"/>
  <c r="G979" i="9"/>
  <c r="I979" i="9" s="1"/>
  <c r="B980" i="9" s="1"/>
  <c r="A980" i="9"/>
  <c r="B940" i="15" s="1"/>
  <c r="E979" i="9"/>
  <c r="F940" i="15" l="1"/>
  <c r="D940" i="15"/>
  <c r="E940" i="15"/>
  <c r="C940" i="15"/>
  <c r="K980" i="9"/>
  <c r="J980" i="9"/>
  <c r="H980" i="9"/>
  <c r="G980" i="9"/>
  <c r="I980" i="9" s="1"/>
  <c r="B981" i="9" s="1"/>
  <c r="C980" i="9"/>
  <c r="D980" i="9" s="1"/>
  <c r="F980" i="9"/>
  <c r="E980" i="9"/>
  <c r="A981" i="9"/>
  <c r="B941" i="15" s="1"/>
  <c r="F941" i="15" l="1"/>
  <c r="D941" i="15"/>
  <c r="C941" i="15"/>
  <c r="E941" i="15"/>
  <c r="J981" i="9"/>
  <c r="K981" i="9"/>
  <c r="A982" i="9"/>
  <c r="B942" i="15" s="1"/>
  <c r="C981" i="9"/>
  <c r="D981" i="9" s="1"/>
  <c r="F981" i="9"/>
  <c r="H981" i="9"/>
  <c r="G981" i="9"/>
  <c r="I981" i="9" s="1"/>
  <c r="B982" i="9" s="1"/>
  <c r="E981" i="9"/>
  <c r="D942" i="15" l="1"/>
  <c r="F942" i="15"/>
  <c r="C942" i="15"/>
  <c r="E942" i="15"/>
  <c r="K982" i="9"/>
  <c r="J982" i="9"/>
  <c r="A983" i="9"/>
  <c r="B943" i="15" s="1"/>
  <c r="C982" i="9"/>
  <c r="D982" i="9" s="1"/>
  <c r="F982" i="9"/>
  <c r="H982" i="9"/>
  <c r="G982" i="9"/>
  <c r="I982" i="9" s="1"/>
  <c r="B983" i="9" s="1"/>
  <c r="E982" i="9"/>
  <c r="F943" i="15" l="1"/>
  <c r="D943" i="15"/>
  <c r="C943" i="15"/>
  <c r="E943" i="15"/>
  <c r="J983" i="9"/>
  <c r="K983" i="9"/>
  <c r="C983" i="9"/>
  <c r="D983" i="9" s="1"/>
  <c r="F983" i="9"/>
  <c r="H983" i="9"/>
  <c r="E983" i="9"/>
  <c r="A984" i="9"/>
  <c r="B944" i="15" s="1"/>
  <c r="G983" i="9"/>
  <c r="I983" i="9" s="1"/>
  <c r="B984" i="9" s="1"/>
  <c r="F944" i="15" l="1"/>
  <c r="E944" i="15"/>
  <c r="C944" i="15"/>
  <c r="D944" i="15"/>
  <c r="K984" i="9"/>
  <c r="J984" i="9"/>
  <c r="H984" i="9"/>
  <c r="G984" i="9"/>
  <c r="I984" i="9" s="1"/>
  <c r="B985" i="9" s="1"/>
  <c r="E984" i="9"/>
  <c r="A985" i="9"/>
  <c r="B945" i="15" s="1"/>
  <c r="C984" i="9"/>
  <c r="D984" i="9" s="1"/>
  <c r="F984" i="9"/>
  <c r="F945" i="15" l="1"/>
  <c r="D945" i="15"/>
  <c r="E945" i="15"/>
  <c r="C945" i="15"/>
  <c r="J985" i="9"/>
  <c r="K985" i="9"/>
  <c r="C985" i="9"/>
  <c r="D985" i="9" s="1"/>
  <c r="F985" i="9"/>
  <c r="H985" i="9"/>
  <c r="G985" i="9"/>
  <c r="I985" i="9" s="1"/>
  <c r="B986" i="9" s="1"/>
  <c r="E985" i="9"/>
  <c r="A986" i="9"/>
  <c r="B946" i="15" s="1"/>
  <c r="D946" i="15" l="1"/>
  <c r="F946" i="15"/>
  <c r="E946" i="15"/>
  <c r="C946" i="15"/>
  <c r="K986" i="9"/>
  <c r="J986" i="9"/>
  <c r="G986" i="9"/>
  <c r="I986" i="9" s="1"/>
  <c r="B987" i="9" s="1"/>
  <c r="E986" i="9"/>
  <c r="A987" i="9"/>
  <c r="B947" i="15" s="1"/>
  <c r="C986" i="9"/>
  <c r="D986" i="9" s="1"/>
  <c r="F986" i="9"/>
  <c r="H986" i="9"/>
  <c r="F947" i="15" l="1"/>
  <c r="C947" i="15"/>
  <c r="E947" i="15"/>
  <c r="D947" i="15"/>
  <c r="J987" i="9"/>
  <c r="K987" i="9"/>
  <c r="H987" i="9"/>
  <c r="A988" i="9"/>
  <c r="B948" i="15" s="1"/>
  <c r="F987" i="9"/>
  <c r="C987" i="9"/>
  <c r="D987" i="9" s="1"/>
  <c r="G987" i="9"/>
  <c r="I987" i="9" s="1"/>
  <c r="B988" i="9" s="1"/>
  <c r="E987" i="9"/>
  <c r="F948" i="15" l="1"/>
  <c r="D948" i="15"/>
  <c r="E948" i="15"/>
  <c r="C948" i="15"/>
  <c r="K988" i="9"/>
  <c r="J988" i="9"/>
  <c r="H988" i="9"/>
  <c r="G988" i="9"/>
  <c r="I988" i="9" s="1"/>
  <c r="B989" i="9" s="1"/>
  <c r="E988" i="9"/>
  <c r="A989" i="9"/>
  <c r="B949" i="15" s="1"/>
  <c r="C988" i="9"/>
  <c r="D988" i="9" s="1"/>
  <c r="F988" i="9"/>
  <c r="F949" i="15" l="1"/>
  <c r="E949" i="15"/>
  <c r="C949" i="15"/>
  <c r="D949" i="15"/>
  <c r="J989" i="9"/>
  <c r="K989" i="9"/>
  <c r="A990" i="9"/>
  <c r="B950" i="15" s="1"/>
  <c r="C989" i="9"/>
  <c r="D989" i="9" s="1"/>
  <c r="F989" i="9"/>
  <c r="H989" i="9"/>
  <c r="G989" i="9"/>
  <c r="I989" i="9" s="1"/>
  <c r="B990" i="9" s="1"/>
  <c r="E989" i="9"/>
  <c r="D950" i="15" l="1"/>
  <c r="F950" i="15"/>
  <c r="C950" i="15"/>
  <c r="E950" i="15"/>
  <c r="K990" i="9"/>
  <c r="J990" i="9"/>
  <c r="E990" i="9"/>
  <c r="A991" i="9"/>
  <c r="B951" i="15" s="1"/>
  <c r="G990" i="9"/>
  <c r="I990" i="9" s="1"/>
  <c r="B991" i="9" s="1"/>
  <c r="C990" i="9"/>
  <c r="D990" i="9" s="1"/>
  <c r="F990" i="9"/>
  <c r="H990" i="9"/>
  <c r="F951" i="15" l="1"/>
  <c r="D951" i="15"/>
  <c r="C951" i="15"/>
  <c r="E951" i="15"/>
  <c r="J991" i="9"/>
  <c r="K991" i="9"/>
  <c r="C991" i="9"/>
  <c r="D991" i="9" s="1"/>
  <c r="E991" i="9"/>
  <c r="A992" i="9"/>
  <c r="B952" i="15" s="1"/>
  <c r="F991" i="9"/>
  <c r="H991" i="9"/>
  <c r="G991" i="9"/>
  <c r="I991" i="9" s="1"/>
  <c r="B992" i="9" s="1"/>
  <c r="F952" i="15" l="1"/>
  <c r="C952" i="15"/>
  <c r="D952" i="15"/>
  <c r="E952" i="15"/>
  <c r="K992" i="9"/>
  <c r="J992" i="9"/>
  <c r="E992" i="9"/>
  <c r="G992" i="9"/>
  <c r="I992" i="9" s="1"/>
  <c r="B993" i="9" s="1"/>
  <c r="C992" i="9"/>
  <c r="D992" i="9" s="1"/>
  <c r="F992" i="9"/>
  <c r="H992" i="9"/>
  <c r="A993" i="9"/>
  <c r="B953" i="15" s="1"/>
  <c r="F953" i="15" l="1"/>
  <c r="C953" i="15"/>
  <c r="D953" i="15"/>
  <c r="E953" i="15"/>
  <c r="J993" i="9"/>
  <c r="K993" i="9"/>
  <c r="C993" i="9"/>
  <c r="D993" i="9" s="1"/>
  <c r="F993" i="9"/>
  <c r="H993" i="9"/>
  <c r="G993" i="9"/>
  <c r="I993" i="9" s="1"/>
  <c r="B994" i="9" s="1"/>
  <c r="E993" i="9"/>
  <c r="A994" i="9"/>
  <c r="B954" i="15" s="1"/>
  <c r="D954" i="15" l="1"/>
  <c r="F954" i="15"/>
  <c r="C954" i="15"/>
  <c r="E954" i="15"/>
  <c r="K994" i="9"/>
  <c r="J994" i="9"/>
  <c r="A995" i="9"/>
  <c r="B955" i="15" s="1"/>
  <c r="E994" i="9"/>
  <c r="C994" i="9"/>
  <c r="D994" i="9" s="1"/>
  <c r="F994" i="9"/>
  <c r="H994" i="9"/>
  <c r="G994" i="9"/>
  <c r="I994" i="9" s="1"/>
  <c r="B995" i="9" s="1"/>
  <c r="F955" i="15" l="1"/>
  <c r="D955" i="15"/>
  <c r="E955" i="15"/>
  <c r="C955" i="15"/>
  <c r="J995" i="9"/>
  <c r="K995" i="9"/>
  <c r="C995" i="9"/>
  <c r="D995" i="9" s="1"/>
  <c r="A996" i="9"/>
  <c r="B956" i="15" s="1"/>
  <c r="F995" i="9"/>
  <c r="H995" i="9"/>
  <c r="G995" i="9"/>
  <c r="I995" i="9" s="1"/>
  <c r="B996" i="9" s="1"/>
  <c r="E995" i="9"/>
  <c r="F956" i="15" l="1"/>
  <c r="D956" i="15"/>
  <c r="E956" i="15"/>
  <c r="C956" i="15"/>
  <c r="K996" i="9"/>
  <c r="J996" i="9"/>
  <c r="H996" i="9"/>
  <c r="G996" i="9"/>
  <c r="I996" i="9" s="1"/>
  <c r="B997" i="9" s="1"/>
  <c r="E996" i="9"/>
  <c r="A997" i="9"/>
  <c r="B957" i="15" s="1"/>
  <c r="F996" i="9"/>
  <c r="C996" i="9"/>
  <c r="D996" i="9" s="1"/>
  <c r="F957" i="15" l="1"/>
  <c r="E957" i="15"/>
  <c r="C957" i="15"/>
  <c r="D957" i="15"/>
  <c r="J997" i="9"/>
  <c r="K997" i="9"/>
  <c r="A998" i="9"/>
  <c r="B958" i="15" s="1"/>
  <c r="C997" i="9"/>
  <c r="D997" i="9" s="1"/>
  <c r="F997" i="9"/>
  <c r="H997" i="9"/>
  <c r="G997" i="9"/>
  <c r="I997" i="9" s="1"/>
  <c r="B998" i="9" s="1"/>
  <c r="E997" i="9"/>
  <c r="D958" i="15" l="1"/>
  <c r="F958" i="15"/>
  <c r="C958" i="15"/>
  <c r="E958" i="15"/>
  <c r="K998" i="9"/>
  <c r="J998" i="9"/>
  <c r="A999" i="9"/>
  <c r="B959" i="15" s="1"/>
  <c r="C998" i="9"/>
  <c r="D998" i="9" s="1"/>
  <c r="H998" i="9"/>
  <c r="G998" i="9"/>
  <c r="I998" i="9" s="1"/>
  <c r="B999" i="9" s="1"/>
  <c r="F998" i="9"/>
  <c r="E998" i="9"/>
  <c r="F959" i="15" l="1"/>
  <c r="D959" i="15"/>
  <c r="E959" i="15"/>
  <c r="C959" i="15"/>
  <c r="J999" i="9"/>
  <c r="K999" i="9"/>
  <c r="C999" i="9"/>
  <c r="D999" i="9" s="1"/>
  <c r="F999" i="9"/>
  <c r="H999" i="9"/>
  <c r="G999" i="9"/>
  <c r="I999" i="9" s="1"/>
  <c r="B1000" i="9" s="1"/>
  <c r="A1000" i="9"/>
  <c r="B960" i="15" s="1"/>
  <c r="E999" i="9"/>
  <c r="F960" i="15" l="1"/>
  <c r="C960" i="15"/>
  <c r="D960" i="15"/>
  <c r="E960" i="15"/>
  <c r="K1000" i="9"/>
  <c r="J1000" i="9"/>
  <c r="H1000" i="9"/>
  <c r="G1000" i="9"/>
  <c r="I1000" i="9" s="1"/>
  <c r="B1001" i="9" s="1"/>
  <c r="E1000" i="9"/>
  <c r="A1001" i="9"/>
  <c r="B961" i="15" s="1"/>
  <c r="C1000" i="9"/>
  <c r="D1000" i="9" s="1"/>
  <c r="F1000" i="9"/>
  <c r="F961" i="15" l="1"/>
  <c r="D961" i="15"/>
  <c r="E961" i="15"/>
  <c r="C961" i="15"/>
  <c r="J1001" i="9"/>
  <c r="K1001" i="9"/>
  <c r="A1002" i="9"/>
  <c r="B962" i="15" s="1"/>
  <c r="H1001" i="9"/>
  <c r="G1001" i="9"/>
  <c r="I1001" i="9" s="1"/>
  <c r="B1002" i="9" s="1"/>
  <c r="E1001" i="9"/>
  <c r="C1001" i="9"/>
  <c r="D1001" i="9" s="1"/>
  <c r="F1001" i="9"/>
  <c r="D962" i="15" l="1"/>
  <c r="F962" i="15"/>
  <c r="E962" i="15"/>
  <c r="C962" i="15"/>
  <c r="K1002" i="9"/>
  <c r="J1002" i="9"/>
  <c r="G1002" i="9"/>
  <c r="I1002" i="9" s="1"/>
  <c r="B1003" i="9" s="1"/>
  <c r="E1002" i="9"/>
  <c r="H1002" i="9"/>
  <c r="A1003" i="9"/>
  <c r="B963" i="15" s="1"/>
  <c r="C1002" i="9"/>
  <c r="D1002" i="9" s="1"/>
  <c r="F1002" i="9"/>
  <c r="F963" i="15" l="1"/>
  <c r="D963" i="15"/>
  <c r="C963" i="15"/>
  <c r="E963" i="15"/>
  <c r="J1003" i="9"/>
  <c r="K1003" i="9"/>
  <c r="H1003" i="9"/>
  <c r="G1003" i="9"/>
  <c r="I1003" i="9" s="1"/>
  <c r="B1004" i="9" s="1"/>
  <c r="E1003" i="9"/>
  <c r="A1004" i="9"/>
  <c r="B964" i="15" s="1"/>
  <c r="F1003" i="9"/>
  <c r="C1003" i="9"/>
  <c r="D1003" i="9" s="1"/>
  <c r="F964" i="15" l="1"/>
  <c r="C964" i="15"/>
  <c r="D964" i="15"/>
  <c r="E964" i="15"/>
  <c r="K1004" i="9"/>
  <c r="J1004" i="9"/>
  <c r="H1004" i="9"/>
  <c r="G1004" i="9"/>
  <c r="I1004" i="9" s="1"/>
  <c r="B1005" i="9" s="1"/>
  <c r="E1004" i="9"/>
  <c r="A1005" i="9"/>
  <c r="B965" i="15" s="1"/>
  <c r="C1004" i="9"/>
  <c r="D1004" i="9" s="1"/>
  <c r="F1004" i="9"/>
  <c r="F965" i="15" l="1"/>
  <c r="D965" i="15"/>
  <c r="E965" i="15"/>
  <c r="C965" i="15"/>
  <c r="J1005" i="9"/>
  <c r="K1005" i="9"/>
  <c r="A1006" i="9"/>
  <c r="B966" i="15" s="1"/>
  <c r="C1005" i="9"/>
  <c r="D1005" i="9" s="1"/>
  <c r="F1005" i="9"/>
  <c r="H1005" i="9"/>
  <c r="G1005" i="9"/>
  <c r="I1005" i="9" s="1"/>
  <c r="B1006" i="9" s="1"/>
  <c r="E1005" i="9"/>
  <c r="D966" i="15" l="1"/>
  <c r="F966" i="15"/>
  <c r="C966" i="15"/>
  <c r="E966" i="15"/>
  <c r="K1006" i="9"/>
  <c r="J1006" i="9"/>
  <c r="G1006" i="9"/>
  <c r="I1006" i="9" s="1"/>
  <c r="B1007" i="9" s="1"/>
  <c r="E1006" i="9"/>
  <c r="C1006" i="9"/>
  <c r="D1006" i="9" s="1"/>
  <c r="F1006" i="9"/>
  <c r="H1006" i="9"/>
  <c r="A1007" i="9"/>
  <c r="B967" i="15" s="1"/>
  <c r="F967" i="15" l="1"/>
  <c r="D967" i="15"/>
  <c r="C967" i="15"/>
  <c r="E967" i="15"/>
  <c r="J1007" i="9"/>
  <c r="K1007" i="9"/>
  <c r="C1007" i="9"/>
  <c r="D1007" i="9" s="1"/>
  <c r="G1007" i="9"/>
  <c r="I1007" i="9" s="1"/>
  <c r="B1008" i="9" s="1"/>
  <c r="E1007" i="9"/>
  <c r="A1008" i="9"/>
  <c r="B968" i="15" s="1"/>
  <c r="F1007" i="9"/>
  <c r="H1007" i="9"/>
  <c r="F968" i="15" l="1"/>
  <c r="E968" i="15"/>
  <c r="C968" i="15"/>
  <c r="D968" i="15"/>
  <c r="K1008" i="9"/>
  <c r="J1008" i="9"/>
  <c r="H1008" i="9"/>
  <c r="A1009" i="9"/>
  <c r="B969" i="15" s="1"/>
  <c r="C1008" i="9"/>
  <c r="D1008" i="9" s="1"/>
  <c r="F1008" i="9"/>
  <c r="E1008" i="9"/>
  <c r="G1008" i="9"/>
  <c r="I1008" i="9" s="1"/>
  <c r="B1009" i="9" s="1"/>
  <c r="F969" i="15" l="1"/>
  <c r="D969" i="15"/>
  <c r="E969" i="15"/>
  <c r="C969" i="15"/>
  <c r="J1009" i="9"/>
  <c r="K1009" i="9"/>
  <c r="A1010" i="9"/>
  <c r="B970" i="15" s="1"/>
  <c r="H1009" i="9"/>
  <c r="C1009" i="9"/>
  <c r="D1009" i="9" s="1"/>
  <c r="F1009" i="9"/>
  <c r="G1009" i="9"/>
  <c r="I1009" i="9" s="1"/>
  <c r="B1010" i="9" s="1"/>
  <c r="E1009" i="9"/>
  <c r="D970" i="15" l="1"/>
  <c r="F970" i="15"/>
  <c r="C970" i="15"/>
  <c r="E970" i="15"/>
  <c r="K1010" i="9"/>
  <c r="J1010" i="9"/>
  <c r="G1010" i="9"/>
  <c r="I1010" i="9" s="1"/>
  <c r="B1011" i="9" s="1"/>
  <c r="A1011" i="9"/>
  <c r="B971" i="15" s="1"/>
  <c r="E1010" i="9"/>
  <c r="C1010" i="9"/>
  <c r="D1010" i="9" s="1"/>
  <c r="F1010" i="9"/>
  <c r="H1010" i="9"/>
  <c r="F971" i="15" l="1"/>
  <c r="D971" i="15"/>
  <c r="E971" i="15"/>
  <c r="C971" i="15"/>
  <c r="J1011" i="9"/>
  <c r="K1011" i="9"/>
  <c r="C1011" i="9"/>
  <c r="D1011" i="9" s="1"/>
  <c r="F1011" i="9"/>
  <c r="H1011" i="9"/>
  <c r="G1011" i="9"/>
  <c r="I1011" i="9" s="1"/>
  <c r="B1012" i="9" s="1"/>
  <c r="E1011" i="9"/>
  <c r="A1012" i="9"/>
  <c r="B972" i="15" s="1"/>
  <c r="F972" i="15" l="1"/>
  <c r="C972" i="15"/>
  <c r="D972" i="15"/>
  <c r="E972" i="15"/>
  <c r="K1012" i="9"/>
  <c r="J1012" i="9"/>
  <c r="H1012" i="9"/>
  <c r="G1012" i="9"/>
  <c r="I1012" i="9" s="1"/>
  <c r="B1013" i="9" s="1"/>
  <c r="E1012" i="9"/>
  <c r="A1013" i="9"/>
  <c r="B973" i="15" s="1"/>
  <c r="C1012" i="9"/>
  <c r="D1012" i="9" s="1"/>
  <c r="F1012" i="9"/>
  <c r="F973" i="15" l="1"/>
  <c r="E973" i="15"/>
  <c r="C973" i="15"/>
  <c r="D973" i="15"/>
  <c r="J1013" i="9"/>
  <c r="K1013" i="9"/>
  <c r="A1014" i="9"/>
  <c r="B974" i="15" s="1"/>
  <c r="C1013" i="9"/>
  <c r="D1013" i="9" s="1"/>
  <c r="F1013" i="9"/>
  <c r="H1013" i="9"/>
  <c r="G1013" i="9"/>
  <c r="I1013" i="9" s="1"/>
  <c r="B1014" i="9" s="1"/>
  <c r="E1013" i="9"/>
  <c r="D974" i="15" l="1"/>
  <c r="F974" i="15"/>
  <c r="C974" i="15"/>
  <c r="E974" i="15"/>
  <c r="K1014" i="9"/>
  <c r="J1014" i="9"/>
  <c r="G1014" i="9"/>
  <c r="I1014" i="9" s="1"/>
  <c r="B1015" i="9" s="1"/>
  <c r="E1014" i="9"/>
  <c r="A1015" i="9"/>
  <c r="B975" i="15" s="1"/>
  <c r="C1014" i="9"/>
  <c r="D1014" i="9" s="1"/>
  <c r="F1014" i="9"/>
  <c r="H1014" i="9"/>
  <c r="F975" i="15" l="1"/>
  <c r="D975" i="15"/>
  <c r="E975" i="15"/>
  <c r="C975" i="15"/>
  <c r="J1015" i="9"/>
  <c r="K1015" i="9"/>
  <c r="C1015" i="9"/>
  <c r="D1015" i="9" s="1"/>
  <c r="F1015" i="9"/>
  <c r="H1015" i="9"/>
  <c r="G1015" i="9"/>
  <c r="I1015" i="9" s="1"/>
  <c r="B1016" i="9" s="1"/>
  <c r="E1015" i="9"/>
  <c r="A1016" i="9"/>
  <c r="B976" i="15" s="1"/>
  <c r="F976" i="15" l="1"/>
  <c r="D976" i="15"/>
  <c r="E976" i="15"/>
  <c r="C976" i="15"/>
  <c r="K1016" i="9"/>
  <c r="J1016" i="9"/>
  <c r="H1016" i="9"/>
  <c r="G1016" i="9"/>
  <c r="I1016" i="9" s="1"/>
  <c r="B1017" i="9" s="1"/>
  <c r="E1016" i="9"/>
  <c r="A1017" i="9"/>
  <c r="B977" i="15" s="1"/>
  <c r="C1016" i="9"/>
  <c r="D1016" i="9" s="1"/>
  <c r="F1016" i="9"/>
  <c r="F977" i="15" l="1"/>
  <c r="D977" i="15"/>
  <c r="E977" i="15"/>
  <c r="C977" i="15"/>
  <c r="J1017" i="9"/>
  <c r="K1017" i="9"/>
  <c r="A1018" i="9"/>
  <c r="B978" i="15" s="1"/>
  <c r="C1017" i="9"/>
  <c r="D1017" i="9" s="1"/>
  <c r="F1017" i="9"/>
  <c r="H1017" i="9"/>
  <c r="G1017" i="9"/>
  <c r="I1017" i="9" s="1"/>
  <c r="B1018" i="9" s="1"/>
  <c r="E1017" i="9"/>
  <c r="D978" i="15" l="1"/>
  <c r="F978" i="15"/>
  <c r="C978" i="15"/>
  <c r="E978" i="15"/>
  <c r="K1018" i="9"/>
  <c r="J1018" i="9"/>
  <c r="G1018" i="9"/>
  <c r="I1018" i="9" s="1"/>
  <c r="B1019" i="9" s="1"/>
  <c r="E1018" i="9"/>
  <c r="A1019" i="9"/>
  <c r="B979" i="15" s="1"/>
  <c r="F1018" i="9"/>
  <c r="H1018" i="9"/>
  <c r="C1018" i="9"/>
  <c r="D1018" i="9" s="1"/>
  <c r="F979" i="15" l="1"/>
  <c r="D979" i="15"/>
  <c r="C979" i="15"/>
  <c r="E979" i="15"/>
  <c r="J1019" i="9"/>
  <c r="K1019" i="9"/>
  <c r="F1019" i="9"/>
  <c r="C1019" i="9"/>
  <c r="D1019" i="9" s="1"/>
  <c r="G1019" i="9"/>
  <c r="I1019" i="9" s="1"/>
  <c r="B1020" i="9" s="1"/>
  <c r="A1020" i="9"/>
  <c r="B980" i="15" s="1"/>
  <c r="H1019" i="9"/>
  <c r="E1019" i="9"/>
  <c r="F980" i="15" l="1"/>
  <c r="E980" i="15"/>
  <c r="C980" i="15"/>
  <c r="D980" i="15"/>
  <c r="K1020" i="9"/>
  <c r="J1020" i="9"/>
  <c r="H1020" i="9"/>
  <c r="G1020" i="9"/>
  <c r="I1020" i="9" s="1"/>
  <c r="B1021" i="9" s="1"/>
  <c r="C1020" i="9"/>
  <c r="D1020" i="9" s="1"/>
  <c r="F1020" i="9"/>
  <c r="E1020" i="9"/>
  <c r="A1021" i="9"/>
  <c r="B981" i="15" s="1"/>
  <c r="F981" i="15" l="1"/>
  <c r="D981" i="15"/>
  <c r="E981" i="15"/>
  <c r="C981" i="15"/>
  <c r="J1021" i="9"/>
  <c r="K1021" i="9"/>
  <c r="A1022" i="9"/>
  <c r="B982" i="15" s="1"/>
  <c r="H1021" i="9"/>
  <c r="C1021" i="9"/>
  <c r="D1021" i="9" s="1"/>
  <c r="F1021" i="9"/>
  <c r="G1021" i="9"/>
  <c r="I1021" i="9" s="1"/>
  <c r="B1022" i="9" s="1"/>
  <c r="E1021" i="9"/>
  <c r="D982" i="15" l="1"/>
  <c r="F982" i="15"/>
  <c r="C982" i="15"/>
  <c r="E982" i="15"/>
  <c r="K1022" i="9"/>
  <c r="J1022" i="9"/>
  <c r="G1022" i="9"/>
  <c r="I1022" i="9" s="1"/>
  <c r="B1023" i="9" s="1"/>
  <c r="A1023" i="9"/>
  <c r="B983" i="15" s="1"/>
  <c r="H1022" i="9"/>
  <c r="C1022" i="9"/>
  <c r="D1022" i="9" s="1"/>
  <c r="F1022" i="9"/>
  <c r="E1022" i="9"/>
  <c r="F983" i="15" l="1"/>
  <c r="D983" i="15"/>
  <c r="C983" i="15"/>
  <c r="E983" i="15"/>
  <c r="J1023" i="9"/>
  <c r="K1023" i="9"/>
  <c r="C1023" i="9"/>
  <c r="D1023" i="9" s="1"/>
  <c r="F1023" i="9"/>
  <c r="H1023" i="9"/>
  <c r="G1023" i="9"/>
  <c r="I1023" i="9" s="1"/>
  <c r="B1024" i="9" s="1"/>
  <c r="E1023" i="9"/>
  <c r="A1024" i="9"/>
  <c r="B984" i="15" s="1"/>
  <c r="F984" i="15" l="1"/>
  <c r="C984" i="15"/>
  <c r="D984" i="15"/>
  <c r="E984" i="15"/>
  <c r="K1024" i="9"/>
  <c r="J1024" i="9"/>
  <c r="A1025" i="9"/>
  <c r="B985" i="15" s="1"/>
  <c r="E1024" i="9"/>
  <c r="G1024" i="9"/>
  <c r="I1024" i="9" s="1"/>
  <c r="B1025" i="9" s="1"/>
  <c r="C1024" i="9"/>
  <c r="D1024" i="9" s="1"/>
  <c r="F1024" i="9"/>
  <c r="H1024" i="9"/>
  <c r="F985" i="15" l="1"/>
  <c r="D985" i="15"/>
  <c r="E985" i="15"/>
  <c r="C985" i="15"/>
  <c r="J1025" i="9"/>
  <c r="K1025" i="9"/>
  <c r="A1026" i="9"/>
  <c r="B986" i="15" s="1"/>
  <c r="C1025" i="9"/>
  <c r="D1025" i="9" s="1"/>
  <c r="F1025" i="9"/>
  <c r="H1025" i="9"/>
  <c r="G1025" i="9"/>
  <c r="I1025" i="9" s="1"/>
  <c r="B1026" i="9" s="1"/>
  <c r="E1025" i="9"/>
  <c r="D986" i="15" l="1"/>
  <c r="F986" i="15"/>
  <c r="C986" i="15"/>
  <c r="E986" i="15"/>
  <c r="K1026" i="9"/>
  <c r="J1026" i="9"/>
  <c r="A1027" i="9"/>
  <c r="B987" i="15" s="1"/>
  <c r="E1026" i="9"/>
  <c r="C1026" i="9"/>
  <c r="D1026" i="9" s="1"/>
  <c r="F1026" i="9"/>
  <c r="H1026" i="9"/>
  <c r="G1026" i="9"/>
  <c r="I1026" i="9" s="1"/>
  <c r="B1027" i="9" s="1"/>
  <c r="F987" i="15" l="1"/>
  <c r="D987" i="15"/>
  <c r="E987" i="15"/>
  <c r="C987" i="15"/>
  <c r="J1027" i="9"/>
  <c r="K1027" i="9"/>
  <c r="C1027" i="9"/>
  <c r="D1027" i="9" s="1"/>
  <c r="F1027" i="9"/>
  <c r="H1027" i="9"/>
  <c r="G1027" i="9"/>
  <c r="I1027" i="9" s="1"/>
  <c r="B1028" i="9" s="1"/>
  <c r="E1027" i="9"/>
  <c r="A1028" i="9"/>
  <c r="B988" i="15" s="1"/>
  <c r="F988" i="15" l="1"/>
  <c r="D988" i="15"/>
  <c r="E988" i="15"/>
  <c r="C988" i="15"/>
  <c r="K1028" i="9"/>
  <c r="J1028" i="9"/>
  <c r="H1028" i="9"/>
  <c r="G1028" i="9"/>
  <c r="I1028" i="9" s="1"/>
  <c r="B1029" i="9" s="1"/>
  <c r="C1028" i="9"/>
  <c r="D1028" i="9" s="1"/>
  <c r="F1028" i="9"/>
  <c r="E1028" i="9"/>
  <c r="A1029" i="9"/>
  <c r="B989" i="15" s="1"/>
  <c r="F989" i="15" l="1"/>
  <c r="C989" i="15"/>
  <c r="D989" i="15"/>
  <c r="E989" i="15"/>
  <c r="J1029" i="9"/>
  <c r="K1029" i="9"/>
  <c r="A1030" i="9"/>
  <c r="B990" i="15" s="1"/>
  <c r="C1029" i="9"/>
  <c r="D1029" i="9" s="1"/>
  <c r="F1029" i="9"/>
  <c r="H1029" i="9"/>
  <c r="G1029" i="9"/>
  <c r="I1029" i="9" s="1"/>
  <c r="B1030" i="9" s="1"/>
  <c r="E1029" i="9"/>
  <c r="D990" i="15" l="1"/>
  <c r="F990" i="15"/>
  <c r="C990" i="15"/>
  <c r="E990" i="15"/>
  <c r="K1030" i="9"/>
  <c r="J1030" i="9"/>
  <c r="G1030" i="9"/>
  <c r="I1030" i="9" s="1"/>
  <c r="B1031" i="9" s="1"/>
  <c r="E1030" i="9"/>
  <c r="A1031" i="9"/>
  <c r="B991" i="15" s="1"/>
  <c r="F1030" i="9"/>
  <c r="H1030" i="9"/>
  <c r="C1030" i="9"/>
  <c r="D1030" i="9" s="1"/>
  <c r="F991" i="15" l="1"/>
  <c r="D991" i="15"/>
  <c r="E991" i="15"/>
  <c r="C991" i="15"/>
  <c r="J1031" i="9"/>
  <c r="K1031" i="9"/>
  <c r="C1031" i="9"/>
  <c r="D1031" i="9" s="1"/>
  <c r="F1031" i="9"/>
  <c r="H1031" i="9"/>
  <c r="G1031" i="9"/>
  <c r="I1031" i="9" s="1"/>
  <c r="B1032" i="9" s="1"/>
  <c r="E1031" i="9"/>
  <c r="A1032" i="9"/>
  <c r="B992" i="15" s="1"/>
  <c r="F992" i="15" l="1"/>
  <c r="C992" i="15"/>
  <c r="D992" i="15"/>
  <c r="E992" i="15"/>
  <c r="K1032" i="9"/>
  <c r="J1032" i="9"/>
  <c r="H1032" i="9"/>
  <c r="G1032" i="9"/>
  <c r="I1032" i="9" s="1"/>
  <c r="B1033" i="9" s="1"/>
  <c r="E1032" i="9"/>
  <c r="A1033" i="9"/>
  <c r="B993" i="15" s="1"/>
  <c r="C1032" i="9"/>
  <c r="D1032" i="9" s="1"/>
  <c r="F1032" i="9"/>
  <c r="F993" i="15" l="1"/>
  <c r="D993" i="15"/>
  <c r="E993" i="15"/>
  <c r="C993" i="15"/>
  <c r="J1033" i="9"/>
  <c r="K1033" i="9"/>
  <c r="C1033" i="9"/>
  <c r="D1033" i="9" s="1"/>
  <c r="F1033" i="9"/>
  <c r="H1033" i="9"/>
  <c r="G1033" i="9"/>
  <c r="I1033" i="9" s="1"/>
  <c r="B1034" i="9" s="1"/>
  <c r="E1033" i="9"/>
  <c r="A1034" i="9"/>
  <c r="B994" i="15" s="1"/>
  <c r="D994" i="15" l="1"/>
  <c r="F994" i="15"/>
  <c r="E994" i="15"/>
  <c r="C994" i="15"/>
  <c r="K1034" i="9"/>
  <c r="J1034" i="9"/>
  <c r="A1035" i="9"/>
  <c r="B995" i="15" s="1"/>
  <c r="F1034" i="9"/>
  <c r="H1034" i="9"/>
  <c r="E1034" i="9"/>
  <c r="C1034" i="9"/>
  <c r="D1034" i="9" s="1"/>
  <c r="G1034" i="9"/>
  <c r="I1034" i="9" s="1"/>
  <c r="B1035" i="9" s="1"/>
  <c r="F995" i="15" l="1"/>
  <c r="D995" i="15"/>
  <c r="C995" i="15"/>
  <c r="E995" i="15"/>
  <c r="J1035" i="9"/>
  <c r="K1035" i="9"/>
  <c r="F1035" i="9"/>
  <c r="C1035" i="9"/>
  <c r="D1035" i="9" s="1"/>
  <c r="G1035" i="9"/>
  <c r="I1035" i="9" s="1"/>
  <c r="B1036" i="9" s="1"/>
  <c r="E1035" i="9"/>
  <c r="A1036" i="9"/>
  <c r="B996" i="15" s="1"/>
  <c r="H1035" i="9"/>
  <c r="F996" i="15" l="1"/>
  <c r="C996" i="15"/>
  <c r="D996" i="15"/>
  <c r="E996" i="15"/>
  <c r="K1036" i="9"/>
  <c r="J1036" i="9"/>
  <c r="H1036" i="9"/>
  <c r="G1036" i="9"/>
  <c r="I1036" i="9" s="1"/>
  <c r="B1037" i="9" s="1"/>
  <c r="E1036" i="9"/>
  <c r="A1037" i="9"/>
  <c r="B997" i="15" s="1"/>
  <c r="C1036" i="9"/>
  <c r="D1036" i="9" s="1"/>
  <c r="F1036" i="9"/>
  <c r="F997" i="15" l="1"/>
  <c r="D997" i="15"/>
  <c r="E997" i="15"/>
  <c r="C997" i="15"/>
  <c r="J1037" i="9"/>
  <c r="K1037" i="9"/>
  <c r="A1038" i="9"/>
  <c r="B998" i="15" s="1"/>
  <c r="C1037" i="9"/>
  <c r="D1037" i="9" s="1"/>
  <c r="F1037" i="9"/>
  <c r="E1037" i="9"/>
  <c r="H1037" i="9"/>
  <c r="G1037" i="9"/>
  <c r="I1037" i="9" s="1"/>
  <c r="B1038" i="9" s="1"/>
  <c r="D998" i="15" l="1"/>
  <c r="F998" i="15"/>
  <c r="C998" i="15"/>
  <c r="E998" i="15"/>
  <c r="K1038" i="9"/>
  <c r="J1038" i="9"/>
  <c r="G1038" i="9"/>
  <c r="I1038" i="9" s="1"/>
  <c r="B1039" i="9" s="1"/>
  <c r="E1038" i="9"/>
  <c r="A1039" i="9"/>
  <c r="B999" i="15" s="1"/>
  <c r="C1038" i="9"/>
  <c r="D1038" i="9" s="1"/>
  <c r="F1038" i="9"/>
  <c r="H1038" i="9"/>
  <c r="F999" i="15" l="1"/>
  <c r="E999" i="15"/>
  <c r="D999" i="15"/>
  <c r="C999" i="15"/>
  <c r="J1039" i="9"/>
  <c r="K1039" i="9"/>
  <c r="C1039" i="9"/>
  <c r="D1039" i="9" s="1"/>
  <c r="E1039" i="9"/>
  <c r="A1040" i="9"/>
  <c r="B1000" i="15" s="1"/>
  <c r="F1039" i="9"/>
  <c r="H1039" i="9"/>
  <c r="G1039" i="9"/>
  <c r="I1039" i="9" s="1"/>
  <c r="B1040" i="9" s="1"/>
  <c r="F1000" i="15" l="1"/>
  <c r="E1000" i="15"/>
  <c r="C1000" i="15"/>
  <c r="D1000" i="15"/>
  <c r="K1040" i="9"/>
  <c r="J1040" i="9"/>
  <c r="H1040" i="9"/>
  <c r="A1041" i="9"/>
  <c r="B1001" i="15" s="1"/>
  <c r="E1040" i="9"/>
  <c r="G1040" i="9"/>
  <c r="I1040" i="9" s="1"/>
  <c r="B1041" i="9" s="1"/>
  <c r="C1040" i="9"/>
  <c r="D1040" i="9" s="1"/>
  <c r="F1040" i="9"/>
  <c r="F1001" i="15" l="1"/>
  <c r="D1001" i="15"/>
  <c r="C1001" i="15"/>
  <c r="E1001" i="15"/>
  <c r="J1041" i="9"/>
  <c r="K1041" i="9"/>
  <c r="A1042" i="9"/>
  <c r="B1002" i="15" s="1"/>
  <c r="C1041" i="9"/>
  <c r="D1041" i="9" s="1"/>
  <c r="F1041" i="9"/>
  <c r="H1041" i="9"/>
  <c r="E1041" i="9"/>
  <c r="G1041" i="9"/>
  <c r="I1041" i="9" s="1"/>
  <c r="B1042" i="9" s="1"/>
  <c r="D1002" i="15" l="1"/>
  <c r="F1002" i="15"/>
  <c r="C1002" i="15"/>
  <c r="E1002" i="15"/>
  <c r="K1042" i="9"/>
  <c r="J1042" i="9"/>
  <c r="G1042" i="9"/>
  <c r="I1042" i="9" s="1"/>
  <c r="B1043" i="9" s="1"/>
  <c r="A1043" i="9"/>
  <c r="B1003" i="15" s="1"/>
  <c r="E1042" i="9"/>
  <c r="C1042" i="9"/>
  <c r="D1042" i="9" s="1"/>
  <c r="F1042" i="9"/>
  <c r="H1042" i="9"/>
  <c r="F1003" i="15" l="1"/>
  <c r="D1003" i="15"/>
  <c r="E1003" i="15"/>
  <c r="C1003" i="15"/>
  <c r="J1043" i="9"/>
  <c r="K1043" i="9"/>
  <c r="C1043" i="9"/>
  <c r="D1043" i="9" s="1"/>
  <c r="F1043" i="9"/>
  <c r="H1043" i="9"/>
  <c r="G1043" i="9"/>
  <c r="I1043" i="9" s="1"/>
  <c r="B1044" i="9" s="1"/>
  <c r="E1043" i="9"/>
  <c r="A1044" i="9"/>
  <c r="B1004" i="15" s="1"/>
  <c r="F1004" i="15" l="1"/>
  <c r="C1004" i="15"/>
  <c r="D1004" i="15"/>
  <c r="E1004" i="15"/>
  <c r="K1044" i="9"/>
  <c r="J1044" i="9"/>
  <c r="H1044" i="9"/>
  <c r="G1044" i="9"/>
  <c r="I1044" i="9" s="1"/>
  <c r="B1045" i="9" s="1"/>
  <c r="E1044" i="9"/>
  <c r="A1045" i="9"/>
  <c r="B1005" i="15" s="1"/>
  <c r="C1044" i="9"/>
  <c r="D1044" i="9" s="1"/>
  <c r="F1044" i="9"/>
  <c r="F1005" i="15" l="1"/>
  <c r="E1005" i="15"/>
  <c r="C1005" i="15"/>
  <c r="D1005" i="15"/>
  <c r="J1045" i="9"/>
  <c r="K1045" i="9"/>
  <c r="A1046" i="9"/>
  <c r="B1006" i="15" s="1"/>
  <c r="C1045" i="9"/>
  <c r="D1045" i="9" s="1"/>
  <c r="F1045" i="9"/>
  <c r="H1045" i="9"/>
  <c r="G1045" i="9"/>
  <c r="I1045" i="9" s="1"/>
  <c r="B1046" i="9" s="1"/>
  <c r="E1045" i="9"/>
  <c r="D1006" i="15" l="1"/>
  <c r="F1006" i="15"/>
  <c r="C1006" i="15"/>
  <c r="E1006" i="15"/>
  <c r="K1046" i="9"/>
  <c r="J1046" i="9"/>
  <c r="G1046" i="9"/>
  <c r="I1046" i="9" s="1"/>
  <c r="B1047" i="9" s="1"/>
  <c r="E1046" i="9"/>
  <c r="A1047" i="9"/>
  <c r="B1007" i="15" s="1"/>
  <c r="C1046" i="9"/>
  <c r="D1046" i="9" s="1"/>
  <c r="F1046" i="9"/>
  <c r="H1046" i="9"/>
  <c r="F1007" i="15" l="1"/>
  <c r="D1007" i="15"/>
  <c r="E1007" i="15"/>
  <c r="C1007" i="15"/>
  <c r="J1047" i="9"/>
  <c r="K1047" i="9"/>
  <c r="C1047" i="9"/>
  <c r="D1047" i="9" s="1"/>
  <c r="F1047" i="9"/>
  <c r="H1047" i="9"/>
  <c r="G1047" i="9"/>
  <c r="I1047" i="9" s="1"/>
  <c r="B1048" i="9" s="1"/>
  <c r="E1047" i="9"/>
  <c r="A1048" i="9"/>
  <c r="B1008" i="15" s="1"/>
  <c r="F1008" i="15" l="1"/>
  <c r="D1008" i="15"/>
  <c r="E1008" i="15"/>
  <c r="C1008" i="15"/>
  <c r="K1048" i="9"/>
  <c r="J1048" i="9"/>
  <c r="H1048" i="9"/>
  <c r="G1048" i="9"/>
  <c r="I1048" i="9" s="1"/>
  <c r="B1049" i="9" s="1"/>
  <c r="E1048" i="9"/>
  <c r="A1049" i="9"/>
  <c r="B1009" i="15" s="1"/>
  <c r="C1048" i="9"/>
  <c r="D1048" i="9" s="1"/>
  <c r="F1048" i="9"/>
  <c r="F1009" i="15" l="1"/>
  <c r="D1009" i="15"/>
  <c r="E1009" i="15"/>
  <c r="C1009" i="15"/>
  <c r="J1049" i="9"/>
  <c r="K1049" i="9"/>
  <c r="A1050" i="9"/>
  <c r="B1010" i="15" s="1"/>
  <c r="C1049" i="9"/>
  <c r="D1049" i="9" s="1"/>
  <c r="F1049" i="9"/>
  <c r="G1049" i="9"/>
  <c r="I1049" i="9" s="1"/>
  <c r="B1050" i="9" s="1"/>
  <c r="E1049" i="9"/>
  <c r="H1049" i="9"/>
  <c r="D1010" i="15" l="1"/>
  <c r="F1010" i="15"/>
  <c r="C1010" i="15"/>
  <c r="E1010" i="15"/>
  <c r="K1050" i="9"/>
  <c r="J1050" i="9"/>
  <c r="G1050" i="9"/>
  <c r="I1050" i="9" s="1"/>
  <c r="B1051" i="9" s="1"/>
  <c r="A1051" i="9"/>
  <c r="B1011" i="15" s="1"/>
  <c r="C1050" i="9"/>
  <c r="D1050" i="9" s="1"/>
  <c r="F1050" i="9"/>
  <c r="H1050" i="9"/>
  <c r="E1050" i="9"/>
  <c r="F1011" i="15" l="1"/>
  <c r="D1011" i="15"/>
  <c r="C1011" i="15"/>
  <c r="E1011" i="15"/>
  <c r="J1051" i="9"/>
  <c r="K1051" i="9"/>
  <c r="F1051" i="9"/>
  <c r="C1051" i="9"/>
  <c r="D1051" i="9" s="1"/>
  <c r="G1051" i="9"/>
  <c r="I1051" i="9" s="1"/>
  <c r="B1052" i="9" s="1"/>
  <c r="E1051" i="9"/>
  <c r="A1052" i="9"/>
  <c r="B1012" i="15" s="1"/>
  <c r="H1051" i="9"/>
  <c r="F1012" i="15" l="1"/>
  <c r="E1012" i="15"/>
  <c r="C1012" i="15"/>
  <c r="D1012" i="15"/>
  <c r="K1052" i="9"/>
  <c r="J1052" i="9"/>
  <c r="H1052" i="9"/>
  <c r="G1052" i="9"/>
  <c r="I1052" i="9" s="1"/>
  <c r="B1053" i="9" s="1"/>
  <c r="A1053" i="9"/>
  <c r="B1013" i="15" s="1"/>
  <c r="E1052" i="9"/>
  <c r="C1052" i="9"/>
  <c r="D1052" i="9" s="1"/>
  <c r="F1052" i="9"/>
  <c r="F1013" i="15" l="1"/>
  <c r="D1013" i="15"/>
  <c r="E1013" i="15"/>
  <c r="C1013" i="15"/>
  <c r="J1053" i="9"/>
  <c r="K1053" i="9"/>
  <c r="A1054" i="9"/>
  <c r="B1014" i="15" s="1"/>
  <c r="C1053" i="9"/>
  <c r="D1053" i="9" s="1"/>
  <c r="E1053" i="9"/>
  <c r="F1053" i="9"/>
  <c r="H1053" i="9"/>
  <c r="G1053" i="9"/>
  <c r="I1053" i="9" s="1"/>
  <c r="B1054" i="9" s="1"/>
  <c r="D1014" i="15" l="1"/>
  <c r="F1014" i="15"/>
  <c r="C1014" i="15"/>
  <c r="E1014" i="15"/>
  <c r="K1054" i="9"/>
  <c r="J1054" i="9"/>
  <c r="G1054" i="9"/>
  <c r="I1054" i="9" s="1"/>
  <c r="B1055" i="9" s="1"/>
  <c r="A1055" i="9"/>
  <c r="B1015" i="15" s="1"/>
  <c r="C1054" i="9"/>
  <c r="D1054" i="9" s="1"/>
  <c r="F1054" i="9"/>
  <c r="H1054" i="9"/>
  <c r="E1054" i="9"/>
  <c r="F1015" i="15" l="1"/>
  <c r="C1015" i="15"/>
  <c r="E1015" i="15"/>
  <c r="D1015" i="15"/>
  <c r="J1055" i="9"/>
  <c r="K1055" i="9"/>
  <c r="C1055" i="9"/>
  <c r="D1055" i="9" s="1"/>
  <c r="F1055" i="9"/>
  <c r="H1055" i="9"/>
  <c r="G1055" i="9"/>
  <c r="I1055" i="9" s="1"/>
  <c r="B1056" i="9" s="1"/>
  <c r="E1055" i="9"/>
  <c r="A1056" i="9"/>
  <c r="B1016" i="15" s="1"/>
  <c r="F1016" i="15" l="1"/>
  <c r="C1016" i="15"/>
  <c r="D1016" i="15"/>
  <c r="E1016" i="15"/>
  <c r="K1056" i="9"/>
  <c r="J1056" i="9"/>
  <c r="H1056" i="9"/>
  <c r="A1057" i="9"/>
  <c r="B1017" i="15" s="1"/>
  <c r="E1056" i="9"/>
  <c r="G1056" i="9"/>
  <c r="I1056" i="9" s="1"/>
  <c r="B1057" i="9" s="1"/>
  <c r="C1056" i="9"/>
  <c r="D1056" i="9" s="1"/>
  <c r="F1056" i="9"/>
  <c r="F1017" i="15" l="1"/>
  <c r="D1017" i="15"/>
  <c r="E1017" i="15"/>
  <c r="C1017" i="15"/>
  <c r="J1057" i="9"/>
  <c r="K1057" i="9"/>
  <c r="C1057" i="9"/>
  <c r="D1057" i="9" s="1"/>
  <c r="F1057" i="9"/>
  <c r="H1057" i="9"/>
  <c r="G1057" i="9"/>
  <c r="I1057" i="9" s="1"/>
  <c r="B1058" i="9" s="1"/>
  <c r="E1057" i="9"/>
  <c r="A1058" i="9"/>
  <c r="B1018" i="15" s="1"/>
  <c r="D1018" i="15" l="1"/>
  <c r="F1018" i="15"/>
  <c r="C1018" i="15"/>
  <c r="E1018" i="15"/>
  <c r="K1058" i="9"/>
  <c r="J1058" i="9"/>
  <c r="G1058" i="9"/>
  <c r="I1058" i="9" s="1"/>
  <c r="B1059" i="9" s="1"/>
  <c r="E1058" i="9"/>
  <c r="C1058" i="9"/>
  <c r="D1058" i="9" s="1"/>
  <c r="F1058" i="9"/>
  <c r="H1058" i="9"/>
  <c r="A1059" i="9"/>
  <c r="B1019" i="15" s="1"/>
  <c r="F1019" i="15" l="1"/>
  <c r="D1019" i="15"/>
  <c r="E1019" i="15"/>
  <c r="C1019" i="15"/>
  <c r="J1059" i="9"/>
  <c r="K1059" i="9"/>
  <c r="F1059" i="9"/>
  <c r="H1059" i="9"/>
  <c r="G1059" i="9"/>
  <c r="I1059" i="9" s="1"/>
  <c r="B1060" i="9" s="1"/>
  <c r="E1059" i="9"/>
  <c r="A1060" i="9"/>
  <c r="B1020" i="15" s="1"/>
  <c r="C1059" i="9"/>
  <c r="D1059" i="9" s="1"/>
  <c r="F1020" i="15" l="1"/>
  <c r="D1020" i="15"/>
  <c r="E1020" i="15"/>
  <c r="C1020" i="15"/>
  <c r="K1060" i="9"/>
  <c r="J1060" i="9"/>
  <c r="E1060" i="9"/>
  <c r="A1061" i="9"/>
  <c r="B1021" i="15" s="1"/>
  <c r="C1060" i="9"/>
  <c r="D1060" i="9" s="1"/>
  <c r="F1060" i="9"/>
  <c r="H1060" i="9"/>
  <c r="G1060" i="9"/>
  <c r="I1060" i="9" s="1"/>
  <c r="B1061" i="9" s="1"/>
  <c r="F1021" i="15" l="1"/>
  <c r="E1021" i="15"/>
  <c r="C1021" i="15"/>
  <c r="D1021" i="15"/>
  <c r="J1061" i="9"/>
  <c r="K1061" i="9"/>
  <c r="A1062" i="9"/>
  <c r="B1022" i="15" s="1"/>
  <c r="C1061" i="9"/>
  <c r="D1061" i="9" s="1"/>
  <c r="F1061" i="9"/>
  <c r="G1061" i="9"/>
  <c r="I1061" i="9" s="1"/>
  <c r="B1062" i="9" s="1"/>
  <c r="E1061" i="9"/>
  <c r="H1061" i="9"/>
  <c r="D1022" i="15" l="1"/>
  <c r="F1022" i="15"/>
  <c r="C1022" i="15"/>
  <c r="E1022" i="15"/>
  <c r="K1062" i="9"/>
  <c r="J1062" i="9"/>
  <c r="G1062" i="9"/>
  <c r="I1062" i="9" s="1"/>
  <c r="B1063" i="9" s="1"/>
  <c r="E1062" i="9"/>
  <c r="F1062" i="9"/>
  <c r="H1062" i="9"/>
  <c r="A1063" i="9"/>
  <c r="B1023" i="15" s="1"/>
  <c r="C1062" i="9"/>
  <c r="D1062" i="9" s="1"/>
  <c r="F1023" i="15" l="1"/>
  <c r="D1023" i="15"/>
  <c r="E1023" i="15"/>
  <c r="C1023" i="15"/>
  <c r="J1063" i="9"/>
  <c r="K1063" i="9"/>
  <c r="C1063" i="9"/>
  <c r="D1063" i="9" s="1"/>
  <c r="F1063" i="9"/>
  <c r="H1063" i="9"/>
  <c r="G1063" i="9"/>
  <c r="I1063" i="9" s="1"/>
  <c r="B1064" i="9" s="1"/>
  <c r="E1063" i="9"/>
  <c r="A1064" i="9"/>
  <c r="B1024" i="15" s="1"/>
  <c r="F1024" i="15" l="1"/>
  <c r="C1024" i="15"/>
  <c r="D1024" i="15"/>
  <c r="E1024" i="15"/>
  <c r="K1064" i="9"/>
  <c r="J1064" i="9"/>
  <c r="H1064" i="9"/>
  <c r="G1064" i="9"/>
  <c r="I1064" i="9" s="1"/>
  <c r="B1065" i="9" s="1"/>
  <c r="E1064" i="9"/>
  <c r="A1065" i="9"/>
  <c r="B1025" i="15" s="1"/>
  <c r="C1064" i="9"/>
  <c r="D1064" i="9" s="1"/>
  <c r="F1064" i="9"/>
  <c r="F1025" i="15" l="1"/>
  <c r="D1025" i="15"/>
  <c r="E1025" i="15"/>
  <c r="C1025" i="15"/>
  <c r="J1065" i="9"/>
  <c r="K1065" i="9"/>
  <c r="A1066" i="9"/>
  <c r="B1026" i="15" s="1"/>
  <c r="C1065" i="9"/>
  <c r="D1065" i="9" s="1"/>
  <c r="F1065" i="9"/>
  <c r="H1065" i="9"/>
  <c r="G1065" i="9"/>
  <c r="I1065" i="9" s="1"/>
  <c r="B1066" i="9" s="1"/>
  <c r="E1065" i="9"/>
  <c r="D1026" i="15" l="1"/>
  <c r="F1026" i="15"/>
  <c r="E1026" i="15"/>
  <c r="C1026" i="15"/>
  <c r="K1066" i="9"/>
  <c r="J1066" i="9"/>
  <c r="G1066" i="9"/>
  <c r="I1066" i="9" s="1"/>
  <c r="B1067" i="9" s="1"/>
  <c r="E1066" i="9"/>
  <c r="A1067" i="9"/>
  <c r="B1027" i="15" s="1"/>
  <c r="F1066" i="9"/>
  <c r="H1066" i="9"/>
  <c r="C1066" i="9"/>
  <c r="D1066" i="9" s="1"/>
  <c r="F1027" i="15" l="1"/>
  <c r="D1027" i="15"/>
  <c r="C1027" i="15"/>
  <c r="E1027" i="15"/>
  <c r="J1067" i="9"/>
  <c r="K1067" i="9"/>
  <c r="H1067" i="9"/>
  <c r="F1067" i="9"/>
  <c r="E1067" i="9"/>
  <c r="A1068" i="9"/>
  <c r="B1028" i="15" s="1"/>
  <c r="C1067" i="9"/>
  <c r="D1067" i="9" s="1"/>
  <c r="G1067" i="9"/>
  <c r="I1067" i="9" s="1"/>
  <c r="B1068" i="9" s="1"/>
  <c r="F1028" i="15" l="1"/>
  <c r="C1028" i="15"/>
  <c r="D1028" i="15"/>
  <c r="E1028" i="15"/>
  <c r="K1068" i="9"/>
  <c r="J1068" i="9"/>
  <c r="E1068" i="9"/>
  <c r="A1069" i="9"/>
  <c r="B1029" i="15" s="1"/>
  <c r="C1068" i="9"/>
  <c r="D1068" i="9" s="1"/>
  <c r="F1068" i="9"/>
  <c r="H1068" i="9"/>
  <c r="G1068" i="9"/>
  <c r="I1068" i="9" s="1"/>
  <c r="B1069" i="9" s="1"/>
  <c r="F1029" i="15" l="1"/>
  <c r="D1029" i="15"/>
  <c r="E1029" i="15"/>
  <c r="C1029" i="15"/>
  <c r="J1069" i="9"/>
  <c r="K1069" i="9"/>
  <c r="A1070" i="9"/>
  <c r="B1030" i="15" s="1"/>
  <c r="C1069" i="9"/>
  <c r="D1069" i="9" s="1"/>
  <c r="F1069" i="9"/>
  <c r="H1069" i="9"/>
  <c r="G1069" i="9"/>
  <c r="I1069" i="9" s="1"/>
  <c r="B1070" i="9" s="1"/>
  <c r="E1069" i="9"/>
  <c r="D1030" i="15" l="1"/>
  <c r="F1030" i="15"/>
  <c r="C1030" i="15"/>
  <c r="E1030" i="15"/>
  <c r="K1070" i="9"/>
  <c r="J1070" i="9"/>
  <c r="G1070" i="9"/>
  <c r="I1070" i="9" s="1"/>
  <c r="B1071" i="9" s="1"/>
  <c r="E1070" i="9"/>
  <c r="H1070" i="9"/>
  <c r="A1071" i="9"/>
  <c r="B1031" i="15" s="1"/>
  <c r="C1070" i="9"/>
  <c r="D1070" i="9" s="1"/>
  <c r="F1070" i="9"/>
  <c r="F1031" i="15" l="1"/>
  <c r="D1031" i="15"/>
  <c r="C1031" i="15"/>
  <c r="E1031" i="15"/>
  <c r="J1071" i="9"/>
  <c r="K1071" i="9"/>
  <c r="C1071" i="9"/>
  <c r="D1071" i="9" s="1"/>
  <c r="G1071" i="9"/>
  <c r="I1071" i="9" s="1"/>
  <c r="B1072" i="9" s="1"/>
  <c r="E1071" i="9"/>
  <c r="A1072" i="9"/>
  <c r="B1032" i="15" s="1"/>
  <c r="F1071" i="9"/>
  <c r="H1071" i="9"/>
  <c r="F1032" i="15" l="1"/>
  <c r="E1032" i="15"/>
  <c r="C1032" i="15"/>
  <c r="D1032" i="15"/>
  <c r="K1072" i="9"/>
  <c r="J1072" i="9"/>
  <c r="H1072" i="9"/>
  <c r="E1072" i="9"/>
  <c r="G1072" i="9"/>
  <c r="I1072" i="9" s="1"/>
  <c r="B1073" i="9" s="1"/>
  <c r="C1072" i="9"/>
  <c r="D1072" i="9" s="1"/>
  <c r="F1072" i="9"/>
  <c r="A1073" i="9"/>
  <c r="B1033" i="15" s="1"/>
  <c r="F1033" i="15" l="1"/>
  <c r="D1033" i="15"/>
  <c r="E1033" i="15"/>
  <c r="C1033" i="15"/>
  <c r="J1073" i="9"/>
  <c r="K1073" i="9"/>
  <c r="A1074" i="9"/>
  <c r="B1034" i="15" s="1"/>
  <c r="C1073" i="9"/>
  <c r="D1073" i="9" s="1"/>
  <c r="F1073" i="9"/>
  <c r="G1073" i="9"/>
  <c r="I1073" i="9" s="1"/>
  <c r="B1074" i="9" s="1"/>
  <c r="E1073" i="9"/>
  <c r="H1073" i="9"/>
  <c r="D1034" i="15" l="1"/>
  <c r="F1034" i="15"/>
  <c r="C1034" i="15"/>
  <c r="E1034" i="15"/>
  <c r="K1074" i="9"/>
  <c r="J1074" i="9"/>
  <c r="A1075" i="9"/>
  <c r="B1035" i="15" s="1"/>
  <c r="E1074" i="9"/>
  <c r="C1074" i="9"/>
  <c r="D1074" i="9" s="1"/>
  <c r="F1074" i="9"/>
  <c r="H1074" i="9"/>
  <c r="G1074" i="9"/>
  <c r="I1074" i="9" s="1"/>
  <c r="B1075" i="9" s="1"/>
  <c r="F1035" i="15" l="1"/>
  <c r="D1035" i="15"/>
  <c r="E1035" i="15"/>
  <c r="C1035" i="15"/>
  <c r="J1075" i="9"/>
  <c r="K1075" i="9"/>
  <c r="F1075" i="9"/>
  <c r="H1075" i="9"/>
  <c r="G1075" i="9"/>
  <c r="I1075" i="9" s="1"/>
  <c r="B1076" i="9" s="1"/>
  <c r="E1075" i="9"/>
  <c r="A1076" i="9"/>
  <c r="B1036" i="15" s="1"/>
  <c r="C1075" i="9"/>
  <c r="D1075" i="9" s="1"/>
  <c r="F1036" i="15" l="1"/>
  <c r="C1036" i="15"/>
  <c r="D1036" i="15"/>
  <c r="E1036" i="15"/>
  <c r="K1076" i="9"/>
  <c r="J1076" i="9"/>
  <c r="H1076" i="9"/>
  <c r="G1076" i="9"/>
  <c r="I1076" i="9" s="1"/>
  <c r="B1077" i="9" s="1"/>
  <c r="E1076" i="9"/>
  <c r="A1077" i="9"/>
  <c r="B1037" i="15" s="1"/>
  <c r="C1076" i="9"/>
  <c r="D1076" i="9" s="1"/>
  <c r="F1076" i="9"/>
  <c r="F1037" i="15" l="1"/>
  <c r="E1037" i="15"/>
  <c r="C1037" i="15"/>
  <c r="D1037" i="15"/>
  <c r="J1077" i="9"/>
  <c r="K1077" i="9"/>
  <c r="A1078" i="9"/>
  <c r="B1038" i="15" s="1"/>
  <c r="C1077" i="9"/>
  <c r="D1077" i="9" s="1"/>
  <c r="F1077" i="9"/>
  <c r="H1077" i="9"/>
  <c r="G1077" i="9"/>
  <c r="I1077" i="9" s="1"/>
  <c r="B1078" i="9" s="1"/>
  <c r="E1077" i="9"/>
  <c r="D1038" i="15" l="1"/>
  <c r="F1038" i="15"/>
  <c r="C1038" i="15"/>
  <c r="E1038" i="15"/>
  <c r="K1078" i="9"/>
  <c r="J1078" i="9"/>
  <c r="G1078" i="9"/>
  <c r="I1078" i="9" s="1"/>
  <c r="B1079" i="9" s="1"/>
  <c r="E1078" i="9"/>
  <c r="A1079" i="9"/>
  <c r="B1039" i="15" s="1"/>
  <c r="F1078" i="9"/>
  <c r="H1078" i="9"/>
  <c r="C1078" i="9"/>
  <c r="D1078" i="9" s="1"/>
  <c r="F1039" i="15" l="1"/>
  <c r="D1039" i="15"/>
  <c r="E1039" i="15"/>
  <c r="C1039" i="15"/>
  <c r="J1079" i="9"/>
  <c r="K1079" i="9"/>
  <c r="C1079" i="9"/>
  <c r="D1079" i="9" s="1"/>
  <c r="H1079" i="9"/>
  <c r="E1079" i="9"/>
  <c r="F1079" i="9"/>
  <c r="A1080" i="9"/>
  <c r="B1040" i="15" s="1"/>
  <c r="G1079" i="9"/>
  <c r="I1079" i="9" s="1"/>
  <c r="B1080" i="9" s="1"/>
  <c r="F1040" i="15" l="1"/>
  <c r="D1040" i="15"/>
  <c r="E1040" i="15"/>
  <c r="C1040" i="15"/>
  <c r="K1080" i="9"/>
  <c r="J1080" i="9"/>
  <c r="H1080" i="9"/>
  <c r="G1080" i="9"/>
  <c r="I1080" i="9" s="1"/>
  <c r="B1081" i="9" s="1"/>
  <c r="E1080" i="9"/>
  <c r="A1081" i="9"/>
  <c r="B1041" i="15" s="1"/>
  <c r="C1080" i="9"/>
  <c r="D1080" i="9" s="1"/>
  <c r="F1080" i="9"/>
  <c r="F1041" i="15" l="1"/>
  <c r="D1041" i="15"/>
  <c r="E1041" i="15"/>
  <c r="C1041" i="15"/>
  <c r="J1081" i="9"/>
  <c r="K1081" i="9"/>
  <c r="C1081" i="9"/>
  <c r="D1081" i="9" s="1"/>
  <c r="F1081" i="9"/>
  <c r="H1081" i="9"/>
  <c r="E1081" i="9"/>
  <c r="G1081" i="9"/>
  <c r="I1081" i="9" s="1"/>
  <c r="B1082" i="9" s="1"/>
  <c r="A1082" i="9"/>
  <c r="B1042" i="15" s="1"/>
  <c r="D1042" i="15" l="1"/>
  <c r="F1042" i="15"/>
  <c r="C1042" i="15"/>
  <c r="E1042" i="15"/>
  <c r="K1082" i="9"/>
  <c r="J1082" i="9"/>
  <c r="G1082" i="9"/>
  <c r="I1082" i="9" s="1"/>
  <c r="B1083" i="9" s="1"/>
  <c r="E1082" i="9"/>
  <c r="A1083" i="9"/>
  <c r="B1043" i="15" s="1"/>
  <c r="C1082" i="9"/>
  <c r="D1082" i="9" s="1"/>
  <c r="F1082" i="9"/>
  <c r="H1082" i="9"/>
  <c r="F1043" i="15" l="1"/>
  <c r="D1043" i="15"/>
  <c r="C1043" i="15"/>
  <c r="E1043" i="15"/>
  <c r="J1083" i="9"/>
  <c r="K1083" i="9"/>
  <c r="H1083" i="9"/>
  <c r="F1083" i="9"/>
  <c r="C1083" i="9"/>
  <c r="D1083" i="9" s="1"/>
  <c r="G1083" i="9"/>
  <c r="I1083" i="9" s="1"/>
  <c r="B1084" i="9" s="1"/>
  <c r="A1084" i="9"/>
  <c r="B1044" i="15" s="1"/>
  <c r="E1083" i="9"/>
  <c r="F1044" i="15" l="1"/>
  <c r="E1044" i="15"/>
  <c r="C1044" i="15"/>
  <c r="D1044" i="15"/>
  <c r="K1084" i="9"/>
  <c r="J1084" i="9"/>
  <c r="H1084" i="9"/>
  <c r="E1084" i="9"/>
  <c r="A1085" i="9"/>
  <c r="B1045" i="15" s="1"/>
  <c r="C1084" i="9"/>
  <c r="D1084" i="9" s="1"/>
  <c r="G1084" i="9"/>
  <c r="I1084" i="9" s="1"/>
  <c r="B1085" i="9" s="1"/>
  <c r="F1084" i="9"/>
  <c r="F1045" i="15" l="1"/>
  <c r="D1045" i="15"/>
  <c r="E1045" i="15"/>
  <c r="C1045" i="15"/>
  <c r="J1085" i="9"/>
  <c r="K1085" i="9"/>
  <c r="A1086" i="9"/>
  <c r="B1046" i="15" s="1"/>
  <c r="C1085" i="9"/>
  <c r="D1085" i="9" s="1"/>
  <c r="F1085" i="9"/>
  <c r="G1085" i="9"/>
  <c r="I1085" i="9" s="1"/>
  <c r="B1086" i="9" s="1"/>
  <c r="E1085" i="9"/>
  <c r="H1085" i="9"/>
  <c r="D1046" i="15" l="1"/>
  <c r="F1046" i="15"/>
  <c r="C1046" i="15"/>
  <c r="E1046" i="15"/>
  <c r="K1086" i="9"/>
  <c r="J1086" i="9"/>
  <c r="G1086" i="9"/>
  <c r="I1086" i="9" s="1"/>
  <c r="B1087" i="9" s="1"/>
  <c r="E1086" i="9"/>
  <c r="F1086" i="9"/>
  <c r="A1087" i="9"/>
  <c r="B1047" i="15" s="1"/>
  <c r="H1086" i="9"/>
  <c r="C1086" i="9"/>
  <c r="D1086" i="9" s="1"/>
  <c r="F1047" i="15" l="1"/>
  <c r="D1047" i="15"/>
  <c r="C1047" i="15"/>
  <c r="E1047" i="15"/>
  <c r="J1087" i="9"/>
  <c r="K1087" i="9"/>
  <c r="C1087" i="9"/>
  <c r="D1087" i="9" s="1"/>
  <c r="F1087" i="9"/>
  <c r="H1087" i="9"/>
  <c r="E1087" i="9"/>
  <c r="G1087" i="9"/>
  <c r="I1087" i="9" s="1"/>
  <c r="B1088" i="9" s="1"/>
  <c r="A1088" i="9"/>
  <c r="B1048" i="15" s="1"/>
  <c r="F1048" i="15" l="1"/>
  <c r="C1048" i="15"/>
  <c r="D1048" i="15"/>
  <c r="E1048" i="15"/>
  <c r="K1088" i="9"/>
  <c r="J1088" i="9"/>
  <c r="H1088" i="9"/>
  <c r="A1089" i="9"/>
  <c r="B1049" i="15" s="1"/>
  <c r="E1088" i="9"/>
  <c r="G1088" i="9"/>
  <c r="I1088" i="9" s="1"/>
  <c r="B1089" i="9" s="1"/>
  <c r="C1088" i="9"/>
  <c r="D1088" i="9" s="1"/>
  <c r="F1088" i="9"/>
  <c r="F1049" i="15" l="1"/>
  <c r="D1049" i="15"/>
  <c r="E1049" i="15"/>
  <c r="C1049" i="15"/>
  <c r="J1089" i="9"/>
  <c r="K1089" i="9"/>
  <c r="F1089" i="9"/>
  <c r="H1089" i="9"/>
  <c r="G1089" i="9"/>
  <c r="I1089" i="9" s="1"/>
  <c r="B1090" i="9" s="1"/>
  <c r="E1089" i="9"/>
  <c r="A1090" i="9"/>
  <c r="B1050" i="15" s="1"/>
  <c r="C1089" i="9"/>
  <c r="D1089" i="9" s="1"/>
  <c r="D1050" i="15" l="1"/>
  <c r="F1050" i="15"/>
  <c r="C1050" i="15"/>
  <c r="E1050" i="15"/>
  <c r="K1090" i="9"/>
  <c r="J1090" i="9"/>
  <c r="A1091" i="9"/>
  <c r="B1051" i="15" s="1"/>
  <c r="E1090" i="9"/>
  <c r="F1090" i="9"/>
  <c r="G1090" i="9"/>
  <c r="I1090" i="9" s="1"/>
  <c r="B1091" i="9" s="1"/>
  <c r="C1090" i="9"/>
  <c r="D1090" i="9" s="1"/>
  <c r="H1090" i="9"/>
  <c r="F1051" i="15" l="1"/>
  <c r="D1051" i="15"/>
  <c r="E1051" i="15"/>
  <c r="C1051" i="15"/>
  <c r="J1091" i="9"/>
  <c r="K1091" i="9"/>
  <c r="C1091" i="9"/>
  <c r="D1091" i="9" s="1"/>
  <c r="F1091" i="9"/>
  <c r="H1091" i="9"/>
  <c r="G1091" i="9"/>
  <c r="I1091" i="9" s="1"/>
  <c r="B1092" i="9" s="1"/>
  <c r="E1091" i="9"/>
  <c r="A1092" i="9"/>
  <c r="B1052" i="15" s="1"/>
  <c r="F1052" i="15" l="1"/>
  <c r="D1052" i="15"/>
  <c r="E1052" i="15"/>
  <c r="C1052" i="15"/>
  <c r="K1092" i="9"/>
  <c r="J1092" i="9"/>
  <c r="H1092" i="9"/>
  <c r="G1092" i="9"/>
  <c r="I1092" i="9" s="1"/>
  <c r="B1093" i="9" s="1"/>
  <c r="E1092" i="9"/>
  <c r="A1093" i="9"/>
  <c r="B1053" i="15" s="1"/>
  <c r="C1092" i="9"/>
  <c r="D1092" i="9" s="1"/>
  <c r="F1092" i="9"/>
  <c r="F1053" i="15" l="1"/>
  <c r="C1053" i="15"/>
  <c r="D1053" i="15"/>
  <c r="E1053" i="15"/>
  <c r="J1093" i="9"/>
  <c r="K1093" i="9"/>
  <c r="A1094" i="9"/>
  <c r="B1054" i="15" s="1"/>
  <c r="C1093" i="9"/>
  <c r="D1093" i="9" s="1"/>
  <c r="F1093" i="9"/>
  <c r="H1093" i="9"/>
  <c r="G1093" i="9"/>
  <c r="I1093" i="9" s="1"/>
  <c r="B1094" i="9" s="1"/>
  <c r="E1093" i="9"/>
  <c r="D1054" i="15" l="1"/>
  <c r="F1054" i="15"/>
  <c r="C1054" i="15"/>
  <c r="E1054" i="15"/>
  <c r="K1094" i="9"/>
  <c r="J1094" i="9"/>
  <c r="G1094" i="9"/>
  <c r="I1094" i="9" s="1"/>
  <c r="B1095" i="9" s="1"/>
  <c r="E1094" i="9"/>
  <c r="A1095" i="9"/>
  <c r="B1055" i="15" s="1"/>
  <c r="C1094" i="9"/>
  <c r="D1094" i="9" s="1"/>
  <c r="F1094" i="9"/>
  <c r="H1094" i="9"/>
  <c r="F1055" i="15" l="1"/>
  <c r="D1055" i="15"/>
  <c r="E1055" i="15"/>
  <c r="C1055" i="15"/>
  <c r="J1095" i="9"/>
  <c r="K1095" i="9"/>
  <c r="C1095" i="9"/>
  <c r="D1095" i="9" s="1"/>
  <c r="E1095" i="9"/>
  <c r="F1095" i="9"/>
  <c r="H1095" i="9"/>
  <c r="A1096" i="9"/>
  <c r="B1056" i="15" s="1"/>
  <c r="G1095" i="9"/>
  <c r="I1095" i="9" s="1"/>
  <c r="B1096" i="9" s="1"/>
  <c r="F1056" i="15" l="1"/>
  <c r="C1056" i="15"/>
  <c r="D1056" i="15"/>
  <c r="E1056" i="15"/>
  <c r="K1096" i="9"/>
  <c r="J1096" i="9"/>
  <c r="E1096" i="9"/>
  <c r="A1097" i="9"/>
  <c r="B1057" i="15" s="1"/>
  <c r="F1096" i="9"/>
  <c r="C1096" i="9"/>
  <c r="D1096" i="9" s="1"/>
  <c r="H1096" i="9"/>
  <c r="G1096" i="9"/>
  <c r="I1096" i="9" s="1"/>
  <c r="B1097" i="9" s="1"/>
  <c r="F1057" i="15" l="1"/>
  <c r="D1057" i="15"/>
  <c r="E1057" i="15"/>
  <c r="C1057" i="15"/>
  <c r="J1097" i="9"/>
  <c r="K1097" i="9"/>
  <c r="A1098" i="9"/>
  <c r="B1058" i="15" s="1"/>
  <c r="C1097" i="9"/>
  <c r="D1097" i="9" s="1"/>
  <c r="F1097" i="9"/>
  <c r="G1097" i="9"/>
  <c r="I1097" i="9" s="1"/>
  <c r="B1098" i="9" s="1"/>
  <c r="E1097" i="9"/>
  <c r="H1097" i="9"/>
  <c r="D1058" i="15" l="1"/>
  <c r="F1058" i="15"/>
  <c r="E1058" i="15"/>
  <c r="C1058" i="15"/>
  <c r="K1098" i="9"/>
  <c r="J1098" i="9"/>
  <c r="A1099" i="9"/>
  <c r="B1059" i="15" s="1"/>
  <c r="C1098" i="9"/>
  <c r="D1098" i="9" s="1"/>
  <c r="F1098" i="9"/>
  <c r="H1098" i="9"/>
  <c r="G1098" i="9"/>
  <c r="I1098" i="9" s="1"/>
  <c r="B1099" i="9" s="1"/>
  <c r="E1098" i="9"/>
  <c r="F1059" i="15" l="1"/>
  <c r="D1059" i="15"/>
  <c r="C1059" i="15"/>
  <c r="E1059" i="15"/>
  <c r="J1099" i="9"/>
  <c r="K1099" i="9"/>
  <c r="H1099" i="9"/>
  <c r="F1099" i="9"/>
  <c r="C1099" i="9"/>
  <c r="D1099" i="9" s="1"/>
  <c r="A1100" i="9"/>
  <c r="B1060" i="15" s="1"/>
  <c r="G1099" i="9"/>
  <c r="I1099" i="9" s="1"/>
  <c r="B1100" i="9" s="1"/>
  <c r="E1099" i="9"/>
  <c r="F1060" i="15" l="1"/>
  <c r="C1060" i="15"/>
  <c r="D1060" i="15"/>
  <c r="E1060" i="15"/>
  <c r="K1100" i="9"/>
  <c r="J1100" i="9"/>
  <c r="C1100" i="9"/>
  <c r="D1100" i="9" s="1"/>
  <c r="H1100" i="9"/>
  <c r="G1100" i="9"/>
  <c r="I1100" i="9" s="1"/>
  <c r="B1101" i="9" s="1"/>
  <c r="E1100" i="9"/>
  <c r="A1101" i="9"/>
  <c r="B1061" i="15" s="1"/>
  <c r="F1100" i="9"/>
  <c r="F1061" i="15" l="1"/>
  <c r="D1061" i="15"/>
  <c r="E1061" i="15"/>
  <c r="C1061" i="15"/>
  <c r="J1101" i="9"/>
  <c r="K1101" i="9"/>
  <c r="G1101" i="9"/>
  <c r="I1101" i="9" s="1"/>
  <c r="B1102" i="9" s="1"/>
  <c r="E1101" i="9"/>
  <c r="A1102" i="9"/>
  <c r="B1062" i="15" s="1"/>
  <c r="C1101" i="9"/>
  <c r="D1101" i="9" s="1"/>
  <c r="F1101" i="9"/>
  <c r="H1101" i="9"/>
  <c r="D1062" i="15" l="1"/>
  <c r="F1062" i="15"/>
  <c r="C1062" i="15"/>
  <c r="E1062" i="15"/>
  <c r="K1102" i="9"/>
  <c r="J1102" i="9"/>
  <c r="G1102" i="9"/>
  <c r="I1102" i="9" s="1"/>
  <c r="B1103" i="9" s="1"/>
  <c r="A1103" i="9"/>
  <c r="B1063" i="15" s="1"/>
  <c r="C1102" i="9"/>
  <c r="D1102" i="9" s="1"/>
  <c r="F1102" i="9"/>
  <c r="H1102" i="9"/>
  <c r="E1102" i="9"/>
  <c r="F1063" i="15" l="1"/>
  <c r="E1063" i="15"/>
  <c r="D1063" i="15"/>
  <c r="C1063" i="15"/>
  <c r="J1103" i="9"/>
  <c r="K1103" i="9"/>
  <c r="C1103" i="9"/>
  <c r="D1103" i="9" s="1"/>
  <c r="H1103" i="9"/>
  <c r="A1104" i="9"/>
  <c r="B1064" i="15" s="1"/>
  <c r="F1103" i="9"/>
  <c r="E1103" i="9"/>
  <c r="G1103" i="9"/>
  <c r="I1103" i="9" s="1"/>
  <c r="B1104" i="9" s="1"/>
  <c r="F1064" i="15" l="1"/>
  <c r="E1064" i="15"/>
  <c r="C1064" i="15"/>
  <c r="D1064" i="15"/>
  <c r="K1104" i="9"/>
  <c r="J1104" i="9"/>
  <c r="H1104" i="9"/>
  <c r="A1105" i="9"/>
  <c r="B1065" i="15" s="1"/>
  <c r="E1104" i="9"/>
  <c r="G1104" i="9"/>
  <c r="I1104" i="9" s="1"/>
  <c r="B1105" i="9" s="1"/>
  <c r="C1104" i="9"/>
  <c r="D1104" i="9" s="1"/>
  <c r="F1104" i="9"/>
  <c r="F1065" i="15" l="1"/>
  <c r="D1065" i="15"/>
  <c r="C1065" i="15"/>
  <c r="E1065" i="15"/>
  <c r="J1105" i="9"/>
  <c r="K1105" i="9"/>
  <c r="A1106" i="9"/>
  <c r="B1066" i="15" s="1"/>
  <c r="E1105" i="9"/>
  <c r="C1105" i="9"/>
  <c r="D1105" i="9" s="1"/>
  <c r="F1105" i="9"/>
  <c r="H1105" i="9"/>
  <c r="G1105" i="9"/>
  <c r="I1105" i="9" s="1"/>
  <c r="B1106" i="9" s="1"/>
  <c r="D1066" i="15" l="1"/>
  <c r="F1066" i="15"/>
  <c r="C1066" i="15"/>
  <c r="E1066" i="15"/>
  <c r="K1106" i="9"/>
  <c r="J1106" i="9"/>
  <c r="A1107" i="9"/>
  <c r="B1067" i="15" s="1"/>
  <c r="E1106" i="9"/>
  <c r="C1106" i="9"/>
  <c r="D1106" i="9" s="1"/>
  <c r="F1106" i="9"/>
  <c r="H1106" i="9"/>
  <c r="G1106" i="9"/>
  <c r="I1106" i="9" s="1"/>
  <c r="B1107" i="9" s="1"/>
  <c r="F1067" i="15" l="1"/>
  <c r="D1067" i="15"/>
  <c r="E1067" i="15"/>
  <c r="C1067" i="15"/>
  <c r="J1107" i="9"/>
  <c r="K1107" i="9"/>
  <c r="C1107" i="9"/>
  <c r="D1107" i="9" s="1"/>
  <c r="G1107" i="9"/>
  <c r="I1107" i="9" s="1"/>
  <c r="B1108" i="9" s="1"/>
  <c r="E1107" i="9"/>
  <c r="A1108" i="9"/>
  <c r="B1068" i="15" s="1"/>
  <c r="F1107" i="9"/>
  <c r="H1107" i="9"/>
  <c r="F1068" i="15" l="1"/>
  <c r="C1068" i="15"/>
  <c r="D1068" i="15"/>
  <c r="E1068" i="15"/>
  <c r="K1108" i="9"/>
  <c r="J1108" i="9"/>
  <c r="H1108" i="9"/>
  <c r="G1108" i="9"/>
  <c r="I1108" i="9" s="1"/>
  <c r="B1109" i="9" s="1"/>
  <c r="E1108" i="9"/>
  <c r="A1109" i="9"/>
  <c r="B1069" i="15" s="1"/>
  <c r="C1108" i="9"/>
  <c r="D1108" i="9" s="1"/>
  <c r="F1108" i="9"/>
  <c r="F1069" i="15" l="1"/>
  <c r="E1069" i="15"/>
  <c r="C1069" i="15"/>
  <c r="D1069" i="15"/>
  <c r="J1109" i="9"/>
  <c r="K1109" i="9"/>
  <c r="A1110" i="9"/>
  <c r="B1070" i="15" s="1"/>
  <c r="C1109" i="9"/>
  <c r="D1109" i="9" s="1"/>
  <c r="F1109" i="9"/>
  <c r="G1109" i="9"/>
  <c r="I1109" i="9" s="1"/>
  <c r="B1110" i="9" s="1"/>
  <c r="E1109" i="9"/>
  <c r="H1109" i="9"/>
  <c r="D1070" i="15" l="1"/>
  <c r="F1070" i="15"/>
  <c r="C1070" i="15"/>
  <c r="E1070" i="15"/>
  <c r="K1110" i="9"/>
  <c r="J1110" i="9"/>
  <c r="G1110" i="9"/>
  <c r="I1110" i="9" s="1"/>
  <c r="B1111" i="9" s="1"/>
  <c r="E1110" i="9"/>
  <c r="A1111" i="9"/>
  <c r="B1071" i="15" s="1"/>
  <c r="C1110" i="9"/>
  <c r="D1110" i="9" s="1"/>
  <c r="F1110" i="9"/>
  <c r="H1110" i="9"/>
  <c r="F1071" i="15" l="1"/>
  <c r="D1071" i="15"/>
  <c r="E1071" i="15"/>
  <c r="C1071" i="15"/>
  <c r="J1111" i="9"/>
  <c r="K1111" i="9"/>
  <c r="C1111" i="9"/>
  <c r="D1111" i="9" s="1"/>
  <c r="F1111" i="9"/>
  <c r="H1111" i="9"/>
  <c r="G1111" i="9"/>
  <c r="I1111" i="9" s="1"/>
  <c r="B1112" i="9" s="1"/>
  <c r="E1111" i="9"/>
  <c r="A1112" i="9"/>
  <c r="B1072" i="15" s="1"/>
  <c r="F1072" i="15" l="1"/>
  <c r="D1072" i="15"/>
  <c r="E1072" i="15"/>
  <c r="C1072" i="15"/>
  <c r="K1112" i="9"/>
  <c r="J1112" i="9"/>
  <c r="H1112" i="9"/>
  <c r="G1112" i="9"/>
  <c r="I1112" i="9" s="1"/>
  <c r="B1113" i="9" s="1"/>
  <c r="E1112" i="9"/>
  <c r="A1113" i="9"/>
  <c r="B1073" i="15" s="1"/>
  <c r="C1112" i="9"/>
  <c r="D1112" i="9" s="1"/>
  <c r="F1112" i="9"/>
  <c r="F1073" i="15" l="1"/>
  <c r="D1073" i="15"/>
  <c r="E1073" i="15"/>
  <c r="C1073" i="15"/>
  <c r="J1113" i="9"/>
  <c r="K1113" i="9"/>
  <c r="A1114" i="9"/>
  <c r="B1074" i="15" s="1"/>
  <c r="C1113" i="9"/>
  <c r="D1113" i="9" s="1"/>
  <c r="F1113" i="9"/>
  <c r="H1113" i="9"/>
  <c r="G1113" i="9"/>
  <c r="I1113" i="9" s="1"/>
  <c r="B1114" i="9" s="1"/>
  <c r="E1113" i="9"/>
  <c r="D1074" i="15" l="1"/>
  <c r="F1074" i="15"/>
  <c r="C1074" i="15"/>
  <c r="E1074" i="15"/>
  <c r="K1114" i="9"/>
  <c r="J1114" i="9"/>
  <c r="G1114" i="9"/>
  <c r="I1114" i="9" s="1"/>
  <c r="B1115" i="9" s="1"/>
  <c r="E1114" i="9"/>
  <c r="A1115" i="9"/>
  <c r="B1075" i="15" s="1"/>
  <c r="F1114" i="9"/>
  <c r="H1114" i="9"/>
  <c r="C1114" i="9"/>
  <c r="D1114" i="9" s="1"/>
  <c r="F1075" i="15" l="1"/>
  <c r="D1075" i="15"/>
  <c r="C1075" i="15"/>
  <c r="E1075" i="15"/>
  <c r="J1115" i="9"/>
  <c r="K1115" i="9"/>
  <c r="H1115" i="9"/>
  <c r="C1115" i="9"/>
  <c r="D1115" i="9" s="1"/>
  <c r="A1116" i="9"/>
  <c r="B1076" i="15" s="1"/>
  <c r="F1115" i="9"/>
  <c r="E1115" i="9"/>
  <c r="G1115" i="9"/>
  <c r="I1115" i="9" s="1"/>
  <c r="B1116" i="9" s="1"/>
  <c r="F1076" i="15" l="1"/>
  <c r="E1076" i="15"/>
  <c r="C1076" i="15"/>
  <c r="D1076" i="15"/>
  <c r="K1116" i="9"/>
  <c r="J1116" i="9"/>
  <c r="E1116" i="9"/>
  <c r="A1117" i="9"/>
  <c r="B1077" i="15" s="1"/>
  <c r="H1116" i="9"/>
  <c r="G1116" i="9"/>
  <c r="I1116" i="9" s="1"/>
  <c r="B1117" i="9" s="1"/>
  <c r="C1116" i="9"/>
  <c r="D1116" i="9" s="1"/>
  <c r="F1116" i="9"/>
  <c r="F1077" i="15" l="1"/>
  <c r="D1077" i="15"/>
  <c r="E1077" i="15"/>
  <c r="C1077" i="15"/>
  <c r="J1117" i="9"/>
  <c r="K1117" i="9"/>
  <c r="A1118" i="9"/>
  <c r="B1078" i="15" s="1"/>
  <c r="C1117" i="9"/>
  <c r="D1117" i="9" s="1"/>
  <c r="F1117" i="9"/>
  <c r="H1117" i="9"/>
  <c r="G1117" i="9"/>
  <c r="I1117" i="9" s="1"/>
  <c r="B1118" i="9" s="1"/>
  <c r="E1117" i="9"/>
  <c r="D1078" i="15" l="1"/>
  <c r="F1078" i="15"/>
  <c r="C1078" i="15"/>
  <c r="E1078" i="15"/>
  <c r="K1118" i="9"/>
  <c r="J1118" i="9"/>
  <c r="G1118" i="9"/>
  <c r="I1118" i="9" s="1"/>
  <c r="B1119" i="9" s="1"/>
  <c r="E1118" i="9"/>
  <c r="A1119" i="9"/>
  <c r="B1079" i="15" s="1"/>
  <c r="C1118" i="9"/>
  <c r="D1118" i="9" s="1"/>
  <c r="F1118" i="9"/>
  <c r="H1118" i="9"/>
  <c r="F1079" i="15" l="1"/>
  <c r="C1079" i="15"/>
  <c r="E1079" i="15"/>
  <c r="D1079" i="15"/>
  <c r="J1119" i="9"/>
  <c r="K1119" i="9"/>
  <c r="C1119" i="9"/>
  <c r="D1119" i="9" s="1"/>
  <c r="F1119" i="9"/>
  <c r="H1119" i="9"/>
  <c r="E1119" i="9"/>
  <c r="A1120" i="9"/>
  <c r="B1080" i="15" s="1"/>
  <c r="G1119" i="9"/>
  <c r="I1119" i="9" s="1"/>
  <c r="B1120" i="9" s="1"/>
  <c r="F1080" i="15" l="1"/>
  <c r="C1080" i="15"/>
  <c r="D1080" i="15"/>
  <c r="E1080" i="15"/>
  <c r="K1120" i="9"/>
  <c r="J1120" i="9"/>
  <c r="H1120" i="9"/>
  <c r="A1121" i="9"/>
  <c r="B1081" i="15" s="1"/>
  <c r="E1120" i="9"/>
  <c r="G1120" i="9"/>
  <c r="I1120" i="9" s="1"/>
  <c r="B1121" i="9" s="1"/>
  <c r="C1120" i="9"/>
  <c r="D1120" i="9" s="1"/>
  <c r="F1120" i="9"/>
  <c r="F1081" i="15" l="1"/>
  <c r="D1081" i="15"/>
  <c r="E1081" i="15"/>
  <c r="C1081" i="15"/>
  <c r="J1121" i="9"/>
  <c r="K1121" i="9"/>
  <c r="C1121" i="9"/>
  <c r="D1121" i="9" s="1"/>
  <c r="F1121" i="9"/>
  <c r="H1121" i="9"/>
  <c r="G1121" i="9"/>
  <c r="I1121" i="9" s="1"/>
  <c r="B1122" i="9" s="1"/>
  <c r="E1121" i="9"/>
  <c r="A1122" i="9"/>
  <c r="B1082" i="15" s="1"/>
  <c r="D1082" i="15" l="1"/>
  <c r="F1082" i="15"/>
  <c r="C1082" i="15"/>
  <c r="E1082" i="15"/>
  <c r="K1122" i="9"/>
  <c r="J1122" i="9"/>
  <c r="G1122" i="9"/>
  <c r="I1122" i="9" s="1"/>
  <c r="B1123" i="9" s="1"/>
  <c r="A1123" i="9"/>
  <c r="B1083" i="15" s="1"/>
  <c r="E1122" i="9"/>
  <c r="F1122" i="9"/>
  <c r="H1122" i="9"/>
  <c r="C1122" i="9"/>
  <c r="D1122" i="9" s="1"/>
  <c r="D1083" i="15" l="1"/>
  <c r="F1083" i="15"/>
  <c r="E1083" i="15"/>
  <c r="C1083" i="15"/>
  <c r="J1123" i="9"/>
  <c r="K1123" i="9"/>
  <c r="C1123" i="9"/>
  <c r="D1123" i="9" s="1"/>
  <c r="F1123" i="9"/>
  <c r="H1123" i="9"/>
  <c r="E1123" i="9"/>
  <c r="A1124" i="9"/>
  <c r="B1084" i="15" s="1"/>
  <c r="G1123" i="9"/>
  <c r="I1123" i="9" s="1"/>
  <c r="B1124" i="9" s="1"/>
  <c r="F1084" i="15" l="1"/>
  <c r="D1084" i="15"/>
  <c r="E1084" i="15"/>
  <c r="C1084" i="15"/>
  <c r="K1124" i="9"/>
  <c r="J1124" i="9"/>
  <c r="H1124" i="9"/>
  <c r="G1124" i="9"/>
  <c r="I1124" i="9" s="1"/>
  <c r="B1125" i="9" s="1"/>
  <c r="E1124" i="9"/>
  <c r="A1125" i="9"/>
  <c r="B1085" i="15" s="1"/>
  <c r="C1124" i="9"/>
  <c r="D1124" i="9" s="1"/>
  <c r="F1124" i="9"/>
  <c r="F1085" i="15" l="1"/>
  <c r="D1085" i="15"/>
  <c r="E1085" i="15"/>
  <c r="C1085" i="15"/>
  <c r="J1125" i="9"/>
  <c r="K1125" i="9"/>
  <c r="A1126" i="9"/>
  <c r="B1086" i="15" s="1"/>
  <c r="C1125" i="9"/>
  <c r="D1125" i="9" s="1"/>
  <c r="F1125" i="9"/>
  <c r="H1125" i="9"/>
  <c r="E1125" i="9"/>
  <c r="G1125" i="9"/>
  <c r="I1125" i="9" s="1"/>
  <c r="B1126" i="9" s="1"/>
  <c r="D1086" i="15" l="1"/>
  <c r="F1086" i="15"/>
  <c r="C1086" i="15"/>
  <c r="E1086" i="15"/>
  <c r="K1126" i="9"/>
  <c r="J1126" i="9"/>
  <c r="A1127" i="9"/>
  <c r="B1087" i="15" s="1"/>
  <c r="G1126" i="9"/>
  <c r="I1126" i="9" s="1"/>
  <c r="B1127" i="9" s="1"/>
  <c r="C1126" i="9"/>
  <c r="D1126" i="9" s="1"/>
  <c r="F1126" i="9"/>
  <c r="H1126" i="9"/>
  <c r="E1126" i="9"/>
  <c r="F1087" i="15" l="1"/>
  <c r="D1087" i="15"/>
  <c r="E1087" i="15"/>
  <c r="C1087" i="15"/>
  <c r="J1127" i="9"/>
  <c r="K1127" i="9"/>
  <c r="C1127" i="9"/>
  <c r="D1127" i="9" s="1"/>
  <c r="G1127" i="9"/>
  <c r="I1127" i="9" s="1"/>
  <c r="B1128" i="9" s="1"/>
  <c r="F1127" i="9"/>
  <c r="H1127" i="9"/>
  <c r="E1127" i="9"/>
  <c r="A1128" i="9"/>
  <c r="B1088" i="15" s="1"/>
  <c r="F1088" i="15" l="1"/>
  <c r="C1088" i="15"/>
  <c r="D1088" i="15"/>
  <c r="E1088" i="15"/>
  <c r="K1128" i="9"/>
  <c r="J1128" i="9"/>
  <c r="E1128" i="9"/>
  <c r="C1128" i="9"/>
  <c r="D1128" i="9" s="1"/>
  <c r="F1128" i="9"/>
  <c r="H1128" i="9"/>
  <c r="G1128" i="9"/>
  <c r="I1128" i="9" s="1"/>
  <c r="B1129" i="9" s="1"/>
  <c r="A1129" i="9"/>
  <c r="B1089" i="15" s="1"/>
  <c r="F1089" i="15" l="1"/>
  <c r="D1089" i="15"/>
  <c r="E1089" i="15"/>
  <c r="C1089" i="15"/>
  <c r="J1129" i="9"/>
  <c r="K1129" i="9"/>
  <c r="G1129" i="9"/>
  <c r="I1129" i="9" s="1"/>
  <c r="B1130" i="9" s="1"/>
  <c r="E1129" i="9"/>
  <c r="C1129" i="9"/>
  <c r="D1129" i="9" s="1"/>
  <c r="F1129" i="9"/>
  <c r="A1130" i="9"/>
  <c r="B1090" i="15" s="1"/>
  <c r="H1129" i="9"/>
  <c r="D1090" i="15" l="1"/>
  <c r="F1090" i="15"/>
  <c r="E1090" i="15"/>
  <c r="C1090" i="15"/>
  <c r="K1130" i="9"/>
  <c r="J1130" i="9"/>
  <c r="G1130" i="9"/>
  <c r="I1130" i="9" s="1"/>
  <c r="B1131" i="9" s="1"/>
  <c r="E1130" i="9"/>
  <c r="F1130" i="9"/>
  <c r="H1130" i="9"/>
  <c r="A1131" i="9"/>
  <c r="B1091" i="15" s="1"/>
  <c r="C1130" i="9"/>
  <c r="D1130" i="9" s="1"/>
  <c r="F1091" i="15" l="1"/>
  <c r="D1091" i="15"/>
  <c r="C1091" i="15"/>
  <c r="E1091" i="15"/>
  <c r="J1131" i="9"/>
  <c r="K1131" i="9"/>
  <c r="H1131" i="9"/>
  <c r="G1131" i="9"/>
  <c r="I1131" i="9" s="1"/>
  <c r="B1132" i="9" s="1"/>
  <c r="E1131" i="9"/>
  <c r="A1132" i="9"/>
  <c r="B1092" i="15" s="1"/>
  <c r="F1131" i="9"/>
  <c r="C1131" i="9"/>
  <c r="D1131" i="9" s="1"/>
  <c r="F1092" i="15" l="1"/>
  <c r="C1092" i="15"/>
  <c r="D1092" i="15"/>
  <c r="E1092" i="15"/>
  <c r="K1132" i="9"/>
  <c r="J1132" i="9"/>
  <c r="E1132" i="9"/>
  <c r="A1133" i="9"/>
  <c r="B1093" i="15" s="1"/>
  <c r="H1132" i="9"/>
  <c r="G1132" i="9"/>
  <c r="I1132" i="9" s="1"/>
  <c r="B1133" i="9" s="1"/>
  <c r="C1132" i="9"/>
  <c r="D1132" i="9" s="1"/>
  <c r="F1132" i="9"/>
  <c r="F1093" i="15" l="1"/>
  <c r="D1093" i="15"/>
  <c r="E1093" i="15"/>
  <c r="C1093" i="15"/>
  <c r="J1133" i="9"/>
  <c r="K1133" i="9"/>
  <c r="H1133" i="9"/>
  <c r="G1133" i="9"/>
  <c r="I1133" i="9" s="1"/>
  <c r="B1134" i="9" s="1"/>
  <c r="E1133" i="9"/>
  <c r="A1134" i="9"/>
  <c r="B1094" i="15" s="1"/>
  <c r="C1133" i="9"/>
  <c r="D1133" i="9" s="1"/>
  <c r="F1133" i="9"/>
  <c r="D1094" i="15" l="1"/>
  <c r="F1094" i="15"/>
  <c r="C1094" i="15"/>
  <c r="E1094" i="15"/>
  <c r="K1134" i="9"/>
  <c r="J1134" i="9"/>
  <c r="G1134" i="9"/>
  <c r="I1134" i="9" s="1"/>
  <c r="B1135" i="9" s="1"/>
  <c r="E1134" i="9"/>
  <c r="A1135" i="9"/>
  <c r="B1095" i="15" s="1"/>
  <c r="C1134" i="9"/>
  <c r="D1134" i="9" s="1"/>
  <c r="F1134" i="9"/>
  <c r="H1134" i="9"/>
  <c r="F1095" i="15" l="1"/>
  <c r="C1095" i="15"/>
  <c r="E1095" i="15"/>
  <c r="D1095" i="15"/>
  <c r="J1135" i="9"/>
  <c r="K1135" i="9"/>
  <c r="C1135" i="9"/>
  <c r="D1135" i="9" s="1"/>
  <c r="F1135" i="9"/>
  <c r="H1135" i="9"/>
  <c r="E1135" i="9"/>
  <c r="A1136" i="9"/>
  <c r="B1096" i="15" s="1"/>
  <c r="G1135" i="9"/>
  <c r="I1135" i="9" s="1"/>
  <c r="B1136" i="9" s="1"/>
  <c r="F1096" i="15" l="1"/>
  <c r="E1096" i="15"/>
  <c r="C1096" i="15"/>
  <c r="D1096" i="15"/>
  <c r="K1136" i="9"/>
  <c r="J1136" i="9"/>
  <c r="A1137" i="9"/>
  <c r="B1097" i="15" s="1"/>
  <c r="E1136" i="9"/>
  <c r="G1136" i="9"/>
  <c r="I1136" i="9" s="1"/>
  <c r="B1137" i="9" s="1"/>
  <c r="C1136" i="9"/>
  <c r="D1136" i="9" s="1"/>
  <c r="F1136" i="9"/>
  <c r="H1136" i="9"/>
  <c r="F1097" i="15" l="1"/>
  <c r="D1097" i="15"/>
  <c r="C1097" i="15"/>
  <c r="E1097" i="15"/>
  <c r="J1137" i="9"/>
  <c r="K1137" i="9"/>
  <c r="A1138" i="9"/>
  <c r="B1098" i="15" s="1"/>
  <c r="F1137" i="9"/>
  <c r="H1137" i="9"/>
  <c r="G1137" i="9"/>
  <c r="I1137" i="9" s="1"/>
  <c r="B1138" i="9" s="1"/>
  <c r="E1137" i="9"/>
  <c r="C1137" i="9"/>
  <c r="D1137" i="9" s="1"/>
  <c r="D1098" i="15" l="1"/>
  <c r="F1098" i="15"/>
  <c r="C1098" i="15"/>
  <c r="E1098" i="15"/>
  <c r="K1138" i="9"/>
  <c r="J1138" i="9"/>
  <c r="G1138" i="9"/>
  <c r="I1138" i="9" s="1"/>
  <c r="B1139" i="9" s="1"/>
  <c r="A1139" i="9"/>
  <c r="B1099" i="15" s="1"/>
  <c r="E1138" i="9"/>
  <c r="C1138" i="9"/>
  <c r="D1138" i="9" s="1"/>
  <c r="F1138" i="9"/>
  <c r="H1138" i="9"/>
  <c r="F1099" i="15" l="1"/>
  <c r="D1099" i="15"/>
  <c r="E1099" i="15"/>
  <c r="C1099" i="15"/>
  <c r="J1139" i="9"/>
  <c r="K1139" i="9"/>
  <c r="C1139" i="9"/>
  <c r="D1139" i="9" s="1"/>
  <c r="F1139" i="9"/>
  <c r="H1139" i="9"/>
  <c r="E1139" i="9"/>
  <c r="A1140" i="9"/>
  <c r="B1100" i="15" s="1"/>
  <c r="G1139" i="9"/>
  <c r="I1139" i="9" s="1"/>
  <c r="B1140" i="9" s="1"/>
  <c r="F1100" i="15" l="1"/>
  <c r="C1100" i="15"/>
  <c r="D1100" i="15"/>
  <c r="E1100" i="15"/>
  <c r="K1140" i="9"/>
  <c r="J1140" i="9"/>
  <c r="H1140" i="9"/>
  <c r="G1140" i="9"/>
  <c r="I1140" i="9" s="1"/>
  <c r="B1141" i="9" s="1"/>
  <c r="C1140" i="9"/>
  <c r="D1140" i="9" s="1"/>
  <c r="F1140" i="9"/>
  <c r="E1140" i="9"/>
  <c r="A1141" i="9"/>
  <c r="B1101" i="15" s="1"/>
  <c r="F1101" i="15" l="1"/>
  <c r="E1101" i="15"/>
  <c r="C1101" i="15"/>
  <c r="D1101" i="15"/>
  <c r="J1141" i="9"/>
  <c r="K1141" i="9"/>
  <c r="A1142" i="9"/>
  <c r="B1102" i="15" s="1"/>
  <c r="G1141" i="9"/>
  <c r="I1141" i="9" s="1"/>
  <c r="B1142" i="9" s="1"/>
  <c r="E1141" i="9"/>
  <c r="C1141" i="9"/>
  <c r="D1141" i="9" s="1"/>
  <c r="F1141" i="9"/>
  <c r="H1141" i="9"/>
  <c r="D1102" i="15" l="1"/>
  <c r="F1102" i="15"/>
  <c r="C1102" i="15"/>
  <c r="E1102" i="15"/>
  <c r="K1142" i="9"/>
  <c r="J1142" i="9"/>
  <c r="G1142" i="9"/>
  <c r="I1142" i="9" s="1"/>
  <c r="B1143" i="9" s="1"/>
  <c r="E1142" i="9"/>
  <c r="A1143" i="9"/>
  <c r="B1103" i="15" s="1"/>
  <c r="C1142" i="9"/>
  <c r="D1142" i="9" s="1"/>
  <c r="F1142" i="9"/>
  <c r="H1142" i="9"/>
  <c r="F1103" i="15" l="1"/>
  <c r="D1103" i="15"/>
  <c r="E1103" i="15"/>
  <c r="C1103" i="15"/>
  <c r="J1143" i="9"/>
  <c r="K1143" i="9"/>
  <c r="C1143" i="9"/>
  <c r="D1143" i="9" s="1"/>
  <c r="F1143" i="9"/>
  <c r="E1143" i="9"/>
  <c r="A1144" i="9"/>
  <c r="B1104" i="15" s="1"/>
  <c r="H1143" i="9"/>
  <c r="G1143" i="9"/>
  <c r="I1143" i="9" s="1"/>
  <c r="B1144" i="9" s="1"/>
  <c r="F1104" i="15" l="1"/>
  <c r="D1104" i="15"/>
  <c r="E1104" i="15"/>
  <c r="C1104" i="15"/>
  <c r="K1144" i="9"/>
  <c r="J1144" i="9"/>
  <c r="G1144" i="9"/>
  <c r="I1144" i="9" s="1"/>
  <c r="B1145" i="9" s="1"/>
  <c r="E1144" i="9"/>
  <c r="A1145" i="9"/>
  <c r="B1105" i="15" s="1"/>
  <c r="C1144" i="9"/>
  <c r="D1144" i="9" s="1"/>
  <c r="F1144" i="9"/>
  <c r="H1144" i="9"/>
  <c r="F1105" i="15" l="1"/>
  <c r="D1105" i="15"/>
  <c r="E1105" i="15"/>
  <c r="C1105" i="15"/>
  <c r="J1145" i="9"/>
  <c r="K1145" i="9"/>
  <c r="A1146" i="9"/>
  <c r="B1106" i="15" s="1"/>
  <c r="E1145" i="9"/>
  <c r="C1145" i="9"/>
  <c r="D1145" i="9" s="1"/>
  <c r="F1145" i="9"/>
  <c r="H1145" i="9"/>
  <c r="G1145" i="9"/>
  <c r="I1145" i="9" s="1"/>
  <c r="B1146" i="9" s="1"/>
  <c r="D1106" i="15" l="1"/>
  <c r="F1106" i="15"/>
  <c r="C1106" i="15"/>
  <c r="E1106" i="15"/>
  <c r="K1146" i="9"/>
  <c r="J1146" i="9"/>
  <c r="G1146" i="9"/>
  <c r="I1146" i="9" s="1"/>
  <c r="B1147" i="9" s="1"/>
  <c r="E1146" i="9"/>
  <c r="A1147" i="9"/>
  <c r="B1107" i="15" s="1"/>
  <c r="C1146" i="9"/>
  <c r="D1146" i="9" s="1"/>
  <c r="F1146" i="9"/>
  <c r="H1146" i="9"/>
  <c r="F1107" i="15" l="1"/>
  <c r="D1107" i="15"/>
  <c r="C1107" i="15"/>
  <c r="E1107" i="15"/>
  <c r="J1147" i="9"/>
  <c r="K1147" i="9"/>
  <c r="H1147" i="9"/>
  <c r="F1147" i="9"/>
  <c r="C1147" i="9"/>
  <c r="D1147" i="9" s="1"/>
  <c r="E1147" i="9"/>
  <c r="G1147" i="9"/>
  <c r="I1147" i="9" s="1"/>
  <c r="B1148" i="9" s="1"/>
  <c r="A1148" i="9"/>
  <c r="B1108" i="15" s="1"/>
  <c r="F1108" i="15" l="1"/>
  <c r="E1108" i="15"/>
  <c r="C1108" i="15"/>
  <c r="D1108" i="15"/>
  <c r="K1148" i="9"/>
  <c r="J1148" i="9"/>
  <c r="E1148" i="9"/>
  <c r="A1149" i="9"/>
  <c r="B1109" i="15" s="1"/>
  <c r="F1148" i="9"/>
  <c r="H1148" i="9"/>
  <c r="C1148" i="9"/>
  <c r="D1148" i="9" s="1"/>
  <c r="G1148" i="9"/>
  <c r="I1148" i="9" s="1"/>
  <c r="B1149" i="9" s="1"/>
  <c r="F1109" i="15" l="1"/>
  <c r="D1109" i="15"/>
  <c r="E1109" i="15"/>
  <c r="C1109" i="15"/>
  <c r="J1149" i="9"/>
  <c r="K1149" i="9"/>
  <c r="C1149" i="9"/>
  <c r="D1149" i="9" s="1"/>
  <c r="F1149" i="9"/>
  <c r="H1149" i="9"/>
  <c r="G1149" i="9"/>
  <c r="I1149" i="9" s="1"/>
  <c r="B1150" i="9" s="1"/>
  <c r="E1149" i="9"/>
  <c r="A1150" i="9"/>
  <c r="B1110" i="15" s="1"/>
  <c r="D1110" i="15" l="1"/>
  <c r="F1110" i="15"/>
  <c r="C1110" i="15"/>
  <c r="E1110" i="15"/>
  <c r="K1150" i="9"/>
  <c r="J1150" i="9"/>
  <c r="G1150" i="9"/>
  <c r="I1150" i="9" s="1"/>
  <c r="B1151" i="9" s="1"/>
  <c r="E1150" i="9"/>
  <c r="A1151" i="9"/>
  <c r="B1111" i="15" s="1"/>
  <c r="C1150" i="9"/>
  <c r="D1150" i="9" s="1"/>
  <c r="F1150" i="9"/>
  <c r="H1150" i="9"/>
  <c r="F1111" i="15" l="1"/>
  <c r="D1111" i="15"/>
  <c r="C1111" i="15"/>
  <c r="E1111" i="15"/>
  <c r="J1151" i="9"/>
  <c r="K1151" i="9"/>
  <c r="C1151" i="9"/>
  <c r="D1151" i="9" s="1"/>
  <c r="G1151" i="9"/>
  <c r="I1151" i="9" s="1"/>
  <c r="B1152" i="9" s="1"/>
  <c r="E1151" i="9"/>
  <c r="A1152" i="9"/>
  <c r="B1112" i="15" s="1"/>
  <c r="F1151" i="9"/>
  <c r="H1151" i="9"/>
  <c r="F1112" i="15" l="1"/>
  <c r="C1112" i="15"/>
  <c r="D1112" i="15"/>
  <c r="E1112" i="15"/>
  <c r="K1152" i="9"/>
  <c r="J1152" i="9"/>
  <c r="A1153" i="9"/>
  <c r="B1113" i="15" s="1"/>
  <c r="E1152" i="9"/>
  <c r="G1152" i="9"/>
  <c r="I1152" i="9" s="1"/>
  <c r="B1153" i="9" s="1"/>
  <c r="C1152" i="9"/>
  <c r="D1152" i="9" s="1"/>
  <c r="F1152" i="9"/>
  <c r="H1152" i="9"/>
  <c r="F1113" i="15" l="1"/>
  <c r="D1113" i="15"/>
  <c r="E1113" i="15"/>
  <c r="C1113" i="15"/>
  <c r="J1153" i="9"/>
  <c r="K1153" i="9"/>
  <c r="A1154" i="9"/>
  <c r="B1114" i="15" s="1"/>
  <c r="C1153" i="9"/>
  <c r="D1153" i="9" s="1"/>
  <c r="F1153" i="9"/>
  <c r="H1153" i="9"/>
  <c r="G1153" i="9"/>
  <c r="I1153" i="9" s="1"/>
  <c r="B1154" i="9" s="1"/>
  <c r="E1153" i="9"/>
  <c r="D1114" i="15" l="1"/>
  <c r="F1114" i="15"/>
  <c r="C1114" i="15"/>
  <c r="E1114" i="15"/>
  <c r="K1154" i="9"/>
  <c r="J1154" i="9"/>
  <c r="A1155" i="9"/>
  <c r="B1115" i="15" s="1"/>
  <c r="E1154" i="9"/>
  <c r="C1154" i="9"/>
  <c r="D1154" i="9" s="1"/>
  <c r="F1154" i="9"/>
  <c r="H1154" i="9"/>
  <c r="G1154" i="9"/>
  <c r="I1154" i="9" s="1"/>
  <c r="B1155" i="9" s="1"/>
  <c r="F1115" i="15" l="1"/>
  <c r="D1115" i="15"/>
  <c r="E1115" i="15"/>
  <c r="C1115" i="15"/>
  <c r="J1155" i="9"/>
  <c r="K1155" i="9"/>
  <c r="C1155" i="9"/>
  <c r="D1155" i="9" s="1"/>
  <c r="G1155" i="9"/>
  <c r="I1155" i="9" s="1"/>
  <c r="B1156" i="9" s="1"/>
  <c r="E1155" i="9"/>
  <c r="A1156" i="9"/>
  <c r="B1116" i="15" s="1"/>
  <c r="F1155" i="9"/>
  <c r="H1155" i="9"/>
  <c r="F1116" i="15" l="1"/>
  <c r="D1116" i="15"/>
  <c r="E1116" i="15"/>
  <c r="C1116" i="15"/>
  <c r="K1156" i="9"/>
  <c r="J1156" i="9"/>
  <c r="E1156" i="9"/>
  <c r="A1157" i="9"/>
  <c r="B1117" i="15" s="1"/>
  <c r="C1156" i="9"/>
  <c r="D1156" i="9" s="1"/>
  <c r="F1156" i="9"/>
  <c r="H1156" i="9"/>
  <c r="G1156" i="9"/>
  <c r="I1156" i="9" s="1"/>
  <c r="B1157" i="9" s="1"/>
  <c r="F1117" i="15" l="1"/>
  <c r="C1117" i="15"/>
  <c r="D1117" i="15"/>
  <c r="E1117" i="15"/>
  <c r="J1157" i="9"/>
  <c r="K1157" i="9"/>
  <c r="C1157" i="9"/>
  <c r="D1157" i="9" s="1"/>
  <c r="F1157" i="9"/>
  <c r="H1157" i="9"/>
  <c r="G1157" i="9"/>
  <c r="I1157" i="9" s="1"/>
  <c r="B1158" i="9" s="1"/>
  <c r="E1157" i="9"/>
  <c r="A1158" i="9"/>
  <c r="B1118" i="15" s="1"/>
  <c r="D1118" i="15" l="1"/>
  <c r="F1118" i="15"/>
  <c r="C1118" i="15"/>
  <c r="E1118" i="15"/>
  <c r="K1158" i="9"/>
  <c r="J1158" i="9"/>
  <c r="A1159" i="9"/>
  <c r="B1119" i="15" s="1"/>
  <c r="C1158" i="9"/>
  <c r="D1158" i="9" s="1"/>
  <c r="G1158" i="9"/>
  <c r="I1158" i="9" s="1"/>
  <c r="B1159" i="9" s="1"/>
  <c r="E1158" i="9"/>
  <c r="F1158" i="9"/>
  <c r="H1158" i="9"/>
  <c r="F1119" i="15" l="1"/>
  <c r="D1119" i="15"/>
  <c r="E1119" i="15"/>
  <c r="C1119" i="15"/>
  <c r="J1159" i="9"/>
  <c r="K1159" i="9"/>
  <c r="H1159" i="9"/>
  <c r="F1159" i="9"/>
  <c r="G1159" i="9"/>
  <c r="I1159" i="9" s="1"/>
  <c r="B1160" i="9" s="1"/>
  <c r="E1159" i="9"/>
  <c r="A1160" i="9"/>
  <c r="B1120" i="15" s="1"/>
  <c r="C1159" i="9"/>
  <c r="D1159" i="9" s="1"/>
  <c r="F1120" i="15" l="1"/>
  <c r="C1120" i="15"/>
  <c r="D1120" i="15"/>
  <c r="E1120" i="15"/>
  <c r="K1160" i="9"/>
  <c r="J1160" i="9"/>
  <c r="H1160" i="9"/>
  <c r="E1160" i="9"/>
  <c r="A1161" i="9"/>
  <c r="B1121" i="15" s="1"/>
  <c r="F1160" i="9"/>
  <c r="G1160" i="9"/>
  <c r="I1160" i="9" s="1"/>
  <c r="B1161" i="9" s="1"/>
  <c r="C1160" i="9"/>
  <c r="D1160" i="9" s="1"/>
  <c r="F1121" i="15" l="1"/>
  <c r="D1121" i="15"/>
  <c r="E1121" i="15"/>
  <c r="C1121" i="15"/>
  <c r="J1161" i="9"/>
  <c r="K1161" i="9"/>
  <c r="C1161" i="9"/>
  <c r="D1161" i="9" s="1"/>
  <c r="F1161" i="9"/>
  <c r="H1161" i="9"/>
  <c r="A1162" i="9"/>
  <c r="B1122" i="15" s="1"/>
  <c r="G1161" i="9"/>
  <c r="I1161" i="9" s="1"/>
  <c r="B1162" i="9" s="1"/>
  <c r="E1161" i="9"/>
  <c r="D1122" i="15" l="1"/>
  <c r="F1122" i="15"/>
  <c r="E1122" i="15"/>
  <c r="C1122" i="15"/>
  <c r="K1162" i="9"/>
  <c r="J1162" i="9"/>
  <c r="A1163" i="9"/>
  <c r="B1123" i="15" s="1"/>
  <c r="C1162" i="9"/>
  <c r="D1162" i="9" s="1"/>
  <c r="F1162" i="9"/>
  <c r="H1162" i="9"/>
  <c r="G1162" i="9"/>
  <c r="I1162" i="9" s="1"/>
  <c r="B1163" i="9" s="1"/>
  <c r="E1162" i="9"/>
  <c r="F1123" i="15" l="1"/>
  <c r="D1123" i="15"/>
  <c r="C1123" i="15"/>
  <c r="E1123" i="15"/>
  <c r="J1163" i="9"/>
  <c r="K1163" i="9"/>
  <c r="H1163" i="9"/>
  <c r="G1163" i="9"/>
  <c r="I1163" i="9" s="1"/>
  <c r="B1164" i="9" s="1"/>
  <c r="E1163" i="9"/>
  <c r="A1164" i="9"/>
  <c r="B1124" i="15" s="1"/>
  <c r="F1163" i="9"/>
  <c r="C1163" i="9"/>
  <c r="D1163" i="9" s="1"/>
  <c r="F1124" i="15" l="1"/>
  <c r="C1124" i="15"/>
  <c r="D1124" i="15"/>
  <c r="E1124" i="15"/>
  <c r="K1164" i="9"/>
  <c r="J1164" i="9"/>
  <c r="E1164" i="9"/>
  <c r="A1165" i="9"/>
  <c r="B1125" i="15" s="1"/>
  <c r="H1164" i="9"/>
  <c r="C1164" i="9"/>
  <c r="D1164" i="9" s="1"/>
  <c r="F1164" i="9"/>
  <c r="G1164" i="9"/>
  <c r="I1164" i="9" s="1"/>
  <c r="B1165" i="9" s="1"/>
  <c r="F1125" i="15" l="1"/>
  <c r="D1125" i="15"/>
  <c r="E1125" i="15"/>
  <c r="C1125" i="15"/>
  <c r="J1165" i="9"/>
  <c r="K1165" i="9"/>
  <c r="C1165" i="9"/>
  <c r="D1165" i="9" s="1"/>
  <c r="H1165" i="9"/>
  <c r="F1165" i="9"/>
  <c r="G1165" i="9"/>
  <c r="I1165" i="9" s="1"/>
  <c r="B1166" i="9" s="1"/>
  <c r="E1165" i="9"/>
  <c r="A1166" i="9"/>
  <c r="B1126" i="15" s="1"/>
  <c r="D1126" i="15" l="1"/>
  <c r="F1126" i="15"/>
  <c r="C1126" i="15"/>
  <c r="E1126" i="15"/>
  <c r="K1166" i="9"/>
  <c r="J1166" i="9"/>
  <c r="F1166" i="9"/>
  <c r="H1166" i="9"/>
  <c r="G1166" i="9"/>
  <c r="I1166" i="9" s="1"/>
  <c r="B1167" i="9" s="1"/>
  <c r="E1166" i="9"/>
  <c r="A1167" i="9"/>
  <c r="B1127" i="15" s="1"/>
  <c r="C1166" i="9"/>
  <c r="D1166" i="9" s="1"/>
  <c r="F1127" i="15" l="1"/>
  <c r="C1127" i="15"/>
  <c r="E1127" i="15"/>
  <c r="D1127" i="15"/>
  <c r="J1167" i="9"/>
  <c r="K1167" i="9"/>
  <c r="E1167" i="9"/>
  <c r="A1168" i="9"/>
  <c r="B1128" i="15" s="1"/>
  <c r="F1167" i="9"/>
  <c r="H1167" i="9"/>
  <c r="G1167" i="9"/>
  <c r="I1167" i="9" s="1"/>
  <c r="B1168" i="9" s="1"/>
  <c r="C1167" i="9"/>
  <c r="D1167" i="9" s="1"/>
  <c r="F1128" i="15" l="1"/>
  <c r="E1128" i="15"/>
  <c r="C1128" i="15"/>
  <c r="D1128" i="15"/>
  <c r="K1168" i="9"/>
  <c r="J1168" i="9"/>
  <c r="C1168" i="9"/>
  <c r="D1168" i="9" s="1"/>
  <c r="F1168" i="9"/>
  <c r="H1168" i="9"/>
  <c r="A1169" i="9"/>
  <c r="B1129" i="15" s="1"/>
  <c r="E1168" i="9"/>
  <c r="G1168" i="9"/>
  <c r="I1168" i="9" s="1"/>
  <c r="B1169" i="9" s="1"/>
  <c r="F1129" i="15" l="1"/>
  <c r="D1129" i="15"/>
  <c r="E1129" i="15"/>
  <c r="C1129" i="15"/>
  <c r="J1169" i="9"/>
  <c r="K1169" i="9"/>
  <c r="A1170" i="9"/>
  <c r="B1130" i="15" s="1"/>
  <c r="H1169" i="9"/>
  <c r="C1169" i="9"/>
  <c r="D1169" i="9" s="1"/>
  <c r="F1169" i="9"/>
  <c r="G1169" i="9"/>
  <c r="I1169" i="9" s="1"/>
  <c r="B1170" i="9" s="1"/>
  <c r="E1169" i="9"/>
  <c r="D1130" i="15" l="1"/>
  <c r="F1130" i="15"/>
  <c r="C1130" i="15"/>
  <c r="E1130" i="15"/>
  <c r="K1170" i="9"/>
  <c r="J1170" i="9"/>
  <c r="G1170" i="9"/>
  <c r="I1170" i="9" s="1"/>
  <c r="B1171" i="9" s="1"/>
  <c r="A1171" i="9"/>
  <c r="B1131" i="15" s="1"/>
  <c r="E1170" i="9"/>
  <c r="C1170" i="9"/>
  <c r="D1170" i="9" s="1"/>
  <c r="F1170" i="9"/>
  <c r="H1170" i="9"/>
  <c r="F1131" i="15" l="1"/>
  <c r="D1131" i="15"/>
  <c r="E1131" i="15"/>
  <c r="C1131" i="15"/>
  <c r="J1171" i="9"/>
  <c r="K1171" i="9"/>
  <c r="E1171" i="9"/>
  <c r="C1171" i="9"/>
  <c r="D1171" i="9" s="1"/>
  <c r="F1171" i="9"/>
  <c r="H1171" i="9"/>
  <c r="A1172" i="9"/>
  <c r="B1132" i="15" s="1"/>
  <c r="G1171" i="9"/>
  <c r="I1171" i="9" s="1"/>
  <c r="B1172" i="9" s="1"/>
  <c r="F1132" i="15" l="1"/>
  <c r="C1132" i="15"/>
  <c r="D1132" i="15"/>
  <c r="E1132" i="15"/>
  <c r="K1172" i="9"/>
  <c r="J1172" i="9"/>
  <c r="E1172" i="9"/>
  <c r="G1172" i="9"/>
  <c r="I1172" i="9" s="1"/>
  <c r="B1173" i="9" s="1"/>
  <c r="H1172" i="9"/>
  <c r="F1172" i="9"/>
  <c r="C1172" i="9"/>
  <c r="D1172" i="9" s="1"/>
  <c r="A1173" i="9"/>
  <c r="B1133" i="15" s="1"/>
  <c r="F1133" i="15" l="1"/>
  <c r="E1133" i="15"/>
  <c r="C1133" i="15"/>
  <c r="D1133" i="15"/>
  <c r="J1173" i="9"/>
  <c r="K1173" i="9"/>
  <c r="E1173" i="9"/>
  <c r="C1173" i="9"/>
  <c r="D1173" i="9" s="1"/>
  <c r="F1173" i="9"/>
  <c r="H1173" i="9"/>
  <c r="G1173" i="9"/>
  <c r="I1173" i="9" s="1"/>
  <c r="B1174" i="9" s="1"/>
  <c r="A1174" i="9"/>
  <c r="B1134" i="15" s="1"/>
  <c r="D1134" i="15" l="1"/>
  <c r="F1134" i="15"/>
  <c r="C1134" i="15"/>
  <c r="E1134" i="15"/>
  <c r="K1174" i="9"/>
  <c r="J1174" i="9"/>
  <c r="F1174" i="9"/>
  <c r="C1174" i="9"/>
  <c r="D1174" i="9" s="1"/>
  <c r="G1174" i="9"/>
  <c r="I1174" i="9" s="1"/>
  <c r="B1175" i="9" s="1"/>
  <c r="A1175" i="9"/>
  <c r="B1135" i="15" s="1"/>
  <c r="H1174" i="9"/>
  <c r="E1174" i="9"/>
  <c r="F1135" i="15" l="1"/>
  <c r="D1135" i="15"/>
  <c r="E1135" i="15"/>
  <c r="C1135" i="15"/>
  <c r="J1175" i="9"/>
  <c r="K1175" i="9"/>
  <c r="G1175" i="9"/>
  <c r="I1175" i="9" s="1"/>
  <c r="B1176" i="9" s="1"/>
  <c r="E1175" i="9"/>
  <c r="F1175" i="9"/>
  <c r="H1175" i="9"/>
  <c r="A1176" i="9"/>
  <c r="B1136" i="15" s="1"/>
  <c r="C1175" i="9"/>
  <c r="D1175" i="9" s="1"/>
  <c r="F1136" i="15" l="1"/>
  <c r="D1136" i="15"/>
  <c r="E1136" i="15"/>
  <c r="C1136" i="15"/>
  <c r="K1176" i="9"/>
  <c r="J1176" i="9"/>
  <c r="G1176" i="9"/>
  <c r="I1176" i="9" s="1"/>
  <c r="B1177" i="9" s="1"/>
  <c r="E1176" i="9"/>
  <c r="C1176" i="9"/>
  <c r="D1176" i="9" s="1"/>
  <c r="A1177" i="9"/>
  <c r="B1137" i="15" s="1"/>
  <c r="F1176" i="9"/>
  <c r="H1176" i="9"/>
  <c r="F1137" i="15" l="1"/>
  <c r="D1137" i="15"/>
  <c r="E1137" i="15"/>
  <c r="C1137" i="15"/>
  <c r="J1177" i="9"/>
  <c r="K1177" i="9"/>
  <c r="C1177" i="9"/>
  <c r="D1177" i="9" s="1"/>
  <c r="F1177" i="9"/>
  <c r="G1177" i="9"/>
  <c r="I1177" i="9" s="1"/>
  <c r="B1178" i="9" s="1"/>
  <c r="E1177" i="9"/>
  <c r="A1178" i="9"/>
  <c r="B1138" i="15" s="1"/>
  <c r="H1177" i="9"/>
  <c r="D1138" i="15" l="1"/>
  <c r="F1138" i="15"/>
  <c r="C1138" i="15"/>
  <c r="E1138" i="15"/>
  <c r="K1178" i="9"/>
  <c r="J1178" i="9"/>
  <c r="E1178" i="9"/>
  <c r="A1179" i="9"/>
  <c r="B1139" i="15" s="1"/>
  <c r="F1178" i="9"/>
  <c r="H1178" i="9"/>
  <c r="C1178" i="9"/>
  <c r="D1178" i="9" s="1"/>
  <c r="G1178" i="9"/>
  <c r="I1178" i="9" s="1"/>
  <c r="B1179" i="9" s="1"/>
  <c r="F1139" i="15" l="1"/>
  <c r="D1139" i="15"/>
  <c r="C1139" i="15"/>
  <c r="E1139" i="15"/>
  <c r="J1179" i="9"/>
  <c r="K1179" i="9"/>
  <c r="A1180" i="9"/>
  <c r="B1140" i="15" s="1"/>
  <c r="H1179" i="9"/>
  <c r="G1179" i="9"/>
  <c r="I1179" i="9" s="1"/>
  <c r="B1180" i="9" s="1"/>
  <c r="E1179" i="9"/>
  <c r="C1179" i="9"/>
  <c r="D1179" i="9" s="1"/>
  <c r="F1179" i="9"/>
  <c r="F1140" i="15" l="1"/>
  <c r="E1140" i="15"/>
  <c r="C1140" i="15"/>
  <c r="D1140" i="15"/>
  <c r="K1180" i="9"/>
  <c r="J1180" i="9"/>
  <c r="E1180" i="9"/>
  <c r="A1181" i="9"/>
  <c r="B1141" i="15" s="1"/>
  <c r="H1180" i="9"/>
  <c r="G1180" i="9"/>
  <c r="I1180" i="9" s="1"/>
  <c r="B1181" i="9" s="1"/>
  <c r="C1180" i="9"/>
  <c r="D1180" i="9" s="1"/>
  <c r="F1180" i="9"/>
  <c r="F1141" i="15" l="1"/>
  <c r="D1141" i="15"/>
  <c r="E1141" i="15"/>
  <c r="C1141" i="15"/>
  <c r="J1181" i="9"/>
  <c r="K1181" i="9"/>
  <c r="C1181" i="9"/>
  <c r="D1181" i="9" s="1"/>
  <c r="A1182" i="9"/>
  <c r="B1142" i="15" s="1"/>
  <c r="F1181" i="9"/>
  <c r="H1181" i="9"/>
  <c r="G1181" i="9"/>
  <c r="I1181" i="9" s="1"/>
  <c r="B1182" i="9" s="1"/>
  <c r="E1181" i="9"/>
  <c r="D1142" i="15" l="1"/>
  <c r="F1142" i="15"/>
  <c r="C1142" i="15"/>
  <c r="E1142" i="15"/>
  <c r="K1182" i="9"/>
  <c r="J1182" i="9"/>
  <c r="H1182" i="9"/>
  <c r="G1182" i="9"/>
  <c r="I1182" i="9" s="1"/>
  <c r="B1183" i="9" s="1"/>
  <c r="E1182" i="9"/>
  <c r="A1183" i="9"/>
  <c r="B1143" i="15" s="1"/>
  <c r="C1182" i="9"/>
  <c r="D1182" i="9" s="1"/>
  <c r="F1182" i="9"/>
  <c r="F1143" i="15" l="1"/>
  <c r="D1143" i="15"/>
  <c r="C1143" i="15"/>
  <c r="E1143" i="15"/>
  <c r="J1183" i="9"/>
  <c r="K1183" i="9"/>
  <c r="A1184" i="9"/>
  <c r="B1144" i="15" s="1"/>
  <c r="C1183" i="9"/>
  <c r="D1183" i="9" s="1"/>
  <c r="F1183" i="9"/>
  <c r="G1183" i="9"/>
  <c r="I1183" i="9" s="1"/>
  <c r="B1184" i="9" s="1"/>
  <c r="E1183" i="9"/>
  <c r="H1183" i="9"/>
  <c r="F1144" i="15" l="1"/>
  <c r="C1144" i="15"/>
  <c r="D1144" i="15"/>
  <c r="E1144" i="15"/>
  <c r="K1184" i="9"/>
  <c r="J1184" i="9"/>
  <c r="F1184" i="9"/>
  <c r="H1184" i="9"/>
  <c r="G1184" i="9"/>
  <c r="I1184" i="9" s="1"/>
  <c r="B1185" i="9" s="1"/>
  <c r="C1184" i="9"/>
  <c r="D1184" i="9" s="1"/>
  <c r="E1184" i="9"/>
  <c r="A1185" i="9"/>
  <c r="B1145" i="15" s="1"/>
  <c r="F1145" i="15" l="1"/>
  <c r="D1145" i="15"/>
  <c r="E1145" i="15"/>
  <c r="C1145" i="15"/>
  <c r="J1185" i="9"/>
  <c r="K1185" i="9"/>
  <c r="E1185" i="9"/>
  <c r="A1186" i="9"/>
  <c r="B1146" i="15" s="1"/>
  <c r="H1185" i="9"/>
  <c r="F1185" i="9"/>
  <c r="G1185" i="9"/>
  <c r="I1185" i="9" s="1"/>
  <c r="B1186" i="9" s="1"/>
  <c r="C1185" i="9"/>
  <c r="D1185" i="9" s="1"/>
  <c r="D1146" i="15" l="1"/>
  <c r="F1146" i="15"/>
  <c r="C1146" i="15"/>
  <c r="E1146" i="15"/>
  <c r="K1186" i="9"/>
  <c r="J1186" i="9"/>
  <c r="C1186" i="9"/>
  <c r="D1186" i="9" s="1"/>
  <c r="F1186" i="9"/>
  <c r="H1186" i="9"/>
  <c r="G1186" i="9"/>
  <c r="I1186" i="9" s="1"/>
  <c r="B1187" i="9" s="1"/>
  <c r="E1186" i="9"/>
  <c r="A1187" i="9"/>
  <c r="B1147" i="15" s="1"/>
  <c r="F1147" i="15" l="1"/>
  <c r="D1147" i="15"/>
  <c r="E1147" i="15"/>
  <c r="C1147" i="15"/>
  <c r="J1187" i="9"/>
  <c r="K1187" i="9"/>
  <c r="A1188" i="9"/>
  <c r="B1148" i="15" s="1"/>
  <c r="C1187" i="9"/>
  <c r="D1187" i="9" s="1"/>
  <c r="F1187" i="9"/>
  <c r="G1187" i="9"/>
  <c r="I1187" i="9" s="1"/>
  <c r="B1188" i="9" s="1"/>
  <c r="E1187" i="9"/>
  <c r="H1187" i="9"/>
  <c r="F1148" i="15" l="1"/>
  <c r="D1148" i="15"/>
  <c r="E1148" i="15"/>
  <c r="C1148" i="15"/>
  <c r="K1188" i="9"/>
  <c r="J1188" i="9"/>
  <c r="F1188" i="9"/>
  <c r="H1188" i="9"/>
  <c r="G1188" i="9"/>
  <c r="I1188" i="9" s="1"/>
  <c r="B1189" i="9" s="1"/>
  <c r="E1188" i="9"/>
  <c r="A1189" i="9"/>
  <c r="B1149" i="15" s="1"/>
  <c r="C1188" i="9"/>
  <c r="D1188" i="9" s="1"/>
  <c r="F1149" i="15" l="1"/>
  <c r="C1149" i="15"/>
  <c r="D1149" i="15"/>
  <c r="E1149" i="15"/>
  <c r="J1189" i="9"/>
  <c r="K1189" i="9"/>
  <c r="C1189" i="9"/>
  <c r="D1189" i="9" s="1"/>
  <c r="E1189" i="9"/>
  <c r="A1190" i="9"/>
  <c r="B1150" i="15" s="1"/>
  <c r="F1189" i="9"/>
  <c r="H1189" i="9"/>
  <c r="G1189" i="9"/>
  <c r="I1189" i="9" s="1"/>
  <c r="B1190" i="9" s="1"/>
  <c r="D1150" i="15" l="1"/>
  <c r="F1150" i="15"/>
  <c r="C1150" i="15"/>
  <c r="E1150" i="15"/>
  <c r="K1190" i="9"/>
  <c r="J1190" i="9"/>
  <c r="H1190" i="9"/>
  <c r="A1191" i="9"/>
  <c r="B1151" i="15" s="1"/>
  <c r="E1190" i="9"/>
  <c r="G1190" i="9"/>
  <c r="I1190" i="9" s="1"/>
  <c r="B1191" i="9" s="1"/>
  <c r="C1190" i="9"/>
  <c r="D1190" i="9" s="1"/>
  <c r="F1190" i="9"/>
  <c r="F1151" i="15" l="1"/>
  <c r="D1151" i="15"/>
  <c r="E1151" i="15"/>
  <c r="C1151" i="15"/>
  <c r="J1191" i="9"/>
  <c r="K1191" i="9"/>
  <c r="A1192" i="9"/>
  <c r="B1152" i="15" s="1"/>
  <c r="C1191" i="9"/>
  <c r="D1191" i="9" s="1"/>
  <c r="F1191" i="9"/>
  <c r="E1191" i="9"/>
  <c r="G1191" i="9"/>
  <c r="I1191" i="9" s="1"/>
  <c r="B1192" i="9" s="1"/>
  <c r="H1191" i="9"/>
  <c r="F1152" i="15" l="1"/>
  <c r="C1152" i="15"/>
  <c r="D1152" i="15"/>
  <c r="E1152" i="15"/>
  <c r="K1192" i="9"/>
  <c r="J1192" i="9"/>
  <c r="G1192" i="9"/>
  <c r="I1192" i="9" s="1"/>
  <c r="B1193" i="9" s="1"/>
  <c r="H1192" i="9"/>
  <c r="A1193" i="9"/>
  <c r="B1153" i="15" s="1"/>
  <c r="E1192" i="9"/>
  <c r="C1192" i="9"/>
  <c r="D1192" i="9" s="1"/>
  <c r="F1192" i="9"/>
  <c r="F1153" i="15" l="1"/>
  <c r="D1153" i="15"/>
  <c r="E1153" i="15"/>
  <c r="C1153" i="15"/>
  <c r="J1193" i="9"/>
  <c r="K1193" i="9"/>
  <c r="C1193" i="9"/>
  <c r="D1193" i="9" s="1"/>
  <c r="F1193" i="9"/>
  <c r="H1193" i="9"/>
  <c r="E1193" i="9"/>
  <c r="G1193" i="9"/>
  <c r="I1193" i="9" s="1"/>
  <c r="B1194" i="9" s="1"/>
  <c r="A1194" i="9"/>
  <c r="B1154" i="15" s="1"/>
  <c r="D1154" i="15" l="1"/>
  <c r="F1154" i="15"/>
  <c r="E1154" i="15"/>
  <c r="C1154" i="15"/>
  <c r="K1194" i="9"/>
  <c r="J1194" i="9"/>
  <c r="H1194" i="9"/>
  <c r="E1194" i="9"/>
  <c r="A1195" i="9"/>
  <c r="B1155" i="15" s="1"/>
  <c r="C1194" i="9"/>
  <c r="D1194" i="9" s="1"/>
  <c r="F1194" i="9"/>
  <c r="G1194" i="9"/>
  <c r="I1194" i="9" s="1"/>
  <c r="B1195" i="9" s="1"/>
  <c r="F1155" i="15" l="1"/>
  <c r="D1155" i="15"/>
  <c r="C1155" i="15"/>
  <c r="E1155" i="15"/>
  <c r="J1195" i="9"/>
  <c r="K1195" i="9"/>
  <c r="A1196" i="9"/>
  <c r="B1156" i="15" s="1"/>
  <c r="C1195" i="9"/>
  <c r="D1195" i="9" s="1"/>
  <c r="F1195" i="9"/>
  <c r="E1195" i="9"/>
  <c r="H1195" i="9"/>
  <c r="G1195" i="9"/>
  <c r="I1195" i="9" s="1"/>
  <c r="B1196" i="9" s="1"/>
  <c r="F1156" i="15" l="1"/>
  <c r="C1156" i="15"/>
  <c r="D1156" i="15"/>
  <c r="E1156" i="15"/>
  <c r="K1196" i="9"/>
  <c r="J1196" i="9"/>
  <c r="F1196" i="9"/>
  <c r="H1196" i="9"/>
  <c r="G1196" i="9"/>
  <c r="I1196" i="9" s="1"/>
  <c r="B1197" i="9" s="1"/>
  <c r="E1196" i="9"/>
  <c r="A1197" i="9"/>
  <c r="B1157" i="15" s="1"/>
  <c r="C1196" i="9"/>
  <c r="D1196" i="9" s="1"/>
  <c r="F1157" i="15" l="1"/>
  <c r="D1157" i="15"/>
  <c r="E1157" i="15"/>
  <c r="C1157" i="15"/>
  <c r="J1197" i="9"/>
  <c r="K1197" i="9"/>
  <c r="C1197" i="9"/>
  <c r="D1197" i="9" s="1"/>
  <c r="E1197" i="9"/>
  <c r="A1198" i="9"/>
  <c r="B1158" i="15" s="1"/>
  <c r="F1197" i="9"/>
  <c r="H1197" i="9"/>
  <c r="G1197" i="9"/>
  <c r="I1197" i="9" s="1"/>
  <c r="B1198" i="9" s="1"/>
  <c r="D1158" i="15" l="1"/>
  <c r="F1158" i="15"/>
  <c r="C1158" i="15"/>
  <c r="E1158" i="15"/>
  <c r="K1198" i="9"/>
  <c r="J1198" i="9"/>
  <c r="H1198" i="9"/>
  <c r="E1198" i="9"/>
  <c r="A1199" i="9"/>
  <c r="B1159" i="15" s="1"/>
  <c r="C1198" i="9"/>
  <c r="D1198" i="9" s="1"/>
  <c r="F1198" i="9"/>
  <c r="G1198" i="9"/>
  <c r="I1198" i="9" s="1"/>
  <c r="B1199" i="9" s="1"/>
  <c r="F1159" i="15" l="1"/>
  <c r="C1159" i="15"/>
  <c r="E1159" i="15"/>
  <c r="D1159" i="15"/>
  <c r="J1199" i="9"/>
  <c r="K1199" i="9"/>
  <c r="A1200" i="9"/>
  <c r="B1160" i="15" s="1"/>
  <c r="C1199" i="9"/>
  <c r="D1199" i="9" s="1"/>
  <c r="F1199" i="9"/>
  <c r="G1199" i="9"/>
  <c r="I1199" i="9" s="1"/>
  <c r="B1200" i="9" s="1"/>
  <c r="E1199" i="9"/>
  <c r="H1199" i="9"/>
  <c r="F1160" i="15" l="1"/>
  <c r="E1160" i="15"/>
  <c r="C1160" i="15"/>
  <c r="D1160" i="15"/>
  <c r="K1200" i="9"/>
  <c r="J1200" i="9"/>
  <c r="G1200" i="9"/>
  <c r="I1200" i="9" s="1"/>
  <c r="B1201" i="9" s="1"/>
  <c r="E1200" i="9"/>
  <c r="A1201" i="9"/>
  <c r="B1161" i="15" s="1"/>
  <c r="C1200" i="9"/>
  <c r="D1200" i="9" s="1"/>
  <c r="F1200" i="9"/>
  <c r="H1200" i="9"/>
  <c r="F1161" i="15" l="1"/>
  <c r="D1161" i="15"/>
  <c r="C1161" i="15"/>
  <c r="E1161" i="15"/>
  <c r="J1201" i="9"/>
  <c r="K1201" i="9"/>
  <c r="E1201" i="9"/>
  <c r="A1202" i="9"/>
  <c r="B1162" i="15" s="1"/>
  <c r="C1201" i="9"/>
  <c r="D1201" i="9" s="1"/>
  <c r="H1201" i="9"/>
  <c r="F1201" i="9"/>
  <c r="G1201" i="9"/>
  <c r="I1201" i="9" s="1"/>
  <c r="B1202" i="9" s="1"/>
  <c r="D1162" i="15" l="1"/>
  <c r="F1162" i="15"/>
  <c r="C1162" i="15"/>
  <c r="E1162" i="15"/>
  <c r="K1202" i="9"/>
  <c r="J1202" i="9"/>
  <c r="C1202" i="9"/>
  <c r="D1202" i="9" s="1"/>
  <c r="F1202" i="9"/>
  <c r="G1202" i="9"/>
  <c r="I1202" i="9" s="1"/>
  <c r="B1203" i="9" s="1"/>
  <c r="H1202" i="9"/>
  <c r="E1202" i="9"/>
  <c r="A1203" i="9"/>
  <c r="B1163" i="15" s="1"/>
  <c r="F1163" i="15" l="1"/>
  <c r="D1163" i="15"/>
  <c r="E1163" i="15"/>
  <c r="C1163" i="15"/>
  <c r="J1203" i="9"/>
  <c r="K1203" i="9"/>
  <c r="A1204" i="9"/>
  <c r="B1164" i="15" s="1"/>
  <c r="H1203" i="9"/>
  <c r="G1203" i="9"/>
  <c r="I1203" i="9" s="1"/>
  <c r="B1204" i="9" s="1"/>
  <c r="E1203" i="9"/>
  <c r="C1203" i="9"/>
  <c r="D1203" i="9" s="1"/>
  <c r="F1203" i="9"/>
  <c r="F1164" i="15" l="1"/>
  <c r="C1164" i="15"/>
  <c r="D1164" i="15"/>
  <c r="E1164" i="15"/>
  <c r="K1204" i="9"/>
  <c r="J1204" i="9"/>
  <c r="C1204" i="9"/>
  <c r="D1204" i="9" s="1"/>
  <c r="A1205" i="9"/>
  <c r="B1165" i="15" s="1"/>
  <c r="F1204" i="9"/>
  <c r="H1204" i="9"/>
  <c r="G1204" i="9"/>
  <c r="I1204" i="9" s="1"/>
  <c r="B1205" i="9" s="1"/>
  <c r="E1204" i="9"/>
  <c r="F1165" i="15" l="1"/>
  <c r="E1165" i="15"/>
  <c r="C1165" i="15"/>
  <c r="D1165" i="15"/>
  <c r="J1205" i="9"/>
  <c r="K1205" i="9"/>
  <c r="F1205" i="9"/>
  <c r="H1205" i="9"/>
  <c r="C1205" i="9"/>
  <c r="D1205" i="9" s="1"/>
  <c r="G1205" i="9"/>
  <c r="I1205" i="9" s="1"/>
  <c r="B1206" i="9" s="1"/>
  <c r="E1205" i="9"/>
  <c r="A1206" i="9"/>
  <c r="B1166" i="15" s="1"/>
  <c r="D1166" i="15" l="1"/>
  <c r="F1166" i="15"/>
  <c r="C1166" i="15"/>
  <c r="E1166" i="15"/>
  <c r="K1206" i="9"/>
  <c r="J1206" i="9"/>
  <c r="E1206" i="9"/>
  <c r="C1206" i="9"/>
  <c r="D1206" i="9" s="1"/>
  <c r="F1206" i="9"/>
  <c r="H1206" i="9"/>
  <c r="A1207" i="9"/>
  <c r="B1167" i="15" s="1"/>
  <c r="G1206" i="9"/>
  <c r="I1206" i="9" s="1"/>
  <c r="B1207" i="9" s="1"/>
  <c r="F1167" i="15" l="1"/>
  <c r="D1167" i="15"/>
  <c r="E1167" i="15"/>
  <c r="C1167" i="15"/>
  <c r="J1207" i="9"/>
  <c r="K1207" i="9"/>
  <c r="A1208" i="9"/>
  <c r="B1168" i="15" s="1"/>
  <c r="F1207" i="9"/>
  <c r="H1207" i="9"/>
  <c r="G1207" i="9"/>
  <c r="I1207" i="9" s="1"/>
  <c r="B1208" i="9" s="1"/>
  <c r="E1207" i="9"/>
  <c r="C1207" i="9"/>
  <c r="D1207" i="9" s="1"/>
  <c r="F1168" i="15" l="1"/>
  <c r="D1168" i="15"/>
  <c r="E1168" i="15"/>
  <c r="C1168" i="15"/>
  <c r="K1208" i="9"/>
  <c r="J1208" i="9"/>
  <c r="A1209" i="9"/>
  <c r="B1169" i="15" s="1"/>
  <c r="E1208" i="9"/>
  <c r="C1208" i="9"/>
  <c r="D1208" i="9" s="1"/>
  <c r="F1208" i="9"/>
  <c r="H1208" i="9"/>
  <c r="G1208" i="9"/>
  <c r="I1208" i="9" s="1"/>
  <c r="B1209" i="9" s="1"/>
  <c r="F1169" i="15" l="1"/>
  <c r="D1169" i="15"/>
  <c r="E1169" i="15"/>
  <c r="C1169" i="15"/>
  <c r="J1209" i="9"/>
  <c r="K1209" i="9"/>
  <c r="F1209" i="9"/>
  <c r="H1209" i="9"/>
  <c r="G1209" i="9"/>
  <c r="I1209" i="9" s="1"/>
  <c r="B1210" i="9" s="1"/>
  <c r="C1209" i="9"/>
  <c r="D1209" i="9" s="1"/>
  <c r="E1209" i="9"/>
  <c r="A1210" i="9"/>
  <c r="B1170" i="15" s="1"/>
  <c r="D1170" i="15" l="1"/>
  <c r="F1170" i="15"/>
  <c r="C1170" i="15"/>
  <c r="E1170" i="15"/>
  <c r="K1210" i="9"/>
  <c r="J1210" i="9"/>
  <c r="E1210" i="9"/>
  <c r="C1210" i="9"/>
  <c r="D1210" i="9" s="1"/>
  <c r="F1210" i="9"/>
  <c r="H1210" i="9"/>
  <c r="G1210" i="9"/>
  <c r="I1210" i="9" s="1"/>
  <c r="B1211" i="9" s="1"/>
  <c r="A1211" i="9"/>
  <c r="B1171" i="15" s="1"/>
  <c r="F1171" i="15" l="1"/>
  <c r="D1171" i="15"/>
  <c r="C1171" i="15"/>
  <c r="E1171" i="15"/>
  <c r="J1211" i="9"/>
  <c r="K1211" i="9"/>
  <c r="A1212" i="9"/>
  <c r="B1172" i="15" s="1"/>
  <c r="C1211" i="9"/>
  <c r="D1211" i="9" s="1"/>
  <c r="F1211" i="9"/>
  <c r="H1211" i="9"/>
  <c r="G1211" i="9"/>
  <c r="I1211" i="9" s="1"/>
  <c r="B1212" i="9" s="1"/>
  <c r="E1211" i="9"/>
  <c r="F1172" i="15" l="1"/>
  <c r="E1172" i="15"/>
  <c r="C1172" i="15"/>
  <c r="D1172" i="15"/>
  <c r="K1212" i="9"/>
  <c r="J1212" i="9"/>
  <c r="A1213" i="9"/>
  <c r="B1173" i="15" s="1"/>
  <c r="C1212" i="9"/>
  <c r="D1212" i="9" s="1"/>
  <c r="F1212" i="9"/>
  <c r="H1212" i="9"/>
  <c r="G1212" i="9"/>
  <c r="I1212" i="9" s="1"/>
  <c r="B1213" i="9" s="1"/>
  <c r="E1212" i="9"/>
  <c r="F1173" i="15" l="1"/>
  <c r="D1173" i="15"/>
  <c r="E1173" i="15"/>
  <c r="C1173" i="15"/>
  <c r="J1213" i="9"/>
  <c r="K1213" i="9"/>
  <c r="F1213" i="9"/>
  <c r="H1213" i="9"/>
  <c r="G1213" i="9"/>
  <c r="I1213" i="9" s="1"/>
  <c r="B1214" i="9" s="1"/>
  <c r="C1213" i="9"/>
  <c r="D1213" i="9" s="1"/>
  <c r="E1213" i="9"/>
  <c r="A1214" i="9"/>
  <c r="B1174" i="15" s="1"/>
  <c r="D1174" i="15" l="1"/>
  <c r="F1174" i="15"/>
  <c r="C1174" i="15"/>
  <c r="E1174" i="15"/>
  <c r="K1214" i="9"/>
  <c r="J1214" i="9"/>
  <c r="H1214" i="9"/>
  <c r="G1214" i="9"/>
  <c r="I1214" i="9" s="1"/>
  <c r="B1215" i="9" s="1"/>
  <c r="E1214" i="9"/>
  <c r="C1214" i="9"/>
  <c r="D1214" i="9" s="1"/>
  <c r="F1214" i="9"/>
  <c r="A1215" i="9"/>
  <c r="B1175" i="15" s="1"/>
  <c r="F1175" i="15" l="1"/>
  <c r="D1175" i="15"/>
  <c r="C1175" i="15"/>
  <c r="E1175" i="15"/>
  <c r="J1215" i="9"/>
  <c r="K1215" i="9"/>
  <c r="G1215" i="9"/>
  <c r="I1215" i="9" s="1"/>
  <c r="B1216" i="9" s="1"/>
  <c r="E1215" i="9"/>
  <c r="A1216" i="9"/>
  <c r="B1176" i="15" s="1"/>
  <c r="C1215" i="9"/>
  <c r="D1215" i="9" s="1"/>
  <c r="H1215" i="9"/>
  <c r="F1215" i="9"/>
  <c r="F1176" i="15" l="1"/>
  <c r="C1176" i="15"/>
  <c r="D1176" i="15"/>
  <c r="E1176" i="15"/>
  <c r="K1216" i="9"/>
  <c r="J1216" i="9"/>
  <c r="C1216" i="9"/>
  <c r="D1216" i="9" s="1"/>
  <c r="F1216" i="9"/>
  <c r="H1216" i="9"/>
  <c r="E1216" i="9"/>
  <c r="A1217" i="9"/>
  <c r="B1177" i="15" s="1"/>
  <c r="G1216" i="9"/>
  <c r="I1216" i="9" s="1"/>
  <c r="B1217" i="9" s="1"/>
  <c r="F1177" i="15" l="1"/>
  <c r="D1177" i="15"/>
  <c r="E1177" i="15"/>
  <c r="C1177" i="15"/>
  <c r="J1217" i="9"/>
  <c r="K1217" i="9"/>
  <c r="H1217" i="9"/>
  <c r="G1217" i="9"/>
  <c r="I1217" i="9" s="1"/>
  <c r="B1218" i="9" s="1"/>
  <c r="F1217" i="9"/>
  <c r="C1217" i="9"/>
  <c r="D1217" i="9" s="1"/>
  <c r="E1217" i="9"/>
  <c r="A1218" i="9"/>
  <c r="B1178" i="15" s="1"/>
  <c r="D1178" i="15" l="1"/>
  <c r="F1178" i="15"/>
  <c r="C1178" i="15"/>
  <c r="E1178" i="15"/>
  <c r="K1218" i="9"/>
  <c r="J1218" i="9"/>
  <c r="G1218" i="9"/>
  <c r="I1218" i="9" s="1"/>
  <c r="B1219" i="9" s="1"/>
  <c r="C1218" i="9"/>
  <c r="D1218" i="9" s="1"/>
  <c r="F1218" i="9"/>
  <c r="H1218" i="9"/>
  <c r="E1218" i="9"/>
  <c r="A1219" i="9"/>
  <c r="B1179" i="15" s="1"/>
  <c r="F1179" i="15" l="1"/>
  <c r="D1179" i="15"/>
  <c r="E1179" i="15"/>
  <c r="C1179" i="15"/>
  <c r="J1219" i="9"/>
  <c r="K1219" i="9"/>
  <c r="A1220" i="9"/>
  <c r="B1180" i="15" s="1"/>
  <c r="H1219" i="9"/>
  <c r="G1219" i="9"/>
  <c r="I1219" i="9" s="1"/>
  <c r="B1220" i="9" s="1"/>
  <c r="E1219" i="9"/>
  <c r="C1219" i="9"/>
  <c r="D1219" i="9" s="1"/>
  <c r="F1219" i="9"/>
  <c r="F1180" i="15" l="1"/>
  <c r="D1180" i="15"/>
  <c r="E1180" i="15"/>
  <c r="C1180" i="15"/>
  <c r="K1220" i="9"/>
  <c r="J1220" i="9"/>
  <c r="E1220" i="9"/>
  <c r="C1220" i="9"/>
  <c r="D1220" i="9" s="1"/>
  <c r="F1220" i="9"/>
  <c r="H1220" i="9"/>
  <c r="G1220" i="9"/>
  <c r="I1220" i="9" s="1"/>
  <c r="B1221" i="9" s="1"/>
  <c r="A1221" i="9"/>
  <c r="B1181" i="15" s="1"/>
  <c r="F1181" i="15" l="1"/>
  <c r="C1181" i="15"/>
  <c r="D1181" i="15"/>
  <c r="E1181" i="15"/>
  <c r="J1221" i="9"/>
  <c r="K1221" i="9"/>
  <c r="F1221" i="9"/>
  <c r="H1221" i="9"/>
  <c r="G1221" i="9"/>
  <c r="I1221" i="9" s="1"/>
  <c r="B1222" i="9" s="1"/>
  <c r="C1221" i="9"/>
  <c r="D1221" i="9" s="1"/>
  <c r="E1221" i="9"/>
  <c r="A1222" i="9"/>
  <c r="B1182" i="15" s="1"/>
  <c r="D1182" i="15" l="1"/>
  <c r="F1182" i="15"/>
  <c r="C1182" i="15"/>
  <c r="E1182" i="15"/>
  <c r="K1222" i="9"/>
  <c r="J1222" i="9"/>
  <c r="E1222" i="9"/>
  <c r="C1222" i="9"/>
  <c r="D1222" i="9" s="1"/>
  <c r="F1222" i="9"/>
  <c r="H1222" i="9"/>
  <c r="A1223" i="9"/>
  <c r="B1183" i="15" s="1"/>
  <c r="G1222" i="9"/>
  <c r="I1222" i="9" s="1"/>
  <c r="B1223" i="9" s="1"/>
  <c r="F1183" i="15" l="1"/>
  <c r="D1183" i="15"/>
  <c r="E1183" i="15"/>
  <c r="C1183" i="15"/>
  <c r="J1223" i="9"/>
  <c r="K1223" i="9"/>
  <c r="A1224" i="9"/>
  <c r="B1184" i="15" s="1"/>
  <c r="C1223" i="9"/>
  <c r="D1223" i="9" s="1"/>
  <c r="F1223" i="9"/>
  <c r="H1223" i="9"/>
  <c r="G1223" i="9"/>
  <c r="I1223" i="9" s="1"/>
  <c r="B1224" i="9" s="1"/>
  <c r="E1223" i="9"/>
  <c r="F1184" i="15" l="1"/>
  <c r="C1184" i="15"/>
  <c r="D1184" i="15"/>
  <c r="E1184" i="15"/>
  <c r="K1224" i="9"/>
  <c r="J1224" i="9"/>
  <c r="A1225" i="9"/>
  <c r="B1185" i="15" s="1"/>
  <c r="E1224" i="9"/>
  <c r="F1224" i="9"/>
  <c r="H1224" i="9"/>
  <c r="G1224" i="9"/>
  <c r="I1224" i="9" s="1"/>
  <c r="B1225" i="9" s="1"/>
  <c r="C1224" i="9"/>
  <c r="D1224" i="9" s="1"/>
  <c r="F1185" i="15" l="1"/>
  <c r="D1185" i="15"/>
  <c r="E1185" i="15"/>
  <c r="C1185" i="15"/>
  <c r="J1225" i="9"/>
  <c r="K1225" i="9"/>
  <c r="F1225" i="9"/>
  <c r="H1225" i="9"/>
  <c r="G1225" i="9"/>
  <c r="I1225" i="9" s="1"/>
  <c r="B1226" i="9" s="1"/>
  <c r="C1225" i="9"/>
  <c r="D1225" i="9" s="1"/>
  <c r="E1225" i="9"/>
  <c r="A1226" i="9"/>
  <c r="B1186" i="15" s="1"/>
  <c r="D1186" i="15" l="1"/>
  <c r="F1186" i="15"/>
  <c r="E1186" i="15"/>
  <c r="C1186" i="15"/>
  <c r="K1226" i="9"/>
  <c r="J1226" i="9"/>
  <c r="H1226" i="9"/>
  <c r="G1226" i="9"/>
  <c r="I1226" i="9" s="1"/>
  <c r="B1227" i="9" s="1"/>
  <c r="E1226" i="9"/>
  <c r="A1227" i="9"/>
  <c r="B1187" i="15" s="1"/>
  <c r="F1226" i="9"/>
  <c r="C1226" i="9"/>
  <c r="D1226" i="9" s="1"/>
  <c r="F1187" i="15" l="1"/>
  <c r="D1187" i="15"/>
  <c r="C1187" i="15"/>
  <c r="E1187" i="15"/>
  <c r="J1227" i="9"/>
  <c r="K1227" i="9"/>
  <c r="A1228" i="9"/>
  <c r="B1188" i="15" s="1"/>
  <c r="C1227" i="9"/>
  <c r="D1227" i="9" s="1"/>
  <c r="F1227" i="9"/>
  <c r="E1227" i="9"/>
  <c r="H1227" i="9"/>
  <c r="G1227" i="9"/>
  <c r="I1227" i="9" s="1"/>
  <c r="B1228" i="9" s="1"/>
  <c r="F1188" i="15" l="1"/>
  <c r="C1188" i="15"/>
  <c r="D1188" i="15"/>
  <c r="E1188" i="15"/>
  <c r="K1228" i="9"/>
  <c r="J1228" i="9"/>
  <c r="G1228" i="9"/>
  <c r="I1228" i="9" s="1"/>
  <c r="B1229" i="9" s="1"/>
  <c r="E1228" i="9"/>
  <c r="A1229" i="9"/>
  <c r="B1189" i="15" s="1"/>
  <c r="C1228" i="9"/>
  <c r="D1228" i="9" s="1"/>
  <c r="F1228" i="9"/>
  <c r="H1228" i="9"/>
  <c r="F1189" i="15" l="1"/>
  <c r="D1189" i="15"/>
  <c r="E1189" i="15"/>
  <c r="C1189" i="15"/>
  <c r="J1229" i="9"/>
  <c r="K1229" i="9"/>
  <c r="F1229" i="9"/>
  <c r="H1229" i="9"/>
  <c r="G1229" i="9"/>
  <c r="I1229" i="9" s="1"/>
  <c r="B1230" i="9" s="1"/>
  <c r="A1230" i="9"/>
  <c r="B1190" i="15" s="1"/>
  <c r="E1229" i="9"/>
  <c r="C1229" i="9"/>
  <c r="D1229" i="9" s="1"/>
  <c r="D1190" i="15" l="1"/>
  <c r="F1190" i="15"/>
  <c r="C1190" i="15"/>
  <c r="E1190" i="15"/>
  <c r="J1230" i="9"/>
  <c r="K1230" i="9"/>
  <c r="H1230" i="9"/>
  <c r="G1230" i="9"/>
  <c r="I1230" i="9" s="1"/>
  <c r="B1231" i="9" s="1"/>
  <c r="E1230" i="9"/>
  <c r="A1231" i="9"/>
  <c r="B1191" i="15" s="1"/>
  <c r="F1230" i="9"/>
  <c r="C1230" i="9"/>
  <c r="D1230" i="9" s="1"/>
  <c r="F1191" i="15" l="1"/>
  <c r="C1191" i="15"/>
  <c r="E1191" i="15"/>
  <c r="D1191" i="15"/>
  <c r="K1231" i="9"/>
  <c r="J1231" i="9"/>
  <c r="A1232" i="9"/>
  <c r="B1192" i="15" s="1"/>
  <c r="C1231" i="9"/>
  <c r="D1231" i="9" s="1"/>
  <c r="F1231" i="9"/>
  <c r="H1231" i="9"/>
  <c r="G1231" i="9"/>
  <c r="I1231" i="9" s="1"/>
  <c r="B1232" i="9" s="1"/>
  <c r="E1231" i="9"/>
  <c r="F1192" i="15" l="1"/>
  <c r="E1192" i="15"/>
  <c r="C1192" i="15"/>
  <c r="D1192" i="15"/>
  <c r="J1232" i="9"/>
  <c r="K1232" i="9"/>
  <c r="G1232" i="9"/>
  <c r="I1232" i="9" s="1"/>
  <c r="B1233" i="9" s="1"/>
  <c r="E1232" i="9"/>
  <c r="A1233" i="9"/>
  <c r="B1193" i="15" s="1"/>
  <c r="C1232" i="9"/>
  <c r="D1232" i="9" s="1"/>
  <c r="F1232" i="9"/>
  <c r="H1232" i="9"/>
  <c r="F1193" i="15" l="1"/>
  <c r="D1193" i="15"/>
  <c r="E1193" i="15"/>
  <c r="C1193" i="15"/>
  <c r="K1233" i="9"/>
  <c r="J1233" i="9"/>
  <c r="H1233" i="9"/>
  <c r="F1233" i="9"/>
  <c r="C1233" i="9"/>
  <c r="D1233" i="9" s="1"/>
  <c r="G1233" i="9"/>
  <c r="I1233" i="9" s="1"/>
  <c r="B1234" i="9" s="1"/>
  <c r="E1233" i="9"/>
  <c r="A1234" i="9"/>
  <c r="B1194" i="15" s="1"/>
  <c r="D1194" i="15" l="1"/>
  <c r="F1194" i="15"/>
  <c r="C1194" i="15"/>
  <c r="E1194" i="15"/>
  <c r="J1234" i="9"/>
  <c r="K1234" i="9"/>
  <c r="H1234" i="9"/>
  <c r="G1234" i="9"/>
  <c r="I1234" i="9" s="1"/>
  <c r="B1235" i="9" s="1"/>
  <c r="A1235" i="9"/>
  <c r="B1195" i="15" s="1"/>
  <c r="C1234" i="9"/>
  <c r="D1234" i="9" s="1"/>
  <c r="F1234" i="9"/>
  <c r="E1234" i="9"/>
  <c r="F1195" i="15" l="1"/>
  <c r="D1195" i="15"/>
  <c r="E1195" i="15"/>
  <c r="C1195" i="15"/>
  <c r="K1235" i="9"/>
  <c r="J1235" i="9"/>
  <c r="A1236" i="9"/>
  <c r="B1196" i="15" s="1"/>
  <c r="C1235" i="9"/>
  <c r="D1235" i="9" s="1"/>
  <c r="F1235" i="9"/>
  <c r="H1235" i="9"/>
  <c r="G1235" i="9"/>
  <c r="I1235" i="9" s="1"/>
  <c r="B1236" i="9" s="1"/>
  <c r="E1235" i="9"/>
  <c r="F1196" i="15" l="1"/>
  <c r="C1196" i="15"/>
  <c r="D1196" i="15"/>
  <c r="E1196" i="15"/>
  <c r="J1236" i="9"/>
  <c r="K1236" i="9"/>
  <c r="A1237" i="9"/>
  <c r="B1197" i="15" s="1"/>
  <c r="F1236" i="9"/>
  <c r="H1236" i="9"/>
  <c r="G1236" i="9"/>
  <c r="I1236" i="9" s="1"/>
  <c r="B1237" i="9" s="1"/>
  <c r="E1236" i="9"/>
  <c r="C1236" i="9"/>
  <c r="D1236" i="9" s="1"/>
  <c r="F1197" i="15" l="1"/>
  <c r="E1197" i="15"/>
  <c r="C1197" i="15"/>
  <c r="D1197" i="15"/>
  <c r="K1237" i="9"/>
  <c r="J1237" i="9"/>
  <c r="F1237" i="9"/>
  <c r="H1237" i="9"/>
  <c r="G1237" i="9"/>
  <c r="I1237" i="9" s="1"/>
  <c r="B1238" i="9" s="1"/>
  <c r="C1237" i="9"/>
  <c r="D1237" i="9" s="1"/>
  <c r="E1237" i="9"/>
  <c r="A1238" i="9"/>
  <c r="B1198" i="15" s="1"/>
  <c r="D1198" i="15" l="1"/>
  <c r="F1198" i="15"/>
  <c r="C1198" i="15"/>
  <c r="E1198" i="15"/>
  <c r="J1238" i="9"/>
  <c r="K1238" i="9"/>
  <c r="H1238" i="9"/>
  <c r="A1239" i="9"/>
  <c r="B1199" i="15" s="1"/>
  <c r="E1238" i="9"/>
  <c r="C1238" i="9"/>
  <c r="D1238" i="9" s="1"/>
  <c r="F1238" i="9"/>
  <c r="G1238" i="9"/>
  <c r="I1238" i="9" s="1"/>
  <c r="B1239" i="9" s="1"/>
  <c r="F1199" i="15" l="1"/>
  <c r="D1199" i="15"/>
  <c r="E1199" i="15"/>
  <c r="C1199" i="15"/>
  <c r="K1239" i="9"/>
  <c r="J1239" i="9"/>
  <c r="C1239" i="9"/>
  <c r="D1239" i="9" s="1"/>
  <c r="F1239" i="9"/>
  <c r="H1239" i="9"/>
  <c r="G1239" i="9"/>
  <c r="I1239" i="9" s="1"/>
  <c r="B1240" i="9" s="1"/>
  <c r="E1239" i="9"/>
  <c r="A1240" i="9"/>
  <c r="B1200" i="15" s="1"/>
  <c r="F1200" i="15" l="1"/>
  <c r="D1200" i="15"/>
  <c r="E1200" i="15"/>
  <c r="C1200" i="15"/>
  <c r="J1240" i="9"/>
  <c r="K1240" i="9"/>
  <c r="A1241" i="9"/>
  <c r="B1201" i="15" s="1"/>
  <c r="E1240" i="9"/>
  <c r="C1240" i="9"/>
  <c r="D1240" i="9" s="1"/>
  <c r="G1240" i="9"/>
  <c r="I1240" i="9" s="1"/>
  <c r="B1241" i="9" s="1"/>
  <c r="F1240" i="9"/>
  <c r="H1240" i="9"/>
  <c r="F1201" i="15" l="1"/>
  <c r="D1201" i="15"/>
  <c r="E1201" i="15"/>
  <c r="C1201" i="15"/>
  <c r="K1241" i="9"/>
  <c r="J1241" i="9"/>
  <c r="F1241" i="9"/>
  <c r="H1241" i="9"/>
  <c r="C1241" i="9"/>
  <c r="D1241" i="9" s="1"/>
  <c r="G1241" i="9"/>
  <c r="I1241" i="9" s="1"/>
  <c r="B1242" i="9" s="1"/>
  <c r="E1241" i="9"/>
  <c r="A1242" i="9"/>
  <c r="B1202" i="15" s="1"/>
  <c r="D1202" i="15" l="1"/>
  <c r="F1202" i="15"/>
  <c r="C1202" i="15"/>
  <c r="E1202" i="15"/>
  <c r="J1242" i="9"/>
  <c r="K1242" i="9"/>
  <c r="H1242" i="9"/>
  <c r="G1242" i="9"/>
  <c r="I1242" i="9" s="1"/>
  <c r="B1243" i="9" s="1"/>
  <c r="E1242" i="9"/>
  <c r="A1243" i="9"/>
  <c r="B1203" i="15" s="1"/>
  <c r="C1242" i="9"/>
  <c r="D1242" i="9" s="1"/>
  <c r="F1242" i="9"/>
  <c r="F1203" i="15" l="1"/>
  <c r="D1203" i="15"/>
  <c r="C1203" i="15"/>
  <c r="E1203" i="15"/>
  <c r="K1243" i="9"/>
  <c r="J1243" i="9"/>
  <c r="H1243" i="9"/>
  <c r="G1243" i="9"/>
  <c r="I1243" i="9" s="1"/>
  <c r="B1244" i="9" s="1"/>
  <c r="A1244" i="9"/>
  <c r="B1204" i="15" s="1"/>
  <c r="C1243" i="9"/>
  <c r="D1243" i="9" s="1"/>
  <c r="F1243" i="9"/>
  <c r="E1243" i="9"/>
  <c r="F1204" i="15" l="1"/>
  <c r="E1204" i="15"/>
  <c r="C1204" i="15"/>
  <c r="D1204" i="15"/>
  <c r="J1244" i="9"/>
  <c r="K1244" i="9"/>
  <c r="A1245" i="9"/>
  <c r="B1205" i="15" s="1"/>
  <c r="F1244" i="9"/>
  <c r="H1244" i="9"/>
  <c r="G1244" i="9"/>
  <c r="I1244" i="9" s="1"/>
  <c r="B1245" i="9" s="1"/>
  <c r="E1244" i="9"/>
  <c r="C1244" i="9"/>
  <c r="D1244" i="9" s="1"/>
  <c r="F1205" i="15" l="1"/>
  <c r="D1205" i="15"/>
  <c r="E1205" i="15"/>
  <c r="C1205" i="15"/>
  <c r="K1245" i="9"/>
  <c r="J1245" i="9"/>
  <c r="E1245" i="9"/>
  <c r="A1246" i="9"/>
  <c r="B1206" i="15" s="1"/>
  <c r="C1245" i="9"/>
  <c r="D1245" i="9" s="1"/>
  <c r="F1245" i="9"/>
  <c r="H1245" i="9"/>
  <c r="G1245" i="9"/>
  <c r="I1245" i="9" s="1"/>
  <c r="B1246" i="9" s="1"/>
  <c r="D1206" i="15" l="1"/>
  <c r="F1206" i="15"/>
  <c r="C1206" i="15"/>
  <c r="E1206" i="15"/>
  <c r="J1246" i="9"/>
  <c r="K1246" i="9"/>
  <c r="H1246" i="9"/>
  <c r="G1246" i="9"/>
  <c r="I1246" i="9" s="1"/>
  <c r="B1247" i="9" s="1"/>
  <c r="E1246" i="9"/>
  <c r="C1246" i="9"/>
  <c r="D1246" i="9" s="1"/>
  <c r="F1246" i="9"/>
  <c r="A1247" i="9"/>
  <c r="B1207" i="15" s="1"/>
  <c r="F1207" i="15" l="1"/>
  <c r="D1207" i="15"/>
  <c r="C1207" i="15"/>
  <c r="E1207" i="15"/>
  <c r="K1247" i="9"/>
  <c r="J1247" i="9"/>
  <c r="H1247" i="9"/>
  <c r="A1248" i="9"/>
  <c r="B1208" i="15" s="1"/>
  <c r="C1247" i="9"/>
  <c r="D1247" i="9" s="1"/>
  <c r="F1247" i="9"/>
  <c r="G1247" i="9"/>
  <c r="I1247" i="9" s="1"/>
  <c r="B1248" i="9" s="1"/>
  <c r="E1247" i="9"/>
  <c r="F1208" i="15" l="1"/>
  <c r="C1208" i="15"/>
  <c r="D1208" i="15"/>
  <c r="E1208" i="15"/>
  <c r="J1248" i="9"/>
  <c r="K1248" i="9"/>
  <c r="E1248" i="9"/>
  <c r="C1248" i="9"/>
  <c r="D1248" i="9" s="1"/>
  <c r="H1248" i="9"/>
  <c r="F1248" i="9"/>
  <c r="G1248" i="9"/>
  <c r="I1248" i="9" s="1"/>
  <c r="B1249" i="9" s="1"/>
  <c r="A1249" i="9"/>
  <c r="B1209" i="15" s="1"/>
  <c r="F1209" i="15" l="1"/>
  <c r="D1209" i="15"/>
  <c r="E1209" i="15"/>
  <c r="C1209" i="15"/>
  <c r="K1249" i="9"/>
  <c r="J1249" i="9"/>
  <c r="H1249" i="9"/>
  <c r="F1249" i="9"/>
  <c r="C1249" i="9"/>
  <c r="D1249" i="9" s="1"/>
  <c r="G1249" i="9"/>
  <c r="I1249" i="9" s="1"/>
  <c r="B1250" i="9" s="1"/>
  <c r="E1249" i="9"/>
  <c r="A1250" i="9"/>
  <c r="B1210" i="15" s="1"/>
  <c r="D1210" i="15" l="1"/>
  <c r="F1210" i="15"/>
  <c r="C1210" i="15"/>
  <c r="E1210" i="15"/>
  <c r="J1250" i="9"/>
  <c r="K1250" i="9"/>
  <c r="E1250" i="9"/>
  <c r="A1251" i="9"/>
  <c r="B1211" i="15" s="1"/>
  <c r="C1250" i="9"/>
  <c r="D1250" i="9" s="1"/>
  <c r="F1250" i="9"/>
  <c r="H1250" i="9"/>
  <c r="G1250" i="9"/>
  <c r="I1250" i="9" s="1"/>
  <c r="B1251" i="9" s="1"/>
  <c r="F1211" i="15" l="1"/>
  <c r="D1211" i="15"/>
  <c r="E1211" i="15"/>
  <c r="C1211" i="15"/>
  <c r="K1251" i="9"/>
  <c r="J1251" i="9"/>
  <c r="A1252" i="9"/>
  <c r="B1212" i="15" s="1"/>
  <c r="C1251" i="9"/>
  <c r="D1251" i="9" s="1"/>
  <c r="H1251" i="9"/>
  <c r="G1251" i="9"/>
  <c r="I1251" i="9" s="1"/>
  <c r="B1252" i="9" s="1"/>
  <c r="E1251" i="9"/>
  <c r="F1251" i="9"/>
  <c r="D1212" i="15" l="1"/>
  <c r="F1212" i="15"/>
  <c r="E1212" i="15"/>
  <c r="C1212" i="15"/>
  <c r="J1252" i="9"/>
  <c r="K1252" i="9"/>
  <c r="A1253" i="9"/>
  <c r="B1213" i="15" s="1"/>
  <c r="C1252" i="9"/>
  <c r="D1252" i="9" s="1"/>
  <c r="G1252" i="9"/>
  <c r="I1252" i="9" s="1"/>
  <c r="B1253" i="9" s="1"/>
  <c r="E1252" i="9"/>
  <c r="F1252" i="9"/>
  <c r="H1252" i="9"/>
  <c r="F1213" i="15" l="1"/>
  <c r="C1213" i="15"/>
  <c r="D1213" i="15"/>
  <c r="E1213" i="15"/>
  <c r="K1253" i="9"/>
  <c r="J1253" i="9"/>
  <c r="F1253" i="9"/>
  <c r="H1253" i="9"/>
  <c r="G1253" i="9"/>
  <c r="I1253" i="9" s="1"/>
  <c r="B1254" i="9" s="1"/>
  <c r="E1253" i="9"/>
  <c r="A1254" i="9"/>
  <c r="B1214" i="15" s="1"/>
  <c r="C1253" i="9"/>
  <c r="D1253" i="9" s="1"/>
  <c r="D1214" i="15" l="1"/>
  <c r="F1214" i="15"/>
  <c r="C1214" i="15"/>
  <c r="E1214" i="15"/>
  <c r="J1254" i="9"/>
  <c r="K1254" i="9"/>
  <c r="E1254" i="9"/>
  <c r="C1254" i="9"/>
  <c r="D1254" i="9" s="1"/>
  <c r="F1254" i="9"/>
  <c r="H1254" i="9"/>
  <c r="A1255" i="9"/>
  <c r="B1215" i="15" s="1"/>
  <c r="G1254" i="9"/>
  <c r="I1254" i="9" s="1"/>
  <c r="B1255" i="9" s="1"/>
  <c r="F1215" i="15" l="1"/>
  <c r="D1215" i="15"/>
  <c r="E1215" i="15"/>
  <c r="C1215" i="15"/>
  <c r="K1255" i="9"/>
  <c r="J1255" i="9"/>
  <c r="A1256" i="9"/>
  <c r="B1216" i="15" s="1"/>
  <c r="C1255" i="9"/>
  <c r="D1255" i="9" s="1"/>
  <c r="F1255" i="9"/>
  <c r="H1255" i="9"/>
  <c r="G1255" i="9"/>
  <c r="I1255" i="9" s="1"/>
  <c r="B1256" i="9" s="1"/>
  <c r="E1255" i="9"/>
  <c r="F1216" i="15" l="1"/>
  <c r="C1216" i="15"/>
  <c r="D1216" i="15"/>
  <c r="E1216" i="15"/>
  <c r="J1256" i="9"/>
  <c r="K1256" i="9"/>
  <c r="A1257" i="9"/>
  <c r="B1217" i="15" s="1"/>
  <c r="E1256" i="9"/>
  <c r="C1256" i="9"/>
  <c r="D1256" i="9" s="1"/>
  <c r="H1256" i="9"/>
  <c r="G1256" i="9"/>
  <c r="I1256" i="9" s="1"/>
  <c r="B1257" i="9" s="1"/>
  <c r="F1256" i="9"/>
  <c r="F1217" i="15" l="1"/>
  <c r="D1217" i="15"/>
  <c r="E1217" i="15"/>
  <c r="C1217" i="15"/>
  <c r="K1257" i="9"/>
  <c r="J1257" i="9"/>
  <c r="C1257" i="9"/>
  <c r="D1257" i="9" s="1"/>
  <c r="E1257" i="9"/>
  <c r="F1257" i="9"/>
  <c r="H1257" i="9"/>
  <c r="G1257" i="9"/>
  <c r="I1257" i="9" s="1"/>
  <c r="B1258" i="9" s="1"/>
  <c r="A1258" i="9"/>
  <c r="B1218" i="15" s="1"/>
  <c r="D1218" i="15" l="1"/>
  <c r="F1218" i="15"/>
  <c r="E1218" i="15"/>
  <c r="C1218" i="15"/>
  <c r="J1258" i="9"/>
  <c r="K1258" i="9"/>
  <c r="E1258" i="9"/>
  <c r="A1259" i="9"/>
  <c r="B1219" i="15" s="1"/>
  <c r="C1258" i="9"/>
  <c r="D1258" i="9" s="1"/>
  <c r="F1258" i="9"/>
  <c r="H1258" i="9"/>
  <c r="G1258" i="9"/>
  <c r="I1258" i="9" s="1"/>
  <c r="B1259" i="9" s="1"/>
  <c r="F1219" i="15" l="1"/>
  <c r="D1219" i="15"/>
  <c r="C1219" i="15"/>
  <c r="E1219" i="15"/>
  <c r="K1259" i="9"/>
  <c r="J1259" i="9"/>
  <c r="C1259" i="9"/>
  <c r="D1259" i="9" s="1"/>
  <c r="F1259" i="9"/>
  <c r="H1259" i="9"/>
  <c r="G1259" i="9"/>
  <c r="I1259" i="9" s="1"/>
  <c r="B1260" i="9" s="1"/>
  <c r="E1259" i="9"/>
  <c r="A1260" i="9"/>
  <c r="B1220" i="15" s="1"/>
  <c r="F1220" i="15" l="1"/>
  <c r="C1220" i="15"/>
  <c r="D1220" i="15"/>
  <c r="E1220" i="15"/>
  <c r="J1260" i="9"/>
  <c r="K1260" i="9"/>
  <c r="G1260" i="9"/>
  <c r="I1260" i="9" s="1"/>
  <c r="B1261" i="9" s="1"/>
  <c r="C1260" i="9"/>
  <c r="D1260" i="9" s="1"/>
  <c r="F1260" i="9"/>
  <c r="H1260" i="9"/>
  <c r="E1260" i="9"/>
  <c r="A1261" i="9"/>
  <c r="B1221" i="15" s="1"/>
  <c r="F1221" i="15" l="1"/>
  <c r="D1221" i="15"/>
  <c r="E1221" i="15"/>
  <c r="C1221" i="15"/>
  <c r="K1261" i="9"/>
  <c r="J1261" i="9"/>
  <c r="F1261" i="9"/>
  <c r="H1261" i="9"/>
  <c r="G1261" i="9"/>
  <c r="I1261" i="9" s="1"/>
  <c r="B1262" i="9" s="1"/>
  <c r="E1261" i="9"/>
  <c r="A1262" i="9"/>
  <c r="B1222" i="15" s="1"/>
  <c r="C1261" i="9"/>
  <c r="D1261" i="9" s="1"/>
  <c r="D1222" i="15" l="1"/>
  <c r="F1222" i="15"/>
  <c r="C1222" i="15"/>
  <c r="E1222" i="15"/>
  <c r="J1262" i="9"/>
  <c r="K1262" i="9"/>
  <c r="A1263" i="9"/>
  <c r="B1223" i="15" s="1"/>
  <c r="F1262" i="9"/>
  <c r="E1262" i="9"/>
  <c r="C1262" i="9"/>
  <c r="D1262" i="9" s="1"/>
  <c r="H1262" i="9"/>
  <c r="G1262" i="9"/>
  <c r="I1262" i="9" s="1"/>
  <c r="B1263" i="9" s="1"/>
  <c r="F1223" i="15" l="1"/>
  <c r="C1223" i="15"/>
  <c r="E1223" i="15"/>
  <c r="D1223" i="15"/>
  <c r="K1263" i="9"/>
  <c r="J1263" i="9"/>
  <c r="A1264" i="9"/>
  <c r="B1224" i="15" s="1"/>
  <c r="H1263" i="9"/>
  <c r="C1263" i="9"/>
  <c r="D1263" i="9" s="1"/>
  <c r="F1263" i="9"/>
  <c r="G1263" i="9"/>
  <c r="I1263" i="9" s="1"/>
  <c r="B1264" i="9" s="1"/>
  <c r="E1263" i="9"/>
  <c r="F1224" i="15" l="1"/>
  <c r="E1224" i="15"/>
  <c r="C1224" i="15"/>
  <c r="D1224" i="15"/>
  <c r="J1264" i="9"/>
  <c r="K1264" i="9"/>
  <c r="A1265" i="9"/>
  <c r="B1225" i="15" s="1"/>
  <c r="C1264" i="9"/>
  <c r="D1264" i="9" s="1"/>
  <c r="F1264" i="9"/>
  <c r="H1264" i="9"/>
  <c r="G1264" i="9"/>
  <c r="I1264" i="9" s="1"/>
  <c r="B1265" i="9" s="1"/>
  <c r="E1264" i="9"/>
  <c r="F1225" i="15" l="1"/>
  <c r="D1225" i="15"/>
  <c r="C1225" i="15"/>
  <c r="E1225" i="15"/>
  <c r="K1265" i="9"/>
  <c r="J1265" i="9"/>
  <c r="H1265" i="9"/>
  <c r="G1265" i="9"/>
  <c r="I1265" i="9" s="1"/>
  <c r="B1266" i="9" s="1"/>
  <c r="E1265" i="9"/>
  <c r="A1266" i="9"/>
  <c r="B1226" i="15" s="1"/>
  <c r="F1265" i="9"/>
  <c r="C1265" i="9"/>
  <c r="D1265" i="9" s="1"/>
  <c r="D1226" i="15" l="1"/>
  <c r="F1226" i="15"/>
  <c r="C1226" i="15"/>
  <c r="E1226" i="15"/>
  <c r="J1266" i="9"/>
  <c r="K1266" i="9"/>
  <c r="C1266" i="9"/>
  <c r="D1266" i="9" s="1"/>
  <c r="F1266" i="9"/>
  <c r="H1266" i="9"/>
  <c r="G1266" i="9"/>
  <c r="I1266" i="9" s="1"/>
  <c r="B1267" i="9" s="1"/>
  <c r="E1266" i="9"/>
  <c r="A1267" i="9"/>
  <c r="B1227" i="15" s="1"/>
  <c r="C1227" i="15" l="1"/>
  <c r="F1227" i="15"/>
  <c r="E1227" i="15"/>
  <c r="D1227" i="15"/>
  <c r="K1267" i="9"/>
  <c r="J1267" i="9"/>
  <c r="A1268" i="9"/>
  <c r="B1228" i="15" s="1"/>
  <c r="C1267" i="9"/>
  <c r="D1267" i="9" s="1"/>
  <c r="F1267" i="9"/>
  <c r="H1267" i="9"/>
  <c r="G1267" i="9"/>
  <c r="I1267" i="9" s="1"/>
  <c r="B1268" i="9" s="1"/>
  <c r="E1267" i="9"/>
  <c r="F1228" i="15" l="1"/>
  <c r="E1228" i="15"/>
  <c r="C1228" i="15"/>
  <c r="D1228" i="15"/>
  <c r="J1268" i="9"/>
  <c r="K1268" i="9"/>
  <c r="A1269" i="9"/>
  <c r="B1229" i="15" s="1"/>
  <c r="C1268" i="9"/>
  <c r="D1268" i="9" s="1"/>
  <c r="G1268" i="9"/>
  <c r="I1268" i="9" s="1"/>
  <c r="B1269" i="9" s="1"/>
  <c r="F1268" i="9"/>
  <c r="H1268" i="9"/>
  <c r="E1268" i="9"/>
  <c r="E1229" i="15" l="1"/>
  <c r="F1229" i="15"/>
  <c r="C1229" i="15"/>
  <c r="D1229" i="15"/>
  <c r="K1269" i="9"/>
  <c r="J1269" i="9"/>
  <c r="F1269" i="9"/>
  <c r="E1269" i="9"/>
  <c r="A1270" i="9"/>
  <c r="B1230" i="15" s="1"/>
  <c r="C1269" i="9"/>
  <c r="D1269" i="9" s="1"/>
  <c r="H1269" i="9"/>
  <c r="G1269" i="9"/>
  <c r="I1269" i="9" s="1"/>
  <c r="B1270" i="9" s="1"/>
  <c r="D1230" i="15" l="1"/>
  <c r="F1230" i="15"/>
  <c r="C1230" i="15"/>
  <c r="E1230" i="15"/>
  <c r="J1270" i="9"/>
  <c r="K1270" i="9"/>
  <c r="E1270" i="9"/>
  <c r="G1270" i="9"/>
  <c r="I1270" i="9" s="1"/>
  <c r="B1271" i="9" s="1"/>
  <c r="H1270" i="9"/>
  <c r="A1271" i="9"/>
  <c r="B1231" i="15" s="1"/>
  <c r="C1270" i="9"/>
  <c r="D1270" i="9" s="1"/>
  <c r="F1270" i="9"/>
  <c r="C1231" i="15" l="1"/>
  <c r="F1231" i="15"/>
  <c r="D1231" i="15"/>
  <c r="E1231" i="15"/>
  <c r="K1271" i="9"/>
  <c r="J1271" i="9"/>
  <c r="C1271" i="9"/>
  <c r="D1271" i="9" s="1"/>
  <c r="F1271" i="9"/>
  <c r="H1271" i="9"/>
  <c r="A1272" i="9"/>
  <c r="B1232" i="15" s="1"/>
  <c r="G1271" i="9"/>
  <c r="I1271" i="9" s="1"/>
  <c r="B1272" i="9" s="1"/>
  <c r="E1271" i="9"/>
  <c r="F1232" i="15" l="1"/>
  <c r="D1232" i="15"/>
  <c r="E1232" i="15"/>
  <c r="C1232" i="15"/>
  <c r="J1272" i="9"/>
  <c r="K1272" i="9"/>
  <c r="A1273" i="9"/>
  <c r="B1233" i="15" s="1"/>
  <c r="C1272" i="9"/>
  <c r="D1272" i="9" s="1"/>
  <c r="F1272" i="9"/>
  <c r="H1272" i="9"/>
  <c r="G1272" i="9"/>
  <c r="I1272" i="9" s="1"/>
  <c r="B1273" i="9" s="1"/>
  <c r="E1272" i="9"/>
  <c r="E1233" i="15" l="1"/>
  <c r="F1233" i="15"/>
  <c r="D1233" i="15"/>
  <c r="C1233" i="15"/>
  <c r="K1273" i="9"/>
  <c r="J1273" i="9"/>
  <c r="C1273" i="9"/>
  <c r="D1273" i="9" s="1"/>
  <c r="G1273" i="9"/>
  <c r="I1273" i="9" s="1"/>
  <c r="B1274" i="9" s="1"/>
  <c r="E1273" i="9"/>
  <c r="A1274" i="9"/>
  <c r="B1234" i="15" s="1"/>
  <c r="F1273" i="9"/>
  <c r="H1273" i="9"/>
  <c r="D1234" i="15" l="1"/>
  <c r="F1234" i="15"/>
  <c r="C1234" i="15"/>
  <c r="E1234" i="15"/>
  <c r="J1274" i="9"/>
  <c r="K1274" i="9"/>
  <c r="E1274" i="9"/>
  <c r="A1275" i="9"/>
  <c r="B1235" i="15" s="1"/>
  <c r="H1274" i="9"/>
  <c r="G1274" i="9"/>
  <c r="I1274" i="9" s="1"/>
  <c r="B1275" i="9" s="1"/>
  <c r="C1274" i="9"/>
  <c r="D1274" i="9" s="1"/>
  <c r="F1274" i="9"/>
  <c r="C1235" i="15" l="1"/>
  <c r="F1235" i="15"/>
  <c r="D1235" i="15"/>
  <c r="E1235" i="15"/>
  <c r="K1275" i="9"/>
  <c r="J1275" i="9"/>
  <c r="C1275" i="9"/>
  <c r="D1275" i="9" s="1"/>
  <c r="F1275" i="9"/>
  <c r="H1275" i="9"/>
  <c r="A1276" i="9"/>
  <c r="B1236" i="15" s="1"/>
  <c r="G1275" i="9"/>
  <c r="I1275" i="9" s="1"/>
  <c r="B1276" i="9" s="1"/>
  <c r="E1275" i="9"/>
  <c r="F1236" i="15" l="1"/>
  <c r="C1236" i="15"/>
  <c r="D1236" i="15"/>
  <c r="E1236" i="15"/>
  <c r="J1276" i="9"/>
  <c r="K1276" i="9"/>
  <c r="A1277" i="9"/>
  <c r="B1237" i="15" s="1"/>
  <c r="F1276" i="9"/>
  <c r="H1276" i="9"/>
  <c r="G1276" i="9"/>
  <c r="I1276" i="9" s="1"/>
  <c r="B1277" i="9" s="1"/>
  <c r="E1276" i="9"/>
  <c r="C1276" i="9"/>
  <c r="D1276" i="9" s="1"/>
  <c r="E1237" i="15" l="1"/>
  <c r="F1237" i="15"/>
  <c r="C1237" i="15"/>
  <c r="D1237" i="15"/>
  <c r="K1277" i="9"/>
  <c r="J1277" i="9"/>
  <c r="C1277" i="9"/>
  <c r="D1277" i="9" s="1"/>
  <c r="H1277" i="9"/>
  <c r="G1277" i="9"/>
  <c r="I1277" i="9" s="1"/>
  <c r="B1278" i="9" s="1"/>
  <c r="E1277" i="9"/>
  <c r="A1278" i="9"/>
  <c r="B1238" i="15" s="1"/>
  <c r="F1277" i="9"/>
  <c r="D1238" i="15" l="1"/>
  <c r="F1238" i="15"/>
  <c r="E1238" i="15"/>
  <c r="C1238" i="15"/>
  <c r="J1278" i="9"/>
  <c r="K1278" i="9"/>
  <c r="C1278" i="9"/>
  <c r="D1278" i="9" s="1"/>
  <c r="F1278" i="9"/>
  <c r="G1278" i="9"/>
  <c r="I1278" i="9" s="1"/>
  <c r="B1279" i="9" s="1"/>
  <c r="H1278" i="9"/>
  <c r="E1278" i="9"/>
  <c r="A1279" i="9"/>
  <c r="B1239" i="15" s="1"/>
  <c r="C1239" i="15" l="1"/>
  <c r="F1239" i="15"/>
  <c r="D1239" i="15"/>
  <c r="E1239" i="15"/>
  <c r="K1279" i="9"/>
  <c r="J1279" i="9"/>
  <c r="G1279" i="9"/>
  <c r="I1279" i="9" s="1"/>
  <c r="B1280" i="9" s="1"/>
  <c r="E1279" i="9"/>
  <c r="A1280" i="9"/>
  <c r="B1240" i="15" s="1"/>
  <c r="C1279" i="9"/>
  <c r="D1279" i="9" s="1"/>
  <c r="F1279" i="9"/>
  <c r="H1279" i="9"/>
  <c r="F1240" i="15" l="1"/>
  <c r="C1240" i="15"/>
  <c r="D1240" i="15"/>
  <c r="E1240" i="15"/>
  <c r="J1280" i="9"/>
  <c r="K1280" i="9"/>
  <c r="A1281" i="9"/>
  <c r="B1241" i="15" s="1"/>
  <c r="C1280" i="9"/>
  <c r="D1280" i="9" s="1"/>
  <c r="F1280" i="9"/>
  <c r="H1280" i="9"/>
  <c r="G1280" i="9"/>
  <c r="I1280" i="9" s="1"/>
  <c r="B1281" i="9" s="1"/>
  <c r="E1280" i="9"/>
  <c r="E1241" i="15" l="1"/>
  <c r="F1241" i="15"/>
  <c r="C1241" i="15"/>
  <c r="D1241" i="15"/>
  <c r="K1281" i="9"/>
  <c r="J1281" i="9"/>
  <c r="H1281" i="9"/>
  <c r="F1281" i="9"/>
  <c r="C1281" i="9"/>
  <c r="D1281" i="9" s="1"/>
  <c r="E1281" i="9"/>
  <c r="A1282" i="9"/>
  <c r="B1242" i="15" s="1"/>
  <c r="G1281" i="9"/>
  <c r="I1281" i="9" s="1"/>
  <c r="B1282" i="9" s="1"/>
  <c r="D1242" i="15" l="1"/>
  <c r="F1242" i="15"/>
  <c r="C1242" i="15"/>
  <c r="E1242" i="15"/>
  <c r="J1282" i="9"/>
  <c r="K1282" i="9"/>
  <c r="H1282" i="9"/>
  <c r="G1282" i="9"/>
  <c r="I1282" i="9" s="1"/>
  <c r="B1283" i="9" s="1"/>
  <c r="A1283" i="9"/>
  <c r="B1243" i="15" s="1"/>
  <c r="C1282" i="9"/>
  <c r="D1282" i="9" s="1"/>
  <c r="F1282" i="9"/>
  <c r="E1282" i="9"/>
  <c r="C1243" i="15" l="1"/>
  <c r="F1243" i="15"/>
  <c r="E1243" i="15"/>
  <c r="D1243" i="15"/>
  <c r="K1283" i="9"/>
  <c r="J1283" i="9"/>
  <c r="H1283" i="9"/>
  <c r="G1283" i="9"/>
  <c r="I1283" i="9" s="1"/>
  <c r="B1284" i="9" s="1"/>
  <c r="E1283" i="9"/>
  <c r="A1284" i="9"/>
  <c r="B1244" i="15" s="1"/>
  <c r="C1283" i="9"/>
  <c r="D1283" i="9" s="1"/>
  <c r="F1283" i="9"/>
  <c r="F1244" i="15" l="1"/>
  <c r="E1244" i="15"/>
  <c r="C1244" i="15"/>
  <c r="D1244" i="15"/>
  <c r="J1284" i="9"/>
  <c r="K1284" i="9"/>
  <c r="F1284" i="9"/>
  <c r="H1284" i="9"/>
  <c r="G1284" i="9"/>
  <c r="I1284" i="9" s="1"/>
  <c r="B1285" i="9" s="1"/>
  <c r="E1284" i="9"/>
  <c r="C1284" i="9"/>
  <c r="D1284" i="9" s="1"/>
  <c r="A1285" i="9"/>
  <c r="B1245" i="15" s="1"/>
  <c r="E1245" i="15" l="1"/>
  <c r="F1245" i="15"/>
  <c r="C1245" i="15"/>
  <c r="D1245" i="15"/>
  <c r="K1285" i="9"/>
  <c r="J1285" i="9"/>
  <c r="C1285" i="9"/>
  <c r="D1285" i="9" s="1"/>
  <c r="F1285" i="9"/>
  <c r="H1285" i="9"/>
  <c r="G1285" i="9"/>
  <c r="I1285" i="9" s="1"/>
  <c r="B1286" i="9" s="1"/>
  <c r="E1285" i="9"/>
  <c r="A1286" i="9"/>
  <c r="B1246" i="15" s="1"/>
  <c r="D1246" i="15" l="1"/>
  <c r="F1246" i="15"/>
  <c r="C1246" i="15"/>
  <c r="E1246" i="15"/>
  <c r="J1286" i="9"/>
  <c r="K1286" i="9"/>
  <c r="E1286" i="9"/>
  <c r="G1286" i="9"/>
  <c r="I1286" i="9" s="1"/>
  <c r="B1287" i="9" s="1"/>
  <c r="C1286" i="9"/>
  <c r="D1286" i="9" s="1"/>
  <c r="F1286" i="9"/>
  <c r="H1286" i="9"/>
  <c r="A1287" i="9"/>
  <c r="B1247" i="15" s="1"/>
  <c r="C1247" i="15" l="1"/>
  <c r="F1247" i="15"/>
  <c r="D1247" i="15"/>
  <c r="E1247" i="15"/>
  <c r="K1287" i="9"/>
  <c r="J1287" i="9"/>
  <c r="C1287" i="9"/>
  <c r="D1287" i="9" s="1"/>
  <c r="F1287" i="9"/>
  <c r="G1287" i="9"/>
  <c r="I1287" i="9" s="1"/>
  <c r="B1288" i="9" s="1"/>
  <c r="E1287" i="9"/>
  <c r="A1288" i="9"/>
  <c r="B1248" i="15" s="1"/>
  <c r="H1287" i="9"/>
  <c r="F1248" i="15" l="1"/>
  <c r="D1248" i="15"/>
  <c r="E1248" i="15"/>
  <c r="C1248" i="15"/>
  <c r="J1288" i="9"/>
  <c r="K1288" i="9"/>
  <c r="G1288" i="9"/>
  <c r="I1288" i="9" s="1"/>
  <c r="B1289" i="9" s="1"/>
  <c r="E1288" i="9"/>
  <c r="F1288" i="9"/>
  <c r="H1288" i="9"/>
  <c r="A1289" i="9"/>
  <c r="B1249" i="15" s="1"/>
  <c r="C1288" i="9"/>
  <c r="D1288" i="9" s="1"/>
  <c r="E1249" i="15" l="1"/>
  <c r="F1249" i="15"/>
  <c r="D1249" i="15"/>
  <c r="C1249" i="15"/>
  <c r="K1289" i="9"/>
  <c r="J1289" i="9"/>
  <c r="H1289" i="9"/>
  <c r="G1289" i="9"/>
  <c r="I1289" i="9" s="1"/>
  <c r="B1290" i="9" s="1"/>
  <c r="E1289" i="9"/>
  <c r="A1290" i="9"/>
  <c r="B1250" i="15" s="1"/>
  <c r="C1289" i="9"/>
  <c r="D1289" i="9" s="1"/>
  <c r="F1289" i="9"/>
  <c r="D1250" i="15" l="1"/>
  <c r="F1250" i="15"/>
  <c r="C1250" i="15"/>
  <c r="E1250" i="15"/>
  <c r="J1290" i="9"/>
  <c r="K1290" i="9"/>
  <c r="E1290" i="9"/>
  <c r="A1291" i="9"/>
  <c r="B1251" i="15" s="1"/>
  <c r="H1290" i="9"/>
  <c r="C1290" i="9"/>
  <c r="D1290" i="9" s="1"/>
  <c r="F1290" i="9"/>
  <c r="G1290" i="9"/>
  <c r="I1290" i="9" s="1"/>
  <c r="B1291" i="9" s="1"/>
  <c r="C1251" i="15" l="1"/>
  <c r="F1251" i="15"/>
  <c r="D1251" i="15"/>
  <c r="E1251" i="15"/>
  <c r="K1291" i="9"/>
  <c r="J1291" i="9"/>
  <c r="C1291" i="9"/>
  <c r="D1291" i="9" s="1"/>
  <c r="F1291" i="9"/>
  <c r="G1291" i="9"/>
  <c r="I1291" i="9" s="1"/>
  <c r="B1292" i="9" s="1"/>
  <c r="E1291" i="9"/>
  <c r="A1292" i="9"/>
  <c r="B1252" i="15" s="1"/>
  <c r="H1291" i="9"/>
  <c r="F1252" i="15" l="1"/>
  <c r="C1252" i="15"/>
  <c r="D1252" i="15"/>
  <c r="E1252" i="15"/>
  <c r="J1292" i="9"/>
  <c r="K1292" i="9"/>
  <c r="G1292" i="9"/>
  <c r="I1292" i="9" s="1"/>
  <c r="B1293" i="9" s="1"/>
  <c r="E1292" i="9"/>
  <c r="F1292" i="9"/>
  <c r="H1292" i="9"/>
  <c r="A1293" i="9"/>
  <c r="B1253" i="15" s="1"/>
  <c r="C1292" i="9"/>
  <c r="D1292" i="9" s="1"/>
  <c r="E1253" i="15" l="1"/>
  <c r="F1253" i="15"/>
  <c r="C1253" i="15"/>
  <c r="D1253" i="15"/>
  <c r="K1293" i="9"/>
  <c r="J1293" i="9"/>
  <c r="C1293" i="9"/>
  <c r="D1293" i="9" s="1"/>
  <c r="F1293" i="9"/>
  <c r="H1293" i="9"/>
  <c r="G1293" i="9"/>
  <c r="I1293" i="9" s="1"/>
  <c r="B1294" i="9" s="1"/>
  <c r="E1293" i="9"/>
  <c r="A1294" i="9"/>
  <c r="B1254" i="15" s="1"/>
  <c r="D1254" i="15" l="1"/>
  <c r="F1254" i="15"/>
  <c r="E1254" i="15"/>
  <c r="C1254" i="15"/>
  <c r="J1294" i="9"/>
  <c r="K1294" i="9"/>
  <c r="C1294" i="9"/>
  <c r="D1294" i="9" s="1"/>
  <c r="F1294" i="9"/>
  <c r="H1294" i="9"/>
  <c r="G1294" i="9"/>
  <c r="I1294" i="9" s="1"/>
  <c r="B1295" i="9" s="1"/>
  <c r="E1294" i="9"/>
  <c r="A1295" i="9"/>
  <c r="B1255" i="15" s="1"/>
  <c r="C1255" i="15" l="1"/>
  <c r="F1255" i="15"/>
  <c r="D1255" i="15"/>
  <c r="E1255" i="15"/>
  <c r="K1295" i="9"/>
  <c r="J1295" i="9"/>
  <c r="H1295" i="9"/>
  <c r="G1295" i="9"/>
  <c r="I1295" i="9" s="1"/>
  <c r="B1296" i="9" s="1"/>
  <c r="E1295" i="9"/>
  <c r="A1296" i="9"/>
  <c r="B1256" i="15" s="1"/>
  <c r="C1295" i="9"/>
  <c r="D1295" i="9" s="1"/>
  <c r="F1295" i="9"/>
  <c r="F1256" i="15" l="1"/>
  <c r="C1256" i="15"/>
  <c r="D1256" i="15"/>
  <c r="E1256" i="15"/>
  <c r="J1296" i="9"/>
  <c r="K1296" i="9"/>
  <c r="A1297" i="9"/>
  <c r="B1257" i="15" s="1"/>
  <c r="F1296" i="9"/>
  <c r="H1296" i="9"/>
  <c r="G1296" i="9"/>
  <c r="I1296" i="9" s="1"/>
  <c r="B1297" i="9" s="1"/>
  <c r="E1296" i="9"/>
  <c r="C1296" i="9"/>
  <c r="D1296" i="9" s="1"/>
  <c r="E1257" i="15" l="1"/>
  <c r="F1257" i="15"/>
  <c r="C1257" i="15"/>
  <c r="D1257" i="15"/>
  <c r="K1297" i="9"/>
  <c r="J1297" i="9"/>
  <c r="H1297" i="9"/>
  <c r="E1297" i="9"/>
  <c r="A1298" i="9"/>
  <c r="B1258" i="15" s="1"/>
  <c r="F1297" i="9"/>
  <c r="C1297" i="9"/>
  <c r="D1297" i="9" s="1"/>
  <c r="G1297" i="9"/>
  <c r="I1297" i="9" s="1"/>
  <c r="B1298" i="9" s="1"/>
  <c r="D1258" i="15" l="1"/>
  <c r="F1258" i="15"/>
  <c r="C1258" i="15"/>
  <c r="E1258" i="15"/>
  <c r="J1298" i="9"/>
  <c r="K1298" i="9"/>
  <c r="C1298" i="9"/>
  <c r="D1298" i="9" s="1"/>
  <c r="F1298" i="9"/>
  <c r="H1298" i="9"/>
  <c r="G1298" i="9"/>
  <c r="I1298" i="9" s="1"/>
  <c r="B1299" i="9" s="1"/>
  <c r="E1298" i="9"/>
  <c r="A1299" i="9"/>
  <c r="B1259" i="15" s="1"/>
  <c r="C1259" i="15" l="1"/>
  <c r="F1259" i="15"/>
  <c r="E1259" i="15"/>
  <c r="D1259" i="15"/>
  <c r="K1299" i="9"/>
  <c r="J1299" i="9"/>
  <c r="A1300" i="9"/>
  <c r="B1260" i="15" s="1"/>
  <c r="C1299" i="9"/>
  <c r="D1299" i="9" s="1"/>
  <c r="F1299" i="9"/>
  <c r="G1299" i="9"/>
  <c r="I1299" i="9" s="1"/>
  <c r="B1300" i="9" s="1"/>
  <c r="E1299" i="9"/>
  <c r="H1299" i="9"/>
  <c r="F1260" i="15" l="1"/>
  <c r="E1260" i="15"/>
  <c r="C1260" i="15"/>
  <c r="D1260" i="15"/>
  <c r="J1300" i="9"/>
  <c r="K1300" i="9"/>
  <c r="G1300" i="9"/>
  <c r="I1300" i="9" s="1"/>
  <c r="B1301" i="9" s="1"/>
  <c r="E1300" i="9"/>
  <c r="A1301" i="9"/>
  <c r="B1261" i="15" s="1"/>
  <c r="C1300" i="9"/>
  <c r="D1300" i="9" s="1"/>
  <c r="F1300" i="9"/>
  <c r="H1300" i="9"/>
  <c r="E1261" i="15" l="1"/>
  <c r="F1261" i="15"/>
  <c r="C1261" i="15"/>
  <c r="D1261" i="15"/>
  <c r="K1301" i="9"/>
  <c r="J1301" i="9"/>
  <c r="C1301" i="9"/>
  <c r="D1301" i="9" s="1"/>
  <c r="F1301" i="9"/>
  <c r="H1301" i="9"/>
  <c r="G1301" i="9"/>
  <c r="I1301" i="9" s="1"/>
  <c r="B1302" i="9" s="1"/>
  <c r="E1301" i="9"/>
  <c r="A1302" i="9"/>
  <c r="B1262" i="15" s="1"/>
  <c r="D1262" i="15" l="1"/>
  <c r="F1262" i="15"/>
  <c r="C1262" i="15"/>
  <c r="E1262" i="15"/>
  <c r="J1302" i="9"/>
  <c r="K1302" i="9"/>
  <c r="E1302" i="9"/>
  <c r="G1302" i="9"/>
  <c r="I1302" i="9" s="1"/>
  <c r="B1303" i="9" s="1"/>
  <c r="C1302" i="9"/>
  <c r="D1302" i="9" s="1"/>
  <c r="F1302" i="9"/>
  <c r="H1302" i="9"/>
  <c r="A1303" i="9"/>
  <c r="B1263" i="15" s="1"/>
  <c r="C1263" i="15" l="1"/>
  <c r="F1263" i="15"/>
  <c r="D1263" i="15"/>
  <c r="E1263" i="15"/>
  <c r="K1303" i="9"/>
  <c r="J1303" i="9"/>
  <c r="A1304" i="9"/>
  <c r="B1264" i="15" s="1"/>
  <c r="H1303" i="9"/>
  <c r="C1303" i="9"/>
  <c r="D1303" i="9" s="1"/>
  <c r="F1303" i="9"/>
  <c r="G1303" i="9"/>
  <c r="I1303" i="9" s="1"/>
  <c r="B1304" i="9" s="1"/>
  <c r="E1303" i="9"/>
  <c r="F1264" i="15" l="1"/>
  <c r="D1264" i="15"/>
  <c r="E1264" i="15"/>
  <c r="C1264" i="15"/>
  <c r="J1304" i="9"/>
  <c r="K1304" i="9"/>
  <c r="G1304" i="9"/>
  <c r="I1304" i="9" s="1"/>
  <c r="B1305" i="9" s="1"/>
  <c r="A1305" i="9"/>
  <c r="B1265" i="15" s="1"/>
  <c r="E1304" i="9"/>
  <c r="H1304" i="9"/>
  <c r="C1304" i="9"/>
  <c r="D1304" i="9" s="1"/>
  <c r="F1304" i="9"/>
  <c r="E1265" i="15" l="1"/>
  <c r="F1265" i="15"/>
  <c r="D1265" i="15"/>
  <c r="C1265" i="15"/>
  <c r="K1305" i="9"/>
  <c r="J1305" i="9"/>
  <c r="F1305" i="9"/>
  <c r="H1305" i="9"/>
  <c r="E1305" i="9"/>
  <c r="A1306" i="9"/>
  <c r="B1266" i="15" s="1"/>
  <c r="C1305" i="9"/>
  <c r="D1305" i="9" s="1"/>
  <c r="G1305" i="9"/>
  <c r="I1305" i="9" s="1"/>
  <c r="B1306" i="9" s="1"/>
  <c r="D1266" i="15" l="1"/>
  <c r="F1266" i="15"/>
  <c r="C1266" i="15"/>
  <c r="E1266" i="15"/>
  <c r="J1306" i="9"/>
  <c r="K1306" i="9"/>
  <c r="C1306" i="9"/>
  <c r="D1306" i="9" s="1"/>
  <c r="F1306" i="9"/>
  <c r="H1306" i="9"/>
  <c r="G1306" i="9"/>
  <c r="I1306" i="9" s="1"/>
  <c r="B1307" i="9" s="1"/>
  <c r="E1306" i="9"/>
  <c r="A1307" i="9"/>
  <c r="B1267" i="15" s="1"/>
  <c r="C1267" i="15" l="1"/>
  <c r="F1267" i="15"/>
  <c r="D1267" i="15"/>
  <c r="E1267" i="15"/>
  <c r="K1307" i="9"/>
  <c r="J1307" i="9"/>
  <c r="A1308" i="9"/>
  <c r="B1268" i="15" s="1"/>
  <c r="C1307" i="9"/>
  <c r="D1307" i="9" s="1"/>
  <c r="F1307" i="9"/>
  <c r="H1307" i="9"/>
  <c r="G1307" i="9"/>
  <c r="I1307" i="9" s="1"/>
  <c r="B1308" i="9" s="1"/>
  <c r="E1307" i="9"/>
  <c r="F1268" i="15" l="1"/>
  <c r="C1268" i="15"/>
  <c r="D1268" i="15"/>
  <c r="E1268" i="15"/>
  <c r="J1308" i="9"/>
  <c r="K1308" i="9"/>
  <c r="A1309" i="9"/>
  <c r="B1269" i="15" s="1"/>
  <c r="F1308" i="9"/>
  <c r="H1308" i="9"/>
  <c r="G1308" i="9"/>
  <c r="I1308" i="9" s="1"/>
  <c r="B1309" i="9" s="1"/>
  <c r="E1308" i="9"/>
  <c r="C1308" i="9"/>
  <c r="D1308" i="9" s="1"/>
  <c r="E1269" i="15" l="1"/>
  <c r="F1269" i="15"/>
  <c r="C1269" i="15"/>
  <c r="D1269" i="15"/>
  <c r="K1309" i="9"/>
  <c r="J1309" i="9"/>
  <c r="C1309" i="9"/>
  <c r="D1309" i="9" s="1"/>
  <c r="G1309" i="9"/>
  <c r="I1309" i="9" s="1"/>
  <c r="B1310" i="9" s="1"/>
  <c r="E1309" i="9"/>
  <c r="A1310" i="9"/>
  <c r="B1270" i="15" s="1"/>
  <c r="F1309" i="9"/>
  <c r="H1309" i="9"/>
  <c r="D1270" i="15" l="1"/>
  <c r="F1270" i="15"/>
  <c r="E1270" i="15"/>
  <c r="C1270" i="15"/>
  <c r="J1310" i="9"/>
  <c r="K1310" i="9"/>
  <c r="E1310" i="9"/>
  <c r="A1311" i="9"/>
  <c r="B1271" i="15" s="1"/>
  <c r="H1310" i="9"/>
  <c r="G1310" i="9"/>
  <c r="I1310" i="9" s="1"/>
  <c r="B1311" i="9" s="1"/>
  <c r="C1310" i="9"/>
  <c r="D1310" i="9" s="1"/>
  <c r="F1310" i="9"/>
  <c r="C1271" i="15" l="1"/>
  <c r="F1271" i="15"/>
  <c r="D1271" i="15"/>
  <c r="E1271" i="15"/>
  <c r="K1311" i="9"/>
  <c r="J1311" i="9"/>
  <c r="A1312" i="9"/>
  <c r="B1272" i="15" s="1"/>
  <c r="C1311" i="9"/>
  <c r="D1311" i="9" s="1"/>
  <c r="F1311" i="9"/>
  <c r="H1311" i="9"/>
  <c r="E1311" i="9"/>
  <c r="G1311" i="9"/>
  <c r="I1311" i="9" s="1"/>
  <c r="B1312" i="9" s="1"/>
  <c r="F1272" i="15" l="1"/>
  <c r="C1272" i="15"/>
  <c r="D1272" i="15"/>
  <c r="E1272" i="15"/>
  <c r="J1312" i="9"/>
  <c r="K1312" i="9"/>
  <c r="F1312" i="9"/>
  <c r="H1312" i="9"/>
  <c r="G1312" i="9"/>
  <c r="I1312" i="9" s="1"/>
  <c r="B1313" i="9" s="1"/>
  <c r="E1312" i="9"/>
  <c r="A1313" i="9"/>
  <c r="B1273" i="15" s="1"/>
  <c r="C1312" i="9"/>
  <c r="D1312" i="9" s="1"/>
  <c r="E1273" i="15" l="1"/>
  <c r="F1273" i="15"/>
  <c r="C1273" i="15"/>
  <c r="D1273" i="15"/>
  <c r="K1313" i="9"/>
  <c r="J1313" i="9"/>
  <c r="H1313" i="9"/>
  <c r="F1313" i="9"/>
  <c r="C1313" i="9"/>
  <c r="D1313" i="9" s="1"/>
  <c r="G1313" i="9"/>
  <c r="I1313" i="9" s="1"/>
  <c r="B1314" i="9" s="1"/>
  <c r="E1313" i="9"/>
  <c r="A1314" i="9"/>
  <c r="B1274" i="15" s="1"/>
  <c r="D1274" i="15" l="1"/>
  <c r="F1274" i="15"/>
  <c r="C1274" i="15"/>
  <c r="E1274" i="15"/>
  <c r="J1314" i="9"/>
  <c r="K1314" i="9"/>
  <c r="E1314" i="9"/>
  <c r="A1315" i="9"/>
  <c r="B1275" i="15" s="1"/>
  <c r="H1314" i="9"/>
  <c r="G1314" i="9"/>
  <c r="I1314" i="9" s="1"/>
  <c r="B1315" i="9" s="1"/>
  <c r="C1314" i="9"/>
  <c r="D1314" i="9" s="1"/>
  <c r="F1314" i="9"/>
  <c r="C1275" i="15" l="1"/>
  <c r="F1275" i="15"/>
  <c r="E1275" i="15"/>
  <c r="D1275" i="15"/>
  <c r="K1315" i="9"/>
  <c r="J1315" i="9"/>
  <c r="C1315" i="9"/>
  <c r="D1315" i="9" s="1"/>
  <c r="G1315" i="9"/>
  <c r="I1315" i="9" s="1"/>
  <c r="B1316" i="9" s="1"/>
  <c r="E1315" i="9"/>
  <c r="A1316" i="9"/>
  <c r="B1276" i="15" s="1"/>
  <c r="F1315" i="9"/>
  <c r="H1315" i="9"/>
  <c r="E1276" i="15" l="1"/>
  <c r="F1276" i="15"/>
  <c r="C1276" i="15"/>
  <c r="D1276" i="15"/>
  <c r="J1316" i="9"/>
  <c r="K1316" i="9"/>
  <c r="G1316" i="9"/>
  <c r="I1316" i="9" s="1"/>
  <c r="B1317" i="9" s="1"/>
  <c r="E1316" i="9"/>
  <c r="A1317" i="9"/>
  <c r="B1277" i="15" s="1"/>
  <c r="C1316" i="9"/>
  <c r="D1316" i="9" s="1"/>
  <c r="F1316" i="9"/>
  <c r="H1316" i="9"/>
  <c r="E1277" i="15" l="1"/>
  <c r="F1277" i="15"/>
  <c r="C1277" i="15"/>
  <c r="D1277" i="15"/>
  <c r="K1317" i="9"/>
  <c r="J1317" i="9"/>
  <c r="C1317" i="9"/>
  <c r="D1317" i="9" s="1"/>
  <c r="H1317" i="9"/>
  <c r="G1317" i="9"/>
  <c r="I1317" i="9" s="1"/>
  <c r="B1318" i="9" s="1"/>
  <c r="A1318" i="9"/>
  <c r="B1278" i="15" s="1"/>
  <c r="F1317" i="9"/>
  <c r="E1317" i="9"/>
  <c r="D1278" i="15" l="1"/>
  <c r="F1278" i="15"/>
  <c r="C1278" i="15"/>
  <c r="E1278" i="15"/>
  <c r="J1318" i="9"/>
  <c r="K1318" i="9"/>
  <c r="H1318" i="9"/>
  <c r="A1319" i="9"/>
  <c r="B1279" i="15" s="1"/>
  <c r="C1318" i="9"/>
  <c r="D1318" i="9" s="1"/>
  <c r="F1318" i="9"/>
  <c r="E1318" i="9"/>
  <c r="G1318" i="9"/>
  <c r="I1318" i="9" s="1"/>
  <c r="B1319" i="9" s="1"/>
  <c r="C1279" i="15" l="1"/>
  <c r="F1279" i="15"/>
  <c r="D1279" i="15"/>
  <c r="E1279" i="15"/>
  <c r="K1319" i="9"/>
  <c r="J1319" i="9"/>
  <c r="C1319" i="9"/>
  <c r="D1319" i="9" s="1"/>
  <c r="F1319" i="9"/>
  <c r="H1319" i="9"/>
  <c r="A1320" i="9"/>
  <c r="B1280" i="15" s="1"/>
  <c r="G1319" i="9"/>
  <c r="I1319" i="9" s="1"/>
  <c r="B1320" i="9" s="1"/>
  <c r="E1319" i="9"/>
  <c r="F1280" i="15" l="1"/>
  <c r="D1280" i="15"/>
  <c r="E1280" i="15"/>
  <c r="C1280" i="15"/>
  <c r="J1320" i="9"/>
  <c r="K1320" i="9"/>
  <c r="G1320" i="9"/>
  <c r="I1320" i="9" s="1"/>
  <c r="B1321" i="9" s="1"/>
  <c r="E1320" i="9"/>
  <c r="C1320" i="9"/>
  <c r="D1320" i="9" s="1"/>
  <c r="F1320" i="9"/>
  <c r="H1320" i="9"/>
  <c r="A1321" i="9"/>
  <c r="B1281" i="15" s="1"/>
  <c r="E1281" i="15" l="1"/>
  <c r="F1281" i="15"/>
  <c r="D1281" i="15"/>
  <c r="C1281" i="15"/>
  <c r="K1321" i="9"/>
  <c r="J1321" i="9"/>
  <c r="C1321" i="9"/>
  <c r="D1321" i="9" s="1"/>
  <c r="F1321" i="9"/>
  <c r="H1321" i="9"/>
  <c r="G1321" i="9"/>
  <c r="I1321" i="9" s="1"/>
  <c r="B1322" i="9" s="1"/>
  <c r="E1321" i="9"/>
  <c r="A1322" i="9"/>
  <c r="B1282" i="15" s="1"/>
  <c r="D1282" i="15" l="1"/>
  <c r="F1282" i="15"/>
  <c r="C1282" i="15"/>
  <c r="E1282" i="15"/>
  <c r="J1322" i="9"/>
  <c r="K1322" i="9"/>
  <c r="A1323" i="9"/>
  <c r="B1283" i="15" s="1"/>
  <c r="C1322" i="9"/>
  <c r="D1322" i="9" s="1"/>
  <c r="F1322" i="9"/>
  <c r="H1322" i="9"/>
  <c r="G1322" i="9"/>
  <c r="I1322" i="9" s="1"/>
  <c r="B1323" i="9" s="1"/>
  <c r="E1322" i="9"/>
  <c r="C1283" i="15" l="1"/>
  <c r="F1283" i="15"/>
  <c r="D1283" i="15"/>
  <c r="E1283" i="15"/>
  <c r="K1323" i="9"/>
  <c r="J1323" i="9"/>
  <c r="G1323" i="9"/>
  <c r="I1323" i="9" s="1"/>
  <c r="B1324" i="9" s="1"/>
  <c r="E1323" i="9"/>
  <c r="A1324" i="9"/>
  <c r="B1284" i="15" s="1"/>
  <c r="C1323" i="9"/>
  <c r="D1323" i="9" s="1"/>
  <c r="F1323" i="9"/>
  <c r="H1323" i="9"/>
  <c r="F1284" i="15" l="1"/>
  <c r="C1284" i="15"/>
  <c r="D1284" i="15"/>
  <c r="E1284" i="15"/>
  <c r="J1324" i="9"/>
  <c r="K1324" i="9"/>
  <c r="C1324" i="9"/>
  <c r="D1324" i="9" s="1"/>
  <c r="F1324" i="9"/>
  <c r="H1324" i="9"/>
  <c r="G1324" i="9"/>
  <c r="I1324" i="9" s="1"/>
  <c r="B1325" i="9" s="1"/>
  <c r="E1324" i="9"/>
  <c r="A1325" i="9"/>
  <c r="B1285" i="15" s="1"/>
  <c r="E1285" i="15" l="1"/>
  <c r="F1285" i="15"/>
  <c r="C1285" i="15"/>
  <c r="D1285" i="15"/>
  <c r="K1325" i="9"/>
  <c r="J1325" i="9"/>
  <c r="C1325" i="9"/>
  <c r="D1325" i="9" s="1"/>
  <c r="F1325" i="9"/>
  <c r="H1325" i="9"/>
  <c r="G1325" i="9"/>
  <c r="I1325" i="9" s="1"/>
  <c r="B1326" i="9" s="1"/>
  <c r="E1325" i="9"/>
  <c r="A1326" i="9"/>
  <c r="B1286" i="15" s="1"/>
  <c r="D1286" i="15" l="1"/>
  <c r="F1286" i="15"/>
  <c r="E1286" i="15"/>
  <c r="C1286" i="15"/>
  <c r="J1326" i="9"/>
  <c r="K1326" i="9"/>
  <c r="C1326" i="9"/>
  <c r="D1326" i="9" s="1"/>
  <c r="F1326" i="9"/>
  <c r="H1326" i="9"/>
  <c r="G1326" i="9"/>
  <c r="I1326" i="9" s="1"/>
  <c r="B1327" i="9" s="1"/>
  <c r="E1326" i="9"/>
  <c r="A1327" i="9"/>
  <c r="B1287" i="15" s="1"/>
  <c r="C1287" i="15" l="1"/>
  <c r="F1287" i="15"/>
  <c r="D1287" i="15"/>
  <c r="E1287" i="15"/>
  <c r="K1327" i="9"/>
  <c r="J1327" i="9"/>
  <c r="H1327" i="9"/>
  <c r="A1328" i="9"/>
  <c r="B1288" i="15" s="1"/>
  <c r="C1327" i="9"/>
  <c r="D1327" i="9" s="1"/>
  <c r="F1327" i="9"/>
  <c r="G1327" i="9"/>
  <c r="I1327" i="9" s="1"/>
  <c r="B1328" i="9" s="1"/>
  <c r="E1327" i="9"/>
  <c r="F1288" i="15" l="1"/>
  <c r="C1288" i="15"/>
  <c r="D1288" i="15"/>
  <c r="E1288" i="15"/>
  <c r="J1328" i="9"/>
  <c r="K1328" i="9"/>
  <c r="G1328" i="9"/>
  <c r="I1328" i="9" s="1"/>
  <c r="B1329" i="9" s="1"/>
  <c r="E1328" i="9"/>
  <c r="A1329" i="9"/>
  <c r="B1289" i="15" s="1"/>
  <c r="C1328" i="9"/>
  <c r="D1328" i="9" s="1"/>
  <c r="F1328" i="9"/>
  <c r="H1328" i="9"/>
  <c r="E1289" i="15" l="1"/>
  <c r="F1289" i="15"/>
  <c r="C1289" i="15"/>
  <c r="D1289" i="15"/>
  <c r="K1329" i="9"/>
  <c r="J1329" i="9"/>
  <c r="H1329" i="9"/>
  <c r="G1329" i="9"/>
  <c r="I1329" i="9" s="1"/>
  <c r="B1330" i="9" s="1"/>
  <c r="E1329" i="9"/>
  <c r="A1330" i="9"/>
  <c r="B1290" i="15" s="1"/>
  <c r="F1329" i="9"/>
  <c r="C1329" i="9"/>
  <c r="D1329" i="9" s="1"/>
  <c r="D1290" i="15" l="1"/>
  <c r="F1290" i="15"/>
  <c r="C1290" i="15"/>
  <c r="E1290" i="15"/>
  <c r="J1330" i="9"/>
  <c r="K1330" i="9"/>
  <c r="E1330" i="9"/>
  <c r="A1331" i="9"/>
  <c r="B1291" i="15" s="1"/>
  <c r="C1330" i="9"/>
  <c r="D1330" i="9" s="1"/>
  <c r="F1330" i="9"/>
  <c r="H1330" i="9"/>
  <c r="G1330" i="9"/>
  <c r="I1330" i="9" s="1"/>
  <c r="B1331" i="9" s="1"/>
  <c r="C1291" i="15" l="1"/>
  <c r="F1291" i="15"/>
  <c r="E1291" i="15"/>
  <c r="D1291" i="15"/>
  <c r="K1331" i="9"/>
  <c r="J1331" i="9"/>
  <c r="A1332" i="9"/>
  <c r="B1292" i="15" s="1"/>
  <c r="C1331" i="9"/>
  <c r="D1331" i="9" s="1"/>
  <c r="F1331" i="9"/>
  <c r="H1331" i="9"/>
  <c r="G1331" i="9"/>
  <c r="I1331" i="9" s="1"/>
  <c r="B1332" i="9" s="1"/>
  <c r="E1331" i="9"/>
  <c r="F1292" i="15" l="1"/>
  <c r="E1292" i="15"/>
  <c r="C1292" i="15"/>
  <c r="D1292" i="15"/>
  <c r="J1332" i="9"/>
  <c r="K1332" i="9"/>
  <c r="F1332" i="9"/>
  <c r="H1332" i="9"/>
  <c r="G1332" i="9"/>
  <c r="I1332" i="9" s="1"/>
  <c r="B1333" i="9" s="1"/>
  <c r="E1332" i="9"/>
  <c r="A1333" i="9"/>
  <c r="B1293" i="15" s="1"/>
  <c r="C1332" i="9"/>
  <c r="D1332" i="9" s="1"/>
  <c r="E1293" i="15" l="1"/>
  <c r="F1293" i="15"/>
  <c r="C1293" i="15"/>
  <c r="D1293" i="15"/>
  <c r="K1333" i="9"/>
  <c r="J1333" i="9"/>
  <c r="F1333" i="9"/>
  <c r="G1333" i="9"/>
  <c r="I1333" i="9" s="1"/>
  <c r="B1334" i="9" s="1"/>
  <c r="E1333" i="9"/>
  <c r="A1334" i="9"/>
  <c r="B1294" i="15" s="1"/>
  <c r="C1333" i="9"/>
  <c r="D1333" i="9" s="1"/>
  <c r="H1333" i="9"/>
  <c r="D1294" i="15" l="1"/>
  <c r="F1294" i="15"/>
  <c r="C1294" i="15"/>
  <c r="E1294" i="15"/>
  <c r="J1334" i="9"/>
  <c r="K1334" i="9"/>
  <c r="C1334" i="9"/>
  <c r="D1334" i="9" s="1"/>
  <c r="F1334" i="9"/>
  <c r="H1334" i="9"/>
  <c r="A1335" i="9"/>
  <c r="B1295" i="15" s="1"/>
  <c r="E1334" i="9"/>
  <c r="G1334" i="9"/>
  <c r="I1334" i="9" s="1"/>
  <c r="B1335" i="9" s="1"/>
  <c r="C1295" i="15" l="1"/>
  <c r="F1295" i="15"/>
  <c r="D1295" i="15"/>
  <c r="E1295" i="15"/>
  <c r="K1335" i="9"/>
  <c r="J1335" i="9"/>
  <c r="A1336" i="9"/>
  <c r="B1296" i="15" s="1"/>
  <c r="C1335" i="9"/>
  <c r="D1335" i="9" s="1"/>
  <c r="F1335" i="9"/>
  <c r="H1335" i="9"/>
  <c r="E1335" i="9"/>
  <c r="G1335" i="9"/>
  <c r="I1335" i="9" s="1"/>
  <c r="B1336" i="9" s="1"/>
  <c r="F1296" i="15" l="1"/>
  <c r="D1296" i="15"/>
  <c r="E1296" i="15"/>
  <c r="C1296" i="15"/>
  <c r="J1336" i="9"/>
  <c r="K1336" i="9"/>
  <c r="G1336" i="9"/>
  <c r="I1336" i="9" s="1"/>
  <c r="B1337" i="9" s="1"/>
  <c r="E1336" i="9"/>
  <c r="F1336" i="9"/>
  <c r="A1337" i="9"/>
  <c r="B1297" i="15" s="1"/>
  <c r="C1336" i="9"/>
  <c r="D1336" i="9" s="1"/>
  <c r="H1336" i="9"/>
  <c r="E1297" i="15" l="1"/>
  <c r="F1297" i="15"/>
  <c r="D1297" i="15"/>
  <c r="C1297" i="15"/>
  <c r="K1337" i="9"/>
  <c r="J1337" i="9"/>
  <c r="C1337" i="9"/>
  <c r="D1337" i="9" s="1"/>
  <c r="F1337" i="9"/>
  <c r="H1337" i="9"/>
  <c r="G1337" i="9"/>
  <c r="I1337" i="9" s="1"/>
  <c r="B1338" i="9" s="1"/>
  <c r="E1337" i="9"/>
  <c r="A1338" i="9"/>
  <c r="B1298" i="15" s="1"/>
  <c r="D1298" i="15" l="1"/>
  <c r="F1298" i="15"/>
  <c r="C1298" i="15"/>
  <c r="E1298" i="15"/>
  <c r="J1338" i="9"/>
  <c r="K1338" i="9"/>
  <c r="H1338" i="9"/>
  <c r="G1338" i="9"/>
  <c r="I1338" i="9" s="1"/>
  <c r="B1339" i="9" s="1"/>
  <c r="F1338" i="9"/>
  <c r="E1338" i="9"/>
  <c r="A1339" i="9"/>
  <c r="B1299" i="15" s="1"/>
  <c r="C1338" i="9"/>
  <c r="D1338" i="9" s="1"/>
  <c r="C1299" i="15" l="1"/>
  <c r="F1299" i="15"/>
  <c r="D1299" i="15"/>
  <c r="E1299" i="15"/>
  <c r="K1339" i="9"/>
  <c r="J1339" i="9"/>
  <c r="H1339" i="9"/>
  <c r="G1339" i="9"/>
  <c r="I1339" i="9" s="1"/>
  <c r="B1340" i="9" s="1"/>
  <c r="E1339" i="9"/>
  <c r="A1340" i="9"/>
  <c r="B1300" i="15" s="1"/>
  <c r="C1339" i="9"/>
  <c r="D1339" i="9" s="1"/>
  <c r="F1339" i="9"/>
  <c r="F1300" i="15" l="1"/>
  <c r="C1300" i="15"/>
  <c r="D1300" i="15"/>
  <c r="E1300" i="15"/>
  <c r="J1340" i="9"/>
  <c r="K1340" i="9"/>
  <c r="G1340" i="9"/>
  <c r="I1340" i="9" s="1"/>
  <c r="B1341" i="9" s="1"/>
  <c r="A1341" i="9"/>
  <c r="B1301" i="15" s="1"/>
  <c r="C1340" i="9"/>
  <c r="D1340" i="9" s="1"/>
  <c r="F1340" i="9"/>
  <c r="H1340" i="9"/>
  <c r="E1340" i="9"/>
  <c r="E1301" i="15" l="1"/>
  <c r="F1301" i="15"/>
  <c r="C1301" i="15"/>
  <c r="D1301" i="15"/>
  <c r="K1341" i="9"/>
  <c r="J1341" i="9"/>
  <c r="C1341" i="9"/>
  <c r="D1341" i="9" s="1"/>
  <c r="F1341" i="9"/>
  <c r="H1341" i="9"/>
  <c r="G1341" i="9"/>
  <c r="I1341" i="9" s="1"/>
  <c r="B1342" i="9" s="1"/>
  <c r="A1342" i="9"/>
  <c r="B1302" i="15" s="1"/>
  <c r="E1341" i="9"/>
  <c r="D1302" i="15" l="1"/>
  <c r="F1302" i="15"/>
  <c r="E1302" i="15"/>
  <c r="C1302" i="15"/>
  <c r="J1342" i="9"/>
  <c r="K1342" i="9"/>
  <c r="C1342" i="9"/>
  <c r="D1342" i="9" s="1"/>
  <c r="F1342" i="9"/>
  <c r="H1342" i="9"/>
  <c r="G1342" i="9"/>
  <c r="I1342" i="9" s="1"/>
  <c r="B1343" i="9" s="1"/>
  <c r="E1342" i="9"/>
  <c r="A1343" i="9"/>
  <c r="B1303" i="15" s="1"/>
  <c r="C1303" i="15" l="1"/>
  <c r="F1303" i="15"/>
  <c r="D1303" i="15"/>
  <c r="E1303" i="15"/>
  <c r="K1343" i="9"/>
  <c r="J1343" i="9"/>
  <c r="C1343" i="9"/>
  <c r="D1343" i="9" s="1"/>
  <c r="F1343" i="9"/>
  <c r="H1343" i="9"/>
  <c r="A1344" i="9"/>
  <c r="B1304" i="15" s="1"/>
  <c r="G1343" i="9"/>
  <c r="I1343" i="9" s="1"/>
  <c r="B1344" i="9" s="1"/>
  <c r="E1343" i="9"/>
  <c r="F1304" i="15" l="1"/>
  <c r="C1304" i="15"/>
  <c r="D1304" i="15"/>
  <c r="E1304" i="15"/>
  <c r="J1344" i="9"/>
  <c r="K1344" i="9"/>
  <c r="F1344" i="9"/>
  <c r="H1344" i="9"/>
  <c r="G1344" i="9"/>
  <c r="I1344" i="9" s="1"/>
  <c r="B1345" i="9" s="1"/>
  <c r="E1344" i="9"/>
  <c r="A1345" i="9"/>
  <c r="B1305" i="15" s="1"/>
  <c r="C1344" i="9"/>
  <c r="D1344" i="9" s="1"/>
  <c r="E1305" i="15" l="1"/>
  <c r="F1305" i="15"/>
  <c r="C1305" i="15"/>
  <c r="D1305" i="15"/>
  <c r="K1345" i="9"/>
  <c r="J1345" i="9"/>
  <c r="F1345" i="9"/>
  <c r="C1345" i="9"/>
  <c r="D1345" i="9" s="1"/>
  <c r="G1345" i="9"/>
  <c r="I1345" i="9" s="1"/>
  <c r="B1346" i="9" s="1"/>
  <c r="E1345" i="9"/>
  <c r="A1346" i="9"/>
  <c r="B1306" i="15" s="1"/>
  <c r="H1345" i="9"/>
  <c r="D1306" i="15" l="1"/>
  <c r="F1306" i="15"/>
  <c r="C1306" i="15"/>
  <c r="E1306" i="15"/>
  <c r="J1346" i="9"/>
  <c r="K1346" i="9"/>
  <c r="E1346" i="9"/>
  <c r="C1346" i="9"/>
  <c r="D1346" i="9" s="1"/>
  <c r="F1346" i="9"/>
  <c r="H1346" i="9"/>
  <c r="G1346" i="9"/>
  <c r="I1346" i="9" s="1"/>
  <c r="B1347" i="9" s="1"/>
  <c r="A1347" i="9"/>
  <c r="B1307" i="15" s="1"/>
  <c r="C1307" i="15" l="1"/>
  <c r="F1307" i="15"/>
  <c r="E1307" i="15"/>
  <c r="D1307" i="15"/>
  <c r="K1347" i="9"/>
  <c r="J1347" i="9"/>
  <c r="H1347" i="9"/>
  <c r="G1347" i="9"/>
  <c r="I1347" i="9" s="1"/>
  <c r="B1348" i="9" s="1"/>
  <c r="E1347" i="9"/>
  <c r="A1348" i="9"/>
  <c r="B1308" i="15" s="1"/>
  <c r="C1347" i="9"/>
  <c r="D1347" i="9" s="1"/>
  <c r="F1347" i="9"/>
  <c r="F1308" i="15" l="1"/>
  <c r="E1308" i="15"/>
  <c r="C1308" i="15"/>
  <c r="D1308" i="15"/>
  <c r="J1348" i="9"/>
  <c r="K1348" i="9"/>
  <c r="A1349" i="9"/>
  <c r="B1309" i="15" s="1"/>
  <c r="C1348" i="9"/>
  <c r="D1348" i="9" s="1"/>
  <c r="F1348" i="9"/>
  <c r="H1348" i="9"/>
  <c r="G1348" i="9"/>
  <c r="I1348" i="9" s="1"/>
  <c r="B1349" i="9" s="1"/>
  <c r="E1348" i="9"/>
  <c r="E1309" i="15" l="1"/>
  <c r="F1309" i="15"/>
  <c r="C1309" i="15"/>
  <c r="D1309" i="15"/>
  <c r="K1349" i="9"/>
  <c r="J1349" i="9"/>
  <c r="C1349" i="9"/>
  <c r="D1349" i="9" s="1"/>
  <c r="G1349" i="9"/>
  <c r="I1349" i="9" s="1"/>
  <c r="B1350" i="9" s="1"/>
  <c r="E1349" i="9"/>
  <c r="A1350" i="9"/>
  <c r="B1310" i="15" s="1"/>
  <c r="F1349" i="9"/>
  <c r="H1349" i="9"/>
  <c r="D1310" i="15" l="1"/>
  <c r="F1310" i="15"/>
  <c r="C1310" i="15"/>
  <c r="E1310" i="15"/>
  <c r="J1350" i="9"/>
  <c r="K1350" i="9"/>
  <c r="E1350" i="9"/>
  <c r="G1350" i="9"/>
  <c r="I1350" i="9" s="1"/>
  <c r="B1351" i="9" s="1"/>
  <c r="H1350" i="9"/>
  <c r="A1351" i="9"/>
  <c r="B1311" i="15" s="1"/>
  <c r="C1350" i="9"/>
  <c r="D1350" i="9" s="1"/>
  <c r="F1350" i="9"/>
  <c r="C1311" i="15" l="1"/>
  <c r="F1311" i="15"/>
  <c r="D1311" i="15"/>
  <c r="E1311" i="15"/>
  <c r="K1351" i="9"/>
  <c r="J1351" i="9"/>
  <c r="G1351" i="9"/>
  <c r="I1351" i="9" s="1"/>
  <c r="B1352" i="9" s="1"/>
  <c r="E1351" i="9"/>
  <c r="A1352" i="9"/>
  <c r="B1312" i="15" s="1"/>
  <c r="C1351" i="9"/>
  <c r="D1351" i="9" s="1"/>
  <c r="F1351" i="9"/>
  <c r="H1351" i="9"/>
  <c r="F1312" i="15" l="1"/>
  <c r="D1312" i="15"/>
  <c r="E1312" i="15"/>
  <c r="C1312" i="15"/>
  <c r="J1352" i="9"/>
  <c r="K1352" i="9"/>
  <c r="A1353" i="9"/>
  <c r="B1313" i="15" s="1"/>
  <c r="E1352" i="9"/>
  <c r="C1352" i="9"/>
  <c r="D1352" i="9" s="1"/>
  <c r="F1352" i="9"/>
  <c r="H1352" i="9"/>
  <c r="G1352" i="9"/>
  <c r="I1352" i="9" s="1"/>
  <c r="B1353" i="9" s="1"/>
  <c r="E1313" i="15" l="1"/>
  <c r="F1313" i="15"/>
  <c r="D1313" i="15"/>
  <c r="C1313" i="15"/>
  <c r="K1353" i="9"/>
  <c r="J1353" i="9"/>
  <c r="C1353" i="9"/>
  <c r="D1353" i="9" s="1"/>
  <c r="F1353" i="9"/>
  <c r="H1353" i="9"/>
  <c r="G1353" i="9"/>
  <c r="I1353" i="9" s="1"/>
  <c r="B1354" i="9" s="1"/>
  <c r="E1353" i="9"/>
  <c r="A1354" i="9"/>
  <c r="B1314" i="15" s="1"/>
  <c r="D1314" i="15" l="1"/>
  <c r="F1314" i="15"/>
  <c r="C1314" i="15"/>
  <c r="E1314" i="15"/>
  <c r="J1354" i="9"/>
  <c r="K1354" i="9"/>
  <c r="C1354" i="9"/>
  <c r="D1354" i="9" s="1"/>
  <c r="F1354" i="9"/>
  <c r="G1354" i="9"/>
  <c r="I1354" i="9" s="1"/>
  <c r="B1355" i="9" s="1"/>
  <c r="H1354" i="9"/>
  <c r="E1354" i="9"/>
  <c r="A1355" i="9"/>
  <c r="B1315" i="15" s="1"/>
  <c r="C1315" i="15" l="1"/>
  <c r="F1315" i="15"/>
  <c r="D1315" i="15"/>
  <c r="E1315" i="15"/>
  <c r="K1355" i="9"/>
  <c r="J1355" i="9"/>
  <c r="A1356" i="9"/>
  <c r="B1316" i="15" s="1"/>
  <c r="C1355" i="9"/>
  <c r="D1355" i="9" s="1"/>
  <c r="F1355" i="9"/>
  <c r="G1355" i="9"/>
  <c r="I1355" i="9" s="1"/>
  <c r="B1356" i="9" s="1"/>
  <c r="E1355" i="9"/>
  <c r="H1355" i="9"/>
  <c r="F1316" i="15" l="1"/>
  <c r="C1316" i="15"/>
  <c r="D1316" i="15"/>
  <c r="E1316" i="15"/>
  <c r="J1356" i="9"/>
  <c r="K1356" i="9"/>
  <c r="A1357" i="9"/>
  <c r="B1317" i="15" s="1"/>
  <c r="C1356" i="9"/>
  <c r="D1356" i="9" s="1"/>
  <c r="F1356" i="9"/>
  <c r="H1356" i="9"/>
  <c r="G1356" i="9"/>
  <c r="I1356" i="9" s="1"/>
  <c r="B1357" i="9" s="1"/>
  <c r="E1356" i="9"/>
  <c r="E1317" i="15" l="1"/>
  <c r="F1317" i="15"/>
  <c r="C1317" i="15"/>
  <c r="D1317" i="15"/>
  <c r="K1357" i="9"/>
  <c r="J1357" i="9"/>
  <c r="C1357" i="9"/>
  <c r="D1357" i="9" s="1"/>
  <c r="G1357" i="9"/>
  <c r="I1357" i="9" s="1"/>
  <c r="B1358" i="9" s="1"/>
  <c r="E1357" i="9"/>
  <c r="A1358" i="9"/>
  <c r="B1318" i="15" s="1"/>
  <c r="F1357" i="9"/>
  <c r="H1357" i="9"/>
  <c r="D1318" i="15" l="1"/>
  <c r="F1318" i="15"/>
  <c r="E1318" i="15"/>
  <c r="C1318" i="15"/>
  <c r="J1358" i="9"/>
  <c r="K1358" i="9"/>
  <c r="C1358" i="9"/>
  <c r="D1358" i="9" s="1"/>
  <c r="F1358" i="9"/>
  <c r="H1358" i="9"/>
  <c r="G1358" i="9"/>
  <c r="I1358" i="9" s="1"/>
  <c r="B1359" i="9" s="1"/>
  <c r="E1358" i="9"/>
  <c r="A1359" i="9"/>
  <c r="B1319" i="15" s="1"/>
  <c r="C1319" i="15" l="1"/>
  <c r="F1319" i="15"/>
  <c r="D1319" i="15"/>
  <c r="E1319" i="15"/>
  <c r="K1359" i="9"/>
  <c r="J1359" i="9"/>
  <c r="A1360" i="9"/>
  <c r="B1320" i="15" s="1"/>
  <c r="C1359" i="9"/>
  <c r="D1359" i="9" s="1"/>
  <c r="F1359" i="9"/>
  <c r="H1359" i="9"/>
  <c r="G1359" i="9"/>
  <c r="I1359" i="9" s="1"/>
  <c r="B1360" i="9" s="1"/>
  <c r="E1359" i="9"/>
  <c r="F1320" i="15" l="1"/>
  <c r="C1320" i="15"/>
  <c r="D1320" i="15"/>
  <c r="E1320" i="15"/>
  <c r="J1360" i="9"/>
  <c r="K1360" i="9"/>
  <c r="A1361" i="9"/>
  <c r="B1321" i="15" s="1"/>
  <c r="C1360" i="9"/>
  <c r="D1360" i="9" s="1"/>
  <c r="F1360" i="9"/>
  <c r="H1360" i="9"/>
  <c r="G1360" i="9"/>
  <c r="I1360" i="9" s="1"/>
  <c r="B1361" i="9" s="1"/>
  <c r="E1360" i="9"/>
  <c r="E1321" i="15" l="1"/>
  <c r="F1321" i="15"/>
  <c r="C1321" i="15"/>
  <c r="D1321" i="15"/>
  <c r="K1361" i="9"/>
  <c r="J1361" i="9"/>
  <c r="H1361" i="9"/>
  <c r="G1361" i="9"/>
  <c r="I1361" i="9" s="1"/>
  <c r="B1362" i="9" s="1"/>
  <c r="E1361" i="9"/>
  <c r="A1362" i="9"/>
  <c r="B1322" i="15" s="1"/>
  <c r="F1361" i="9"/>
  <c r="C1361" i="9"/>
  <c r="D1361" i="9" s="1"/>
  <c r="D1322" i="15" l="1"/>
  <c r="F1322" i="15"/>
  <c r="C1322" i="15"/>
  <c r="E1322" i="15"/>
  <c r="J1362" i="9"/>
  <c r="K1362" i="9"/>
  <c r="A1363" i="9"/>
  <c r="B1323" i="15" s="1"/>
  <c r="C1362" i="9"/>
  <c r="D1362" i="9" s="1"/>
  <c r="F1362" i="9"/>
  <c r="H1362" i="9"/>
  <c r="G1362" i="9"/>
  <c r="I1362" i="9" s="1"/>
  <c r="B1363" i="9" s="1"/>
  <c r="E1362" i="9"/>
  <c r="C1323" i="15" l="1"/>
  <c r="F1323" i="15"/>
  <c r="E1323" i="15"/>
  <c r="D1323" i="15"/>
  <c r="K1363" i="9"/>
  <c r="J1363" i="9"/>
  <c r="C1363" i="9"/>
  <c r="D1363" i="9" s="1"/>
  <c r="F1363" i="9"/>
  <c r="H1363" i="9"/>
  <c r="G1363" i="9"/>
  <c r="I1363" i="9" s="1"/>
  <c r="B1364" i="9" s="1"/>
  <c r="E1363" i="9"/>
  <c r="A1364" i="9"/>
  <c r="B1324" i="15" s="1"/>
  <c r="F1324" i="15" l="1"/>
  <c r="E1324" i="15"/>
  <c r="C1324" i="15"/>
  <c r="D1324" i="15"/>
  <c r="J1364" i="9"/>
  <c r="K1364" i="9"/>
  <c r="A1365" i="9"/>
  <c r="B1325" i="15" s="1"/>
  <c r="F1364" i="9"/>
  <c r="G1364" i="9"/>
  <c r="I1364" i="9" s="1"/>
  <c r="B1365" i="9" s="1"/>
  <c r="C1364" i="9"/>
  <c r="D1364" i="9" s="1"/>
  <c r="H1364" i="9"/>
  <c r="E1364" i="9"/>
  <c r="E1325" i="15" l="1"/>
  <c r="F1325" i="15"/>
  <c r="C1325" i="15"/>
  <c r="D1325" i="15"/>
  <c r="K1365" i="9"/>
  <c r="J1365" i="9"/>
  <c r="C1365" i="9"/>
  <c r="D1365" i="9" s="1"/>
  <c r="F1365" i="9"/>
  <c r="H1365" i="9"/>
  <c r="G1365" i="9"/>
  <c r="I1365" i="9" s="1"/>
  <c r="B1366" i="9" s="1"/>
  <c r="E1365" i="9"/>
  <c r="A1366" i="9"/>
  <c r="B1326" i="15" s="1"/>
  <c r="D1326" i="15" l="1"/>
  <c r="F1326" i="15"/>
  <c r="C1326" i="15"/>
  <c r="E1326" i="15"/>
  <c r="J1366" i="9"/>
  <c r="K1366" i="9"/>
  <c r="F1366" i="9"/>
  <c r="C1366" i="9"/>
  <c r="D1366" i="9" s="1"/>
  <c r="H1366" i="9"/>
  <c r="A1367" i="9"/>
  <c r="B1327" i="15" s="1"/>
  <c r="E1366" i="9"/>
  <c r="G1366" i="9"/>
  <c r="I1366" i="9" s="1"/>
  <c r="B1367" i="9" s="1"/>
  <c r="C1327" i="15" l="1"/>
  <c r="F1327" i="15"/>
  <c r="D1327" i="15"/>
  <c r="E1327" i="15"/>
  <c r="K1367" i="9"/>
  <c r="J1367" i="9"/>
  <c r="H1367" i="9"/>
  <c r="G1367" i="9"/>
  <c r="I1367" i="9" s="1"/>
  <c r="B1368" i="9" s="1"/>
  <c r="E1367" i="9"/>
  <c r="A1368" i="9"/>
  <c r="B1328" i="15" s="1"/>
  <c r="C1367" i="9"/>
  <c r="D1367" i="9" s="1"/>
  <c r="F1367" i="9"/>
  <c r="F1328" i="15" l="1"/>
  <c r="D1328" i="15"/>
  <c r="E1328" i="15"/>
  <c r="C1328" i="15"/>
  <c r="J1368" i="9"/>
  <c r="K1368" i="9"/>
  <c r="A1369" i="9"/>
  <c r="B1329" i="15" s="1"/>
  <c r="E1368" i="9"/>
  <c r="C1368" i="9"/>
  <c r="D1368" i="9" s="1"/>
  <c r="F1368" i="9"/>
  <c r="H1368" i="9"/>
  <c r="G1368" i="9"/>
  <c r="I1368" i="9" s="1"/>
  <c r="B1369" i="9" s="1"/>
  <c r="E1329" i="15" l="1"/>
  <c r="F1329" i="15"/>
  <c r="D1329" i="15"/>
  <c r="C1329" i="15"/>
  <c r="K1369" i="9"/>
  <c r="J1369" i="9"/>
  <c r="F1369" i="9"/>
  <c r="H1369" i="9"/>
  <c r="G1369" i="9"/>
  <c r="I1369" i="9" s="1"/>
  <c r="B1370" i="9" s="1"/>
  <c r="C1369" i="9"/>
  <c r="D1369" i="9" s="1"/>
  <c r="E1369" i="9"/>
  <c r="A1370" i="9"/>
  <c r="B1330" i="15" s="1"/>
  <c r="D1330" i="15" l="1"/>
  <c r="F1330" i="15"/>
  <c r="C1330" i="15"/>
  <c r="E1330" i="15"/>
  <c r="J1370" i="9"/>
  <c r="K1370" i="9"/>
  <c r="C1370" i="9"/>
  <c r="D1370" i="9" s="1"/>
  <c r="F1370" i="9"/>
  <c r="H1370" i="9"/>
  <c r="G1370" i="9"/>
  <c r="I1370" i="9" s="1"/>
  <c r="B1371" i="9" s="1"/>
  <c r="E1370" i="9"/>
  <c r="A1371" i="9"/>
  <c r="B1331" i="15" s="1"/>
  <c r="C1331" i="15" l="1"/>
  <c r="F1331" i="15"/>
  <c r="D1331" i="15"/>
  <c r="E1331" i="15"/>
  <c r="K1371" i="9"/>
  <c r="J1371" i="9"/>
  <c r="C1371" i="9"/>
  <c r="D1371" i="9" s="1"/>
  <c r="F1371" i="9"/>
  <c r="G1371" i="9"/>
  <c r="I1371" i="9" s="1"/>
  <c r="B1372" i="9" s="1"/>
  <c r="E1371" i="9"/>
  <c r="A1372" i="9"/>
  <c r="B1332" i="15" s="1"/>
  <c r="H1371" i="9"/>
  <c r="F1332" i="15" l="1"/>
  <c r="C1332" i="15"/>
  <c r="D1332" i="15"/>
  <c r="E1332" i="15"/>
  <c r="J1372" i="9"/>
  <c r="K1372" i="9"/>
  <c r="A1373" i="9"/>
  <c r="B1333" i="15" s="1"/>
  <c r="F1372" i="9"/>
  <c r="H1372" i="9"/>
  <c r="G1372" i="9"/>
  <c r="I1372" i="9" s="1"/>
  <c r="B1373" i="9" s="1"/>
  <c r="E1372" i="9"/>
  <c r="C1372" i="9"/>
  <c r="D1372" i="9" s="1"/>
  <c r="E1333" i="15" l="1"/>
  <c r="F1333" i="15"/>
  <c r="C1333" i="15"/>
  <c r="D1333" i="15"/>
  <c r="K1373" i="9"/>
  <c r="J1373" i="9"/>
  <c r="C1373" i="9"/>
  <c r="D1373" i="9" s="1"/>
  <c r="F1373" i="9"/>
  <c r="H1373" i="9"/>
  <c r="G1373" i="9"/>
  <c r="I1373" i="9" s="1"/>
  <c r="B1374" i="9" s="1"/>
  <c r="E1373" i="9"/>
  <c r="A1374" i="9"/>
  <c r="B1334" i="15" s="1"/>
  <c r="D1334" i="15" l="1"/>
  <c r="F1334" i="15"/>
  <c r="E1334" i="15"/>
  <c r="C1334" i="15"/>
  <c r="J1374" i="9"/>
  <c r="K1374" i="9"/>
  <c r="C1374" i="9"/>
  <c r="D1374" i="9" s="1"/>
  <c r="F1374" i="9"/>
  <c r="H1374" i="9"/>
  <c r="G1374" i="9"/>
  <c r="I1374" i="9" s="1"/>
  <c r="B1375" i="9" s="1"/>
  <c r="E1374" i="9"/>
  <c r="A1375" i="9"/>
  <c r="B1335" i="15" s="1"/>
  <c r="C1335" i="15" l="1"/>
  <c r="F1335" i="15"/>
  <c r="D1335" i="15"/>
  <c r="E1335" i="15"/>
  <c r="K1375" i="9"/>
  <c r="J1375" i="9"/>
  <c r="C1375" i="9"/>
  <c r="D1375" i="9" s="1"/>
  <c r="F1375" i="9"/>
  <c r="G1375" i="9"/>
  <c r="I1375" i="9" s="1"/>
  <c r="B1376" i="9" s="1"/>
  <c r="E1375" i="9"/>
  <c r="A1376" i="9"/>
  <c r="B1336" i="15" s="1"/>
  <c r="H1375" i="9"/>
  <c r="F1336" i="15" l="1"/>
  <c r="C1336" i="15"/>
  <c r="D1336" i="15"/>
  <c r="E1336" i="15"/>
  <c r="J1376" i="9"/>
  <c r="K1376" i="9"/>
  <c r="F1376" i="9"/>
  <c r="H1376" i="9"/>
  <c r="G1376" i="9"/>
  <c r="I1376" i="9" s="1"/>
  <c r="B1377" i="9" s="1"/>
  <c r="E1376" i="9"/>
  <c r="A1377" i="9"/>
  <c r="B1337" i="15" s="1"/>
  <c r="C1376" i="9"/>
  <c r="D1376" i="9" s="1"/>
  <c r="E1337" i="15" l="1"/>
  <c r="F1337" i="15"/>
  <c r="C1337" i="15"/>
  <c r="D1337" i="15"/>
  <c r="K1377" i="9"/>
  <c r="J1377" i="9"/>
  <c r="H1377" i="9"/>
  <c r="F1377" i="9"/>
  <c r="G1377" i="9"/>
  <c r="I1377" i="9" s="1"/>
  <c r="B1378" i="9" s="1"/>
  <c r="E1377" i="9"/>
  <c r="A1378" i="9"/>
  <c r="B1338" i="15" s="1"/>
  <c r="C1377" i="9"/>
  <c r="D1377" i="9" s="1"/>
  <c r="D1338" i="15" l="1"/>
  <c r="F1338" i="15"/>
  <c r="C1338" i="15"/>
  <c r="E1338" i="15"/>
  <c r="J1378" i="9"/>
  <c r="K1378" i="9"/>
  <c r="H1378" i="9"/>
  <c r="G1378" i="9"/>
  <c r="I1378" i="9" s="1"/>
  <c r="B1379" i="9" s="1"/>
  <c r="E1378" i="9"/>
  <c r="A1379" i="9"/>
  <c r="B1339" i="15" s="1"/>
  <c r="F1378" i="9"/>
  <c r="C1378" i="9"/>
  <c r="D1378" i="9" s="1"/>
  <c r="C1339" i="15" l="1"/>
  <c r="F1339" i="15"/>
  <c r="E1339" i="15"/>
  <c r="D1339" i="15"/>
  <c r="K1379" i="9"/>
  <c r="J1379" i="9"/>
  <c r="F1379" i="9"/>
  <c r="G1379" i="9"/>
  <c r="I1379" i="9" s="1"/>
  <c r="B1380" i="9" s="1"/>
  <c r="E1379" i="9"/>
  <c r="A1380" i="9"/>
  <c r="B1340" i="15" s="1"/>
  <c r="C1379" i="9"/>
  <c r="D1379" i="9" s="1"/>
  <c r="H1379" i="9"/>
  <c r="E1340" i="15" l="1"/>
  <c r="C1340" i="15"/>
  <c r="D1340" i="15"/>
  <c r="F1340" i="15"/>
  <c r="J1380" i="9"/>
  <c r="K1380" i="9"/>
  <c r="A1381" i="9"/>
  <c r="B1341" i="15" s="1"/>
  <c r="F1380" i="9"/>
  <c r="H1380" i="9"/>
  <c r="G1380" i="9"/>
  <c r="I1380" i="9" s="1"/>
  <c r="B1381" i="9" s="1"/>
  <c r="E1380" i="9"/>
  <c r="C1380" i="9"/>
  <c r="D1380" i="9" s="1"/>
  <c r="E1341" i="15" l="1"/>
  <c r="F1341" i="15"/>
  <c r="C1341" i="15"/>
  <c r="D1341" i="15"/>
  <c r="K1381" i="9"/>
  <c r="J1381" i="9"/>
  <c r="C1381" i="9"/>
  <c r="D1381" i="9" s="1"/>
  <c r="G1381" i="9"/>
  <c r="I1381" i="9" s="1"/>
  <c r="B1382" i="9" s="1"/>
  <c r="E1381" i="9"/>
  <c r="A1382" i="9"/>
  <c r="B1342" i="15" s="1"/>
  <c r="F1381" i="9"/>
  <c r="H1381" i="9"/>
  <c r="D1342" i="15" l="1"/>
  <c r="F1342" i="15"/>
  <c r="C1342" i="15"/>
  <c r="E1342" i="15"/>
  <c r="J1382" i="9"/>
  <c r="K1382" i="9"/>
  <c r="A1383" i="9"/>
  <c r="B1343" i="15" s="1"/>
  <c r="E1382" i="9"/>
  <c r="G1382" i="9"/>
  <c r="I1382" i="9" s="1"/>
  <c r="B1383" i="9" s="1"/>
  <c r="C1382" i="9"/>
  <c r="D1382" i="9" s="1"/>
  <c r="F1382" i="9"/>
  <c r="H1382" i="9"/>
  <c r="C1343" i="15" l="1"/>
  <c r="F1343" i="15"/>
  <c r="D1343" i="15"/>
  <c r="E1343" i="15"/>
  <c r="K1383" i="9"/>
  <c r="J1383" i="9"/>
  <c r="A1384" i="9"/>
  <c r="B1344" i="15" s="1"/>
  <c r="C1383" i="9"/>
  <c r="D1383" i="9" s="1"/>
  <c r="F1383" i="9"/>
  <c r="H1383" i="9"/>
  <c r="G1383" i="9"/>
  <c r="I1383" i="9" s="1"/>
  <c r="B1384" i="9" s="1"/>
  <c r="E1383" i="9"/>
  <c r="F1344" i="15" l="1"/>
  <c r="D1344" i="15"/>
  <c r="E1344" i="15"/>
  <c r="C1344" i="15"/>
  <c r="J1384" i="9"/>
  <c r="K1384" i="9"/>
  <c r="G1384" i="9"/>
  <c r="I1384" i="9" s="1"/>
  <c r="B1385" i="9" s="1"/>
  <c r="A1385" i="9"/>
  <c r="B1345" i="15" s="1"/>
  <c r="E1384" i="9"/>
  <c r="C1384" i="9"/>
  <c r="D1384" i="9" s="1"/>
  <c r="F1384" i="9"/>
  <c r="H1384" i="9"/>
  <c r="E1345" i="15" l="1"/>
  <c r="F1345" i="15"/>
  <c r="D1345" i="15"/>
  <c r="C1345" i="15"/>
  <c r="K1385" i="9"/>
  <c r="J1385" i="9"/>
  <c r="C1385" i="9"/>
  <c r="D1385" i="9" s="1"/>
  <c r="F1385" i="9"/>
  <c r="H1385" i="9"/>
  <c r="G1385" i="9"/>
  <c r="I1385" i="9" s="1"/>
  <c r="B1386" i="9" s="1"/>
  <c r="E1385" i="9"/>
  <c r="A1386" i="9"/>
  <c r="B1346" i="15" s="1"/>
  <c r="D1346" i="15" l="1"/>
  <c r="F1346" i="15"/>
  <c r="C1346" i="15"/>
  <c r="E1346" i="15"/>
  <c r="J1386" i="9"/>
  <c r="K1386" i="9"/>
  <c r="E1386" i="9"/>
  <c r="C1386" i="9"/>
  <c r="D1386" i="9" s="1"/>
  <c r="F1386" i="9"/>
  <c r="H1386" i="9"/>
  <c r="G1386" i="9"/>
  <c r="I1386" i="9" s="1"/>
  <c r="B1387" i="9" s="1"/>
  <c r="A1387" i="9"/>
  <c r="B1347" i="15" s="1"/>
  <c r="C1347" i="15" l="1"/>
  <c r="F1347" i="15"/>
  <c r="D1347" i="15"/>
  <c r="E1347" i="15"/>
  <c r="K1387" i="9"/>
  <c r="J1387" i="9"/>
  <c r="A1388" i="9"/>
  <c r="B1348" i="15" s="1"/>
  <c r="C1387" i="9"/>
  <c r="D1387" i="9" s="1"/>
  <c r="F1387" i="9"/>
  <c r="H1387" i="9"/>
  <c r="G1387" i="9"/>
  <c r="I1387" i="9" s="1"/>
  <c r="B1388" i="9" s="1"/>
  <c r="E1387" i="9"/>
  <c r="F1348" i="15" l="1"/>
  <c r="C1348" i="15"/>
  <c r="D1348" i="15"/>
  <c r="E1348" i="15"/>
  <c r="J1388" i="9"/>
  <c r="K1388" i="9"/>
  <c r="A1389" i="9"/>
  <c r="B1349" i="15" s="1"/>
  <c r="F1388" i="9"/>
  <c r="H1388" i="9"/>
  <c r="G1388" i="9"/>
  <c r="I1388" i="9" s="1"/>
  <c r="B1389" i="9" s="1"/>
  <c r="E1388" i="9"/>
  <c r="C1388" i="9"/>
  <c r="D1388" i="9" s="1"/>
  <c r="E1349" i="15" l="1"/>
  <c r="F1349" i="15"/>
  <c r="C1349" i="15"/>
  <c r="D1349" i="15"/>
  <c r="K1389" i="9"/>
  <c r="J1389" i="9"/>
  <c r="F1389" i="9"/>
  <c r="H1389" i="9"/>
  <c r="G1389" i="9"/>
  <c r="I1389" i="9" s="1"/>
  <c r="B1390" i="9" s="1"/>
  <c r="E1389" i="9"/>
  <c r="A1390" i="9"/>
  <c r="B1350" i="15" s="1"/>
  <c r="C1389" i="9"/>
  <c r="D1389" i="9" s="1"/>
  <c r="D1350" i="15" l="1"/>
  <c r="F1350" i="15"/>
  <c r="E1350" i="15"/>
  <c r="C1350" i="15"/>
  <c r="J1390" i="9"/>
  <c r="K1390" i="9"/>
  <c r="C1390" i="9"/>
  <c r="D1390" i="9" s="1"/>
  <c r="F1390" i="9"/>
  <c r="H1390" i="9"/>
  <c r="G1390" i="9"/>
  <c r="I1390" i="9" s="1"/>
  <c r="B1391" i="9" s="1"/>
  <c r="E1390" i="9"/>
  <c r="A1391" i="9"/>
  <c r="B1351" i="15" s="1"/>
  <c r="C1351" i="15" l="1"/>
  <c r="F1351" i="15"/>
  <c r="D1351" i="15"/>
  <c r="E1351" i="15"/>
  <c r="K1391" i="9"/>
  <c r="J1391" i="9"/>
  <c r="A1392" i="9"/>
  <c r="B1352" i="15" s="1"/>
  <c r="C1391" i="9"/>
  <c r="D1391" i="9" s="1"/>
  <c r="F1391" i="9"/>
  <c r="H1391" i="9"/>
  <c r="G1391" i="9"/>
  <c r="I1391" i="9" s="1"/>
  <c r="B1392" i="9" s="1"/>
  <c r="E1391" i="9"/>
  <c r="F1352" i="15" l="1"/>
  <c r="C1352" i="15"/>
  <c r="D1352" i="15"/>
  <c r="E1352" i="15"/>
  <c r="J1392" i="9"/>
  <c r="K1392" i="9"/>
  <c r="A1393" i="9"/>
  <c r="B1353" i="15" s="1"/>
  <c r="C1392" i="9"/>
  <c r="D1392" i="9" s="1"/>
  <c r="F1392" i="9"/>
  <c r="H1392" i="9"/>
  <c r="G1392" i="9"/>
  <c r="I1392" i="9" s="1"/>
  <c r="B1393" i="9" s="1"/>
  <c r="E1392" i="9"/>
  <c r="E1353" i="15" l="1"/>
  <c r="F1353" i="15"/>
  <c r="C1353" i="15"/>
  <c r="D1353" i="15"/>
  <c r="K1393" i="9"/>
  <c r="J1393" i="9"/>
  <c r="H1393" i="9"/>
  <c r="G1393" i="9"/>
  <c r="I1393" i="9" s="1"/>
  <c r="B1394" i="9" s="1"/>
  <c r="E1393" i="9"/>
  <c r="A1394" i="9"/>
  <c r="B1354" i="15" s="1"/>
  <c r="F1393" i="9"/>
  <c r="C1393" i="9"/>
  <c r="D1393" i="9" s="1"/>
  <c r="D1354" i="15" l="1"/>
  <c r="F1354" i="15"/>
  <c r="C1354" i="15"/>
  <c r="E1354" i="15"/>
  <c r="J1394" i="9"/>
  <c r="K1394" i="9"/>
  <c r="E1394" i="9"/>
  <c r="A1395" i="9"/>
  <c r="B1355" i="15" s="1"/>
  <c r="H1394" i="9"/>
  <c r="G1394" i="9"/>
  <c r="I1394" i="9" s="1"/>
  <c r="B1395" i="9" s="1"/>
  <c r="C1394" i="9"/>
  <c r="D1394" i="9" s="1"/>
  <c r="F1394" i="9"/>
  <c r="C1355" i="15" l="1"/>
  <c r="F1355" i="15"/>
  <c r="E1355" i="15"/>
  <c r="D1355" i="15"/>
  <c r="K1395" i="9"/>
  <c r="J1395" i="9"/>
  <c r="H1395" i="9"/>
  <c r="G1395" i="9"/>
  <c r="I1395" i="9" s="1"/>
  <c r="B1396" i="9" s="1"/>
  <c r="E1395" i="9"/>
  <c r="A1396" i="9"/>
  <c r="B1356" i="15" s="1"/>
  <c r="C1395" i="9"/>
  <c r="D1395" i="9" s="1"/>
  <c r="F1395" i="9"/>
  <c r="F1356" i="15" l="1"/>
  <c r="E1356" i="15"/>
  <c r="C1356" i="15"/>
  <c r="D1356" i="15"/>
  <c r="J1396" i="9"/>
  <c r="K1396" i="9"/>
  <c r="A1397" i="9"/>
  <c r="B1357" i="15" s="1"/>
  <c r="C1396" i="9"/>
  <c r="D1396" i="9" s="1"/>
  <c r="F1396" i="9"/>
  <c r="H1396" i="9"/>
  <c r="G1396" i="9"/>
  <c r="I1396" i="9" s="1"/>
  <c r="B1397" i="9" s="1"/>
  <c r="E1396" i="9"/>
  <c r="E1357" i="15" l="1"/>
  <c r="F1357" i="15"/>
  <c r="C1357" i="15"/>
  <c r="D1357" i="15"/>
  <c r="K1397" i="9"/>
  <c r="J1397" i="9"/>
  <c r="G1397" i="9"/>
  <c r="I1397" i="9" s="1"/>
  <c r="B1398" i="9" s="1"/>
  <c r="F1397" i="9"/>
  <c r="H1397" i="9"/>
  <c r="A1398" i="9"/>
  <c r="B1358" i="15" s="1"/>
  <c r="E1397" i="9"/>
  <c r="C1397" i="9"/>
  <c r="D1397" i="9" s="1"/>
  <c r="D1358" i="15" l="1"/>
  <c r="F1358" i="15"/>
  <c r="C1358" i="15"/>
  <c r="E1358" i="15"/>
  <c r="J1398" i="9"/>
  <c r="K1398" i="9"/>
  <c r="E1398" i="9"/>
  <c r="G1398" i="9"/>
  <c r="I1398" i="9" s="1"/>
  <c r="B1399" i="9" s="1"/>
  <c r="C1398" i="9"/>
  <c r="D1398" i="9" s="1"/>
  <c r="A1399" i="9"/>
  <c r="B1359" i="15" s="1"/>
  <c r="H1398" i="9"/>
  <c r="F1398" i="9"/>
  <c r="C1359" i="15" l="1"/>
  <c r="F1359" i="15"/>
  <c r="D1359" i="15"/>
  <c r="E1359" i="15"/>
  <c r="K1399" i="9"/>
  <c r="J1399" i="9"/>
  <c r="H1399" i="9"/>
  <c r="G1399" i="9"/>
  <c r="I1399" i="9" s="1"/>
  <c r="B1400" i="9" s="1"/>
  <c r="E1399" i="9"/>
  <c r="A1400" i="9"/>
  <c r="B1360" i="15" s="1"/>
  <c r="C1399" i="9"/>
  <c r="D1399" i="9" s="1"/>
  <c r="F1399" i="9"/>
  <c r="F1360" i="15" l="1"/>
  <c r="D1360" i="15"/>
  <c r="E1360" i="15"/>
  <c r="C1360" i="15"/>
  <c r="J1400" i="9"/>
  <c r="K1400" i="9"/>
  <c r="A1401" i="9"/>
  <c r="B1361" i="15" s="1"/>
  <c r="E1400" i="9"/>
  <c r="H1400" i="9"/>
  <c r="F1400" i="9"/>
  <c r="G1400" i="9"/>
  <c r="I1400" i="9" s="1"/>
  <c r="B1401" i="9" s="1"/>
  <c r="C1400" i="9"/>
  <c r="D1400" i="9" s="1"/>
  <c r="E1361" i="15" l="1"/>
  <c r="F1361" i="15"/>
  <c r="D1361" i="15"/>
  <c r="C1361" i="15"/>
  <c r="K1401" i="9"/>
  <c r="J1401" i="9"/>
  <c r="F1401" i="9"/>
  <c r="C1401" i="9"/>
  <c r="D1401" i="9" s="1"/>
  <c r="G1401" i="9"/>
  <c r="I1401" i="9" s="1"/>
  <c r="B1402" i="9" s="1"/>
  <c r="A1402" i="9"/>
  <c r="B1362" i="15" s="1"/>
  <c r="E1401" i="9"/>
  <c r="H1401" i="9"/>
  <c r="D1362" i="15" l="1"/>
  <c r="F1362" i="15"/>
  <c r="C1362" i="15"/>
  <c r="E1362" i="15"/>
  <c r="J1402" i="9"/>
  <c r="K1402" i="9"/>
  <c r="C1402" i="9"/>
  <c r="D1402" i="9" s="1"/>
  <c r="H1402" i="9"/>
  <c r="G1402" i="9"/>
  <c r="I1402" i="9" s="1"/>
  <c r="B1403" i="9" s="1"/>
  <c r="E1402" i="9"/>
  <c r="A1403" i="9"/>
  <c r="B1363" i="15" s="1"/>
  <c r="F1402" i="9"/>
  <c r="C1363" i="15" l="1"/>
  <c r="F1363" i="15"/>
  <c r="D1363" i="15"/>
  <c r="E1363" i="15"/>
  <c r="K1403" i="9"/>
  <c r="J1403" i="9"/>
  <c r="E1403" i="9"/>
  <c r="A1404" i="9"/>
  <c r="B1364" i="15" s="1"/>
  <c r="C1403" i="9"/>
  <c r="D1403" i="9" s="1"/>
  <c r="F1403" i="9"/>
  <c r="H1403" i="9"/>
  <c r="G1403" i="9"/>
  <c r="I1403" i="9" s="1"/>
  <c r="B1404" i="9" s="1"/>
  <c r="F1364" i="15" l="1"/>
  <c r="C1364" i="15"/>
  <c r="D1364" i="15"/>
  <c r="E1364" i="15"/>
  <c r="J1404" i="9"/>
  <c r="K1404" i="9"/>
  <c r="C1404" i="9"/>
  <c r="D1404" i="9" s="1"/>
  <c r="H1404" i="9"/>
  <c r="G1404" i="9"/>
  <c r="I1404" i="9" s="1"/>
  <c r="B1405" i="9" s="1"/>
  <c r="E1404" i="9"/>
  <c r="A1405" i="9"/>
  <c r="B1365" i="15" s="1"/>
  <c r="F1404" i="9"/>
  <c r="E1365" i="15" l="1"/>
  <c r="F1365" i="15"/>
  <c r="C1365" i="15"/>
  <c r="D1365" i="15"/>
  <c r="K1405" i="9"/>
  <c r="J1405" i="9"/>
  <c r="G1405" i="9"/>
  <c r="I1405" i="9" s="1"/>
  <c r="B1406" i="9" s="1"/>
  <c r="E1405" i="9"/>
  <c r="A1406" i="9"/>
  <c r="B1366" i="15" s="1"/>
  <c r="C1405" i="9"/>
  <c r="D1405" i="9" s="1"/>
  <c r="F1405" i="9"/>
  <c r="H1405" i="9"/>
  <c r="D1366" i="15" l="1"/>
  <c r="F1366" i="15"/>
  <c r="E1366" i="15"/>
  <c r="C1366" i="15"/>
  <c r="J1406" i="9"/>
  <c r="K1406" i="9"/>
  <c r="F1406" i="9"/>
  <c r="C1406" i="9"/>
  <c r="D1406" i="9" s="1"/>
  <c r="G1406" i="9"/>
  <c r="I1406" i="9" s="1"/>
  <c r="B1407" i="9" s="1"/>
  <c r="H1406" i="9"/>
  <c r="E1406" i="9"/>
  <c r="A1407" i="9"/>
  <c r="B1367" i="15" s="1"/>
  <c r="C1367" i="15" l="1"/>
  <c r="F1367" i="15"/>
  <c r="D1367" i="15"/>
  <c r="E1367" i="15"/>
  <c r="K1407" i="9"/>
  <c r="J1407" i="9"/>
  <c r="H1407" i="9"/>
  <c r="G1407" i="9"/>
  <c r="I1407" i="9" s="1"/>
  <c r="B1408" i="9" s="1"/>
  <c r="E1407" i="9"/>
  <c r="A1408" i="9"/>
  <c r="B1368" i="15" s="1"/>
  <c r="C1407" i="9"/>
  <c r="D1407" i="9" s="1"/>
  <c r="F1407" i="9"/>
  <c r="F1368" i="15" l="1"/>
  <c r="C1368" i="15"/>
  <c r="D1368" i="15"/>
  <c r="E1368" i="15"/>
  <c r="J1408" i="9"/>
  <c r="K1408" i="9"/>
  <c r="H1408" i="9"/>
  <c r="G1408" i="9"/>
  <c r="I1408" i="9" s="1"/>
  <c r="B1409" i="9" s="1"/>
  <c r="E1408" i="9"/>
  <c r="A1409" i="9"/>
  <c r="B1369" i="15" s="1"/>
  <c r="C1408" i="9"/>
  <c r="D1408" i="9" s="1"/>
  <c r="F1408" i="9"/>
  <c r="E1369" i="15" l="1"/>
  <c r="F1369" i="15"/>
  <c r="C1369" i="15"/>
  <c r="D1369" i="15"/>
  <c r="K1409" i="9"/>
  <c r="J1409" i="9"/>
  <c r="G1409" i="9"/>
  <c r="I1409" i="9" s="1"/>
  <c r="B1410" i="9" s="1"/>
  <c r="E1409" i="9"/>
  <c r="C1409" i="9"/>
  <c r="D1409" i="9" s="1"/>
  <c r="H1409" i="9"/>
  <c r="A1410" i="9"/>
  <c r="B1370" i="15" s="1"/>
  <c r="F1409" i="9"/>
  <c r="D1370" i="15" l="1"/>
  <c r="F1370" i="15"/>
  <c r="C1370" i="15"/>
  <c r="E1370" i="15"/>
  <c r="J1410" i="9"/>
  <c r="K1410" i="9"/>
  <c r="G1410" i="9"/>
  <c r="I1410" i="9" s="1"/>
  <c r="B1411" i="9" s="1"/>
  <c r="E1410" i="9"/>
  <c r="A1411" i="9"/>
  <c r="B1371" i="15" s="1"/>
  <c r="C1410" i="9"/>
  <c r="D1410" i="9" s="1"/>
  <c r="F1410" i="9"/>
  <c r="H1410" i="9"/>
  <c r="C1371" i="15" l="1"/>
  <c r="F1371" i="15"/>
  <c r="E1371" i="15"/>
  <c r="D1371" i="15"/>
  <c r="K1411" i="9"/>
  <c r="J1411" i="9"/>
  <c r="E1411" i="9"/>
  <c r="G1411" i="9"/>
  <c r="I1411" i="9" s="1"/>
  <c r="B1412" i="9" s="1"/>
  <c r="C1411" i="9"/>
  <c r="D1411" i="9" s="1"/>
  <c r="F1411" i="9"/>
  <c r="H1411" i="9"/>
  <c r="A1412" i="9"/>
  <c r="B1372" i="15" s="1"/>
  <c r="F1372" i="15" l="1"/>
  <c r="E1372" i="15"/>
  <c r="C1372" i="15"/>
  <c r="D1372" i="15"/>
  <c r="J1412" i="9"/>
  <c r="K1412" i="9"/>
  <c r="A1413" i="9"/>
  <c r="B1373" i="15" s="1"/>
  <c r="F1412" i="9"/>
  <c r="C1412" i="9"/>
  <c r="D1412" i="9" s="1"/>
  <c r="H1412" i="9"/>
  <c r="G1412" i="9"/>
  <c r="I1412" i="9" s="1"/>
  <c r="B1413" i="9" s="1"/>
  <c r="E1412" i="9"/>
  <c r="E1373" i="15" l="1"/>
  <c r="F1373" i="15"/>
  <c r="C1373" i="15"/>
  <c r="D1373" i="15"/>
  <c r="K1413" i="9"/>
  <c r="J1413" i="9"/>
  <c r="G1413" i="9"/>
  <c r="I1413" i="9" s="1"/>
  <c r="B1414" i="9" s="1"/>
  <c r="A1414" i="9"/>
  <c r="B1374" i="15" s="1"/>
  <c r="E1413" i="9"/>
  <c r="C1413" i="9"/>
  <c r="D1413" i="9" s="1"/>
  <c r="H1413" i="9"/>
  <c r="F1413" i="9"/>
  <c r="D1374" i="15" l="1"/>
  <c r="F1374" i="15"/>
  <c r="C1374" i="15"/>
  <c r="E1374" i="15"/>
  <c r="J1414" i="9"/>
  <c r="K1414" i="9"/>
  <c r="G1414" i="9"/>
  <c r="I1414" i="9" s="1"/>
  <c r="B1415" i="9" s="1"/>
  <c r="E1414" i="9"/>
  <c r="A1415" i="9"/>
  <c r="B1375" i="15" s="1"/>
  <c r="C1414" i="9"/>
  <c r="D1414" i="9" s="1"/>
  <c r="F1414" i="9"/>
  <c r="H1414" i="9"/>
  <c r="C1375" i="15" l="1"/>
  <c r="F1375" i="15"/>
  <c r="D1375" i="15"/>
  <c r="E1375" i="15"/>
  <c r="K1415" i="9"/>
  <c r="J1415" i="9"/>
  <c r="E1415" i="9"/>
  <c r="A1416" i="9"/>
  <c r="B1376" i="15" s="1"/>
  <c r="H1415" i="9"/>
  <c r="G1415" i="9"/>
  <c r="I1415" i="9" s="1"/>
  <c r="B1416" i="9" s="1"/>
  <c r="C1415" i="9"/>
  <c r="D1415" i="9" s="1"/>
  <c r="F1415" i="9"/>
  <c r="F1376" i="15" l="1"/>
  <c r="D1376" i="15"/>
  <c r="E1376" i="15"/>
  <c r="C1376" i="15"/>
  <c r="J1416" i="9"/>
  <c r="K1416" i="9"/>
  <c r="C1416" i="9"/>
  <c r="D1416" i="9" s="1"/>
  <c r="H1416" i="9"/>
  <c r="G1416" i="9"/>
  <c r="I1416" i="9" s="1"/>
  <c r="B1417" i="9" s="1"/>
  <c r="E1416" i="9"/>
  <c r="A1417" i="9"/>
  <c r="B1377" i="15" s="1"/>
  <c r="F1416" i="9"/>
  <c r="E1377" i="15" l="1"/>
  <c r="F1377" i="15"/>
  <c r="D1377" i="15"/>
  <c r="C1377" i="15"/>
  <c r="K1417" i="9"/>
  <c r="J1417" i="9"/>
  <c r="G1417" i="9"/>
  <c r="I1417" i="9" s="1"/>
  <c r="B1418" i="9" s="1"/>
  <c r="A1418" i="9"/>
  <c r="B1378" i="15" s="1"/>
  <c r="F1417" i="9"/>
  <c r="H1417" i="9"/>
  <c r="E1417" i="9"/>
  <c r="C1417" i="9"/>
  <c r="D1417" i="9" s="1"/>
  <c r="D1378" i="15" l="1"/>
  <c r="F1378" i="15"/>
  <c r="C1378" i="15"/>
  <c r="E1378" i="15"/>
  <c r="J1418" i="9"/>
  <c r="K1418" i="9"/>
  <c r="F1418" i="9"/>
  <c r="H1418" i="9"/>
  <c r="G1418" i="9"/>
  <c r="I1418" i="9" s="1"/>
  <c r="B1419" i="9" s="1"/>
  <c r="C1418" i="9"/>
  <c r="D1418" i="9" s="1"/>
  <c r="E1418" i="9"/>
  <c r="A1419" i="9"/>
  <c r="B1379" i="15" s="1"/>
  <c r="C1379" i="15" l="1"/>
  <c r="F1379" i="15"/>
  <c r="D1379" i="15"/>
  <c r="E1379" i="15"/>
  <c r="K1419" i="9"/>
  <c r="J1419" i="9"/>
  <c r="H1419" i="9"/>
  <c r="G1419" i="9"/>
  <c r="I1419" i="9" s="1"/>
  <c r="B1420" i="9" s="1"/>
  <c r="E1419" i="9"/>
  <c r="A1420" i="9"/>
  <c r="B1380" i="15" s="1"/>
  <c r="F1419" i="9"/>
  <c r="C1419" i="9"/>
  <c r="D1419" i="9" s="1"/>
  <c r="F1380" i="15" l="1"/>
  <c r="C1380" i="15"/>
  <c r="D1380" i="15"/>
  <c r="E1380" i="15"/>
  <c r="J1420" i="9"/>
  <c r="K1420" i="9"/>
  <c r="C1420" i="9"/>
  <c r="D1420" i="9" s="1"/>
  <c r="F1420" i="9"/>
  <c r="H1420" i="9"/>
  <c r="G1420" i="9"/>
  <c r="I1420" i="9" s="1"/>
  <c r="B1421" i="9" s="1"/>
  <c r="E1420" i="9"/>
  <c r="A1421" i="9"/>
  <c r="B1381" i="15" s="1"/>
  <c r="E1381" i="15" l="1"/>
  <c r="F1381" i="15"/>
  <c r="C1381" i="15"/>
  <c r="D1381" i="15"/>
  <c r="K1421" i="9"/>
  <c r="J1421" i="9"/>
  <c r="A1422" i="9"/>
  <c r="B1382" i="15" s="1"/>
  <c r="C1421" i="9"/>
  <c r="D1421" i="9" s="1"/>
  <c r="F1421" i="9"/>
  <c r="H1421" i="9"/>
  <c r="G1421" i="9"/>
  <c r="I1421" i="9" s="1"/>
  <c r="B1422" i="9" s="1"/>
  <c r="E1421" i="9"/>
  <c r="D1382" i="15" l="1"/>
  <c r="F1382" i="15"/>
  <c r="E1382" i="15"/>
  <c r="C1382" i="15"/>
  <c r="J1422" i="9"/>
  <c r="K1422" i="9"/>
  <c r="E1422" i="9"/>
  <c r="A1423" i="9"/>
  <c r="B1383" i="15" s="1"/>
  <c r="H1422" i="9"/>
  <c r="F1422" i="9"/>
  <c r="C1422" i="9"/>
  <c r="D1422" i="9" s="1"/>
  <c r="G1422" i="9"/>
  <c r="I1422" i="9" s="1"/>
  <c r="B1423" i="9" s="1"/>
  <c r="C1383" i="15" l="1"/>
  <c r="F1383" i="15"/>
  <c r="D1383" i="15"/>
  <c r="E1383" i="15"/>
  <c r="K1423" i="9"/>
  <c r="J1423" i="9"/>
  <c r="E1423" i="9"/>
  <c r="A1424" i="9"/>
  <c r="B1384" i="15" s="1"/>
  <c r="C1423" i="9"/>
  <c r="D1423" i="9" s="1"/>
  <c r="F1423" i="9"/>
  <c r="H1423" i="9"/>
  <c r="G1423" i="9"/>
  <c r="I1423" i="9" s="1"/>
  <c r="B1424" i="9" s="1"/>
  <c r="F1384" i="15" l="1"/>
  <c r="C1384" i="15"/>
  <c r="D1384" i="15"/>
  <c r="E1384" i="15"/>
  <c r="J1424" i="9"/>
  <c r="K1424" i="9"/>
  <c r="A1425" i="9"/>
  <c r="B1385" i="15" s="1"/>
  <c r="C1424" i="9"/>
  <c r="D1424" i="9" s="1"/>
  <c r="H1424" i="9"/>
  <c r="G1424" i="9"/>
  <c r="I1424" i="9" s="1"/>
  <c r="B1425" i="9" s="1"/>
  <c r="E1424" i="9"/>
  <c r="F1424" i="9"/>
  <c r="E1385" i="15" l="1"/>
  <c r="F1385" i="15"/>
  <c r="C1385" i="15"/>
  <c r="D1385" i="15"/>
  <c r="K1425" i="9"/>
  <c r="J1425" i="9"/>
  <c r="G1425" i="9"/>
  <c r="I1425" i="9" s="1"/>
  <c r="B1426" i="9" s="1"/>
  <c r="E1425" i="9"/>
  <c r="C1425" i="9"/>
  <c r="D1425" i="9" s="1"/>
  <c r="F1425" i="9"/>
  <c r="H1425" i="9"/>
  <c r="A1426" i="9"/>
  <c r="B1386" i="15" s="1"/>
  <c r="D1386" i="15" l="1"/>
  <c r="F1386" i="15"/>
  <c r="C1386" i="15"/>
  <c r="E1386" i="15"/>
  <c r="J1426" i="9"/>
  <c r="K1426" i="9"/>
  <c r="C1426" i="9"/>
  <c r="D1426" i="9" s="1"/>
  <c r="F1426" i="9"/>
  <c r="E1426" i="9"/>
  <c r="A1427" i="9"/>
  <c r="B1387" i="15" s="1"/>
  <c r="H1426" i="9"/>
  <c r="G1426" i="9"/>
  <c r="I1426" i="9" s="1"/>
  <c r="B1427" i="9" s="1"/>
  <c r="C1387" i="15" l="1"/>
  <c r="F1387" i="15"/>
  <c r="E1387" i="15"/>
  <c r="D1387" i="15"/>
  <c r="K1427" i="9"/>
  <c r="J1427" i="9"/>
  <c r="E1427" i="9"/>
  <c r="G1427" i="9"/>
  <c r="I1427" i="9" s="1"/>
  <c r="B1428" i="9" s="1"/>
  <c r="H1427" i="9"/>
  <c r="A1428" i="9"/>
  <c r="B1388" i="15" s="1"/>
  <c r="C1427" i="9"/>
  <c r="D1427" i="9" s="1"/>
  <c r="F1427" i="9"/>
  <c r="F1388" i="15" l="1"/>
  <c r="E1388" i="15"/>
  <c r="C1388" i="15"/>
  <c r="D1388" i="15"/>
  <c r="J1428" i="9"/>
  <c r="K1428" i="9"/>
  <c r="H1428" i="9"/>
  <c r="G1428" i="9"/>
  <c r="I1428" i="9" s="1"/>
  <c r="B1429" i="9" s="1"/>
  <c r="A1429" i="9"/>
  <c r="B1389" i="15" s="1"/>
  <c r="F1428" i="9"/>
  <c r="E1428" i="9"/>
  <c r="C1428" i="9"/>
  <c r="D1428" i="9" s="1"/>
  <c r="E1389" i="15" l="1"/>
  <c r="F1389" i="15"/>
  <c r="C1389" i="15"/>
  <c r="D1389" i="15"/>
  <c r="K1429" i="9"/>
  <c r="J1429" i="9"/>
  <c r="A1430" i="9"/>
  <c r="B1390" i="15" s="1"/>
  <c r="E1429" i="9"/>
  <c r="C1429" i="9"/>
  <c r="D1429" i="9" s="1"/>
  <c r="H1429" i="9"/>
  <c r="F1429" i="9"/>
  <c r="G1429" i="9"/>
  <c r="I1429" i="9" s="1"/>
  <c r="B1430" i="9" s="1"/>
  <c r="D1390" i="15" l="1"/>
  <c r="F1390" i="15"/>
  <c r="E1390" i="15"/>
  <c r="C1390" i="15"/>
  <c r="J1430" i="9"/>
  <c r="K1430" i="9"/>
  <c r="F1430" i="9"/>
  <c r="H1430" i="9"/>
  <c r="G1430" i="9"/>
  <c r="I1430" i="9" s="1"/>
  <c r="B1431" i="9" s="1"/>
  <c r="C1430" i="9"/>
  <c r="D1430" i="9" s="1"/>
  <c r="E1430" i="9"/>
  <c r="A1431" i="9"/>
  <c r="B1391" i="15" s="1"/>
  <c r="C1391" i="15" l="1"/>
  <c r="F1391" i="15"/>
  <c r="E1391" i="15"/>
  <c r="D1391" i="15"/>
  <c r="K1431" i="9"/>
  <c r="J1431" i="9"/>
  <c r="E1431" i="9"/>
  <c r="A1432" i="9"/>
  <c r="B1392" i="15" s="1"/>
  <c r="H1431" i="9"/>
  <c r="G1431" i="9"/>
  <c r="I1431" i="9" s="1"/>
  <c r="B1432" i="9" s="1"/>
  <c r="C1431" i="9"/>
  <c r="D1431" i="9" s="1"/>
  <c r="F1431" i="9"/>
  <c r="F1392" i="15" l="1"/>
  <c r="C1392" i="15"/>
  <c r="D1392" i="15"/>
  <c r="E1392" i="15"/>
  <c r="J1432" i="9"/>
  <c r="K1432" i="9"/>
  <c r="A1433" i="9"/>
  <c r="B1393" i="15" s="1"/>
  <c r="C1432" i="9"/>
  <c r="D1432" i="9" s="1"/>
  <c r="G1432" i="9"/>
  <c r="I1432" i="9" s="1"/>
  <c r="B1433" i="9" s="1"/>
  <c r="E1432" i="9"/>
  <c r="F1432" i="9"/>
  <c r="H1432" i="9"/>
  <c r="E1393" i="15" l="1"/>
  <c r="F1393" i="15"/>
  <c r="D1393" i="15"/>
  <c r="C1393" i="15"/>
  <c r="K1433" i="9"/>
  <c r="J1433" i="9"/>
  <c r="G1433" i="9"/>
  <c r="I1433" i="9" s="1"/>
  <c r="B1434" i="9" s="1"/>
  <c r="E1433" i="9"/>
  <c r="A1434" i="9"/>
  <c r="B1394" i="15" s="1"/>
  <c r="C1433" i="9"/>
  <c r="D1433" i="9" s="1"/>
  <c r="F1433" i="9"/>
  <c r="H1433" i="9"/>
  <c r="D1394" i="15" l="1"/>
  <c r="F1394" i="15"/>
  <c r="E1394" i="15"/>
  <c r="C1394" i="15"/>
  <c r="J1434" i="9"/>
  <c r="K1434" i="9"/>
  <c r="F1434" i="9"/>
  <c r="H1434" i="9"/>
  <c r="E1434" i="9"/>
  <c r="A1435" i="9"/>
  <c r="B1395" i="15" s="1"/>
  <c r="C1434" i="9"/>
  <c r="D1434" i="9" s="1"/>
  <c r="G1434" i="9"/>
  <c r="I1434" i="9" s="1"/>
  <c r="B1435" i="9" s="1"/>
  <c r="C1395" i="15" l="1"/>
  <c r="F1395" i="15"/>
  <c r="E1395" i="15"/>
  <c r="D1395" i="15"/>
  <c r="K1435" i="9"/>
  <c r="J1435" i="9"/>
  <c r="E1435" i="9"/>
  <c r="A1436" i="9"/>
  <c r="B1396" i="15" s="1"/>
  <c r="F1435" i="9"/>
  <c r="H1435" i="9"/>
  <c r="G1435" i="9"/>
  <c r="I1435" i="9" s="1"/>
  <c r="B1436" i="9" s="1"/>
  <c r="C1435" i="9"/>
  <c r="D1435" i="9" s="1"/>
  <c r="F1396" i="15" l="1"/>
  <c r="D1396" i="15"/>
  <c r="E1396" i="15"/>
  <c r="C1396" i="15"/>
  <c r="J1436" i="9"/>
  <c r="K1436" i="9"/>
  <c r="F1436" i="9"/>
  <c r="G1436" i="9"/>
  <c r="I1436" i="9" s="1"/>
  <c r="B1437" i="9" s="1"/>
  <c r="E1436" i="9"/>
  <c r="A1437" i="9"/>
  <c r="B1397" i="15" s="1"/>
  <c r="C1436" i="9"/>
  <c r="D1436" i="9" s="1"/>
  <c r="H1436" i="9"/>
  <c r="E1397" i="15" l="1"/>
  <c r="F1397" i="15"/>
  <c r="D1397" i="15"/>
  <c r="C1397" i="15"/>
  <c r="K1437" i="9"/>
  <c r="J1437" i="9"/>
  <c r="G1437" i="9"/>
  <c r="I1437" i="9" s="1"/>
  <c r="B1438" i="9" s="1"/>
  <c r="E1437" i="9"/>
  <c r="C1437" i="9"/>
  <c r="D1437" i="9" s="1"/>
  <c r="A1438" i="9"/>
  <c r="B1398" i="15" s="1"/>
  <c r="F1437" i="9"/>
  <c r="H1437" i="9"/>
  <c r="D1398" i="15" l="1"/>
  <c r="F1398" i="15"/>
  <c r="E1398" i="15"/>
  <c r="C1398" i="15"/>
  <c r="J1438" i="9"/>
  <c r="K1438" i="9"/>
  <c r="G1438" i="9"/>
  <c r="I1438" i="9" s="1"/>
  <c r="B1439" i="9" s="1"/>
  <c r="C1438" i="9"/>
  <c r="D1438" i="9" s="1"/>
  <c r="E1438" i="9"/>
  <c r="A1439" i="9"/>
  <c r="B1399" i="15" s="1"/>
  <c r="H1438" i="9"/>
  <c r="F1438" i="9"/>
  <c r="C1399" i="15" l="1"/>
  <c r="F1399" i="15"/>
  <c r="E1399" i="15"/>
  <c r="D1399" i="15"/>
  <c r="K1439" i="9"/>
  <c r="J1439" i="9"/>
  <c r="E1439" i="9"/>
  <c r="A1440" i="9"/>
  <c r="B1400" i="15" s="1"/>
  <c r="H1439" i="9"/>
  <c r="G1439" i="9"/>
  <c r="I1439" i="9" s="1"/>
  <c r="B1440" i="9" s="1"/>
  <c r="C1439" i="9"/>
  <c r="D1439" i="9" s="1"/>
  <c r="F1439" i="9"/>
  <c r="F1400" i="15" l="1"/>
  <c r="C1400" i="15"/>
  <c r="D1400" i="15"/>
  <c r="E1400" i="15"/>
  <c r="J1440" i="9"/>
  <c r="K1440" i="9"/>
  <c r="A1441" i="9"/>
  <c r="B1401" i="15" s="1"/>
  <c r="C1440" i="9"/>
  <c r="D1440" i="9" s="1"/>
  <c r="F1440" i="9"/>
  <c r="G1440" i="9"/>
  <c r="I1440" i="9" s="1"/>
  <c r="B1441" i="9" s="1"/>
  <c r="E1440" i="9"/>
  <c r="H1440" i="9"/>
  <c r="E1401" i="15" l="1"/>
  <c r="F1401" i="15"/>
  <c r="D1401" i="15"/>
  <c r="C1401" i="15"/>
  <c r="K1441" i="9"/>
  <c r="J1441" i="9"/>
  <c r="F1441" i="9"/>
  <c r="H1441" i="9"/>
  <c r="G1441" i="9"/>
  <c r="I1441" i="9" s="1"/>
  <c r="B1442" i="9" s="1"/>
  <c r="E1441" i="9"/>
  <c r="A1442" i="9"/>
  <c r="B1402" i="15" s="1"/>
  <c r="C1441" i="9"/>
  <c r="D1441" i="9" s="1"/>
  <c r="D1402" i="15" l="1"/>
  <c r="F1402" i="15"/>
  <c r="E1402" i="15"/>
  <c r="C1402" i="15"/>
  <c r="J1442" i="9"/>
  <c r="K1442" i="9"/>
  <c r="F1442" i="9"/>
  <c r="H1442" i="9"/>
  <c r="G1442" i="9"/>
  <c r="I1442" i="9" s="1"/>
  <c r="B1443" i="9" s="1"/>
  <c r="C1442" i="9"/>
  <c r="D1442" i="9" s="1"/>
  <c r="E1442" i="9"/>
  <c r="A1443" i="9"/>
  <c r="B1403" i="15" s="1"/>
  <c r="C1403" i="15" l="1"/>
  <c r="F1403" i="15"/>
  <c r="E1403" i="15"/>
  <c r="D1403" i="15"/>
  <c r="K1443" i="9"/>
  <c r="J1443" i="9"/>
  <c r="C1443" i="9"/>
  <c r="D1443" i="9" s="1"/>
  <c r="F1443" i="9"/>
  <c r="H1443" i="9"/>
  <c r="A1444" i="9"/>
  <c r="B1404" i="15" s="1"/>
  <c r="E1443" i="9"/>
  <c r="G1443" i="9"/>
  <c r="I1443" i="9" s="1"/>
  <c r="B1444" i="9" s="1"/>
  <c r="F1404" i="15" l="1"/>
  <c r="D1404" i="15"/>
  <c r="E1404" i="15"/>
  <c r="C1404" i="15"/>
  <c r="J1444" i="9"/>
  <c r="K1444" i="9"/>
  <c r="H1444" i="9"/>
  <c r="G1444" i="9"/>
  <c r="I1444" i="9" s="1"/>
  <c r="B1445" i="9" s="1"/>
  <c r="E1444" i="9"/>
  <c r="A1445" i="9"/>
  <c r="B1405" i="15" s="1"/>
  <c r="C1444" i="9"/>
  <c r="D1444" i="9" s="1"/>
  <c r="F1444" i="9"/>
  <c r="E1405" i="15" l="1"/>
  <c r="F1405" i="15"/>
  <c r="D1405" i="15"/>
  <c r="C1405" i="15"/>
  <c r="K1445" i="9"/>
  <c r="J1445" i="9"/>
  <c r="A1446" i="9"/>
  <c r="B1406" i="15" s="1"/>
  <c r="E1445" i="9"/>
  <c r="C1445" i="9"/>
  <c r="D1445" i="9" s="1"/>
  <c r="F1445" i="9"/>
  <c r="H1445" i="9"/>
  <c r="G1445" i="9"/>
  <c r="I1445" i="9" s="1"/>
  <c r="B1446" i="9" s="1"/>
  <c r="D1406" i="15" l="1"/>
  <c r="F1406" i="15"/>
  <c r="E1406" i="15"/>
  <c r="C1406" i="15"/>
  <c r="J1446" i="9"/>
  <c r="K1446" i="9"/>
  <c r="F1446" i="9"/>
  <c r="H1446" i="9"/>
  <c r="E1446" i="9"/>
  <c r="A1447" i="9"/>
  <c r="B1407" i="15" s="1"/>
  <c r="C1446" i="9"/>
  <c r="D1446" i="9" s="1"/>
  <c r="G1446" i="9"/>
  <c r="I1446" i="9" s="1"/>
  <c r="B1447" i="9" s="1"/>
  <c r="C1407" i="15" l="1"/>
  <c r="F1407" i="15"/>
  <c r="E1407" i="15"/>
  <c r="D1407" i="15"/>
  <c r="K1447" i="9"/>
  <c r="J1447" i="9"/>
  <c r="C1447" i="9"/>
  <c r="D1447" i="9" s="1"/>
  <c r="F1447" i="9"/>
  <c r="G1447" i="9"/>
  <c r="I1447" i="9" s="1"/>
  <c r="B1448" i="9" s="1"/>
  <c r="H1447" i="9"/>
  <c r="E1447" i="9"/>
  <c r="A1448" i="9"/>
  <c r="B1408" i="15" s="1"/>
  <c r="F1408" i="15" l="1"/>
  <c r="C1408" i="15"/>
  <c r="D1408" i="15"/>
  <c r="E1408" i="15"/>
  <c r="J1448" i="9"/>
  <c r="K1448" i="9"/>
  <c r="A1449" i="9"/>
  <c r="B1409" i="15" s="1"/>
  <c r="F1448" i="9"/>
  <c r="E1448" i="9"/>
  <c r="C1448" i="9"/>
  <c r="D1448" i="9" s="1"/>
  <c r="H1448" i="9"/>
  <c r="G1448" i="9"/>
  <c r="I1448" i="9" s="1"/>
  <c r="B1449" i="9" s="1"/>
  <c r="E1409" i="15" l="1"/>
  <c r="F1409" i="15"/>
  <c r="D1409" i="15"/>
  <c r="C1409" i="15"/>
  <c r="K1449" i="9"/>
  <c r="J1449" i="9"/>
  <c r="G1449" i="9"/>
  <c r="I1449" i="9" s="1"/>
  <c r="B1450" i="9" s="1"/>
  <c r="E1449" i="9"/>
  <c r="C1449" i="9"/>
  <c r="D1449" i="9" s="1"/>
  <c r="F1449" i="9"/>
  <c r="H1449" i="9"/>
  <c r="A1450" i="9"/>
  <c r="B1410" i="15" s="1"/>
  <c r="D1410" i="15" l="1"/>
  <c r="F1410" i="15"/>
  <c r="E1410" i="15"/>
  <c r="C1410" i="15"/>
  <c r="J1450" i="9"/>
  <c r="K1450" i="9"/>
  <c r="F1450" i="9"/>
  <c r="H1450" i="9"/>
  <c r="G1450" i="9"/>
  <c r="I1450" i="9" s="1"/>
  <c r="B1451" i="9" s="1"/>
  <c r="A1451" i="9"/>
  <c r="B1411" i="15" s="1"/>
  <c r="C1450" i="9"/>
  <c r="D1450" i="9" s="1"/>
  <c r="E1450" i="9"/>
  <c r="C1411" i="15" l="1"/>
  <c r="F1411" i="15"/>
  <c r="E1411" i="15"/>
  <c r="D1411" i="15"/>
  <c r="K1451" i="9"/>
  <c r="J1451" i="9"/>
  <c r="A1452" i="9"/>
  <c r="B1412" i="15" s="1"/>
  <c r="C1451" i="9"/>
  <c r="D1451" i="9" s="1"/>
  <c r="F1451" i="9"/>
  <c r="H1451" i="9"/>
  <c r="G1451" i="9"/>
  <c r="I1451" i="9" s="1"/>
  <c r="B1452" i="9" s="1"/>
  <c r="E1451" i="9"/>
  <c r="F1412" i="15" l="1"/>
  <c r="D1412" i="15"/>
  <c r="E1412" i="15"/>
  <c r="C1412" i="15"/>
  <c r="J1452" i="9"/>
  <c r="K1452" i="9"/>
  <c r="C1452" i="9"/>
  <c r="D1452" i="9" s="1"/>
  <c r="G1452" i="9"/>
  <c r="I1452" i="9" s="1"/>
  <c r="B1453" i="9" s="1"/>
  <c r="E1452" i="9"/>
  <c r="A1453" i="9"/>
  <c r="B1413" i="15" s="1"/>
  <c r="F1452" i="9"/>
  <c r="H1452" i="9"/>
  <c r="E1413" i="15" l="1"/>
  <c r="F1413" i="15"/>
  <c r="D1413" i="15"/>
  <c r="C1413" i="15"/>
  <c r="K1453" i="9"/>
  <c r="J1453" i="9"/>
  <c r="G1453" i="9"/>
  <c r="I1453" i="9" s="1"/>
  <c r="B1454" i="9" s="1"/>
  <c r="E1453" i="9"/>
  <c r="A1454" i="9"/>
  <c r="B1414" i="15" s="1"/>
  <c r="C1453" i="9"/>
  <c r="D1453" i="9" s="1"/>
  <c r="F1453" i="9"/>
  <c r="H1453" i="9"/>
  <c r="D1414" i="15" l="1"/>
  <c r="F1414" i="15"/>
  <c r="E1414" i="15"/>
  <c r="C1414" i="15"/>
  <c r="J1454" i="9"/>
  <c r="K1454" i="9"/>
  <c r="F1454" i="9"/>
  <c r="C1454" i="9"/>
  <c r="D1454" i="9" s="1"/>
  <c r="G1454" i="9"/>
  <c r="I1454" i="9" s="1"/>
  <c r="B1455" i="9" s="1"/>
  <c r="H1454" i="9"/>
  <c r="E1454" i="9"/>
  <c r="A1455" i="9"/>
  <c r="B1415" i="15" s="1"/>
  <c r="C1415" i="15" l="1"/>
  <c r="F1415" i="15"/>
  <c r="E1415" i="15"/>
  <c r="D1415" i="15"/>
  <c r="K1455" i="9"/>
  <c r="J1455" i="9"/>
  <c r="H1455" i="9"/>
  <c r="E1455" i="9"/>
  <c r="A1456" i="9"/>
  <c r="B1416" i="15" s="1"/>
  <c r="C1455" i="9"/>
  <c r="D1455" i="9" s="1"/>
  <c r="F1455" i="9"/>
  <c r="G1455" i="9"/>
  <c r="I1455" i="9" s="1"/>
  <c r="B1456" i="9" s="1"/>
  <c r="F1416" i="15" l="1"/>
  <c r="C1416" i="15"/>
  <c r="D1416" i="15"/>
  <c r="E1416" i="15"/>
  <c r="J1456" i="9"/>
  <c r="K1456" i="9"/>
  <c r="C1456" i="9"/>
  <c r="D1456" i="9" s="1"/>
  <c r="F1456" i="9"/>
  <c r="H1456" i="9"/>
  <c r="G1456" i="9"/>
  <c r="I1456" i="9" s="1"/>
  <c r="B1457" i="9" s="1"/>
  <c r="E1456" i="9"/>
  <c r="A1457" i="9"/>
  <c r="B1417" i="15" s="1"/>
  <c r="E1417" i="15" l="1"/>
  <c r="F1417" i="15"/>
  <c r="D1417" i="15"/>
  <c r="C1417" i="15"/>
  <c r="K1457" i="9"/>
  <c r="J1457" i="9"/>
  <c r="G1457" i="9"/>
  <c r="I1457" i="9" s="1"/>
  <c r="B1458" i="9" s="1"/>
  <c r="A1458" i="9"/>
  <c r="B1418" i="15" s="1"/>
  <c r="C1457" i="9"/>
  <c r="D1457" i="9" s="1"/>
  <c r="F1457" i="9"/>
  <c r="H1457" i="9"/>
  <c r="E1457" i="9"/>
  <c r="D1418" i="15" l="1"/>
  <c r="F1418" i="15"/>
  <c r="E1418" i="15"/>
  <c r="C1418" i="15"/>
  <c r="J1458" i="9"/>
  <c r="K1458" i="9"/>
  <c r="G1458" i="9"/>
  <c r="I1458" i="9" s="1"/>
  <c r="B1459" i="9" s="1"/>
  <c r="H1458" i="9"/>
  <c r="E1458" i="9"/>
  <c r="A1459" i="9"/>
  <c r="B1419" i="15" s="1"/>
  <c r="C1458" i="9"/>
  <c r="D1458" i="9" s="1"/>
  <c r="F1458" i="9"/>
  <c r="C1419" i="15" l="1"/>
  <c r="F1419" i="15"/>
  <c r="E1419" i="15"/>
  <c r="D1419" i="15"/>
  <c r="K1459" i="9"/>
  <c r="J1459" i="9"/>
  <c r="E1459" i="9"/>
  <c r="G1459" i="9"/>
  <c r="I1459" i="9" s="1"/>
  <c r="B1460" i="9" s="1"/>
  <c r="C1459" i="9"/>
  <c r="D1459" i="9" s="1"/>
  <c r="F1459" i="9"/>
  <c r="H1459" i="9"/>
  <c r="A1460" i="9"/>
  <c r="B1420" i="15" s="1"/>
  <c r="F1420" i="15" l="1"/>
  <c r="D1420" i="15"/>
  <c r="E1420" i="15"/>
  <c r="C1420" i="15"/>
  <c r="J1460" i="9"/>
  <c r="K1460" i="9"/>
  <c r="A1461" i="9"/>
  <c r="B1421" i="15" s="1"/>
  <c r="F1460" i="9"/>
  <c r="C1460" i="9"/>
  <c r="D1460" i="9" s="1"/>
  <c r="H1460" i="9"/>
  <c r="G1460" i="9"/>
  <c r="I1460" i="9" s="1"/>
  <c r="B1461" i="9" s="1"/>
  <c r="E1460" i="9"/>
  <c r="E1421" i="15" l="1"/>
  <c r="F1421" i="15"/>
  <c r="D1421" i="15"/>
  <c r="C1421" i="15"/>
  <c r="K1461" i="9"/>
  <c r="J1461" i="9"/>
  <c r="G1461" i="9"/>
  <c r="I1461" i="9" s="1"/>
  <c r="B1462" i="9" s="1"/>
  <c r="A1462" i="9"/>
  <c r="B1422" i="15" s="1"/>
  <c r="E1461" i="9"/>
  <c r="C1461" i="9"/>
  <c r="D1461" i="9" s="1"/>
  <c r="F1461" i="9"/>
  <c r="H1461" i="9"/>
  <c r="D1422" i="15" l="1"/>
  <c r="F1422" i="15"/>
  <c r="E1422" i="15"/>
  <c r="C1422" i="15"/>
  <c r="J1462" i="9"/>
  <c r="K1462" i="9"/>
  <c r="H1462" i="9"/>
  <c r="G1462" i="9"/>
  <c r="I1462" i="9" s="1"/>
  <c r="B1463" i="9" s="1"/>
  <c r="E1462" i="9"/>
  <c r="A1463" i="9"/>
  <c r="B1423" i="15" s="1"/>
  <c r="C1462" i="9"/>
  <c r="D1462" i="9" s="1"/>
  <c r="F1462" i="9"/>
  <c r="C1423" i="15" l="1"/>
  <c r="F1423" i="15"/>
  <c r="E1423" i="15"/>
  <c r="D1423" i="15"/>
  <c r="K1463" i="9"/>
  <c r="J1463" i="9"/>
  <c r="E1463" i="9"/>
  <c r="A1464" i="9"/>
  <c r="B1424" i="15" s="1"/>
  <c r="H1463" i="9"/>
  <c r="C1463" i="9"/>
  <c r="D1463" i="9" s="1"/>
  <c r="F1463" i="9"/>
  <c r="G1463" i="9"/>
  <c r="I1463" i="9" s="1"/>
  <c r="B1464" i="9" s="1"/>
  <c r="F1424" i="15" l="1"/>
  <c r="C1424" i="15"/>
  <c r="D1424" i="15"/>
  <c r="E1424" i="15"/>
  <c r="J1464" i="9"/>
  <c r="K1464" i="9"/>
  <c r="A1465" i="9"/>
  <c r="B1425" i="15" s="1"/>
  <c r="C1464" i="9"/>
  <c r="D1464" i="9" s="1"/>
  <c r="F1464" i="9"/>
  <c r="H1464" i="9"/>
  <c r="G1464" i="9"/>
  <c r="I1464" i="9" s="1"/>
  <c r="B1465" i="9" s="1"/>
  <c r="E1464" i="9"/>
  <c r="E1425" i="15" l="1"/>
  <c r="F1425" i="15"/>
  <c r="D1425" i="15"/>
  <c r="C1425" i="15"/>
  <c r="K1465" i="9"/>
  <c r="J1465" i="9"/>
  <c r="G1465" i="9"/>
  <c r="I1465" i="9" s="1"/>
  <c r="B1466" i="9" s="1"/>
  <c r="E1465" i="9"/>
  <c r="A1466" i="9"/>
  <c r="B1426" i="15" s="1"/>
  <c r="H1465" i="9"/>
  <c r="C1465" i="9"/>
  <c r="D1465" i="9" s="1"/>
  <c r="F1465" i="9"/>
  <c r="D1426" i="15" l="1"/>
  <c r="F1426" i="15"/>
  <c r="E1426" i="15"/>
  <c r="C1426" i="15"/>
  <c r="J1466" i="9"/>
  <c r="K1466" i="9"/>
  <c r="C1466" i="9"/>
  <c r="D1466" i="9" s="1"/>
  <c r="H1466" i="9"/>
  <c r="G1466" i="9"/>
  <c r="I1466" i="9" s="1"/>
  <c r="B1467" i="9" s="1"/>
  <c r="E1466" i="9"/>
  <c r="A1467" i="9"/>
  <c r="B1427" i="15" s="1"/>
  <c r="F1466" i="9"/>
  <c r="C1427" i="15" l="1"/>
  <c r="F1427" i="15"/>
  <c r="E1427" i="15"/>
  <c r="D1427" i="15"/>
  <c r="K1467" i="9"/>
  <c r="J1467" i="9"/>
  <c r="E1467" i="9"/>
  <c r="A1468" i="9"/>
  <c r="B1428" i="15" s="1"/>
  <c r="C1467" i="9"/>
  <c r="D1467" i="9" s="1"/>
  <c r="F1467" i="9"/>
  <c r="H1467" i="9"/>
  <c r="G1467" i="9"/>
  <c r="I1467" i="9" s="1"/>
  <c r="B1468" i="9" s="1"/>
  <c r="F1428" i="15" l="1"/>
  <c r="D1428" i="15"/>
  <c r="E1428" i="15"/>
  <c r="C1428" i="15"/>
  <c r="J1468" i="9"/>
  <c r="K1468" i="9"/>
  <c r="A1469" i="9"/>
  <c r="B1429" i="15" s="1"/>
  <c r="G1468" i="9"/>
  <c r="I1468" i="9" s="1"/>
  <c r="B1469" i="9" s="1"/>
  <c r="E1468" i="9"/>
  <c r="C1468" i="9"/>
  <c r="D1468" i="9" s="1"/>
  <c r="F1468" i="9"/>
  <c r="H1468" i="9"/>
  <c r="E1429" i="15" l="1"/>
  <c r="F1429" i="15"/>
  <c r="D1429" i="15"/>
  <c r="C1429" i="15"/>
  <c r="K1469" i="9"/>
  <c r="J1469" i="9"/>
  <c r="G1469" i="9"/>
  <c r="I1469" i="9" s="1"/>
  <c r="B1470" i="9" s="1"/>
  <c r="E1469" i="9"/>
  <c r="C1469" i="9"/>
  <c r="D1469" i="9" s="1"/>
  <c r="F1469" i="9"/>
  <c r="H1469" i="9"/>
  <c r="A1470" i="9"/>
  <c r="B1430" i="15" s="1"/>
  <c r="D1430" i="15" l="1"/>
  <c r="F1430" i="15"/>
  <c r="E1430" i="15"/>
  <c r="C1430" i="15"/>
  <c r="J1470" i="9"/>
  <c r="K1470" i="9"/>
  <c r="F1470" i="9"/>
  <c r="C1470" i="9"/>
  <c r="D1470" i="9" s="1"/>
  <c r="G1470" i="9"/>
  <c r="I1470" i="9" s="1"/>
  <c r="B1471" i="9" s="1"/>
  <c r="E1470" i="9"/>
  <c r="A1471" i="9"/>
  <c r="B1431" i="15" s="1"/>
  <c r="H1470" i="9"/>
  <c r="C1431" i="15" l="1"/>
  <c r="F1431" i="15"/>
  <c r="E1431" i="15"/>
  <c r="D1431" i="15"/>
  <c r="K1471" i="9"/>
  <c r="J1471" i="9"/>
  <c r="E1471" i="9"/>
  <c r="A1472" i="9"/>
  <c r="B1432" i="15" s="1"/>
  <c r="C1471" i="9"/>
  <c r="D1471" i="9" s="1"/>
  <c r="F1471" i="9"/>
  <c r="H1471" i="9"/>
  <c r="G1471" i="9"/>
  <c r="I1471" i="9" s="1"/>
  <c r="B1472" i="9" s="1"/>
  <c r="F1432" i="15" l="1"/>
  <c r="C1432" i="15"/>
  <c r="D1432" i="15"/>
  <c r="E1432" i="15"/>
  <c r="J1472" i="9"/>
  <c r="K1472" i="9"/>
  <c r="A1473" i="9"/>
  <c r="B1433" i="15" s="1"/>
  <c r="C1472" i="9"/>
  <c r="D1472" i="9" s="1"/>
  <c r="F1472" i="9"/>
  <c r="G1472" i="9"/>
  <c r="I1472" i="9" s="1"/>
  <c r="B1473" i="9" s="1"/>
  <c r="E1472" i="9"/>
  <c r="H1472" i="9"/>
  <c r="E1433" i="15" l="1"/>
  <c r="F1433" i="15"/>
  <c r="D1433" i="15"/>
  <c r="C1433" i="15"/>
  <c r="K1473" i="9"/>
  <c r="J1473" i="9"/>
  <c r="G1473" i="9"/>
  <c r="I1473" i="9" s="1"/>
  <c r="B1474" i="9" s="1"/>
  <c r="E1473" i="9"/>
  <c r="C1473" i="9"/>
  <c r="D1473" i="9" s="1"/>
  <c r="F1473" i="9"/>
  <c r="H1473" i="9"/>
  <c r="A1474" i="9"/>
  <c r="B1434" i="15" s="1"/>
  <c r="F1434" i="15" l="1"/>
  <c r="E1434" i="15"/>
  <c r="D1434" i="15"/>
  <c r="C1434" i="15"/>
  <c r="J1474" i="9"/>
  <c r="K1474" i="9"/>
  <c r="C1474" i="9"/>
  <c r="D1474" i="9" s="1"/>
  <c r="G1474" i="9"/>
  <c r="I1474" i="9" s="1"/>
  <c r="B1475" i="9" s="1"/>
  <c r="A1475" i="9"/>
  <c r="B1435" i="15" s="1"/>
  <c r="F1474" i="9"/>
  <c r="H1474" i="9"/>
  <c r="E1474" i="9"/>
  <c r="C1435" i="15" l="1"/>
  <c r="F1435" i="15"/>
  <c r="E1435" i="15"/>
  <c r="D1435" i="15"/>
  <c r="K1475" i="9"/>
  <c r="J1475" i="9"/>
  <c r="C1475" i="9"/>
  <c r="D1475" i="9" s="1"/>
  <c r="F1475" i="9"/>
  <c r="H1475" i="9"/>
  <c r="A1476" i="9"/>
  <c r="B1436" i="15" s="1"/>
  <c r="E1475" i="9"/>
  <c r="G1475" i="9"/>
  <c r="I1475" i="9" s="1"/>
  <c r="B1476" i="9" s="1"/>
  <c r="F1436" i="15" l="1"/>
  <c r="D1436" i="15"/>
  <c r="E1436" i="15"/>
  <c r="C1436" i="15"/>
  <c r="J1476" i="9"/>
  <c r="K1476" i="9"/>
  <c r="C1476" i="9"/>
  <c r="D1476" i="9" s="1"/>
  <c r="F1476" i="9"/>
  <c r="G1476" i="9"/>
  <c r="I1476" i="9" s="1"/>
  <c r="B1477" i="9" s="1"/>
  <c r="E1476" i="9"/>
  <c r="A1477" i="9"/>
  <c r="B1437" i="15" s="1"/>
  <c r="H1476" i="9"/>
  <c r="E1437" i="15" l="1"/>
  <c r="F1437" i="15"/>
  <c r="D1437" i="15"/>
  <c r="C1437" i="15"/>
  <c r="K1477" i="9"/>
  <c r="J1477" i="9"/>
  <c r="A1478" i="9"/>
  <c r="B1438" i="15" s="1"/>
  <c r="E1477" i="9"/>
  <c r="C1477" i="9"/>
  <c r="D1477" i="9" s="1"/>
  <c r="F1477" i="9"/>
  <c r="H1477" i="9"/>
  <c r="G1477" i="9"/>
  <c r="I1477" i="9" s="1"/>
  <c r="B1478" i="9" s="1"/>
  <c r="D1438" i="15" l="1"/>
  <c r="F1438" i="15"/>
  <c r="E1438" i="15"/>
  <c r="C1438" i="15"/>
  <c r="J1478" i="9"/>
  <c r="K1478" i="9"/>
  <c r="C1478" i="9"/>
  <c r="D1478" i="9" s="1"/>
  <c r="F1478" i="9"/>
  <c r="H1478" i="9"/>
  <c r="G1478" i="9"/>
  <c r="I1478" i="9" s="1"/>
  <c r="B1479" i="9" s="1"/>
  <c r="E1478" i="9"/>
  <c r="A1479" i="9"/>
  <c r="B1439" i="15" s="1"/>
  <c r="C1439" i="15" l="1"/>
  <c r="F1439" i="15"/>
  <c r="E1439" i="15"/>
  <c r="D1439" i="15"/>
  <c r="K1479" i="9"/>
  <c r="J1479" i="9"/>
  <c r="E1479" i="9"/>
  <c r="A1480" i="9"/>
  <c r="B1440" i="15" s="1"/>
  <c r="G1479" i="9"/>
  <c r="I1479" i="9" s="1"/>
  <c r="B1480" i="9" s="1"/>
  <c r="C1479" i="9"/>
  <c r="D1479" i="9" s="1"/>
  <c r="F1479" i="9"/>
  <c r="H1479" i="9"/>
  <c r="F1440" i="15" l="1"/>
  <c r="C1440" i="15"/>
  <c r="D1440" i="15"/>
  <c r="E1440" i="15"/>
  <c r="J1480" i="9"/>
  <c r="K1480" i="9"/>
  <c r="A1481" i="9"/>
  <c r="B1441" i="15" s="1"/>
  <c r="G1480" i="9"/>
  <c r="I1480" i="9" s="1"/>
  <c r="B1481" i="9" s="1"/>
  <c r="E1480" i="9"/>
  <c r="C1480" i="9"/>
  <c r="D1480" i="9" s="1"/>
  <c r="F1480" i="9"/>
  <c r="H1480" i="9"/>
  <c r="E1441" i="15" l="1"/>
  <c r="F1441" i="15"/>
  <c r="D1441" i="15"/>
  <c r="C1441" i="15"/>
  <c r="K1481" i="9"/>
  <c r="J1481" i="9"/>
  <c r="A1482" i="9"/>
  <c r="B1442" i="15" s="1"/>
  <c r="C1481" i="9"/>
  <c r="D1481" i="9" s="1"/>
  <c r="F1481" i="9"/>
  <c r="H1481" i="9"/>
  <c r="G1481" i="9"/>
  <c r="I1481" i="9" s="1"/>
  <c r="B1482" i="9" s="1"/>
  <c r="E1481" i="9"/>
  <c r="D1442" i="15" l="1"/>
  <c r="F1442" i="15"/>
  <c r="E1442" i="15"/>
  <c r="C1442" i="15"/>
  <c r="J1482" i="9"/>
  <c r="K1482" i="9"/>
  <c r="F1482" i="9"/>
  <c r="H1482" i="9"/>
  <c r="G1482" i="9"/>
  <c r="I1482" i="9" s="1"/>
  <c r="B1483" i="9" s="1"/>
  <c r="C1482" i="9"/>
  <c r="D1482" i="9" s="1"/>
  <c r="E1482" i="9"/>
  <c r="A1483" i="9"/>
  <c r="B1443" i="15" s="1"/>
  <c r="C1443" i="15" l="1"/>
  <c r="F1443" i="15"/>
  <c r="E1443" i="15"/>
  <c r="D1443" i="15"/>
  <c r="K1483" i="9"/>
  <c r="J1483" i="9"/>
  <c r="E1483" i="9"/>
  <c r="A1484" i="9"/>
  <c r="B1444" i="15" s="1"/>
  <c r="H1483" i="9"/>
  <c r="G1483" i="9"/>
  <c r="I1483" i="9" s="1"/>
  <c r="B1484" i="9" s="1"/>
  <c r="C1483" i="9"/>
  <c r="D1483" i="9" s="1"/>
  <c r="F1483" i="9"/>
  <c r="F1444" i="15" l="1"/>
  <c r="D1444" i="15"/>
  <c r="E1444" i="15"/>
  <c r="C1444" i="15"/>
  <c r="J1484" i="9"/>
  <c r="K1484" i="9"/>
  <c r="A1485" i="9"/>
  <c r="B1445" i="15" s="1"/>
  <c r="G1484" i="9"/>
  <c r="I1484" i="9" s="1"/>
  <c r="B1485" i="9" s="1"/>
  <c r="E1484" i="9"/>
  <c r="C1484" i="9"/>
  <c r="D1484" i="9" s="1"/>
  <c r="F1484" i="9"/>
  <c r="H1484" i="9"/>
  <c r="E1445" i="15" l="1"/>
  <c r="F1445" i="15"/>
  <c r="D1445" i="15"/>
  <c r="C1445" i="15"/>
  <c r="K1485" i="9"/>
  <c r="J1485" i="9"/>
  <c r="G1485" i="9"/>
  <c r="I1485" i="9" s="1"/>
  <c r="B1486" i="9" s="1"/>
  <c r="E1485" i="9"/>
  <c r="A1486" i="9"/>
  <c r="B1446" i="15" s="1"/>
  <c r="C1485" i="9"/>
  <c r="D1485" i="9" s="1"/>
  <c r="F1485" i="9"/>
  <c r="H1485" i="9"/>
  <c r="D1446" i="15" l="1"/>
  <c r="F1446" i="15"/>
  <c r="E1446" i="15"/>
  <c r="C1446" i="15"/>
  <c r="J1486" i="9"/>
  <c r="K1486" i="9"/>
  <c r="F1486" i="9"/>
  <c r="C1486" i="9"/>
  <c r="D1486" i="9" s="1"/>
  <c r="G1486" i="9"/>
  <c r="I1486" i="9" s="1"/>
  <c r="B1487" i="9" s="1"/>
  <c r="H1486" i="9"/>
  <c r="E1486" i="9"/>
  <c r="A1487" i="9"/>
  <c r="B1447" i="15" s="1"/>
  <c r="C1447" i="15" l="1"/>
  <c r="F1447" i="15"/>
  <c r="E1447" i="15"/>
  <c r="D1447" i="15"/>
  <c r="K1487" i="9"/>
  <c r="J1487" i="9"/>
  <c r="E1487" i="9"/>
  <c r="A1488" i="9"/>
  <c r="B1448" i="15" s="1"/>
  <c r="H1487" i="9"/>
  <c r="G1487" i="9"/>
  <c r="I1487" i="9" s="1"/>
  <c r="B1488" i="9" s="1"/>
  <c r="C1487" i="9"/>
  <c r="D1487" i="9" s="1"/>
  <c r="F1487" i="9"/>
  <c r="F1448" i="15" l="1"/>
  <c r="C1448" i="15"/>
  <c r="D1448" i="15"/>
  <c r="E1448" i="15"/>
  <c r="J1488" i="9"/>
  <c r="K1488" i="9"/>
  <c r="C1488" i="9"/>
  <c r="D1488" i="9" s="1"/>
  <c r="H1488" i="9"/>
  <c r="G1488" i="9"/>
  <c r="I1488" i="9" s="1"/>
  <c r="B1489" i="9" s="1"/>
  <c r="E1488" i="9"/>
  <c r="A1489" i="9"/>
  <c r="B1449" i="15" s="1"/>
  <c r="F1488" i="9"/>
  <c r="E1449" i="15" l="1"/>
  <c r="F1449" i="15"/>
  <c r="D1449" i="15"/>
  <c r="C1449" i="15"/>
  <c r="K1489" i="9"/>
  <c r="J1489" i="9"/>
  <c r="G1489" i="9"/>
  <c r="I1489" i="9" s="1"/>
  <c r="B1490" i="9" s="1"/>
  <c r="E1489" i="9"/>
  <c r="C1489" i="9"/>
  <c r="D1489" i="9" s="1"/>
  <c r="A1490" i="9"/>
  <c r="B1450" i="15" s="1"/>
  <c r="F1489" i="9"/>
  <c r="H1489" i="9"/>
  <c r="D1450" i="15" l="1"/>
  <c r="F1450" i="15"/>
  <c r="E1450" i="15"/>
  <c r="C1450" i="15"/>
  <c r="J1490" i="9"/>
  <c r="K1490" i="9"/>
  <c r="F1490" i="9"/>
  <c r="H1490" i="9"/>
  <c r="G1490" i="9"/>
  <c r="I1490" i="9" s="1"/>
  <c r="B1491" i="9" s="1"/>
  <c r="E1490" i="9"/>
  <c r="A1491" i="9"/>
  <c r="B1451" i="15" s="1"/>
  <c r="C1490" i="9"/>
  <c r="D1490" i="9" s="1"/>
  <c r="C1451" i="15" l="1"/>
  <c r="F1451" i="15"/>
  <c r="E1451" i="15"/>
  <c r="D1451" i="15"/>
  <c r="K1491" i="9"/>
  <c r="J1491" i="9"/>
  <c r="E1491" i="9"/>
  <c r="G1491" i="9"/>
  <c r="I1491" i="9" s="1"/>
  <c r="B1492" i="9" s="1"/>
  <c r="H1491" i="9"/>
  <c r="A1492" i="9"/>
  <c r="B1452" i="15" s="1"/>
  <c r="C1491" i="9"/>
  <c r="D1491" i="9" s="1"/>
  <c r="F1491" i="9"/>
  <c r="F1452" i="15" l="1"/>
  <c r="D1452" i="15"/>
  <c r="E1452" i="15"/>
  <c r="C1452" i="15"/>
  <c r="J1492" i="9"/>
  <c r="K1492" i="9"/>
  <c r="A1493" i="9"/>
  <c r="B1453" i="15" s="1"/>
  <c r="C1492" i="9"/>
  <c r="D1492" i="9" s="1"/>
  <c r="F1492" i="9"/>
  <c r="H1492" i="9"/>
  <c r="G1492" i="9"/>
  <c r="I1492" i="9" s="1"/>
  <c r="B1493" i="9" s="1"/>
  <c r="E1492" i="9"/>
  <c r="F1453" i="15" l="1"/>
  <c r="D1453" i="15"/>
  <c r="C1453" i="15"/>
  <c r="E1453" i="15"/>
  <c r="K1493" i="9"/>
  <c r="J1493" i="9"/>
  <c r="G1493" i="9"/>
  <c r="I1493" i="9" s="1"/>
  <c r="B1494" i="9" s="1"/>
  <c r="F1493" i="9"/>
  <c r="H1493" i="9"/>
  <c r="A1494" i="9"/>
  <c r="B1454" i="15" s="1"/>
  <c r="E1493" i="9"/>
  <c r="C1493" i="9"/>
  <c r="D1493" i="9" s="1"/>
  <c r="F1454" i="15" l="1"/>
  <c r="E1454" i="15"/>
  <c r="D1454" i="15"/>
  <c r="C1454" i="15"/>
  <c r="J1494" i="9"/>
  <c r="K1494" i="9"/>
  <c r="C1494" i="9"/>
  <c r="D1494" i="9" s="1"/>
  <c r="F1494" i="9"/>
  <c r="G1494" i="9"/>
  <c r="I1494" i="9" s="1"/>
  <c r="B1495" i="9" s="1"/>
  <c r="E1494" i="9"/>
  <c r="A1495" i="9"/>
  <c r="B1455" i="15" s="1"/>
  <c r="H1494" i="9"/>
  <c r="F1455" i="15" l="1"/>
  <c r="E1455" i="15"/>
  <c r="C1455" i="15"/>
  <c r="D1455" i="15"/>
  <c r="K1495" i="9"/>
  <c r="J1495" i="9"/>
  <c r="G1495" i="9"/>
  <c r="I1495" i="9" s="1"/>
  <c r="B1496" i="9" s="1"/>
  <c r="E1495" i="9"/>
  <c r="A1496" i="9"/>
  <c r="B1456" i="15" s="1"/>
  <c r="H1495" i="9"/>
  <c r="C1495" i="9"/>
  <c r="D1495" i="9" s="1"/>
  <c r="F1495" i="9"/>
  <c r="F1456" i="15" l="1"/>
  <c r="C1456" i="15"/>
  <c r="D1456" i="15"/>
  <c r="E1456" i="15"/>
  <c r="J1496" i="9"/>
  <c r="K1496" i="9"/>
  <c r="H1496" i="9"/>
  <c r="G1496" i="9"/>
  <c r="I1496" i="9" s="1"/>
  <c r="B1497" i="9" s="1"/>
  <c r="E1496" i="9"/>
  <c r="A1497" i="9"/>
  <c r="B1457" i="15" s="1"/>
  <c r="C1496" i="9"/>
  <c r="D1496" i="9" s="1"/>
  <c r="F1496" i="9"/>
  <c r="F1457" i="15" l="1"/>
  <c r="D1457" i="15"/>
  <c r="E1457" i="15"/>
  <c r="C1457" i="15"/>
  <c r="K1497" i="9"/>
  <c r="J1497" i="9"/>
  <c r="A1498" i="9"/>
  <c r="B1458" i="15" s="1"/>
  <c r="C1497" i="9"/>
  <c r="D1497" i="9" s="1"/>
  <c r="G1497" i="9"/>
  <c r="I1497" i="9" s="1"/>
  <c r="B1498" i="9" s="1"/>
  <c r="E1497" i="9"/>
  <c r="F1497" i="9"/>
  <c r="H1497" i="9"/>
  <c r="F1458" i="15" l="1"/>
  <c r="E1458" i="15"/>
  <c r="C1458" i="15"/>
  <c r="D1458" i="15"/>
  <c r="J1498" i="9"/>
  <c r="K1498" i="9"/>
  <c r="G1498" i="9"/>
  <c r="I1498" i="9" s="1"/>
  <c r="B1499" i="9" s="1"/>
  <c r="A1499" i="9"/>
  <c r="B1459" i="15" s="1"/>
  <c r="E1498" i="9"/>
  <c r="C1498" i="9"/>
  <c r="D1498" i="9" s="1"/>
  <c r="F1498" i="9"/>
  <c r="H1498" i="9"/>
  <c r="F1459" i="15" l="1"/>
  <c r="E1459" i="15"/>
  <c r="C1459" i="15"/>
  <c r="D1459" i="15"/>
  <c r="K1499" i="9"/>
  <c r="J1499" i="9"/>
  <c r="C1499" i="9"/>
  <c r="D1499" i="9" s="1"/>
  <c r="F1499" i="9"/>
  <c r="H1499" i="9"/>
  <c r="G1499" i="9"/>
  <c r="I1499" i="9" s="1"/>
  <c r="B1500" i="9" s="1"/>
  <c r="E1499" i="9"/>
  <c r="A1500" i="9"/>
  <c r="B1460" i="15" s="1"/>
  <c r="F1460" i="15" l="1"/>
  <c r="D1460" i="15"/>
  <c r="E1460" i="15"/>
  <c r="C1460" i="15"/>
  <c r="J1500" i="9"/>
  <c r="K1500" i="9"/>
  <c r="C1500" i="9"/>
  <c r="D1500" i="9" s="1"/>
  <c r="H1500" i="9"/>
  <c r="G1500" i="9"/>
  <c r="I1500" i="9" s="1"/>
  <c r="B1501" i="9" s="1"/>
  <c r="E1500" i="9"/>
  <c r="A1501" i="9"/>
  <c r="B1461" i="15" s="1"/>
  <c r="F1500" i="9"/>
  <c r="F1461" i="15" l="1"/>
  <c r="D1461" i="15"/>
  <c r="E1461" i="15"/>
  <c r="C1461" i="15"/>
  <c r="K1501" i="9"/>
  <c r="J1501" i="9"/>
  <c r="G1501" i="9"/>
  <c r="I1501" i="9" s="1"/>
  <c r="B1502" i="9" s="1"/>
  <c r="E1501" i="9"/>
  <c r="A1502" i="9"/>
  <c r="B1462" i="15" s="1"/>
  <c r="C1501" i="9"/>
  <c r="D1501" i="9" s="1"/>
  <c r="F1501" i="9"/>
  <c r="H1501" i="9"/>
  <c r="F1462" i="15" l="1"/>
  <c r="E1462" i="15"/>
  <c r="D1462" i="15"/>
  <c r="C1462" i="15"/>
  <c r="J1502" i="9"/>
  <c r="K1502" i="9"/>
  <c r="H1502" i="9"/>
  <c r="F1502" i="9"/>
  <c r="C1502" i="9"/>
  <c r="D1502" i="9" s="1"/>
  <c r="E1502" i="9"/>
  <c r="A1503" i="9"/>
  <c r="B1463" i="15" s="1"/>
  <c r="G1502" i="9"/>
  <c r="I1502" i="9" s="1"/>
  <c r="B1503" i="9" s="1"/>
  <c r="F1463" i="15" l="1"/>
  <c r="E1463" i="15"/>
  <c r="D1463" i="15"/>
  <c r="C1463" i="15"/>
  <c r="K1503" i="9"/>
  <c r="J1503" i="9"/>
  <c r="H1503" i="9"/>
  <c r="E1503" i="9"/>
  <c r="A1504" i="9"/>
  <c r="B1464" i="15" s="1"/>
  <c r="C1503" i="9"/>
  <c r="D1503" i="9" s="1"/>
  <c r="F1503" i="9"/>
  <c r="G1503" i="9"/>
  <c r="I1503" i="9" s="1"/>
  <c r="B1504" i="9" s="1"/>
  <c r="F1464" i="15" l="1"/>
  <c r="C1464" i="15"/>
  <c r="D1464" i="15"/>
  <c r="E1464" i="15"/>
  <c r="J1504" i="9"/>
  <c r="K1504" i="9"/>
  <c r="C1504" i="9"/>
  <c r="D1504" i="9" s="1"/>
  <c r="F1504" i="9"/>
  <c r="G1504" i="9"/>
  <c r="I1504" i="9" s="1"/>
  <c r="B1505" i="9" s="1"/>
  <c r="E1504" i="9"/>
  <c r="A1505" i="9"/>
  <c r="B1465" i="15" s="1"/>
  <c r="H1504" i="9"/>
  <c r="F1465" i="15" l="1"/>
  <c r="D1465" i="15"/>
  <c r="E1465" i="15"/>
  <c r="C1465" i="15"/>
  <c r="K1505" i="9"/>
  <c r="J1505" i="9"/>
  <c r="A1506" i="9"/>
  <c r="B1466" i="15" s="1"/>
  <c r="F1505" i="9"/>
  <c r="H1505" i="9"/>
  <c r="G1505" i="9"/>
  <c r="I1505" i="9" s="1"/>
  <c r="B1506" i="9" s="1"/>
  <c r="E1505" i="9"/>
  <c r="C1505" i="9"/>
  <c r="D1505" i="9" s="1"/>
  <c r="F1466" i="15" l="1"/>
  <c r="E1466" i="15"/>
  <c r="D1466" i="15"/>
  <c r="C1466" i="15"/>
  <c r="J1506" i="9"/>
  <c r="K1506" i="9"/>
  <c r="C1506" i="9"/>
  <c r="D1506" i="9" s="1"/>
  <c r="H1506" i="9"/>
  <c r="G1506" i="9"/>
  <c r="I1506" i="9" s="1"/>
  <c r="B1507" i="9" s="1"/>
  <c r="E1506" i="9"/>
  <c r="A1507" i="9"/>
  <c r="B1467" i="15" s="1"/>
  <c r="F1506" i="9"/>
  <c r="F1467" i="15" l="1"/>
  <c r="E1467" i="15"/>
  <c r="C1467" i="15"/>
  <c r="D1467" i="15"/>
  <c r="K1507" i="9"/>
  <c r="J1507" i="9"/>
  <c r="C1507" i="9"/>
  <c r="D1507" i="9" s="1"/>
  <c r="F1507" i="9"/>
  <c r="H1507" i="9"/>
  <c r="A1508" i="9"/>
  <c r="B1468" i="15" s="1"/>
  <c r="E1507" i="9"/>
  <c r="G1507" i="9"/>
  <c r="I1507" i="9" s="1"/>
  <c r="B1508" i="9" s="1"/>
  <c r="D1468" i="15" l="1"/>
  <c r="F1468" i="15"/>
  <c r="E1468" i="15"/>
  <c r="C1468" i="15"/>
  <c r="J1508" i="9"/>
  <c r="K1508" i="9"/>
  <c r="C1508" i="9"/>
  <c r="D1508" i="9" s="1"/>
  <c r="F1508" i="9"/>
  <c r="G1508" i="9"/>
  <c r="I1508" i="9" s="1"/>
  <c r="B1509" i="9" s="1"/>
  <c r="E1508" i="9"/>
  <c r="A1509" i="9"/>
  <c r="B1469" i="15" s="1"/>
  <c r="H1508" i="9"/>
  <c r="F1469" i="15" l="1"/>
  <c r="D1469" i="15"/>
  <c r="C1469" i="15"/>
  <c r="E1469" i="15"/>
  <c r="K1509" i="9"/>
  <c r="J1509" i="9"/>
  <c r="F1509" i="9"/>
  <c r="H1509" i="9"/>
  <c r="G1509" i="9"/>
  <c r="I1509" i="9" s="1"/>
  <c r="B1510" i="9" s="1"/>
  <c r="A1510" i="9"/>
  <c r="B1470" i="15" s="1"/>
  <c r="E1509" i="9"/>
  <c r="C1509" i="9"/>
  <c r="D1509" i="9" s="1"/>
  <c r="F1470" i="15" l="1"/>
  <c r="E1470" i="15"/>
  <c r="D1470" i="15"/>
  <c r="C1470" i="15"/>
  <c r="J1510" i="9"/>
  <c r="K1510" i="9"/>
  <c r="E1510" i="9"/>
  <c r="A1511" i="9"/>
  <c r="B1471" i="15" s="1"/>
  <c r="F1510" i="9"/>
  <c r="H1510" i="9"/>
  <c r="C1510" i="9"/>
  <c r="D1510" i="9" s="1"/>
  <c r="G1510" i="9"/>
  <c r="I1510" i="9" s="1"/>
  <c r="B1511" i="9" s="1"/>
  <c r="F1471" i="15" l="1"/>
  <c r="E1471" i="15"/>
  <c r="C1471" i="15"/>
  <c r="D1471" i="15"/>
  <c r="K1511" i="9"/>
  <c r="J1511" i="9"/>
  <c r="E1511" i="9"/>
  <c r="A1512" i="9"/>
  <c r="B1472" i="15" s="1"/>
  <c r="C1511" i="9"/>
  <c r="D1511" i="9" s="1"/>
  <c r="F1511" i="9"/>
  <c r="H1511" i="9"/>
  <c r="G1511" i="9"/>
  <c r="I1511" i="9" s="1"/>
  <c r="B1512" i="9" s="1"/>
  <c r="F1472" i="15" l="1"/>
  <c r="C1472" i="15"/>
  <c r="D1472" i="15"/>
  <c r="E1472" i="15"/>
  <c r="J1512" i="9"/>
  <c r="K1512" i="9"/>
  <c r="G1512" i="9"/>
  <c r="I1512" i="9" s="1"/>
  <c r="B1513" i="9" s="1"/>
  <c r="E1512" i="9"/>
  <c r="A1513" i="9"/>
  <c r="B1473" i="15" s="1"/>
  <c r="C1512" i="9"/>
  <c r="D1512" i="9" s="1"/>
  <c r="F1512" i="9"/>
  <c r="H1512" i="9"/>
  <c r="F1473" i="15" l="1"/>
  <c r="D1473" i="15"/>
  <c r="E1473" i="15"/>
  <c r="C1473" i="15"/>
  <c r="K1513" i="9"/>
  <c r="J1513" i="9"/>
  <c r="G1513" i="9"/>
  <c r="I1513" i="9" s="1"/>
  <c r="B1514" i="9" s="1"/>
  <c r="A1514" i="9"/>
  <c r="B1474" i="15" s="1"/>
  <c r="C1513" i="9"/>
  <c r="D1513" i="9" s="1"/>
  <c r="F1513" i="9"/>
  <c r="H1513" i="9"/>
  <c r="E1513" i="9"/>
  <c r="F1474" i="15" l="1"/>
  <c r="E1474" i="15"/>
  <c r="C1474" i="15"/>
  <c r="D1474" i="15"/>
  <c r="J1514" i="9"/>
  <c r="K1514" i="9"/>
  <c r="H1514" i="9"/>
  <c r="G1514" i="9"/>
  <c r="I1514" i="9" s="1"/>
  <c r="B1515" i="9" s="1"/>
  <c r="E1514" i="9"/>
  <c r="A1515" i="9"/>
  <c r="B1475" i="15" s="1"/>
  <c r="C1514" i="9"/>
  <c r="D1514" i="9" s="1"/>
  <c r="F1514" i="9"/>
  <c r="F1475" i="15" l="1"/>
  <c r="E1475" i="15"/>
  <c r="C1475" i="15"/>
  <c r="D1475" i="15"/>
  <c r="K1515" i="9"/>
  <c r="J1515" i="9"/>
  <c r="E1515" i="9"/>
  <c r="A1516" i="9"/>
  <c r="B1476" i="15" s="1"/>
  <c r="H1515" i="9"/>
  <c r="G1515" i="9"/>
  <c r="I1515" i="9" s="1"/>
  <c r="B1516" i="9" s="1"/>
  <c r="C1515" i="9"/>
  <c r="D1515" i="9" s="1"/>
  <c r="F1515" i="9"/>
  <c r="F1476" i="15" l="1"/>
  <c r="D1476" i="15"/>
  <c r="E1476" i="15"/>
  <c r="C1476" i="15"/>
  <c r="J1516" i="9"/>
  <c r="K1516" i="9"/>
  <c r="C1516" i="9"/>
  <c r="D1516" i="9" s="1"/>
  <c r="G1516" i="9"/>
  <c r="I1516" i="9" s="1"/>
  <c r="B1517" i="9" s="1"/>
  <c r="E1516" i="9"/>
  <c r="A1517" i="9"/>
  <c r="B1477" i="15" s="1"/>
  <c r="F1516" i="9"/>
  <c r="H1516" i="9"/>
  <c r="F1477" i="15" l="1"/>
  <c r="D1477" i="15"/>
  <c r="E1477" i="15"/>
  <c r="C1477" i="15"/>
  <c r="K1517" i="9"/>
  <c r="J1517" i="9"/>
  <c r="G1517" i="9"/>
  <c r="I1517" i="9" s="1"/>
  <c r="B1518" i="9" s="1"/>
  <c r="A1518" i="9"/>
  <c r="B1478" i="15" s="1"/>
  <c r="C1517" i="9"/>
  <c r="D1517" i="9" s="1"/>
  <c r="F1517" i="9"/>
  <c r="H1517" i="9"/>
  <c r="E1517" i="9"/>
  <c r="F1478" i="15" l="1"/>
  <c r="E1478" i="15"/>
  <c r="D1478" i="15"/>
  <c r="C1478" i="15"/>
  <c r="J1518" i="9"/>
  <c r="K1518" i="9"/>
  <c r="F1518" i="9"/>
  <c r="E1518" i="9"/>
  <c r="A1519" i="9"/>
  <c r="B1479" i="15" s="1"/>
  <c r="H1518" i="9"/>
  <c r="C1518" i="9"/>
  <c r="D1518" i="9" s="1"/>
  <c r="G1518" i="9"/>
  <c r="I1518" i="9" s="1"/>
  <c r="B1519" i="9" s="1"/>
  <c r="F1479" i="15" l="1"/>
  <c r="E1479" i="15"/>
  <c r="D1479" i="15"/>
  <c r="C1479" i="15"/>
  <c r="K1519" i="9"/>
  <c r="J1519" i="9"/>
  <c r="H1519" i="9"/>
  <c r="G1519" i="9"/>
  <c r="I1519" i="9" s="1"/>
  <c r="B1520" i="9" s="1"/>
  <c r="E1519" i="9"/>
  <c r="A1520" i="9"/>
  <c r="B1480" i="15" s="1"/>
  <c r="F1519" i="9"/>
  <c r="C1519" i="9"/>
  <c r="D1519" i="9" s="1"/>
  <c r="F1480" i="15" l="1"/>
  <c r="C1480" i="15"/>
  <c r="D1480" i="15"/>
  <c r="E1480" i="15"/>
  <c r="J1520" i="9"/>
  <c r="K1520" i="9"/>
  <c r="A1521" i="9"/>
  <c r="B1481" i="15" s="1"/>
  <c r="C1520" i="9"/>
  <c r="D1520" i="9" s="1"/>
  <c r="F1520" i="9"/>
  <c r="H1520" i="9"/>
  <c r="G1520" i="9"/>
  <c r="I1520" i="9" s="1"/>
  <c r="B1521" i="9" s="1"/>
  <c r="E1520" i="9"/>
  <c r="F1481" i="15" l="1"/>
  <c r="D1481" i="15"/>
  <c r="E1481" i="15"/>
  <c r="C1481" i="15"/>
  <c r="K1521" i="9"/>
  <c r="J1521" i="9"/>
  <c r="F1521" i="9"/>
  <c r="H1521" i="9"/>
  <c r="G1521" i="9"/>
  <c r="I1521" i="9" s="1"/>
  <c r="B1522" i="9" s="1"/>
  <c r="E1521" i="9"/>
  <c r="A1522" i="9"/>
  <c r="B1482" i="15" s="1"/>
  <c r="C1521" i="9"/>
  <c r="D1521" i="9" s="1"/>
  <c r="F1482" i="15" l="1"/>
  <c r="E1482" i="15"/>
  <c r="D1482" i="15"/>
  <c r="C1482" i="15"/>
  <c r="J1522" i="9"/>
  <c r="K1522" i="9"/>
  <c r="F1522" i="9"/>
  <c r="H1522" i="9"/>
  <c r="E1522" i="9"/>
  <c r="A1523" i="9"/>
  <c r="B1483" i="15" s="1"/>
  <c r="C1522" i="9"/>
  <c r="D1522" i="9" s="1"/>
  <c r="G1522" i="9"/>
  <c r="I1522" i="9" s="1"/>
  <c r="B1523" i="9" s="1"/>
  <c r="F1483" i="15" l="1"/>
  <c r="E1483" i="15"/>
  <c r="C1483" i="15"/>
  <c r="D1483" i="15"/>
  <c r="K1523" i="9"/>
  <c r="J1523" i="9"/>
  <c r="H1523" i="9"/>
  <c r="A1524" i="9"/>
  <c r="B1484" i="15" s="1"/>
  <c r="E1523" i="9"/>
  <c r="G1523" i="9"/>
  <c r="I1523" i="9" s="1"/>
  <c r="B1524" i="9" s="1"/>
  <c r="C1523" i="9"/>
  <c r="D1523" i="9" s="1"/>
  <c r="F1523" i="9"/>
  <c r="F1484" i="15" l="1"/>
  <c r="D1484" i="15"/>
  <c r="E1484" i="15"/>
  <c r="C1484" i="15"/>
  <c r="J1524" i="9"/>
  <c r="K1524" i="9"/>
  <c r="H1524" i="9"/>
  <c r="G1524" i="9"/>
  <c r="I1524" i="9" s="1"/>
  <c r="B1525" i="9" s="1"/>
  <c r="E1524" i="9"/>
  <c r="C1524" i="9"/>
  <c r="D1524" i="9" s="1"/>
  <c r="F1524" i="9"/>
  <c r="A1525" i="9"/>
  <c r="B1485" i="15" s="1"/>
  <c r="F1485" i="15" l="1"/>
  <c r="D1485" i="15"/>
  <c r="C1485" i="15"/>
  <c r="E1485" i="15"/>
  <c r="K1525" i="9"/>
  <c r="J1525" i="9"/>
  <c r="A1526" i="9"/>
  <c r="B1486" i="15" s="1"/>
  <c r="E1525" i="9"/>
  <c r="C1525" i="9"/>
  <c r="D1525" i="9" s="1"/>
  <c r="F1525" i="9"/>
  <c r="H1525" i="9"/>
  <c r="G1525" i="9"/>
  <c r="I1525" i="9" s="1"/>
  <c r="B1526" i="9" s="1"/>
  <c r="F1486" i="15" l="1"/>
  <c r="E1486" i="15"/>
  <c r="D1486" i="15"/>
  <c r="C1486" i="15"/>
  <c r="J1526" i="9"/>
  <c r="K1526" i="9"/>
  <c r="C1526" i="9"/>
  <c r="D1526" i="9" s="1"/>
  <c r="E1526" i="9"/>
  <c r="A1527" i="9"/>
  <c r="B1487" i="15" s="1"/>
  <c r="F1526" i="9"/>
  <c r="H1526" i="9"/>
  <c r="G1526" i="9"/>
  <c r="I1526" i="9" s="1"/>
  <c r="B1527" i="9" s="1"/>
  <c r="F1487" i="15" l="1"/>
  <c r="E1487" i="15"/>
  <c r="C1487" i="15"/>
  <c r="D1487" i="15"/>
  <c r="K1527" i="9"/>
  <c r="J1527" i="9"/>
  <c r="H1527" i="9"/>
  <c r="G1527" i="9"/>
  <c r="I1527" i="9" s="1"/>
  <c r="B1528" i="9" s="1"/>
  <c r="E1527" i="9"/>
  <c r="A1528" i="9"/>
  <c r="B1488" i="15" s="1"/>
  <c r="C1527" i="9"/>
  <c r="D1527" i="9" s="1"/>
  <c r="F1527" i="9"/>
  <c r="F1488" i="15" l="1"/>
  <c r="C1488" i="15"/>
  <c r="D1488" i="15"/>
  <c r="E1488" i="15"/>
  <c r="J1528" i="9"/>
  <c r="K1528" i="9"/>
  <c r="C1528" i="9"/>
  <c r="D1528" i="9" s="1"/>
  <c r="F1528" i="9"/>
  <c r="A1529" i="9"/>
  <c r="B1489" i="15" s="1"/>
  <c r="H1528" i="9"/>
  <c r="G1528" i="9"/>
  <c r="I1528" i="9" s="1"/>
  <c r="B1529" i="9" s="1"/>
  <c r="E1528" i="9"/>
  <c r="F1489" i="15" l="1"/>
  <c r="D1489" i="15"/>
  <c r="E1489" i="15"/>
  <c r="C1489" i="15"/>
  <c r="K1529" i="9"/>
  <c r="J1529" i="9"/>
  <c r="G1529" i="9"/>
  <c r="I1529" i="9" s="1"/>
  <c r="B1530" i="9" s="1"/>
  <c r="E1529" i="9"/>
  <c r="A1530" i="9"/>
  <c r="B1490" i="15" s="1"/>
  <c r="C1529" i="9"/>
  <c r="D1529" i="9" s="1"/>
  <c r="F1529" i="9"/>
  <c r="H1529" i="9"/>
  <c r="F1490" i="15" l="1"/>
  <c r="E1490" i="15"/>
  <c r="C1490" i="15"/>
  <c r="D1490" i="15"/>
  <c r="J1530" i="9"/>
  <c r="K1530" i="9"/>
  <c r="C1530" i="9"/>
  <c r="D1530" i="9" s="1"/>
  <c r="G1530" i="9"/>
  <c r="I1530" i="9" s="1"/>
  <c r="B1531" i="9" s="1"/>
  <c r="E1530" i="9"/>
  <c r="A1531" i="9"/>
  <c r="B1491" i="15" s="1"/>
  <c r="F1530" i="9"/>
  <c r="H1530" i="9"/>
  <c r="F1491" i="15" l="1"/>
  <c r="E1491" i="15"/>
  <c r="C1491" i="15"/>
  <c r="D1491" i="15"/>
  <c r="K1531" i="9"/>
  <c r="J1531" i="9"/>
  <c r="H1531" i="9"/>
  <c r="G1531" i="9"/>
  <c r="I1531" i="9" s="1"/>
  <c r="B1532" i="9" s="1"/>
  <c r="E1531" i="9"/>
  <c r="A1532" i="9"/>
  <c r="B1492" i="15" s="1"/>
  <c r="C1531" i="9"/>
  <c r="D1531" i="9" s="1"/>
  <c r="F1531" i="9"/>
  <c r="F1492" i="15" l="1"/>
  <c r="D1492" i="15"/>
  <c r="E1492" i="15"/>
  <c r="C1492" i="15"/>
  <c r="J1532" i="9"/>
  <c r="K1532" i="9"/>
  <c r="C1532" i="9"/>
  <c r="D1532" i="9" s="1"/>
  <c r="F1532" i="9"/>
  <c r="H1532" i="9"/>
  <c r="E1532" i="9"/>
  <c r="A1533" i="9"/>
  <c r="B1493" i="15" s="1"/>
  <c r="G1532" i="9"/>
  <c r="I1532" i="9" s="1"/>
  <c r="B1533" i="9" s="1"/>
  <c r="F1493" i="15" l="1"/>
  <c r="D1493" i="15"/>
  <c r="E1493" i="15"/>
  <c r="C1493" i="15"/>
  <c r="K1533" i="9"/>
  <c r="J1533" i="9"/>
  <c r="F1533" i="9"/>
  <c r="H1533" i="9"/>
  <c r="G1533" i="9"/>
  <c r="I1533" i="9" s="1"/>
  <c r="B1534" i="9" s="1"/>
  <c r="E1533" i="9"/>
  <c r="A1534" i="9"/>
  <c r="B1494" i="15" s="1"/>
  <c r="C1533" i="9"/>
  <c r="D1533" i="9" s="1"/>
  <c r="F1494" i="15" l="1"/>
  <c r="E1494" i="15"/>
  <c r="D1494" i="15"/>
  <c r="C1494" i="15"/>
  <c r="J1534" i="9"/>
  <c r="K1534" i="9"/>
  <c r="H1534" i="9"/>
  <c r="C1534" i="9"/>
  <c r="D1534" i="9" s="1"/>
  <c r="F1534" i="9"/>
  <c r="A1535" i="9"/>
  <c r="B1495" i="15" s="1"/>
  <c r="G1534" i="9"/>
  <c r="I1534" i="9" s="1"/>
  <c r="B1535" i="9" s="1"/>
  <c r="E1534" i="9"/>
  <c r="F1495" i="15" l="1"/>
  <c r="E1495" i="15"/>
  <c r="D1495" i="15"/>
  <c r="C1495" i="15"/>
  <c r="K1535" i="9"/>
  <c r="J1535" i="9"/>
  <c r="H1535" i="9"/>
  <c r="G1535" i="9"/>
  <c r="I1535" i="9" s="1"/>
  <c r="B1536" i="9" s="1"/>
  <c r="C1535" i="9"/>
  <c r="D1535" i="9" s="1"/>
  <c r="F1535" i="9"/>
  <c r="E1535" i="9"/>
  <c r="A1536" i="9"/>
  <c r="B1496" i="15" s="1"/>
  <c r="F1496" i="15" l="1"/>
  <c r="C1496" i="15"/>
  <c r="D1496" i="15"/>
  <c r="E1496" i="15"/>
  <c r="J1536" i="9"/>
  <c r="K1536" i="9"/>
  <c r="G1536" i="9"/>
  <c r="I1536" i="9" s="1"/>
  <c r="B1537" i="9" s="1"/>
  <c r="E1536" i="9"/>
  <c r="A1537" i="9"/>
  <c r="B1497" i="15" s="1"/>
  <c r="C1536" i="9"/>
  <c r="D1536" i="9" s="1"/>
  <c r="F1536" i="9"/>
  <c r="H1536" i="9"/>
  <c r="F1497" i="15" l="1"/>
  <c r="D1497" i="15"/>
  <c r="E1497" i="15"/>
  <c r="C1497" i="15"/>
  <c r="K1537" i="9"/>
  <c r="J1537" i="9"/>
  <c r="G1537" i="9"/>
  <c r="I1537" i="9" s="1"/>
  <c r="B1538" i="9" s="1"/>
  <c r="E1537" i="9"/>
  <c r="F1537" i="9"/>
  <c r="A1538" i="9"/>
  <c r="B1498" i="15" s="1"/>
  <c r="C1537" i="9"/>
  <c r="D1537" i="9" s="1"/>
  <c r="H1537" i="9"/>
  <c r="F1498" i="15" l="1"/>
  <c r="E1498" i="15"/>
  <c r="D1498" i="15"/>
  <c r="C1498" i="15"/>
  <c r="J1538" i="9"/>
  <c r="K1538" i="9"/>
  <c r="C1538" i="9"/>
  <c r="D1538" i="9" s="1"/>
  <c r="F1538" i="9"/>
  <c r="H1538" i="9"/>
  <c r="E1538" i="9"/>
  <c r="A1539" i="9"/>
  <c r="B1499" i="15" s="1"/>
  <c r="G1538" i="9"/>
  <c r="I1538" i="9" s="1"/>
  <c r="B1539" i="9" s="1"/>
  <c r="F1499" i="15" l="1"/>
  <c r="E1499" i="15"/>
  <c r="C1499" i="15"/>
  <c r="D1499" i="15"/>
  <c r="K1539" i="9"/>
  <c r="J1539" i="9"/>
  <c r="E1539" i="9"/>
  <c r="G1539" i="9"/>
  <c r="I1539" i="9" s="1"/>
  <c r="B1540" i="9" s="1"/>
  <c r="C1539" i="9"/>
  <c r="D1539" i="9" s="1"/>
  <c r="F1539" i="9"/>
  <c r="H1539" i="9"/>
  <c r="A1540" i="9"/>
  <c r="B1500" i="15" s="1"/>
  <c r="F1500" i="15" l="1"/>
  <c r="D1500" i="15"/>
  <c r="E1500" i="15"/>
  <c r="C1500" i="15"/>
  <c r="J1540" i="9"/>
  <c r="K1540" i="9"/>
  <c r="C1540" i="9"/>
  <c r="D1540" i="9" s="1"/>
  <c r="F1540" i="9"/>
  <c r="H1540" i="9"/>
  <c r="G1540" i="9"/>
  <c r="I1540" i="9" s="1"/>
  <c r="B1541" i="9" s="1"/>
  <c r="E1540" i="9"/>
  <c r="A1541" i="9"/>
  <c r="B1501" i="15" s="1"/>
  <c r="F1501" i="15" l="1"/>
  <c r="D1501" i="15"/>
  <c r="C1501" i="15"/>
  <c r="E1501" i="15"/>
  <c r="K1541" i="9"/>
  <c r="J1541" i="9"/>
  <c r="F1541" i="9"/>
  <c r="H1541" i="9"/>
  <c r="E1541" i="9"/>
  <c r="G1541" i="9"/>
  <c r="I1541" i="9" s="1"/>
  <c r="B1542" i="9" s="1"/>
  <c r="A1542" i="9"/>
  <c r="B1502" i="15" s="1"/>
  <c r="C1541" i="9"/>
  <c r="D1541" i="9" s="1"/>
  <c r="F1502" i="15" l="1"/>
  <c r="E1502" i="15"/>
  <c r="D1502" i="15"/>
  <c r="C1502" i="15"/>
  <c r="J1542" i="9"/>
  <c r="K1542" i="9"/>
  <c r="C1542" i="9"/>
  <c r="D1542" i="9" s="1"/>
  <c r="F1542" i="9"/>
  <c r="H1542" i="9"/>
  <c r="G1542" i="9"/>
  <c r="I1542" i="9" s="1"/>
  <c r="B1543" i="9" s="1"/>
  <c r="E1542" i="9"/>
  <c r="A1543" i="9"/>
  <c r="B1503" i="15" s="1"/>
  <c r="F1503" i="15" l="1"/>
  <c r="E1503" i="15"/>
  <c r="C1503" i="15"/>
  <c r="D1503" i="15"/>
  <c r="K1543" i="9"/>
  <c r="J1543" i="9"/>
  <c r="H1543" i="9"/>
  <c r="E1543" i="9"/>
  <c r="A1544" i="9"/>
  <c r="B1504" i="15" s="1"/>
  <c r="C1543" i="9"/>
  <c r="D1543" i="9" s="1"/>
  <c r="F1543" i="9"/>
  <c r="G1543" i="9"/>
  <c r="I1543" i="9" s="1"/>
  <c r="B1544" i="9" s="1"/>
  <c r="F1504" i="15" l="1"/>
  <c r="C1504" i="15"/>
  <c r="D1504" i="15"/>
  <c r="E1504" i="15"/>
  <c r="J1544" i="9"/>
  <c r="K1544" i="9"/>
  <c r="C1544" i="9"/>
  <c r="D1544" i="9" s="1"/>
  <c r="F1544" i="9"/>
  <c r="H1544" i="9"/>
  <c r="A1545" i="9"/>
  <c r="B1505" i="15" s="1"/>
  <c r="G1544" i="9"/>
  <c r="I1544" i="9" s="1"/>
  <c r="B1545" i="9" s="1"/>
  <c r="E1544" i="9"/>
  <c r="F1505" i="15" l="1"/>
  <c r="D1505" i="15"/>
  <c r="E1505" i="15"/>
  <c r="C1505" i="15"/>
  <c r="K1545" i="9"/>
  <c r="J1545" i="9"/>
  <c r="A1546" i="9"/>
  <c r="B1506" i="15" s="1"/>
  <c r="C1545" i="9"/>
  <c r="D1545" i="9" s="1"/>
  <c r="G1545" i="9"/>
  <c r="I1545" i="9" s="1"/>
  <c r="B1546" i="9" s="1"/>
  <c r="E1545" i="9"/>
  <c r="F1545" i="9"/>
  <c r="H1545" i="9"/>
  <c r="F1506" i="15" l="1"/>
  <c r="E1506" i="15"/>
  <c r="C1506" i="15"/>
  <c r="D1506" i="15"/>
  <c r="J1546" i="9"/>
  <c r="K1546" i="9"/>
  <c r="C1546" i="9"/>
  <c r="D1546" i="9" s="1"/>
  <c r="H1546" i="9"/>
  <c r="G1546" i="9"/>
  <c r="I1546" i="9" s="1"/>
  <c r="B1547" i="9" s="1"/>
  <c r="E1546" i="9"/>
  <c r="A1547" i="9"/>
  <c r="B1507" i="15" s="1"/>
  <c r="F1546" i="9"/>
  <c r="F1507" i="15" l="1"/>
  <c r="E1507" i="15"/>
  <c r="C1507" i="15"/>
  <c r="D1507" i="15"/>
  <c r="K1547" i="9"/>
  <c r="J1547" i="9"/>
  <c r="H1547" i="9"/>
  <c r="G1547" i="9"/>
  <c r="I1547" i="9" s="1"/>
  <c r="B1548" i="9" s="1"/>
  <c r="E1547" i="9"/>
  <c r="A1548" i="9"/>
  <c r="B1508" i="15" s="1"/>
  <c r="C1547" i="9"/>
  <c r="D1547" i="9" s="1"/>
  <c r="F1547" i="9"/>
  <c r="F1508" i="15" l="1"/>
  <c r="D1508" i="15"/>
  <c r="E1508" i="15"/>
  <c r="C1508" i="15"/>
  <c r="J1548" i="9"/>
  <c r="K1548" i="9"/>
  <c r="C1548" i="9"/>
  <c r="D1548" i="9" s="1"/>
  <c r="F1548" i="9"/>
  <c r="H1548" i="9"/>
  <c r="G1548" i="9"/>
  <c r="I1548" i="9" s="1"/>
  <c r="B1549" i="9" s="1"/>
  <c r="E1548" i="9"/>
  <c r="A1549" i="9"/>
  <c r="B1509" i="15" s="1"/>
  <c r="F1509" i="15" l="1"/>
  <c r="D1509" i="15"/>
  <c r="E1509" i="15"/>
  <c r="C1509" i="15"/>
  <c r="K1549" i="9"/>
  <c r="J1549" i="9"/>
  <c r="C1549" i="9"/>
  <c r="D1549" i="9" s="1"/>
  <c r="H1549" i="9"/>
  <c r="G1549" i="9"/>
  <c r="I1549" i="9" s="1"/>
  <c r="B1550" i="9" s="1"/>
  <c r="E1549" i="9"/>
  <c r="F1549" i="9"/>
  <c r="A1550" i="9"/>
  <c r="B1510" i="15" s="1"/>
  <c r="F1510" i="15" l="1"/>
  <c r="E1510" i="15"/>
  <c r="D1510" i="15"/>
  <c r="C1510" i="15"/>
  <c r="J1550" i="9"/>
  <c r="K1550" i="9"/>
  <c r="H1550" i="9"/>
  <c r="F1550" i="9"/>
  <c r="C1550" i="9"/>
  <c r="D1550" i="9" s="1"/>
  <c r="G1550" i="9"/>
  <c r="I1550" i="9" s="1"/>
  <c r="B1551" i="9" s="1"/>
  <c r="E1550" i="9"/>
  <c r="A1551" i="9"/>
  <c r="B1511" i="15" s="1"/>
  <c r="F1511" i="15" l="1"/>
  <c r="E1511" i="15"/>
  <c r="D1511" i="15"/>
  <c r="C1511" i="15"/>
  <c r="K1551" i="9"/>
  <c r="J1551" i="9"/>
  <c r="A1552" i="9"/>
  <c r="B1512" i="15" s="1"/>
  <c r="C1551" i="9"/>
  <c r="D1551" i="9" s="1"/>
  <c r="F1551" i="9"/>
  <c r="H1551" i="9"/>
  <c r="G1551" i="9"/>
  <c r="I1551" i="9" s="1"/>
  <c r="B1552" i="9" s="1"/>
  <c r="E1551" i="9"/>
  <c r="F1512" i="15" l="1"/>
  <c r="C1512" i="15"/>
  <c r="D1512" i="15"/>
  <c r="E1512" i="15"/>
  <c r="J1552" i="9"/>
  <c r="K1552" i="9"/>
  <c r="C1552" i="9"/>
  <c r="D1552" i="9" s="1"/>
  <c r="F1552" i="9"/>
  <c r="H1552" i="9"/>
  <c r="A1553" i="9"/>
  <c r="B1513" i="15" s="1"/>
  <c r="G1552" i="9"/>
  <c r="I1552" i="9" s="1"/>
  <c r="B1553" i="9" s="1"/>
  <c r="E1552" i="9"/>
  <c r="F1513" i="15" l="1"/>
  <c r="D1513" i="15"/>
  <c r="E1513" i="15"/>
  <c r="C1513" i="15"/>
  <c r="K1553" i="9"/>
  <c r="J1553" i="9"/>
  <c r="C1553" i="9"/>
  <c r="D1553" i="9" s="1"/>
  <c r="F1553" i="9"/>
  <c r="H1553" i="9"/>
  <c r="G1553" i="9"/>
  <c r="I1553" i="9" s="1"/>
  <c r="B1554" i="9" s="1"/>
  <c r="E1553" i="9"/>
  <c r="A1554" i="9"/>
  <c r="B1514" i="15" s="1"/>
  <c r="F1514" i="15" l="1"/>
  <c r="E1514" i="15"/>
  <c r="D1514" i="15"/>
  <c r="C1514" i="15"/>
  <c r="J1554" i="9"/>
  <c r="K1554" i="9"/>
  <c r="C1554" i="9"/>
  <c r="D1554" i="9" s="1"/>
  <c r="F1554" i="9"/>
  <c r="E1554" i="9"/>
  <c r="A1555" i="9"/>
  <c r="B1515" i="15" s="1"/>
  <c r="H1554" i="9"/>
  <c r="G1554" i="9"/>
  <c r="I1554" i="9" s="1"/>
  <c r="B1555" i="9" s="1"/>
  <c r="F1515" i="15" l="1"/>
  <c r="E1515" i="15"/>
  <c r="C1515" i="15"/>
  <c r="D1515" i="15"/>
  <c r="K1555" i="9"/>
  <c r="J1555" i="9"/>
  <c r="H1555" i="9"/>
  <c r="A1556" i="9"/>
  <c r="B1516" i="15" s="1"/>
  <c r="E1555" i="9"/>
  <c r="C1555" i="9"/>
  <c r="D1555" i="9" s="1"/>
  <c r="F1555" i="9"/>
  <c r="G1555" i="9"/>
  <c r="I1555" i="9" s="1"/>
  <c r="B1556" i="9" s="1"/>
  <c r="F1516" i="15" l="1"/>
  <c r="D1516" i="15"/>
  <c r="E1516" i="15"/>
  <c r="C1516" i="15"/>
  <c r="J1556" i="9"/>
  <c r="K1556" i="9"/>
  <c r="G1556" i="9"/>
  <c r="I1556" i="9" s="1"/>
  <c r="B1557" i="9" s="1"/>
  <c r="E1556" i="9"/>
  <c r="A1557" i="9"/>
  <c r="B1517" i="15" s="1"/>
  <c r="C1556" i="9"/>
  <c r="D1556" i="9" s="1"/>
  <c r="F1556" i="9"/>
  <c r="H1556" i="9"/>
  <c r="F1517" i="15" l="1"/>
  <c r="D1517" i="15"/>
  <c r="C1517" i="15"/>
  <c r="E1517" i="15"/>
  <c r="K1557" i="9"/>
  <c r="J1557" i="9"/>
  <c r="G1557" i="9"/>
  <c r="I1557" i="9" s="1"/>
  <c r="B1558" i="9" s="1"/>
  <c r="A1558" i="9"/>
  <c r="B1518" i="15" s="1"/>
  <c r="E1557" i="9"/>
  <c r="C1557" i="9"/>
  <c r="D1557" i="9" s="1"/>
  <c r="F1557" i="9"/>
  <c r="H1557" i="9"/>
  <c r="F1518" i="15" l="1"/>
  <c r="E1518" i="15"/>
  <c r="D1518" i="15"/>
  <c r="C1518" i="15"/>
  <c r="J1558" i="9"/>
  <c r="K1558" i="9"/>
  <c r="F1558" i="9"/>
  <c r="H1558" i="9"/>
  <c r="E1558" i="9"/>
  <c r="A1559" i="9"/>
  <c r="B1519" i="15" s="1"/>
  <c r="C1558" i="9"/>
  <c r="D1558" i="9" s="1"/>
  <c r="G1558" i="9"/>
  <c r="I1558" i="9" s="1"/>
  <c r="B1559" i="9" s="1"/>
  <c r="F1519" i="15" l="1"/>
  <c r="E1519" i="15"/>
  <c r="C1519" i="15"/>
  <c r="D1519" i="15"/>
  <c r="K1559" i="9"/>
  <c r="J1559" i="9"/>
  <c r="H1559" i="9"/>
  <c r="G1559" i="9"/>
  <c r="I1559" i="9" s="1"/>
  <c r="B1560" i="9" s="1"/>
  <c r="C1559" i="9"/>
  <c r="D1559" i="9" s="1"/>
  <c r="F1559" i="9"/>
  <c r="E1559" i="9"/>
  <c r="A1560" i="9"/>
  <c r="B1520" i="15" s="1"/>
  <c r="F1520" i="15" l="1"/>
  <c r="C1520" i="15"/>
  <c r="D1520" i="15"/>
  <c r="E1520" i="15"/>
  <c r="J1560" i="9"/>
  <c r="K1560" i="9"/>
  <c r="G1560" i="9"/>
  <c r="I1560" i="9" s="1"/>
  <c r="B1561" i="9" s="1"/>
  <c r="E1560" i="9"/>
  <c r="A1561" i="9"/>
  <c r="B1521" i="15" s="1"/>
  <c r="F1560" i="9"/>
  <c r="H1560" i="9"/>
  <c r="C1560" i="9"/>
  <c r="D1560" i="9" s="1"/>
  <c r="F1521" i="15" l="1"/>
  <c r="D1521" i="15"/>
  <c r="E1521" i="15"/>
  <c r="C1521" i="15"/>
  <c r="K1561" i="9"/>
  <c r="J1561" i="9"/>
  <c r="F1561" i="9"/>
  <c r="H1561" i="9"/>
  <c r="G1561" i="9"/>
  <c r="I1561" i="9" s="1"/>
  <c r="B1562" i="9" s="1"/>
  <c r="E1561" i="9"/>
  <c r="A1562" i="9"/>
  <c r="B1522" i="15" s="1"/>
  <c r="C1561" i="9"/>
  <c r="D1561" i="9" s="1"/>
  <c r="F1522" i="15" l="1"/>
  <c r="E1522" i="15"/>
  <c r="C1522" i="15"/>
  <c r="D1522" i="15"/>
  <c r="J1562" i="9"/>
  <c r="K1562" i="9"/>
  <c r="E1562" i="9"/>
  <c r="A1563" i="9"/>
  <c r="B1523" i="15" s="1"/>
  <c r="C1562" i="9"/>
  <c r="D1562" i="9" s="1"/>
  <c r="G1562" i="9"/>
  <c r="I1562" i="9" s="1"/>
  <c r="B1563" i="9" s="1"/>
  <c r="F1562" i="9"/>
  <c r="H1562" i="9"/>
  <c r="F1523" i="15" l="1"/>
  <c r="E1523" i="15"/>
  <c r="C1523" i="15"/>
  <c r="D1523" i="15"/>
  <c r="K1563" i="9"/>
  <c r="J1563" i="9"/>
  <c r="C1563" i="9"/>
  <c r="D1563" i="9" s="1"/>
  <c r="F1563" i="9"/>
  <c r="G1563" i="9"/>
  <c r="I1563" i="9" s="1"/>
  <c r="B1564" i="9" s="1"/>
  <c r="A1564" i="9"/>
  <c r="B1524" i="15" s="1"/>
  <c r="H1563" i="9"/>
  <c r="E1563" i="9"/>
  <c r="F1524" i="15" l="1"/>
  <c r="D1524" i="15"/>
  <c r="E1524" i="15"/>
  <c r="C1524" i="15"/>
  <c r="J1564" i="9"/>
  <c r="K1564" i="9"/>
  <c r="G1564" i="9"/>
  <c r="I1564" i="9" s="1"/>
  <c r="B1565" i="9" s="1"/>
  <c r="E1564" i="9"/>
  <c r="A1565" i="9"/>
  <c r="B1525" i="15" s="1"/>
  <c r="C1564" i="9"/>
  <c r="D1564" i="9" s="1"/>
  <c r="F1564" i="9"/>
  <c r="H1564" i="9"/>
  <c r="F1525" i="15" l="1"/>
  <c r="D1525" i="15"/>
  <c r="E1525" i="15"/>
  <c r="C1525" i="15"/>
  <c r="K1565" i="9"/>
  <c r="J1565" i="9"/>
  <c r="A1566" i="9"/>
  <c r="B1526" i="15" s="1"/>
  <c r="C1565" i="9"/>
  <c r="D1565" i="9" s="1"/>
  <c r="F1565" i="9"/>
  <c r="H1565" i="9"/>
  <c r="G1565" i="9"/>
  <c r="I1565" i="9" s="1"/>
  <c r="B1566" i="9" s="1"/>
  <c r="E1565" i="9"/>
  <c r="F1526" i="15" l="1"/>
  <c r="E1526" i="15"/>
  <c r="D1526" i="15"/>
  <c r="C1526" i="15"/>
  <c r="J1566" i="9"/>
  <c r="K1566" i="9"/>
  <c r="F1566" i="9"/>
  <c r="C1566" i="9"/>
  <c r="D1566" i="9" s="1"/>
  <c r="G1566" i="9"/>
  <c r="I1566" i="9" s="1"/>
  <c r="B1567" i="9" s="1"/>
  <c r="E1566" i="9"/>
  <c r="A1567" i="9"/>
  <c r="B1527" i="15" s="1"/>
  <c r="H1566" i="9"/>
  <c r="F1527" i="15" l="1"/>
  <c r="E1527" i="15"/>
  <c r="D1527" i="15"/>
  <c r="C1527" i="15"/>
  <c r="K1567" i="9"/>
  <c r="J1567" i="9"/>
  <c r="E1567" i="9"/>
  <c r="A1568" i="9"/>
  <c r="B1528" i="15" s="1"/>
  <c r="C1567" i="9"/>
  <c r="D1567" i="9" s="1"/>
  <c r="F1567" i="9"/>
  <c r="H1567" i="9"/>
  <c r="G1567" i="9"/>
  <c r="I1567" i="9" s="1"/>
  <c r="B1568" i="9" s="1"/>
  <c r="F1528" i="15" l="1"/>
  <c r="C1528" i="15"/>
  <c r="D1528" i="15"/>
  <c r="E1528" i="15"/>
  <c r="J1568" i="9"/>
  <c r="K1568" i="9"/>
  <c r="G1568" i="9"/>
  <c r="I1568" i="9" s="1"/>
  <c r="B1569" i="9" s="1"/>
  <c r="E1568" i="9"/>
  <c r="A1569" i="9"/>
  <c r="B1529" i="15" s="1"/>
  <c r="C1568" i="9"/>
  <c r="D1568" i="9" s="1"/>
  <c r="F1568" i="9"/>
  <c r="H1568" i="9"/>
  <c r="F1529" i="15" l="1"/>
  <c r="D1529" i="15"/>
  <c r="E1529" i="15"/>
  <c r="C1529" i="15"/>
  <c r="K1569" i="9"/>
  <c r="J1569" i="9"/>
  <c r="A1570" i="9"/>
  <c r="B1530" i="15" s="1"/>
  <c r="C1569" i="9"/>
  <c r="D1569" i="9" s="1"/>
  <c r="G1569" i="9"/>
  <c r="I1569" i="9" s="1"/>
  <c r="B1570" i="9" s="1"/>
  <c r="E1569" i="9"/>
  <c r="F1569" i="9"/>
  <c r="H1569" i="9"/>
  <c r="F1530" i="15" l="1"/>
  <c r="E1530" i="15"/>
  <c r="D1530" i="15"/>
  <c r="C1530" i="15"/>
  <c r="J1570" i="9"/>
  <c r="K1570" i="9"/>
  <c r="C1570" i="9"/>
  <c r="D1570" i="9" s="1"/>
  <c r="F1570" i="9"/>
  <c r="H1570" i="9"/>
  <c r="G1570" i="9"/>
  <c r="I1570" i="9" s="1"/>
  <c r="B1571" i="9" s="1"/>
  <c r="E1570" i="9"/>
  <c r="A1571" i="9"/>
  <c r="B1531" i="15" s="1"/>
  <c r="F1531" i="15" l="1"/>
  <c r="E1531" i="15"/>
  <c r="C1531" i="15"/>
  <c r="D1531" i="15"/>
  <c r="K1571" i="9"/>
  <c r="J1571" i="9"/>
  <c r="H1571" i="9"/>
  <c r="A1572" i="9"/>
  <c r="B1532" i="15" s="1"/>
  <c r="E1571" i="9"/>
  <c r="G1571" i="9"/>
  <c r="I1571" i="9" s="1"/>
  <c r="B1572" i="9" s="1"/>
  <c r="C1571" i="9"/>
  <c r="D1571" i="9" s="1"/>
  <c r="F1571" i="9"/>
  <c r="D1532" i="15" l="1"/>
  <c r="E1532" i="15"/>
  <c r="F1532" i="15"/>
  <c r="C1532" i="15"/>
  <c r="J1572" i="9"/>
  <c r="K1572" i="9"/>
  <c r="A1573" i="9"/>
  <c r="B1533" i="15" s="1"/>
  <c r="C1572" i="9"/>
  <c r="D1572" i="9" s="1"/>
  <c r="F1572" i="9"/>
  <c r="H1572" i="9"/>
  <c r="G1572" i="9"/>
  <c r="I1572" i="9" s="1"/>
  <c r="B1573" i="9" s="1"/>
  <c r="E1572" i="9"/>
  <c r="F1533" i="15" l="1"/>
  <c r="D1533" i="15"/>
  <c r="C1533" i="15"/>
  <c r="E1533" i="15"/>
  <c r="K1573" i="9"/>
  <c r="J1573" i="9"/>
  <c r="G1573" i="9"/>
  <c r="I1573" i="9" s="1"/>
  <c r="B1574" i="9" s="1"/>
  <c r="A1574" i="9"/>
  <c r="B1534" i="15" s="1"/>
  <c r="E1573" i="9"/>
  <c r="C1573" i="9"/>
  <c r="D1573" i="9" s="1"/>
  <c r="F1573" i="9"/>
  <c r="H1573" i="9"/>
  <c r="F1534" i="15" l="1"/>
  <c r="E1534" i="15"/>
  <c r="D1534" i="15"/>
  <c r="C1534" i="15"/>
  <c r="J1574" i="9"/>
  <c r="K1574" i="9"/>
  <c r="C1574" i="9"/>
  <c r="D1574" i="9" s="1"/>
  <c r="F1574" i="9"/>
  <c r="H1574" i="9"/>
  <c r="G1574" i="9"/>
  <c r="I1574" i="9" s="1"/>
  <c r="B1575" i="9" s="1"/>
  <c r="E1574" i="9"/>
  <c r="A1575" i="9"/>
  <c r="B1535" i="15" s="1"/>
  <c r="F1535" i="15" l="1"/>
  <c r="E1535" i="15"/>
  <c r="C1535" i="15"/>
  <c r="D1535" i="15"/>
  <c r="K1575" i="9"/>
  <c r="J1575" i="9"/>
  <c r="H1575" i="9"/>
  <c r="G1575" i="9"/>
  <c r="I1575" i="9" s="1"/>
  <c r="B1576" i="9" s="1"/>
  <c r="E1575" i="9"/>
  <c r="A1576" i="9"/>
  <c r="B1536" i="15" s="1"/>
  <c r="C1575" i="9"/>
  <c r="D1575" i="9" s="1"/>
  <c r="F1575" i="9"/>
  <c r="F1536" i="15" l="1"/>
  <c r="C1536" i="15"/>
  <c r="D1536" i="15"/>
  <c r="E1536" i="15"/>
  <c r="J1576" i="9"/>
  <c r="K1576" i="9"/>
  <c r="A1577" i="9"/>
  <c r="B1537" i="15" s="1"/>
  <c r="H1576" i="9"/>
  <c r="G1576" i="9"/>
  <c r="I1576" i="9" s="1"/>
  <c r="B1577" i="9" s="1"/>
  <c r="E1576" i="9"/>
  <c r="C1576" i="9"/>
  <c r="D1576" i="9" s="1"/>
  <c r="F1576" i="9"/>
  <c r="F1537" i="15" l="1"/>
  <c r="D1537" i="15"/>
  <c r="E1537" i="15"/>
  <c r="C1537" i="15"/>
  <c r="K1577" i="9"/>
  <c r="J1577" i="9"/>
  <c r="G1577" i="9"/>
  <c r="I1577" i="9" s="1"/>
  <c r="B1578" i="9" s="1"/>
  <c r="A1578" i="9"/>
  <c r="B1538" i="15" s="1"/>
  <c r="C1577" i="9"/>
  <c r="D1577" i="9" s="1"/>
  <c r="F1577" i="9"/>
  <c r="H1577" i="9"/>
  <c r="E1577" i="9"/>
  <c r="F1538" i="15" l="1"/>
  <c r="E1538" i="15"/>
  <c r="C1538" i="15"/>
  <c r="D1538" i="15"/>
  <c r="J1578" i="9"/>
  <c r="K1578" i="9"/>
  <c r="C1578" i="9"/>
  <c r="D1578" i="9" s="1"/>
  <c r="G1578" i="9"/>
  <c r="I1578" i="9" s="1"/>
  <c r="B1579" i="9" s="1"/>
  <c r="E1578" i="9"/>
  <c r="A1579" i="9"/>
  <c r="B1539" i="15" s="1"/>
  <c r="F1578" i="9"/>
  <c r="H1578" i="9"/>
  <c r="F1539" i="15" l="1"/>
  <c r="E1539" i="15"/>
  <c r="C1539" i="15"/>
  <c r="D1539" i="15"/>
  <c r="K1579" i="9"/>
  <c r="J1579" i="9"/>
  <c r="H1579" i="9"/>
  <c r="G1579" i="9"/>
  <c r="I1579" i="9" s="1"/>
  <c r="B1580" i="9" s="1"/>
  <c r="E1579" i="9"/>
  <c r="A1580" i="9"/>
  <c r="B1540" i="15" s="1"/>
  <c r="C1579" i="9"/>
  <c r="D1579" i="9" s="1"/>
  <c r="F1579" i="9"/>
  <c r="F1540" i="15" l="1"/>
  <c r="D1540" i="15"/>
  <c r="E1540" i="15"/>
  <c r="C1540" i="15"/>
  <c r="J1580" i="9"/>
  <c r="K1580" i="9"/>
  <c r="C1580" i="9"/>
  <c r="D1580" i="9" s="1"/>
  <c r="F1580" i="9"/>
  <c r="G1580" i="9"/>
  <c r="I1580" i="9" s="1"/>
  <c r="B1581" i="9" s="1"/>
  <c r="A1581" i="9"/>
  <c r="B1541" i="15" s="1"/>
  <c r="H1580" i="9"/>
  <c r="E1580" i="9"/>
  <c r="F1541" i="15" l="1"/>
  <c r="D1541" i="15"/>
  <c r="E1541" i="15"/>
  <c r="C1541" i="15"/>
  <c r="K1581" i="9"/>
  <c r="J1581" i="9"/>
  <c r="A1582" i="9"/>
  <c r="B1542" i="15" s="1"/>
  <c r="C1581" i="9"/>
  <c r="D1581" i="9" s="1"/>
  <c r="F1581" i="9"/>
  <c r="H1581" i="9"/>
  <c r="G1581" i="9"/>
  <c r="I1581" i="9" s="1"/>
  <c r="B1582" i="9" s="1"/>
  <c r="E1581" i="9"/>
  <c r="F1542" i="15" l="1"/>
  <c r="E1542" i="15"/>
  <c r="D1542" i="15"/>
  <c r="C1542" i="15"/>
  <c r="J1582" i="9"/>
  <c r="K1582" i="9"/>
  <c r="H1582" i="9"/>
  <c r="G1582" i="9"/>
  <c r="I1582" i="9" s="1"/>
  <c r="B1583" i="9" s="1"/>
  <c r="E1582" i="9"/>
  <c r="A1583" i="9"/>
  <c r="B1543" i="15" s="1"/>
  <c r="F1582" i="9"/>
  <c r="C1582" i="9"/>
  <c r="D1582" i="9" s="1"/>
  <c r="F1543" i="15" l="1"/>
  <c r="E1543" i="15"/>
  <c r="D1543" i="15"/>
  <c r="C1543" i="15"/>
  <c r="K1583" i="9"/>
  <c r="J1583" i="9"/>
  <c r="H1583" i="9"/>
  <c r="G1583" i="9"/>
  <c r="I1583" i="9" s="1"/>
  <c r="B1584" i="9" s="1"/>
  <c r="E1583" i="9"/>
  <c r="A1584" i="9"/>
  <c r="B1544" i="15" s="1"/>
  <c r="F1583" i="9"/>
  <c r="C1583" i="9"/>
  <c r="D1583" i="9" s="1"/>
  <c r="F1544" i="15" l="1"/>
  <c r="C1544" i="15"/>
  <c r="D1544" i="15"/>
  <c r="E1544" i="15"/>
  <c r="J1584" i="9"/>
  <c r="K1584" i="9"/>
  <c r="A1585" i="9"/>
  <c r="B1545" i="15" s="1"/>
  <c r="C1584" i="9"/>
  <c r="D1584" i="9" s="1"/>
  <c r="H1584" i="9"/>
  <c r="G1584" i="9"/>
  <c r="I1584" i="9" s="1"/>
  <c r="B1585" i="9" s="1"/>
  <c r="E1584" i="9"/>
  <c r="F1584" i="9"/>
  <c r="F1545" i="15" l="1"/>
  <c r="D1545" i="15"/>
  <c r="E1545" i="15"/>
  <c r="C1545" i="15"/>
  <c r="K1585" i="9"/>
  <c r="J1585" i="9"/>
  <c r="A1586" i="9"/>
  <c r="B1546" i="15" s="1"/>
  <c r="C1585" i="9"/>
  <c r="D1585" i="9" s="1"/>
  <c r="F1585" i="9"/>
  <c r="H1585" i="9"/>
  <c r="G1585" i="9"/>
  <c r="I1585" i="9" s="1"/>
  <c r="B1586" i="9" s="1"/>
  <c r="E1585" i="9"/>
  <c r="F1546" i="15" l="1"/>
  <c r="E1546" i="15"/>
  <c r="D1546" i="15"/>
  <c r="C1546" i="15"/>
  <c r="J1586" i="9"/>
  <c r="K1586" i="9"/>
  <c r="C1586" i="9"/>
  <c r="D1586" i="9" s="1"/>
  <c r="F1586" i="9"/>
  <c r="H1586" i="9"/>
  <c r="G1586" i="9"/>
  <c r="I1586" i="9" s="1"/>
  <c r="B1587" i="9" s="1"/>
  <c r="E1586" i="9"/>
  <c r="A1587" i="9"/>
  <c r="B1547" i="15" s="1"/>
  <c r="F1547" i="15" l="1"/>
  <c r="E1547" i="15"/>
  <c r="C1547" i="15"/>
  <c r="D1547" i="15"/>
  <c r="K1587" i="9"/>
  <c r="J1587" i="9"/>
  <c r="H1587" i="9"/>
  <c r="A1588" i="9"/>
  <c r="B1548" i="15" s="1"/>
  <c r="E1587" i="9"/>
  <c r="G1587" i="9"/>
  <c r="I1587" i="9" s="1"/>
  <c r="B1588" i="9" s="1"/>
  <c r="C1587" i="9"/>
  <c r="D1587" i="9" s="1"/>
  <c r="F1587" i="9"/>
  <c r="F1548" i="15" l="1"/>
  <c r="D1548" i="15"/>
  <c r="E1548" i="15"/>
  <c r="C1548" i="15"/>
  <c r="J1588" i="9"/>
  <c r="K1588" i="9"/>
  <c r="C1588" i="9"/>
  <c r="D1588" i="9" s="1"/>
  <c r="H1588" i="9"/>
  <c r="G1588" i="9"/>
  <c r="I1588" i="9" s="1"/>
  <c r="B1589" i="9" s="1"/>
  <c r="E1588" i="9"/>
  <c r="A1589" i="9"/>
  <c r="B1549" i="15" s="1"/>
  <c r="F1588" i="9"/>
  <c r="F1549" i="15" l="1"/>
  <c r="D1549" i="15"/>
  <c r="C1549" i="15"/>
  <c r="E1549" i="15"/>
  <c r="K1589" i="9"/>
  <c r="J1589" i="9"/>
  <c r="A1590" i="9"/>
  <c r="B1550" i="15" s="1"/>
  <c r="E1589" i="9"/>
  <c r="C1589" i="9"/>
  <c r="D1589" i="9" s="1"/>
  <c r="G1589" i="9"/>
  <c r="I1589" i="9" s="1"/>
  <c r="B1590" i="9" s="1"/>
  <c r="F1589" i="9"/>
  <c r="H1589" i="9"/>
  <c r="F1550" i="15" l="1"/>
  <c r="E1550" i="15"/>
  <c r="D1550" i="15"/>
  <c r="C1550" i="15"/>
  <c r="J1590" i="9"/>
  <c r="K1590" i="9"/>
  <c r="C1590" i="9"/>
  <c r="D1590" i="9" s="1"/>
  <c r="F1590" i="9"/>
  <c r="G1590" i="9"/>
  <c r="I1590" i="9" s="1"/>
  <c r="B1591" i="9" s="1"/>
  <c r="E1590" i="9"/>
  <c r="A1591" i="9"/>
  <c r="B1551" i="15" s="1"/>
  <c r="H1590" i="9"/>
  <c r="F1551" i="15" l="1"/>
  <c r="E1551" i="15"/>
  <c r="C1551" i="15"/>
  <c r="D1551" i="15"/>
  <c r="K1591" i="9"/>
  <c r="J1591" i="9"/>
  <c r="H1591" i="9"/>
  <c r="G1591" i="9"/>
  <c r="I1591" i="9" s="1"/>
  <c r="B1592" i="9" s="1"/>
  <c r="C1591" i="9"/>
  <c r="D1591" i="9" s="1"/>
  <c r="E1591" i="9"/>
  <c r="A1592" i="9"/>
  <c r="B1552" i="15" s="1"/>
  <c r="F1591" i="9"/>
  <c r="F1552" i="15" l="1"/>
  <c r="C1552" i="15"/>
  <c r="D1552" i="15"/>
  <c r="E1552" i="15"/>
  <c r="J1592" i="9"/>
  <c r="K1592" i="9"/>
  <c r="H1592" i="9"/>
  <c r="F1592" i="9"/>
  <c r="G1592" i="9"/>
  <c r="I1592" i="9" s="1"/>
  <c r="B1593" i="9" s="1"/>
  <c r="E1592" i="9"/>
  <c r="A1593" i="9"/>
  <c r="B1553" i="15" s="1"/>
  <c r="C1592" i="9"/>
  <c r="D1592" i="9" s="1"/>
  <c r="F1553" i="15" l="1"/>
  <c r="D1553" i="15"/>
  <c r="E1553" i="15"/>
  <c r="C1553" i="15"/>
  <c r="K1593" i="9"/>
  <c r="J1593" i="9"/>
  <c r="A1594" i="9"/>
  <c r="B1554" i="15" s="1"/>
  <c r="C1593" i="9"/>
  <c r="D1593" i="9" s="1"/>
  <c r="F1593" i="9"/>
  <c r="H1593" i="9"/>
  <c r="G1593" i="9"/>
  <c r="I1593" i="9" s="1"/>
  <c r="B1594" i="9" s="1"/>
  <c r="E1593" i="9"/>
  <c r="F1554" i="15" l="1"/>
  <c r="E1554" i="15"/>
  <c r="C1554" i="15"/>
  <c r="D1554" i="15"/>
  <c r="J1594" i="9"/>
  <c r="K1594" i="9"/>
  <c r="C1594" i="9"/>
  <c r="D1594" i="9" s="1"/>
  <c r="F1594" i="9"/>
  <c r="H1594" i="9"/>
  <c r="G1594" i="9"/>
  <c r="I1594" i="9" s="1"/>
  <c r="B1595" i="9" s="1"/>
  <c r="E1594" i="9"/>
  <c r="A1595" i="9"/>
  <c r="B1555" i="15" s="1"/>
  <c r="F1555" i="15" l="1"/>
  <c r="E1555" i="15"/>
  <c r="C1555" i="15"/>
  <c r="D1555" i="15"/>
  <c r="K1595" i="9"/>
  <c r="J1595" i="9"/>
  <c r="H1595" i="9"/>
  <c r="G1595" i="9"/>
  <c r="I1595" i="9" s="1"/>
  <c r="B1596" i="9" s="1"/>
  <c r="C1595" i="9"/>
  <c r="D1595" i="9" s="1"/>
  <c r="F1595" i="9"/>
  <c r="E1595" i="9"/>
  <c r="A1596" i="9"/>
  <c r="B1556" i="15" s="1"/>
  <c r="F1556" i="15" l="1"/>
  <c r="D1556" i="15"/>
  <c r="E1556" i="15"/>
  <c r="C1556" i="15"/>
  <c r="J1596" i="9"/>
  <c r="K1596" i="9"/>
  <c r="C1596" i="9"/>
  <c r="D1596" i="9" s="1"/>
  <c r="F1596" i="9"/>
  <c r="H1596" i="9"/>
  <c r="A1597" i="9"/>
  <c r="B1557" i="15" s="1"/>
  <c r="G1596" i="9"/>
  <c r="I1596" i="9" s="1"/>
  <c r="B1597" i="9" s="1"/>
  <c r="E1596" i="9"/>
  <c r="F1557" i="15" l="1"/>
  <c r="D1557" i="15"/>
  <c r="E1557" i="15"/>
  <c r="C1557" i="15"/>
  <c r="K1597" i="9"/>
  <c r="J1597" i="9"/>
  <c r="A1598" i="9"/>
  <c r="B1558" i="15" s="1"/>
  <c r="C1597" i="9"/>
  <c r="D1597" i="9" s="1"/>
  <c r="F1597" i="9"/>
  <c r="H1597" i="9"/>
  <c r="G1597" i="9"/>
  <c r="I1597" i="9" s="1"/>
  <c r="B1598" i="9" s="1"/>
  <c r="E1597" i="9"/>
  <c r="F1558" i="15" l="1"/>
  <c r="E1558" i="15"/>
  <c r="D1558" i="15"/>
  <c r="C1558" i="15"/>
  <c r="J1598" i="9"/>
  <c r="K1598" i="9"/>
  <c r="H1598" i="9"/>
  <c r="G1598" i="9"/>
  <c r="I1598" i="9" s="1"/>
  <c r="B1599" i="9" s="1"/>
  <c r="E1598" i="9"/>
  <c r="A1599" i="9"/>
  <c r="B1559" i="15" s="1"/>
  <c r="F1598" i="9"/>
  <c r="C1598" i="9"/>
  <c r="D1598" i="9" s="1"/>
  <c r="F1559" i="15" l="1"/>
  <c r="E1559" i="15"/>
  <c r="D1559" i="15"/>
  <c r="C1559" i="15"/>
  <c r="K1599" i="9"/>
  <c r="J1599" i="9"/>
  <c r="H1599" i="9"/>
  <c r="G1599" i="9"/>
  <c r="I1599" i="9" s="1"/>
  <c r="B1600" i="9" s="1"/>
  <c r="E1599" i="9"/>
  <c r="A1600" i="9"/>
  <c r="B1560" i="15" s="1"/>
  <c r="C1599" i="9"/>
  <c r="D1599" i="9" s="1"/>
  <c r="F1599" i="9"/>
  <c r="F1560" i="15" l="1"/>
  <c r="C1560" i="15"/>
  <c r="D1560" i="15"/>
  <c r="E1560" i="15"/>
  <c r="J1600" i="9"/>
  <c r="K1600" i="9"/>
  <c r="H1600" i="9"/>
  <c r="G1600" i="9"/>
  <c r="I1600" i="9" s="1"/>
  <c r="B1601" i="9" s="1"/>
  <c r="E1600" i="9"/>
  <c r="A1601" i="9"/>
  <c r="B1561" i="15" s="1"/>
  <c r="C1600" i="9"/>
  <c r="D1600" i="9" s="1"/>
  <c r="F1600" i="9"/>
  <c r="F1561" i="15" l="1"/>
  <c r="D1561" i="15"/>
  <c r="E1561" i="15"/>
  <c r="C1561" i="15"/>
  <c r="K1601" i="9"/>
  <c r="J1601" i="9"/>
  <c r="A1602" i="9"/>
  <c r="B1562" i="15" s="1"/>
  <c r="C1601" i="9"/>
  <c r="D1601" i="9" s="1"/>
  <c r="G1601" i="9"/>
  <c r="I1601" i="9" s="1"/>
  <c r="B1602" i="9" s="1"/>
  <c r="E1601" i="9"/>
  <c r="F1601" i="9"/>
  <c r="H1601" i="9"/>
  <c r="F1562" i="15" l="1"/>
  <c r="E1562" i="15"/>
  <c r="D1562" i="15"/>
  <c r="C1562" i="15"/>
  <c r="J1602" i="9"/>
  <c r="K1602" i="9"/>
  <c r="C1602" i="9"/>
  <c r="D1602" i="9" s="1"/>
  <c r="F1602" i="9"/>
  <c r="E1602" i="9"/>
  <c r="A1603" i="9"/>
  <c r="B1563" i="15" s="1"/>
  <c r="H1602" i="9"/>
  <c r="G1602" i="9"/>
  <c r="I1602" i="9" s="1"/>
  <c r="B1603" i="9" s="1"/>
  <c r="F1563" i="15" l="1"/>
  <c r="E1563" i="15"/>
  <c r="C1563" i="15"/>
  <c r="D1563" i="15"/>
  <c r="K1603" i="9"/>
  <c r="J1603" i="9"/>
  <c r="H1603" i="9"/>
  <c r="A1604" i="9"/>
  <c r="B1564" i="15" s="1"/>
  <c r="C1603" i="9"/>
  <c r="D1603" i="9" s="1"/>
  <c r="F1603" i="9"/>
  <c r="E1603" i="9"/>
  <c r="G1603" i="9"/>
  <c r="I1603" i="9" s="1"/>
  <c r="B1604" i="9" s="1"/>
  <c r="F1564" i="15" l="1"/>
  <c r="D1564" i="15"/>
  <c r="E1564" i="15"/>
  <c r="C1564" i="15"/>
  <c r="J1604" i="9"/>
  <c r="K1604" i="9"/>
  <c r="A1605" i="9"/>
  <c r="B1565" i="15" s="1"/>
  <c r="F1604" i="9"/>
  <c r="H1604" i="9"/>
  <c r="G1604" i="9"/>
  <c r="I1604" i="9" s="1"/>
  <c r="B1605" i="9" s="1"/>
  <c r="E1604" i="9"/>
  <c r="C1604" i="9"/>
  <c r="D1604" i="9" s="1"/>
  <c r="F1565" i="15" l="1"/>
  <c r="D1565" i="15"/>
  <c r="C1565" i="15"/>
  <c r="E1565" i="15"/>
  <c r="K1605" i="9"/>
  <c r="J1605" i="9"/>
  <c r="A1606" i="9"/>
  <c r="B1566" i="15" s="1"/>
  <c r="E1605" i="9"/>
  <c r="F1605" i="9"/>
  <c r="H1605" i="9"/>
  <c r="G1605" i="9"/>
  <c r="I1605" i="9" s="1"/>
  <c r="B1606" i="9" s="1"/>
  <c r="C1605" i="9"/>
  <c r="D1605" i="9" s="1"/>
  <c r="D1566" i="15" l="1"/>
  <c r="F1566" i="15"/>
  <c r="C1566" i="15"/>
  <c r="E1566" i="15"/>
  <c r="J1606" i="9"/>
  <c r="K1606" i="9"/>
  <c r="C1606" i="9"/>
  <c r="D1606" i="9" s="1"/>
  <c r="F1606" i="9"/>
  <c r="H1606" i="9"/>
  <c r="G1606" i="9"/>
  <c r="I1606" i="9" s="1"/>
  <c r="B1607" i="9" s="1"/>
  <c r="E1606" i="9"/>
  <c r="A1607" i="9"/>
  <c r="B1567" i="15" s="1"/>
  <c r="C1567" i="15" l="1"/>
  <c r="F1567" i="15"/>
  <c r="E1567" i="15"/>
  <c r="D1567" i="15"/>
  <c r="K1607" i="9"/>
  <c r="J1607" i="9"/>
  <c r="E1607" i="9"/>
  <c r="A1608" i="9"/>
  <c r="B1568" i="15" s="1"/>
  <c r="H1607" i="9"/>
  <c r="G1607" i="9"/>
  <c r="I1607" i="9" s="1"/>
  <c r="B1608" i="9" s="1"/>
  <c r="C1607" i="9"/>
  <c r="D1607" i="9" s="1"/>
  <c r="F1607" i="9"/>
  <c r="F1568" i="15" l="1"/>
  <c r="E1568" i="15"/>
  <c r="C1568" i="15"/>
  <c r="D1568" i="15"/>
  <c r="J1608" i="9"/>
  <c r="K1608" i="9"/>
  <c r="A1609" i="9"/>
  <c r="B1569" i="15" s="1"/>
  <c r="H1608" i="9"/>
  <c r="C1608" i="9"/>
  <c r="D1608" i="9" s="1"/>
  <c r="F1608" i="9"/>
  <c r="G1608" i="9"/>
  <c r="I1608" i="9" s="1"/>
  <c r="B1609" i="9" s="1"/>
  <c r="E1608" i="9"/>
  <c r="E1569" i="15" l="1"/>
  <c r="F1569" i="15"/>
  <c r="C1569" i="15"/>
  <c r="D1569" i="15"/>
  <c r="K1609" i="9"/>
  <c r="J1609" i="9"/>
  <c r="C1609" i="9"/>
  <c r="D1609" i="9" s="1"/>
  <c r="F1609" i="9"/>
  <c r="H1609" i="9"/>
  <c r="G1609" i="9"/>
  <c r="I1609" i="9" s="1"/>
  <c r="B1610" i="9" s="1"/>
  <c r="E1609" i="9"/>
  <c r="A1610" i="9"/>
  <c r="B1570" i="15" s="1"/>
  <c r="F1570" i="15" l="1"/>
  <c r="C1570" i="15"/>
  <c r="E1570" i="15"/>
  <c r="D1570" i="15"/>
  <c r="J1610" i="9"/>
  <c r="K1610" i="9"/>
  <c r="F1610" i="9"/>
  <c r="E1610" i="9"/>
  <c r="A1611" i="9"/>
  <c r="B1571" i="15" s="1"/>
  <c r="C1610" i="9"/>
  <c r="D1610" i="9" s="1"/>
  <c r="H1610" i="9"/>
  <c r="G1610" i="9"/>
  <c r="I1610" i="9" s="1"/>
  <c r="B1611" i="9" s="1"/>
  <c r="C1571" i="15" l="1"/>
  <c r="F1571" i="15"/>
  <c r="D1571" i="15"/>
  <c r="E1571" i="15"/>
  <c r="K1611" i="9"/>
  <c r="J1611" i="9"/>
  <c r="H1611" i="9"/>
  <c r="G1611" i="9"/>
  <c r="I1611" i="9" s="1"/>
  <c r="B1612" i="9" s="1"/>
  <c r="E1611" i="9"/>
  <c r="A1612" i="9"/>
  <c r="B1572" i="15" s="1"/>
  <c r="C1611" i="9"/>
  <c r="D1611" i="9" s="1"/>
  <c r="F1611" i="9"/>
  <c r="F1572" i="15" l="1"/>
  <c r="C1572" i="15"/>
  <c r="D1572" i="15"/>
  <c r="E1572" i="15"/>
  <c r="J1612" i="9"/>
  <c r="K1612" i="9"/>
  <c r="G1612" i="9"/>
  <c r="I1612" i="9" s="1"/>
  <c r="B1613" i="9" s="1"/>
  <c r="E1612" i="9"/>
  <c r="A1613" i="9"/>
  <c r="B1573" i="15" s="1"/>
  <c r="C1612" i="9"/>
  <c r="D1612" i="9" s="1"/>
  <c r="F1612" i="9"/>
  <c r="H1612" i="9"/>
  <c r="E1573" i="15" l="1"/>
  <c r="F1573" i="15"/>
  <c r="C1573" i="15"/>
  <c r="D1573" i="15"/>
  <c r="K1613" i="9"/>
  <c r="J1613" i="9"/>
  <c r="A1614" i="9"/>
  <c r="B1574" i="15" s="1"/>
  <c r="C1613" i="9"/>
  <c r="D1613" i="9" s="1"/>
  <c r="H1613" i="9"/>
  <c r="G1613" i="9"/>
  <c r="I1613" i="9" s="1"/>
  <c r="B1614" i="9" s="1"/>
  <c r="F1613" i="9"/>
  <c r="E1613" i="9"/>
  <c r="D1574" i="15" l="1"/>
  <c r="F1574" i="15"/>
  <c r="E1574" i="15"/>
  <c r="C1574" i="15"/>
  <c r="J1614" i="9"/>
  <c r="K1614" i="9"/>
  <c r="H1614" i="9"/>
  <c r="G1614" i="9"/>
  <c r="I1614" i="9" s="1"/>
  <c r="B1615" i="9" s="1"/>
  <c r="E1614" i="9"/>
  <c r="A1615" i="9"/>
  <c r="B1575" i="15" s="1"/>
  <c r="F1614" i="9"/>
  <c r="C1614" i="9"/>
  <c r="D1614" i="9" s="1"/>
  <c r="F1575" i="15" l="1"/>
  <c r="D1575" i="15"/>
  <c r="E1575" i="15"/>
  <c r="C1575" i="15"/>
  <c r="K1615" i="9"/>
  <c r="J1615" i="9"/>
  <c r="E1615" i="9"/>
  <c r="A1616" i="9"/>
  <c r="B1576" i="15" s="1"/>
  <c r="C1615" i="9"/>
  <c r="D1615" i="9" s="1"/>
  <c r="F1615" i="9"/>
  <c r="H1615" i="9"/>
  <c r="G1615" i="9"/>
  <c r="I1615" i="9" s="1"/>
  <c r="B1616" i="9" s="1"/>
  <c r="F1576" i="15" l="1"/>
  <c r="D1576" i="15"/>
  <c r="E1576" i="15"/>
  <c r="C1576" i="15"/>
  <c r="J1616" i="9"/>
  <c r="K1616" i="9"/>
  <c r="A1617" i="9"/>
  <c r="B1577" i="15" s="1"/>
  <c r="F1616" i="9"/>
  <c r="H1616" i="9"/>
  <c r="G1616" i="9"/>
  <c r="I1616" i="9" s="1"/>
  <c r="B1617" i="9" s="1"/>
  <c r="E1616" i="9"/>
  <c r="C1616" i="9"/>
  <c r="D1616" i="9" s="1"/>
  <c r="E1577" i="15" l="1"/>
  <c r="F1577" i="15"/>
  <c r="C1577" i="15"/>
  <c r="D1577" i="15"/>
  <c r="K1617" i="9"/>
  <c r="J1617" i="9"/>
  <c r="A1618" i="9"/>
  <c r="B1578" i="15" s="1"/>
  <c r="C1617" i="9"/>
  <c r="D1617" i="9" s="1"/>
  <c r="G1617" i="9"/>
  <c r="I1617" i="9" s="1"/>
  <c r="B1618" i="9" s="1"/>
  <c r="E1617" i="9"/>
  <c r="F1617" i="9"/>
  <c r="H1617" i="9"/>
  <c r="D1578" i="15" l="1"/>
  <c r="F1578" i="15"/>
  <c r="C1578" i="15"/>
  <c r="E1578" i="15"/>
  <c r="J1618" i="9"/>
  <c r="K1618" i="9"/>
  <c r="F1618" i="9"/>
  <c r="H1618" i="9"/>
  <c r="E1618" i="9"/>
  <c r="A1619" i="9"/>
  <c r="B1579" i="15" s="1"/>
  <c r="C1618" i="9"/>
  <c r="D1618" i="9" s="1"/>
  <c r="G1618" i="9"/>
  <c r="I1618" i="9" s="1"/>
  <c r="B1619" i="9" s="1"/>
  <c r="C1579" i="15" l="1"/>
  <c r="F1579" i="15"/>
  <c r="E1579" i="15"/>
  <c r="D1579" i="15"/>
  <c r="K1619" i="9"/>
  <c r="J1619" i="9"/>
  <c r="C1619" i="9"/>
  <c r="D1619" i="9" s="1"/>
  <c r="F1619" i="9"/>
  <c r="H1619" i="9"/>
  <c r="A1620" i="9"/>
  <c r="B1580" i="15" s="1"/>
  <c r="E1619" i="9"/>
  <c r="G1619" i="9"/>
  <c r="I1619" i="9" s="1"/>
  <c r="B1620" i="9" s="1"/>
  <c r="F1580" i="15" l="1"/>
  <c r="E1580" i="15"/>
  <c r="C1580" i="15"/>
  <c r="D1580" i="15"/>
  <c r="J1620" i="9"/>
  <c r="K1620" i="9"/>
  <c r="A1621" i="9"/>
  <c r="B1581" i="15" s="1"/>
  <c r="C1620" i="9"/>
  <c r="D1620" i="9" s="1"/>
  <c r="F1620" i="9"/>
  <c r="H1620" i="9"/>
  <c r="G1620" i="9"/>
  <c r="I1620" i="9" s="1"/>
  <c r="B1621" i="9" s="1"/>
  <c r="E1620" i="9"/>
  <c r="F1581" i="15" l="1"/>
  <c r="C1581" i="15"/>
  <c r="D1581" i="15"/>
  <c r="E1581" i="15"/>
  <c r="K1621" i="9"/>
  <c r="J1621" i="9"/>
  <c r="A1622" i="9"/>
  <c r="B1582" i="15" s="1"/>
  <c r="E1621" i="9"/>
  <c r="C1621" i="9"/>
  <c r="D1621" i="9" s="1"/>
  <c r="F1621" i="9"/>
  <c r="H1621" i="9"/>
  <c r="G1621" i="9"/>
  <c r="I1621" i="9" s="1"/>
  <c r="B1622" i="9" s="1"/>
  <c r="D1582" i="15" l="1"/>
  <c r="F1582" i="15"/>
  <c r="C1582" i="15"/>
  <c r="E1582" i="15"/>
  <c r="J1622" i="9"/>
  <c r="K1622" i="9"/>
  <c r="C1622" i="9"/>
  <c r="D1622" i="9" s="1"/>
  <c r="H1622" i="9"/>
  <c r="G1622" i="9"/>
  <c r="I1622" i="9" s="1"/>
  <c r="B1623" i="9" s="1"/>
  <c r="E1622" i="9"/>
  <c r="A1623" i="9"/>
  <c r="B1583" i="15" s="1"/>
  <c r="F1622" i="9"/>
  <c r="C1583" i="15" l="1"/>
  <c r="F1583" i="15"/>
  <c r="D1583" i="15"/>
  <c r="E1583" i="15"/>
  <c r="K1623" i="9"/>
  <c r="J1623" i="9"/>
  <c r="A1624" i="9"/>
  <c r="B1584" i="15" s="1"/>
  <c r="C1623" i="9"/>
  <c r="D1623" i="9" s="1"/>
  <c r="F1623" i="9"/>
  <c r="H1623" i="9"/>
  <c r="G1623" i="9"/>
  <c r="I1623" i="9" s="1"/>
  <c r="B1624" i="9" s="1"/>
  <c r="E1623" i="9"/>
  <c r="F1584" i="15" l="1"/>
  <c r="C1584" i="15"/>
  <c r="D1584" i="15"/>
  <c r="E1584" i="15"/>
  <c r="J1624" i="9"/>
  <c r="K1624" i="9"/>
  <c r="C1624" i="9"/>
  <c r="D1624" i="9" s="1"/>
  <c r="F1624" i="9"/>
  <c r="H1624" i="9"/>
  <c r="A1625" i="9"/>
  <c r="B1585" i="15" s="1"/>
  <c r="G1624" i="9"/>
  <c r="I1624" i="9" s="1"/>
  <c r="B1625" i="9" s="1"/>
  <c r="E1624" i="9"/>
  <c r="E1585" i="15" l="1"/>
  <c r="F1585" i="15"/>
  <c r="C1585" i="15"/>
  <c r="D1585" i="15"/>
  <c r="K1625" i="9"/>
  <c r="J1625" i="9"/>
  <c r="C1625" i="9"/>
  <c r="D1625" i="9" s="1"/>
  <c r="F1625" i="9"/>
  <c r="H1625" i="9"/>
  <c r="G1625" i="9"/>
  <c r="I1625" i="9" s="1"/>
  <c r="B1626" i="9" s="1"/>
  <c r="E1625" i="9"/>
  <c r="A1626" i="9"/>
  <c r="B1586" i="15" s="1"/>
  <c r="F1586" i="15" l="1"/>
  <c r="D1586" i="15"/>
  <c r="C1586" i="15"/>
  <c r="E1586" i="15"/>
  <c r="J1626" i="9"/>
  <c r="K1626" i="9"/>
  <c r="C1626" i="9"/>
  <c r="D1626" i="9" s="1"/>
  <c r="F1626" i="9"/>
  <c r="H1626" i="9"/>
  <c r="G1626" i="9"/>
  <c r="I1626" i="9" s="1"/>
  <c r="B1627" i="9" s="1"/>
  <c r="E1626" i="9"/>
  <c r="A1627" i="9"/>
  <c r="B1587" i="15" s="1"/>
  <c r="C1587" i="15" l="1"/>
  <c r="F1587" i="15"/>
  <c r="D1587" i="15"/>
  <c r="E1587" i="15"/>
  <c r="K1627" i="9"/>
  <c r="J1627" i="9"/>
  <c r="A1628" i="9"/>
  <c r="B1588" i="15" s="1"/>
  <c r="C1627" i="9"/>
  <c r="D1627" i="9" s="1"/>
  <c r="F1627" i="9"/>
  <c r="H1627" i="9"/>
  <c r="G1627" i="9"/>
  <c r="I1627" i="9" s="1"/>
  <c r="B1628" i="9" s="1"/>
  <c r="E1627" i="9"/>
  <c r="F1588" i="15" l="1"/>
  <c r="E1588" i="15"/>
  <c r="D1588" i="15"/>
  <c r="C1588" i="15"/>
  <c r="J1628" i="9"/>
  <c r="K1628" i="9"/>
  <c r="A1629" i="9"/>
  <c r="B1589" i="15" s="1"/>
  <c r="F1628" i="9"/>
  <c r="H1628" i="9"/>
  <c r="G1628" i="9"/>
  <c r="I1628" i="9" s="1"/>
  <c r="B1629" i="9" s="1"/>
  <c r="E1628" i="9"/>
  <c r="C1628" i="9"/>
  <c r="D1628" i="9" s="1"/>
  <c r="E1589" i="15" l="1"/>
  <c r="F1589" i="15"/>
  <c r="C1589" i="15"/>
  <c r="D1589" i="15"/>
  <c r="K1629" i="9"/>
  <c r="J1629" i="9"/>
  <c r="E1629" i="9"/>
  <c r="A1630" i="9"/>
  <c r="B1590" i="15" s="1"/>
  <c r="C1629" i="9"/>
  <c r="D1629" i="9" s="1"/>
  <c r="F1629" i="9"/>
  <c r="G1629" i="9"/>
  <c r="I1629" i="9" s="1"/>
  <c r="B1630" i="9" s="1"/>
  <c r="H1629" i="9"/>
  <c r="D1590" i="15" l="1"/>
  <c r="F1590" i="15"/>
  <c r="C1590" i="15"/>
  <c r="E1590" i="15"/>
  <c r="J1630" i="9"/>
  <c r="K1630" i="9"/>
  <c r="C1630" i="9"/>
  <c r="D1630" i="9" s="1"/>
  <c r="A1631" i="9"/>
  <c r="B1591" i="15" s="1"/>
  <c r="E1630" i="9"/>
  <c r="F1630" i="9"/>
  <c r="H1630" i="9"/>
  <c r="G1630" i="9"/>
  <c r="I1630" i="9" s="1"/>
  <c r="B1631" i="9" s="1"/>
  <c r="F1591" i="15" l="1"/>
  <c r="D1591" i="15"/>
  <c r="E1591" i="15"/>
  <c r="C1591" i="15"/>
  <c r="K1631" i="9"/>
  <c r="J1631" i="9"/>
  <c r="A1632" i="9"/>
  <c r="B1592" i="15" s="1"/>
  <c r="C1631" i="9"/>
  <c r="D1631" i="9" s="1"/>
  <c r="F1631" i="9"/>
  <c r="G1631" i="9"/>
  <c r="I1631" i="9" s="1"/>
  <c r="B1632" i="9" s="1"/>
  <c r="E1631" i="9"/>
  <c r="H1631" i="9"/>
  <c r="F1592" i="15" l="1"/>
  <c r="D1592" i="15"/>
  <c r="E1592" i="15"/>
  <c r="C1592" i="15"/>
  <c r="J1632" i="9"/>
  <c r="K1632" i="9"/>
  <c r="G1632" i="9"/>
  <c r="I1632" i="9" s="1"/>
  <c r="B1633" i="9" s="1"/>
  <c r="A1633" i="9"/>
  <c r="B1593" i="15" s="1"/>
  <c r="C1632" i="9"/>
  <c r="D1632" i="9" s="1"/>
  <c r="E1632" i="9"/>
  <c r="F1632" i="9"/>
  <c r="H1632" i="9"/>
  <c r="E1593" i="15" l="1"/>
  <c r="F1593" i="15"/>
  <c r="C1593" i="15"/>
  <c r="D1593" i="15"/>
  <c r="K1633" i="9"/>
  <c r="J1633" i="9"/>
  <c r="G1633" i="9"/>
  <c r="I1633" i="9" s="1"/>
  <c r="B1634" i="9" s="1"/>
  <c r="E1633" i="9"/>
  <c r="A1634" i="9"/>
  <c r="B1594" i="15" s="1"/>
  <c r="H1633" i="9"/>
  <c r="F1633" i="9"/>
  <c r="C1633" i="9"/>
  <c r="D1633" i="9" s="1"/>
  <c r="D1594" i="15" l="1"/>
  <c r="F1594" i="15"/>
  <c r="E1594" i="15"/>
  <c r="C1594" i="15"/>
  <c r="J1634" i="9"/>
  <c r="K1634" i="9"/>
  <c r="E1634" i="9"/>
  <c r="A1635" i="9"/>
  <c r="B1595" i="15" s="1"/>
  <c r="C1634" i="9"/>
  <c r="D1634" i="9" s="1"/>
  <c r="F1634" i="9"/>
  <c r="H1634" i="9"/>
  <c r="G1634" i="9"/>
  <c r="I1634" i="9" s="1"/>
  <c r="B1635" i="9" s="1"/>
  <c r="C1595" i="15" l="1"/>
  <c r="F1595" i="15"/>
  <c r="D1595" i="15"/>
  <c r="E1595" i="15"/>
  <c r="K1635" i="9"/>
  <c r="J1635" i="9"/>
  <c r="C1635" i="9"/>
  <c r="D1635" i="9" s="1"/>
  <c r="F1635" i="9"/>
  <c r="H1635" i="9"/>
  <c r="G1635" i="9"/>
  <c r="I1635" i="9" s="1"/>
  <c r="B1636" i="9" s="1"/>
  <c r="E1635" i="9"/>
  <c r="A1636" i="9"/>
  <c r="B1596" i="15" s="1"/>
  <c r="C1596" i="15" l="1"/>
  <c r="D1596" i="15"/>
  <c r="F1596" i="15"/>
  <c r="E1596" i="15"/>
  <c r="J1636" i="9"/>
  <c r="K1636" i="9"/>
  <c r="A1637" i="9"/>
  <c r="B1597" i="15" s="1"/>
  <c r="F1636" i="9"/>
  <c r="H1636" i="9"/>
  <c r="G1636" i="9"/>
  <c r="I1636" i="9" s="1"/>
  <c r="B1637" i="9" s="1"/>
  <c r="E1636" i="9"/>
  <c r="C1636" i="9"/>
  <c r="D1636" i="9" s="1"/>
  <c r="F1597" i="15" l="1"/>
  <c r="E1597" i="15"/>
  <c r="C1597" i="15"/>
  <c r="D1597" i="15"/>
  <c r="K1637" i="9"/>
  <c r="J1637" i="9"/>
  <c r="C1637" i="9"/>
  <c r="D1637" i="9" s="1"/>
  <c r="F1637" i="9"/>
  <c r="H1637" i="9"/>
  <c r="G1637" i="9"/>
  <c r="I1637" i="9" s="1"/>
  <c r="B1638" i="9" s="1"/>
  <c r="E1637" i="9"/>
  <c r="A1638" i="9"/>
  <c r="B1598" i="15" s="1"/>
  <c r="D1598" i="15" l="1"/>
  <c r="F1598" i="15"/>
  <c r="C1598" i="15"/>
  <c r="E1598" i="15"/>
  <c r="J1638" i="9"/>
  <c r="K1638" i="9"/>
  <c r="E1638" i="9"/>
  <c r="G1638" i="9"/>
  <c r="I1638" i="9" s="1"/>
  <c r="B1639" i="9" s="1"/>
  <c r="C1638" i="9"/>
  <c r="D1638" i="9" s="1"/>
  <c r="F1638" i="9"/>
  <c r="H1638" i="9"/>
  <c r="A1639" i="9"/>
  <c r="B1599" i="15" s="1"/>
  <c r="C1599" i="15" l="1"/>
  <c r="F1599" i="15"/>
  <c r="D1599" i="15"/>
  <c r="E1599" i="15"/>
  <c r="K1639" i="9"/>
  <c r="J1639" i="9"/>
  <c r="A1640" i="9"/>
  <c r="B1600" i="15" s="1"/>
  <c r="H1639" i="9"/>
  <c r="G1639" i="9"/>
  <c r="I1639" i="9" s="1"/>
  <c r="B1640" i="9" s="1"/>
  <c r="E1639" i="9"/>
  <c r="C1639" i="9"/>
  <c r="D1639" i="9" s="1"/>
  <c r="F1639" i="9"/>
  <c r="F1600" i="15" l="1"/>
  <c r="D1600" i="15"/>
  <c r="C1600" i="15"/>
  <c r="E1600" i="15"/>
  <c r="J1640" i="9"/>
  <c r="K1640" i="9"/>
  <c r="G1640" i="9"/>
  <c r="I1640" i="9" s="1"/>
  <c r="B1641" i="9" s="1"/>
  <c r="C1640" i="9"/>
  <c r="D1640" i="9" s="1"/>
  <c r="F1640" i="9"/>
  <c r="H1640" i="9"/>
  <c r="A1641" i="9"/>
  <c r="B1601" i="15" s="1"/>
  <c r="E1640" i="9"/>
  <c r="E1601" i="15" l="1"/>
  <c r="F1601" i="15"/>
  <c r="D1601" i="15"/>
  <c r="C1601" i="15"/>
  <c r="K1641" i="9"/>
  <c r="J1641" i="9"/>
  <c r="F1641" i="9"/>
  <c r="H1641" i="9"/>
  <c r="G1641" i="9"/>
  <c r="I1641" i="9" s="1"/>
  <c r="B1642" i="9" s="1"/>
  <c r="A1642" i="9"/>
  <c r="B1602" i="15" s="1"/>
  <c r="E1641" i="9"/>
  <c r="C1641" i="9"/>
  <c r="D1641" i="9" s="1"/>
  <c r="F1602" i="15" l="1"/>
  <c r="D1602" i="15"/>
  <c r="C1602" i="15"/>
  <c r="E1602" i="15"/>
  <c r="J1642" i="9"/>
  <c r="K1642" i="9"/>
  <c r="H1642" i="9"/>
  <c r="G1642" i="9"/>
  <c r="I1642" i="9" s="1"/>
  <c r="B1643" i="9" s="1"/>
  <c r="E1642" i="9"/>
  <c r="A1643" i="9"/>
  <c r="B1603" i="15" s="1"/>
  <c r="C1642" i="9"/>
  <c r="D1642" i="9" s="1"/>
  <c r="F1642" i="9"/>
  <c r="C1603" i="15" l="1"/>
  <c r="F1603" i="15"/>
  <c r="D1603" i="15"/>
  <c r="E1603" i="15"/>
  <c r="K1643" i="9"/>
  <c r="J1643" i="9"/>
  <c r="A1644" i="9"/>
  <c r="B1604" i="15" s="1"/>
  <c r="C1643" i="9"/>
  <c r="D1643" i="9" s="1"/>
  <c r="F1643" i="9"/>
  <c r="H1643" i="9"/>
  <c r="G1643" i="9"/>
  <c r="I1643" i="9" s="1"/>
  <c r="B1644" i="9" s="1"/>
  <c r="E1643" i="9"/>
  <c r="F1604" i="15" l="1"/>
  <c r="D1604" i="15"/>
  <c r="E1604" i="15"/>
  <c r="C1604" i="15"/>
  <c r="J1644" i="9"/>
  <c r="K1644" i="9"/>
  <c r="F1644" i="9"/>
  <c r="H1644" i="9"/>
  <c r="G1644" i="9"/>
  <c r="I1644" i="9" s="1"/>
  <c r="B1645" i="9" s="1"/>
  <c r="E1644" i="9"/>
  <c r="A1645" i="9"/>
  <c r="B1605" i="15" s="1"/>
  <c r="C1644" i="9"/>
  <c r="D1644" i="9" s="1"/>
  <c r="E1605" i="15" l="1"/>
  <c r="F1605" i="15"/>
  <c r="C1605" i="15"/>
  <c r="D1605" i="15"/>
  <c r="K1645" i="9"/>
  <c r="J1645" i="9"/>
  <c r="F1645" i="9"/>
  <c r="H1645" i="9"/>
  <c r="G1645" i="9"/>
  <c r="I1645" i="9" s="1"/>
  <c r="B1646" i="9" s="1"/>
  <c r="C1645" i="9"/>
  <c r="D1645" i="9" s="1"/>
  <c r="E1645" i="9"/>
  <c r="A1646" i="9"/>
  <c r="B1606" i="15" s="1"/>
  <c r="D1606" i="15" l="1"/>
  <c r="F1606" i="15"/>
  <c r="C1606" i="15"/>
  <c r="E1606" i="15"/>
  <c r="J1646" i="9"/>
  <c r="K1646" i="9"/>
  <c r="E1646" i="9"/>
  <c r="C1646" i="9"/>
  <c r="D1646" i="9" s="1"/>
  <c r="F1646" i="9"/>
  <c r="H1646" i="9"/>
  <c r="G1646" i="9"/>
  <c r="I1646" i="9" s="1"/>
  <c r="B1647" i="9" s="1"/>
  <c r="A1647" i="9"/>
  <c r="B1607" i="15" s="1"/>
  <c r="F1607" i="15" l="1"/>
  <c r="E1607" i="15"/>
  <c r="C1607" i="15"/>
  <c r="D1607" i="15"/>
  <c r="K1647" i="9"/>
  <c r="J1647" i="9"/>
  <c r="A1648" i="9"/>
  <c r="B1608" i="15" s="1"/>
  <c r="C1647" i="9"/>
  <c r="D1647" i="9" s="1"/>
  <c r="F1647" i="9"/>
  <c r="H1647" i="9"/>
  <c r="G1647" i="9"/>
  <c r="I1647" i="9" s="1"/>
  <c r="B1648" i="9" s="1"/>
  <c r="E1647" i="9"/>
  <c r="F1608" i="15" l="1"/>
  <c r="C1608" i="15"/>
  <c r="D1608" i="15"/>
  <c r="E1608" i="15"/>
  <c r="J1648" i="9"/>
  <c r="K1648" i="9"/>
  <c r="C1648" i="9"/>
  <c r="D1648" i="9" s="1"/>
  <c r="F1648" i="9"/>
  <c r="H1648" i="9"/>
  <c r="E1648" i="9"/>
  <c r="G1648" i="9"/>
  <c r="I1648" i="9" s="1"/>
  <c r="B1649" i="9" s="1"/>
  <c r="A1649" i="9"/>
  <c r="B1609" i="15" s="1"/>
  <c r="E1609" i="15" l="1"/>
  <c r="F1609" i="15"/>
  <c r="C1609" i="15"/>
  <c r="D1609" i="15"/>
  <c r="K1649" i="9"/>
  <c r="J1649" i="9"/>
  <c r="G1649" i="9"/>
  <c r="I1649" i="9" s="1"/>
  <c r="B1650" i="9" s="1"/>
  <c r="E1649" i="9"/>
  <c r="A1650" i="9"/>
  <c r="B1610" i="15" s="1"/>
  <c r="H1649" i="9"/>
  <c r="F1649" i="9"/>
  <c r="C1649" i="9"/>
  <c r="D1649" i="9" s="1"/>
  <c r="D1610" i="15" l="1"/>
  <c r="F1610" i="15"/>
  <c r="C1610" i="15"/>
  <c r="E1610" i="15"/>
  <c r="J1650" i="9"/>
  <c r="K1650" i="9"/>
  <c r="H1650" i="9"/>
  <c r="G1650" i="9"/>
  <c r="I1650" i="9" s="1"/>
  <c r="B1651" i="9" s="1"/>
  <c r="E1650" i="9"/>
  <c r="A1651" i="9"/>
  <c r="B1611" i="15" s="1"/>
  <c r="C1650" i="9"/>
  <c r="D1650" i="9" s="1"/>
  <c r="F1650" i="9"/>
  <c r="C1611" i="15" l="1"/>
  <c r="F1611" i="15"/>
  <c r="D1611" i="15"/>
  <c r="E1611" i="15"/>
  <c r="K1651" i="9"/>
  <c r="J1651" i="9"/>
  <c r="F1651" i="9"/>
  <c r="G1651" i="9"/>
  <c r="I1651" i="9" s="1"/>
  <c r="B1652" i="9" s="1"/>
  <c r="E1651" i="9"/>
  <c r="A1652" i="9"/>
  <c r="B1612" i="15" s="1"/>
  <c r="C1651" i="9"/>
  <c r="D1651" i="9" s="1"/>
  <c r="H1651" i="9"/>
  <c r="F1612" i="15" l="1"/>
  <c r="C1612" i="15"/>
  <c r="D1612" i="15"/>
  <c r="E1612" i="15"/>
  <c r="J1652" i="9"/>
  <c r="K1652" i="9"/>
  <c r="C1652" i="9"/>
  <c r="D1652" i="9" s="1"/>
  <c r="A1653" i="9"/>
  <c r="B1613" i="15" s="1"/>
  <c r="F1652" i="9"/>
  <c r="H1652" i="9"/>
  <c r="G1652" i="9"/>
  <c r="I1652" i="9" s="1"/>
  <c r="B1653" i="9" s="1"/>
  <c r="E1652" i="9"/>
  <c r="F1613" i="15" l="1"/>
  <c r="E1613" i="15"/>
  <c r="C1613" i="15"/>
  <c r="D1613" i="15"/>
  <c r="K1653" i="9"/>
  <c r="J1653" i="9"/>
  <c r="F1653" i="9"/>
  <c r="H1653" i="9"/>
  <c r="G1653" i="9"/>
  <c r="I1653" i="9" s="1"/>
  <c r="B1654" i="9" s="1"/>
  <c r="C1653" i="9"/>
  <c r="D1653" i="9" s="1"/>
  <c r="E1653" i="9"/>
  <c r="A1654" i="9"/>
  <c r="B1614" i="15" s="1"/>
  <c r="D1614" i="15" l="1"/>
  <c r="F1614" i="15"/>
  <c r="C1614" i="15"/>
  <c r="E1614" i="15"/>
  <c r="J1654" i="9"/>
  <c r="K1654" i="9"/>
  <c r="H1654" i="9"/>
  <c r="A1655" i="9"/>
  <c r="B1615" i="15" s="1"/>
  <c r="E1654" i="9"/>
  <c r="G1654" i="9"/>
  <c r="I1654" i="9" s="1"/>
  <c r="B1655" i="9" s="1"/>
  <c r="C1654" i="9"/>
  <c r="D1654" i="9" s="1"/>
  <c r="F1654" i="9"/>
  <c r="C1615" i="15" l="1"/>
  <c r="F1615" i="15"/>
  <c r="D1615" i="15"/>
  <c r="E1615" i="15"/>
  <c r="K1655" i="9"/>
  <c r="J1655" i="9"/>
  <c r="H1655" i="9"/>
  <c r="E1655" i="9"/>
  <c r="A1656" i="9"/>
  <c r="B1616" i="15" s="1"/>
  <c r="C1655" i="9"/>
  <c r="D1655" i="9" s="1"/>
  <c r="F1655" i="9"/>
  <c r="G1655" i="9"/>
  <c r="I1655" i="9" s="1"/>
  <c r="B1656" i="9" s="1"/>
  <c r="F1616" i="15" l="1"/>
  <c r="D1616" i="15"/>
  <c r="E1616" i="15"/>
  <c r="C1616" i="15"/>
  <c r="J1656" i="9"/>
  <c r="K1656" i="9"/>
  <c r="C1656" i="9"/>
  <c r="D1656" i="9" s="1"/>
  <c r="A1657" i="9"/>
  <c r="B1617" i="15" s="1"/>
  <c r="E1656" i="9"/>
  <c r="F1656" i="9"/>
  <c r="H1656" i="9"/>
  <c r="G1656" i="9"/>
  <c r="I1656" i="9" s="1"/>
  <c r="B1657" i="9" s="1"/>
  <c r="E1617" i="15" l="1"/>
  <c r="F1617" i="15"/>
  <c r="D1617" i="15"/>
  <c r="C1617" i="15"/>
  <c r="K1657" i="9"/>
  <c r="J1657" i="9"/>
  <c r="F1657" i="9"/>
  <c r="H1657" i="9"/>
  <c r="E1657" i="9"/>
  <c r="A1658" i="9"/>
  <c r="B1618" i="15" s="1"/>
  <c r="C1657" i="9"/>
  <c r="D1657" i="9" s="1"/>
  <c r="G1657" i="9"/>
  <c r="I1657" i="9" s="1"/>
  <c r="B1658" i="9" s="1"/>
  <c r="F1618" i="15" l="1"/>
  <c r="D1618" i="15"/>
  <c r="C1618" i="15"/>
  <c r="E1618" i="15"/>
  <c r="J1658" i="9"/>
  <c r="K1658" i="9"/>
  <c r="H1658" i="9"/>
  <c r="G1658" i="9"/>
  <c r="I1658" i="9" s="1"/>
  <c r="B1659" i="9" s="1"/>
  <c r="E1658" i="9"/>
  <c r="A1659" i="9"/>
  <c r="B1619" i="15" s="1"/>
  <c r="C1658" i="9"/>
  <c r="D1658" i="9" s="1"/>
  <c r="F1658" i="9"/>
  <c r="C1619" i="15" l="1"/>
  <c r="F1619" i="15"/>
  <c r="D1619" i="15"/>
  <c r="E1619" i="15"/>
  <c r="K1659" i="9"/>
  <c r="J1659" i="9"/>
  <c r="H1659" i="9"/>
  <c r="C1659" i="9"/>
  <c r="D1659" i="9" s="1"/>
  <c r="F1659" i="9"/>
  <c r="G1659" i="9"/>
  <c r="I1659" i="9" s="1"/>
  <c r="B1660" i="9" s="1"/>
  <c r="E1659" i="9"/>
  <c r="A1660" i="9"/>
  <c r="B1620" i="15" s="1"/>
  <c r="F1620" i="15" l="1"/>
  <c r="C1620" i="15"/>
  <c r="D1620" i="15"/>
  <c r="E1620" i="15"/>
  <c r="J1660" i="9"/>
  <c r="K1660" i="9"/>
  <c r="G1660" i="9"/>
  <c r="I1660" i="9" s="1"/>
  <c r="B1661" i="9" s="1"/>
  <c r="C1660" i="9"/>
  <c r="D1660" i="9" s="1"/>
  <c r="F1660" i="9"/>
  <c r="H1660" i="9"/>
  <c r="E1660" i="9"/>
  <c r="A1661" i="9"/>
  <c r="B1621" i="15" s="1"/>
  <c r="E1621" i="15" l="1"/>
  <c r="F1621" i="15"/>
  <c r="C1621" i="15"/>
  <c r="D1621" i="15"/>
  <c r="K1661" i="9"/>
  <c r="J1661" i="9"/>
  <c r="C1661" i="9"/>
  <c r="D1661" i="9" s="1"/>
  <c r="F1661" i="9"/>
  <c r="H1661" i="9"/>
  <c r="E1661" i="9"/>
  <c r="A1662" i="9"/>
  <c r="B1622" i="15" s="1"/>
  <c r="G1661" i="9"/>
  <c r="I1661" i="9" s="1"/>
  <c r="B1662" i="9" s="1"/>
  <c r="D1622" i="15" l="1"/>
  <c r="F1622" i="15"/>
  <c r="C1622" i="15"/>
  <c r="E1622" i="15"/>
  <c r="J1662" i="9"/>
  <c r="K1662" i="9"/>
  <c r="E1662" i="9"/>
  <c r="A1663" i="9"/>
  <c r="B1623" i="15" s="1"/>
  <c r="G1662" i="9"/>
  <c r="I1662" i="9" s="1"/>
  <c r="B1663" i="9" s="1"/>
  <c r="C1662" i="9"/>
  <c r="D1662" i="9" s="1"/>
  <c r="F1662" i="9"/>
  <c r="H1662" i="9"/>
  <c r="F1623" i="15" l="1"/>
  <c r="C1623" i="15"/>
  <c r="D1623" i="15"/>
  <c r="E1623" i="15"/>
  <c r="K1663" i="9"/>
  <c r="J1663" i="9"/>
  <c r="A1664" i="9"/>
  <c r="B1624" i="15" s="1"/>
  <c r="C1663" i="9"/>
  <c r="D1663" i="9" s="1"/>
  <c r="F1663" i="9"/>
  <c r="H1663" i="9"/>
  <c r="E1663" i="9"/>
  <c r="G1663" i="9"/>
  <c r="I1663" i="9" s="1"/>
  <c r="B1664" i="9" s="1"/>
  <c r="F1624" i="15" l="1"/>
  <c r="C1624" i="15"/>
  <c r="D1624" i="15"/>
  <c r="E1624" i="15"/>
  <c r="J1664" i="9"/>
  <c r="K1664" i="9"/>
  <c r="G1664" i="9"/>
  <c r="I1664" i="9" s="1"/>
  <c r="B1665" i="9" s="1"/>
  <c r="A1665" i="9"/>
  <c r="B1625" i="15" s="1"/>
  <c r="C1664" i="9"/>
  <c r="D1664" i="9" s="1"/>
  <c r="F1664" i="9"/>
  <c r="H1664" i="9"/>
  <c r="E1664" i="9"/>
  <c r="E1625" i="15" l="1"/>
  <c r="F1625" i="15"/>
  <c r="C1625" i="15"/>
  <c r="D1625" i="15"/>
  <c r="K1665" i="9"/>
  <c r="J1665" i="9"/>
  <c r="F1665" i="9"/>
  <c r="C1665" i="9"/>
  <c r="D1665" i="9" s="1"/>
  <c r="G1665" i="9"/>
  <c r="I1665" i="9" s="1"/>
  <c r="B1666" i="9" s="1"/>
  <c r="E1665" i="9"/>
  <c r="A1666" i="9"/>
  <c r="B1626" i="15" s="1"/>
  <c r="H1665" i="9"/>
  <c r="D1626" i="15" l="1"/>
  <c r="F1626" i="15"/>
  <c r="C1626" i="15"/>
  <c r="E1626" i="15"/>
  <c r="J1666" i="9"/>
  <c r="K1666" i="9"/>
  <c r="H1666" i="9"/>
  <c r="G1666" i="9"/>
  <c r="I1666" i="9" s="1"/>
  <c r="B1667" i="9" s="1"/>
  <c r="E1666" i="9"/>
  <c r="A1667" i="9"/>
  <c r="B1627" i="15" s="1"/>
  <c r="F1666" i="9"/>
  <c r="C1666" i="9"/>
  <c r="D1666" i="9" s="1"/>
  <c r="C1627" i="15" l="1"/>
  <c r="F1627" i="15"/>
  <c r="D1627" i="15"/>
  <c r="E1627" i="15"/>
  <c r="K1667" i="9"/>
  <c r="J1667" i="9"/>
  <c r="A1668" i="9"/>
  <c r="B1628" i="15" s="1"/>
  <c r="C1667" i="9"/>
  <c r="D1667" i="9" s="1"/>
  <c r="F1667" i="9"/>
  <c r="H1667" i="9"/>
  <c r="G1667" i="9"/>
  <c r="I1667" i="9" s="1"/>
  <c r="B1668" i="9" s="1"/>
  <c r="E1667" i="9"/>
  <c r="F1628" i="15" l="1"/>
  <c r="C1628" i="15"/>
  <c r="D1628" i="15"/>
  <c r="E1628" i="15"/>
  <c r="J1668" i="9"/>
  <c r="K1668" i="9"/>
  <c r="G1668" i="9"/>
  <c r="I1668" i="9" s="1"/>
  <c r="B1669" i="9" s="1"/>
  <c r="E1668" i="9"/>
  <c r="C1668" i="9"/>
  <c r="D1668" i="9" s="1"/>
  <c r="A1669" i="9"/>
  <c r="B1629" i="15" s="1"/>
  <c r="F1668" i="9"/>
  <c r="H1668" i="9"/>
  <c r="F1629" i="15" l="1"/>
  <c r="C1629" i="15"/>
  <c r="D1629" i="15"/>
  <c r="E1629" i="15"/>
  <c r="K1669" i="9"/>
  <c r="J1669" i="9"/>
  <c r="F1669" i="9"/>
  <c r="H1669" i="9"/>
  <c r="G1669" i="9"/>
  <c r="I1669" i="9" s="1"/>
  <c r="B1670" i="9" s="1"/>
  <c r="C1669" i="9"/>
  <c r="D1669" i="9" s="1"/>
  <c r="E1669" i="9"/>
  <c r="A1670" i="9"/>
  <c r="B1630" i="15" s="1"/>
  <c r="D1630" i="15" l="1"/>
  <c r="F1630" i="15"/>
  <c r="C1630" i="15"/>
  <c r="E1630" i="15"/>
  <c r="J1670" i="9"/>
  <c r="K1670" i="9"/>
  <c r="C1670" i="9"/>
  <c r="D1670" i="9" s="1"/>
  <c r="F1670" i="9"/>
  <c r="H1670" i="9"/>
  <c r="A1671" i="9"/>
  <c r="B1631" i="15" s="1"/>
  <c r="E1670" i="9"/>
  <c r="G1670" i="9"/>
  <c r="I1670" i="9" s="1"/>
  <c r="B1671" i="9" s="1"/>
  <c r="C1631" i="15" l="1"/>
  <c r="F1631" i="15"/>
  <c r="E1631" i="15"/>
  <c r="D1631" i="15"/>
  <c r="K1671" i="9"/>
  <c r="J1671" i="9"/>
  <c r="A1672" i="9"/>
  <c r="B1632" i="15" s="1"/>
  <c r="C1671" i="9"/>
  <c r="D1671" i="9" s="1"/>
  <c r="F1671" i="9"/>
  <c r="H1671" i="9"/>
  <c r="G1671" i="9"/>
  <c r="I1671" i="9" s="1"/>
  <c r="B1672" i="9" s="1"/>
  <c r="E1671" i="9"/>
  <c r="F1632" i="15" l="1"/>
  <c r="E1632" i="15"/>
  <c r="C1632" i="15"/>
  <c r="D1632" i="15"/>
  <c r="J1672" i="9"/>
  <c r="K1672" i="9"/>
  <c r="G1672" i="9"/>
  <c r="I1672" i="9" s="1"/>
  <c r="B1673" i="9" s="1"/>
  <c r="C1672" i="9"/>
  <c r="D1672" i="9" s="1"/>
  <c r="F1672" i="9"/>
  <c r="H1672" i="9"/>
  <c r="A1673" i="9"/>
  <c r="B1633" i="15" s="1"/>
  <c r="E1672" i="9"/>
  <c r="E1633" i="15" l="1"/>
  <c r="F1633" i="15"/>
  <c r="C1633" i="15"/>
  <c r="D1633" i="15"/>
  <c r="K1673" i="9"/>
  <c r="J1673" i="9"/>
  <c r="F1673" i="9"/>
  <c r="H1673" i="9"/>
  <c r="G1673" i="9"/>
  <c r="I1673" i="9" s="1"/>
  <c r="B1674" i="9" s="1"/>
  <c r="C1673" i="9"/>
  <c r="D1673" i="9" s="1"/>
  <c r="E1673" i="9"/>
  <c r="A1674" i="9"/>
  <c r="B1634" i="15" s="1"/>
  <c r="F1634" i="15" l="1"/>
  <c r="D1634" i="15"/>
  <c r="C1634" i="15"/>
  <c r="E1634" i="15"/>
  <c r="J1674" i="9"/>
  <c r="K1674" i="9"/>
  <c r="E1674" i="9"/>
  <c r="A1675" i="9"/>
  <c r="B1635" i="15" s="1"/>
  <c r="C1674" i="9"/>
  <c r="D1674" i="9" s="1"/>
  <c r="F1674" i="9"/>
  <c r="H1674" i="9"/>
  <c r="G1674" i="9"/>
  <c r="I1674" i="9" s="1"/>
  <c r="B1675" i="9" s="1"/>
  <c r="C1635" i="15" l="1"/>
  <c r="F1635" i="15"/>
  <c r="D1635" i="15"/>
  <c r="E1635" i="15"/>
  <c r="K1675" i="9"/>
  <c r="J1675" i="9"/>
  <c r="A1676" i="9"/>
  <c r="B1636" i="15" s="1"/>
  <c r="C1675" i="9"/>
  <c r="D1675" i="9" s="1"/>
  <c r="F1675" i="9"/>
  <c r="H1675" i="9"/>
  <c r="E1675" i="9"/>
  <c r="G1675" i="9"/>
  <c r="I1675" i="9" s="1"/>
  <c r="B1676" i="9" s="1"/>
  <c r="F1636" i="15" l="1"/>
  <c r="C1636" i="15"/>
  <c r="D1636" i="15"/>
  <c r="E1636" i="15"/>
  <c r="J1676" i="9"/>
  <c r="K1676" i="9"/>
  <c r="C1676" i="9"/>
  <c r="D1676" i="9" s="1"/>
  <c r="F1676" i="9"/>
  <c r="H1676" i="9"/>
  <c r="G1676" i="9"/>
  <c r="I1676" i="9" s="1"/>
  <c r="B1677" i="9" s="1"/>
  <c r="E1676" i="9"/>
  <c r="A1677" i="9"/>
  <c r="B1637" i="15" s="1"/>
  <c r="E1637" i="15" l="1"/>
  <c r="F1637" i="15"/>
  <c r="C1637" i="15"/>
  <c r="D1637" i="15"/>
  <c r="K1677" i="9"/>
  <c r="J1677" i="9"/>
  <c r="F1677" i="9"/>
  <c r="H1677" i="9"/>
  <c r="E1677" i="9"/>
  <c r="A1678" i="9"/>
  <c r="B1638" i="15" s="1"/>
  <c r="C1677" i="9"/>
  <c r="D1677" i="9" s="1"/>
  <c r="G1677" i="9"/>
  <c r="I1677" i="9" s="1"/>
  <c r="B1678" i="9" s="1"/>
  <c r="D1638" i="15" l="1"/>
  <c r="F1638" i="15"/>
  <c r="E1638" i="15"/>
  <c r="C1638" i="15"/>
  <c r="J1678" i="9"/>
  <c r="K1678" i="9"/>
  <c r="H1678" i="9"/>
  <c r="G1678" i="9"/>
  <c r="I1678" i="9" s="1"/>
  <c r="B1679" i="9" s="1"/>
  <c r="C1678" i="9"/>
  <c r="D1678" i="9" s="1"/>
  <c r="F1678" i="9"/>
  <c r="E1678" i="9"/>
  <c r="A1679" i="9"/>
  <c r="B1639" i="15" s="1"/>
  <c r="F1639" i="15" l="1"/>
  <c r="E1639" i="15"/>
  <c r="C1639" i="15"/>
  <c r="D1639" i="15"/>
  <c r="K1679" i="9"/>
  <c r="J1679" i="9"/>
  <c r="C1679" i="9"/>
  <c r="D1679" i="9" s="1"/>
  <c r="G1679" i="9"/>
  <c r="I1679" i="9" s="1"/>
  <c r="B1680" i="9" s="1"/>
  <c r="E1679" i="9"/>
  <c r="A1680" i="9"/>
  <c r="B1640" i="15" s="1"/>
  <c r="F1679" i="9"/>
  <c r="H1679" i="9"/>
  <c r="F1640" i="15" l="1"/>
  <c r="D1640" i="15"/>
  <c r="E1640" i="15"/>
  <c r="C1640" i="15"/>
  <c r="J1680" i="9"/>
  <c r="K1680" i="9"/>
  <c r="A1681" i="9"/>
  <c r="B1641" i="15" s="1"/>
  <c r="C1680" i="9"/>
  <c r="D1680" i="9" s="1"/>
  <c r="F1680" i="9"/>
  <c r="H1680" i="9"/>
  <c r="G1680" i="9"/>
  <c r="I1680" i="9" s="1"/>
  <c r="B1681" i="9" s="1"/>
  <c r="E1680" i="9"/>
  <c r="E1641" i="15" l="1"/>
  <c r="F1641" i="15"/>
  <c r="C1641" i="15"/>
  <c r="D1641" i="15"/>
  <c r="K1681" i="9"/>
  <c r="J1681" i="9"/>
  <c r="F1681" i="9"/>
  <c r="G1681" i="9"/>
  <c r="I1681" i="9" s="1"/>
  <c r="B1682" i="9" s="1"/>
  <c r="H1681" i="9"/>
  <c r="C1681" i="9"/>
  <c r="D1681" i="9" s="1"/>
  <c r="E1681" i="9"/>
  <c r="A1682" i="9"/>
  <c r="B1642" i="15" s="1"/>
  <c r="D1642" i="15" l="1"/>
  <c r="F1642" i="15"/>
  <c r="C1642" i="15"/>
  <c r="E1642" i="15"/>
  <c r="J1682" i="9"/>
  <c r="K1682" i="9"/>
  <c r="E1682" i="9"/>
  <c r="A1683" i="9"/>
  <c r="B1643" i="15" s="1"/>
  <c r="C1682" i="9"/>
  <c r="D1682" i="9" s="1"/>
  <c r="F1682" i="9"/>
  <c r="H1682" i="9"/>
  <c r="G1682" i="9"/>
  <c r="I1682" i="9" s="1"/>
  <c r="B1683" i="9" s="1"/>
  <c r="C1643" i="15" l="1"/>
  <c r="F1643" i="15"/>
  <c r="D1643" i="15"/>
  <c r="E1643" i="15"/>
  <c r="K1683" i="9"/>
  <c r="J1683" i="9"/>
  <c r="A1684" i="9"/>
  <c r="B1644" i="15" s="1"/>
  <c r="C1683" i="9"/>
  <c r="D1683" i="9" s="1"/>
  <c r="F1683" i="9"/>
  <c r="H1683" i="9"/>
  <c r="G1683" i="9"/>
  <c r="I1683" i="9" s="1"/>
  <c r="B1684" i="9" s="1"/>
  <c r="E1683" i="9"/>
  <c r="F1644" i="15" l="1"/>
  <c r="D1644" i="15"/>
  <c r="E1644" i="15"/>
  <c r="C1644" i="15"/>
  <c r="J1684" i="9"/>
  <c r="K1684" i="9"/>
  <c r="G1684" i="9"/>
  <c r="I1684" i="9" s="1"/>
  <c r="B1685" i="9" s="1"/>
  <c r="E1684" i="9"/>
  <c r="A1685" i="9"/>
  <c r="B1645" i="15" s="1"/>
  <c r="C1684" i="9"/>
  <c r="D1684" i="9" s="1"/>
  <c r="F1684" i="9"/>
  <c r="H1684" i="9"/>
  <c r="F1645" i="15" l="1"/>
  <c r="D1645" i="15"/>
  <c r="E1645" i="15"/>
  <c r="C1645" i="15"/>
  <c r="K1685" i="9"/>
  <c r="J1685" i="9"/>
  <c r="G1685" i="9"/>
  <c r="I1685" i="9" s="1"/>
  <c r="B1686" i="9" s="1"/>
  <c r="E1685" i="9"/>
  <c r="A1686" i="9"/>
  <c r="B1646" i="15" s="1"/>
  <c r="C1685" i="9"/>
  <c r="D1685" i="9" s="1"/>
  <c r="F1685" i="9"/>
  <c r="H1685" i="9"/>
  <c r="D1646" i="15" l="1"/>
  <c r="F1646" i="15"/>
  <c r="C1646" i="15"/>
  <c r="E1646" i="15"/>
  <c r="J1686" i="9"/>
  <c r="K1686" i="9"/>
  <c r="E1686" i="9"/>
  <c r="C1686" i="9"/>
  <c r="D1686" i="9" s="1"/>
  <c r="F1686" i="9"/>
  <c r="H1686" i="9"/>
  <c r="A1687" i="9"/>
  <c r="B1647" i="15" s="1"/>
  <c r="G1686" i="9"/>
  <c r="I1686" i="9" s="1"/>
  <c r="B1687" i="9" s="1"/>
  <c r="C1647" i="15" l="1"/>
  <c r="F1647" i="15"/>
  <c r="D1647" i="15"/>
  <c r="E1647" i="15"/>
  <c r="K1687" i="9"/>
  <c r="J1687" i="9"/>
  <c r="C1687" i="9"/>
  <c r="D1687" i="9" s="1"/>
  <c r="F1687" i="9"/>
  <c r="H1687" i="9"/>
  <c r="G1687" i="9"/>
  <c r="I1687" i="9" s="1"/>
  <c r="B1688" i="9" s="1"/>
  <c r="E1687" i="9"/>
  <c r="A1688" i="9"/>
  <c r="B1648" i="15" s="1"/>
  <c r="F1648" i="15" l="1"/>
  <c r="C1648" i="15"/>
  <c r="D1648" i="15"/>
  <c r="E1648" i="15"/>
  <c r="J1688" i="9"/>
  <c r="K1688" i="9"/>
  <c r="G1688" i="9"/>
  <c r="I1688" i="9" s="1"/>
  <c r="B1689" i="9" s="1"/>
  <c r="A1689" i="9"/>
  <c r="B1649" i="15" s="1"/>
  <c r="C1688" i="9"/>
  <c r="D1688" i="9" s="1"/>
  <c r="F1688" i="9"/>
  <c r="H1688" i="9"/>
  <c r="E1688" i="9"/>
  <c r="E1649" i="15" l="1"/>
  <c r="F1649" i="15"/>
  <c r="C1649" i="15"/>
  <c r="D1649" i="15"/>
  <c r="K1689" i="9"/>
  <c r="J1689" i="9"/>
  <c r="F1689" i="9"/>
  <c r="H1689" i="9"/>
  <c r="G1689" i="9"/>
  <c r="I1689" i="9" s="1"/>
  <c r="B1690" i="9" s="1"/>
  <c r="E1689" i="9"/>
  <c r="A1690" i="9"/>
  <c r="B1650" i="15" s="1"/>
  <c r="C1689" i="9"/>
  <c r="D1689" i="9" s="1"/>
  <c r="F1650" i="15" l="1"/>
  <c r="D1650" i="15"/>
  <c r="C1650" i="15"/>
  <c r="E1650" i="15"/>
  <c r="J1690" i="9"/>
  <c r="K1690" i="9"/>
  <c r="C1690" i="9"/>
  <c r="D1690" i="9" s="1"/>
  <c r="F1690" i="9"/>
  <c r="H1690" i="9"/>
  <c r="G1690" i="9"/>
  <c r="I1690" i="9" s="1"/>
  <c r="B1691" i="9" s="1"/>
  <c r="E1690" i="9"/>
  <c r="A1691" i="9"/>
  <c r="B1651" i="15" s="1"/>
  <c r="C1651" i="15" l="1"/>
  <c r="F1651" i="15"/>
  <c r="D1651" i="15"/>
  <c r="E1651" i="15"/>
  <c r="K1691" i="9"/>
  <c r="J1691" i="9"/>
  <c r="A1692" i="9"/>
  <c r="B1652" i="15" s="1"/>
  <c r="C1691" i="9"/>
  <c r="D1691" i="9" s="1"/>
  <c r="H1691" i="9"/>
  <c r="G1691" i="9"/>
  <c r="I1691" i="9" s="1"/>
  <c r="B1692" i="9" s="1"/>
  <c r="E1691" i="9"/>
  <c r="F1691" i="9"/>
  <c r="F1652" i="15" l="1"/>
  <c r="D1652" i="15"/>
  <c r="E1652" i="15"/>
  <c r="C1652" i="15"/>
  <c r="J1692" i="9"/>
  <c r="K1692" i="9"/>
  <c r="G1692" i="9"/>
  <c r="I1692" i="9" s="1"/>
  <c r="B1693" i="9" s="1"/>
  <c r="E1692" i="9"/>
  <c r="A1693" i="9"/>
  <c r="B1653" i="15" s="1"/>
  <c r="C1692" i="9"/>
  <c r="D1692" i="9" s="1"/>
  <c r="F1692" i="9"/>
  <c r="H1692" i="9"/>
  <c r="E1653" i="15" l="1"/>
  <c r="F1653" i="15"/>
  <c r="D1653" i="15"/>
  <c r="C1653" i="15"/>
  <c r="K1693" i="9"/>
  <c r="J1693" i="9"/>
  <c r="H1693" i="9"/>
  <c r="G1693" i="9"/>
  <c r="I1693" i="9" s="1"/>
  <c r="B1694" i="9" s="1"/>
  <c r="E1693" i="9"/>
  <c r="A1694" i="9"/>
  <c r="B1654" i="15" s="1"/>
  <c r="C1693" i="9"/>
  <c r="D1693" i="9" s="1"/>
  <c r="F1693" i="9"/>
  <c r="D1654" i="15" l="1"/>
  <c r="F1654" i="15"/>
  <c r="C1654" i="15"/>
  <c r="E1654" i="15"/>
  <c r="J1694" i="9"/>
  <c r="K1694" i="9"/>
  <c r="E1694" i="9"/>
  <c r="A1695" i="9"/>
  <c r="B1655" i="15" s="1"/>
  <c r="C1694" i="9"/>
  <c r="D1694" i="9" s="1"/>
  <c r="F1694" i="9"/>
  <c r="H1694" i="9"/>
  <c r="G1694" i="9"/>
  <c r="I1694" i="9" s="1"/>
  <c r="B1695" i="9" s="1"/>
  <c r="F1655" i="15" l="1"/>
  <c r="E1655" i="15"/>
  <c r="C1655" i="15"/>
  <c r="D1655" i="15"/>
  <c r="K1695" i="9"/>
  <c r="J1695" i="9"/>
  <c r="H1695" i="9"/>
  <c r="C1695" i="9"/>
  <c r="D1695" i="9" s="1"/>
  <c r="F1695" i="9"/>
  <c r="G1695" i="9"/>
  <c r="I1695" i="9" s="1"/>
  <c r="B1696" i="9" s="1"/>
  <c r="E1695" i="9"/>
  <c r="A1696" i="9"/>
  <c r="B1656" i="15" s="1"/>
  <c r="F1656" i="15" l="1"/>
  <c r="E1656" i="15"/>
  <c r="C1656" i="15"/>
  <c r="D1656" i="15"/>
  <c r="J1696" i="9"/>
  <c r="K1696" i="9"/>
  <c r="G1696" i="9"/>
  <c r="I1696" i="9" s="1"/>
  <c r="B1697" i="9" s="1"/>
  <c r="E1696" i="9"/>
  <c r="A1697" i="9"/>
  <c r="B1657" i="15" s="1"/>
  <c r="C1696" i="9"/>
  <c r="D1696" i="9" s="1"/>
  <c r="F1696" i="9"/>
  <c r="H1696" i="9"/>
  <c r="E1657" i="15" l="1"/>
  <c r="F1657" i="15"/>
  <c r="C1657" i="15"/>
  <c r="D1657" i="15"/>
  <c r="K1697" i="9"/>
  <c r="J1697" i="9"/>
  <c r="E1697" i="9"/>
  <c r="A1698" i="9"/>
  <c r="B1658" i="15" s="1"/>
  <c r="H1697" i="9"/>
  <c r="F1697" i="9"/>
  <c r="C1697" i="9"/>
  <c r="D1697" i="9" s="1"/>
  <c r="G1697" i="9"/>
  <c r="I1697" i="9" s="1"/>
  <c r="B1698" i="9" s="1"/>
  <c r="D1658" i="15" l="1"/>
  <c r="F1658" i="15"/>
  <c r="C1658" i="15"/>
  <c r="E1658" i="15"/>
  <c r="J1698" i="9"/>
  <c r="K1698" i="9"/>
  <c r="C1698" i="9"/>
  <c r="D1698" i="9" s="1"/>
  <c r="F1698" i="9"/>
  <c r="H1698" i="9"/>
  <c r="G1698" i="9"/>
  <c r="I1698" i="9" s="1"/>
  <c r="B1699" i="9" s="1"/>
  <c r="E1698" i="9"/>
  <c r="A1699" i="9"/>
  <c r="B1659" i="15" s="1"/>
  <c r="C1659" i="15" l="1"/>
  <c r="F1659" i="15"/>
  <c r="E1659" i="15"/>
  <c r="D1659" i="15"/>
  <c r="K1699" i="9"/>
  <c r="J1699" i="9"/>
  <c r="A1700" i="9"/>
  <c r="B1660" i="15" s="1"/>
  <c r="F1699" i="9"/>
  <c r="H1699" i="9"/>
  <c r="G1699" i="9"/>
  <c r="I1699" i="9" s="1"/>
  <c r="B1700" i="9" s="1"/>
  <c r="C1699" i="9"/>
  <c r="D1699" i="9" s="1"/>
  <c r="E1699" i="9"/>
  <c r="F1660" i="15" l="1"/>
  <c r="E1660" i="15"/>
  <c r="C1660" i="15"/>
  <c r="D1660" i="15"/>
  <c r="J1700" i="9"/>
  <c r="K1700" i="9"/>
  <c r="A1701" i="9"/>
  <c r="B1661" i="15" s="1"/>
  <c r="G1700" i="9"/>
  <c r="I1700" i="9" s="1"/>
  <c r="B1701" i="9" s="1"/>
  <c r="E1700" i="9"/>
  <c r="C1700" i="9"/>
  <c r="D1700" i="9" s="1"/>
  <c r="F1700" i="9"/>
  <c r="H1700" i="9"/>
  <c r="F1661" i="15" l="1"/>
  <c r="C1661" i="15"/>
  <c r="D1661" i="15"/>
  <c r="E1661" i="15"/>
  <c r="K1701" i="9"/>
  <c r="J1701" i="9"/>
  <c r="G1701" i="9"/>
  <c r="I1701" i="9" s="1"/>
  <c r="B1702" i="9" s="1"/>
  <c r="E1701" i="9"/>
  <c r="A1702" i="9"/>
  <c r="B1662" i="15" s="1"/>
  <c r="C1701" i="9"/>
  <c r="D1701" i="9" s="1"/>
  <c r="F1701" i="9"/>
  <c r="H1701" i="9"/>
  <c r="D1662" i="15" l="1"/>
  <c r="F1662" i="15"/>
  <c r="C1662" i="15"/>
  <c r="E1662" i="15"/>
  <c r="J1702" i="9"/>
  <c r="K1702" i="9"/>
  <c r="E1702" i="9"/>
  <c r="G1702" i="9"/>
  <c r="I1702" i="9" s="1"/>
  <c r="B1703" i="9" s="1"/>
  <c r="C1702" i="9"/>
  <c r="D1702" i="9" s="1"/>
  <c r="F1702" i="9"/>
  <c r="H1702" i="9"/>
  <c r="A1703" i="9"/>
  <c r="B1663" i="15" s="1"/>
  <c r="C1663" i="15" l="1"/>
  <c r="F1663" i="15"/>
  <c r="D1663" i="15"/>
  <c r="E1663" i="15"/>
  <c r="K1703" i="9"/>
  <c r="J1703" i="9"/>
  <c r="C1703" i="9"/>
  <c r="D1703" i="9" s="1"/>
  <c r="H1703" i="9"/>
  <c r="G1703" i="9"/>
  <c r="I1703" i="9" s="1"/>
  <c r="B1704" i="9" s="1"/>
  <c r="E1703" i="9"/>
  <c r="A1704" i="9"/>
  <c r="B1664" i="15" s="1"/>
  <c r="F1703" i="9"/>
  <c r="F1664" i="15" l="1"/>
  <c r="C1664" i="15"/>
  <c r="D1664" i="15"/>
  <c r="E1664" i="15"/>
  <c r="J1704" i="9"/>
  <c r="K1704" i="9"/>
  <c r="C1704" i="9"/>
  <c r="D1704" i="9" s="1"/>
  <c r="F1704" i="9"/>
  <c r="H1704" i="9"/>
  <c r="G1704" i="9"/>
  <c r="I1704" i="9" s="1"/>
  <c r="B1705" i="9" s="1"/>
  <c r="A1705" i="9"/>
  <c r="B1665" i="15" s="1"/>
  <c r="E1704" i="9"/>
  <c r="E1665" i="15" l="1"/>
  <c r="F1665" i="15"/>
  <c r="C1665" i="15"/>
  <c r="D1665" i="15"/>
  <c r="K1705" i="9"/>
  <c r="J1705" i="9"/>
  <c r="F1705" i="9"/>
  <c r="H1705" i="9"/>
  <c r="G1705" i="9"/>
  <c r="I1705" i="9" s="1"/>
  <c r="B1706" i="9" s="1"/>
  <c r="C1705" i="9"/>
  <c r="D1705" i="9" s="1"/>
  <c r="E1705" i="9"/>
  <c r="A1706" i="9"/>
  <c r="B1666" i="15" s="1"/>
  <c r="F1666" i="15" l="1"/>
  <c r="C1666" i="15"/>
  <c r="E1666" i="15"/>
  <c r="D1666" i="15"/>
  <c r="J1706" i="9"/>
  <c r="K1706" i="9"/>
  <c r="E1706" i="9"/>
  <c r="A1707" i="9"/>
  <c r="B1667" i="15" s="1"/>
  <c r="C1706" i="9"/>
  <c r="D1706" i="9" s="1"/>
  <c r="F1706" i="9"/>
  <c r="H1706" i="9"/>
  <c r="G1706" i="9"/>
  <c r="I1706" i="9" s="1"/>
  <c r="B1707" i="9" s="1"/>
  <c r="C1667" i="15" l="1"/>
  <c r="F1667" i="15"/>
  <c r="D1667" i="15"/>
  <c r="E1667" i="15"/>
  <c r="K1707" i="9"/>
  <c r="J1707" i="9"/>
  <c r="G1707" i="9"/>
  <c r="I1707" i="9" s="1"/>
  <c r="B1708" i="9" s="1"/>
  <c r="E1707" i="9"/>
  <c r="A1708" i="9"/>
  <c r="B1668" i="15" s="1"/>
  <c r="C1707" i="9"/>
  <c r="D1707" i="9" s="1"/>
  <c r="F1707" i="9"/>
  <c r="H1707" i="9"/>
  <c r="F1668" i="15" l="1"/>
  <c r="E1668" i="15"/>
  <c r="C1668" i="15"/>
  <c r="D1668" i="15"/>
  <c r="J1708" i="9"/>
  <c r="K1708" i="9"/>
  <c r="G1708" i="9"/>
  <c r="I1708" i="9" s="1"/>
  <c r="B1709" i="9" s="1"/>
  <c r="E1708" i="9"/>
  <c r="A1709" i="9"/>
  <c r="B1669" i="15" s="1"/>
  <c r="C1708" i="9"/>
  <c r="D1708" i="9" s="1"/>
  <c r="H1708" i="9"/>
  <c r="F1708" i="9"/>
  <c r="E1669" i="15" l="1"/>
  <c r="F1669" i="15"/>
  <c r="C1669" i="15"/>
  <c r="D1669" i="15"/>
  <c r="K1709" i="9"/>
  <c r="J1709" i="9"/>
  <c r="F1709" i="9"/>
  <c r="H1709" i="9"/>
  <c r="G1709" i="9"/>
  <c r="I1709" i="9" s="1"/>
  <c r="B1710" i="9" s="1"/>
  <c r="E1709" i="9"/>
  <c r="A1710" i="9"/>
  <c r="B1670" i="15" s="1"/>
  <c r="C1709" i="9"/>
  <c r="D1709" i="9" s="1"/>
  <c r="D1670" i="15" l="1"/>
  <c r="F1670" i="15"/>
  <c r="C1670" i="15"/>
  <c r="E1670" i="15"/>
  <c r="J1710" i="9"/>
  <c r="K1710" i="9"/>
  <c r="E1710" i="9"/>
  <c r="C1710" i="9"/>
  <c r="D1710" i="9" s="1"/>
  <c r="F1710" i="9"/>
  <c r="H1710" i="9"/>
  <c r="G1710" i="9"/>
  <c r="I1710" i="9" s="1"/>
  <c r="B1711" i="9" s="1"/>
  <c r="A1711" i="9"/>
  <c r="B1671" i="15" s="1"/>
  <c r="F1671" i="15" l="1"/>
  <c r="C1671" i="15"/>
  <c r="D1671" i="15"/>
  <c r="E1671" i="15"/>
  <c r="K1711" i="9"/>
  <c r="J1711" i="9"/>
  <c r="C1711" i="9"/>
  <c r="D1711" i="9" s="1"/>
  <c r="F1711" i="9"/>
  <c r="H1711" i="9"/>
  <c r="G1711" i="9"/>
  <c r="I1711" i="9" s="1"/>
  <c r="B1712" i="9" s="1"/>
  <c r="E1711" i="9"/>
  <c r="A1712" i="9"/>
  <c r="B1672" i="15" s="1"/>
  <c r="F1672" i="15" l="1"/>
  <c r="C1672" i="15"/>
  <c r="D1672" i="15"/>
  <c r="E1672" i="15"/>
  <c r="J1712" i="9"/>
  <c r="K1712" i="9"/>
  <c r="G1712" i="9"/>
  <c r="I1712" i="9" s="1"/>
  <c r="B1713" i="9" s="1"/>
  <c r="E1712" i="9"/>
  <c r="A1713" i="9"/>
  <c r="B1673" i="15" s="1"/>
  <c r="F1712" i="9"/>
  <c r="H1712" i="9"/>
  <c r="C1712" i="9"/>
  <c r="D1712" i="9" s="1"/>
  <c r="E1673" i="15" l="1"/>
  <c r="F1673" i="15"/>
  <c r="C1673" i="15"/>
  <c r="D1673" i="15"/>
  <c r="K1713" i="9"/>
  <c r="J1713" i="9"/>
  <c r="G1713" i="9"/>
  <c r="I1713" i="9" s="1"/>
  <c r="B1714" i="9" s="1"/>
  <c r="C1713" i="9"/>
  <c r="D1713" i="9" s="1"/>
  <c r="E1713" i="9"/>
  <c r="A1714" i="9"/>
  <c r="B1674" i="15" s="1"/>
  <c r="H1713" i="9"/>
  <c r="F1713" i="9"/>
  <c r="D1674" i="15" l="1"/>
  <c r="F1674" i="15"/>
  <c r="E1674" i="15"/>
  <c r="C1674" i="15"/>
  <c r="J1714" i="9"/>
  <c r="K1714" i="9"/>
  <c r="E1714" i="9"/>
  <c r="A1715" i="9"/>
  <c r="B1675" i="15" s="1"/>
  <c r="C1714" i="9"/>
  <c r="D1714" i="9" s="1"/>
  <c r="F1714" i="9"/>
  <c r="H1714" i="9"/>
  <c r="G1714" i="9"/>
  <c r="I1714" i="9" s="1"/>
  <c r="B1715" i="9" s="1"/>
  <c r="C1675" i="15" l="1"/>
  <c r="F1675" i="15"/>
  <c r="D1675" i="15"/>
  <c r="E1675" i="15"/>
  <c r="K1715" i="9"/>
  <c r="J1715" i="9"/>
  <c r="A1716" i="9"/>
  <c r="B1676" i="15" s="1"/>
  <c r="F1715" i="9"/>
  <c r="H1715" i="9"/>
  <c r="G1715" i="9"/>
  <c r="I1715" i="9" s="1"/>
  <c r="B1716" i="9" s="1"/>
  <c r="E1715" i="9"/>
  <c r="C1715" i="9"/>
  <c r="D1715" i="9" s="1"/>
  <c r="F1676" i="15" l="1"/>
  <c r="C1676" i="15"/>
  <c r="D1676" i="15"/>
  <c r="E1676" i="15"/>
  <c r="J1716" i="9"/>
  <c r="K1716" i="9"/>
  <c r="A1717" i="9"/>
  <c r="B1677" i="15" s="1"/>
  <c r="C1716" i="9"/>
  <c r="D1716" i="9" s="1"/>
  <c r="F1716" i="9"/>
  <c r="H1716" i="9"/>
  <c r="G1716" i="9"/>
  <c r="I1716" i="9" s="1"/>
  <c r="B1717" i="9" s="1"/>
  <c r="E1716" i="9"/>
  <c r="F1677" i="15" l="1"/>
  <c r="E1677" i="15"/>
  <c r="C1677" i="15"/>
  <c r="D1677" i="15"/>
  <c r="K1717" i="9"/>
  <c r="J1717" i="9"/>
  <c r="F1717" i="9"/>
  <c r="H1717" i="9"/>
  <c r="G1717" i="9"/>
  <c r="I1717" i="9" s="1"/>
  <c r="B1718" i="9" s="1"/>
  <c r="E1717" i="9"/>
  <c r="A1718" i="9"/>
  <c r="B1678" i="15" s="1"/>
  <c r="C1717" i="9"/>
  <c r="D1717" i="9" s="1"/>
  <c r="D1678" i="15" l="1"/>
  <c r="F1678" i="15"/>
  <c r="C1678" i="15"/>
  <c r="E1678" i="15"/>
  <c r="J1718" i="9"/>
  <c r="K1718" i="9"/>
  <c r="E1718" i="9"/>
  <c r="C1718" i="9"/>
  <c r="D1718" i="9" s="1"/>
  <c r="F1718" i="9"/>
  <c r="H1718" i="9"/>
  <c r="A1719" i="9"/>
  <c r="B1679" i="15" s="1"/>
  <c r="G1718" i="9"/>
  <c r="I1718" i="9" s="1"/>
  <c r="B1719" i="9" s="1"/>
  <c r="C1679" i="15" l="1"/>
  <c r="F1679" i="15"/>
  <c r="D1679" i="15"/>
  <c r="E1679" i="15"/>
  <c r="K1719" i="9"/>
  <c r="J1719" i="9"/>
  <c r="A1720" i="9"/>
  <c r="B1680" i="15" s="1"/>
  <c r="C1719" i="9"/>
  <c r="D1719" i="9" s="1"/>
  <c r="F1719" i="9"/>
  <c r="E1719" i="9"/>
  <c r="H1719" i="9"/>
  <c r="G1719" i="9"/>
  <c r="I1719" i="9" s="1"/>
  <c r="B1720" i="9" s="1"/>
  <c r="F1680" i="15" l="1"/>
  <c r="D1680" i="15"/>
  <c r="E1680" i="15"/>
  <c r="C1680" i="15"/>
  <c r="J1720" i="9"/>
  <c r="K1720" i="9"/>
  <c r="A1721" i="9"/>
  <c r="B1681" i="15" s="1"/>
  <c r="E1720" i="9"/>
  <c r="F1720" i="9"/>
  <c r="H1720" i="9"/>
  <c r="G1720" i="9"/>
  <c r="I1720" i="9" s="1"/>
  <c r="B1721" i="9" s="1"/>
  <c r="C1720" i="9"/>
  <c r="D1720" i="9" s="1"/>
  <c r="E1681" i="15" l="1"/>
  <c r="F1681" i="15"/>
  <c r="D1681" i="15"/>
  <c r="C1681" i="15"/>
  <c r="K1721" i="9"/>
  <c r="J1721" i="9"/>
  <c r="C1721" i="9"/>
  <c r="D1721" i="9" s="1"/>
  <c r="F1721" i="9"/>
  <c r="H1721" i="9"/>
  <c r="G1721" i="9"/>
  <c r="I1721" i="9" s="1"/>
  <c r="B1722" i="9" s="1"/>
  <c r="E1721" i="9"/>
  <c r="A1722" i="9"/>
  <c r="B1682" i="15" s="1"/>
  <c r="F1682" i="15" l="1"/>
  <c r="D1682" i="15"/>
  <c r="C1682" i="15"/>
  <c r="E1682" i="15"/>
  <c r="J1722" i="9"/>
  <c r="K1722" i="9"/>
  <c r="H1722" i="9"/>
  <c r="G1722" i="9"/>
  <c r="I1722" i="9" s="1"/>
  <c r="B1723" i="9" s="1"/>
  <c r="E1722" i="9"/>
  <c r="A1723" i="9"/>
  <c r="B1683" i="15" s="1"/>
  <c r="C1722" i="9"/>
  <c r="D1722" i="9" s="1"/>
  <c r="F1722" i="9"/>
  <c r="C1683" i="15" l="1"/>
  <c r="F1683" i="15"/>
  <c r="D1683" i="15"/>
  <c r="E1683" i="15"/>
  <c r="K1723" i="9"/>
  <c r="J1723" i="9"/>
  <c r="A1724" i="9"/>
  <c r="B1684" i="15" s="1"/>
  <c r="C1723" i="9"/>
  <c r="D1723" i="9" s="1"/>
  <c r="F1723" i="9"/>
  <c r="G1723" i="9"/>
  <c r="I1723" i="9" s="1"/>
  <c r="B1724" i="9" s="1"/>
  <c r="H1723" i="9"/>
  <c r="E1723" i="9"/>
  <c r="F1684" i="15" l="1"/>
  <c r="C1684" i="15"/>
  <c r="D1684" i="15"/>
  <c r="E1684" i="15"/>
  <c r="J1724" i="9"/>
  <c r="K1724" i="9"/>
  <c r="G1724" i="9"/>
  <c r="I1724" i="9" s="1"/>
  <c r="B1725" i="9" s="1"/>
  <c r="E1724" i="9"/>
  <c r="C1724" i="9"/>
  <c r="D1724" i="9" s="1"/>
  <c r="F1724" i="9"/>
  <c r="H1724" i="9"/>
  <c r="A1725" i="9"/>
  <c r="B1685" i="15" s="1"/>
  <c r="E1685" i="15" l="1"/>
  <c r="F1685" i="15"/>
  <c r="C1685" i="15"/>
  <c r="D1685" i="15"/>
  <c r="K1725" i="9"/>
  <c r="J1725" i="9"/>
  <c r="F1725" i="9"/>
  <c r="H1725" i="9"/>
  <c r="G1725" i="9"/>
  <c r="I1725" i="9" s="1"/>
  <c r="B1726" i="9" s="1"/>
  <c r="E1725" i="9"/>
  <c r="A1726" i="9"/>
  <c r="B1686" i="15" s="1"/>
  <c r="C1725" i="9"/>
  <c r="D1725" i="9" s="1"/>
  <c r="D1686" i="15" l="1"/>
  <c r="F1686" i="15"/>
  <c r="C1686" i="15"/>
  <c r="E1686" i="15"/>
  <c r="J1726" i="9"/>
  <c r="K1726" i="9"/>
  <c r="E1726" i="9"/>
  <c r="C1726" i="9"/>
  <c r="D1726" i="9" s="1"/>
  <c r="F1726" i="9"/>
  <c r="H1726" i="9"/>
  <c r="G1726" i="9"/>
  <c r="I1726" i="9" s="1"/>
  <c r="B1727" i="9" s="1"/>
  <c r="A1727" i="9"/>
  <c r="B1687" i="15" s="1"/>
  <c r="F1687" i="15" l="1"/>
  <c r="C1687" i="15"/>
  <c r="D1687" i="15"/>
  <c r="E1687" i="15"/>
  <c r="K1727" i="9"/>
  <c r="J1727" i="9"/>
  <c r="C1727" i="9"/>
  <c r="D1727" i="9" s="1"/>
  <c r="F1727" i="9"/>
  <c r="H1727" i="9"/>
  <c r="A1728" i="9"/>
  <c r="B1688" i="15" s="1"/>
  <c r="G1727" i="9"/>
  <c r="I1727" i="9" s="1"/>
  <c r="B1728" i="9" s="1"/>
  <c r="E1727" i="9"/>
  <c r="F1688" i="15" l="1"/>
  <c r="C1688" i="15"/>
  <c r="D1688" i="15"/>
  <c r="E1688" i="15"/>
  <c r="J1728" i="9"/>
  <c r="K1728" i="9"/>
  <c r="C1728" i="9"/>
  <c r="D1728" i="9" s="1"/>
  <c r="F1728" i="9"/>
  <c r="H1728" i="9"/>
  <c r="G1728" i="9"/>
  <c r="I1728" i="9" s="1"/>
  <c r="B1729" i="9" s="1"/>
  <c r="E1728" i="9"/>
  <c r="A1729" i="9"/>
  <c r="B1689" i="15" s="1"/>
  <c r="E1689" i="15" l="1"/>
  <c r="F1689" i="15"/>
  <c r="C1689" i="15"/>
  <c r="D1689" i="15"/>
  <c r="K1729" i="9"/>
  <c r="J1729" i="9"/>
  <c r="H1729" i="9"/>
  <c r="F1729" i="9"/>
  <c r="C1729" i="9"/>
  <c r="D1729" i="9" s="1"/>
  <c r="G1729" i="9"/>
  <c r="I1729" i="9" s="1"/>
  <c r="B1730" i="9" s="1"/>
  <c r="E1729" i="9"/>
  <c r="A1730" i="9"/>
  <c r="B1690" i="15" s="1"/>
  <c r="D1690" i="15" l="1"/>
  <c r="F1690" i="15"/>
  <c r="C1690" i="15"/>
  <c r="E1690" i="15"/>
  <c r="J1730" i="9"/>
  <c r="K1730" i="9"/>
  <c r="C1730" i="9"/>
  <c r="D1730" i="9" s="1"/>
  <c r="F1730" i="9"/>
  <c r="H1730" i="9"/>
  <c r="G1730" i="9"/>
  <c r="I1730" i="9" s="1"/>
  <c r="B1731" i="9" s="1"/>
  <c r="E1730" i="9"/>
  <c r="A1731" i="9"/>
  <c r="B1691" i="15" s="1"/>
  <c r="C1691" i="15" l="1"/>
  <c r="F1691" i="15"/>
  <c r="D1691" i="15"/>
  <c r="E1691" i="15"/>
  <c r="K1731" i="9"/>
  <c r="J1731" i="9"/>
  <c r="C1731" i="9"/>
  <c r="D1731" i="9" s="1"/>
  <c r="F1731" i="9"/>
  <c r="H1731" i="9"/>
  <c r="G1731" i="9"/>
  <c r="I1731" i="9" s="1"/>
  <c r="B1732" i="9" s="1"/>
  <c r="E1731" i="9"/>
  <c r="A1732" i="9"/>
  <c r="B1692" i="15" s="1"/>
  <c r="F1692" i="15" l="1"/>
  <c r="C1692" i="15"/>
  <c r="D1692" i="15"/>
  <c r="E1692" i="15"/>
  <c r="J1732" i="9"/>
  <c r="K1732" i="9"/>
  <c r="F1732" i="9"/>
  <c r="H1732" i="9"/>
  <c r="G1732" i="9"/>
  <c r="I1732" i="9" s="1"/>
  <c r="B1733" i="9" s="1"/>
  <c r="E1732" i="9"/>
  <c r="A1733" i="9"/>
  <c r="B1693" i="15" s="1"/>
  <c r="C1732" i="9"/>
  <c r="D1732" i="9" s="1"/>
  <c r="F1693" i="15" l="1"/>
  <c r="D1693" i="15"/>
  <c r="E1693" i="15"/>
  <c r="C1693" i="15"/>
  <c r="K1733" i="9"/>
  <c r="J1733" i="9"/>
  <c r="F1733" i="9"/>
  <c r="H1733" i="9"/>
  <c r="G1733" i="9"/>
  <c r="I1733" i="9" s="1"/>
  <c r="B1734" i="9" s="1"/>
  <c r="C1733" i="9"/>
  <c r="D1733" i="9" s="1"/>
  <c r="E1733" i="9"/>
  <c r="A1734" i="9"/>
  <c r="B1694" i="15" s="1"/>
  <c r="D1694" i="15" l="1"/>
  <c r="F1694" i="15"/>
  <c r="C1694" i="15"/>
  <c r="E1694" i="15"/>
  <c r="J1734" i="9"/>
  <c r="K1734" i="9"/>
  <c r="E1734" i="9"/>
  <c r="G1734" i="9"/>
  <c r="I1734" i="9" s="1"/>
  <c r="B1735" i="9" s="1"/>
  <c r="C1734" i="9"/>
  <c r="D1734" i="9" s="1"/>
  <c r="F1734" i="9"/>
  <c r="H1734" i="9"/>
  <c r="A1735" i="9"/>
  <c r="B1695" i="15" s="1"/>
  <c r="C1695" i="15" l="1"/>
  <c r="F1695" i="15"/>
  <c r="E1695" i="15"/>
  <c r="D1695" i="15"/>
  <c r="K1735" i="9"/>
  <c r="J1735" i="9"/>
  <c r="C1735" i="9"/>
  <c r="D1735" i="9" s="1"/>
  <c r="H1735" i="9"/>
  <c r="G1735" i="9"/>
  <c r="I1735" i="9" s="1"/>
  <c r="B1736" i="9" s="1"/>
  <c r="E1735" i="9"/>
  <c r="A1736" i="9"/>
  <c r="B1696" i="15" s="1"/>
  <c r="F1735" i="9"/>
  <c r="F1696" i="15" l="1"/>
  <c r="E1696" i="15"/>
  <c r="C1696" i="15"/>
  <c r="D1696" i="15"/>
  <c r="J1736" i="9"/>
  <c r="K1736" i="9"/>
  <c r="C1736" i="9"/>
  <c r="D1736" i="9" s="1"/>
  <c r="F1736" i="9"/>
  <c r="H1736" i="9"/>
  <c r="G1736" i="9"/>
  <c r="I1736" i="9" s="1"/>
  <c r="B1737" i="9" s="1"/>
  <c r="A1737" i="9"/>
  <c r="B1697" i="15" s="1"/>
  <c r="E1736" i="9"/>
  <c r="E1697" i="15" l="1"/>
  <c r="F1697" i="15"/>
  <c r="C1697" i="15"/>
  <c r="D1697" i="15"/>
  <c r="K1737" i="9"/>
  <c r="J1737" i="9"/>
  <c r="G1737" i="9"/>
  <c r="I1737" i="9" s="1"/>
  <c r="B1738" i="9" s="1"/>
  <c r="E1737" i="9"/>
  <c r="A1738" i="9"/>
  <c r="B1698" i="15" s="1"/>
  <c r="C1737" i="9"/>
  <c r="D1737" i="9" s="1"/>
  <c r="F1737" i="9"/>
  <c r="H1737" i="9"/>
  <c r="F1698" i="15" l="1"/>
  <c r="D1698" i="15"/>
  <c r="C1698" i="15"/>
  <c r="E1698" i="15"/>
  <c r="J1738" i="9"/>
  <c r="K1738" i="9"/>
  <c r="E1738" i="9"/>
  <c r="A1739" i="9"/>
  <c r="B1699" i="15" s="1"/>
  <c r="C1738" i="9"/>
  <c r="D1738" i="9" s="1"/>
  <c r="F1738" i="9"/>
  <c r="H1738" i="9"/>
  <c r="G1738" i="9"/>
  <c r="I1738" i="9" s="1"/>
  <c r="B1739" i="9" s="1"/>
  <c r="C1699" i="15" l="1"/>
  <c r="F1699" i="15"/>
  <c r="D1699" i="15"/>
  <c r="E1699" i="15"/>
  <c r="J1739" i="9"/>
  <c r="K1739" i="9"/>
  <c r="H1739" i="9"/>
  <c r="C1739" i="9"/>
  <c r="D1739" i="9" s="1"/>
  <c r="F1739" i="9"/>
  <c r="G1739" i="9"/>
  <c r="I1739" i="9" s="1"/>
  <c r="B1740" i="9" s="1"/>
  <c r="E1739" i="9"/>
  <c r="A1740" i="9"/>
  <c r="B1700" i="15" s="1"/>
  <c r="F1700" i="15" l="1"/>
  <c r="C1700" i="15"/>
  <c r="D1700" i="15"/>
  <c r="E1700" i="15"/>
  <c r="J1740" i="9"/>
  <c r="K1740" i="9"/>
  <c r="C1740" i="9"/>
  <c r="D1740" i="9" s="1"/>
  <c r="A1741" i="9"/>
  <c r="B1701" i="15" s="1"/>
  <c r="F1740" i="9"/>
  <c r="H1740" i="9"/>
  <c r="G1740" i="9"/>
  <c r="I1740" i="9" s="1"/>
  <c r="B1741" i="9" s="1"/>
  <c r="E1740" i="9"/>
  <c r="E1701" i="15" l="1"/>
  <c r="F1701" i="15"/>
  <c r="C1701" i="15"/>
  <c r="D1701" i="15"/>
  <c r="J1741" i="9"/>
  <c r="K1741" i="9"/>
  <c r="E1741" i="9"/>
  <c r="A1742" i="9"/>
  <c r="B1702" i="15" s="1"/>
  <c r="C1741" i="9"/>
  <c r="D1741" i="9" s="1"/>
  <c r="F1741" i="9"/>
  <c r="H1741" i="9"/>
  <c r="G1741" i="9"/>
  <c r="I1741" i="9" s="1"/>
  <c r="B1742" i="9" s="1"/>
  <c r="D1702" i="15" l="1"/>
  <c r="F1702" i="15"/>
  <c r="E1702" i="15"/>
  <c r="C1702" i="15"/>
  <c r="J1742" i="9"/>
  <c r="K1742" i="9"/>
  <c r="E1742" i="9"/>
  <c r="C1742" i="9"/>
  <c r="D1742" i="9" s="1"/>
  <c r="F1742" i="9"/>
  <c r="H1742" i="9"/>
  <c r="G1742" i="9"/>
  <c r="I1742" i="9" s="1"/>
  <c r="B1743" i="9" s="1"/>
  <c r="A1743" i="9"/>
  <c r="B1703" i="15" s="1"/>
  <c r="F1703" i="15" l="1"/>
  <c r="C1703" i="15"/>
  <c r="D1703" i="15"/>
  <c r="E1703" i="15"/>
  <c r="J1743" i="9"/>
  <c r="K1743" i="9"/>
  <c r="H1743" i="9"/>
  <c r="G1743" i="9"/>
  <c r="I1743" i="9" s="1"/>
  <c r="B1744" i="9" s="1"/>
  <c r="A1744" i="9"/>
  <c r="B1704" i="15" s="1"/>
  <c r="E1743" i="9"/>
  <c r="C1743" i="9"/>
  <c r="D1743" i="9" s="1"/>
  <c r="F1743" i="9"/>
  <c r="F1704" i="15" l="1"/>
  <c r="D1704" i="15"/>
  <c r="E1704" i="15"/>
  <c r="C1704" i="15"/>
  <c r="J1744" i="9"/>
  <c r="K1744" i="9"/>
  <c r="C1744" i="9"/>
  <c r="D1744" i="9" s="1"/>
  <c r="A1745" i="9"/>
  <c r="B1705" i="15" s="1"/>
  <c r="F1744" i="9"/>
  <c r="H1744" i="9"/>
  <c r="G1744" i="9"/>
  <c r="I1744" i="9" s="1"/>
  <c r="B1745" i="9" s="1"/>
  <c r="E1744" i="9"/>
  <c r="E1705" i="15" l="1"/>
  <c r="F1705" i="15"/>
  <c r="C1705" i="15"/>
  <c r="D1705" i="15"/>
  <c r="J1745" i="9"/>
  <c r="K1745" i="9"/>
  <c r="E1745" i="9"/>
  <c r="A1746" i="9"/>
  <c r="B1706" i="15" s="1"/>
  <c r="H1745" i="9"/>
  <c r="F1745" i="9"/>
  <c r="C1745" i="9"/>
  <c r="D1745" i="9" s="1"/>
  <c r="G1745" i="9"/>
  <c r="I1745" i="9" s="1"/>
  <c r="B1746" i="9" s="1"/>
  <c r="D1706" i="15" l="1"/>
  <c r="F1706" i="15"/>
  <c r="C1706" i="15"/>
  <c r="E1706" i="15"/>
  <c r="J1746" i="9"/>
  <c r="K1746" i="9"/>
  <c r="E1746" i="9"/>
  <c r="A1747" i="9"/>
  <c r="B1707" i="15" s="1"/>
  <c r="C1746" i="9"/>
  <c r="D1746" i="9" s="1"/>
  <c r="F1746" i="9"/>
  <c r="H1746" i="9"/>
  <c r="G1746" i="9"/>
  <c r="I1746" i="9" s="1"/>
  <c r="B1747" i="9" s="1"/>
  <c r="C1707" i="15" l="1"/>
  <c r="F1707" i="15"/>
  <c r="D1707" i="15"/>
  <c r="E1707" i="15"/>
  <c r="J1747" i="9"/>
  <c r="K1747" i="9"/>
  <c r="A1748" i="9"/>
  <c r="B1708" i="15" s="1"/>
  <c r="C1747" i="9"/>
  <c r="D1747" i="9" s="1"/>
  <c r="F1747" i="9"/>
  <c r="E1747" i="9"/>
  <c r="H1747" i="9"/>
  <c r="G1747" i="9"/>
  <c r="I1747" i="9" s="1"/>
  <c r="B1748" i="9" s="1"/>
  <c r="F1708" i="15" l="1"/>
  <c r="D1708" i="15"/>
  <c r="E1708" i="15"/>
  <c r="C1708" i="15"/>
  <c r="J1748" i="9"/>
  <c r="K1748" i="9"/>
  <c r="G1748" i="9"/>
  <c r="I1748" i="9" s="1"/>
  <c r="B1749" i="9" s="1"/>
  <c r="E1748" i="9"/>
  <c r="F1748" i="9"/>
  <c r="H1748" i="9"/>
  <c r="A1749" i="9"/>
  <c r="B1709" i="15" s="1"/>
  <c r="C1748" i="9"/>
  <c r="D1748" i="9" s="1"/>
  <c r="F1709" i="15" l="1"/>
  <c r="E1709" i="15"/>
  <c r="C1709" i="15"/>
  <c r="D1709" i="15"/>
  <c r="J1749" i="9"/>
  <c r="K1749" i="9"/>
  <c r="F1749" i="9"/>
  <c r="H1749" i="9"/>
  <c r="E1749" i="9"/>
  <c r="A1750" i="9"/>
  <c r="B1710" i="15" s="1"/>
  <c r="C1749" i="9"/>
  <c r="D1749" i="9" s="1"/>
  <c r="G1749" i="9"/>
  <c r="I1749" i="9" s="1"/>
  <c r="B1750" i="9" s="1"/>
  <c r="D1710" i="15" l="1"/>
  <c r="F1710" i="15"/>
  <c r="C1710" i="15"/>
  <c r="E1710" i="15"/>
  <c r="J1750" i="9"/>
  <c r="K1750" i="9"/>
  <c r="H1750" i="9"/>
  <c r="E1750" i="9"/>
  <c r="G1750" i="9"/>
  <c r="I1750" i="9" s="1"/>
  <c r="B1751" i="9" s="1"/>
  <c r="A1751" i="9"/>
  <c r="B1711" i="15" s="1"/>
  <c r="C1750" i="9"/>
  <c r="D1750" i="9" s="1"/>
  <c r="F1750" i="9"/>
  <c r="C1711" i="15" l="1"/>
  <c r="F1711" i="15"/>
  <c r="D1711" i="15"/>
  <c r="E1711" i="15"/>
  <c r="J1751" i="9"/>
  <c r="K1751" i="9"/>
  <c r="A1752" i="9"/>
  <c r="B1712" i="15" s="1"/>
  <c r="C1751" i="9"/>
  <c r="D1751" i="9" s="1"/>
  <c r="F1751" i="9"/>
  <c r="H1751" i="9"/>
  <c r="G1751" i="9"/>
  <c r="I1751" i="9" s="1"/>
  <c r="B1752" i="9" s="1"/>
  <c r="E1751" i="9"/>
  <c r="F1712" i="15" l="1"/>
  <c r="C1712" i="15"/>
  <c r="D1712" i="15"/>
  <c r="E1712" i="15"/>
  <c r="J1752" i="9"/>
  <c r="K1752" i="9"/>
  <c r="G1752" i="9"/>
  <c r="I1752" i="9" s="1"/>
  <c r="B1753" i="9" s="1"/>
  <c r="A1753" i="9"/>
  <c r="B1713" i="15" s="1"/>
  <c r="C1752" i="9"/>
  <c r="D1752" i="9" s="1"/>
  <c r="F1752" i="9"/>
  <c r="H1752" i="9"/>
  <c r="E1752" i="9"/>
  <c r="E1713" i="15" l="1"/>
  <c r="F1713" i="15"/>
  <c r="C1713" i="15"/>
  <c r="D1713" i="15"/>
  <c r="J1753" i="9"/>
  <c r="K1753" i="9"/>
  <c r="C1753" i="9"/>
  <c r="D1753" i="9" s="1"/>
  <c r="G1753" i="9"/>
  <c r="I1753" i="9" s="1"/>
  <c r="B1754" i="9" s="1"/>
  <c r="E1753" i="9"/>
  <c r="A1754" i="9"/>
  <c r="B1714" i="15" s="1"/>
  <c r="F1753" i="9"/>
  <c r="H1753" i="9"/>
  <c r="F1714" i="15" l="1"/>
  <c r="C1714" i="15"/>
  <c r="E1714" i="15"/>
  <c r="D1714" i="15"/>
  <c r="J1754" i="9"/>
  <c r="K1754" i="9"/>
  <c r="H1754" i="9"/>
  <c r="G1754" i="9"/>
  <c r="I1754" i="9" s="1"/>
  <c r="B1755" i="9" s="1"/>
  <c r="C1754" i="9"/>
  <c r="D1754" i="9" s="1"/>
  <c r="A1755" i="9"/>
  <c r="B1715" i="15" s="1"/>
  <c r="F1754" i="9"/>
  <c r="E1754" i="9"/>
  <c r="C1715" i="15" l="1"/>
  <c r="F1715" i="15"/>
  <c r="D1715" i="15"/>
  <c r="E1715" i="15"/>
  <c r="J1755" i="9"/>
  <c r="K1755" i="9"/>
  <c r="A1756" i="9"/>
  <c r="B1716" i="15" s="1"/>
  <c r="C1755" i="9"/>
  <c r="D1755" i="9" s="1"/>
  <c r="F1755" i="9"/>
  <c r="H1755" i="9"/>
  <c r="G1755" i="9"/>
  <c r="I1755" i="9" s="1"/>
  <c r="B1756" i="9" s="1"/>
  <c r="E1755" i="9"/>
  <c r="F1716" i="15" l="1"/>
  <c r="D1716" i="15"/>
  <c r="E1716" i="15"/>
  <c r="C1716" i="15"/>
  <c r="J1756" i="9"/>
  <c r="K1756" i="9"/>
  <c r="G1756" i="9"/>
  <c r="I1756" i="9" s="1"/>
  <c r="B1757" i="9" s="1"/>
  <c r="E1756" i="9"/>
  <c r="F1756" i="9"/>
  <c r="H1756" i="9"/>
  <c r="A1757" i="9"/>
  <c r="B1717" i="15" s="1"/>
  <c r="C1756" i="9"/>
  <c r="D1756" i="9" s="1"/>
  <c r="E1717" i="15" l="1"/>
  <c r="F1717" i="15"/>
  <c r="D1717" i="15"/>
  <c r="C1717" i="15"/>
  <c r="J1757" i="9"/>
  <c r="K1757" i="9"/>
  <c r="C1757" i="9"/>
  <c r="D1757" i="9" s="1"/>
  <c r="G1757" i="9"/>
  <c r="I1757" i="9" s="1"/>
  <c r="B1758" i="9" s="1"/>
  <c r="A1758" i="9"/>
  <c r="B1718" i="15" s="1"/>
  <c r="H1757" i="9"/>
  <c r="E1757" i="9"/>
  <c r="F1757" i="9"/>
  <c r="D1718" i="15" l="1"/>
  <c r="F1718" i="15"/>
  <c r="C1718" i="15"/>
  <c r="E1718" i="15"/>
  <c r="J1758" i="9"/>
  <c r="K1758" i="9"/>
  <c r="H1758" i="9"/>
  <c r="G1758" i="9"/>
  <c r="I1758" i="9" s="1"/>
  <c r="B1759" i="9" s="1"/>
  <c r="E1758" i="9"/>
  <c r="A1759" i="9"/>
  <c r="B1719" i="15" s="1"/>
  <c r="C1758" i="9"/>
  <c r="D1758" i="9" s="1"/>
  <c r="F1758" i="9"/>
  <c r="F1719" i="15" l="1"/>
  <c r="C1719" i="15"/>
  <c r="D1719" i="15"/>
  <c r="E1719" i="15"/>
  <c r="J1759" i="9"/>
  <c r="K1759" i="9"/>
  <c r="A1760" i="9"/>
  <c r="B1720" i="15" s="1"/>
  <c r="C1759" i="9"/>
  <c r="D1759" i="9" s="1"/>
  <c r="F1759" i="9"/>
  <c r="H1759" i="9"/>
  <c r="G1759" i="9"/>
  <c r="I1759" i="9" s="1"/>
  <c r="B1760" i="9" s="1"/>
  <c r="E1759" i="9"/>
  <c r="F1720" i="15" l="1"/>
  <c r="E1720" i="15"/>
  <c r="C1720" i="15"/>
  <c r="D1720" i="15"/>
  <c r="J1760" i="9"/>
  <c r="K1760" i="9"/>
  <c r="G1760" i="9"/>
  <c r="I1760" i="9" s="1"/>
  <c r="B1761" i="9" s="1"/>
  <c r="E1760" i="9"/>
  <c r="A1761" i="9"/>
  <c r="B1721" i="15" s="1"/>
  <c r="H1760" i="9"/>
  <c r="C1760" i="9"/>
  <c r="D1760" i="9" s="1"/>
  <c r="F1760" i="9"/>
  <c r="E1721" i="15" l="1"/>
  <c r="F1721" i="15"/>
  <c r="C1721" i="15"/>
  <c r="D1721" i="15"/>
  <c r="J1761" i="9"/>
  <c r="K1761" i="9"/>
  <c r="F1761" i="9"/>
  <c r="C1761" i="9"/>
  <c r="D1761" i="9" s="1"/>
  <c r="G1761" i="9"/>
  <c r="I1761" i="9" s="1"/>
  <c r="B1762" i="9" s="1"/>
  <c r="E1761" i="9"/>
  <c r="A1762" i="9"/>
  <c r="B1722" i="15" s="1"/>
  <c r="H1761" i="9"/>
  <c r="D1722" i="15" l="1"/>
  <c r="F1722" i="15"/>
  <c r="C1722" i="15"/>
  <c r="E1722" i="15"/>
  <c r="J1762" i="9"/>
  <c r="K1762" i="9"/>
  <c r="G1762" i="9"/>
  <c r="I1762" i="9" s="1"/>
  <c r="B1763" i="9" s="1"/>
  <c r="E1762" i="9"/>
  <c r="C1762" i="9"/>
  <c r="D1762" i="9" s="1"/>
  <c r="F1762" i="9"/>
  <c r="H1762" i="9"/>
  <c r="A1763" i="9"/>
  <c r="B1723" i="15" s="1"/>
  <c r="C1723" i="15" l="1"/>
  <c r="F1723" i="15"/>
  <c r="E1723" i="15"/>
  <c r="D1723" i="15"/>
  <c r="J1763" i="9"/>
  <c r="K1763" i="9"/>
  <c r="A1764" i="9"/>
  <c r="B1724" i="15" s="1"/>
  <c r="C1763" i="9"/>
  <c r="D1763" i="9" s="1"/>
  <c r="F1763" i="9"/>
  <c r="H1763" i="9"/>
  <c r="G1763" i="9"/>
  <c r="I1763" i="9" s="1"/>
  <c r="B1764" i="9" s="1"/>
  <c r="E1763" i="9"/>
  <c r="F1724" i="15" l="1"/>
  <c r="E1724" i="15"/>
  <c r="C1724" i="15"/>
  <c r="D1724" i="15"/>
  <c r="J1764" i="9"/>
  <c r="K1764" i="9"/>
  <c r="G1764" i="9"/>
  <c r="I1764" i="9" s="1"/>
  <c r="B1765" i="9" s="1"/>
  <c r="E1764" i="9"/>
  <c r="A1765" i="9"/>
  <c r="B1725" i="15" s="1"/>
  <c r="C1764" i="9"/>
  <c r="D1764" i="9" s="1"/>
  <c r="F1764" i="9"/>
  <c r="H1764" i="9"/>
  <c r="F1725" i="15" l="1"/>
  <c r="D1725" i="15"/>
  <c r="E1725" i="15"/>
  <c r="C1725" i="15"/>
  <c r="J1765" i="9"/>
  <c r="K1765" i="9"/>
  <c r="C1765" i="9"/>
  <c r="D1765" i="9" s="1"/>
  <c r="F1765" i="9"/>
  <c r="H1765" i="9"/>
  <c r="A1766" i="9"/>
  <c r="B1726" i="15" s="1"/>
  <c r="G1765" i="9"/>
  <c r="I1765" i="9" s="1"/>
  <c r="B1766" i="9" s="1"/>
  <c r="E1765" i="9"/>
  <c r="D1726" i="15" l="1"/>
  <c r="F1726" i="15"/>
  <c r="C1726" i="15"/>
  <c r="E1726" i="15"/>
  <c r="J1766" i="9"/>
  <c r="K1766" i="9"/>
  <c r="E1766" i="9"/>
  <c r="G1766" i="9"/>
  <c r="I1766" i="9" s="1"/>
  <c r="B1767" i="9" s="1"/>
  <c r="H1766" i="9"/>
  <c r="A1767" i="9"/>
  <c r="B1727" i="15" s="1"/>
  <c r="C1766" i="9"/>
  <c r="D1766" i="9" s="1"/>
  <c r="F1766" i="9"/>
  <c r="C1727" i="15" l="1"/>
  <c r="F1727" i="15"/>
  <c r="D1727" i="15"/>
  <c r="E1727" i="15"/>
  <c r="J1767" i="9"/>
  <c r="K1767" i="9"/>
  <c r="A1768" i="9"/>
  <c r="B1728" i="15" s="1"/>
  <c r="H1767" i="9"/>
  <c r="G1767" i="9"/>
  <c r="I1767" i="9" s="1"/>
  <c r="B1768" i="9" s="1"/>
  <c r="E1767" i="9"/>
  <c r="C1767" i="9"/>
  <c r="D1767" i="9" s="1"/>
  <c r="F1767" i="9"/>
  <c r="F1728" i="15" l="1"/>
  <c r="C1728" i="15"/>
  <c r="D1728" i="15"/>
  <c r="E1728" i="15"/>
  <c r="J1768" i="9"/>
  <c r="K1768" i="9"/>
  <c r="G1768" i="9"/>
  <c r="I1768" i="9" s="1"/>
  <c r="B1769" i="9" s="1"/>
  <c r="F1768" i="9"/>
  <c r="H1768" i="9"/>
  <c r="A1769" i="9"/>
  <c r="B1729" i="15" s="1"/>
  <c r="E1768" i="9"/>
  <c r="C1768" i="9"/>
  <c r="D1768" i="9" s="1"/>
  <c r="E1729" i="15" l="1"/>
  <c r="F1729" i="15"/>
  <c r="C1729" i="15"/>
  <c r="D1729" i="15"/>
  <c r="J1769" i="9"/>
  <c r="K1769" i="9"/>
  <c r="F1769" i="9"/>
  <c r="H1769" i="9"/>
  <c r="G1769" i="9"/>
  <c r="I1769" i="9" s="1"/>
  <c r="B1770" i="9" s="1"/>
  <c r="C1769" i="9"/>
  <c r="D1769" i="9" s="1"/>
  <c r="E1769" i="9"/>
  <c r="A1770" i="9"/>
  <c r="B1730" i="15" s="1"/>
  <c r="F1730" i="15" l="1"/>
  <c r="E1730" i="15"/>
  <c r="D1730" i="15"/>
  <c r="C1730" i="15"/>
  <c r="J1770" i="9"/>
  <c r="K1770" i="9"/>
  <c r="C1770" i="9"/>
  <c r="D1770" i="9" s="1"/>
  <c r="F1770" i="9"/>
  <c r="H1770" i="9"/>
  <c r="G1770" i="9"/>
  <c r="I1770" i="9" s="1"/>
  <c r="B1771" i="9" s="1"/>
  <c r="E1770" i="9"/>
  <c r="A1771" i="9"/>
  <c r="B1731" i="15" s="1"/>
  <c r="C1731" i="15" l="1"/>
  <c r="F1731" i="15"/>
  <c r="D1731" i="15"/>
  <c r="E1731" i="15"/>
  <c r="J1771" i="9"/>
  <c r="K1771" i="9"/>
  <c r="C1771" i="9"/>
  <c r="D1771" i="9" s="1"/>
  <c r="G1771" i="9"/>
  <c r="I1771" i="9" s="1"/>
  <c r="B1772" i="9" s="1"/>
  <c r="E1771" i="9"/>
  <c r="A1772" i="9"/>
  <c r="B1732" i="15" s="1"/>
  <c r="F1771" i="9"/>
  <c r="H1771" i="9"/>
  <c r="F1732" i="15" l="1"/>
  <c r="E1732" i="15"/>
  <c r="C1732" i="15"/>
  <c r="D1732" i="15"/>
  <c r="J1772" i="9"/>
  <c r="K1772" i="9"/>
  <c r="C1772" i="9"/>
  <c r="D1772" i="9" s="1"/>
  <c r="A1773" i="9"/>
  <c r="B1733" i="15" s="1"/>
  <c r="F1772" i="9"/>
  <c r="H1772" i="9"/>
  <c r="G1772" i="9"/>
  <c r="I1772" i="9" s="1"/>
  <c r="B1773" i="9" s="1"/>
  <c r="E1772" i="9"/>
  <c r="E1733" i="15" l="1"/>
  <c r="F1733" i="15"/>
  <c r="C1733" i="15"/>
  <c r="D1733" i="15"/>
  <c r="J1773" i="9"/>
  <c r="K1773" i="9"/>
  <c r="C1773" i="9"/>
  <c r="D1773" i="9" s="1"/>
  <c r="H1773" i="9"/>
  <c r="G1773" i="9"/>
  <c r="I1773" i="9" s="1"/>
  <c r="B1774" i="9" s="1"/>
  <c r="E1773" i="9"/>
  <c r="A1774" i="9"/>
  <c r="B1734" i="15" s="1"/>
  <c r="F1773" i="9"/>
  <c r="D1734" i="15" l="1"/>
  <c r="F1734" i="15"/>
  <c r="C1734" i="15"/>
  <c r="E1734" i="15"/>
  <c r="J1774" i="9"/>
  <c r="K1774" i="9"/>
  <c r="E1774" i="9"/>
  <c r="A1775" i="9"/>
  <c r="B1735" i="15" s="1"/>
  <c r="C1774" i="9"/>
  <c r="D1774" i="9" s="1"/>
  <c r="F1774" i="9"/>
  <c r="H1774" i="9"/>
  <c r="G1774" i="9"/>
  <c r="I1774" i="9" s="1"/>
  <c r="B1775" i="9" s="1"/>
  <c r="F1735" i="15" l="1"/>
  <c r="C1735" i="15"/>
  <c r="D1735" i="15"/>
  <c r="E1735" i="15"/>
  <c r="J1775" i="9"/>
  <c r="K1775" i="9"/>
  <c r="A1776" i="9"/>
  <c r="B1736" i="15" s="1"/>
  <c r="C1775" i="9"/>
  <c r="D1775" i="9" s="1"/>
  <c r="G1775" i="9"/>
  <c r="I1775" i="9" s="1"/>
  <c r="B1776" i="9" s="1"/>
  <c r="E1775" i="9"/>
  <c r="F1775" i="9"/>
  <c r="H1775" i="9"/>
  <c r="F1736" i="15" l="1"/>
  <c r="C1736" i="15"/>
  <c r="D1736" i="15"/>
  <c r="E1736" i="15"/>
  <c r="J1776" i="9"/>
  <c r="K1776" i="9"/>
  <c r="C1776" i="9"/>
  <c r="D1776" i="9" s="1"/>
  <c r="A1777" i="9"/>
  <c r="B1737" i="15" s="1"/>
  <c r="F1776" i="9"/>
  <c r="H1776" i="9"/>
  <c r="G1776" i="9"/>
  <c r="I1776" i="9" s="1"/>
  <c r="B1777" i="9" s="1"/>
  <c r="E1776" i="9"/>
  <c r="E1737" i="15" l="1"/>
  <c r="F1737" i="15"/>
  <c r="C1737" i="15"/>
  <c r="D1737" i="15"/>
  <c r="J1777" i="9"/>
  <c r="K1777" i="9"/>
  <c r="H1777" i="9"/>
  <c r="F1777" i="9"/>
  <c r="C1777" i="9"/>
  <c r="D1777" i="9" s="1"/>
  <c r="G1777" i="9"/>
  <c r="I1777" i="9" s="1"/>
  <c r="B1778" i="9" s="1"/>
  <c r="E1777" i="9"/>
  <c r="A1778" i="9"/>
  <c r="B1738" i="15" s="1"/>
  <c r="D1738" i="15" l="1"/>
  <c r="F1738" i="15"/>
  <c r="E1738" i="15"/>
  <c r="C1738" i="15"/>
  <c r="J1778" i="9"/>
  <c r="K1778" i="9"/>
  <c r="H1778" i="9"/>
  <c r="G1778" i="9"/>
  <c r="I1778" i="9" s="1"/>
  <c r="B1779" i="9" s="1"/>
  <c r="E1778" i="9"/>
  <c r="A1779" i="9"/>
  <c r="B1739" i="15" s="1"/>
  <c r="C1778" i="9"/>
  <c r="D1778" i="9" s="1"/>
  <c r="F1778" i="9"/>
  <c r="C1739" i="15" l="1"/>
  <c r="F1739" i="15"/>
  <c r="D1739" i="15"/>
  <c r="E1739" i="15"/>
  <c r="J1779" i="9"/>
  <c r="K1779" i="9"/>
  <c r="A1780" i="9"/>
  <c r="B1740" i="15" s="1"/>
  <c r="C1779" i="9"/>
  <c r="D1779" i="9" s="1"/>
  <c r="F1779" i="9"/>
  <c r="H1779" i="9"/>
  <c r="E1779" i="9"/>
  <c r="G1779" i="9"/>
  <c r="I1779" i="9" s="1"/>
  <c r="B1780" i="9" s="1"/>
  <c r="F1740" i="15" l="1"/>
  <c r="C1740" i="15"/>
  <c r="D1740" i="15"/>
  <c r="E1740" i="15"/>
  <c r="J1780" i="9"/>
  <c r="K1780" i="9"/>
  <c r="F1780" i="9"/>
  <c r="H1780" i="9"/>
  <c r="G1780" i="9"/>
  <c r="I1780" i="9" s="1"/>
  <c r="B1781" i="9" s="1"/>
  <c r="E1780" i="9"/>
  <c r="A1781" i="9"/>
  <c r="B1741" i="15" s="1"/>
  <c r="C1780" i="9"/>
  <c r="D1780" i="9" s="1"/>
  <c r="F1741" i="15" l="1"/>
  <c r="D1741" i="15"/>
  <c r="E1741" i="15"/>
  <c r="C1741" i="15"/>
  <c r="J1781" i="9"/>
  <c r="K1781" i="9"/>
  <c r="C1781" i="9"/>
  <c r="D1781" i="9" s="1"/>
  <c r="H1781" i="9"/>
  <c r="G1781" i="9"/>
  <c r="I1781" i="9" s="1"/>
  <c r="B1782" i="9" s="1"/>
  <c r="E1781" i="9"/>
  <c r="A1782" i="9"/>
  <c r="B1742" i="15" s="1"/>
  <c r="F1781" i="9"/>
  <c r="D1742" i="15" l="1"/>
  <c r="F1742" i="15"/>
  <c r="C1742" i="15"/>
  <c r="E1742" i="15"/>
  <c r="J1782" i="9"/>
  <c r="K1782" i="9"/>
  <c r="A1783" i="9"/>
  <c r="B1743" i="15" s="1"/>
  <c r="E1782" i="9"/>
  <c r="G1782" i="9"/>
  <c r="I1782" i="9" s="1"/>
  <c r="B1783" i="9" s="1"/>
  <c r="F1782" i="9"/>
  <c r="H1782" i="9"/>
  <c r="C1782" i="9"/>
  <c r="D1782" i="9" s="1"/>
  <c r="C1743" i="15" l="1"/>
  <c r="F1743" i="15"/>
  <c r="D1743" i="15"/>
  <c r="E1743" i="15"/>
  <c r="J1783" i="9"/>
  <c r="K1783" i="9"/>
  <c r="A1784" i="9"/>
  <c r="B1744" i="15" s="1"/>
  <c r="C1783" i="9"/>
  <c r="D1783" i="9" s="1"/>
  <c r="F1783" i="9"/>
  <c r="H1783" i="9"/>
  <c r="G1783" i="9"/>
  <c r="I1783" i="9" s="1"/>
  <c r="B1784" i="9" s="1"/>
  <c r="E1783" i="9"/>
  <c r="F1744" i="15" l="1"/>
  <c r="D1744" i="15"/>
  <c r="E1744" i="15"/>
  <c r="C1744" i="15"/>
  <c r="J1784" i="9"/>
  <c r="K1784" i="9"/>
  <c r="C1784" i="9"/>
  <c r="D1784" i="9" s="1"/>
  <c r="A1785" i="9"/>
  <c r="B1745" i="15" s="1"/>
  <c r="E1784" i="9"/>
  <c r="F1784" i="9"/>
  <c r="H1784" i="9"/>
  <c r="G1784" i="9"/>
  <c r="I1784" i="9" s="1"/>
  <c r="B1785" i="9" s="1"/>
  <c r="E1745" i="15" l="1"/>
  <c r="F1745" i="15"/>
  <c r="D1745" i="15"/>
  <c r="C1745" i="15"/>
  <c r="J1785" i="9"/>
  <c r="K1785" i="9"/>
  <c r="C1785" i="9"/>
  <c r="D1785" i="9" s="1"/>
  <c r="G1785" i="9"/>
  <c r="I1785" i="9" s="1"/>
  <c r="B1786" i="9" s="1"/>
  <c r="F1785" i="9"/>
  <c r="H1785" i="9"/>
  <c r="E1785" i="9"/>
  <c r="A1786" i="9"/>
  <c r="B1746" i="15" s="1"/>
  <c r="F1746" i="15" l="1"/>
  <c r="C1746" i="15"/>
  <c r="E1746" i="15"/>
  <c r="D1746" i="15"/>
  <c r="J1786" i="9"/>
  <c r="K1786" i="9"/>
  <c r="H1786" i="9"/>
  <c r="G1786" i="9"/>
  <c r="I1786" i="9" s="1"/>
  <c r="B1787" i="9" s="1"/>
  <c r="E1786" i="9"/>
  <c r="A1787" i="9"/>
  <c r="B1747" i="15" s="1"/>
  <c r="C1786" i="9"/>
  <c r="D1786" i="9" s="1"/>
  <c r="F1786" i="9"/>
  <c r="C1747" i="15" l="1"/>
  <c r="F1747" i="15"/>
  <c r="D1747" i="15"/>
  <c r="E1747" i="15"/>
  <c r="J1787" i="9"/>
  <c r="K1787" i="9"/>
  <c r="C1787" i="9"/>
  <c r="D1787" i="9" s="1"/>
  <c r="F1787" i="9"/>
  <c r="G1787" i="9"/>
  <c r="I1787" i="9" s="1"/>
  <c r="B1788" i="9" s="1"/>
  <c r="E1787" i="9"/>
  <c r="A1788" i="9"/>
  <c r="B1748" i="15" s="1"/>
  <c r="H1787" i="9"/>
  <c r="F1748" i="15" l="1"/>
  <c r="C1748" i="15"/>
  <c r="D1748" i="15"/>
  <c r="E1748" i="15"/>
  <c r="J1788" i="9"/>
  <c r="K1788" i="9"/>
  <c r="G1788" i="9"/>
  <c r="I1788" i="9" s="1"/>
  <c r="B1789" i="9" s="1"/>
  <c r="E1788" i="9"/>
  <c r="C1788" i="9"/>
  <c r="D1788" i="9" s="1"/>
  <c r="F1788" i="9"/>
  <c r="H1788" i="9"/>
  <c r="A1789" i="9"/>
  <c r="B1749" i="15" s="1"/>
  <c r="E1749" i="15" l="1"/>
  <c r="F1749" i="15"/>
  <c r="C1749" i="15"/>
  <c r="D1749" i="15"/>
  <c r="J1789" i="9"/>
  <c r="K1789" i="9"/>
  <c r="C1789" i="9"/>
  <c r="D1789" i="9" s="1"/>
  <c r="F1789" i="9"/>
  <c r="H1789" i="9"/>
  <c r="G1789" i="9"/>
  <c r="I1789" i="9" s="1"/>
  <c r="B1790" i="9" s="1"/>
  <c r="E1789" i="9"/>
  <c r="A1790" i="9"/>
  <c r="B1750" i="15" s="1"/>
  <c r="D1750" i="15" l="1"/>
  <c r="F1750" i="15"/>
  <c r="C1750" i="15"/>
  <c r="E1750" i="15"/>
  <c r="J1790" i="9"/>
  <c r="K1790" i="9"/>
  <c r="C1790" i="9"/>
  <c r="D1790" i="9" s="1"/>
  <c r="F1790" i="9"/>
  <c r="H1790" i="9"/>
  <c r="G1790" i="9"/>
  <c r="I1790" i="9" s="1"/>
  <c r="B1791" i="9" s="1"/>
  <c r="E1790" i="9"/>
  <c r="A1791" i="9"/>
  <c r="B1751" i="15" s="1"/>
  <c r="F1751" i="15" l="1"/>
  <c r="D1751" i="15"/>
  <c r="E1751" i="15"/>
  <c r="C1751" i="15"/>
  <c r="J1791" i="9"/>
  <c r="K1791" i="9"/>
  <c r="A1792" i="9"/>
  <c r="B1752" i="15" s="1"/>
  <c r="F1791" i="9"/>
  <c r="H1791" i="9"/>
  <c r="G1791" i="9"/>
  <c r="I1791" i="9" s="1"/>
  <c r="B1792" i="9" s="1"/>
  <c r="C1791" i="9"/>
  <c r="D1791" i="9" s="1"/>
  <c r="E1791" i="9"/>
  <c r="F1752" i="15" l="1"/>
  <c r="C1752" i="15"/>
  <c r="D1752" i="15"/>
  <c r="E1752" i="15"/>
  <c r="J1792" i="9"/>
  <c r="K1792" i="9"/>
  <c r="G1792" i="9"/>
  <c r="I1792" i="9" s="1"/>
  <c r="B1793" i="9" s="1"/>
  <c r="E1792" i="9"/>
  <c r="C1792" i="9"/>
  <c r="D1792" i="9" s="1"/>
  <c r="F1792" i="9"/>
  <c r="A1793" i="9"/>
  <c r="B1753" i="15" s="1"/>
  <c r="H1792" i="9"/>
  <c r="E1753" i="15" l="1"/>
  <c r="F1753" i="15"/>
  <c r="C1753" i="15"/>
  <c r="D1753" i="15"/>
  <c r="J1793" i="9"/>
  <c r="K1793" i="9"/>
  <c r="F1793" i="9"/>
  <c r="C1793" i="9"/>
  <c r="D1793" i="9" s="1"/>
  <c r="G1793" i="9"/>
  <c r="I1793" i="9" s="1"/>
  <c r="B1794" i="9" s="1"/>
  <c r="H1793" i="9"/>
  <c r="E1793" i="9"/>
  <c r="A1794" i="9"/>
  <c r="B1754" i="15" s="1"/>
  <c r="D1754" i="15" l="1"/>
  <c r="F1754" i="15"/>
  <c r="C1754" i="15"/>
  <c r="E1754" i="15"/>
  <c r="J1794" i="9"/>
  <c r="K1794" i="9"/>
  <c r="C1794" i="9"/>
  <c r="D1794" i="9" s="1"/>
  <c r="F1794" i="9"/>
  <c r="H1794" i="9"/>
  <c r="G1794" i="9"/>
  <c r="I1794" i="9" s="1"/>
  <c r="B1795" i="9" s="1"/>
  <c r="E1794" i="9"/>
  <c r="A1795" i="9"/>
  <c r="B1755" i="15" s="1"/>
  <c r="C1755" i="15" l="1"/>
  <c r="F1755" i="15"/>
  <c r="D1755" i="15"/>
  <c r="E1755" i="15"/>
  <c r="J1795" i="9"/>
  <c r="K1795" i="9"/>
  <c r="C1795" i="9"/>
  <c r="D1795" i="9" s="1"/>
  <c r="F1795" i="9"/>
  <c r="H1795" i="9"/>
  <c r="G1795" i="9"/>
  <c r="I1795" i="9" s="1"/>
  <c r="B1796" i="9" s="1"/>
  <c r="E1795" i="9"/>
  <c r="A1796" i="9"/>
  <c r="B1756" i="15" s="1"/>
  <c r="F1756" i="15" l="1"/>
  <c r="C1756" i="15"/>
  <c r="D1756" i="15"/>
  <c r="E1756" i="15"/>
  <c r="J1796" i="9"/>
  <c r="K1796" i="9"/>
  <c r="A1797" i="9"/>
  <c r="B1757" i="15" s="1"/>
  <c r="E1796" i="9"/>
  <c r="C1796" i="9"/>
  <c r="D1796" i="9" s="1"/>
  <c r="G1796" i="9"/>
  <c r="I1796" i="9" s="1"/>
  <c r="B1797" i="9" s="1"/>
  <c r="F1796" i="9"/>
  <c r="H1796" i="9"/>
  <c r="F1757" i="15" l="1"/>
  <c r="E1757" i="15"/>
  <c r="C1757" i="15"/>
  <c r="D1757" i="15"/>
  <c r="J1797" i="9"/>
  <c r="K1797" i="9"/>
  <c r="C1797" i="9"/>
  <c r="D1797" i="9" s="1"/>
  <c r="F1797" i="9"/>
  <c r="H1797" i="9"/>
  <c r="G1797" i="9"/>
  <c r="I1797" i="9" s="1"/>
  <c r="B1798" i="9" s="1"/>
  <c r="E1797" i="9"/>
  <c r="A1798" i="9"/>
  <c r="B1758" i="15" s="1"/>
  <c r="D1758" i="15" l="1"/>
  <c r="F1758" i="15"/>
  <c r="C1758" i="15"/>
  <c r="E1758" i="15"/>
  <c r="J1798" i="9"/>
  <c r="K1798" i="9"/>
  <c r="C1798" i="9"/>
  <c r="D1798" i="9" s="1"/>
  <c r="F1798" i="9"/>
  <c r="H1798" i="9"/>
  <c r="A1799" i="9"/>
  <c r="B1759" i="15" s="1"/>
  <c r="E1798" i="9"/>
  <c r="G1798" i="9"/>
  <c r="I1798" i="9" s="1"/>
  <c r="B1799" i="9" s="1"/>
  <c r="C1759" i="15" l="1"/>
  <c r="F1759" i="15"/>
  <c r="E1759" i="15"/>
  <c r="D1759" i="15"/>
  <c r="J1799" i="9"/>
  <c r="K1799" i="9"/>
  <c r="A1800" i="9"/>
  <c r="B1760" i="15" s="1"/>
  <c r="C1799" i="9"/>
  <c r="D1799" i="9" s="1"/>
  <c r="F1799" i="9"/>
  <c r="G1799" i="9"/>
  <c r="I1799" i="9" s="1"/>
  <c r="B1800" i="9" s="1"/>
  <c r="H1799" i="9"/>
  <c r="E1799" i="9"/>
  <c r="F1760" i="15" l="1"/>
  <c r="E1760" i="15"/>
  <c r="C1760" i="15"/>
  <c r="D1760" i="15"/>
  <c r="J1800" i="9"/>
  <c r="K1800" i="9"/>
  <c r="G1800" i="9"/>
  <c r="I1800" i="9" s="1"/>
  <c r="B1801" i="9" s="1"/>
  <c r="A1801" i="9"/>
  <c r="B1761" i="15" s="1"/>
  <c r="E1800" i="9"/>
  <c r="C1800" i="9"/>
  <c r="D1800" i="9" s="1"/>
  <c r="F1800" i="9"/>
  <c r="H1800" i="9"/>
  <c r="E1761" i="15" l="1"/>
  <c r="F1761" i="15"/>
  <c r="C1761" i="15"/>
  <c r="D1761" i="15"/>
  <c r="J1801" i="9"/>
  <c r="K1801" i="9"/>
  <c r="C1801" i="9"/>
  <c r="D1801" i="9" s="1"/>
  <c r="F1801" i="9"/>
  <c r="H1801" i="9"/>
  <c r="E1801" i="9"/>
  <c r="A1802" i="9"/>
  <c r="B1762" i="15" s="1"/>
  <c r="G1801" i="9"/>
  <c r="I1801" i="9" s="1"/>
  <c r="B1802" i="9" s="1"/>
  <c r="F1762" i="15" l="1"/>
  <c r="C1762" i="15"/>
  <c r="E1762" i="15"/>
  <c r="D1762" i="15"/>
  <c r="J1802" i="9"/>
  <c r="K1802" i="9"/>
  <c r="E1802" i="9"/>
  <c r="F1802" i="9"/>
  <c r="H1802" i="9"/>
  <c r="G1802" i="9"/>
  <c r="I1802" i="9" s="1"/>
  <c r="B1803" i="9" s="1"/>
  <c r="A1803" i="9"/>
  <c r="B1763" i="15" s="1"/>
  <c r="C1802" i="9"/>
  <c r="D1802" i="9" s="1"/>
  <c r="C1763" i="15" l="1"/>
  <c r="F1763" i="15"/>
  <c r="D1763" i="15"/>
  <c r="E1763" i="15"/>
  <c r="J1803" i="9"/>
  <c r="K1803" i="9"/>
  <c r="A1804" i="9"/>
  <c r="B1764" i="15" s="1"/>
  <c r="C1803" i="9"/>
  <c r="D1803" i="9" s="1"/>
  <c r="F1803" i="9"/>
  <c r="H1803" i="9"/>
  <c r="G1803" i="9"/>
  <c r="I1803" i="9" s="1"/>
  <c r="B1804" i="9" s="1"/>
  <c r="E1803" i="9"/>
  <c r="F1764" i="15" l="1"/>
  <c r="C1764" i="15"/>
  <c r="D1764" i="15"/>
  <c r="E1764" i="15"/>
  <c r="J1804" i="9"/>
  <c r="K1804" i="9"/>
  <c r="G1804" i="9"/>
  <c r="I1804" i="9" s="1"/>
  <c r="B1805" i="9" s="1"/>
  <c r="E1804" i="9"/>
  <c r="F1804" i="9"/>
  <c r="H1804" i="9"/>
  <c r="A1805" i="9"/>
  <c r="B1765" i="15" s="1"/>
  <c r="C1804" i="9"/>
  <c r="D1804" i="9" s="1"/>
  <c r="E1765" i="15" l="1"/>
  <c r="F1765" i="15"/>
  <c r="C1765" i="15"/>
  <c r="D1765" i="15"/>
  <c r="J1805" i="9"/>
  <c r="K1805" i="9"/>
  <c r="F1805" i="9"/>
  <c r="G1805" i="9"/>
  <c r="I1805" i="9" s="1"/>
  <c r="B1806" i="9" s="1"/>
  <c r="E1805" i="9"/>
  <c r="A1806" i="9"/>
  <c r="B1766" i="15" s="1"/>
  <c r="C1805" i="9"/>
  <c r="D1805" i="9" s="1"/>
  <c r="H1805" i="9"/>
  <c r="D1766" i="15" l="1"/>
  <c r="F1766" i="15"/>
  <c r="E1766" i="15"/>
  <c r="C1766" i="15"/>
  <c r="J1806" i="9"/>
  <c r="K1806" i="9"/>
  <c r="H1806" i="9"/>
  <c r="G1806" i="9"/>
  <c r="I1806" i="9" s="1"/>
  <c r="B1807" i="9" s="1"/>
  <c r="E1806" i="9"/>
  <c r="A1807" i="9"/>
  <c r="B1767" i="15" s="1"/>
  <c r="C1806" i="9"/>
  <c r="D1806" i="9" s="1"/>
  <c r="F1806" i="9"/>
  <c r="F1767" i="15" l="1"/>
  <c r="C1767" i="15"/>
  <c r="D1767" i="15"/>
  <c r="E1767" i="15"/>
  <c r="J1807" i="9"/>
  <c r="K1807" i="9"/>
  <c r="A1808" i="9"/>
  <c r="B1768" i="15" s="1"/>
  <c r="H1807" i="9"/>
  <c r="G1807" i="9"/>
  <c r="I1807" i="9" s="1"/>
  <c r="B1808" i="9" s="1"/>
  <c r="E1807" i="9"/>
  <c r="C1807" i="9"/>
  <c r="D1807" i="9" s="1"/>
  <c r="F1807" i="9"/>
  <c r="F1768" i="15" l="1"/>
  <c r="D1768" i="15"/>
  <c r="E1768" i="15"/>
  <c r="C1768" i="15"/>
  <c r="J1808" i="9"/>
  <c r="K1808" i="9"/>
  <c r="A1809" i="9"/>
  <c r="B1769" i="15" s="1"/>
  <c r="C1808" i="9"/>
  <c r="D1808" i="9" s="1"/>
  <c r="F1808" i="9"/>
  <c r="H1808" i="9"/>
  <c r="G1808" i="9"/>
  <c r="I1808" i="9" s="1"/>
  <c r="B1809" i="9" s="1"/>
  <c r="E1808" i="9"/>
  <c r="E1769" i="15" l="1"/>
  <c r="F1769" i="15"/>
  <c r="C1769" i="15"/>
  <c r="D1769" i="15"/>
  <c r="J1809" i="9"/>
  <c r="K1809" i="9"/>
  <c r="G1809" i="9"/>
  <c r="I1809" i="9" s="1"/>
  <c r="B1810" i="9" s="1"/>
  <c r="F1809" i="9"/>
  <c r="E1809" i="9"/>
  <c r="A1810" i="9"/>
  <c r="B1770" i="15" s="1"/>
  <c r="H1809" i="9"/>
  <c r="C1809" i="9"/>
  <c r="D1809" i="9" s="1"/>
  <c r="D1770" i="15" l="1"/>
  <c r="F1770" i="15"/>
  <c r="C1770" i="15"/>
  <c r="E1770" i="15"/>
  <c r="J1810" i="9"/>
  <c r="K1810" i="9"/>
  <c r="G1810" i="9"/>
  <c r="I1810" i="9" s="1"/>
  <c r="B1811" i="9" s="1"/>
  <c r="C1810" i="9"/>
  <c r="D1810" i="9" s="1"/>
  <c r="F1810" i="9"/>
  <c r="H1810" i="9"/>
  <c r="E1810" i="9"/>
  <c r="A1811" i="9"/>
  <c r="B1771" i="15" s="1"/>
  <c r="C1771" i="15" l="1"/>
  <c r="F1771" i="15"/>
  <c r="D1771" i="15"/>
  <c r="E1771" i="15"/>
  <c r="J1811" i="9"/>
  <c r="K1811" i="9"/>
  <c r="A1812" i="9"/>
  <c r="B1772" i="15" s="1"/>
  <c r="C1811" i="9"/>
  <c r="D1811" i="9" s="1"/>
  <c r="H1811" i="9"/>
  <c r="G1811" i="9"/>
  <c r="I1811" i="9" s="1"/>
  <c r="B1812" i="9" s="1"/>
  <c r="E1811" i="9"/>
  <c r="F1811" i="9"/>
  <c r="F1772" i="15" l="1"/>
  <c r="D1772" i="15"/>
  <c r="E1772" i="15"/>
  <c r="C1772" i="15"/>
  <c r="J1812" i="9"/>
  <c r="K1812" i="9"/>
  <c r="G1812" i="9"/>
  <c r="I1812" i="9" s="1"/>
  <c r="B1813" i="9" s="1"/>
  <c r="E1812" i="9"/>
  <c r="F1812" i="9"/>
  <c r="H1812" i="9"/>
  <c r="A1813" i="9"/>
  <c r="B1773" i="15" s="1"/>
  <c r="C1812" i="9"/>
  <c r="D1812" i="9" s="1"/>
  <c r="F1773" i="15" l="1"/>
  <c r="E1773" i="15"/>
  <c r="C1773" i="15"/>
  <c r="D1773" i="15"/>
  <c r="J1813" i="9"/>
  <c r="K1813" i="9"/>
  <c r="F1813" i="9"/>
  <c r="H1813" i="9"/>
  <c r="G1813" i="9"/>
  <c r="I1813" i="9" s="1"/>
  <c r="B1814" i="9" s="1"/>
  <c r="C1813" i="9"/>
  <c r="D1813" i="9" s="1"/>
  <c r="E1813" i="9"/>
  <c r="A1814" i="9"/>
  <c r="B1774" i="15" s="1"/>
  <c r="D1774" i="15" l="1"/>
  <c r="F1774" i="15"/>
  <c r="C1774" i="15"/>
  <c r="E1774" i="15"/>
  <c r="J1814" i="9"/>
  <c r="K1814" i="9"/>
  <c r="C1814" i="9"/>
  <c r="D1814" i="9" s="1"/>
  <c r="F1814" i="9"/>
  <c r="H1814" i="9"/>
  <c r="A1815" i="9"/>
  <c r="B1775" i="15" s="1"/>
  <c r="E1814" i="9"/>
  <c r="G1814" i="9"/>
  <c r="I1814" i="9" s="1"/>
  <c r="B1815" i="9" s="1"/>
  <c r="C1775" i="15" l="1"/>
  <c r="F1775" i="15"/>
  <c r="D1775" i="15"/>
  <c r="E1775" i="15"/>
  <c r="J1815" i="9"/>
  <c r="K1815" i="9"/>
  <c r="C1815" i="9"/>
  <c r="D1815" i="9" s="1"/>
  <c r="F1815" i="9"/>
  <c r="G1815" i="9"/>
  <c r="I1815" i="9" s="1"/>
  <c r="B1816" i="9" s="1"/>
  <c r="E1815" i="9"/>
  <c r="A1816" i="9"/>
  <c r="B1776" i="15" s="1"/>
  <c r="H1815" i="9"/>
  <c r="F1776" i="15" l="1"/>
  <c r="C1776" i="15"/>
  <c r="D1776" i="15"/>
  <c r="E1776" i="15"/>
  <c r="J1816" i="9"/>
  <c r="K1816" i="9"/>
  <c r="G1816" i="9"/>
  <c r="I1816" i="9" s="1"/>
  <c r="B1817" i="9" s="1"/>
  <c r="A1817" i="9"/>
  <c r="B1777" i="15" s="1"/>
  <c r="E1816" i="9"/>
  <c r="C1816" i="9"/>
  <c r="D1816" i="9" s="1"/>
  <c r="F1816" i="9"/>
  <c r="H1816" i="9"/>
  <c r="E1777" i="15" l="1"/>
  <c r="F1777" i="15"/>
  <c r="C1777" i="15"/>
  <c r="D1777" i="15"/>
  <c r="J1817" i="9"/>
  <c r="K1817" i="9"/>
  <c r="F1817" i="9"/>
  <c r="H1817" i="9"/>
  <c r="C1817" i="9"/>
  <c r="D1817" i="9" s="1"/>
  <c r="G1817" i="9"/>
  <c r="I1817" i="9" s="1"/>
  <c r="B1818" i="9" s="1"/>
  <c r="E1817" i="9"/>
  <c r="A1818" i="9"/>
  <c r="B1778" i="15" s="1"/>
  <c r="F1778" i="15" l="1"/>
  <c r="E1778" i="15"/>
  <c r="D1778" i="15"/>
  <c r="C1778" i="15"/>
  <c r="J1818" i="9"/>
  <c r="K1818" i="9"/>
  <c r="E1818" i="9"/>
  <c r="A1819" i="9"/>
  <c r="B1779" i="15" s="1"/>
  <c r="C1818" i="9"/>
  <c r="D1818" i="9" s="1"/>
  <c r="F1818" i="9"/>
  <c r="G1818" i="9"/>
  <c r="I1818" i="9" s="1"/>
  <c r="B1819" i="9" s="1"/>
  <c r="H1818" i="9"/>
  <c r="C1779" i="15" l="1"/>
  <c r="F1779" i="15"/>
  <c r="D1779" i="15"/>
  <c r="E1779" i="15"/>
  <c r="J1819" i="9"/>
  <c r="K1819" i="9"/>
  <c r="A1820" i="9"/>
  <c r="B1780" i="15" s="1"/>
  <c r="E1819" i="9"/>
  <c r="C1819" i="9"/>
  <c r="D1819" i="9" s="1"/>
  <c r="F1819" i="9"/>
  <c r="H1819" i="9"/>
  <c r="G1819" i="9"/>
  <c r="I1819" i="9" s="1"/>
  <c r="B1820" i="9" s="1"/>
  <c r="F1780" i="15" l="1"/>
  <c r="D1780" i="15"/>
  <c r="E1780" i="15"/>
  <c r="C1780" i="15"/>
  <c r="J1820" i="9"/>
  <c r="K1820" i="9"/>
  <c r="G1820" i="9"/>
  <c r="I1820" i="9" s="1"/>
  <c r="B1821" i="9" s="1"/>
  <c r="E1820" i="9"/>
  <c r="C1820" i="9"/>
  <c r="D1820" i="9" s="1"/>
  <c r="F1820" i="9"/>
  <c r="H1820" i="9"/>
  <c r="A1821" i="9"/>
  <c r="B1781" i="15" s="1"/>
  <c r="E1781" i="15" l="1"/>
  <c r="F1781" i="15"/>
  <c r="D1781" i="15"/>
  <c r="C1781" i="15"/>
  <c r="J1821" i="9"/>
  <c r="K1821" i="9"/>
  <c r="F1821" i="9"/>
  <c r="H1821" i="9"/>
  <c r="G1821" i="9"/>
  <c r="I1821" i="9" s="1"/>
  <c r="B1822" i="9" s="1"/>
  <c r="C1821" i="9"/>
  <c r="D1821" i="9" s="1"/>
  <c r="E1821" i="9"/>
  <c r="A1822" i="9"/>
  <c r="B1782" i="15" s="1"/>
  <c r="D1782" i="15" l="1"/>
  <c r="F1782" i="15"/>
  <c r="C1782" i="15"/>
  <c r="E1782" i="15"/>
  <c r="J1822" i="9"/>
  <c r="K1822" i="9"/>
  <c r="C1822" i="9"/>
  <c r="D1822" i="9" s="1"/>
  <c r="F1822" i="9"/>
  <c r="H1822" i="9"/>
  <c r="G1822" i="9"/>
  <c r="I1822" i="9" s="1"/>
  <c r="B1823" i="9" s="1"/>
  <c r="E1822" i="9"/>
  <c r="A1823" i="9"/>
  <c r="B1783" i="15" s="1"/>
  <c r="F1783" i="15" l="1"/>
  <c r="D1783" i="15"/>
  <c r="E1783" i="15"/>
  <c r="C1783" i="15"/>
  <c r="J1823" i="9"/>
  <c r="K1823" i="9"/>
  <c r="C1823" i="9"/>
  <c r="D1823" i="9" s="1"/>
  <c r="F1823" i="9"/>
  <c r="H1823" i="9"/>
  <c r="G1823" i="9"/>
  <c r="I1823" i="9" s="1"/>
  <c r="B1824" i="9" s="1"/>
  <c r="E1823" i="9"/>
  <c r="A1824" i="9"/>
  <c r="B1784" i="15" s="1"/>
  <c r="F1784" i="15" l="1"/>
  <c r="E1784" i="15"/>
  <c r="C1784" i="15"/>
  <c r="D1784" i="15"/>
  <c r="J1824" i="9"/>
  <c r="K1824" i="9"/>
  <c r="G1824" i="9"/>
  <c r="I1824" i="9" s="1"/>
  <c r="B1825" i="9" s="1"/>
  <c r="A1825" i="9"/>
  <c r="B1785" i="15" s="1"/>
  <c r="C1824" i="9"/>
  <c r="D1824" i="9" s="1"/>
  <c r="F1824" i="9"/>
  <c r="H1824" i="9"/>
  <c r="E1824" i="9"/>
  <c r="E1785" i="15" l="1"/>
  <c r="F1785" i="15"/>
  <c r="C1785" i="15"/>
  <c r="D1785" i="15"/>
  <c r="J1825" i="9"/>
  <c r="K1825" i="9"/>
  <c r="F1825" i="9"/>
  <c r="C1825" i="9"/>
  <c r="D1825" i="9" s="1"/>
  <c r="G1825" i="9"/>
  <c r="I1825" i="9" s="1"/>
  <c r="B1826" i="9" s="1"/>
  <c r="H1825" i="9"/>
  <c r="E1825" i="9"/>
  <c r="A1826" i="9"/>
  <c r="B1786" i="15" s="1"/>
  <c r="D1786" i="15" l="1"/>
  <c r="F1786" i="15"/>
  <c r="C1786" i="15"/>
  <c r="E1786" i="15"/>
  <c r="J1826" i="9"/>
  <c r="K1826" i="9"/>
  <c r="E1826" i="9"/>
  <c r="H1826" i="9"/>
  <c r="G1826" i="9"/>
  <c r="I1826" i="9" s="1"/>
  <c r="B1827" i="9" s="1"/>
  <c r="A1827" i="9"/>
  <c r="B1787" i="15" s="1"/>
  <c r="C1826" i="9"/>
  <c r="D1826" i="9" s="1"/>
  <c r="F1826" i="9"/>
  <c r="C1787" i="15" l="1"/>
  <c r="F1787" i="15"/>
  <c r="E1787" i="15"/>
  <c r="D1787" i="15"/>
  <c r="J1827" i="9"/>
  <c r="K1827" i="9"/>
  <c r="C1827" i="9"/>
  <c r="D1827" i="9" s="1"/>
  <c r="F1827" i="9"/>
  <c r="G1827" i="9"/>
  <c r="I1827" i="9" s="1"/>
  <c r="B1828" i="9" s="1"/>
  <c r="E1827" i="9"/>
  <c r="A1828" i="9"/>
  <c r="B1788" i="15" s="1"/>
  <c r="H1827" i="9"/>
  <c r="F1788" i="15" l="1"/>
  <c r="E1788" i="15"/>
  <c r="C1788" i="15"/>
  <c r="D1788" i="15"/>
  <c r="J1828" i="9"/>
  <c r="K1828" i="9"/>
  <c r="C1828" i="9"/>
  <c r="D1828" i="9" s="1"/>
  <c r="H1828" i="9"/>
  <c r="E1828" i="9"/>
  <c r="A1829" i="9"/>
  <c r="B1789" i="15" s="1"/>
  <c r="F1828" i="9"/>
  <c r="G1828" i="9"/>
  <c r="I1828" i="9" s="1"/>
  <c r="B1829" i="9" s="1"/>
  <c r="F1789" i="15" l="1"/>
  <c r="E1789" i="15"/>
  <c r="C1789" i="15"/>
  <c r="D1789" i="15"/>
  <c r="J1829" i="9"/>
  <c r="K1829" i="9"/>
  <c r="F1829" i="9"/>
  <c r="H1829" i="9"/>
  <c r="G1829" i="9"/>
  <c r="I1829" i="9" s="1"/>
  <c r="B1830" i="9" s="1"/>
  <c r="C1829" i="9"/>
  <c r="D1829" i="9" s="1"/>
  <c r="E1829" i="9"/>
  <c r="A1830" i="9"/>
  <c r="B1790" i="15" s="1"/>
  <c r="D1790" i="15" l="1"/>
  <c r="F1790" i="15"/>
  <c r="C1790" i="15"/>
  <c r="E1790" i="15"/>
  <c r="J1830" i="9"/>
  <c r="K1830" i="9"/>
  <c r="H1830" i="9"/>
  <c r="A1831" i="9"/>
  <c r="B1791" i="15" s="1"/>
  <c r="E1830" i="9"/>
  <c r="G1830" i="9"/>
  <c r="I1830" i="9" s="1"/>
  <c r="B1831" i="9" s="1"/>
  <c r="C1830" i="9"/>
  <c r="D1830" i="9" s="1"/>
  <c r="F1830" i="9"/>
  <c r="C1791" i="15" l="1"/>
  <c r="F1791" i="15"/>
  <c r="D1791" i="15"/>
  <c r="E1791" i="15"/>
  <c r="J1831" i="9"/>
  <c r="K1831" i="9"/>
  <c r="A1832" i="9"/>
  <c r="B1792" i="15" s="1"/>
  <c r="C1831" i="9"/>
  <c r="D1831" i="9" s="1"/>
  <c r="F1831" i="9"/>
  <c r="H1831" i="9"/>
  <c r="G1831" i="9"/>
  <c r="I1831" i="9" s="1"/>
  <c r="B1832" i="9" s="1"/>
  <c r="E1831" i="9"/>
  <c r="F1792" i="15" l="1"/>
  <c r="C1792" i="15"/>
  <c r="D1792" i="15"/>
  <c r="E1792" i="15"/>
  <c r="J1832" i="9"/>
  <c r="K1832" i="9"/>
  <c r="C1832" i="9"/>
  <c r="D1832" i="9" s="1"/>
  <c r="A1833" i="9"/>
  <c r="B1793" i="15" s="1"/>
  <c r="E1832" i="9"/>
  <c r="F1832" i="9"/>
  <c r="H1832" i="9"/>
  <c r="G1832" i="9"/>
  <c r="I1832" i="9" s="1"/>
  <c r="B1833" i="9" s="1"/>
  <c r="E1793" i="15" l="1"/>
  <c r="F1793" i="15"/>
  <c r="C1793" i="15"/>
  <c r="D1793" i="15"/>
  <c r="J1833" i="9"/>
  <c r="K1833" i="9"/>
  <c r="F1833" i="9"/>
  <c r="E1833" i="9"/>
  <c r="A1834" i="9"/>
  <c r="B1794" i="15" s="1"/>
  <c r="C1833" i="9"/>
  <c r="D1833" i="9" s="1"/>
  <c r="H1833" i="9"/>
  <c r="G1833" i="9"/>
  <c r="I1833" i="9" s="1"/>
  <c r="B1834" i="9" s="1"/>
  <c r="F1794" i="15" l="1"/>
  <c r="D1794" i="15"/>
  <c r="C1794" i="15"/>
  <c r="E1794" i="15"/>
  <c r="J1834" i="9"/>
  <c r="K1834" i="9"/>
  <c r="G1834" i="9"/>
  <c r="I1834" i="9" s="1"/>
  <c r="B1835" i="9" s="1"/>
  <c r="E1834" i="9"/>
  <c r="A1835" i="9"/>
  <c r="B1795" i="15" s="1"/>
  <c r="C1834" i="9"/>
  <c r="D1834" i="9" s="1"/>
  <c r="H1834" i="9"/>
  <c r="F1834" i="9"/>
  <c r="C1795" i="15" l="1"/>
  <c r="F1795" i="15"/>
  <c r="D1795" i="15"/>
  <c r="E1795" i="15"/>
  <c r="J1835" i="9"/>
  <c r="K1835" i="9"/>
  <c r="C1835" i="9"/>
  <c r="D1835" i="9" s="1"/>
  <c r="F1835" i="9"/>
  <c r="H1835" i="9"/>
  <c r="G1835" i="9"/>
  <c r="I1835" i="9" s="1"/>
  <c r="B1836" i="9" s="1"/>
  <c r="E1835" i="9"/>
  <c r="A1836" i="9"/>
  <c r="B1796" i="15" s="1"/>
  <c r="F1796" i="15" l="1"/>
  <c r="E1796" i="15"/>
  <c r="C1796" i="15"/>
  <c r="D1796" i="15"/>
  <c r="J1836" i="9"/>
  <c r="K1836" i="9"/>
  <c r="A1837" i="9"/>
  <c r="B1797" i="15" s="1"/>
  <c r="C1836" i="9"/>
  <c r="D1836" i="9" s="1"/>
  <c r="F1836" i="9"/>
  <c r="H1836" i="9"/>
  <c r="G1836" i="9"/>
  <c r="I1836" i="9" s="1"/>
  <c r="B1837" i="9" s="1"/>
  <c r="E1836" i="9"/>
  <c r="E1797" i="15" l="1"/>
  <c r="F1797" i="15"/>
  <c r="C1797" i="15"/>
  <c r="D1797" i="15"/>
  <c r="J1837" i="9"/>
  <c r="K1837" i="9"/>
  <c r="E1837" i="9"/>
  <c r="A1838" i="9"/>
  <c r="B1798" i="15" s="1"/>
  <c r="C1837" i="9"/>
  <c r="D1837" i="9" s="1"/>
  <c r="F1837" i="9"/>
  <c r="H1837" i="9"/>
  <c r="G1837" i="9"/>
  <c r="I1837" i="9" s="1"/>
  <c r="B1838" i="9" s="1"/>
  <c r="D1798" i="15" l="1"/>
  <c r="F1798" i="15"/>
  <c r="C1798" i="15"/>
  <c r="E1798" i="15"/>
  <c r="J1838" i="9"/>
  <c r="K1838" i="9"/>
  <c r="E1838" i="9"/>
  <c r="A1839" i="9"/>
  <c r="B1799" i="15" s="1"/>
  <c r="H1838" i="9"/>
  <c r="G1838" i="9"/>
  <c r="I1838" i="9" s="1"/>
  <c r="B1839" i="9" s="1"/>
  <c r="C1838" i="9"/>
  <c r="D1838" i="9" s="1"/>
  <c r="F1838" i="9"/>
  <c r="F1799" i="15" l="1"/>
  <c r="D1799" i="15"/>
  <c r="E1799" i="15"/>
  <c r="C1799" i="15"/>
  <c r="J1839" i="9"/>
  <c r="K1839" i="9"/>
  <c r="A1840" i="9"/>
  <c r="B1800" i="15" s="1"/>
  <c r="C1839" i="9"/>
  <c r="D1839" i="9" s="1"/>
  <c r="F1839" i="9"/>
  <c r="H1839" i="9"/>
  <c r="G1839" i="9"/>
  <c r="I1839" i="9" s="1"/>
  <c r="B1840" i="9" s="1"/>
  <c r="E1839" i="9"/>
  <c r="F1800" i="15" l="1"/>
  <c r="C1800" i="15"/>
  <c r="D1800" i="15"/>
  <c r="E1800" i="15"/>
  <c r="J1840" i="9"/>
  <c r="K1840" i="9"/>
  <c r="A1841" i="9"/>
  <c r="B1801" i="15" s="1"/>
  <c r="C1840" i="9"/>
  <c r="D1840" i="9" s="1"/>
  <c r="F1840" i="9"/>
  <c r="H1840" i="9"/>
  <c r="G1840" i="9"/>
  <c r="I1840" i="9" s="1"/>
  <c r="B1841" i="9" s="1"/>
  <c r="E1840" i="9"/>
  <c r="E1801" i="15" l="1"/>
  <c r="F1801" i="15"/>
  <c r="C1801" i="15"/>
  <c r="D1801" i="15"/>
  <c r="J1841" i="9"/>
  <c r="K1841" i="9"/>
  <c r="H1841" i="9"/>
  <c r="G1841" i="9"/>
  <c r="I1841" i="9" s="1"/>
  <c r="B1842" i="9" s="1"/>
  <c r="E1841" i="9"/>
  <c r="A1842" i="9"/>
  <c r="B1802" i="15" s="1"/>
  <c r="F1841" i="9"/>
  <c r="C1841" i="9"/>
  <c r="D1841" i="9" s="1"/>
  <c r="D1802" i="15" l="1"/>
  <c r="F1802" i="15"/>
  <c r="E1802" i="15"/>
  <c r="C1802" i="15"/>
  <c r="J1842" i="9"/>
  <c r="K1842" i="9"/>
  <c r="E1842" i="9"/>
  <c r="A1843" i="9"/>
  <c r="B1803" i="15" s="1"/>
  <c r="F1842" i="9"/>
  <c r="H1842" i="9"/>
  <c r="C1842" i="9"/>
  <c r="D1842" i="9" s="1"/>
  <c r="G1842" i="9"/>
  <c r="I1842" i="9" s="1"/>
  <c r="B1843" i="9" s="1"/>
  <c r="C1803" i="15" l="1"/>
  <c r="F1803" i="15"/>
  <c r="D1803" i="15"/>
  <c r="E1803" i="15"/>
  <c r="J1843" i="9"/>
  <c r="K1843" i="9"/>
  <c r="A1844" i="9"/>
  <c r="B1804" i="15" s="1"/>
  <c r="H1843" i="9"/>
  <c r="C1843" i="9"/>
  <c r="D1843" i="9" s="1"/>
  <c r="F1843" i="9"/>
  <c r="G1843" i="9"/>
  <c r="I1843" i="9" s="1"/>
  <c r="B1844" i="9" s="1"/>
  <c r="E1843" i="9"/>
  <c r="F1804" i="15" l="1"/>
  <c r="C1804" i="15"/>
  <c r="D1804" i="15"/>
  <c r="E1804" i="15"/>
  <c r="J1844" i="9"/>
  <c r="K1844" i="9"/>
  <c r="G1844" i="9"/>
  <c r="I1844" i="9" s="1"/>
  <c r="B1845" i="9" s="1"/>
  <c r="C1844" i="9"/>
  <c r="D1844" i="9" s="1"/>
  <c r="F1844" i="9"/>
  <c r="H1844" i="9"/>
  <c r="E1844" i="9"/>
  <c r="A1845" i="9"/>
  <c r="B1805" i="15" s="1"/>
  <c r="F1805" i="15" l="1"/>
  <c r="D1805" i="15"/>
  <c r="E1805" i="15"/>
  <c r="C1805" i="15"/>
  <c r="J1845" i="9"/>
  <c r="K1845" i="9"/>
  <c r="F1845" i="9"/>
  <c r="H1845" i="9"/>
  <c r="G1845" i="9"/>
  <c r="I1845" i="9" s="1"/>
  <c r="B1846" i="9" s="1"/>
  <c r="E1845" i="9"/>
  <c r="A1846" i="9"/>
  <c r="B1806" i="15" s="1"/>
  <c r="C1845" i="9"/>
  <c r="D1845" i="9" s="1"/>
  <c r="D1806" i="15" l="1"/>
  <c r="F1806" i="15"/>
  <c r="C1806" i="15"/>
  <c r="E1806" i="15"/>
  <c r="J1846" i="9"/>
  <c r="K1846" i="9"/>
  <c r="E1846" i="9"/>
  <c r="G1846" i="9"/>
  <c r="I1846" i="9" s="1"/>
  <c r="B1847" i="9" s="1"/>
  <c r="H1846" i="9"/>
  <c r="A1847" i="9"/>
  <c r="B1807" i="15" s="1"/>
  <c r="C1846" i="9"/>
  <c r="D1846" i="9" s="1"/>
  <c r="F1846" i="9"/>
  <c r="C1807" i="15" l="1"/>
  <c r="F1807" i="15"/>
  <c r="D1807" i="15"/>
  <c r="E1807" i="15"/>
  <c r="J1847" i="9"/>
  <c r="K1847" i="9"/>
  <c r="A1848" i="9"/>
  <c r="B1808" i="15" s="1"/>
  <c r="C1847" i="9"/>
  <c r="D1847" i="9" s="1"/>
  <c r="F1847" i="9"/>
  <c r="H1847" i="9"/>
  <c r="G1847" i="9"/>
  <c r="I1847" i="9" s="1"/>
  <c r="B1848" i="9" s="1"/>
  <c r="E1847" i="9"/>
  <c r="F1808" i="15" l="1"/>
  <c r="D1808" i="15"/>
  <c r="E1808" i="15"/>
  <c r="C1808" i="15"/>
  <c r="J1848" i="9"/>
  <c r="K1848" i="9"/>
  <c r="A1849" i="9"/>
  <c r="B1809" i="15" s="1"/>
  <c r="E1848" i="9"/>
  <c r="F1848" i="9"/>
  <c r="H1848" i="9"/>
  <c r="G1848" i="9"/>
  <c r="I1848" i="9" s="1"/>
  <c r="B1849" i="9" s="1"/>
  <c r="C1848" i="9"/>
  <c r="D1848" i="9" s="1"/>
  <c r="E1809" i="15" l="1"/>
  <c r="F1809" i="15"/>
  <c r="D1809" i="15"/>
  <c r="C1809" i="15"/>
  <c r="J1849" i="9"/>
  <c r="K1849" i="9"/>
  <c r="F1849" i="9"/>
  <c r="H1849" i="9"/>
  <c r="E1849" i="9"/>
  <c r="A1850" i="9"/>
  <c r="B1810" i="15" s="1"/>
  <c r="C1849" i="9"/>
  <c r="D1849" i="9" s="1"/>
  <c r="G1849" i="9"/>
  <c r="I1849" i="9" s="1"/>
  <c r="B1850" i="9" s="1"/>
  <c r="F1810" i="15" l="1"/>
  <c r="E1810" i="15"/>
  <c r="D1810" i="15"/>
  <c r="C1810" i="15"/>
  <c r="J1850" i="9"/>
  <c r="K1850" i="9"/>
  <c r="E1850" i="9"/>
  <c r="A1851" i="9"/>
  <c r="B1811" i="15" s="1"/>
  <c r="H1850" i="9"/>
  <c r="G1850" i="9"/>
  <c r="I1850" i="9" s="1"/>
  <c r="B1851" i="9" s="1"/>
  <c r="C1850" i="9"/>
  <c r="D1850" i="9" s="1"/>
  <c r="F1850" i="9"/>
  <c r="C1811" i="15" l="1"/>
  <c r="F1811" i="15"/>
  <c r="D1811" i="15"/>
  <c r="E1811" i="15"/>
  <c r="J1851" i="9"/>
  <c r="K1851" i="9"/>
  <c r="A1852" i="9"/>
  <c r="B1812" i="15" s="1"/>
  <c r="C1851" i="9"/>
  <c r="D1851" i="9" s="1"/>
  <c r="F1851" i="9"/>
  <c r="G1851" i="9"/>
  <c r="I1851" i="9" s="1"/>
  <c r="B1852" i="9" s="1"/>
  <c r="H1851" i="9"/>
  <c r="E1851" i="9"/>
  <c r="F1812" i="15" l="1"/>
  <c r="C1812" i="15"/>
  <c r="D1812" i="15"/>
  <c r="E1812" i="15"/>
  <c r="J1852" i="9"/>
  <c r="K1852" i="9"/>
  <c r="G1852" i="9"/>
  <c r="I1852" i="9" s="1"/>
  <c r="B1853" i="9" s="1"/>
  <c r="E1852" i="9"/>
  <c r="A1853" i="9"/>
  <c r="B1813" i="15" s="1"/>
  <c r="C1852" i="9"/>
  <c r="D1852" i="9" s="1"/>
  <c r="F1852" i="9"/>
  <c r="H1852" i="9"/>
  <c r="E1813" i="15" l="1"/>
  <c r="F1813" i="15"/>
  <c r="C1813" i="15"/>
  <c r="D1813" i="15"/>
  <c r="J1853" i="9"/>
  <c r="K1853" i="9"/>
  <c r="F1853" i="9"/>
  <c r="H1853" i="9"/>
  <c r="E1853" i="9"/>
  <c r="A1854" i="9"/>
  <c r="B1814" i="15" s="1"/>
  <c r="C1853" i="9"/>
  <c r="D1853" i="9" s="1"/>
  <c r="G1853" i="9"/>
  <c r="I1853" i="9" s="1"/>
  <c r="B1854" i="9" s="1"/>
  <c r="D1814" i="15" l="1"/>
  <c r="F1814" i="15"/>
  <c r="C1814" i="15"/>
  <c r="E1814" i="15"/>
  <c r="J1854" i="9"/>
  <c r="K1854" i="9"/>
  <c r="H1854" i="9"/>
  <c r="G1854" i="9"/>
  <c r="I1854" i="9" s="1"/>
  <c r="B1855" i="9" s="1"/>
  <c r="E1854" i="9"/>
  <c r="A1855" i="9"/>
  <c r="B1815" i="15" s="1"/>
  <c r="C1854" i="9"/>
  <c r="D1854" i="9" s="1"/>
  <c r="F1854" i="9"/>
  <c r="F1815" i="15" l="1"/>
  <c r="E1815" i="15"/>
  <c r="C1815" i="15"/>
  <c r="D1815" i="15"/>
  <c r="J1855" i="9"/>
  <c r="K1855" i="9"/>
  <c r="A1856" i="9"/>
  <c r="B1816" i="15" s="1"/>
  <c r="G1855" i="9"/>
  <c r="I1855" i="9" s="1"/>
  <c r="B1856" i="9" s="1"/>
  <c r="E1855" i="9"/>
  <c r="C1855" i="9"/>
  <c r="D1855" i="9" s="1"/>
  <c r="F1855" i="9"/>
  <c r="H1855" i="9"/>
  <c r="F1816" i="15" l="1"/>
  <c r="C1816" i="15"/>
  <c r="D1816" i="15"/>
  <c r="E1816" i="15"/>
  <c r="J1856" i="9"/>
  <c r="K1856" i="9"/>
  <c r="G1856" i="9"/>
  <c r="I1856" i="9" s="1"/>
  <c r="B1857" i="9" s="1"/>
  <c r="E1856" i="9"/>
  <c r="F1856" i="9"/>
  <c r="H1856" i="9"/>
  <c r="A1857" i="9"/>
  <c r="B1817" i="15" s="1"/>
  <c r="C1856" i="9"/>
  <c r="D1856" i="9" s="1"/>
  <c r="E1817" i="15" l="1"/>
  <c r="F1817" i="15"/>
  <c r="C1817" i="15"/>
  <c r="D1817" i="15"/>
  <c r="J1857" i="9"/>
  <c r="K1857" i="9"/>
  <c r="F1857" i="9"/>
  <c r="C1857" i="9"/>
  <c r="D1857" i="9" s="1"/>
  <c r="E1857" i="9"/>
  <c r="A1858" i="9"/>
  <c r="B1818" i="15" s="1"/>
  <c r="H1857" i="9"/>
  <c r="G1857" i="9"/>
  <c r="I1857" i="9" s="1"/>
  <c r="B1858" i="9" s="1"/>
  <c r="D1818" i="15" l="1"/>
  <c r="F1818" i="15"/>
  <c r="C1818" i="15"/>
  <c r="E1818" i="15"/>
  <c r="J1858" i="9"/>
  <c r="K1858" i="9"/>
  <c r="C1858" i="9"/>
  <c r="D1858" i="9" s="1"/>
  <c r="F1858" i="9"/>
  <c r="G1858" i="9"/>
  <c r="I1858" i="9" s="1"/>
  <c r="B1859" i="9" s="1"/>
  <c r="H1858" i="9"/>
  <c r="E1858" i="9"/>
  <c r="A1859" i="9"/>
  <c r="B1819" i="15" s="1"/>
  <c r="C1819" i="15" l="1"/>
  <c r="F1819" i="15"/>
  <c r="D1819" i="15"/>
  <c r="E1819" i="15"/>
  <c r="J1859" i="9"/>
  <c r="K1859" i="9"/>
  <c r="A1860" i="9"/>
  <c r="B1820" i="15" s="1"/>
  <c r="H1859" i="9"/>
  <c r="G1859" i="9"/>
  <c r="I1859" i="9" s="1"/>
  <c r="B1860" i="9" s="1"/>
  <c r="E1859" i="9"/>
  <c r="C1859" i="9"/>
  <c r="D1859" i="9" s="1"/>
  <c r="F1859" i="9"/>
  <c r="F1820" i="15" l="1"/>
  <c r="C1820" i="15"/>
  <c r="D1820" i="15"/>
  <c r="E1820" i="15"/>
  <c r="J1860" i="9"/>
  <c r="K1860" i="9"/>
  <c r="C1860" i="9"/>
  <c r="D1860" i="9" s="1"/>
  <c r="A1861" i="9"/>
  <c r="B1821" i="15" s="1"/>
  <c r="F1860" i="9"/>
  <c r="H1860" i="9"/>
  <c r="G1860" i="9"/>
  <c r="I1860" i="9" s="1"/>
  <c r="B1861" i="9" s="1"/>
  <c r="E1860" i="9"/>
  <c r="F1821" i="15" l="1"/>
  <c r="E1821" i="15"/>
  <c r="C1821" i="15"/>
  <c r="D1821" i="15"/>
  <c r="J1861" i="9"/>
  <c r="K1861" i="9"/>
  <c r="F1861" i="9"/>
  <c r="G1861" i="9"/>
  <c r="I1861" i="9" s="1"/>
  <c r="B1862" i="9" s="1"/>
  <c r="E1861" i="9"/>
  <c r="A1862" i="9"/>
  <c r="B1822" i="15" s="1"/>
  <c r="C1861" i="9"/>
  <c r="D1861" i="9" s="1"/>
  <c r="H1861" i="9"/>
  <c r="D1822" i="15" l="1"/>
  <c r="F1822" i="15"/>
  <c r="C1822" i="15"/>
  <c r="E1822" i="15"/>
  <c r="J1862" i="9"/>
  <c r="K1862" i="9"/>
  <c r="C1862" i="9"/>
  <c r="D1862" i="9" s="1"/>
  <c r="F1862" i="9"/>
  <c r="A1863" i="9"/>
  <c r="B1823" i="15" s="1"/>
  <c r="H1862" i="9"/>
  <c r="E1862" i="9"/>
  <c r="G1862" i="9"/>
  <c r="I1862" i="9" s="1"/>
  <c r="B1863" i="9" s="1"/>
  <c r="C1823" i="15" l="1"/>
  <c r="F1823" i="15"/>
  <c r="E1823" i="15"/>
  <c r="D1823" i="15"/>
  <c r="J1863" i="9"/>
  <c r="K1863" i="9"/>
  <c r="A1864" i="9"/>
  <c r="B1824" i="15" s="1"/>
  <c r="C1863" i="9"/>
  <c r="D1863" i="9" s="1"/>
  <c r="F1863" i="9"/>
  <c r="H1863" i="9"/>
  <c r="G1863" i="9"/>
  <c r="I1863" i="9" s="1"/>
  <c r="B1864" i="9" s="1"/>
  <c r="E1863" i="9"/>
  <c r="F1824" i="15" l="1"/>
  <c r="E1824" i="15"/>
  <c r="C1824" i="15"/>
  <c r="D1824" i="15"/>
  <c r="J1864" i="9"/>
  <c r="K1864" i="9"/>
  <c r="G1864" i="9"/>
  <c r="I1864" i="9" s="1"/>
  <c r="B1865" i="9" s="1"/>
  <c r="A1865" i="9"/>
  <c r="B1825" i="15" s="1"/>
  <c r="E1864" i="9"/>
  <c r="C1864" i="9"/>
  <c r="D1864" i="9" s="1"/>
  <c r="F1864" i="9"/>
  <c r="H1864" i="9"/>
  <c r="E1825" i="15" l="1"/>
  <c r="F1825" i="15"/>
  <c r="C1825" i="15"/>
  <c r="D1825" i="15"/>
  <c r="J1865" i="9"/>
  <c r="K1865" i="9"/>
  <c r="G1865" i="9"/>
  <c r="I1865" i="9" s="1"/>
  <c r="B1866" i="9" s="1"/>
  <c r="E1865" i="9"/>
  <c r="A1866" i="9"/>
  <c r="B1826" i="15" s="1"/>
  <c r="C1865" i="9"/>
  <c r="D1865" i="9" s="1"/>
  <c r="F1865" i="9"/>
  <c r="H1865" i="9"/>
  <c r="F1826" i="15" l="1"/>
  <c r="D1826" i="15"/>
  <c r="C1826" i="15"/>
  <c r="E1826" i="15"/>
  <c r="J1866" i="9"/>
  <c r="K1866" i="9"/>
  <c r="E1866" i="9"/>
  <c r="A1867" i="9"/>
  <c r="B1827" i="15" s="1"/>
  <c r="C1866" i="9"/>
  <c r="D1866" i="9" s="1"/>
  <c r="F1866" i="9"/>
  <c r="H1866" i="9"/>
  <c r="G1866" i="9"/>
  <c r="I1866" i="9" s="1"/>
  <c r="B1867" i="9" s="1"/>
  <c r="C1827" i="15" l="1"/>
  <c r="F1827" i="15"/>
  <c r="D1827" i="15"/>
  <c r="E1827" i="15"/>
  <c r="J1867" i="9"/>
  <c r="K1867" i="9"/>
  <c r="A1868" i="9"/>
  <c r="B1828" i="15" s="1"/>
  <c r="H1867" i="9"/>
  <c r="G1867" i="9"/>
  <c r="I1867" i="9" s="1"/>
  <c r="B1868" i="9" s="1"/>
  <c r="E1867" i="9"/>
  <c r="C1867" i="9"/>
  <c r="D1867" i="9" s="1"/>
  <c r="F1867" i="9"/>
  <c r="F1828" i="15" l="1"/>
  <c r="C1828" i="15"/>
  <c r="D1828" i="15"/>
  <c r="E1828" i="15"/>
  <c r="J1868" i="9"/>
  <c r="K1868" i="9"/>
  <c r="G1868" i="9"/>
  <c r="I1868" i="9" s="1"/>
  <c r="B1869" i="9" s="1"/>
  <c r="E1868" i="9"/>
  <c r="C1868" i="9"/>
  <c r="D1868" i="9" s="1"/>
  <c r="F1868" i="9"/>
  <c r="H1868" i="9"/>
  <c r="A1869" i="9"/>
  <c r="B1829" i="15" s="1"/>
  <c r="E1829" i="15" l="1"/>
  <c r="F1829" i="15"/>
  <c r="C1829" i="15"/>
  <c r="D1829" i="15"/>
  <c r="J1869" i="9"/>
  <c r="K1869" i="9"/>
  <c r="E1869" i="9"/>
  <c r="A1870" i="9"/>
  <c r="B1830" i="15" s="1"/>
  <c r="C1869" i="9"/>
  <c r="D1869" i="9" s="1"/>
  <c r="H1869" i="9"/>
  <c r="F1869" i="9"/>
  <c r="G1869" i="9"/>
  <c r="I1869" i="9" s="1"/>
  <c r="B1870" i="9" s="1"/>
  <c r="D1830" i="15" l="1"/>
  <c r="F1830" i="15"/>
  <c r="E1830" i="15"/>
  <c r="C1830" i="15"/>
  <c r="J1870" i="9"/>
  <c r="K1870" i="9"/>
  <c r="C1870" i="9"/>
  <c r="D1870" i="9" s="1"/>
  <c r="F1870" i="9"/>
  <c r="H1870" i="9"/>
  <c r="G1870" i="9"/>
  <c r="I1870" i="9" s="1"/>
  <c r="B1871" i="9" s="1"/>
  <c r="E1870" i="9"/>
  <c r="A1871" i="9"/>
  <c r="B1831" i="15" s="1"/>
  <c r="F1831" i="15" l="1"/>
  <c r="D1831" i="15"/>
  <c r="E1831" i="15"/>
  <c r="C1831" i="15"/>
  <c r="J1871" i="9"/>
  <c r="K1871" i="9"/>
  <c r="A1872" i="9"/>
  <c r="B1832" i="15" s="1"/>
  <c r="F1871" i="9"/>
  <c r="H1871" i="9"/>
  <c r="E1871" i="9"/>
  <c r="C1871" i="9"/>
  <c r="D1871" i="9" s="1"/>
  <c r="G1871" i="9"/>
  <c r="I1871" i="9" s="1"/>
  <c r="B1872" i="9" s="1"/>
  <c r="F1832" i="15" l="1"/>
  <c r="D1832" i="15"/>
  <c r="E1832" i="15"/>
  <c r="C1832" i="15"/>
  <c r="J1872" i="9"/>
  <c r="K1872" i="9"/>
  <c r="G1872" i="9"/>
  <c r="I1872" i="9" s="1"/>
  <c r="B1873" i="9" s="1"/>
  <c r="E1872" i="9"/>
  <c r="A1873" i="9"/>
  <c r="B1833" i="15" s="1"/>
  <c r="C1872" i="9"/>
  <c r="D1872" i="9" s="1"/>
  <c r="F1872" i="9"/>
  <c r="H1872" i="9"/>
  <c r="E1833" i="15" l="1"/>
  <c r="F1833" i="15"/>
  <c r="C1833" i="15"/>
  <c r="D1833" i="15"/>
  <c r="J1873" i="9"/>
  <c r="K1873" i="9"/>
  <c r="H1873" i="9"/>
  <c r="G1873" i="9"/>
  <c r="I1873" i="9" s="1"/>
  <c r="B1874" i="9" s="1"/>
  <c r="E1873" i="9"/>
  <c r="A1874" i="9"/>
  <c r="B1834" i="15" s="1"/>
  <c r="F1873" i="9"/>
  <c r="C1873" i="9"/>
  <c r="D1873" i="9" s="1"/>
  <c r="D1834" i="15" l="1"/>
  <c r="F1834" i="15"/>
  <c r="C1834" i="15"/>
  <c r="E1834" i="15"/>
  <c r="J1874" i="9"/>
  <c r="K1874" i="9"/>
  <c r="H1874" i="9"/>
  <c r="G1874" i="9"/>
  <c r="I1874" i="9" s="1"/>
  <c r="B1875" i="9" s="1"/>
  <c r="E1874" i="9"/>
  <c r="A1875" i="9"/>
  <c r="B1835" i="15" s="1"/>
  <c r="C1874" i="9"/>
  <c r="D1874" i="9" s="1"/>
  <c r="F1874" i="9"/>
  <c r="C1835" i="15" l="1"/>
  <c r="F1835" i="15"/>
  <c r="D1835" i="15"/>
  <c r="E1835" i="15"/>
  <c r="J1875" i="9"/>
  <c r="K1875" i="9"/>
  <c r="C1875" i="9"/>
  <c r="D1875" i="9" s="1"/>
  <c r="G1875" i="9"/>
  <c r="I1875" i="9" s="1"/>
  <c r="B1876" i="9" s="1"/>
  <c r="E1875" i="9"/>
  <c r="A1876" i="9"/>
  <c r="B1836" i="15" s="1"/>
  <c r="F1875" i="9"/>
  <c r="H1875" i="9"/>
  <c r="F1836" i="15" l="1"/>
  <c r="D1836" i="15"/>
  <c r="E1836" i="15"/>
  <c r="C1836" i="15"/>
  <c r="J1876" i="9"/>
  <c r="K1876" i="9"/>
  <c r="G1876" i="9"/>
  <c r="I1876" i="9" s="1"/>
  <c r="B1877" i="9" s="1"/>
  <c r="E1876" i="9"/>
  <c r="C1876" i="9"/>
  <c r="D1876" i="9" s="1"/>
  <c r="F1876" i="9"/>
  <c r="H1876" i="9"/>
  <c r="A1877" i="9"/>
  <c r="B1837" i="15" s="1"/>
  <c r="F1837" i="15" l="1"/>
  <c r="C1837" i="15"/>
  <c r="D1837" i="15"/>
  <c r="E1837" i="15"/>
  <c r="J1877" i="9"/>
  <c r="K1877" i="9"/>
  <c r="G1877" i="9"/>
  <c r="I1877" i="9" s="1"/>
  <c r="B1878" i="9" s="1"/>
  <c r="E1877" i="9"/>
  <c r="A1878" i="9"/>
  <c r="B1838" i="15" s="1"/>
  <c r="C1877" i="9"/>
  <c r="D1877" i="9" s="1"/>
  <c r="F1877" i="9"/>
  <c r="H1877" i="9"/>
  <c r="D1838" i="15" l="1"/>
  <c r="F1838" i="15"/>
  <c r="C1838" i="15"/>
  <c r="E1838" i="15"/>
  <c r="J1878" i="9"/>
  <c r="K1878" i="9"/>
  <c r="E1878" i="9"/>
  <c r="G1878" i="9"/>
  <c r="I1878" i="9" s="1"/>
  <c r="B1879" i="9" s="1"/>
  <c r="C1878" i="9"/>
  <c r="D1878" i="9" s="1"/>
  <c r="F1878" i="9"/>
  <c r="H1878" i="9"/>
  <c r="A1879" i="9"/>
  <c r="B1839" i="15" s="1"/>
  <c r="C1839" i="15" l="1"/>
  <c r="F1839" i="15"/>
  <c r="D1839" i="15"/>
  <c r="E1839" i="15"/>
  <c r="J1879" i="9"/>
  <c r="K1879" i="9"/>
  <c r="G1879" i="9"/>
  <c r="I1879" i="9" s="1"/>
  <c r="B1880" i="9" s="1"/>
  <c r="E1879" i="9"/>
  <c r="A1880" i="9"/>
  <c r="B1840" i="15" s="1"/>
  <c r="C1879" i="9"/>
  <c r="D1879" i="9" s="1"/>
  <c r="F1879" i="9"/>
  <c r="H1879" i="9"/>
  <c r="F1840" i="15" l="1"/>
  <c r="C1840" i="15"/>
  <c r="D1840" i="15"/>
  <c r="E1840" i="15"/>
  <c r="J1880" i="9"/>
  <c r="K1880" i="9"/>
  <c r="G1880" i="9"/>
  <c r="I1880" i="9" s="1"/>
  <c r="B1881" i="9" s="1"/>
  <c r="A1881" i="9"/>
  <c r="B1841" i="15" s="1"/>
  <c r="E1880" i="9"/>
  <c r="C1880" i="9"/>
  <c r="D1880" i="9" s="1"/>
  <c r="F1880" i="9"/>
  <c r="H1880" i="9"/>
  <c r="E1841" i="15" l="1"/>
  <c r="F1841" i="15"/>
  <c r="C1841" i="15"/>
  <c r="D1841" i="15"/>
  <c r="J1881" i="9"/>
  <c r="K1881" i="9"/>
  <c r="F1881" i="9"/>
  <c r="H1881" i="9"/>
  <c r="G1881" i="9"/>
  <c r="I1881" i="9" s="1"/>
  <c r="B1882" i="9" s="1"/>
  <c r="C1881" i="9"/>
  <c r="D1881" i="9" s="1"/>
  <c r="E1881" i="9"/>
  <c r="A1882" i="9"/>
  <c r="B1842" i="15" s="1"/>
  <c r="F1842" i="15" l="1"/>
  <c r="D1842" i="15"/>
  <c r="C1842" i="15"/>
  <c r="E1842" i="15"/>
  <c r="J1882" i="9"/>
  <c r="K1882" i="9"/>
  <c r="E1882" i="9"/>
  <c r="A1883" i="9"/>
  <c r="B1843" i="15" s="1"/>
  <c r="C1882" i="9"/>
  <c r="D1882" i="9" s="1"/>
  <c r="F1882" i="9"/>
  <c r="H1882" i="9"/>
  <c r="G1882" i="9"/>
  <c r="I1882" i="9" s="1"/>
  <c r="B1883" i="9" s="1"/>
  <c r="C1843" i="15" l="1"/>
  <c r="F1843" i="15"/>
  <c r="D1843" i="15"/>
  <c r="E1843" i="15"/>
  <c r="J1883" i="9"/>
  <c r="K1883" i="9"/>
  <c r="A1884" i="9"/>
  <c r="B1844" i="15" s="1"/>
  <c r="G1883" i="9"/>
  <c r="I1883" i="9" s="1"/>
  <c r="B1884" i="9" s="1"/>
  <c r="E1883" i="9"/>
  <c r="C1883" i="9"/>
  <c r="D1883" i="9" s="1"/>
  <c r="F1883" i="9"/>
  <c r="H1883" i="9"/>
  <c r="F1844" i="15" l="1"/>
  <c r="D1844" i="15"/>
  <c r="E1844" i="15"/>
  <c r="C1844" i="15"/>
  <c r="J1884" i="9"/>
  <c r="K1884" i="9"/>
  <c r="G1884" i="9"/>
  <c r="I1884" i="9" s="1"/>
  <c r="B1885" i="9" s="1"/>
  <c r="E1884" i="9"/>
  <c r="F1884" i="9"/>
  <c r="H1884" i="9"/>
  <c r="A1885" i="9"/>
  <c r="B1845" i="15" s="1"/>
  <c r="C1884" i="9"/>
  <c r="D1884" i="9" s="1"/>
  <c r="E1845" i="15" l="1"/>
  <c r="F1845" i="15"/>
  <c r="D1845" i="15"/>
  <c r="C1845" i="15"/>
  <c r="J1885" i="9"/>
  <c r="K1885" i="9"/>
  <c r="C1885" i="9"/>
  <c r="D1885" i="9" s="1"/>
  <c r="F1885" i="9"/>
  <c r="H1885" i="9"/>
  <c r="G1885" i="9"/>
  <c r="I1885" i="9" s="1"/>
  <c r="B1886" i="9" s="1"/>
  <c r="E1885" i="9"/>
  <c r="A1886" i="9"/>
  <c r="B1846" i="15" s="1"/>
  <c r="D1846" i="15" l="1"/>
  <c r="F1846" i="15"/>
  <c r="C1846" i="15"/>
  <c r="E1846" i="15"/>
  <c r="J1886" i="9"/>
  <c r="K1886" i="9"/>
  <c r="C1886" i="9"/>
  <c r="D1886" i="9" s="1"/>
  <c r="F1886" i="9"/>
  <c r="H1886" i="9"/>
  <c r="G1886" i="9"/>
  <c r="I1886" i="9" s="1"/>
  <c r="B1887" i="9" s="1"/>
  <c r="E1886" i="9"/>
  <c r="A1887" i="9"/>
  <c r="B1847" i="15" s="1"/>
  <c r="F1847" i="15" l="1"/>
  <c r="C1847" i="15"/>
  <c r="D1847" i="15"/>
  <c r="E1847" i="15"/>
  <c r="J1887" i="9"/>
  <c r="K1887" i="9"/>
  <c r="C1887" i="9"/>
  <c r="D1887" i="9" s="1"/>
  <c r="F1887" i="9"/>
  <c r="H1887" i="9"/>
  <c r="G1887" i="9"/>
  <c r="I1887" i="9" s="1"/>
  <c r="B1888" i="9" s="1"/>
  <c r="E1887" i="9"/>
  <c r="A1888" i="9"/>
  <c r="B1848" i="15" s="1"/>
  <c r="F1848" i="15" l="1"/>
  <c r="E1848" i="15"/>
  <c r="C1848" i="15"/>
  <c r="D1848" i="15"/>
  <c r="J1888" i="9"/>
  <c r="K1888" i="9"/>
  <c r="G1888" i="9"/>
  <c r="I1888" i="9" s="1"/>
  <c r="B1889" i="9" s="1"/>
  <c r="E1888" i="9"/>
  <c r="A1889" i="9"/>
  <c r="B1849" i="15" s="1"/>
  <c r="F1888" i="9"/>
  <c r="H1888" i="9"/>
  <c r="C1888" i="9"/>
  <c r="D1888" i="9" s="1"/>
  <c r="E1849" i="15" l="1"/>
  <c r="F1849" i="15"/>
  <c r="C1849" i="15"/>
  <c r="D1849" i="15"/>
  <c r="J1889" i="9"/>
  <c r="K1889" i="9"/>
  <c r="G1889" i="9"/>
  <c r="I1889" i="9" s="1"/>
  <c r="B1890" i="9" s="1"/>
  <c r="H1889" i="9"/>
  <c r="C1889" i="9"/>
  <c r="D1889" i="9" s="1"/>
  <c r="E1889" i="9"/>
  <c r="A1890" i="9"/>
  <c r="B1850" i="15" s="1"/>
  <c r="F1889" i="9"/>
  <c r="D1850" i="15" l="1"/>
  <c r="F1850" i="15"/>
  <c r="C1850" i="15"/>
  <c r="E1850" i="15"/>
  <c r="J1890" i="9"/>
  <c r="K1890" i="9"/>
  <c r="E1890" i="9"/>
  <c r="A1891" i="9"/>
  <c r="B1851" i="15" s="1"/>
  <c r="C1890" i="9"/>
  <c r="D1890" i="9" s="1"/>
  <c r="F1890" i="9"/>
  <c r="G1890" i="9"/>
  <c r="I1890" i="9" s="1"/>
  <c r="B1891" i="9" s="1"/>
  <c r="H1890" i="9"/>
  <c r="C1851" i="15" l="1"/>
  <c r="F1851" i="15"/>
  <c r="E1851" i="15"/>
  <c r="D1851" i="15"/>
  <c r="J1891" i="9"/>
  <c r="K1891" i="9"/>
  <c r="A1892" i="9"/>
  <c r="B1852" i="15" s="1"/>
  <c r="C1891" i="9"/>
  <c r="D1891" i="9" s="1"/>
  <c r="F1891" i="9"/>
  <c r="H1891" i="9"/>
  <c r="G1891" i="9"/>
  <c r="I1891" i="9" s="1"/>
  <c r="B1892" i="9" s="1"/>
  <c r="E1891" i="9"/>
  <c r="E1852" i="15" l="1"/>
  <c r="C1852" i="15"/>
  <c r="F1852" i="15"/>
  <c r="D1852" i="15"/>
  <c r="J1892" i="9"/>
  <c r="K1892" i="9"/>
  <c r="G1892" i="9"/>
  <c r="I1892" i="9" s="1"/>
  <c r="B1893" i="9" s="1"/>
  <c r="E1892" i="9"/>
  <c r="A1893" i="9"/>
  <c r="B1853" i="15" s="1"/>
  <c r="C1892" i="9"/>
  <c r="D1892" i="9" s="1"/>
  <c r="F1892" i="9"/>
  <c r="H1892" i="9"/>
  <c r="F1853" i="15" l="1"/>
  <c r="E1853" i="15"/>
  <c r="C1853" i="15"/>
  <c r="D1853" i="15"/>
  <c r="J1893" i="9"/>
  <c r="K1893" i="9"/>
  <c r="C1893" i="9"/>
  <c r="D1893" i="9" s="1"/>
  <c r="F1893" i="9"/>
  <c r="H1893" i="9"/>
  <c r="A1894" i="9"/>
  <c r="B1854" i="15" s="1"/>
  <c r="G1893" i="9"/>
  <c r="I1893" i="9" s="1"/>
  <c r="B1894" i="9" s="1"/>
  <c r="E1893" i="9"/>
  <c r="D1854" i="15" l="1"/>
  <c r="F1854" i="15"/>
  <c r="C1854" i="15"/>
  <c r="E1854" i="15"/>
  <c r="J1894" i="9"/>
  <c r="K1894" i="9"/>
  <c r="H1894" i="9"/>
  <c r="A1895" i="9"/>
  <c r="B1855" i="15" s="1"/>
  <c r="G1894" i="9"/>
  <c r="I1894" i="9" s="1"/>
  <c r="B1895" i="9" s="1"/>
  <c r="C1894" i="9"/>
  <c r="D1894" i="9" s="1"/>
  <c r="F1894" i="9"/>
  <c r="E1894" i="9"/>
  <c r="C1855" i="15" l="1"/>
  <c r="F1855" i="15"/>
  <c r="D1855" i="15"/>
  <c r="E1855" i="15"/>
  <c r="J1895" i="9"/>
  <c r="K1895" i="9"/>
  <c r="C1895" i="9"/>
  <c r="D1895" i="9" s="1"/>
  <c r="F1895" i="9"/>
  <c r="H1895" i="9"/>
  <c r="A1896" i="9"/>
  <c r="B1856" i="15" s="1"/>
  <c r="G1895" i="9"/>
  <c r="I1895" i="9" s="1"/>
  <c r="B1896" i="9" s="1"/>
  <c r="E1895" i="9"/>
  <c r="F1856" i="15" l="1"/>
  <c r="C1856" i="15"/>
  <c r="D1856" i="15"/>
  <c r="E1856" i="15"/>
  <c r="J1896" i="9"/>
  <c r="K1896" i="9"/>
  <c r="G1896" i="9"/>
  <c r="I1896" i="9" s="1"/>
  <c r="B1897" i="9" s="1"/>
  <c r="C1896" i="9"/>
  <c r="D1896" i="9" s="1"/>
  <c r="F1896" i="9"/>
  <c r="H1896" i="9"/>
  <c r="A1897" i="9"/>
  <c r="B1857" i="15" s="1"/>
  <c r="E1896" i="9"/>
  <c r="E1857" i="15" l="1"/>
  <c r="F1857" i="15"/>
  <c r="C1857" i="15"/>
  <c r="D1857" i="15"/>
  <c r="J1897" i="9"/>
  <c r="K1897" i="9"/>
  <c r="C1897" i="9"/>
  <c r="D1897" i="9" s="1"/>
  <c r="F1897" i="9"/>
  <c r="G1897" i="9"/>
  <c r="I1897" i="9" s="1"/>
  <c r="B1898" i="9" s="1"/>
  <c r="E1897" i="9"/>
  <c r="A1898" i="9"/>
  <c r="B1858" i="15" s="1"/>
  <c r="H1897" i="9"/>
  <c r="F1858" i="15" l="1"/>
  <c r="D1858" i="15"/>
  <c r="C1858" i="15"/>
  <c r="E1858" i="15"/>
  <c r="J1898" i="9"/>
  <c r="K1898" i="9"/>
  <c r="H1898" i="9"/>
  <c r="G1898" i="9"/>
  <c r="I1898" i="9" s="1"/>
  <c r="B1899" i="9" s="1"/>
  <c r="E1898" i="9"/>
  <c r="A1899" i="9"/>
  <c r="B1859" i="15" s="1"/>
  <c r="C1898" i="9"/>
  <c r="D1898" i="9" s="1"/>
  <c r="F1898" i="9"/>
  <c r="C1859" i="15" l="1"/>
  <c r="F1859" i="15"/>
  <c r="D1859" i="15"/>
  <c r="E1859" i="15"/>
  <c r="J1899" i="9"/>
  <c r="K1899" i="9"/>
  <c r="A1900" i="9"/>
  <c r="B1860" i="15" s="1"/>
  <c r="F1899" i="9"/>
  <c r="G1899" i="9"/>
  <c r="I1899" i="9" s="1"/>
  <c r="B1900" i="9" s="1"/>
  <c r="C1899" i="9"/>
  <c r="D1899" i="9" s="1"/>
  <c r="H1899" i="9"/>
  <c r="E1899" i="9"/>
  <c r="F1860" i="15" l="1"/>
  <c r="E1860" i="15"/>
  <c r="C1860" i="15"/>
  <c r="D1860" i="15"/>
  <c r="J1900" i="9"/>
  <c r="K1900" i="9"/>
  <c r="G1900" i="9"/>
  <c r="I1900" i="9" s="1"/>
  <c r="B1901" i="9" s="1"/>
  <c r="F1900" i="9"/>
  <c r="H1900" i="9"/>
  <c r="E1900" i="9"/>
  <c r="A1901" i="9"/>
  <c r="B1861" i="15" s="1"/>
  <c r="C1900" i="9"/>
  <c r="D1900" i="9" s="1"/>
  <c r="E1861" i="15" l="1"/>
  <c r="F1861" i="15"/>
  <c r="C1861" i="15"/>
  <c r="D1861" i="15"/>
  <c r="J1901" i="9"/>
  <c r="K1901" i="9"/>
  <c r="C1901" i="9"/>
  <c r="D1901" i="9" s="1"/>
  <c r="F1901" i="9"/>
  <c r="H1901" i="9"/>
  <c r="G1901" i="9"/>
  <c r="I1901" i="9" s="1"/>
  <c r="B1902" i="9" s="1"/>
  <c r="E1901" i="9"/>
  <c r="A1902" i="9"/>
  <c r="B1862" i="15" s="1"/>
  <c r="D1862" i="15" l="1"/>
  <c r="F1862" i="15"/>
  <c r="C1862" i="15"/>
  <c r="E1862" i="15"/>
  <c r="J1902" i="9"/>
  <c r="K1902" i="9"/>
  <c r="E1902" i="9"/>
  <c r="A1903" i="9"/>
  <c r="B1863" i="15" s="1"/>
  <c r="H1902" i="9"/>
  <c r="G1902" i="9"/>
  <c r="I1902" i="9" s="1"/>
  <c r="B1903" i="9" s="1"/>
  <c r="C1902" i="9"/>
  <c r="D1902" i="9" s="1"/>
  <c r="F1902" i="9"/>
  <c r="F1863" i="15" l="1"/>
  <c r="E1863" i="15"/>
  <c r="C1863" i="15"/>
  <c r="D1863" i="15"/>
  <c r="J1903" i="9"/>
  <c r="K1903" i="9"/>
  <c r="A1904" i="9"/>
  <c r="B1864" i="15" s="1"/>
  <c r="C1903" i="9"/>
  <c r="D1903" i="9" s="1"/>
  <c r="F1903" i="9"/>
  <c r="H1903" i="9"/>
  <c r="G1903" i="9"/>
  <c r="I1903" i="9" s="1"/>
  <c r="B1904" i="9" s="1"/>
  <c r="E1903" i="9"/>
  <c r="F1864" i="15" l="1"/>
  <c r="C1864" i="15"/>
  <c r="D1864" i="15"/>
  <c r="E1864" i="15"/>
  <c r="J1904" i="9"/>
  <c r="K1904" i="9"/>
  <c r="G1904" i="9"/>
  <c r="I1904" i="9" s="1"/>
  <c r="B1905" i="9" s="1"/>
  <c r="E1904" i="9"/>
  <c r="A1905" i="9"/>
  <c r="B1865" i="15" s="1"/>
  <c r="F1904" i="9"/>
  <c r="H1904" i="9"/>
  <c r="C1904" i="9"/>
  <c r="D1904" i="9" s="1"/>
  <c r="E1865" i="15" l="1"/>
  <c r="F1865" i="15"/>
  <c r="C1865" i="15"/>
  <c r="D1865" i="15"/>
  <c r="J1905" i="9"/>
  <c r="K1905" i="9"/>
  <c r="F1905" i="9"/>
  <c r="C1905" i="9"/>
  <c r="D1905" i="9" s="1"/>
  <c r="E1905" i="9"/>
  <c r="A1906" i="9"/>
  <c r="B1866" i="15" s="1"/>
  <c r="H1905" i="9"/>
  <c r="G1905" i="9"/>
  <c r="I1905" i="9" s="1"/>
  <c r="B1906" i="9" s="1"/>
  <c r="D1866" i="15" l="1"/>
  <c r="F1866" i="15"/>
  <c r="E1866" i="15"/>
  <c r="C1866" i="15"/>
  <c r="J1906" i="9"/>
  <c r="K1906" i="9"/>
  <c r="E1906" i="9"/>
  <c r="A1907" i="9"/>
  <c r="B1867" i="15" s="1"/>
  <c r="C1906" i="9"/>
  <c r="D1906" i="9" s="1"/>
  <c r="F1906" i="9"/>
  <c r="H1906" i="9"/>
  <c r="G1906" i="9"/>
  <c r="I1906" i="9" s="1"/>
  <c r="B1907" i="9" s="1"/>
  <c r="C1867" i="15" l="1"/>
  <c r="F1867" i="15"/>
  <c r="D1867" i="15"/>
  <c r="E1867" i="15"/>
  <c r="J1907" i="9"/>
  <c r="K1907" i="9"/>
  <c r="H1907" i="9"/>
  <c r="G1907" i="9"/>
  <c r="I1907" i="9" s="1"/>
  <c r="B1908" i="9" s="1"/>
  <c r="E1907" i="9"/>
  <c r="A1908" i="9"/>
  <c r="B1868" i="15" s="1"/>
  <c r="F1907" i="9"/>
  <c r="C1907" i="9"/>
  <c r="D1907" i="9" s="1"/>
  <c r="F1868" i="15" l="1"/>
  <c r="C1868" i="15"/>
  <c r="D1868" i="15"/>
  <c r="E1868" i="15"/>
  <c r="J1908" i="9"/>
  <c r="K1908" i="9"/>
  <c r="G1908" i="9"/>
  <c r="I1908" i="9" s="1"/>
  <c r="B1909" i="9" s="1"/>
  <c r="A1909" i="9"/>
  <c r="B1869" i="15" s="1"/>
  <c r="C1908" i="9"/>
  <c r="D1908" i="9" s="1"/>
  <c r="F1908" i="9"/>
  <c r="H1908" i="9"/>
  <c r="E1908" i="9"/>
  <c r="F1869" i="15" l="1"/>
  <c r="D1869" i="15"/>
  <c r="E1869" i="15"/>
  <c r="C1869" i="15"/>
  <c r="J1909" i="9"/>
  <c r="K1909" i="9"/>
  <c r="F1909" i="9"/>
  <c r="H1909" i="9"/>
  <c r="E1909" i="9"/>
  <c r="A1910" i="9"/>
  <c r="B1870" i="15" s="1"/>
  <c r="C1909" i="9"/>
  <c r="D1909" i="9" s="1"/>
  <c r="G1909" i="9"/>
  <c r="I1909" i="9" s="1"/>
  <c r="B1910" i="9" s="1"/>
  <c r="D1870" i="15" l="1"/>
  <c r="F1870" i="15"/>
  <c r="C1870" i="15"/>
  <c r="E1870" i="15"/>
  <c r="J1910" i="9"/>
  <c r="K1910" i="9"/>
  <c r="H1910" i="9"/>
  <c r="A1911" i="9"/>
  <c r="B1871" i="15" s="1"/>
  <c r="E1910" i="9"/>
  <c r="G1910" i="9"/>
  <c r="I1910" i="9" s="1"/>
  <c r="B1911" i="9" s="1"/>
  <c r="C1910" i="9"/>
  <c r="D1910" i="9" s="1"/>
  <c r="F1910" i="9"/>
  <c r="C1871" i="15" l="1"/>
  <c r="F1871" i="15"/>
  <c r="D1871" i="15"/>
  <c r="E1871" i="15"/>
  <c r="J1911" i="9"/>
  <c r="K1911" i="9"/>
  <c r="C1911" i="9"/>
  <c r="D1911" i="9" s="1"/>
  <c r="H1911" i="9"/>
  <c r="G1911" i="9"/>
  <c r="I1911" i="9" s="1"/>
  <c r="B1912" i="9" s="1"/>
  <c r="E1911" i="9"/>
  <c r="A1912" i="9"/>
  <c r="B1872" i="15" s="1"/>
  <c r="F1911" i="9"/>
  <c r="F1872" i="15" l="1"/>
  <c r="D1872" i="15"/>
  <c r="E1872" i="15"/>
  <c r="C1872" i="15"/>
  <c r="J1912" i="9"/>
  <c r="K1912" i="9"/>
  <c r="G1912" i="9"/>
  <c r="I1912" i="9" s="1"/>
  <c r="B1913" i="9" s="1"/>
  <c r="A1913" i="9"/>
  <c r="B1873" i="15" s="1"/>
  <c r="E1912" i="9"/>
  <c r="C1912" i="9"/>
  <c r="D1912" i="9" s="1"/>
  <c r="H1912" i="9"/>
  <c r="F1912" i="9"/>
  <c r="E1873" i="15" l="1"/>
  <c r="F1873" i="15"/>
  <c r="D1873" i="15"/>
  <c r="C1873" i="15"/>
  <c r="J1913" i="9"/>
  <c r="K1913" i="9"/>
  <c r="C1913" i="9"/>
  <c r="D1913" i="9" s="1"/>
  <c r="F1913" i="9"/>
  <c r="H1913" i="9"/>
  <c r="G1913" i="9"/>
  <c r="I1913" i="9" s="1"/>
  <c r="B1914" i="9" s="1"/>
  <c r="E1913" i="9"/>
  <c r="A1914" i="9"/>
  <c r="B1874" i="15" s="1"/>
  <c r="F1874" i="15" l="1"/>
  <c r="D1874" i="15"/>
  <c r="C1874" i="15"/>
  <c r="E1874" i="15"/>
  <c r="J1914" i="9"/>
  <c r="K1914" i="9"/>
  <c r="E1914" i="9"/>
  <c r="A1915" i="9"/>
  <c r="B1875" i="15" s="1"/>
  <c r="C1914" i="9"/>
  <c r="D1914" i="9" s="1"/>
  <c r="F1914" i="9"/>
  <c r="G1914" i="9"/>
  <c r="I1914" i="9" s="1"/>
  <c r="B1915" i="9" s="1"/>
  <c r="H1914" i="9"/>
  <c r="C1875" i="15" l="1"/>
  <c r="F1875" i="15"/>
  <c r="D1875" i="15"/>
  <c r="E1875" i="15"/>
  <c r="J1915" i="9"/>
  <c r="K1915" i="9"/>
  <c r="C1915" i="9"/>
  <c r="D1915" i="9" s="1"/>
  <c r="H1915" i="9"/>
  <c r="G1915" i="9"/>
  <c r="I1915" i="9" s="1"/>
  <c r="B1916" i="9" s="1"/>
  <c r="E1915" i="9"/>
  <c r="A1916" i="9"/>
  <c r="B1876" i="15" s="1"/>
  <c r="F1915" i="9"/>
  <c r="F1876" i="15" l="1"/>
  <c r="C1876" i="15"/>
  <c r="D1876" i="15"/>
  <c r="E1876" i="15"/>
  <c r="J1916" i="9"/>
  <c r="K1916" i="9"/>
  <c r="G1916" i="9"/>
  <c r="I1916" i="9" s="1"/>
  <c r="B1917" i="9" s="1"/>
  <c r="E1916" i="9"/>
  <c r="C1916" i="9"/>
  <c r="D1916" i="9" s="1"/>
  <c r="F1916" i="9"/>
  <c r="H1916" i="9"/>
  <c r="A1917" i="9"/>
  <c r="B1877" i="15" s="1"/>
  <c r="E1877" i="15" l="1"/>
  <c r="F1877" i="15"/>
  <c r="C1877" i="15"/>
  <c r="D1877" i="15"/>
  <c r="J1917" i="9"/>
  <c r="K1917" i="9"/>
  <c r="E1917" i="9"/>
  <c r="A1918" i="9"/>
  <c r="B1878" i="15" s="1"/>
  <c r="C1917" i="9"/>
  <c r="D1917" i="9" s="1"/>
  <c r="F1917" i="9"/>
  <c r="H1917" i="9"/>
  <c r="G1917" i="9"/>
  <c r="I1917" i="9" s="1"/>
  <c r="B1918" i="9" s="1"/>
  <c r="D1878" i="15" l="1"/>
  <c r="F1878" i="15"/>
  <c r="C1878" i="15"/>
  <c r="E1878" i="15"/>
  <c r="J1918" i="9"/>
  <c r="K1918" i="9"/>
  <c r="H1918" i="9"/>
  <c r="G1918" i="9"/>
  <c r="I1918" i="9" s="1"/>
  <c r="B1919" i="9" s="1"/>
  <c r="E1918" i="9"/>
  <c r="A1919" i="9"/>
  <c r="B1879" i="15" s="1"/>
  <c r="C1918" i="9"/>
  <c r="D1918" i="9" s="1"/>
  <c r="F1918" i="9"/>
  <c r="F1879" i="15" l="1"/>
  <c r="C1879" i="15"/>
  <c r="D1879" i="15"/>
  <c r="E1879" i="15"/>
  <c r="J1919" i="9"/>
  <c r="K1919" i="9"/>
  <c r="C1919" i="9"/>
  <c r="D1919" i="9" s="1"/>
  <c r="G1919" i="9"/>
  <c r="I1919" i="9" s="1"/>
  <c r="B1920" i="9" s="1"/>
  <c r="E1919" i="9"/>
  <c r="A1920" i="9"/>
  <c r="B1880" i="15" s="1"/>
  <c r="F1919" i="9"/>
  <c r="H1919" i="9"/>
  <c r="F1880" i="15" l="1"/>
  <c r="C1880" i="15"/>
  <c r="D1880" i="15"/>
  <c r="E1880" i="15"/>
  <c r="J1920" i="9"/>
  <c r="K1920" i="9"/>
  <c r="G1920" i="9"/>
  <c r="I1920" i="9" s="1"/>
  <c r="B1921" i="9" s="1"/>
  <c r="E1920" i="9"/>
  <c r="A1921" i="9"/>
  <c r="B1881" i="15" s="1"/>
  <c r="C1920" i="9"/>
  <c r="D1920" i="9" s="1"/>
  <c r="F1920" i="9"/>
  <c r="H1920" i="9"/>
  <c r="E1881" i="15" l="1"/>
  <c r="F1881" i="15"/>
  <c r="C1881" i="15"/>
  <c r="D1881" i="15"/>
  <c r="J1921" i="9"/>
  <c r="K1921" i="9"/>
  <c r="F1921" i="9"/>
  <c r="G1921" i="9"/>
  <c r="I1921" i="9" s="1"/>
  <c r="B1922" i="9" s="1"/>
  <c r="E1921" i="9"/>
  <c r="A1922" i="9"/>
  <c r="B1882" i="15" s="1"/>
  <c r="H1921" i="9"/>
  <c r="C1921" i="9"/>
  <c r="D1921" i="9" s="1"/>
  <c r="D1882" i="15" l="1"/>
  <c r="F1882" i="15"/>
  <c r="C1882" i="15"/>
  <c r="E1882" i="15"/>
  <c r="J1922" i="9"/>
  <c r="K1922" i="9"/>
  <c r="E1922" i="9"/>
  <c r="C1922" i="9"/>
  <c r="D1922" i="9" s="1"/>
  <c r="F1922" i="9"/>
  <c r="H1922" i="9"/>
  <c r="G1922" i="9"/>
  <c r="I1922" i="9" s="1"/>
  <c r="B1923" i="9" s="1"/>
  <c r="A1923" i="9"/>
  <c r="B1883" i="15" s="1"/>
  <c r="C1883" i="15" l="1"/>
  <c r="F1883" i="15"/>
  <c r="D1883" i="15"/>
  <c r="E1883" i="15"/>
  <c r="J1923" i="9"/>
  <c r="K1923" i="9"/>
  <c r="C1923" i="9"/>
  <c r="D1923" i="9" s="1"/>
  <c r="H1923" i="9"/>
  <c r="G1923" i="9"/>
  <c r="I1923" i="9" s="1"/>
  <c r="B1924" i="9" s="1"/>
  <c r="E1923" i="9"/>
  <c r="A1924" i="9"/>
  <c r="B1884" i="15" s="1"/>
  <c r="F1923" i="9"/>
  <c r="F1884" i="15" l="1"/>
  <c r="C1884" i="15"/>
  <c r="D1884" i="15"/>
  <c r="E1884" i="15"/>
  <c r="J1924" i="9"/>
  <c r="K1924" i="9"/>
  <c r="G1924" i="9"/>
  <c r="I1924" i="9" s="1"/>
  <c r="B1925" i="9" s="1"/>
  <c r="E1924" i="9"/>
  <c r="A1925" i="9"/>
  <c r="B1885" i="15" s="1"/>
  <c r="C1924" i="9"/>
  <c r="D1924" i="9" s="1"/>
  <c r="F1924" i="9"/>
  <c r="H1924" i="9"/>
  <c r="F1885" i="15" l="1"/>
  <c r="C1885" i="15"/>
  <c r="D1885" i="15"/>
  <c r="E1885" i="15"/>
  <c r="J1925" i="9"/>
  <c r="K1925" i="9"/>
  <c r="C1925" i="9"/>
  <c r="D1925" i="9" s="1"/>
  <c r="A1926" i="9"/>
  <c r="B1886" i="15" s="1"/>
  <c r="F1925" i="9"/>
  <c r="H1925" i="9"/>
  <c r="G1925" i="9"/>
  <c r="I1925" i="9" s="1"/>
  <c r="B1926" i="9" s="1"/>
  <c r="E1925" i="9"/>
  <c r="D1886" i="15" l="1"/>
  <c r="F1886" i="15"/>
  <c r="C1886" i="15"/>
  <c r="E1886" i="15"/>
  <c r="J1926" i="9"/>
  <c r="K1926" i="9"/>
  <c r="H1926" i="9"/>
  <c r="A1927" i="9"/>
  <c r="B1887" i="15" s="1"/>
  <c r="E1926" i="9"/>
  <c r="C1926" i="9"/>
  <c r="D1926" i="9" s="1"/>
  <c r="F1926" i="9"/>
  <c r="G1926" i="9"/>
  <c r="I1926" i="9" s="1"/>
  <c r="B1927" i="9" s="1"/>
  <c r="C1887" i="15" l="1"/>
  <c r="F1887" i="15"/>
  <c r="E1887" i="15"/>
  <c r="D1887" i="15"/>
  <c r="J1927" i="9"/>
  <c r="K1927" i="9"/>
  <c r="A1928" i="9"/>
  <c r="B1888" i="15" s="1"/>
  <c r="E1927" i="9"/>
  <c r="C1927" i="9"/>
  <c r="D1927" i="9" s="1"/>
  <c r="F1927" i="9"/>
  <c r="H1927" i="9"/>
  <c r="G1927" i="9"/>
  <c r="I1927" i="9" s="1"/>
  <c r="B1928" i="9" s="1"/>
  <c r="F1888" i="15" l="1"/>
  <c r="E1888" i="15"/>
  <c r="C1888" i="15"/>
  <c r="D1888" i="15"/>
  <c r="J1928" i="9"/>
  <c r="K1928" i="9"/>
  <c r="G1928" i="9"/>
  <c r="I1928" i="9" s="1"/>
  <c r="B1929" i="9" s="1"/>
  <c r="A1929" i="9"/>
  <c r="B1889" i="15" s="1"/>
  <c r="E1928" i="9"/>
  <c r="F1928" i="9"/>
  <c r="H1928" i="9"/>
  <c r="C1928" i="9"/>
  <c r="D1928" i="9" s="1"/>
  <c r="E1889" i="15" l="1"/>
  <c r="F1889" i="15"/>
  <c r="C1889" i="15"/>
  <c r="D1889" i="15"/>
  <c r="J1929" i="9"/>
  <c r="K1929" i="9"/>
  <c r="F1929" i="9"/>
  <c r="H1929" i="9"/>
  <c r="E1929" i="9"/>
  <c r="A1930" i="9"/>
  <c r="B1890" i="15" s="1"/>
  <c r="C1929" i="9"/>
  <c r="D1929" i="9" s="1"/>
  <c r="G1929" i="9"/>
  <c r="I1929" i="9" s="1"/>
  <c r="B1930" i="9" s="1"/>
  <c r="F1890" i="15" l="1"/>
  <c r="D1890" i="15"/>
  <c r="C1890" i="15"/>
  <c r="E1890" i="15"/>
  <c r="J1930" i="9"/>
  <c r="K1930" i="9"/>
  <c r="E1930" i="9"/>
  <c r="A1931" i="9"/>
  <c r="B1891" i="15" s="1"/>
  <c r="C1930" i="9"/>
  <c r="D1930" i="9" s="1"/>
  <c r="F1930" i="9"/>
  <c r="H1930" i="9"/>
  <c r="G1930" i="9"/>
  <c r="I1930" i="9" s="1"/>
  <c r="B1931" i="9" s="1"/>
  <c r="C1891" i="15" l="1"/>
  <c r="F1891" i="15"/>
  <c r="D1891" i="15"/>
  <c r="E1891" i="15"/>
  <c r="J1931" i="9"/>
  <c r="K1931" i="9"/>
  <c r="A1932" i="9"/>
  <c r="B1892" i="15" s="1"/>
  <c r="E1931" i="9"/>
  <c r="C1931" i="9"/>
  <c r="D1931" i="9" s="1"/>
  <c r="F1931" i="9"/>
  <c r="H1931" i="9"/>
  <c r="G1931" i="9"/>
  <c r="I1931" i="9" s="1"/>
  <c r="B1932" i="9" s="1"/>
  <c r="F1892" i="15" l="1"/>
  <c r="C1892" i="15"/>
  <c r="D1892" i="15"/>
  <c r="E1892" i="15"/>
  <c r="J1932" i="9"/>
  <c r="K1932" i="9"/>
  <c r="G1932" i="9"/>
  <c r="I1932" i="9" s="1"/>
  <c r="B1933" i="9" s="1"/>
  <c r="E1932" i="9"/>
  <c r="A1933" i="9"/>
  <c r="B1893" i="15" s="1"/>
  <c r="F1932" i="9"/>
  <c r="H1932" i="9"/>
  <c r="C1932" i="9"/>
  <c r="D1932" i="9" s="1"/>
  <c r="E1893" i="15" l="1"/>
  <c r="F1893" i="15"/>
  <c r="C1893" i="15"/>
  <c r="D1893" i="15"/>
  <c r="J1933" i="9"/>
  <c r="K1933" i="9"/>
  <c r="C1933" i="9"/>
  <c r="D1933" i="9" s="1"/>
  <c r="G1933" i="9"/>
  <c r="I1933" i="9" s="1"/>
  <c r="B1934" i="9" s="1"/>
  <c r="A1934" i="9"/>
  <c r="B1894" i="15" s="1"/>
  <c r="F1933" i="9"/>
  <c r="H1933" i="9"/>
  <c r="E1933" i="9"/>
  <c r="D1894" i="15" l="1"/>
  <c r="F1894" i="15"/>
  <c r="E1894" i="15"/>
  <c r="C1894" i="15"/>
  <c r="J1934" i="9"/>
  <c r="K1934" i="9"/>
  <c r="H1934" i="9"/>
  <c r="G1934" i="9"/>
  <c r="I1934" i="9" s="1"/>
  <c r="B1935" i="9" s="1"/>
  <c r="C1934" i="9"/>
  <c r="D1934" i="9" s="1"/>
  <c r="F1934" i="9"/>
  <c r="E1934" i="9"/>
  <c r="A1935" i="9"/>
  <c r="B1895" i="15" s="1"/>
  <c r="F1895" i="15" l="1"/>
  <c r="E1895" i="15"/>
  <c r="C1895" i="15"/>
  <c r="D1895" i="15"/>
  <c r="J1935" i="9"/>
  <c r="K1935" i="9"/>
  <c r="A1936" i="9"/>
  <c r="B1896" i="15" s="1"/>
  <c r="C1935" i="9"/>
  <c r="D1935" i="9" s="1"/>
  <c r="F1935" i="9"/>
  <c r="H1935" i="9"/>
  <c r="G1935" i="9"/>
  <c r="I1935" i="9" s="1"/>
  <c r="B1936" i="9" s="1"/>
  <c r="E1935" i="9"/>
  <c r="F1896" i="15" l="1"/>
  <c r="D1896" i="15"/>
  <c r="E1896" i="15"/>
  <c r="C1896" i="15"/>
  <c r="J1936" i="9"/>
  <c r="K1936" i="9"/>
  <c r="G1936" i="9"/>
  <c r="I1936" i="9" s="1"/>
  <c r="B1937" i="9" s="1"/>
  <c r="E1936" i="9"/>
  <c r="A1937" i="9"/>
  <c r="B1897" i="15" s="1"/>
  <c r="F1936" i="9"/>
  <c r="H1936" i="9"/>
  <c r="C1936" i="9"/>
  <c r="D1936" i="9" s="1"/>
  <c r="E1897" i="15" l="1"/>
  <c r="F1897" i="15"/>
  <c r="C1897" i="15"/>
  <c r="D1897" i="15"/>
  <c r="J1937" i="9"/>
  <c r="K1937" i="9"/>
  <c r="H1937" i="9"/>
  <c r="F1937" i="9"/>
  <c r="C1937" i="9"/>
  <c r="D1937" i="9" s="1"/>
  <c r="G1937" i="9"/>
  <c r="I1937" i="9" s="1"/>
  <c r="B1938" i="9" s="1"/>
  <c r="E1937" i="9"/>
  <c r="A1938" i="9"/>
  <c r="B1898" i="15" s="1"/>
  <c r="D1898" i="15" l="1"/>
  <c r="F1898" i="15"/>
  <c r="C1898" i="15"/>
  <c r="E1898" i="15"/>
  <c r="J1938" i="9"/>
  <c r="K1938" i="9"/>
  <c r="E1938" i="9"/>
  <c r="A1939" i="9"/>
  <c r="B1899" i="15" s="1"/>
  <c r="F1938" i="9"/>
  <c r="H1938" i="9"/>
  <c r="C1938" i="9"/>
  <c r="D1938" i="9" s="1"/>
  <c r="G1938" i="9"/>
  <c r="I1938" i="9" s="1"/>
  <c r="B1939" i="9" s="1"/>
  <c r="C1899" i="15" l="1"/>
  <c r="F1899" i="15"/>
  <c r="D1899" i="15"/>
  <c r="E1899" i="15"/>
  <c r="J1939" i="9"/>
  <c r="K1939" i="9"/>
  <c r="C1939" i="9"/>
  <c r="D1939" i="9" s="1"/>
  <c r="F1939" i="9"/>
  <c r="H1939" i="9"/>
  <c r="G1939" i="9"/>
  <c r="I1939" i="9" s="1"/>
  <c r="B1940" i="9" s="1"/>
  <c r="E1939" i="9"/>
  <c r="A1940" i="9"/>
  <c r="B1900" i="15" s="1"/>
  <c r="F1900" i="15" l="1"/>
  <c r="D1900" i="15"/>
  <c r="E1900" i="15"/>
  <c r="C1900" i="15"/>
  <c r="J1940" i="9"/>
  <c r="K1940" i="9"/>
  <c r="G1940" i="9"/>
  <c r="I1940" i="9" s="1"/>
  <c r="B1941" i="9" s="1"/>
  <c r="E1940" i="9"/>
  <c r="A1941" i="9"/>
  <c r="B1901" i="15" s="1"/>
  <c r="C1940" i="9"/>
  <c r="D1940" i="9" s="1"/>
  <c r="H1940" i="9"/>
  <c r="F1940" i="9"/>
  <c r="F1901" i="15" l="1"/>
  <c r="D1901" i="15"/>
  <c r="E1901" i="15"/>
  <c r="C1901" i="15"/>
  <c r="J1941" i="9"/>
  <c r="K1941" i="9"/>
  <c r="F1941" i="9"/>
  <c r="G1941" i="9"/>
  <c r="I1941" i="9" s="1"/>
  <c r="B1942" i="9" s="1"/>
  <c r="C1941" i="9"/>
  <c r="D1941" i="9" s="1"/>
  <c r="H1941" i="9"/>
  <c r="E1941" i="9"/>
  <c r="A1942" i="9"/>
  <c r="B1902" i="15" s="1"/>
  <c r="F1902" i="15" l="1"/>
  <c r="D1902" i="15"/>
  <c r="C1902" i="15"/>
  <c r="E1902" i="15"/>
  <c r="J1942" i="9"/>
  <c r="K1942" i="9"/>
  <c r="C1942" i="9"/>
  <c r="D1942" i="9" s="1"/>
  <c r="F1942" i="9"/>
  <c r="H1942" i="9"/>
  <c r="A1943" i="9"/>
  <c r="B1903" i="15" s="1"/>
  <c r="E1942" i="9"/>
  <c r="G1942" i="9"/>
  <c r="I1942" i="9" s="1"/>
  <c r="B1943" i="9" s="1"/>
  <c r="F1903" i="15" l="1"/>
  <c r="D1903" i="15"/>
  <c r="E1903" i="15"/>
  <c r="C1903" i="15"/>
  <c r="J1943" i="9"/>
  <c r="K1943" i="9"/>
  <c r="C1943" i="9"/>
  <c r="D1943" i="9" s="1"/>
  <c r="F1943" i="9"/>
  <c r="G1943" i="9"/>
  <c r="I1943" i="9" s="1"/>
  <c r="B1944" i="9" s="1"/>
  <c r="E1943" i="9"/>
  <c r="A1944" i="9"/>
  <c r="B1904" i="15" s="1"/>
  <c r="H1943" i="9"/>
  <c r="F1904" i="15" l="1"/>
  <c r="E1904" i="15"/>
  <c r="C1904" i="15"/>
  <c r="D1904" i="15"/>
  <c r="J1944" i="9"/>
  <c r="K1944" i="9"/>
  <c r="G1944" i="9"/>
  <c r="I1944" i="9" s="1"/>
  <c r="B1945" i="9" s="1"/>
  <c r="C1944" i="9"/>
  <c r="D1944" i="9" s="1"/>
  <c r="F1944" i="9"/>
  <c r="H1944" i="9"/>
  <c r="A1945" i="9"/>
  <c r="B1905" i="15" s="1"/>
  <c r="E1944" i="9"/>
  <c r="F1905" i="15" l="1"/>
  <c r="C1905" i="15"/>
  <c r="D1905" i="15"/>
  <c r="E1905" i="15"/>
  <c r="J1945" i="9"/>
  <c r="K1945" i="9"/>
  <c r="C1945" i="9"/>
  <c r="D1945" i="9" s="1"/>
  <c r="G1945" i="9"/>
  <c r="I1945" i="9" s="1"/>
  <c r="B1946" i="9" s="1"/>
  <c r="E1945" i="9"/>
  <c r="A1946" i="9"/>
  <c r="B1906" i="15" s="1"/>
  <c r="F1945" i="9"/>
  <c r="H1945" i="9"/>
  <c r="F1906" i="15" l="1"/>
  <c r="C1906" i="15"/>
  <c r="E1906" i="15"/>
  <c r="D1906" i="15"/>
  <c r="J1946" i="9"/>
  <c r="K1946" i="9"/>
  <c r="E1946" i="9"/>
  <c r="A1947" i="9"/>
  <c r="B1907" i="15" s="1"/>
  <c r="C1946" i="9"/>
  <c r="D1946" i="9" s="1"/>
  <c r="F1946" i="9"/>
  <c r="G1946" i="9"/>
  <c r="I1946" i="9" s="1"/>
  <c r="B1947" i="9" s="1"/>
  <c r="H1946" i="9"/>
  <c r="F1907" i="15" l="1"/>
  <c r="C1907" i="15"/>
  <c r="D1907" i="15"/>
  <c r="E1907" i="15"/>
  <c r="J1947" i="9"/>
  <c r="K1947" i="9"/>
  <c r="C1947" i="9"/>
  <c r="D1947" i="9" s="1"/>
  <c r="H1947" i="9"/>
  <c r="G1947" i="9"/>
  <c r="I1947" i="9" s="1"/>
  <c r="B1948" i="9" s="1"/>
  <c r="E1947" i="9"/>
  <c r="A1948" i="9"/>
  <c r="B1908" i="15" s="1"/>
  <c r="F1947" i="9"/>
  <c r="F1908" i="15" l="1"/>
  <c r="C1908" i="15"/>
  <c r="D1908" i="15"/>
  <c r="E1908" i="15"/>
  <c r="J1948" i="9"/>
  <c r="K1948" i="9"/>
  <c r="G1948" i="9"/>
  <c r="I1948" i="9" s="1"/>
  <c r="B1949" i="9" s="1"/>
  <c r="E1948" i="9"/>
  <c r="F1948" i="9"/>
  <c r="H1948" i="9"/>
  <c r="A1949" i="9"/>
  <c r="B1909" i="15" s="1"/>
  <c r="C1948" i="9"/>
  <c r="D1948" i="9" s="1"/>
  <c r="F1909" i="15" l="1"/>
  <c r="C1909" i="15"/>
  <c r="D1909" i="15"/>
  <c r="E1909" i="15"/>
  <c r="J1949" i="9"/>
  <c r="K1949" i="9"/>
  <c r="F1949" i="9"/>
  <c r="H1949" i="9"/>
  <c r="G1949" i="9"/>
  <c r="I1949" i="9" s="1"/>
  <c r="B1950" i="9" s="1"/>
  <c r="E1949" i="9"/>
  <c r="A1950" i="9"/>
  <c r="B1910" i="15" s="1"/>
  <c r="C1949" i="9"/>
  <c r="D1949" i="9" s="1"/>
  <c r="F1910" i="15" l="1"/>
  <c r="D1910" i="15"/>
  <c r="C1910" i="15"/>
  <c r="E1910" i="15"/>
  <c r="J1950" i="9"/>
  <c r="K1950" i="9"/>
  <c r="E1950" i="9"/>
  <c r="A1951" i="9"/>
  <c r="B1911" i="15" s="1"/>
  <c r="H1950" i="9"/>
  <c r="G1950" i="9"/>
  <c r="I1950" i="9" s="1"/>
  <c r="B1951" i="9" s="1"/>
  <c r="C1950" i="9"/>
  <c r="D1950" i="9" s="1"/>
  <c r="F1950" i="9"/>
  <c r="F1911" i="15" l="1"/>
  <c r="C1911" i="15"/>
  <c r="D1911" i="15"/>
  <c r="E1911" i="15"/>
  <c r="J1951" i="9"/>
  <c r="K1951" i="9"/>
  <c r="C1951" i="9"/>
  <c r="D1951" i="9" s="1"/>
  <c r="G1951" i="9"/>
  <c r="I1951" i="9" s="1"/>
  <c r="B1952" i="9" s="1"/>
  <c r="E1951" i="9"/>
  <c r="A1952" i="9"/>
  <c r="B1912" i="15" s="1"/>
  <c r="F1951" i="9"/>
  <c r="H1951" i="9"/>
  <c r="F1912" i="15" l="1"/>
  <c r="C1912" i="15"/>
  <c r="D1912" i="15"/>
  <c r="E1912" i="15"/>
  <c r="J1952" i="9"/>
  <c r="K1952" i="9"/>
  <c r="C1952" i="9"/>
  <c r="D1952" i="9" s="1"/>
  <c r="A1953" i="9"/>
  <c r="B1913" i="15" s="1"/>
  <c r="F1952" i="9"/>
  <c r="H1952" i="9"/>
  <c r="G1952" i="9"/>
  <c r="I1952" i="9" s="1"/>
  <c r="B1953" i="9" s="1"/>
  <c r="E1952" i="9"/>
  <c r="F1913" i="15" l="1"/>
  <c r="D1913" i="15"/>
  <c r="E1913" i="15"/>
  <c r="C1913" i="15"/>
  <c r="J1953" i="9"/>
  <c r="K1953" i="9"/>
  <c r="F1953" i="9"/>
  <c r="C1953" i="9"/>
  <c r="D1953" i="9" s="1"/>
  <c r="G1953" i="9"/>
  <c r="I1953" i="9" s="1"/>
  <c r="B1954" i="9" s="1"/>
  <c r="H1953" i="9"/>
  <c r="E1953" i="9"/>
  <c r="A1954" i="9"/>
  <c r="B1914" i="15" s="1"/>
  <c r="F1914" i="15" l="1"/>
  <c r="D1914" i="15"/>
  <c r="C1914" i="15"/>
  <c r="E1914" i="15"/>
  <c r="J1954" i="9"/>
  <c r="K1954" i="9"/>
  <c r="H1954" i="9"/>
  <c r="E1954" i="9"/>
  <c r="C1954" i="9"/>
  <c r="D1954" i="9" s="1"/>
  <c r="F1954" i="9"/>
  <c r="G1954" i="9"/>
  <c r="I1954" i="9" s="1"/>
  <c r="B1955" i="9" s="1"/>
  <c r="A1955" i="9"/>
  <c r="B1915" i="15" s="1"/>
  <c r="F1915" i="15" l="1"/>
  <c r="C1915" i="15"/>
  <c r="D1915" i="15"/>
  <c r="E1915" i="15"/>
  <c r="J1955" i="9"/>
  <c r="K1955" i="9"/>
  <c r="A1956" i="9"/>
  <c r="B1916" i="15" s="1"/>
  <c r="C1955" i="9"/>
  <c r="D1955" i="9" s="1"/>
  <c r="G1955" i="9"/>
  <c r="I1955" i="9" s="1"/>
  <c r="B1956" i="9" s="1"/>
  <c r="E1955" i="9"/>
  <c r="F1955" i="9"/>
  <c r="H1955" i="9"/>
  <c r="F1916" i="15" l="1"/>
  <c r="D1916" i="15"/>
  <c r="E1916" i="15"/>
  <c r="C1916" i="15"/>
  <c r="J1956" i="9"/>
  <c r="K1956" i="9"/>
  <c r="G1956" i="9"/>
  <c r="I1956" i="9" s="1"/>
  <c r="B1957" i="9" s="1"/>
  <c r="E1956" i="9"/>
  <c r="A1957" i="9"/>
  <c r="B1917" i="15" s="1"/>
  <c r="C1956" i="9"/>
  <c r="D1956" i="9" s="1"/>
  <c r="F1956" i="9"/>
  <c r="H1956" i="9"/>
  <c r="F1917" i="15" l="1"/>
  <c r="E1917" i="15"/>
  <c r="C1917" i="15"/>
  <c r="D1917" i="15"/>
  <c r="J1957" i="9"/>
  <c r="K1957" i="9"/>
  <c r="G1957" i="9"/>
  <c r="I1957" i="9" s="1"/>
  <c r="B1958" i="9" s="1"/>
  <c r="F1957" i="9"/>
  <c r="H1957" i="9"/>
  <c r="E1957" i="9"/>
  <c r="A1958" i="9"/>
  <c r="B1918" i="15" s="1"/>
  <c r="C1957" i="9"/>
  <c r="D1957" i="9" s="1"/>
  <c r="F1918" i="15" l="1"/>
  <c r="C1918" i="15"/>
  <c r="E1918" i="15"/>
  <c r="D1918" i="15"/>
  <c r="J1958" i="9"/>
  <c r="K1958" i="9"/>
  <c r="E1958" i="9"/>
  <c r="G1958" i="9"/>
  <c r="I1958" i="9" s="1"/>
  <c r="B1959" i="9" s="1"/>
  <c r="H1958" i="9"/>
  <c r="A1959" i="9"/>
  <c r="B1919" i="15" s="1"/>
  <c r="C1958" i="9"/>
  <c r="D1958" i="9" s="1"/>
  <c r="F1958" i="9"/>
  <c r="F1919" i="15" l="1"/>
  <c r="C1919" i="15"/>
  <c r="D1919" i="15"/>
  <c r="E1919" i="15"/>
  <c r="J1959" i="9"/>
  <c r="K1959" i="9"/>
  <c r="C1959" i="9"/>
  <c r="D1959" i="9" s="1"/>
  <c r="F1959" i="9"/>
  <c r="G1959" i="9"/>
  <c r="I1959" i="9" s="1"/>
  <c r="B1960" i="9" s="1"/>
  <c r="E1959" i="9"/>
  <c r="A1960" i="9"/>
  <c r="B1920" i="15" s="1"/>
  <c r="H1959" i="9"/>
  <c r="F1920" i="15" l="1"/>
  <c r="E1920" i="15"/>
  <c r="C1920" i="15"/>
  <c r="D1920" i="15"/>
  <c r="J1960" i="9"/>
  <c r="K1960" i="9"/>
  <c r="G1960" i="9"/>
  <c r="I1960" i="9" s="1"/>
  <c r="B1961" i="9" s="1"/>
  <c r="A1961" i="9"/>
  <c r="B1921" i="15" s="1"/>
  <c r="E1960" i="9"/>
  <c r="C1960" i="9"/>
  <c r="D1960" i="9" s="1"/>
  <c r="F1960" i="9"/>
  <c r="H1960" i="9"/>
  <c r="F1921" i="15" l="1"/>
  <c r="D1921" i="15"/>
  <c r="E1921" i="15"/>
  <c r="C1921" i="15"/>
  <c r="J1961" i="9"/>
  <c r="K1961" i="9"/>
  <c r="F1961" i="9"/>
  <c r="H1961" i="9"/>
  <c r="G1961" i="9"/>
  <c r="I1961" i="9" s="1"/>
  <c r="B1962" i="9" s="1"/>
  <c r="C1961" i="9"/>
  <c r="D1961" i="9" s="1"/>
  <c r="E1961" i="9"/>
  <c r="A1962" i="9"/>
  <c r="B1922" i="15" s="1"/>
  <c r="F1922" i="15" l="1"/>
  <c r="E1922" i="15"/>
  <c r="D1922" i="15"/>
  <c r="C1922" i="15"/>
  <c r="J1962" i="9"/>
  <c r="K1962" i="9"/>
  <c r="E1962" i="9"/>
  <c r="A1963" i="9"/>
  <c r="B1923" i="15" s="1"/>
  <c r="C1962" i="9"/>
  <c r="D1962" i="9" s="1"/>
  <c r="F1962" i="9"/>
  <c r="H1962" i="9"/>
  <c r="G1962" i="9"/>
  <c r="I1962" i="9" s="1"/>
  <c r="B1963" i="9" s="1"/>
  <c r="F1923" i="15" l="1"/>
  <c r="C1923" i="15"/>
  <c r="D1923" i="15"/>
  <c r="E1923" i="15"/>
  <c r="J1963" i="9"/>
  <c r="K1963" i="9"/>
  <c r="A1964" i="9"/>
  <c r="B1924" i="15" s="1"/>
  <c r="C1963" i="9"/>
  <c r="D1963" i="9" s="1"/>
  <c r="F1963" i="9"/>
  <c r="H1963" i="9"/>
  <c r="G1963" i="9"/>
  <c r="I1963" i="9" s="1"/>
  <c r="B1964" i="9" s="1"/>
  <c r="E1963" i="9"/>
  <c r="F1924" i="15" l="1"/>
  <c r="C1924" i="15"/>
  <c r="D1924" i="15"/>
  <c r="E1924" i="15"/>
  <c r="J1964" i="9"/>
  <c r="K1964" i="9"/>
  <c r="A1965" i="9"/>
  <c r="B1925" i="15" s="1"/>
  <c r="F1964" i="9"/>
  <c r="H1964" i="9"/>
  <c r="G1964" i="9"/>
  <c r="I1964" i="9" s="1"/>
  <c r="B1965" i="9" s="1"/>
  <c r="E1964" i="9"/>
  <c r="C1964" i="9"/>
  <c r="D1964" i="9" s="1"/>
  <c r="F1925" i="15" l="1"/>
  <c r="D1925" i="15"/>
  <c r="E1925" i="15"/>
  <c r="C1925" i="15"/>
  <c r="J1965" i="9"/>
  <c r="K1965" i="9"/>
  <c r="E1965" i="9"/>
  <c r="A1966" i="9"/>
  <c r="B1926" i="15" s="1"/>
  <c r="C1965" i="9"/>
  <c r="D1965" i="9" s="1"/>
  <c r="F1965" i="9"/>
  <c r="H1965" i="9"/>
  <c r="G1965" i="9"/>
  <c r="I1965" i="9" s="1"/>
  <c r="B1966" i="9" s="1"/>
  <c r="F1926" i="15" l="1"/>
  <c r="C1926" i="15"/>
  <c r="E1926" i="15"/>
  <c r="D1926" i="15"/>
  <c r="J1966" i="9"/>
  <c r="K1966" i="9"/>
  <c r="C1966" i="9"/>
  <c r="D1966" i="9" s="1"/>
  <c r="F1966" i="9"/>
  <c r="H1966" i="9"/>
  <c r="G1966" i="9"/>
  <c r="I1966" i="9" s="1"/>
  <c r="B1967" i="9" s="1"/>
  <c r="E1966" i="9"/>
  <c r="A1967" i="9"/>
  <c r="B1927" i="15" s="1"/>
  <c r="F1927" i="15" l="1"/>
  <c r="D1927" i="15"/>
  <c r="E1927" i="15"/>
  <c r="C1927" i="15"/>
  <c r="J1967" i="9"/>
  <c r="K1967" i="9"/>
  <c r="A1968" i="9"/>
  <c r="B1928" i="15" s="1"/>
  <c r="C1967" i="9"/>
  <c r="D1967" i="9" s="1"/>
  <c r="F1967" i="9"/>
  <c r="H1967" i="9"/>
  <c r="G1967" i="9"/>
  <c r="I1967" i="9" s="1"/>
  <c r="B1968" i="9" s="1"/>
  <c r="E1967" i="9"/>
  <c r="F1928" i="15" l="1"/>
  <c r="C1928" i="15"/>
  <c r="D1928" i="15"/>
  <c r="E1928" i="15"/>
  <c r="J1968" i="9"/>
  <c r="K1968" i="9"/>
  <c r="C1968" i="9"/>
  <c r="D1968" i="9" s="1"/>
  <c r="F1968" i="9"/>
  <c r="H1968" i="9"/>
  <c r="G1968" i="9"/>
  <c r="I1968" i="9" s="1"/>
  <c r="B1969" i="9" s="1"/>
  <c r="E1968" i="9"/>
  <c r="A1969" i="9"/>
  <c r="B1929" i="15" s="1"/>
  <c r="F1929" i="15" l="1"/>
  <c r="E1929" i="15"/>
  <c r="C1929" i="15"/>
  <c r="D1929" i="15"/>
  <c r="J1969" i="9"/>
  <c r="K1969" i="9"/>
  <c r="H1969" i="9"/>
  <c r="F1969" i="9"/>
  <c r="C1969" i="9"/>
  <c r="D1969" i="9" s="1"/>
  <c r="G1969" i="9"/>
  <c r="I1969" i="9" s="1"/>
  <c r="B1970" i="9" s="1"/>
  <c r="E1969" i="9"/>
  <c r="A1970" i="9"/>
  <c r="B1930" i="15" s="1"/>
  <c r="F1930" i="15" l="1"/>
  <c r="D1930" i="15"/>
  <c r="C1930" i="15"/>
  <c r="E1930" i="15"/>
  <c r="J1970" i="9"/>
  <c r="K1970" i="9"/>
  <c r="H1970" i="9"/>
  <c r="G1970" i="9"/>
  <c r="I1970" i="9" s="1"/>
  <c r="B1971" i="9" s="1"/>
  <c r="E1970" i="9"/>
  <c r="A1971" i="9"/>
  <c r="B1931" i="15" s="1"/>
  <c r="C1970" i="9"/>
  <c r="D1970" i="9" s="1"/>
  <c r="F1970" i="9"/>
  <c r="F1931" i="15" l="1"/>
  <c r="C1931" i="15"/>
  <c r="D1931" i="15"/>
  <c r="E1931" i="15"/>
  <c r="J1971" i="9"/>
  <c r="K1971" i="9"/>
  <c r="C1971" i="9"/>
  <c r="D1971" i="9" s="1"/>
  <c r="F1971" i="9"/>
  <c r="G1971" i="9"/>
  <c r="I1971" i="9" s="1"/>
  <c r="B1972" i="9" s="1"/>
  <c r="E1971" i="9"/>
  <c r="A1972" i="9"/>
  <c r="B1932" i="15" s="1"/>
  <c r="H1971" i="9"/>
  <c r="F1932" i="15" l="1"/>
  <c r="D1932" i="15"/>
  <c r="E1932" i="15"/>
  <c r="C1932" i="15"/>
  <c r="J1972" i="9"/>
  <c r="K1972" i="9"/>
  <c r="F1972" i="9"/>
  <c r="H1972" i="9"/>
  <c r="G1972" i="9"/>
  <c r="I1972" i="9" s="1"/>
  <c r="B1973" i="9" s="1"/>
  <c r="E1972" i="9"/>
  <c r="A1973" i="9"/>
  <c r="B1933" i="15" s="1"/>
  <c r="C1972" i="9"/>
  <c r="D1972" i="9" s="1"/>
  <c r="F1933" i="15" l="1"/>
  <c r="E1933" i="15"/>
  <c r="C1933" i="15"/>
  <c r="D1933" i="15"/>
  <c r="J1973" i="9"/>
  <c r="K1973" i="9"/>
  <c r="F1973" i="9"/>
  <c r="H1973" i="9"/>
  <c r="C1973" i="9"/>
  <c r="D1973" i="9" s="1"/>
  <c r="G1973" i="9"/>
  <c r="I1973" i="9" s="1"/>
  <c r="B1974" i="9" s="1"/>
  <c r="E1973" i="9"/>
  <c r="A1974" i="9"/>
  <c r="B1934" i="15" s="1"/>
  <c r="F1934" i="15" l="1"/>
  <c r="E1934" i="15"/>
  <c r="D1934" i="15"/>
  <c r="C1934" i="15"/>
  <c r="J1974" i="9"/>
  <c r="K1974" i="9"/>
  <c r="H1974" i="9"/>
  <c r="A1975" i="9"/>
  <c r="B1935" i="15" s="1"/>
  <c r="C1974" i="9"/>
  <c r="D1974" i="9" s="1"/>
  <c r="F1974" i="9"/>
  <c r="E1974" i="9"/>
  <c r="G1974" i="9"/>
  <c r="I1974" i="9" s="1"/>
  <c r="B1975" i="9" s="1"/>
  <c r="F1935" i="15" l="1"/>
  <c r="C1935" i="15"/>
  <c r="D1935" i="15"/>
  <c r="E1935" i="15"/>
  <c r="J1975" i="9"/>
  <c r="K1975" i="9"/>
  <c r="A1976" i="9"/>
  <c r="B1936" i="15" s="1"/>
  <c r="G1975" i="9"/>
  <c r="I1975" i="9" s="1"/>
  <c r="B1976" i="9" s="1"/>
  <c r="E1975" i="9"/>
  <c r="C1975" i="9"/>
  <c r="D1975" i="9" s="1"/>
  <c r="F1975" i="9"/>
  <c r="H1975" i="9"/>
  <c r="F1936" i="15" l="1"/>
  <c r="E1936" i="15"/>
  <c r="C1936" i="15"/>
  <c r="D1936" i="15"/>
  <c r="J1976" i="9"/>
  <c r="K1976" i="9"/>
  <c r="A1977" i="9"/>
  <c r="B1937" i="15" s="1"/>
  <c r="E1976" i="9"/>
  <c r="C1976" i="9"/>
  <c r="D1976" i="9" s="1"/>
  <c r="G1976" i="9"/>
  <c r="I1976" i="9" s="1"/>
  <c r="B1977" i="9" s="1"/>
  <c r="F1976" i="9"/>
  <c r="H1976" i="9"/>
  <c r="F1937" i="15" l="1"/>
  <c r="E1937" i="15"/>
  <c r="C1937" i="15"/>
  <c r="D1937" i="15"/>
  <c r="J1977" i="9"/>
  <c r="K1977" i="9"/>
  <c r="G1977" i="9"/>
  <c r="I1977" i="9" s="1"/>
  <c r="B1978" i="9" s="1"/>
  <c r="E1977" i="9"/>
  <c r="A1978" i="9"/>
  <c r="B1938" i="15" s="1"/>
  <c r="H1977" i="9"/>
  <c r="C1977" i="9"/>
  <c r="D1977" i="9" s="1"/>
  <c r="F1977" i="9"/>
  <c r="F1938" i="15" l="1"/>
  <c r="D1938" i="15"/>
  <c r="C1938" i="15"/>
  <c r="E1938" i="15"/>
  <c r="J1978" i="9"/>
  <c r="K1978" i="9"/>
  <c r="E1978" i="9"/>
  <c r="A1979" i="9"/>
  <c r="B1939" i="15" s="1"/>
  <c r="C1978" i="9"/>
  <c r="D1978" i="9" s="1"/>
  <c r="F1978" i="9"/>
  <c r="H1978" i="9"/>
  <c r="G1978" i="9"/>
  <c r="I1978" i="9" s="1"/>
  <c r="B1979" i="9" s="1"/>
  <c r="F1939" i="15" l="1"/>
  <c r="D1939" i="15"/>
  <c r="E1939" i="15"/>
  <c r="C1939" i="15"/>
  <c r="J1979" i="9"/>
  <c r="K1979" i="9"/>
  <c r="A1980" i="9"/>
  <c r="B1940" i="15" s="1"/>
  <c r="G1979" i="9"/>
  <c r="I1979" i="9" s="1"/>
  <c r="B1980" i="9" s="1"/>
  <c r="E1979" i="9"/>
  <c r="C1979" i="9"/>
  <c r="D1979" i="9" s="1"/>
  <c r="F1979" i="9"/>
  <c r="H1979" i="9"/>
  <c r="F1940" i="15" l="1"/>
  <c r="C1940" i="15"/>
  <c r="D1940" i="15"/>
  <c r="E1940" i="15"/>
  <c r="J1980" i="9"/>
  <c r="K1980" i="9"/>
  <c r="G1980" i="9"/>
  <c r="I1980" i="9" s="1"/>
  <c r="B1981" i="9" s="1"/>
  <c r="E1980" i="9"/>
  <c r="A1981" i="9"/>
  <c r="B1941" i="15" s="1"/>
  <c r="C1980" i="9"/>
  <c r="D1980" i="9" s="1"/>
  <c r="F1980" i="9"/>
  <c r="H1980" i="9"/>
  <c r="F1941" i="15" l="1"/>
  <c r="C1941" i="15"/>
  <c r="D1941" i="15"/>
  <c r="E1941" i="15"/>
  <c r="J1981" i="9"/>
  <c r="K1981" i="9"/>
  <c r="F1981" i="9"/>
  <c r="H1981" i="9"/>
  <c r="G1981" i="9"/>
  <c r="I1981" i="9" s="1"/>
  <c r="B1982" i="9" s="1"/>
  <c r="C1981" i="9"/>
  <c r="D1981" i="9" s="1"/>
  <c r="E1981" i="9"/>
  <c r="A1982" i="9"/>
  <c r="B1942" i="15" s="1"/>
  <c r="F1942" i="15" l="1"/>
  <c r="E1942" i="15"/>
  <c r="D1942" i="15"/>
  <c r="C1942" i="15"/>
  <c r="J1982" i="9"/>
  <c r="K1982" i="9"/>
  <c r="E1982" i="9"/>
  <c r="A1983" i="9"/>
  <c r="B1943" i="15" s="1"/>
  <c r="C1982" i="9"/>
  <c r="D1982" i="9" s="1"/>
  <c r="F1982" i="9"/>
  <c r="H1982" i="9"/>
  <c r="G1982" i="9"/>
  <c r="I1982" i="9" s="1"/>
  <c r="B1983" i="9" s="1"/>
  <c r="F1943" i="15" l="1"/>
  <c r="E1943" i="15"/>
  <c r="C1943" i="15"/>
  <c r="D1943" i="15"/>
  <c r="J1983" i="9"/>
  <c r="K1983" i="9"/>
  <c r="A1984" i="9"/>
  <c r="B1944" i="15" s="1"/>
  <c r="C1983" i="9"/>
  <c r="D1983" i="9" s="1"/>
  <c r="F1983" i="9"/>
  <c r="H1983" i="9"/>
  <c r="G1983" i="9"/>
  <c r="I1983" i="9" s="1"/>
  <c r="B1984" i="9" s="1"/>
  <c r="E1983" i="9"/>
  <c r="F1944" i="15" l="1"/>
  <c r="C1944" i="15"/>
  <c r="D1944" i="15"/>
  <c r="E1944" i="15"/>
  <c r="J1984" i="9"/>
  <c r="K1984" i="9"/>
  <c r="C1984" i="9"/>
  <c r="D1984" i="9" s="1"/>
  <c r="F1984" i="9"/>
  <c r="H1984" i="9"/>
  <c r="G1984" i="9"/>
  <c r="I1984" i="9" s="1"/>
  <c r="B1985" i="9" s="1"/>
  <c r="E1984" i="9"/>
  <c r="A1985" i="9"/>
  <c r="B1945" i="15" s="1"/>
  <c r="F1945" i="15" l="1"/>
  <c r="E1945" i="15"/>
  <c r="C1945" i="15"/>
  <c r="D1945" i="15"/>
  <c r="J1985" i="9"/>
  <c r="K1985" i="9"/>
  <c r="G1985" i="9"/>
  <c r="I1985" i="9" s="1"/>
  <c r="B1986" i="9" s="1"/>
  <c r="E1985" i="9"/>
  <c r="A1986" i="9"/>
  <c r="B1946" i="15" s="1"/>
  <c r="H1985" i="9"/>
  <c r="F1985" i="9"/>
  <c r="C1985" i="9"/>
  <c r="D1985" i="9" s="1"/>
  <c r="F1946" i="15" l="1"/>
  <c r="D1946" i="15"/>
  <c r="C1946" i="15"/>
  <c r="E1946" i="15"/>
  <c r="J1986" i="9"/>
  <c r="K1986" i="9"/>
  <c r="E1986" i="9"/>
  <c r="A1987" i="9"/>
  <c r="B1947" i="15" s="1"/>
  <c r="C1986" i="9"/>
  <c r="D1986" i="9" s="1"/>
  <c r="F1986" i="9"/>
  <c r="H1986" i="9"/>
  <c r="G1986" i="9"/>
  <c r="I1986" i="9" s="1"/>
  <c r="B1987" i="9" s="1"/>
  <c r="F1947" i="15" l="1"/>
  <c r="D1947" i="15"/>
  <c r="E1947" i="15"/>
  <c r="C1947" i="15"/>
  <c r="J1987" i="9"/>
  <c r="K1987" i="9"/>
  <c r="A1988" i="9"/>
  <c r="B1948" i="15" s="1"/>
  <c r="H1987" i="9"/>
  <c r="G1987" i="9"/>
  <c r="I1987" i="9" s="1"/>
  <c r="B1988" i="9" s="1"/>
  <c r="E1987" i="9"/>
  <c r="C1987" i="9"/>
  <c r="D1987" i="9" s="1"/>
  <c r="F1987" i="9"/>
  <c r="F1948" i="15" l="1"/>
  <c r="D1948" i="15"/>
  <c r="E1948" i="15"/>
  <c r="C1948" i="15"/>
  <c r="J1988" i="9"/>
  <c r="K1988" i="9"/>
  <c r="C1988" i="9"/>
  <c r="D1988" i="9" s="1"/>
  <c r="F1988" i="9"/>
  <c r="H1988" i="9"/>
  <c r="G1988" i="9"/>
  <c r="I1988" i="9" s="1"/>
  <c r="B1989" i="9" s="1"/>
  <c r="E1988" i="9"/>
  <c r="A1989" i="9"/>
  <c r="B1949" i="15" s="1"/>
  <c r="F1949" i="15" l="1"/>
  <c r="C1949" i="15"/>
  <c r="D1949" i="15"/>
  <c r="E1949" i="15"/>
  <c r="J1989" i="9"/>
  <c r="K1989" i="9"/>
  <c r="F1989" i="9"/>
  <c r="G1989" i="9"/>
  <c r="I1989" i="9" s="1"/>
  <c r="B1990" i="9" s="1"/>
  <c r="E1989" i="9"/>
  <c r="A1990" i="9"/>
  <c r="B1950" i="15" s="1"/>
  <c r="C1989" i="9"/>
  <c r="D1989" i="9" s="1"/>
  <c r="H1989" i="9"/>
  <c r="F1950" i="15" l="1"/>
  <c r="D1950" i="15"/>
  <c r="C1950" i="15"/>
  <c r="E1950" i="15"/>
  <c r="J1990" i="9"/>
  <c r="K1990" i="9"/>
  <c r="E1990" i="9"/>
  <c r="G1990" i="9"/>
  <c r="I1990" i="9" s="1"/>
  <c r="B1991" i="9" s="1"/>
  <c r="C1990" i="9"/>
  <c r="D1990" i="9" s="1"/>
  <c r="F1990" i="9"/>
  <c r="H1990" i="9"/>
  <c r="A1991" i="9"/>
  <c r="B1951" i="15" s="1"/>
  <c r="F1951" i="15" l="1"/>
  <c r="E1951" i="15"/>
  <c r="C1951" i="15"/>
  <c r="D1951" i="15"/>
  <c r="J1991" i="9"/>
  <c r="K1991" i="9"/>
  <c r="G1991" i="9"/>
  <c r="I1991" i="9" s="1"/>
  <c r="B1992" i="9" s="1"/>
  <c r="E1991" i="9"/>
  <c r="A1992" i="9"/>
  <c r="B1952" i="15" s="1"/>
  <c r="C1991" i="9"/>
  <c r="D1991" i="9" s="1"/>
  <c r="F1991" i="9"/>
  <c r="H1991" i="9"/>
  <c r="F1952" i="15" l="1"/>
  <c r="E1952" i="15"/>
  <c r="C1952" i="15"/>
  <c r="D1952" i="15"/>
  <c r="J1992" i="9"/>
  <c r="K1992" i="9"/>
  <c r="C1992" i="9"/>
  <c r="D1992" i="9" s="1"/>
  <c r="F1992" i="9"/>
  <c r="H1992" i="9"/>
  <c r="G1992" i="9"/>
  <c r="I1992" i="9" s="1"/>
  <c r="B1993" i="9" s="1"/>
  <c r="A1993" i="9"/>
  <c r="B1953" i="15" s="1"/>
  <c r="E1992" i="9"/>
  <c r="F1953" i="15" l="1"/>
  <c r="E1953" i="15"/>
  <c r="C1953" i="15"/>
  <c r="D1953" i="15"/>
  <c r="J1993" i="9"/>
  <c r="K1993" i="9"/>
  <c r="H1993" i="9"/>
  <c r="E1993" i="9"/>
  <c r="A1994" i="9"/>
  <c r="B1954" i="15" s="1"/>
  <c r="C1993" i="9"/>
  <c r="D1993" i="9" s="1"/>
  <c r="F1993" i="9"/>
  <c r="G1993" i="9"/>
  <c r="I1993" i="9" s="1"/>
  <c r="B1994" i="9" s="1"/>
  <c r="F1954" i="15" l="1"/>
  <c r="D1954" i="15"/>
  <c r="C1954" i="15"/>
  <c r="E1954" i="15"/>
  <c r="J1994" i="9"/>
  <c r="K1994" i="9"/>
  <c r="H1994" i="9"/>
  <c r="G1994" i="9"/>
  <c r="I1994" i="9" s="1"/>
  <c r="B1995" i="9" s="1"/>
  <c r="E1994" i="9"/>
  <c r="A1995" i="9"/>
  <c r="B1955" i="15" s="1"/>
  <c r="F1994" i="9"/>
  <c r="C1994" i="9"/>
  <c r="D1994" i="9" s="1"/>
  <c r="F1955" i="15" l="1"/>
  <c r="E1955" i="15"/>
  <c r="C1955" i="15"/>
  <c r="D1955" i="15"/>
  <c r="J1995" i="9"/>
  <c r="K1995" i="9"/>
  <c r="A1996" i="9"/>
  <c r="B1956" i="15" s="1"/>
  <c r="C1995" i="9"/>
  <c r="D1995" i="9" s="1"/>
  <c r="F1995" i="9"/>
  <c r="G1995" i="9"/>
  <c r="I1995" i="9" s="1"/>
  <c r="B1996" i="9" s="1"/>
  <c r="E1995" i="9"/>
  <c r="H1995" i="9"/>
  <c r="F1956" i="15" l="1"/>
  <c r="C1956" i="15"/>
  <c r="D1956" i="15"/>
  <c r="E1956" i="15"/>
  <c r="J1996" i="9"/>
  <c r="K1996" i="9"/>
  <c r="G1996" i="9"/>
  <c r="I1996" i="9" s="1"/>
  <c r="B1997" i="9" s="1"/>
  <c r="E1996" i="9"/>
  <c r="C1996" i="9"/>
  <c r="D1996" i="9" s="1"/>
  <c r="F1996" i="9"/>
  <c r="A1997" i="9"/>
  <c r="B1957" i="15" s="1"/>
  <c r="H1996" i="9"/>
  <c r="F1957" i="15" l="1"/>
  <c r="E1957" i="15"/>
  <c r="C1957" i="15"/>
  <c r="D1957" i="15"/>
  <c r="J1997" i="9"/>
  <c r="K1997" i="9"/>
  <c r="G1997" i="9"/>
  <c r="I1997" i="9" s="1"/>
  <c r="B1998" i="9" s="1"/>
  <c r="E1997" i="9"/>
  <c r="A1998" i="9"/>
  <c r="B1958" i="15" s="1"/>
  <c r="C1997" i="9"/>
  <c r="D1997" i="9" s="1"/>
  <c r="F1997" i="9"/>
  <c r="H1997" i="9"/>
  <c r="F1958" i="15" l="1"/>
  <c r="D1958" i="15"/>
  <c r="C1958" i="15"/>
  <c r="E1958" i="15"/>
  <c r="J1998" i="9"/>
  <c r="K1998" i="9"/>
  <c r="H1998" i="9"/>
  <c r="E1998" i="9"/>
  <c r="C1998" i="9"/>
  <c r="D1998" i="9" s="1"/>
  <c r="F1998" i="9"/>
  <c r="G1998" i="9"/>
  <c r="I1998" i="9" s="1"/>
  <c r="B1999" i="9" s="1"/>
  <c r="A1999" i="9"/>
  <c r="B1959" i="15" s="1"/>
  <c r="F1959" i="15" l="1"/>
  <c r="C1959" i="15"/>
  <c r="D1959" i="15"/>
  <c r="E1959" i="15"/>
  <c r="J1999" i="9"/>
  <c r="K1999" i="9"/>
  <c r="A2000" i="9"/>
  <c r="B1960" i="15" s="1"/>
  <c r="C1999" i="9"/>
  <c r="D1999" i="9" s="1"/>
  <c r="F1999" i="9"/>
  <c r="G1999" i="9"/>
  <c r="I1999" i="9" s="1"/>
  <c r="B2000" i="9" s="1"/>
  <c r="E1999" i="9"/>
  <c r="H1999" i="9"/>
  <c r="F1960" i="15" l="1"/>
  <c r="C1960" i="15"/>
  <c r="D1960" i="15"/>
  <c r="E1960" i="15"/>
  <c r="J2000" i="9"/>
  <c r="K2000" i="9"/>
  <c r="C2000" i="9"/>
  <c r="D2000" i="9" s="1"/>
  <c r="A2001" i="9"/>
  <c r="B1961" i="15" s="1"/>
  <c r="F2000" i="9"/>
  <c r="H2000" i="9"/>
  <c r="G2000" i="9"/>
  <c r="I2000" i="9" s="1"/>
  <c r="B2001" i="9" s="1"/>
  <c r="E2000" i="9"/>
  <c r="F1961" i="15" l="1"/>
  <c r="C1961" i="15"/>
  <c r="D1961" i="15"/>
  <c r="E1961" i="15"/>
  <c r="J2001" i="9"/>
  <c r="K2001" i="9"/>
  <c r="G2001" i="9"/>
  <c r="I2001" i="9" s="1"/>
  <c r="B2002" i="9" s="1"/>
  <c r="E2001" i="9"/>
  <c r="A2002" i="9"/>
  <c r="B1962" i="15" s="1"/>
  <c r="H2001" i="9"/>
  <c r="F2001" i="9"/>
  <c r="C2001" i="9"/>
  <c r="D2001" i="9" s="1"/>
  <c r="F1962" i="15" l="1"/>
  <c r="C1962" i="15"/>
  <c r="E1962" i="15"/>
  <c r="D1962" i="15"/>
  <c r="J2002" i="9"/>
  <c r="K2002" i="9"/>
  <c r="H2002" i="9"/>
  <c r="G2002" i="9"/>
  <c r="I2002" i="9" s="1"/>
  <c r="B2003" i="9" s="1"/>
  <c r="E2002" i="9"/>
  <c r="A2003" i="9"/>
  <c r="B1963" i="15" s="1"/>
  <c r="C2002" i="9"/>
  <c r="D2002" i="9" s="1"/>
  <c r="F2002" i="9"/>
  <c r="F1963" i="15" l="1"/>
  <c r="E1963" i="15"/>
  <c r="C1963" i="15"/>
  <c r="D1963" i="15"/>
  <c r="J2003" i="9"/>
  <c r="K2003" i="9"/>
  <c r="A2004" i="9"/>
  <c r="B1964" i="15" s="1"/>
  <c r="H2003" i="9"/>
  <c r="G2003" i="9"/>
  <c r="I2003" i="9" s="1"/>
  <c r="B2004" i="9" s="1"/>
  <c r="E2003" i="9"/>
  <c r="C2003" i="9"/>
  <c r="D2003" i="9" s="1"/>
  <c r="F2003" i="9"/>
  <c r="F1964" i="15" l="1"/>
  <c r="D1964" i="15"/>
  <c r="E1964" i="15"/>
  <c r="C1964" i="15"/>
  <c r="J2004" i="9"/>
  <c r="K2004" i="9"/>
  <c r="G2004" i="9"/>
  <c r="I2004" i="9" s="1"/>
  <c r="B2005" i="9" s="1"/>
  <c r="E2004" i="9"/>
  <c r="A2005" i="9"/>
  <c r="B1965" i="15" s="1"/>
  <c r="C2004" i="9"/>
  <c r="D2004" i="9" s="1"/>
  <c r="F2004" i="9"/>
  <c r="H2004" i="9"/>
  <c r="F1965" i="15" l="1"/>
  <c r="D1965" i="15"/>
  <c r="E1965" i="15"/>
  <c r="C1965" i="15"/>
  <c r="J2005" i="9"/>
  <c r="K2005" i="9"/>
  <c r="H2005" i="9"/>
  <c r="G2005" i="9"/>
  <c r="I2005" i="9" s="1"/>
  <c r="B2006" i="9" s="1"/>
  <c r="E2005" i="9"/>
  <c r="A2006" i="9"/>
  <c r="B1966" i="15" s="1"/>
  <c r="C2005" i="9"/>
  <c r="D2005" i="9" s="1"/>
  <c r="F2005" i="9"/>
  <c r="F1966" i="15" l="1"/>
  <c r="D1966" i="15"/>
  <c r="C1966" i="15"/>
  <c r="E1966" i="15"/>
  <c r="J2006" i="9"/>
  <c r="K2006" i="9"/>
  <c r="H2006" i="9"/>
  <c r="A2007" i="9"/>
  <c r="B1967" i="15" s="1"/>
  <c r="C2006" i="9"/>
  <c r="D2006" i="9" s="1"/>
  <c r="F2006" i="9"/>
  <c r="E2006" i="9"/>
  <c r="G2006" i="9"/>
  <c r="I2006" i="9" s="1"/>
  <c r="B2007" i="9" s="1"/>
  <c r="F1967" i="15" l="1"/>
  <c r="E1967" i="15"/>
  <c r="C1967" i="15"/>
  <c r="D1967" i="15"/>
  <c r="J2007" i="9"/>
  <c r="K2007" i="9"/>
  <c r="G2007" i="9"/>
  <c r="I2007" i="9" s="1"/>
  <c r="B2008" i="9" s="1"/>
  <c r="E2007" i="9"/>
  <c r="A2008" i="9"/>
  <c r="B1968" i="15" s="1"/>
  <c r="C2007" i="9"/>
  <c r="D2007" i="9" s="1"/>
  <c r="F2007" i="9"/>
  <c r="H2007" i="9"/>
  <c r="F1968" i="15" l="1"/>
  <c r="E1968" i="15"/>
  <c r="C1968" i="15"/>
  <c r="D1968" i="15"/>
  <c r="J2008" i="9"/>
  <c r="K2008" i="9"/>
  <c r="A2009" i="9"/>
  <c r="B1969" i="15" s="1"/>
  <c r="E2008" i="9"/>
  <c r="C2008" i="9"/>
  <c r="D2008" i="9" s="1"/>
  <c r="F2008" i="9"/>
  <c r="H2008" i="9"/>
  <c r="G2008" i="9"/>
  <c r="I2008" i="9" s="1"/>
  <c r="B2009" i="9" s="1"/>
  <c r="F1969" i="15" l="1"/>
  <c r="C1969" i="15"/>
  <c r="D1969" i="15"/>
  <c r="E1969" i="15"/>
  <c r="J2009" i="9"/>
  <c r="K2009" i="9"/>
  <c r="G2009" i="9"/>
  <c r="I2009" i="9" s="1"/>
  <c r="B2010" i="9" s="1"/>
  <c r="E2009" i="9"/>
  <c r="A2010" i="9"/>
  <c r="B1970" i="15" s="1"/>
  <c r="C2009" i="9"/>
  <c r="D2009" i="9" s="1"/>
  <c r="F2009" i="9"/>
  <c r="H2009" i="9"/>
  <c r="F1970" i="15" l="1"/>
  <c r="C1970" i="15"/>
  <c r="E1970" i="15"/>
  <c r="D1970" i="15"/>
  <c r="J2010" i="9"/>
  <c r="K2010" i="9"/>
  <c r="H2010" i="9"/>
  <c r="G2010" i="9"/>
  <c r="I2010" i="9" s="1"/>
  <c r="B2011" i="9" s="1"/>
  <c r="A2011" i="9"/>
  <c r="B1971" i="15" s="1"/>
  <c r="C2010" i="9"/>
  <c r="D2010" i="9" s="1"/>
  <c r="F2010" i="9"/>
  <c r="E2010" i="9"/>
  <c r="F1971" i="15" l="1"/>
  <c r="C1971" i="15"/>
  <c r="D1971" i="15"/>
  <c r="E1971" i="15"/>
  <c r="J2011" i="9"/>
  <c r="K2011" i="9"/>
  <c r="A2012" i="9"/>
  <c r="B1972" i="15" s="1"/>
  <c r="C2011" i="9"/>
  <c r="D2011" i="9" s="1"/>
  <c r="F2011" i="9"/>
  <c r="H2011" i="9"/>
  <c r="G2011" i="9"/>
  <c r="I2011" i="9" s="1"/>
  <c r="B2012" i="9" s="1"/>
  <c r="E2011" i="9"/>
  <c r="F1972" i="15" l="1"/>
  <c r="C1972" i="15"/>
  <c r="D1972" i="15"/>
  <c r="E1972" i="15"/>
  <c r="J2012" i="9"/>
  <c r="K2012" i="9"/>
  <c r="C2012" i="9"/>
  <c r="D2012" i="9" s="1"/>
  <c r="F2012" i="9"/>
  <c r="H2012" i="9"/>
  <c r="G2012" i="9"/>
  <c r="I2012" i="9" s="1"/>
  <c r="B2013" i="9" s="1"/>
  <c r="E2012" i="9"/>
  <c r="A2013" i="9"/>
  <c r="B1973" i="15" s="1"/>
  <c r="F1973" i="15" l="1"/>
  <c r="E1973" i="15"/>
  <c r="C1973" i="15"/>
  <c r="D1973" i="15"/>
  <c r="J2013" i="9"/>
  <c r="K2013" i="9"/>
  <c r="F2013" i="9"/>
  <c r="H2013" i="9"/>
  <c r="G2013" i="9"/>
  <c r="I2013" i="9" s="1"/>
  <c r="B2014" i="9" s="1"/>
  <c r="E2013" i="9"/>
  <c r="A2014" i="9"/>
  <c r="B1974" i="15" s="1"/>
  <c r="C2013" i="9"/>
  <c r="D2013" i="9" s="1"/>
  <c r="F1974" i="15" l="1"/>
  <c r="D1974" i="15"/>
  <c r="C1974" i="15"/>
  <c r="E1974" i="15"/>
  <c r="J2014" i="9"/>
  <c r="K2014" i="9"/>
  <c r="E2014" i="9"/>
  <c r="A2015" i="9"/>
  <c r="B1975" i="15" s="1"/>
  <c r="C2014" i="9"/>
  <c r="D2014" i="9" s="1"/>
  <c r="F2014" i="9"/>
  <c r="H2014" i="9"/>
  <c r="G2014" i="9"/>
  <c r="I2014" i="9" s="1"/>
  <c r="B2015" i="9" s="1"/>
  <c r="F1975" i="15" l="1"/>
  <c r="C1975" i="15"/>
  <c r="D1975" i="15"/>
  <c r="E1975" i="15"/>
  <c r="J2015" i="9"/>
  <c r="K2015" i="9"/>
  <c r="A2016" i="9"/>
  <c r="B1976" i="15" s="1"/>
  <c r="F2015" i="9"/>
  <c r="H2015" i="9"/>
  <c r="G2015" i="9"/>
  <c r="I2015" i="9" s="1"/>
  <c r="B2016" i="9" s="1"/>
  <c r="E2015" i="9"/>
  <c r="C2015" i="9"/>
  <c r="D2015" i="9" s="1"/>
  <c r="F1976" i="15" l="1"/>
  <c r="C1976" i="15"/>
  <c r="D1976" i="15"/>
  <c r="E1976" i="15"/>
  <c r="J2016" i="9"/>
  <c r="K2016" i="9"/>
  <c r="F2016" i="9"/>
  <c r="H2016" i="9"/>
  <c r="G2016" i="9"/>
  <c r="I2016" i="9" s="1"/>
  <c r="B2017" i="9" s="1"/>
  <c r="E2016" i="9"/>
  <c r="A2017" i="9"/>
  <c r="B1977" i="15" s="1"/>
  <c r="C2016" i="9"/>
  <c r="D2016" i="9" s="1"/>
  <c r="F1977" i="15" l="1"/>
  <c r="D1977" i="15"/>
  <c r="E1977" i="15"/>
  <c r="C1977" i="15"/>
  <c r="J2017" i="9"/>
  <c r="K2017" i="9"/>
  <c r="C2017" i="9"/>
  <c r="D2017" i="9" s="1"/>
  <c r="G2017" i="9"/>
  <c r="I2017" i="9" s="1"/>
  <c r="B2018" i="9" s="1"/>
  <c r="E2017" i="9"/>
  <c r="A2018" i="9"/>
  <c r="B1978" i="15" s="1"/>
  <c r="H2017" i="9"/>
  <c r="F2017" i="9"/>
  <c r="F1978" i="15" l="1"/>
  <c r="D1978" i="15"/>
  <c r="C1978" i="15"/>
  <c r="E1978" i="15"/>
  <c r="J2018" i="9"/>
  <c r="K2018" i="9"/>
  <c r="E2018" i="9"/>
  <c r="A2019" i="9"/>
  <c r="B1979" i="15" s="1"/>
  <c r="C2018" i="9"/>
  <c r="D2018" i="9" s="1"/>
  <c r="F2018" i="9"/>
  <c r="H2018" i="9"/>
  <c r="G2018" i="9"/>
  <c r="I2018" i="9" s="1"/>
  <c r="B2019" i="9" s="1"/>
  <c r="F1979" i="15" l="1"/>
  <c r="C1979" i="15"/>
  <c r="D1979" i="15"/>
  <c r="E1979" i="15"/>
  <c r="J2019" i="9"/>
  <c r="K2019" i="9"/>
  <c r="A2020" i="9"/>
  <c r="B1980" i="15" s="1"/>
  <c r="C2019" i="9"/>
  <c r="D2019" i="9" s="1"/>
  <c r="F2019" i="9"/>
  <c r="H2019" i="9"/>
  <c r="E2019" i="9"/>
  <c r="G2019" i="9"/>
  <c r="I2019" i="9" s="1"/>
  <c r="B2020" i="9" s="1"/>
  <c r="F1980" i="15" l="1"/>
  <c r="D1980" i="15"/>
  <c r="E1980" i="15"/>
  <c r="C1980" i="15"/>
  <c r="J2020" i="9"/>
  <c r="K2020" i="9"/>
  <c r="A2021" i="9"/>
  <c r="B1981" i="15" s="1"/>
  <c r="F2020" i="9"/>
  <c r="H2020" i="9"/>
  <c r="G2020" i="9"/>
  <c r="I2020" i="9" s="1"/>
  <c r="B2021" i="9" s="1"/>
  <c r="E2020" i="9"/>
  <c r="C2020" i="9"/>
  <c r="D2020" i="9" s="1"/>
  <c r="F1981" i="15" l="1"/>
  <c r="E1981" i="15"/>
  <c r="C1981" i="15"/>
  <c r="D1981" i="15"/>
  <c r="J2021" i="9"/>
  <c r="K2021" i="9"/>
  <c r="C2021" i="9"/>
  <c r="D2021" i="9" s="1"/>
  <c r="F2021" i="9"/>
  <c r="H2021" i="9"/>
  <c r="G2021" i="9"/>
  <c r="I2021" i="9" s="1"/>
  <c r="B2022" i="9" s="1"/>
  <c r="E2021" i="9"/>
  <c r="A2022" i="9"/>
  <c r="B1982" i="15" s="1"/>
  <c r="F1982" i="15" l="1"/>
  <c r="C1982" i="15"/>
  <c r="E1982" i="15"/>
  <c r="D1982" i="15"/>
  <c r="J2022" i="9"/>
  <c r="K2022" i="9"/>
  <c r="H2022" i="9"/>
  <c r="A2023" i="9"/>
  <c r="B1983" i="15" s="1"/>
  <c r="E2022" i="9"/>
  <c r="G2022" i="9"/>
  <c r="I2022" i="9" s="1"/>
  <c r="B2023" i="9" s="1"/>
  <c r="C2022" i="9"/>
  <c r="D2022" i="9" s="1"/>
  <c r="F2022" i="9"/>
  <c r="F1983" i="15" l="1"/>
  <c r="E1983" i="15"/>
  <c r="C1983" i="15"/>
  <c r="D1983" i="15"/>
  <c r="J2023" i="9"/>
  <c r="K2023" i="9"/>
  <c r="A2024" i="9"/>
  <c r="B1984" i="15" s="1"/>
  <c r="C2023" i="9"/>
  <c r="D2023" i="9" s="1"/>
  <c r="F2023" i="9"/>
  <c r="H2023" i="9"/>
  <c r="G2023" i="9"/>
  <c r="I2023" i="9" s="1"/>
  <c r="B2024" i="9" s="1"/>
  <c r="E2023" i="9"/>
  <c r="F1984" i="15" l="1"/>
  <c r="E1984" i="15"/>
  <c r="C1984" i="15"/>
  <c r="D1984" i="15"/>
  <c r="J2024" i="9"/>
  <c r="K2024" i="9"/>
  <c r="G2024" i="9"/>
  <c r="I2024" i="9" s="1"/>
  <c r="B2025" i="9" s="1"/>
  <c r="A2025" i="9"/>
  <c r="B1985" i="15" s="1"/>
  <c r="E2024" i="9"/>
  <c r="C2024" i="9"/>
  <c r="D2024" i="9" s="1"/>
  <c r="F2024" i="9"/>
  <c r="H2024" i="9"/>
  <c r="F1985" i="15" l="1"/>
  <c r="D1985" i="15"/>
  <c r="E1985" i="15"/>
  <c r="C1985" i="15"/>
  <c r="J2025" i="9"/>
  <c r="K2025" i="9"/>
  <c r="G2025" i="9"/>
  <c r="I2025" i="9" s="1"/>
  <c r="B2026" i="9" s="1"/>
  <c r="E2025" i="9"/>
  <c r="A2026" i="9"/>
  <c r="B1986" i="15" s="1"/>
  <c r="C2025" i="9"/>
  <c r="D2025" i="9" s="1"/>
  <c r="F2025" i="9"/>
  <c r="H2025" i="9"/>
  <c r="F1986" i="15" l="1"/>
  <c r="E1986" i="15"/>
  <c r="D1986" i="15"/>
  <c r="C1986" i="15"/>
  <c r="J2026" i="9"/>
  <c r="K2026" i="9"/>
  <c r="E2026" i="9"/>
  <c r="C2026" i="9"/>
  <c r="D2026" i="9" s="1"/>
  <c r="F2026" i="9"/>
  <c r="H2026" i="9"/>
  <c r="G2026" i="9"/>
  <c r="I2026" i="9" s="1"/>
  <c r="B2027" i="9" s="1"/>
  <c r="A2027" i="9"/>
  <c r="B1987" i="15" s="1"/>
  <c r="F1987" i="15" l="1"/>
  <c r="C1987" i="15"/>
  <c r="D1987" i="15"/>
  <c r="E1987" i="15"/>
  <c r="J2027" i="9"/>
  <c r="K2027" i="9"/>
  <c r="A2028" i="9"/>
  <c r="B1988" i="15" s="1"/>
  <c r="C2027" i="9"/>
  <c r="D2027" i="9" s="1"/>
  <c r="F2027" i="9"/>
  <c r="H2027" i="9"/>
  <c r="G2027" i="9"/>
  <c r="I2027" i="9" s="1"/>
  <c r="B2028" i="9" s="1"/>
  <c r="E2027" i="9"/>
  <c r="F1988" i="15" l="1"/>
  <c r="C1988" i="15"/>
  <c r="D1988" i="15"/>
  <c r="E1988" i="15"/>
  <c r="J2028" i="9"/>
  <c r="K2028" i="9"/>
  <c r="F2028" i="9"/>
  <c r="H2028" i="9"/>
  <c r="G2028" i="9"/>
  <c r="I2028" i="9" s="1"/>
  <c r="B2029" i="9" s="1"/>
  <c r="E2028" i="9"/>
  <c r="A2029" i="9"/>
  <c r="B1989" i="15" s="1"/>
  <c r="C2028" i="9"/>
  <c r="D2028" i="9" s="1"/>
  <c r="F1989" i="15" l="1"/>
  <c r="C1989" i="15"/>
  <c r="D1989" i="15"/>
  <c r="E1989" i="15"/>
  <c r="J2029" i="9"/>
  <c r="K2029" i="9"/>
  <c r="C2029" i="9"/>
  <c r="D2029" i="9" s="1"/>
  <c r="F2029" i="9"/>
  <c r="H2029" i="9"/>
  <c r="E2029" i="9"/>
  <c r="A2030" i="9"/>
  <c r="B1990" i="15" s="1"/>
  <c r="G2029" i="9"/>
  <c r="I2029" i="9" s="1"/>
  <c r="B2030" i="9" s="1"/>
  <c r="F1990" i="15" l="1"/>
  <c r="C1990" i="15"/>
  <c r="E1990" i="15"/>
  <c r="D1990" i="15"/>
  <c r="J2030" i="9"/>
  <c r="K2030" i="9"/>
  <c r="E2030" i="9"/>
  <c r="A2031" i="9"/>
  <c r="B1991" i="15" s="1"/>
  <c r="C2030" i="9"/>
  <c r="D2030" i="9" s="1"/>
  <c r="F2030" i="9"/>
  <c r="H2030" i="9"/>
  <c r="G2030" i="9"/>
  <c r="I2030" i="9" s="1"/>
  <c r="B2031" i="9" s="1"/>
  <c r="F1991" i="15" l="1"/>
  <c r="D1991" i="15"/>
  <c r="E1991" i="15"/>
  <c r="C1991" i="15"/>
  <c r="J2031" i="9"/>
  <c r="K2031" i="9"/>
  <c r="A2032" i="9"/>
  <c r="B1992" i="15" s="1"/>
  <c r="F2031" i="9"/>
  <c r="H2031" i="9"/>
  <c r="G2031" i="9"/>
  <c r="I2031" i="9" s="1"/>
  <c r="B2032" i="9" s="1"/>
  <c r="E2031" i="9"/>
  <c r="C2031" i="9"/>
  <c r="D2031" i="9" s="1"/>
  <c r="F1992" i="15" l="1"/>
  <c r="C1992" i="15"/>
  <c r="D1992" i="15"/>
  <c r="E1992" i="15"/>
  <c r="J2032" i="9"/>
  <c r="K2032" i="9"/>
  <c r="G2032" i="9"/>
  <c r="I2032" i="9" s="1"/>
  <c r="B2033" i="9" s="1"/>
  <c r="E2032" i="9"/>
  <c r="A2033" i="9"/>
  <c r="B1993" i="15" s="1"/>
  <c r="C2032" i="9"/>
  <c r="D2032" i="9" s="1"/>
  <c r="F2032" i="9"/>
  <c r="H2032" i="9"/>
  <c r="F1993" i="15" l="1"/>
  <c r="E1993" i="15"/>
  <c r="C1993" i="15"/>
  <c r="D1993" i="15"/>
  <c r="J2033" i="9"/>
  <c r="K2033" i="9"/>
  <c r="F2033" i="9"/>
  <c r="C2033" i="9"/>
  <c r="D2033" i="9" s="1"/>
  <c r="E2033" i="9"/>
  <c r="A2034" i="9"/>
  <c r="B1994" i="15" s="1"/>
  <c r="H2033" i="9"/>
  <c r="G2033" i="9"/>
  <c r="I2033" i="9" s="1"/>
  <c r="B2034" i="9" s="1"/>
  <c r="F1994" i="15" l="1"/>
  <c r="D1994" i="15"/>
  <c r="C1994" i="15"/>
  <c r="E1994" i="15"/>
  <c r="J2034" i="9"/>
  <c r="K2034" i="9"/>
  <c r="E2034" i="9"/>
  <c r="C2034" i="9"/>
  <c r="D2034" i="9" s="1"/>
  <c r="F2034" i="9"/>
  <c r="H2034" i="9"/>
  <c r="G2034" i="9"/>
  <c r="I2034" i="9" s="1"/>
  <c r="B2035" i="9" s="1"/>
  <c r="A2035" i="9"/>
  <c r="B1995" i="15" s="1"/>
  <c r="F1995" i="15" l="1"/>
  <c r="C1995" i="15"/>
  <c r="D1995" i="15"/>
  <c r="E1995" i="15"/>
  <c r="J2035" i="9"/>
  <c r="K2035" i="9"/>
  <c r="H2035" i="9"/>
  <c r="C2035" i="9"/>
  <c r="D2035" i="9" s="1"/>
  <c r="G2035" i="9"/>
  <c r="I2035" i="9" s="1"/>
  <c r="B2036" i="9" s="1"/>
  <c r="E2035" i="9"/>
  <c r="A2036" i="9"/>
  <c r="B1996" i="15" s="1"/>
  <c r="F2035" i="9"/>
  <c r="F1996" i="15" l="1"/>
  <c r="D1996" i="15"/>
  <c r="E1996" i="15"/>
  <c r="C1996" i="15"/>
  <c r="J2036" i="9"/>
  <c r="K2036" i="9"/>
  <c r="E2036" i="9"/>
  <c r="A2037" i="9"/>
  <c r="B1997" i="15" s="1"/>
  <c r="C2036" i="9"/>
  <c r="D2036" i="9" s="1"/>
  <c r="G2036" i="9"/>
  <c r="I2036" i="9" s="1"/>
  <c r="B2037" i="9" s="1"/>
  <c r="F2036" i="9"/>
  <c r="H2036" i="9"/>
  <c r="F1997" i="15" l="1"/>
  <c r="E1997" i="15"/>
  <c r="C1997" i="15"/>
  <c r="D1997" i="15"/>
  <c r="J2037" i="9"/>
  <c r="K2037" i="9"/>
  <c r="F2037" i="9"/>
  <c r="H2037" i="9"/>
  <c r="G2037" i="9"/>
  <c r="I2037" i="9" s="1"/>
  <c r="B2038" i="9" s="1"/>
  <c r="E2037" i="9"/>
  <c r="A2038" i="9"/>
  <c r="B1998" i="15" s="1"/>
  <c r="C2037" i="9"/>
  <c r="D2037" i="9" s="1"/>
  <c r="F1998" i="15" l="1"/>
  <c r="E1998" i="15"/>
  <c r="D1998" i="15"/>
  <c r="C1998" i="15"/>
  <c r="J2038" i="9"/>
  <c r="K2038" i="9"/>
  <c r="H2038" i="9"/>
  <c r="A2039" i="9"/>
  <c r="B1999" i="15" s="1"/>
  <c r="G2038" i="9"/>
  <c r="I2038" i="9" s="1"/>
  <c r="B2039" i="9" s="1"/>
  <c r="E2038" i="9"/>
  <c r="C2038" i="9"/>
  <c r="D2038" i="9" s="1"/>
  <c r="F2038" i="9"/>
  <c r="F1999" i="15" l="1"/>
  <c r="D1999" i="15"/>
  <c r="E1999" i="15"/>
  <c r="C1999" i="15"/>
  <c r="J2039" i="9"/>
  <c r="K2039" i="9"/>
  <c r="A2040" i="9"/>
  <c r="B2000" i="15" s="1"/>
  <c r="G2039" i="9"/>
  <c r="I2039" i="9" s="1"/>
  <c r="B2040" i="9" s="1"/>
  <c r="E2039" i="9"/>
  <c r="C2039" i="9"/>
  <c r="D2039" i="9" s="1"/>
  <c r="F2039" i="9"/>
  <c r="H2039" i="9"/>
  <c r="F2000" i="15" l="1"/>
  <c r="E2000" i="15"/>
  <c r="C2000" i="15"/>
  <c r="D2000" i="15"/>
  <c r="J2040" i="9"/>
  <c r="K2040" i="9"/>
  <c r="G2040" i="9"/>
  <c r="I2040" i="9" s="1"/>
  <c r="B2041" i="9" s="1"/>
  <c r="A2041" i="9"/>
  <c r="B2001" i="15" s="1"/>
  <c r="E2040" i="9"/>
  <c r="H2040" i="9"/>
  <c r="C2040" i="9"/>
  <c r="D2040" i="9" s="1"/>
  <c r="F2040" i="9"/>
  <c r="F2001" i="15" l="1"/>
  <c r="E2001" i="15"/>
  <c r="C2001" i="15"/>
  <c r="D2001" i="15"/>
  <c r="J2041" i="9"/>
  <c r="K2041" i="9"/>
  <c r="F2041" i="9"/>
  <c r="H2041" i="9"/>
  <c r="G2041" i="9"/>
  <c r="I2041" i="9" s="1"/>
  <c r="B2042" i="9" s="1"/>
  <c r="C2041" i="9"/>
  <c r="D2041" i="9" s="1"/>
  <c r="E2041" i="9"/>
  <c r="A2042" i="9"/>
  <c r="B2002" i="15" s="1"/>
  <c r="F2002" i="15" l="1"/>
  <c r="D2002" i="15"/>
  <c r="C2002" i="15"/>
  <c r="E2002" i="15"/>
  <c r="J2042" i="9"/>
  <c r="K2042" i="9"/>
  <c r="H2042" i="9"/>
  <c r="G2042" i="9"/>
  <c r="I2042" i="9" s="1"/>
  <c r="B2043" i="9" s="1"/>
  <c r="C2042" i="9"/>
  <c r="D2042" i="9" s="1"/>
  <c r="F2042" i="9"/>
  <c r="E2042" i="9"/>
  <c r="A2043" i="9"/>
  <c r="B2003" i="15" s="1"/>
  <c r="F2003" i="15" l="1"/>
  <c r="D2003" i="15"/>
  <c r="E2003" i="15"/>
  <c r="C2003" i="15"/>
  <c r="J2043" i="9"/>
  <c r="K2043" i="9"/>
  <c r="C2043" i="9"/>
  <c r="D2043" i="9" s="1"/>
  <c r="G2043" i="9"/>
  <c r="I2043" i="9" s="1"/>
  <c r="B2044" i="9" s="1"/>
  <c r="E2043" i="9"/>
  <c r="A2044" i="9"/>
  <c r="B2004" i="15" s="1"/>
  <c r="F2043" i="9"/>
  <c r="H2043" i="9"/>
  <c r="F2004" i="15" l="1"/>
  <c r="C2004" i="15"/>
  <c r="D2004" i="15"/>
  <c r="E2004" i="15"/>
  <c r="J2044" i="9"/>
  <c r="K2044" i="9"/>
  <c r="C2044" i="9"/>
  <c r="D2044" i="9" s="1"/>
  <c r="G2044" i="9"/>
  <c r="I2044" i="9" s="1"/>
  <c r="B2045" i="9" s="1"/>
  <c r="E2044" i="9"/>
  <c r="A2045" i="9"/>
  <c r="B2005" i="15" s="1"/>
  <c r="F2044" i="9"/>
  <c r="H2044" i="9"/>
  <c r="F2005" i="15" l="1"/>
  <c r="E2005" i="15"/>
  <c r="C2005" i="15"/>
  <c r="D2005" i="15"/>
  <c r="J2045" i="9"/>
  <c r="K2045" i="9"/>
  <c r="F2045" i="9"/>
  <c r="H2045" i="9"/>
  <c r="G2045" i="9"/>
  <c r="I2045" i="9" s="1"/>
  <c r="B2046" i="9" s="1"/>
  <c r="C2045" i="9"/>
  <c r="D2045" i="9" s="1"/>
  <c r="E2045" i="9"/>
  <c r="A2046" i="9"/>
  <c r="B2006" i="15" s="1"/>
  <c r="F2006" i="15" l="1"/>
  <c r="E2006" i="15"/>
  <c r="D2006" i="15"/>
  <c r="C2006" i="15"/>
  <c r="J2046" i="9"/>
  <c r="K2046" i="9"/>
  <c r="H2046" i="9"/>
  <c r="G2046" i="9"/>
  <c r="I2046" i="9" s="1"/>
  <c r="B2047" i="9" s="1"/>
  <c r="E2046" i="9"/>
  <c r="A2047" i="9"/>
  <c r="B2007" i="15" s="1"/>
  <c r="C2046" i="9"/>
  <c r="D2046" i="9" s="1"/>
  <c r="F2046" i="9"/>
  <c r="F2007" i="15" l="1"/>
  <c r="E2007" i="15"/>
  <c r="C2007" i="15"/>
  <c r="D2007" i="15"/>
  <c r="J2047" i="9"/>
  <c r="K2047" i="9"/>
  <c r="A2048" i="9"/>
  <c r="B2008" i="15" s="1"/>
  <c r="H2047" i="9"/>
  <c r="G2047" i="9"/>
  <c r="I2047" i="9" s="1"/>
  <c r="B2048" i="9" s="1"/>
  <c r="E2047" i="9"/>
  <c r="C2047" i="9"/>
  <c r="D2047" i="9" s="1"/>
  <c r="F2047" i="9"/>
  <c r="F2008" i="15" l="1"/>
  <c r="C2008" i="15"/>
  <c r="D2008" i="15"/>
  <c r="E2008" i="15"/>
  <c r="J2048" i="9"/>
  <c r="K2048" i="9"/>
  <c r="G2048" i="9"/>
  <c r="I2048" i="9" s="1"/>
  <c r="B2049" i="9" s="1"/>
  <c r="A2049" i="9"/>
  <c r="B2009" i="15" s="1"/>
  <c r="C2048" i="9"/>
  <c r="D2048" i="9" s="1"/>
  <c r="E2048" i="9"/>
  <c r="F2048" i="9"/>
  <c r="H2048" i="9"/>
  <c r="F2009" i="15" l="1"/>
  <c r="E2009" i="15"/>
  <c r="C2009" i="15"/>
  <c r="D2009" i="15"/>
  <c r="J2049" i="9"/>
  <c r="K2049" i="9"/>
  <c r="H2049" i="9"/>
  <c r="F2049" i="9"/>
  <c r="G2049" i="9"/>
  <c r="I2049" i="9" s="1"/>
  <c r="B2050" i="9" s="1"/>
  <c r="E2049" i="9"/>
  <c r="A2050" i="9"/>
  <c r="B2010" i="15" s="1"/>
  <c r="C2049" i="9"/>
  <c r="D2049" i="9" s="1"/>
  <c r="F2010" i="15" l="1"/>
  <c r="D2010" i="15"/>
  <c r="C2010" i="15"/>
  <c r="E2010" i="15"/>
  <c r="J2050" i="9"/>
  <c r="K2050" i="9"/>
  <c r="E2050" i="9"/>
  <c r="A2051" i="9"/>
  <c r="B2011" i="15" s="1"/>
  <c r="C2050" i="9"/>
  <c r="D2050" i="9" s="1"/>
  <c r="F2050" i="9"/>
  <c r="H2050" i="9"/>
  <c r="G2050" i="9"/>
  <c r="I2050" i="9" s="1"/>
  <c r="B2051" i="9" s="1"/>
  <c r="F2011" i="15" l="1"/>
  <c r="D2011" i="15"/>
  <c r="E2011" i="15"/>
  <c r="C2011" i="15"/>
  <c r="J2051" i="9"/>
  <c r="K2051" i="9"/>
  <c r="A2052" i="9"/>
  <c r="B2012" i="15" s="1"/>
  <c r="H2051" i="9"/>
  <c r="G2051" i="9"/>
  <c r="I2051" i="9" s="1"/>
  <c r="B2052" i="9" s="1"/>
  <c r="E2051" i="9"/>
  <c r="C2051" i="9"/>
  <c r="D2051" i="9" s="1"/>
  <c r="F2051" i="9"/>
  <c r="F2012" i="15" l="1"/>
  <c r="D2012" i="15"/>
  <c r="E2012" i="15"/>
  <c r="C2012" i="15"/>
  <c r="J2052" i="9"/>
  <c r="K2052" i="9"/>
  <c r="C2052" i="9"/>
  <c r="D2052" i="9" s="1"/>
  <c r="F2052" i="9"/>
  <c r="H2052" i="9"/>
  <c r="A2053" i="9"/>
  <c r="B2013" i="15" s="1"/>
  <c r="E2052" i="9"/>
  <c r="G2052" i="9"/>
  <c r="I2052" i="9" s="1"/>
  <c r="B2053" i="9" s="1"/>
  <c r="F2013" i="15" l="1"/>
  <c r="C2013" i="15"/>
  <c r="D2013" i="15"/>
  <c r="E2013" i="15"/>
  <c r="J2053" i="9"/>
  <c r="K2053" i="9"/>
  <c r="A2054" i="9"/>
  <c r="B2014" i="15" s="1"/>
  <c r="E2053" i="9"/>
  <c r="H2053" i="9"/>
  <c r="F2053" i="9"/>
  <c r="C2053" i="9"/>
  <c r="D2053" i="9" s="1"/>
  <c r="G2053" i="9"/>
  <c r="I2053" i="9" s="1"/>
  <c r="B2054" i="9" s="1"/>
  <c r="F2014" i="15" l="1"/>
  <c r="D2014" i="15"/>
  <c r="C2014" i="15"/>
  <c r="E2014" i="15"/>
  <c r="J2054" i="9"/>
  <c r="K2054" i="9"/>
  <c r="C2054" i="9"/>
  <c r="D2054" i="9" s="1"/>
  <c r="F2054" i="9"/>
  <c r="A2055" i="9"/>
  <c r="B2015" i="15" s="1"/>
  <c r="G2054" i="9"/>
  <c r="I2054" i="9" s="1"/>
  <c r="B2055" i="9" s="1"/>
  <c r="E2054" i="9"/>
  <c r="H2054" i="9"/>
  <c r="F2015" i="15" l="1"/>
  <c r="E2015" i="15"/>
  <c r="C2015" i="15"/>
  <c r="D2015" i="15"/>
  <c r="J2055" i="9"/>
  <c r="K2055" i="9"/>
  <c r="E2055" i="9"/>
  <c r="A2056" i="9"/>
  <c r="B2016" i="15" s="1"/>
  <c r="C2055" i="9"/>
  <c r="D2055" i="9" s="1"/>
  <c r="F2055" i="9"/>
  <c r="H2055" i="9"/>
  <c r="G2055" i="9"/>
  <c r="I2055" i="9" s="1"/>
  <c r="B2056" i="9" s="1"/>
  <c r="F2016" i="15" l="1"/>
  <c r="E2016" i="15"/>
  <c r="C2016" i="15"/>
  <c r="D2016" i="15"/>
  <c r="J2056" i="9"/>
  <c r="K2056" i="9"/>
  <c r="A2057" i="9"/>
  <c r="B2017" i="15" s="1"/>
  <c r="F2056" i="9"/>
  <c r="H2056" i="9"/>
  <c r="G2056" i="9"/>
  <c r="I2056" i="9" s="1"/>
  <c r="B2057" i="9" s="1"/>
  <c r="E2056" i="9"/>
  <c r="C2056" i="9"/>
  <c r="D2056" i="9" s="1"/>
  <c r="F2017" i="15" l="1"/>
  <c r="E2017" i="15"/>
  <c r="C2017" i="15"/>
  <c r="D2017" i="15"/>
  <c r="J2057" i="9"/>
  <c r="K2057" i="9"/>
  <c r="A2058" i="9"/>
  <c r="B2018" i="15" s="1"/>
  <c r="F2057" i="9"/>
  <c r="E2057" i="9"/>
  <c r="G2057" i="9"/>
  <c r="I2057" i="9" s="1"/>
  <c r="B2058" i="9" s="1"/>
  <c r="H2057" i="9"/>
  <c r="C2057" i="9"/>
  <c r="D2057" i="9" s="1"/>
  <c r="F2018" i="15" l="1"/>
  <c r="D2018" i="15"/>
  <c r="C2018" i="15"/>
  <c r="E2018" i="15"/>
  <c r="J2058" i="9"/>
  <c r="K2058" i="9"/>
  <c r="G2058" i="9"/>
  <c r="I2058" i="9" s="1"/>
  <c r="B2059" i="9" s="1"/>
  <c r="F2058" i="9"/>
  <c r="H2058" i="9"/>
  <c r="A2059" i="9"/>
  <c r="B2019" i="15" s="1"/>
  <c r="E2058" i="9"/>
  <c r="C2058" i="9"/>
  <c r="D2058" i="9" s="1"/>
  <c r="F2019" i="15" l="1"/>
  <c r="E2019" i="15"/>
  <c r="C2019" i="15"/>
  <c r="D2019" i="15"/>
  <c r="J2059" i="9"/>
  <c r="K2059" i="9"/>
  <c r="H2059" i="9"/>
  <c r="F2059" i="9"/>
  <c r="C2059" i="9"/>
  <c r="D2059" i="9" s="1"/>
  <c r="A2060" i="9"/>
  <c r="B2020" i="15" s="1"/>
  <c r="E2059" i="9"/>
  <c r="G2059" i="9"/>
  <c r="I2059" i="9" s="1"/>
  <c r="B2060" i="9" s="1"/>
  <c r="F2020" i="15" l="1"/>
  <c r="C2020" i="15"/>
  <c r="D2020" i="15"/>
  <c r="E2020" i="15"/>
  <c r="J2060" i="9"/>
  <c r="K2060" i="9"/>
  <c r="C2060" i="9"/>
  <c r="D2060" i="9" s="1"/>
  <c r="F2060" i="9"/>
  <c r="H2060" i="9"/>
  <c r="G2060" i="9"/>
  <c r="I2060" i="9" s="1"/>
  <c r="B2061" i="9" s="1"/>
  <c r="A2061" i="9"/>
  <c r="B2021" i="15" s="1"/>
  <c r="E2060" i="9"/>
  <c r="F2021" i="15" l="1"/>
  <c r="E2021" i="15"/>
  <c r="C2021" i="15"/>
  <c r="D2021" i="15"/>
  <c r="J2061" i="9"/>
  <c r="K2061" i="9"/>
  <c r="F2061" i="9"/>
  <c r="G2061" i="9"/>
  <c r="I2061" i="9" s="1"/>
  <c r="B2062" i="9" s="1"/>
  <c r="C2061" i="9"/>
  <c r="D2061" i="9" s="1"/>
  <c r="A2062" i="9"/>
  <c r="B2022" i="15" s="1"/>
  <c r="E2061" i="9"/>
  <c r="H2061" i="9"/>
  <c r="F2022" i="15" l="1"/>
  <c r="D2022" i="15"/>
  <c r="C2022" i="15"/>
  <c r="E2022" i="15"/>
  <c r="J2062" i="9"/>
  <c r="K2062" i="9"/>
  <c r="A2063" i="9"/>
  <c r="B2023" i="15" s="1"/>
  <c r="F2062" i="9"/>
  <c r="C2062" i="9"/>
  <c r="D2062" i="9" s="1"/>
  <c r="G2062" i="9"/>
  <c r="I2062" i="9" s="1"/>
  <c r="B2063" i="9" s="1"/>
  <c r="E2062" i="9"/>
  <c r="H2062" i="9"/>
  <c r="F2023" i="15" l="1"/>
  <c r="C2023" i="15"/>
  <c r="D2023" i="15"/>
  <c r="E2023" i="15"/>
  <c r="J2063" i="9"/>
  <c r="K2063" i="9"/>
  <c r="E2063" i="9"/>
  <c r="A2064" i="9"/>
  <c r="B2024" i="15" s="1"/>
  <c r="C2063" i="9"/>
  <c r="D2063" i="9" s="1"/>
  <c r="F2063" i="9"/>
  <c r="H2063" i="9"/>
  <c r="G2063" i="9"/>
  <c r="I2063" i="9" s="1"/>
  <c r="B2064" i="9" s="1"/>
  <c r="F2024" i="15" l="1"/>
  <c r="C2024" i="15"/>
  <c r="D2024" i="15"/>
  <c r="E2024" i="15"/>
  <c r="J2064" i="9"/>
  <c r="K2064" i="9"/>
  <c r="C2064" i="9"/>
  <c r="D2064" i="9" s="1"/>
  <c r="G2064" i="9"/>
  <c r="I2064" i="9" s="1"/>
  <c r="B2065" i="9" s="1"/>
  <c r="E2064" i="9"/>
  <c r="A2065" i="9"/>
  <c r="B2025" i="15" s="1"/>
  <c r="F2064" i="9"/>
  <c r="H2064" i="9"/>
  <c r="F2025" i="15" l="1"/>
  <c r="C2025" i="15"/>
  <c r="D2025" i="15"/>
  <c r="E2025" i="15"/>
  <c r="J2065" i="9"/>
  <c r="K2065" i="9"/>
  <c r="A2066" i="9"/>
  <c r="B2026" i="15" s="1"/>
  <c r="C2065" i="9"/>
  <c r="D2065" i="9" s="1"/>
  <c r="G2065" i="9"/>
  <c r="I2065" i="9" s="1"/>
  <c r="B2066" i="9" s="1"/>
  <c r="H2065" i="9"/>
  <c r="F2065" i="9"/>
  <c r="E2065" i="9"/>
  <c r="F2026" i="15" l="1"/>
  <c r="D2026" i="15"/>
  <c r="C2026" i="15"/>
  <c r="E2026" i="15"/>
  <c r="J2066" i="9"/>
  <c r="K2066" i="9"/>
  <c r="F2066" i="9"/>
  <c r="H2066" i="9"/>
  <c r="A2067" i="9"/>
  <c r="B2027" i="15" s="1"/>
  <c r="E2066" i="9"/>
  <c r="C2066" i="9"/>
  <c r="D2066" i="9" s="1"/>
  <c r="G2066" i="9"/>
  <c r="I2066" i="9" s="1"/>
  <c r="B2067" i="9" s="1"/>
  <c r="F2027" i="15" l="1"/>
  <c r="E2027" i="15"/>
  <c r="C2027" i="15"/>
  <c r="D2027" i="15"/>
  <c r="J2067" i="9"/>
  <c r="K2067" i="9"/>
  <c r="H2067" i="9"/>
  <c r="F2067" i="9"/>
  <c r="C2067" i="9"/>
  <c r="D2067" i="9" s="1"/>
  <c r="A2068" i="9"/>
  <c r="B2028" i="15" s="1"/>
  <c r="E2067" i="9"/>
  <c r="G2067" i="9"/>
  <c r="I2067" i="9" s="1"/>
  <c r="B2068" i="9" s="1"/>
  <c r="F2028" i="15" l="1"/>
  <c r="D2028" i="15"/>
  <c r="E2028" i="15"/>
  <c r="C2028" i="15"/>
  <c r="J2068" i="9"/>
  <c r="K2068" i="9"/>
  <c r="A2069" i="9"/>
  <c r="B2029" i="15" s="1"/>
  <c r="E2068" i="9"/>
  <c r="C2068" i="9"/>
  <c r="D2068" i="9" s="1"/>
  <c r="F2068" i="9"/>
  <c r="H2068" i="9"/>
  <c r="G2068" i="9"/>
  <c r="I2068" i="9" s="1"/>
  <c r="B2069" i="9" s="1"/>
  <c r="F2029" i="15" l="1"/>
  <c r="D2029" i="15"/>
  <c r="E2029" i="15"/>
  <c r="C2029" i="15"/>
  <c r="J2069" i="9"/>
  <c r="K2069" i="9"/>
  <c r="C2069" i="9"/>
  <c r="D2069" i="9" s="1"/>
  <c r="F2069" i="9"/>
  <c r="G2069" i="9"/>
  <c r="I2069" i="9" s="1"/>
  <c r="B2070" i="9" s="1"/>
  <c r="A2070" i="9"/>
  <c r="B2030" i="15" s="1"/>
  <c r="E2069" i="9"/>
  <c r="H2069" i="9"/>
  <c r="F2030" i="15" l="1"/>
  <c r="D2030" i="15"/>
  <c r="C2030" i="15"/>
  <c r="E2030" i="15"/>
  <c r="J2070" i="9"/>
  <c r="K2070" i="9"/>
  <c r="C2070" i="9"/>
  <c r="D2070" i="9" s="1"/>
  <c r="F2070" i="9"/>
  <c r="A2071" i="9"/>
  <c r="B2031" i="15" s="1"/>
  <c r="G2070" i="9"/>
  <c r="I2070" i="9" s="1"/>
  <c r="B2071" i="9" s="1"/>
  <c r="E2070" i="9"/>
  <c r="H2070" i="9"/>
  <c r="F2031" i="15" l="1"/>
  <c r="E2031" i="15"/>
  <c r="C2031" i="15"/>
  <c r="D2031" i="15"/>
  <c r="J2071" i="9"/>
  <c r="K2071" i="9"/>
  <c r="A2072" i="9"/>
  <c r="B2032" i="15" s="1"/>
  <c r="C2071" i="9"/>
  <c r="D2071" i="9" s="1"/>
  <c r="F2071" i="9"/>
  <c r="H2071" i="9"/>
  <c r="G2071" i="9"/>
  <c r="I2071" i="9" s="1"/>
  <c r="B2072" i="9" s="1"/>
  <c r="E2071" i="9"/>
  <c r="F2032" i="15" l="1"/>
  <c r="E2032" i="15"/>
  <c r="C2032" i="15"/>
  <c r="D2032" i="15"/>
  <c r="J2072" i="9"/>
  <c r="K2072" i="9"/>
  <c r="A2073" i="9"/>
  <c r="B2033" i="15" s="1"/>
  <c r="F2072" i="9"/>
  <c r="C2072" i="9"/>
  <c r="D2072" i="9" s="1"/>
  <c r="G2072" i="9"/>
  <c r="I2072" i="9" s="1"/>
  <c r="B2073" i="9" s="1"/>
  <c r="H2072" i="9"/>
  <c r="E2072" i="9"/>
  <c r="F2033" i="15" l="1"/>
  <c r="C2033" i="15"/>
  <c r="D2033" i="15"/>
  <c r="E2033" i="15"/>
  <c r="J2073" i="9"/>
  <c r="K2073" i="9"/>
  <c r="G2073" i="9"/>
  <c r="I2073" i="9" s="1"/>
  <c r="B2074" i="9" s="1"/>
  <c r="H2073" i="9"/>
  <c r="A2074" i="9"/>
  <c r="B2034" i="15" s="1"/>
  <c r="E2073" i="9"/>
  <c r="C2073" i="9"/>
  <c r="D2073" i="9" s="1"/>
  <c r="F2073" i="9"/>
  <c r="F2034" i="15" l="1"/>
  <c r="C2034" i="15"/>
  <c r="E2034" i="15"/>
  <c r="D2034" i="15"/>
  <c r="J2074" i="9"/>
  <c r="K2074" i="9"/>
  <c r="F2074" i="9"/>
  <c r="H2074" i="9"/>
  <c r="A2075" i="9"/>
  <c r="B2035" i="15" s="1"/>
  <c r="C2074" i="9"/>
  <c r="D2074" i="9" s="1"/>
  <c r="E2074" i="9"/>
  <c r="G2074" i="9"/>
  <c r="I2074" i="9" s="1"/>
  <c r="B2075" i="9" s="1"/>
  <c r="F2035" i="15" l="1"/>
  <c r="C2035" i="15"/>
  <c r="D2035" i="15"/>
  <c r="E2035" i="15"/>
  <c r="J2075" i="9"/>
  <c r="K2075" i="9"/>
  <c r="H2075" i="9"/>
  <c r="F2075" i="9"/>
  <c r="E2075" i="9"/>
  <c r="G2075" i="9"/>
  <c r="I2075" i="9" s="1"/>
  <c r="B2076" i="9" s="1"/>
  <c r="C2075" i="9"/>
  <c r="D2075" i="9" s="1"/>
  <c r="A2076" i="9"/>
  <c r="B2036" i="15" s="1"/>
  <c r="F2036" i="15" l="1"/>
  <c r="C2036" i="15"/>
  <c r="D2036" i="15"/>
  <c r="E2036" i="15"/>
  <c r="J2076" i="9"/>
  <c r="K2076" i="9"/>
  <c r="A2077" i="9"/>
  <c r="B2037" i="15" s="1"/>
  <c r="F2076" i="9"/>
  <c r="H2076" i="9"/>
  <c r="G2076" i="9"/>
  <c r="I2076" i="9" s="1"/>
  <c r="B2077" i="9" s="1"/>
  <c r="E2076" i="9"/>
  <c r="C2076" i="9"/>
  <c r="D2076" i="9" s="1"/>
  <c r="F2037" i="15" l="1"/>
  <c r="C2037" i="15"/>
  <c r="D2037" i="15"/>
  <c r="E2037" i="15"/>
  <c r="J2077" i="9"/>
  <c r="K2077" i="9"/>
  <c r="A2078" i="9"/>
  <c r="B2038" i="15" s="1"/>
  <c r="E2077" i="9"/>
  <c r="F2077" i="9"/>
  <c r="G2077" i="9"/>
  <c r="I2077" i="9" s="1"/>
  <c r="B2078" i="9" s="1"/>
  <c r="C2077" i="9"/>
  <c r="D2077" i="9" s="1"/>
  <c r="H2077" i="9"/>
  <c r="F2038" i="15" l="1"/>
  <c r="D2038" i="15"/>
  <c r="C2038" i="15"/>
  <c r="E2038" i="15"/>
  <c r="J2078" i="9"/>
  <c r="K2078" i="9"/>
  <c r="F2078" i="9"/>
  <c r="C2078" i="9"/>
  <c r="D2078" i="9" s="1"/>
  <c r="E2078" i="9"/>
  <c r="H2078" i="9"/>
  <c r="A2079" i="9"/>
  <c r="B2039" i="15" s="1"/>
  <c r="G2078" i="9"/>
  <c r="I2078" i="9" s="1"/>
  <c r="B2079" i="9" s="1"/>
  <c r="F2039" i="15" l="1"/>
  <c r="C2039" i="15"/>
  <c r="D2039" i="15"/>
  <c r="E2039" i="15"/>
  <c r="J2079" i="9"/>
  <c r="K2079" i="9"/>
  <c r="H2079" i="9"/>
  <c r="G2079" i="9"/>
  <c r="I2079" i="9" s="1"/>
  <c r="B2080" i="9" s="1"/>
  <c r="E2079" i="9"/>
  <c r="A2080" i="9"/>
  <c r="B2040" i="15" s="1"/>
  <c r="C2079" i="9"/>
  <c r="D2079" i="9" s="1"/>
  <c r="F2079" i="9"/>
  <c r="F2040" i="15" l="1"/>
  <c r="C2040" i="15"/>
  <c r="D2040" i="15"/>
  <c r="E2040" i="15"/>
  <c r="J2080" i="9"/>
  <c r="K2080" i="9"/>
  <c r="C2080" i="9"/>
  <c r="D2080" i="9" s="1"/>
  <c r="H2080" i="9"/>
  <c r="G2080" i="9"/>
  <c r="I2080" i="9" s="1"/>
  <c r="B2081" i="9" s="1"/>
  <c r="E2080" i="9"/>
  <c r="A2081" i="9"/>
  <c r="B2041" i="15" s="1"/>
  <c r="F2080" i="9"/>
  <c r="F2041" i="15" l="1"/>
  <c r="D2041" i="15"/>
  <c r="E2041" i="15"/>
  <c r="C2041" i="15"/>
  <c r="J2081" i="9"/>
  <c r="K2081" i="9"/>
  <c r="G2081" i="9"/>
  <c r="I2081" i="9" s="1"/>
  <c r="B2082" i="9" s="1"/>
  <c r="A2082" i="9"/>
  <c r="B2042" i="15" s="1"/>
  <c r="C2081" i="9"/>
  <c r="D2081" i="9" s="1"/>
  <c r="F2081" i="9"/>
  <c r="E2081" i="9"/>
  <c r="H2081" i="9"/>
  <c r="F2042" i="15" l="1"/>
  <c r="D2042" i="15"/>
  <c r="C2042" i="15"/>
  <c r="E2042" i="15"/>
  <c r="J2082" i="9"/>
  <c r="K2082" i="9"/>
  <c r="G2082" i="9"/>
  <c r="I2082" i="9" s="1"/>
  <c r="B2083" i="9" s="1"/>
  <c r="F2082" i="9"/>
  <c r="H2082" i="9"/>
  <c r="A2083" i="9"/>
  <c r="B2043" i="15" s="1"/>
  <c r="E2082" i="9"/>
  <c r="C2082" i="9"/>
  <c r="D2082" i="9" s="1"/>
  <c r="F2043" i="15" l="1"/>
  <c r="C2043" i="15"/>
  <c r="D2043" i="15"/>
  <c r="E2043" i="15"/>
  <c r="J2083" i="9"/>
  <c r="K2083" i="9"/>
  <c r="H2083" i="9"/>
  <c r="E2083" i="9"/>
  <c r="G2083" i="9"/>
  <c r="I2083" i="9" s="1"/>
  <c r="B2084" i="9" s="1"/>
  <c r="C2083" i="9"/>
  <c r="D2083" i="9" s="1"/>
  <c r="A2084" i="9"/>
  <c r="B2044" i="15" s="1"/>
  <c r="F2083" i="9"/>
  <c r="F2044" i="15" l="1"/>
  <c r="D2044" i="15"/>
  <c r="E2044" i="15"/>
  <c r="C2044" i="15"/>
  <c r="J2084" i="9"/>
  <c r="K2084" i="9"/>
  <c r="C2084" i="9"/>
  <c r="D2084" i="9" s="1"/>
  <c r="F2084" i="9"/>
  <c r="G2084" i="9"/>
  <c r="I2084" i="9" s="1"/>
  <c r="B2085" i="9" s="1"/>
  <c r="A2085" i="9"/>
  <c r="B2045" i="15" s="1"/>
  <c r="E2084" i="9"/>
  <c r="H2084" i="9"/>
  <c r="F2045" i="15" l="1"/>
  <c r="E2045" i="15"/>
  <c r="C2045" i="15"/>
  <c r="D2045" i="15"/>
  <c r="J2085" i="9"/>
  <c r="K2085" i="9"/>
  <c r="H2085" i="9"/>
  <c r="A2086" i="9"/>
  <c r="B2046" i="15" s="1"/>
  <c r="E2085" i="9"/>
  <c r="F2085" i="9"/>
  <c r="G2085" i="9"/>
  <c r="I2085" i="9" s="1"/>
  <c r="B2086" i="9" s="1"/>
  <c r="C2085" i="9"/>
  <c r="D2085" i="9" s="1"/>
  <c r="F2046" i="15" l="1"/>
  <c r="C2046" i="15"/>
  <c r="E2046" i="15"/>
  <c r="D2046" i="15"/>
  <c r="J2086" i="9"/>
  <c r="K2086" i="9"/>
  <c r="C2086" i="9"/>
  <c r="D2086" i="9" s="1"/>
  <c r="F2086" i="9"/>
  <c r="A2087" i="9"/>
  <c r="B2047" i="15" s="1"/>
  <c r="G2086" i="9"/>
  <c r="I2086" i="9" s="1"/>
  <c r="B2087" i="9" s="1"/>
  <c r="H2086" i="9"/>
  <c r="E2086" i="9"/>
  <c r="F2047" i="15" l="1"/>
  <c r="C2047" i="15"/>
  <c r="D2047" i="15"/>
  <c r="E2047" i="15"/>
  <c r="J2087" i="9"/>
  <c r="K2087" i="9"/>
  <c r="H2087" i="9"/>
  <c r="C2087" i="9"/>
  <c r="D2087" i="9" s="1"/>
  <c r="F2087" i="9"/>
  <c r="G2087" i="9"/>
  <c r="I2087" i="9" s="1"/>
  <c r="B2088" i="9" s="1"/>
  <c r="E2087" i="9"/>
  <c r="A2088" i="9"/>
  <c r="B2048" i="15" s="1"/>
  <c r="F2048" i="15" l="1"/>
  <c r="E2048" i="15"/>
  <c r="C2048" i="15"/>
  <c r="D2048" i="15"/>
  <c r="J2088" i="9"/>
  <c r="K2088" i="9"/>
  <c r="A2089" i="9"/>
  <c r="B2049" i="15" s="1"/>
  <c r="F2088" i="9"/>
  <c r="G2088" i="9"/>
  <c r="I2088" i="9" s="1"/>
  <c r="B2089" i="9" s="1"/>
  <c r="E2088" i="9"/>
  <c r="C2088" i="9"/>
  <c r="D2088" i="9" s="1"/>
  <c r="H2088" i="9"/>
  <c r="F2049" i="15" l="1"/>
  <c r="D2049" i="15"/>
  <c r="E2049" i="15"/>
  <c r="C2049" i="15"/>
  <c r="J2089" i="9"/>
  <c r="K2089" i="9"/>
  <c r="A2090" i="9"/>
  <c r="B2050" i="15" s="1"/>
  <c r="C2089" i="9"/>
  <c r="D2089" i="9" s="1"/>
  <c r="G2089" i="9"/>
  <c r="I2089" i="9" s="1"/>
  <c r="B2090" i="9" s="1"/>
  <c r="F2089" i="9"/>
  <c r="E2089" i="9"/>
  <c r="H2089" i="9"/>
  <c r="F2050" i="15" l="1"/>
  <c r="E2050" i="15"/>
  <c r="D2050" i="15"/>
  <c r="C2050" i="15"/>
  <c r="J2090" i="9"/>
  <c r="K2090" i="9"/>
  <c r="G2090" i="9"/>
  <c r="I2090" i="9" s="1"/>
  <c r="B2091" i="9" s="1"/>
  <c r="E2090" i="9"/>
  <c r="C2090" i="9"/>
  <c r="D2090" i="9" s="1"/>
  <c r="F2090" i="9"/>
  <c r="H2090" i="9"/>
  <c r="A2091" i="9"/>
  <c r="B2051" i="15" s="1"/>
  <c r="F2051" i="15" l="1"/>
  <c r="C2051" i="15"/>
  <c r="D2051" i="15"/>
  <c r="E2051" i="15"/>
  <c r="J2091" i="9"/>
  <c r="K2091" i="9"/>
  <c r="H2091" i="9"/>
  <c r="F2091" i="9"/>
  <c r="E2091" i="9"/>
  <c r="G2091" i="9"/>
  <c r="I2091" i="9" s="1"/>
  <c r="B2092" i="9" s="1"/>
  <c r="C2091" i="9"/>
  <c r="D2091" i="9" s="1"/>
  <c r="A2092" i="9"/>
  <c r="B2052" i="15" s="1"/>
  <c r="F2052" i="15" l="1"/>
  <c r="C2052" i="15"/>
  <c r="D2052" i="15"/>
  <c r="E2052" i="15"/>
  <c r="J2092" i="9"/>
  <c r="K2092" i="9"/>
  <c r="C2092" i="9"/>
  <c r="D2092" i="9" s="1"/>
  <c r="F2092" i="9"/>
  <c r="H2092" i="9"/>
  <c r="G2092" i="9"/>
  <c r="I2092" i="9" s="1"/>
  <c r="B2093" i="9" s="1"/>
  <c r="A2093" i="9"/>
  <c r="B2053" i="15" s="1"/>
  <c r="E2092" i="9"/>
  <c r="F2053" i="15" l="1"/>
  <c r="D2053" i="15"/>
  <c r="E2053" i="15"/>
  <c r="C2053" i="15"/>
  <c r="J2093" i="9"/>
  <c r="K2093" i="9"/>
  <c r="C2093" i="9"/>
  <c r="D2093" i="9" s="1"/>
  <c r="A2094" i="9"/>
  <c r="B2054" i="15" s="1"/>
  <c r="E2093" i="9"/>
  <c r="H2093" i="9"/>
  <c r="G2093" i="9"/>
  <c r="I2093" i="9" s="1"/>
  <c r="B2094" i="9" s="1"/>
  <c r="F2093" i="9"/>
  <c r="F2054" i="15" l="1"/>
  <c r="C2054" i="15"/>
  <c r="E2054" i="15"/>
  <c r="D2054" i="15"/>
  <c r="J2094" i="9"/>
  <c r="K2094" i="9"/>
  <c r="A2095" i="9"/>
  <c r="B2055" i="15" s="1"/>
  <c r="F2094" i="9"/>
  <c r="C2094" i="9"/>
  <c r="D2094" i="9" s="1"/>
  <c r="G2094" i="9"/>
  <c r="I2094" i="9" s="1"/>
  <c r="B2095" i="9" s="1"/>
  <c r="E2094" i="9"/>
  <c r="H2094" i="9"/>
  <c r="F2055" i="15" l="1"/>
  <c r="D2055" i="15"/>
  <c r="E2055" i="15"/>
  <c r="C2055" i="15"/>
  <c r="J2095" i="9"/>
  <c r="K2095" i="9"/>
  <c r="C2095" i="9"/>
  <c r="D2095" i="9" s="1"/>
  <c r="F2095" i="9"/>
  <c r="H2095" i="9"/>
  <c r="G2095" i="9"/>
  <c r="I2095" i="9" s="1"/>
  <c r="B2096" i="9" s="1"/>
  <c r="E2095" i="9"/>
  <c r="A2096" i="9"/>
  <c r="B2056" i="15" s="1"/>
  <c r="F2056" i="15" l="1"/>
  <c r="C2056" i="15"/>
  <c r="D2056" i="15"/>
  <c r="E2056" i="15"/>
  <c r="J2096" i="9"/>
  <c r="K2096" i="9"/>
  <c r="H2096" i="9"/>
  <c r="G2096" i="9"/>
  <c r="I2096" i="9" s="1"/>
  <c r="B2097" i="9" s="1"/>
  <c r="E2096" i="9"/>
  <c r="A2097" i="9"/>
  <c r="B2057" i="15" s="1"/>
  <c r="F2096" i="9"/>
  <c r="C2096" i="9"/>
  <c r="D2096" i="9" s="1"/>
  <c r="F2057" i="15" l="1"/>
  <c r="E2057" i="15"/>
  <c r="C2057" i="15"/>
  <c r="D2057" i="15"/>
  <c r="J2097" i="9"/>
  <c r="K2097" i="9"/>
  <c r="A2098" i="9"/>
  <c r="B2058" i="15" s="1"/>
  <c r="C2097" i="9"/>
  <c r="D2097" i="9" s="1"/>
  <c r="F2097" i="9"/>
  <c r="E2097" i="9"/>
  <c r="H2097" i="9"/>
  <c r="G2097" i="9"/>
  <c r="I2097" i="9" s="1"/>
  <c r="B2098" i="9" s="1"/>
  <c r="F2058" i="15" l="1"/>
  <c r="C2058" i="15"/>
  <c r="E2058" i="15"/>
  <c r="D2058" i="15"/>
  <c r="J2098" i="9"/>
  <c r="K2098" i="9"/>
  <c r="F2098" i="9"/>
  <c r="E2098" i="9"/>
  <c r="C2098" i="9"/>
  <c r="D2098" i="9" s="1"/>
  <c r="G2098" i="9"/>
  <c r="I2098" i="9" s="1"/>
  <c r="B2099" i="9" s="1"/>
  <c r="H2098" i="9"/>
  <c r="A2099" i="9"/>
  <c r="B2059" i="15" s="1"/>
  <c r="F2059" i="15" l="1"/>
  <c r="C2059" i="15"/>
  <c r="D2059" i="15"/>
  <c r="E2059" i="15"/>
  <c r="J2099" i="9"/>
  <c r="K2099" i="9"/>
  <c r="C2099" i="9"/>
  <c r="D2099" i="9" s="1"/>
  <c r="A2100" i="9"/>
  <c r="B2060" i="15" s="1"/>
  <c r="H2099" i="9"/>
  <c r="F2099" i="9"/>
  <c r="E2099" i="9"/>
  <c r="G2099" i="9"/>
  <c r="I2099" i="9" s="1"/>
  <c r="B2100" i="9" s="1"/>
  <c r="F2060" i="15" l="1"/>
  <c r="D2060" i="15"/>
  <c r="E2060" i="15"/>
  <c r="C2060" i="15"/>
  <c r="J2100" i="9"/>
  <c r="K2100" i="9"/>
  <c r="H2100" i="9"/>
  <c r="G2100" i="9"/>
  <c r="I2100" i="9" s="1"/>
  <c r="B2101" i="9" s="1"/>
  <c r="A2101" i="9"/>
  <c r="B2061" i="15" s="1"/>
  <c r="E2100" i="9"/>
  <c r="C2100" i="9"/>
  <c r="D2100" i="9" s="1"/>
  <c r="F2100" i="9"/>
  <c r="F2061" i="15" l="1"/>
  <c r="E2061" i="15"/>
  <c r="C2061" i="15"/>
  <c r="D2061" i="15"/>
  <c r="J2101" i="9"/>
  <c r="K2101" i="9"/>
  <c r="A2102" i="9"/>
  <c r="B2062" i="15" s="1"/>
  <c r="C2101" i="9"/>
  <c r="D2101" i="9" s="1"/>
  <c r="H2101" i="9"/>
  <c r="G2101" i="9"/>
  <c r="I2101" i="9" s="1"/>
  <c r="B2102" i="9" s="1"/>
  <c r="E2101" i="9"/>
  <c r="F2101" i="9"/>
  <c r="F2062" i="15" l="1"/>
  <c r="E2062" i="15"/>
  <c r="D2062" i="15"/>
  <c r="C2062" i="15"/>
  <c r="J2102" i="9"/>
  <c r="K2102" i="9"/>
  <c r="C2102" i="9"/>
  <c r="D2102" i="9" s="1"/>
  <c r="F2102" i="9"/>
  <c r="E2102" i="9"/>
  <c r="H2102" i="9"/>
  <c r="A2103" i="9"/>
  <c r="B2063" i="15" s="1"/>
  <c r="G2102" i="9"/>
  <c r="I2102" i="9" s="1"/>
  <c r="B2103" i="9" s="1"/>
  <c r="F2063" i="15" l="1"/>
  <c r="C2063" i="15"/>
  <c r="D2063" i="15"/>
  <c r="E2063" i="15"/>
  <c r="J2103" i="9"/>
  <c r="K2103" i="9"/>
  <c r="H2103" i="9"/>
  <c r="G2103" i="9"/>
  <c r="I2103" i="9" s="1"/>
  <c r="B2104" i="9" s="1"/>
  <c r="C2103" i="9"/>
  <c r="D2103" i="9" s="1"/>
  <c r="F2103" i="9"/>
  <c r="E2103" i="9"/>
  <c r="A2104" i="9"/>
  <c r="B2064" i="15" s="1"/>
  <c r="F2064" i="15" l="1"/>
  <c r="E2064" i="15"/>
  <c r="C2064" i="15"/>
  <c r="D2064" i="15"/>
  <c r="J2104" i="9"/>
  <c r="K2104" i="9"/>
  <c r="H2104" i="9"/>
  <c r="G2104" i="9"/>
  <c r="I2104" i="9" s="1"/>
  <c r="B2105" i="9" s="1"/>
  <c r="E2104" i="9"/>
  <c r="A2105" i="9"/>
  <c r="B2065" i="15" s="1"/>
  <c r="F2104" i="9"/>
  <c r="C2104" i="9"/>
  <c r="D2104" i="9" s="1"/>
  <c r="F2065" i="15" l="1"/>
  <c r="E2065" i="15"/>
  <c r="C2065" i="15"/>
  <c r="D2065" i="15"/>
  <c r="J2105" i="9"/>
  <c r="K2105" i="9"/>
  <c r="A2106" i="9"/>
  <c r="B2066" i="15" s="1"/>
  <c r="C2105" i="9"/>
  <c r="D2105" i="9" s="1"/>
  <c r="F2105" i="9"/>
  <c r="E2105" i="9"/>
  <c r="G2105" i="9"/>
  <c r="I2105" i="9" s="1"/>
  <c r="B2106" i="9" s="1"/>
  <c r="H2105" i="9"/>
  <c r="F2066" i="15" l="1"/>
  <c r="D2066" i="15"/>
  <c r="C2066" i="15"/>
  <c r="E2066" i="15"/>
  <c r="J2106" i="9"/>
  <c r="K2106" i="9"/>
  <c r="F2106" i="9"/>
  <c r="A2107" i="9"/>
  <c r="B2067" i="15" s="1"/>
  <c r="E2106" i="9"/>
  <c r="C2106" i="9"/>
  <c r="D2106" i="9" s="1"/>
  <c r="G2106" i="9"/>
  <c r="I2106" i="9" s="1"/>
  <c r="B2107" i="9" s="1"/>
  <c r="H2106" i="9"/>
  <c r="F2067" i="15" l="1"/>
  <c r="D2067" i="15"/>
  <c r="E2067" i="15"/>
  <c r="C2067" i="15"/>
  <c r="J2107" i="9"/>
  <c r="K2107" i="9"/>
  <c r="E2107" i="9"/>
  <c r="G2107" i="9"/>
  <c r="I2107" i="9" s="1"/>
  <c r="B2108" i="9" s="1"/>
  <c r="C2107" i="9"/>
  <c r="D2107" i="9" s="1"/>
  <c r="H2107" i="9"/>
  <c r="F2107" i="9"/>
  <c r="A2108" i="9"/>
  <c r="B2068" i="15" s="1"/>
  <c r="F2068" i="15" l="1"/>
  <c r="C2068" i="15"/>
  <c r="D2068" i="15"/>
  <c r="E2068" i="15"/>
  <c r="J2108" i="9"/>
  <c r="K2108" i="9"/>
  <c r="C2108" i="9"/>
  <c r="D2108" i="9" s="1"/>
  <c r="E2108" i="9"/>
  <c r="H2108" i="9"/>
  <c r="A2109" i="9"/>
  <c r="B2069" i="15" s="1"/>
  <c r="F2108" i="9"/>
  <c r="G2108" i="9"/>
  <c r="I2108" i="9" s="1"/>
  <c r="B2109" i="9" s="1"/>
  <c r="F2069" i="15" l="1"/>
  <c r="E2069" i="15"/>
  <c r="C2069" i="15"/>
  <c r="D2069" i="15"/>
  <c r="J2109" i="9"/>
  <c r="K2109" i="9"/>
  <c r="A2110" i="9"/>
  <c r="B2070" i="15" s="1"/>
  <c r="E2109" i="9"/>
  <c r="H2109" i="9"/>
  <c r="G2109" i="9"/>
  <c r="I2109" i="9" s="1"/>
  <c r="B2110" i="9" s="1"/>
  <c r="C2109" i="9"/>
  <c r="D2109" i="9" s="1"/>
  <c r="F2109" i="9"/>
  <c r="F2070" i="15" l="1"/>
  <c r="E2070" i="15"/>
  <c r="D2070" i="15"/>
  <c r="C2070" i="15"/>
  <c r="J2110" i="9"/>
  <c r="K2110" i="9"/>
  <c r="G2110" i="9"/>
  <c r="I2110" i="9" s="1"/>
  <c r="B2111" i="9" s="1"/>
  <c r="C2110" i="9"/>
  <c r="D2110" i="9" s="1"/>
  <c r="E2110" i="9"/>
  <c r="H2110" i="9"/>
  <c r="A2111" i="9"/>
  <c r="B2071" i="15" s="1"/>
  <c r="F2110" i="9"/>
  <c r="F2071" i="15" l="1"/>
  <c r="E2071" i="15"/>
  <c r="C2071" i="15"/>
  <c r="D2071" i="15"/>
  <c r="J2111" i="9"/>
  <c r="K2111" i="9"/>
  <c r="E2111" i="9"/>
  <c r="C2111" i="9"/>
  <c r="D2111" i="9" s="1"/>
  <c r="F2111" i="9"/>
  <c r="H2111" i="9"/>
  <c r="G2111" i="9"/>
  <c r="I2111" i="9" s="1"/>
  <c r="B2112" i="9" s="1"/>
  <c r="A2112" i="9"/>
  <c r="B2072" i="15" s="1"/>
  <c r="F2072" i="15" l="1"/>
  <c r="C2072" i="15"/>
  <c r="D2072" i="15"/>
  <c r="E2072" i="15"/>
  <c r="J2112" i="9"/>
  <c r="K2112" i="9"/>
  <c r="C2112" i="9"/>
  <c r="D2112" i="9" s="1"/>
  <c r="H2112" i="9"/>
  <c r="G2112" i="9"/>
  <c r="I2112" i="9" s="1"/>
  <c r="B2113" i="9" s="1"/>
  <c r="E2112" i="9"/>
  <c r="A2113" i="9"/>
  <c r="B2073" i="15" s="1"/>
  <c r="F2112" i="9"/>
  <c r="F2073" i="15" l="1"/>
  <c r="E2073" i="15"/>
  <c r="C2073" i="15"/>
  <c r="D2073" i="15"/>
  <c r="J2113" i="9"/>
  <c r="K2113" i="9"/>
  <c r="A2114" i="9"/>
  <c r="B2074" i="15" s="1"/>
  <c r="C2113" i="9"/>
  <c r="D2113" i="9" s="1"/>
  <c r="G2113" i="9"/>
  <c r="I2113" i="9" s="1"/>
  <c r="B2114" i="9" s="1"/>
  <c r="H2113" i="9"/>
  <c r="F2113" i="9"/>
  <c r="E2113" i="9"/>
  <c r="F2074" i="15" l="1"/>
  <c r="E2074" i="15"/>
  <c r="D2074" i="15"/>
  <c r="C2074" i="15"/>
  <c r="J2114" i="9"/>
  <c r="K2114" i="9"/>
  <c r="F2114" i="9"/>
  <c r="H2114" i="9"/>
  <c r="E2114" i="9"/>
  <c r="C2114" i="9"/>
  <c r="D2114" i="9" s="1"/>
  <c r="G2114" i="9"/>
  <c r="I2114" i="9" s="1"/>
  <c r="B2115" i="9" s="1"/>
  <c r="A2115" i="9"/>
  <c r="B2075" i="15" s="1"/>
  <c r="F2075" i="15" l="1"/>
  <c r="D2075" i="15"/>
  <c r="E2075" i="15"/>
  <c r="C2075" i="15"/>
  <c r="J2115" i="9"/>
  <c r="K2115" i="9"/>
  <c r="H2115" i="9"/>
  <c r="F2115" i="9"/>
  <c r="C2115" i="9"/>
  <c r="D2115" i="9" s="1"/>
  <c r="A2116" i="9"/>
  <c r="B2076" i="15" s="1"/>
  <c r="G2115" i="9"/>
  <c r="I2115" i="9" s="1"/>
  <c r="B2116" i="9" s="1"/>
  <c r="E2115" i="9"/>
  <c r="F2076" i="15" l="1"/>
  <c r="D2076" i="15"/>
  <c r="E2076" i="15"/>
  <c r="C2076" i="15"/>
  <c r="J2116" i="9"/>
  <c r="K2116" i="9"/>
  <c r="A2117" i="9"/>
  <c r="B2077" i="15" s="1"/>
  <c r="E2116" i="9"/>
  <c r="C2116" i="9"/>
  <c r="D2116" i="9" s="1"/>
  <c r="F2116" i="9"/>
  <c r="H2116" i="9"/>
  <c r="G2116" i="9"/>
  <c r="I2116" i="9" s="1"/>
  <c r="B2117" i="9" s="1"/>
  <c r="F2077" i="15" l="1"/>
  <c r="C2077" i="15"/>
  <c r="D2077" i="15"/>
  <c r="E2077" i="15"/>
  <c r="J2117" i="9"/>
  <c r="K2117" i="9"/>
  <c r="G2117" i="9"/>
  <c r="I2117" i="9" s="1"/>
  <c r="B2118" i="9" s="1"/>
  <c r="C2117" i="9"/>
  <c r="D2117" i="9" s="1"/>
  <c r="A2118" i="9"/>
  <c r="B2078" i="15" s="1"/>
  <c r="E2117" i="9"/>
  <c r="H2117" i="9"/>
  <c r="F2117" i="9"/>
  <c r="F2078" i="15" l="1"/>
  <c r="D2078" i="15"/>
  <c r="C2078" i="15"/>
  <c r="E2078" i="15"/>
  <c r="J2118" i="9"/>
  <c r="K2118" i="9"/>
  <c r="C2118" i="9"/>
  <c r="D2118" i="9" s="1"/>
  <c r="F2118" i="9"/>
  <c r="A2119" i="9"/>
  <c r="B2079" i="15" s="1"/>
  <c r="G2118" i="9"/>
  <c r="I2118" i="9" s="1"/>
  <c r="B2119" i="9" s="1"/>
  <c r="E2118" i="9"/>
  <c r="H2118" i="9"/>
  <c r="F2079" i="15" l="1"/>
  <c r="D2079" i="15"/>
  <c r="E2079" i="15"/>
  <c r="C2079" i="15"/>
  <c r="J2119" i="9"/>
  <c r="K2119" i="9"/>
  <c r="H2119" i="9"/>
  <c r="G2119" i="9"/>
  <c r="I2119" i="9" s="1"/>
  <c r="B2120" i="9" s="1"/>
  <c r="E2119" i="9"/>
  <c r="A2120" i="9"/>
  <c r="B2080" i="15" s="1"/>
  <c r="C2119" i="9"/>
  <c r="D2119" i="9" s="1"/>
  <c r="F2119" i="9"/>
  <c r="F2080" i="15" l="1"/>
  <c r="E2080" i="15"/>
  <c r="C2080" i="15"/>
  <c r="D2080" i="15"/>
  <c r="J2120" i="9"/>
  <c r="K2120" i="9"/>
  <c r="C2120" i="9"/>
  <c r="D2120" i="9" s="1"/>
  <c r="G2120" i="9"/>
  <c r="I2120" i="9" s="1"/>
  <c r="B2121" i="9" s="1"/>
  <c r="E2120" i="9"/>
  <c r="A2121" i="9"/>
  <c r="B2081" i="15" s="1"/>
  <c r="F2120" i="9"/>
  <c r="H2120" i="9"/>
  <c r="F2081" i="15" l="1"/>
  <c r="E2081" i="15"/>
  <c r="C2081" i="15"/>
  <c r="D2081" i="15"/>
  <c r="J2121" i="9"/>
  <c r="K2121" i="9"/>
  <c r="A2122" i="9"/>
  <c r="B2082" i="15" s="1"/>
  <c r="C2121" i="9"/>
  <c r="D2121" i="9" s="1"/>
  <c r="G2121" i="9"/>
  <c r="I2121" i="9" s="1"/>
  <c r="B2122" i="9" s="1"/>
  <c r="F2121" i="9"/>
  <c r="E2121" i="9"/>
  <c r="H2121" i="9"/>
  <c r="F2082" i="15" l="1"/>
  <c r="D2082" i="15"/>
  <c r="C2082" i="15"/>
  <c r="E2082" i="15"/>
  <c r="J2122" i="9"/>
  <c r="K2122" i="9"/>
  <c r="H2122" i="9"/>
  <c r="F2122" i="9"/>
  <c r="G2122" i="9"/>
  <c r="I2122" i="9" s="1"/>
  <c r="B2123" i="9" s="1"/>
  <c r="E2122" i="9"/>
  <c r="A2123" i="9"/>
  <c r="B2083" i="15" s="1"/>
  <c r="C2122" i="9"/>
  <c r="D2122" i="9" s="1"/>
  <c r="F2083" i="15" l="1"/>
  <c r="E2083" i="15"/>
  <c r="C2083" i="15"/>
  <c r="D2083" i="15"/>
  <c r="J2123" i="9"/>
  <c r="K2123" i="9"/>
  <c r="H2123" i="9"/>
  <c r="F2123" i="9"/>
  <c r="C2123" i="9"/>
  <c r="D2123" i="9" s="1"/>
  <c r="A2124" i="9"/>
  <c r="B2084" i="15" s="1"/>
  <c r="E2123" i="9"/>
  <c r="G2123" i="9"/>
  <c r="I2123" i="9" s="1"/>
  <c r="B2124" i="9" s="1"/>
  <c r="F2084" i="15" l="1"/>
  <c r="C2084" i="15"/>
  <c r="D2084" i="15"/>
  <c r="E2084" i="15"/>
  <c r="J2124" i="9"/>
  <c r="K2124" i="9"/>
  <c r="C2124" i="9"/>
  <c r="D2124" i="9" s="1"/>
  <c r="F2124" i="9"/>
  <c r="H2124" i="9"/>
  <c r="G2124" i="9"/>
  <c r="I2124" i="9" s="1"/>
  <c r="B2125" i="9" s="1"/>
  <c r="A2125" i="9"/>
  <c r="B2085" i="15" s="1"/>
  <c r="E2124" i="9"/>
  <c r="F2085" i="15" l="1"/>
  <c r="E2085" i="15"/>
  <c r="C2085" i="15"/>
  <c r="D2085" i="15"/>
  <c r="J2125" i="9"/>
  <c r="K2125" i="9"/>
  <c r="A2126" i="9"/>
  <c r="B2086" i="15" s="1"/>
  <c r="E2125" i="9"/>
  <c r="F2125" i="9"/>
  <c r="G2125" i="9"/>
  <c r="I2125" i="9" s="1"/>
  <c r="B2126" i="9" s="1"/>
  <c r="C2125" i="9"/>
  <c r="D2125" i="9" s="1"/>
  <c r="H2125" i="9"/>
  <c r="F2086" i="15" l="1"/>
  <c r="D2086" i="15"/>
  <c r="C2086" i="15"/>
  <c r="E2086" i="15"/>
  <c r="J2126" i="9"/>
  <c r="K2126" i="9"/>
  <c r="A2127" i="9"/>
  <c r="B2087" i="15" s="1"/>
  <c r="F2126" i="9"/>
  <c r="C2126" i="9"/>
  <c r="D2126" i="9" s="1"/>
  <c r="G2126" i="9"/>
  <c r="I2126" i="9" s="1"/>
  <c r="B2127" i="9" s="1"/>
  <c r="E2126" i="9"/>
  <c r="H2126" i="9"/>
  <c r="F2087" i="15" l="1"/>
  <c r="C2087" i="15"/>
  <c r="D2087" i="15"/>
  <c r="E2087" i="15"/>
  <c r="J2127" i="9"/>
  <c r="K2127" i="9"/>
  <c r="E2127" i="9"/>
  <c r="A2128" i="9"/>
  <c r="B2088" i="15" s="1"/>
  <c r="C2127" i="9"/>
  <c r="D2127" i="9" s="1"/>
  <c r="F2127" i="9"/>
  <c r="H2127" i="9"/>
  <c r="G2127" i="9"/>
  <c r="I2127" i="9" s="1"/>
  <c r="B2128" i="9" s="1"/>
  <c r="F2088" i="15" l="1"/>
  <c r="C2088" i="15"/>
  <c r="D2088" i="15"/>
  <c r="E2088" i="15"/>
  <c r="J2128" i="9"/>
  <c r="K2128" i="9"/>
  <c r="C2128" i="9"/>
  <c r="D2128" i="9" s="1"/>
  <c r="H2128" i="9"/>
  <c r="A2129" i="9"/>
  <c r="B2089" i="15" s="1"/>
  <c r="F2128" i="9"/>
  <c r="G2128" i="9"/>
  <c r="I2128" i="9" s="1"/>
  <c r="B2129" i="9" s="1"/>
  <c r="E2128" i="9"/>
  <c r="F2089" i="15" l="1"/>
  <c r="C2089" i="15"/>
  <c r="D2089" i="15"/>
  <c r="E2089" i="15"/>
  <c r="J2129" i="9"/>
  <c r="K2129" i="9"/>
  <c r="H2129" i="9"/>
  <c r="C2129" i="9"/>
  <c r="D2129" i="9" s="1"/>
  <c r="A2130" i="9"/>
  <c r="B2090" i="15" s="1"/>
  <c r="F2129" i="9"/>
  <c r="E2129" i="9"/>
  <c r="G2129" i="9"/>
  <c r="I2129" i="9" s="1"/>
  <c r="B2130" i="9" s="1"/>
  <c r="F2090" i="15" l="1"/>
  <c r="D2090" i="15"/>
  <c r="C2090" i="15"/>
  <c r="E2090" i="15"/>
  <c r="J2130" i="9"/>
  <c r="K2130" i="9"/>
  <c r="G2130" i="9"/>
  <c r="I2130" i="9" s="1"/>
  <c r="B2131" i="9" s="1"/>
  <c r="F2130" i="9"/>
  <c r="H2130" i="9"/>
  <c r="A2131" i="9"/>
  <c r="B2091" i="15" s="1"/>
  <c r="E2130" i="9"/>
  <c r="C2130" i="9"/>
  <c r="D2130" i="9" s="1"/>
  <c r="F2091" i="15" l="1"/>
  <c r="E2091" i="15"/>
  <c r="C2091" i="15"/>
  <c r="D2091" i="15"/>
  <c r="J2131" i="9"/>
  <c r="K2131" i="9"/>
  <c r="H2131" i="9"/>
  <c r="F2131" i="9"/>
  <c r="G2131" i="9"/>
  <c r="I2131" i="9" s="1"/>
  <c r="B2132" i="9" s="1"/>
  <c r="A2132" i="9"/>
  <c r="B2092" i="15" s="1"/>
  <c r="E2131" i="9"/>
  <c r="C2131" i="9"/>
  <c r="D2131" i="9" s="1"/>
  <c r="F2092" i="15" l="1"/>
  <c r="D2092" i="15"/>
  <c r="E2092" i="15"/>
  <c r="C2092" i="15"/>
  <c r="J2132" i="9"/>
  <c r="K2132" i="9"/>
  <c r="C2132" i="9"/>
  <c r="D2132" i="9" s="1"/>
  <c r="F2132" i="9"/>
  <c r="H2132" i="9"/>
  <c r="G2132" i="9"/>
  <c r="I2132" i="9" s="1"/>
  <c r="B2133" i="9" s="1"/>
  <c r="A2133" i="9"/>
  <c r="B2093" i="15" s="1"/>
  <c r="E2132" i="9"/>
  <c r="F2093" i="15" l="1"/>
  <c r="D2093" i="15"/>
  <c r="E2093" i="15"/>
  <c r="C2093" i="15"/>
  <c r="J2133" i="9"/>
  <c r="K2133" i="9"/>
  <c r="G2133" i="9"/>
  <c r="I2133" i="9" s="1"/>
  <c r="B2134" i="9" s="1"/>
  <c r="A2134" i="9"/>
  <c r="B2094" i="15" s="1"/>
  <c r="C2133" i="9"/>
  <c r="D2133" i="9" s="1"/>
  <c r="H2133" i="9"/>
  <c r="F2133" i="9"/>
  <c r="E2133" i="9"/>
  <c r="F2094" i="15" l="1"/>
  <c r="D2094" i="15"/>
  <c r="C2094" i="15"/>
  <c r="E2094" i="15"/>
  <c r="J2134" i="9"/>
  <c r="K2134" i="9"/>
  <c r="F2134" i="9"/>
  <c r="G2134" i="9"/>
  <c r="I2134" i="9" s="1"/>
  <c r="B2135" i="9" s="1"/>
  <c r="E2134" i="9"/>
  <c r="H2134" i="9"/>
  <c r="C2134" i="9"/>
  <c r="D2134" i="9" s="1"/>
  <c r="A2135" i="9"/>
  <c r="B2095" i="15" s="1"/>
  <c r="F2095" i="15" l="1"/>
  <c r="E2095" i="15"/>
  <c r="C2095" i="15"/>
  <c r="D2095" i="15"/>
  <c r="J2135" i="9"/>
  <c r="K2135" i="9"/>
  <c r="E2135" i="9"/>
  <c r="C2135" i="9"/>
  <c r="D2135" i="9" s="1"/>
  <c r="F2135" i="9"/>
  <c r="H2135" i="9"/>
  <c r="G2135" i="9"/>
  <c r="I2135" i="9" s="1"/>
  <c r="B2136" i="9" s="1"/>
  <c r="A2136" i="9"/>
  <c r="B2096" i="15" s="1"/>
  <c r="F2096" i="15" l="1"/>
  <c r="E2096" i="15"/>
  <c r="C2096" i="15"/>
  <c r="D2096" i="15"/>
  <c r="J2136" i="9"/>
  <c r="K2136" i="9"/>
  <c r="H2136" i="9"/>
  <c r="G2136" i="9"/>
  <c r="I2136" i="9" s="1"/>
  <c r="B2137" i="9" s="1"/>
  <c r="E2136" i="9"/>
  <c r="A2137" i="9"/>
  <c r="B2097" i="15" s="1"/>
  <c r="F2136" i="9"/>
  <c r="C2136" i="9"/>
  <c r="D2136" i="9" s="1"/>
  <c r="F2097" i="15" l="1"/>
  <c r="C2097" i="15"/>
  <c r="D2097" i="15"/>
  <c r="E2097" i="15"/>
  <c r="J2137" i="9"/>
  <c r="K2137" i="9"/>
  <c r="C2137" i="9"/>
  <c r="D2137" i="9" s="1"/>
  <c r="E2137" i="9"/>
  <c r="F2137" i="9"/>
  <c r="G2137" i="9"/>
  <c r="I2137" i="9" s="1"/>
  <c r="B2138" i="9" s="1"/>
  <c r="H2137" i="9"/>
  <c r="A2138" i="9"/>
  <c r="B2098" i="15" s="1"/>
  <c r="F2098" i="15" l="1"/>
  <c r="C2098" i="15"/>
  <c r="E2098" i="15"/>
  <c r="D2098" i="15"/>
  <c r="J2138" i="9"/>
  <c r="K2138" i="9"/>
  <c r="G2138" i="9"/>
  <c r="I2138" i="9" s="1"/>
  <c r="B2139" i="9" s="1"/>
  <c r="F2138" i="9"/>
  <c r="E2138" i="9"/>
  <c r="C2138" i="9"/>
  <c r="D2138" i="9" s="1"/>
  <c r="H2138" i="9"/>
  <c r="A2139" i="9"/>
  <c r="B2099" i="15" s="1"/>
  <c r="F2099" i="15" l="1"/>
  <c r="C2099" i="15"/>
  <c r="D2099" i="15"/>
  <c r="E2099" i="15"/>
  <c r="J2139" i="9"/>
  <c r="K2139" i="9"/>
  <c r="E2139" i="9"/>
  <c r="G2139" i="9"/>
  <c r="I2139" i="9" s="1"/>
  <c r="B2140" i="9" s="1"/>
  <c r="C2139" i="9"/>
  <c r="D2139" i="9" s="1"/>
  <c r="A2140" i="9"/>
  <c r="B2100" i="15" s="1"/>
  <c r="H2139" i="9"/>
  <c r="F2139" i="9"/>
  <c r="F2100" i="15" l="1"/>
  <c r="C2100" i="15"/>
  <c r="D2100" i="15"/>
  <c r="E2100" i="15"/>
  <c r="J2140" i="9"/>
  <c r="K2140" i="9"/>
  <c r="A2141" i="9"/>
  <c r="B2101" i="15" s="1"/>
  <c r="F2140" i="9"/>
  <c r="C2140" i="9"/>
  <c r="D2140" i="9" s="1"/>
  <c r="E2140" i="9"/>
  <c r="H2140" i="9"/>
  <c r="G2140" i="9"/>
  <c r="I2140" i="9" s="1"/>
  <c r="B2141" i="9" s="1"/>
  <c r="F2101" i="15" l="1"/>
  <c r="C2101" i="15"/>
  <c r="D2101" i="15"/>
  <c r="E2101" i="15"/>
  <c r="J2141" i="9"/>
  <c r="K2141" i="9"/>
  <c r="A2142" i="9"/>
  <c r="B2102" i="15" s="1"/>
  <c r="E2141" i="9"/>
  <c r="H2141" i="9"/>
  <c r="F2141" i="9"/>
  <c r="G2141" i="9"/>
  <c r="I2141" i="9" s="1"/>
  <c r="B2142" i="9" s="1"/>
  <c r="C2141" i="9"/>
  <c r="D2141" i="9" s="1"/>
  <c r="F2102" i="15" l="1"/>
  <c r="D2102" i="15"/>
  <c r="C2102" i="15"/>
  <c r="E2102" i="15"/>
  <c r="J2142" i="9"/>
  <c r="K2142" i="9"/>
  <c r="F2142" i="9"/>
  <c r="C2142" i="9"/>
  <c r="D2142" i="9" s="1"/>
  <c r="G2142" i="9"/>
  <c r="I2142" i="9" s="1"/>
  <c r="B2143" i="9" s="1"/>
  <c r="E2142" i="9"/>
  <c r="H2142" i="9"/>
  <c r="A2143" i="9"/>
  <c r="B2103" i="15" s="1"/>
  <c r="F2103" i="15" l="1"/>
  <c r="C2103" i="15"/>
  <c r="D2103" i="15"/>
  <c r="E2103" i="15"/>
  <c r="J2143" i="9"/>
  <c r="K2143" i="9"/>
  <c r="E2143" i="9"/>
  <c r="C2143" i="9"/>
  <c r="D2143" i="9" s="1"/>
  <c r="F2143" i="9"/>
  <c r="H2143" i="9"/>
  <c r="G2143" i="9"/>
  <c r="I2143" i="9" s="1"/>
  <c r="B2144" i="9" s="1"/>
  <c r="A2144" i="9"/>
  <c r="B2104" i="15" s="1"/>
  <c r="F2104" i="15" l="1"/>
  <c r="C2104" i="15"/>
  <c r="D2104" i="15"/>
  <c r="E2104" i="15"/>
  <c r="J2144" i="9"/>
  <c r="K2144" i="9"/>
  <c r="C2144" i="9"/>
  <c r="D2144" i="9" s="1"/>
  <c r="H2144" i="9"/>
  <c r="A2145" i="9"/>
  <c r="B2105" i="15" s="1"/>
  <c r="F2144" i="9"/>
  <c r="G2144" i="9"/>
  <c r="I2144" i="9" s="1"/>
  <c r="B2145" i="9" s="1"/>
  <c r="E2144" i="9"/>
  <c r="F2105" i="15" l="1"/>
  <c r="D2105" i="15"/>
  <c r="E2105" i="15"/>
  <c r="C2105" i="15"/>
  <c r="J2145" i="9"/>
  <c r="K2145" i="9"/>
  <c r="A2146" i="9"/>
  <c r="B2106" i="15" s="1"/>
  <c r="C2145" i="9"/>
  <c r="D2145" i="9" s="1"/>
  <c r="G2145" i="9"/>
  <c r="I2145" i="9" s="1"/>
  <c r="B2146" i="9" s="1"/>
  <c r="H2145" i="9"/>
  <c r="F2145" i="9"/>
  <c r="E2145" i="9"/>
  <c r="F2106" i="15" l="1"/>
  <c r="D2106" i="15"/>
  <c r="C2106" i="15"/>
  <c r="E2106" i="15"/>
  <c r="J2146" i="9"/>
  <c r="K2146" i="9"/>
  <c r="G2146" i="9"/>
  <c r="I2146" i="9" s="1"/>
  <c r="B2147" i="9" s="1"/>
  <c r="H2146" i="9"/>
  <c r="E2146" i="9"/>
  <c r="C2146" i="9"/>
  <c r="D2146" i="9" s="1"/>
  <c r="F2146" i="9"/>
  <c r="A2147" i="9"/>
  <c r="B2107" i="15" s="1"/>
  <c r="F2107" i="15" l="1"/>
  <c r="C2107" i="15"/>
  <c r="D2107" i="15"/>
  <c r="E2107" i="15"/>
  <c r="J2147" i="9"/>
  <c r="K2147" i="9"/>
  <c r="C2147" i="9"/>
  <c r="D2147" i="9" s="1"/>
  <c r="A2148" i="9"/>
  <c r="B2108" i="15" s="1"/>
  <c r="H2147" i="9"/>
  <c r="G2147" i="9"/>
  <c r="I2147" i="9" s="1"/>
  <c r="B2148" i="9" s="1"/>
  <c r="E2147" i="9"/>
  <c r="F2147" i="9"/>
  <c r="F2108" i="15" l="1"/>
  <c r="D2108" i="15"/>
  <c r="E2108" i="15"/>
  <c r="C2108" i="15"/>
  <c r="J2148" i="9"/>
  <c r="K2148" i="9"/>
  <c r="C2148" i="9"/>
  <c r="D2148" i="9" s="1"/>
  <c r="F2148" i="9"/>
  <c r="A2149" i="9"/>
  <c r="B2109" i="15" s="1"/>
  <c r="H2148" i="9"/>
  <c r="E2148" i="9"/>
  <c r="G2148" i="9"/>
  <c r="I2148" i="9" s="1"/>
  <c r="B2149" i="9" s="1"/>
  <c r="F2109" i="15" l="1"/>
  <c r="E2109" i="15"/>
  <c r="C2109" i="15"/>
  <c r="D2109" i="15"/>
  <c r="J2149" i="9"/>
  <c r="K2149" i="9"/>
  <c r="A2150" i="9"/>
  <c r="B2110" i="15" s="1"/>
  <c r="E2149" i="9"/>
  <c r="H2149" i="9"/>
  <c r="G2149" i="9"/>
  <c r="I2149" i="9" s="1"/>
  <c r="B2150" i="9" s="1"/>
  <c r="C2149" i="9"/>
  <c r="D2149" i="9" s="1"/>
  <c r="F2149" i="9"/>
  <c r="F2110" i="15" l="1"/>
  <c r="C2110" i="15"/>
  <c r="E2110" i="15"/>
  <c r="D2110" i="15"/>
  <c r="J2150" i="9"/>
  <c r="K2150" i="9"/>
  <c r="C2150" i="9"/>
  <c r="D2150" i="9" s="1"/>
  <c r="G2150" i="9"/>
  <c r="I2150" i="9" s="1"/>
  <c r="B2151" i="9" s="1"/>
  <c r="E2150" i="9"/>
  <c r="H2150" i="9"/>
  <c r="F2150" i="9"/>
  <c r="A2151" i="9"/>
  <c r="B2111" i="15" s="1"/>
  <c r="F2111" i="15" l="1"/>
  <c r="C2111" i="15"/>
  <c r="D2111" i="15"/>
  <c r="E2111" i="15"/>
  <c r="J2151" i="9"/>
  <c r="K2151" i="9"/>
  <c r="H2151" i="9"/>
  <c r="G2151" i="9"/>
  <c r="I2151" i="9" s="1"/>
  <c r="B2152" i="9" s="1"/>
  <c r="E2151" i="9"/>
  <c r="C2151" i="9"/>
  <c r="D2151" i="9" s="1"/>
  <c r="F2151" i="9"/>
  <c r="A2152" i="9"/>
  <c r="B2112" i="15" s="1"/>
  <c r="F2112" i="15" l="1"/>
  <c r="E2112" i="15"/>
  <c r="C2112" i="15"/>
  <c r="D2112" i="15"/>
  <c r="J2152" i="9"/>
  <c r="K2152" i="9"/>
  <c r="F2152" i="9"/>
  <c r="C2152" i="9"/>
  <c r="D2152" i="9" s="1"/>
  <c r="H2152" i="9"/>
  <c r="G2152" i="9"/>
  <c r="I2152" i="9" s="1"/>
  <c r="B2153" i="9" s="1"/>
  <c r="E2152" i="9"/>
  <c r="A2153" i="9"/>
  <c r="B2113" i="15" s="1"/>
  <c r="F2113" i="15" l="1"/>
  <c r="D2113" i="15"/>
  <c r="E2113" i="15"/>
  <c r="C2113" i="15"/>
  <c r="J2153" i="9"/>
  <c r="K2153" i="9"/>
  <c r="A2154" i="9"/>
  <c r="B2114" i="15" s="1"/>
  <c r="C2153" i="9"/>
  <c r="D2153" i="9" s="1"/>
  <c r="G2153" i="9"/>
  <c r="I2153" i="9" s="1"/>
  <c r="B2154" i="9" s="1"/>
  <c r="H2153" i="9"/>
  <c r="F2153" i="9"/>
  <c r="E2153" i="9"/>
  <c r="F2114" i="15" l="1"/>
  <c r="E2114" i="15"/>
  <c r="D2114" i="15"/>
  <c r="C2114" i="15"/>
  <c r="J2154" i="9"/>
  <c r="K2154" i="9"/>
  <c r="F2154" i="9"/>
  <c r="G2154" i="9"/>
  <c r="I2154" i="9" s="1"/>
  <c r="B2155" i="9" s="1"/>
  <c r="A2155" i="9"/>
  <c r="B2115" i="15" s="1"/>
  <c r="E2154" i="9"/>
  <c r="C2154" i="9"/>
  <c r="D2154" i="9" s="1"/>
  <c r="H2154" i="9"/>
  <c r="F2115" i="15" l="1"/>
  <c r="C2115" i="15"/>
  <c r="D2115" i="15"/>
  <c r="E2115" i="15"/>
  <c r="J2155" i="9"/>
  <c r="K2155" i="9"/>
  <c r="E2155" i="9"/>
  <c r="G2155" i="9"/>
  <c r="I2155" i="9" s="1"/>
  <c r="B2156" i="9" s="1"/>
  <c r="C2155" i="9"/>
  <c r="D2155" i="9" s="1"/>
  <c r="A2156" i="9"/>
  <c r="B2116" i="15" s="1"/>
  <c r="H2155" i="9"/>
  <c r="F2155" i="9"/>
  <c r="F2116" i="15" l="1"/>
  <c r="C2116" i="15"/>
  <c r="D2116" i="15"/>
  <c r="E2116" i="15"/>
  <c r="J2156" i="9"/>
  <c r="K2156" i="9"/>
  <c r="C2156" i="9"/>
  <c r="D2156" i="9" s="1"/>
  <c r="F2156" i="9"/>
  <c r="H2156" i="9"/>
  <c r="A2157" i="9"/>
  <c r="B2117" i="15" s="1"/>
  <c r="E2156" i="9"/>
  <c r="G2156" i="9"/>
  <c r="I2156" i="9" s="1"/>
  <c r="B2157" i="9" s="1"/>
  <c r="F2117" i="15" l="1"/>
  <c r="D2117" i="15"/>
  <c r="E2117" i="15"/>
  <c r="C2117" i="15"/>
  <c r="J2157" i="9"/>
  <c r="K2157" i="9"/>
  <c r="A2158" i="9"/>
  <c r="B2118" i="15" s="1"/>
  <c r="E2157" i="9"/>
  <c r="H2157" i="9"/>
  <c r="G2157" i="9"/>
  <c r="I2157" i="9" s="1"/>
  <c r="B2158" i="9" s="1"/>
  <c r="C2157" i="9"/>
  <c r="D2157" i="9" s="1"/>
  <c r="F2157" i="9"/>
  <c r="F2118" i="15" l="1"/>
  <c r="C2118" i="15"/>
  <c r="E2118" i="15"/>
  <c r="D2118" i="15"/>
  <c r="J2158" i="9"/>
  <c r="K2158" i="9"/>
  <c r="G2158" i="9"/>
  <c r="I2158" i="9" s="1"/>
  <c r="B2159" i="9" s="1"/>
  <c r="C2158" i="9"/>
  <c r="D2158" i="9" s="1"/>
  <c r="E2158" i="9"/>
  <c r="F2158" i="9"/>
  <c r="A2159" i="9"/>
  <c r="B2119" i="15" s="1"/>
  <c r="H2158" i="9"/>
  <c r="F2119" i="15" l="1"/>
  <c r="D2119" i="15"/>
  <c r="E2119" i="15"/>
  <c r="C2119" i="15"/>
  <c r="J2159" i="9"/>
  <c r="K2159" i="9"/>
  <c r="H2159" i="9"/>
  <c r="C2159" i="9"/>
  <c r="D2159" i="9" s="1"/>
  <c r="E2159" i="9"/>
  <c r="A2160" i="9"/>
  <c r="B2120" i="15" s="1"/>
  <c r="F2159" i="9"/>
  <c r="G2159" i="9"/>
  <c r="I2159" i="9" s="1"/>
  <c r="B2160" i="9" s="1"/>
  <c r="F2120" i="15" l="1"/>
  <c r="C2120" i="15"/>
  <c r="D2120" i="15"/>
  <c r="E2120" i="15"/>
  <c r="J2160" i="9"/>
  <c r="K2160" i="9"/>
  <c r="E2160" i="9"/>
  <c r="C2160" i="9"/>
  <c r="D2160" i="9" s="1"/>
  <c r="A2161" i="9"/>
  <c r="B2121" i="15" s="1"/>
  <c r="H2160" i="9"/>
  <c r="G2160" i="9"/>
  <c r="I2160" i="9" s="1"/>
  <c r="B2161" i="9" s="1"/>
  <c r="F2160" i="9"/>
  <c r="F2121" i="15" l="1"/>
  <c r="E2121" i="15"/>
  <c r="C2121" i="15"/>
  <c r="D2121" i="15"/>
  <c r="J2161" i="9"/>
  <c r="K2161" i="9"/>
  <c r="A2162" i="9"/>
  <c r="B2122" i="15" s="1"/>
  <c r="E2161" i="9"/>
  <c r="C2161" i="9"/>
  <c r="D2161" i="9" s="1"/>
  <c r="F2161" i="9"/>
  <c r="H2161" i="9"/>
  <c r="G2161" i="9"/>
  <c r="I2161" i="9" s="1"/>
  <c r="B2162" i="9" s="1"/>
  <c r="F2122" i="15" l="1"/>
  <c r="C2122" i="15"/>
  <c r="E2122" i="15"/>
  <c r="D2122" i="15"/>
  <c r="J2162" i="9"/>
  <c r="K2162" i="9"/>
  <c r="G2162" i="9"/>
  <c r="I2162" i="9" s="1"/>
  <c r="B2163" i="9" s="1"/>
  <c r="E2162" i="9"/>
  <c r="A2163" i="9"/>
  <c r="B2123" i="15" s="1"/>
  <c r="C2162" i="9"/>
  <c r="D2162" i="9" s="1"/>
  <c r="H2162" i="9"/>
  <c r="F2162" i="9"/>
  <c r="F2123" i="15" l="1"/>
  <c r="C2123" i="15"/>
  <c r="D2123" i="15"/>
  <c r="E2123" i="15"/>
  <c r="J2163" i="9"/>
  <c r="K2163" i="9"/>
  <c r="A2164" i="9"/>
  <c r="B2124" i="15" s="1"/>
  <c r="G2163" i="9"/>
  <c r="I2163" i="9" s="1"/>
  <c r="B2164" i="9" s="1"/>
  <c r="E2163" i="9"/>
  <c r="H2163" i="9"/>
  <c r="F2163" i="9"/>
  <c r="C2163" i="9"/>
  <c r="D2163" i="9" s="1"/>
  <c r="F2124" i="15" l="1"/>
  <c r="D2124" i="15"/>
  <c r="E2124" i="15"/>
  <c r="C2124" i="15"/>
  <c r="J2164" i="9"/>
  <c r="K2164" i="9"/>
  <c r="G2164" i="9"/>
  <c r="I2164" i="9" s="1"/>
  <c r="B2165" i="9" s="1"/>
  <c r="E2164" i="9"/>
  <c r="A2165" i="9"/>
  <c r="B2125" i="15" s="1"/>
  <c r="F2164" i="9"/>
  <c r="H2164" i="9"/>
  <c r="C2164" i="9"/>
  <c r="D2164" i="9" s="1"/>
  <c r="F2125" i="15" l="1"/>
  <c r="E2125" i="15"/>
  <c r="C2125" i="15"/>
  <c r="D2125" i="15"/>
  <c r="J2165" i="9"/>
  <c r="K2165" i="9"/>
  <c r="A2166" i="9"/>
  <c r="B2126" i="15" s="1"/>
  <c r="C2165" i="9"/>
  <c r="D2165" i="9" s="1"/>
  <c r="H2165" i="9"/>
  <c r="G2165" i="9"/>
  <c r="I2165" i="9" s="1"/>
  <c r="B2166" i="9" s="1"/>
  <c r="E2165" i="9"/>
  <c r="F2165" i="9"/>
  <c r="F2126" i="15" l="1"/>
  <c r="E2126" i="15"/>
  <c r="D2126" i="15"/>
  <c r="C2126" i="15"/>
  <c r="J2166" i="9"/>
  <c r="K2166" i="9"/>
  <c r="C2166" i="9"/>
  <c r="D2166" i="9" s="1"/>
  <c r="A2167" i="9"/>
  <c r="B2127" i="15" s="1"/>
  <c r="F2166" i="9"/>
  <c r="E2166" i="9"/>
  <c r="G2166" i="9"/>
  <c r="I2166" i="9" s="1"/>
  <c r="B2167" i="9" s="1"/>
  <c r="H2166" i="9"/>
  <c r="F2127" i="15" l="1"/>
  <c r="C2127" i="15"/>
  <c r="D2127" i="15"/>
  <c r="E2127" i="15"/>
  <c r="J2167" i="9"/>
  <c r="K2167" i="9"/>
  <c r="F2167" i="9"/>
  <c r="A2168" i="9"/>
  <c r="B2128" i="15" s="1"/>
  <c r="E2167" i="9"/>
  <c r="C2167" i="9"/>
  <c r="D2167" i="9" s="1"/>
  <c r="H2167" i="9"/>
  <c r="G2167" i="9"/>
  <c r="I2167" i="9" s="1"/>
  <c r="B2168" i="9" s="1"/>
  <c r="F2128" i="15" l="1"/>
  <c r="E2128" i="15"/>
  <c r="C2128" i="15"/>
  <c r="D2128" i="15"/>
  <c r="J2168" i="9"/>
  <c r="K2168" i="9"/>
  <c r="H2168" i="9"/>
  <c r="E2168" i="9"/>
  <c r="C2168" i="9"/>
  <c r="D2168" i="9" s="1"/>
  <c r="A2169" i="9"/>
  <c r="B2129" i="15" s="1"/>
  <c r="F2168" i="9"/>
  <c r="G2168" i="9"/>
  <c r="I2168" i="9" s="1"/>
  <c r="B2169" i="9" s="1"/>
  <c r="F2129" i="15" l="1"/>
  <c r="E2129" i="15"/>
  <c r="C2129" i="15"/>
  <c r="D2129" i="15"/>
  <c r="J2169" i="9"/>
  <c r="K2169" i="9"/>
  <c r="C2169" i="9"/>
  <c r="D2169" i="9" s="1"/>
  <c r="G2169" i="9"/>
  <c r="I2169" i="9" s="1"/>
  <c r="B2170" i="9" s="1"/>
  <c r="A2170" i="9"/>
  <c r="B2130" i="15" s="1"/>
  <c r="F2169" i="9"/>
  <c r="E2169" i="9"/>
  <c r="H2169" i="9"/>
  <c r="F2130" i="15" l="1"/>
  <c r="D2130" i="15"/>
  <c r="C2130" i="15"/>
  <c r="E2130" i="15"/>
  <c r="J2170" i="9"/>
  <c r="K2170" i="9"/>
  <c r="G2170" i="9"/>
  <c r="I2170" i="9" s="1"/>
  <c r="B2171" i="9" s="1"/>
  <c r="A2171" i="9"/>
  <c r="B2131" i="15" s="1"/>
  <c r="H2170" i="9"/>
  <c r="F2170" i="9"/>
  <c r="C2170" i="9"/>
  <c r="D2170" i="9" s="1"/>
  <c r="E2170" i="9"/>
  <c r="F2131" i="15" l="1"/>
  <c r="D2131" i="15"/>
  <c r="E2131" i="15"/>
  <c r="C2131" i="15"/>
  <c r="J2171" i="9"/>
  <c r="K2171" i="9"/>
  <c r="F2171" i="9"/>
  <c r="A2172" i="9"/>
  <c r="B2132" i="15" s="1"/>
  <c r="G2171" i="9"/>
  <c r="I2171" i="9" s="1"/>
  <c r="B2172" i="9" s="1"/>
  <c r="E2171" i="9"/>
  <c r="H2171" i="9"/>
  <c r="C2171" i="9"/>
  <c r="D2171" i="9" s="1"/>
  <c r="F2132" i="15" l="1"/>
  <c r="C2132" i="15"/>
  <c r="D2132" i="15"/>
  <c r="E2132" i="15"/>
  <c r="J2172" i="9"/>
  <c r="K2172" i="9"/>
  <c r="H2172" i="9"/>
  <c r="E2172" i="9"/>
  <c r="A2173" i="9"/>
  <c r="B2133" i="15" s="1"/>
  <c r="G2172" i="9"/>
  <c r="I2172" i="9" s="1"/>
  <c r="B2173" i="9" s="1"/>
  <c r="C2172" i="9"/>
  <c r="D2172" i="9" s="1"/>
  <c r="F2172" i="9"/>
  <c r="F2133" i="15" l="1"/>
  <c r="E2133" i="15"/>
  <c r="C2133" i="15"/>
  <c r="D2133" i="15"/>
  <c r="J2173" i="9"/>
  <c r="K2173" i="9"/>
  <c r="F2173" i="9"/>
  <c r="C2173" i="9"/>
  <c r="D2173" i="9" s="1"/>
  <c r="H2173" i="9"/>
  <c r="G2173" i="9"/>
  <c r="I2173" i="9" s="1"/>
  <c r="B2174" i="9" s="1"/>
  <c r="E2173" i="9"/>
  <c r="A2174" i="9"/>
  <c r="B2134" i="15" s="1"/>
  <c r="F2134" i="15" l="1"/>
  <c r="E2134" i="15"/>
  <c r="D2134" i="15"/>
  <c r="C2134" i="15"/>
  <c r="J2174" i="9"/>
  <c r="K2174" i="9"/>
  <c r="G2174" i="9"/>
  <c r="I2174" i="9" s="1"/>
  <c r="B2175" i="9" s="1"/>
  <c r="F2174" i="9"/>
  <c r="E2174" i="9"/>
  <c r="A2175" i="9"/>
  <c r="B2135" i="15" s="1"/>
  <c r="H2174" i="9"/>
  <c r="C2174" i="9"/>
  <c r="D2174" i="9" s="1"/>
  <c r="F2135" i="15" l="1"/>
  <c r="E2135" i="15"/>
  <c r="C2135" i="15"/>
  <c r="D2135" i="15"/>
  <c r="J2175" i="9"/>
  <c r="K2175" i="9"/>
  <c r="G2175" i="9"/>
  <c r="I2175" i="9" s="1"/>
  <c r="B2176" i="9" s="1"/>
  <c r="A2176" i="9"/>
  <c r="B2136" i="15" s="1"/>
  <c r="E2175" i="9"/>
  <c r="C2175" i="9"/>
  <c r="D2175" i="9" s="1"/>
  <c r="F2175" i="9"/>
  <c r="H2175" i="9"/>
  <c r="F2136" i="15" l="1"/>
  <c r="C2136" i="15"/>
  <c r="D2136" i="15"/>
  <c r="E2136" i="15"/>
  <c r="J2176" i="9"/>
  <c r="K2176" i="9"/>
  <c r="C2176" i="9"/>
  <c r="D2176" i="9" s="1"/>
  <c r="A2177" i="9"/>
  <c r="B2137" i="15" s="1"/>
  <c r="H2176" i="9"/>
  <c r="G2176" i="9"/>
  <c r="I2176" i="9" s="1"/>
  <c r="B2177" i="9" s="1"/>
  <c r="E2176" i="9"/>
  <c r="F2176" i="9"/>
  <c r="F2137" i="15" l="1"/>
  <c r="E2137" i="15"/>
  <c r="C2137" i="15"/>
  <c r="D2137" i="15"/>
  <c r="J2177" i="9"/>
  <c r="K2177" i="9"/>
  <c r="A2178" i="9"/>
  <c r="B2138" i="15" s="1"/>
  <c r="E2177" i="9"/>
  <c r="C2177" i="9"/>
  <c r="D2177" i="9" s="1"/>
  <c r="F2177" i="9"/>
  <c r="H2177" i="9"/>
  <c r="G2177" i="9"/>
  <c r="I2177" i="9" s="1"/>
  <c r="B2178" i="9" s="1"/>
  <c r="F2138" i="15" l="1"/>
  <c r="E2138" i="15"/>
  <c r="D2138" i="15"/>
  <c r="C2138" i="15"/>
  <c r="J2178" i="9"/>
  <c r="K2178" i="9"/>
  <c r="G2178" i="9"/>
  <c r="I2178" i="9" s="1"/>
  <c r="B2179" i="9" s="1"/>
  <c r="C2178" i="9"/>
  <c r="D2178" i="9" s="1"/>
  <c r="H2178" i="9"/>
  <c r="F2178" i="9"/>
  <c r="E2178" i="9"/>
  <c r="A2179" i="9"/>
  <c r="B2139" i="15" s="1"/>
  <c r="F2139" i="15" l="1"/>
  <c r="D2139" i="15"/>
  <c r="E2139" i="15"/>
  <c r="C2139" i="15"/>
  <c r="J2179" i="9"/>
  <c r="K2179" i="9"/>
  <c r="F2179" i="9"/>
  <c r="C2179" i="9"/>
  <c r="D2179" i="9" s="1"/>
  <c r="G2179" i="9"/>
  <c r="I2179" i="9" s="1"/>
  <c r="B2180" i="9" s="1"/>
  <c r="A2180" i="9"/>
  <c r="B2140" i="15" s="1"/>
  <c r="E2179" i="9"/>
  <c r="H2179" i="9"/>
  <c r="F2140" i="15" l="1"/>
  <c r="D2140" i="15"/>
  <c r="E2140" i="15"/>
  <c r="C2140" i="15"/>
  <c r="J2180" i="9"/>
  <c r="K2180" i="9"/>
  <c r="H2180" i="9"/>
  <c r="A2181" i="9"/>
  <c r="B2141" i="15" s="1"/>
  <c r="C2180" i="9"/>
  <c r="D2180" i="9" s="1"/>
  <c r="F2180" i="9"/>
  <c r="G2180" i="9"/>
  <c r="I2180" i="9" s="1"/>
  <c r="B2181" i="9" s="1"/>
  <c r="E2180" i="9"/>
  <c r="F2141" i="15" l="1"/>
  <c r="C2141" i="15"/>
  <c r="D2141" i="15"/>
  <c r="E2141" i="15"/>
  <c r="J2181" i="9"/>
  <c r="K2181" i="9"/>
  <c r="H2181" i="9"/>
  <c r="G2181" i="9"/>
  <c r="I2181" i="9" s="1"/>
  <c r="B2182" i="9" s="1"/>
  <c r="E2181" i="9"/>
  <c r="A2182" i="9"/>
  <c r="B2142" i="15" s="1"/>
  <c r="F2181" i="9"/>
  <c r="C2181" i="9"/>
  <c r="D2181" i="9" s="1"/>
  <c r="F2142" i="15" l="1"/>
  <c r="D2142" i="15"/>
  <c r="C2142" i="15"/>
  <c r="E2142" i="15"/>
  <c r="J2182" i="9"/>
  <c r="K2182" i="9"/>
  <c r="G2182" i="9"/>
  <c r="I2182" i="9" s="1"/>
  <c r="B2183" i="9" s="1"/>
  <c r="H2182" i="9"/>
  <c r="A2183" i="9"/>
  <c r="B2143" i="15" s="1"/>
  <c r="C2182" i="9"/>
  <c r="D2182" i="9" s="1"/>
  <c r="F2182" i="9"/>
  <c r="E2182" i="9"/>
  <c r="F2143" i="15" l="1"/>
  <c r="D2143" i="15"/>
  <c r="E2143" i="15"/>
  <c r="C2143" i="15"/>
  <c r="J2183" i="9"/>
  <c r="K2183" i="9"/>
  <c r="F2183" i="9"/>
  <c r="G2183" i="9"/>
  <c r="I2183" i="9" s="1"/>
  <c r="B2184" i="9" s="1"/>
  <c r="A2184" i="9"/>
  <c r="B2144" i="15" s="1"/>
  <c r="E2183" i="9"/>
  <c r="C2183" i="9"/>
  <c r="D2183" i="9" s="1"/>
  <c r="H2183" i="9"/>
  <c r="F2144" i="15" l="1"/>
  <c r="E2144" i="15"/>
  <c r="C2144" i="15"/>
  <c r="D2144" i="15"/>
  <c r="J2184" i="9"/>
  <c r="K2184" i="9"/>
  <c r="C2184" i="9"/>
  <c r="D2184" i="9" s="1"/>
  <c r="A2185" i="9"/>
  <c r="B2145" i="15" s="1"/>
  <c r="H2184" i="9"/>
  <c r="F2184" i="9"/>
  <c r="E2184" i="9"/>
  <c r="G2184" i="9"/>
  <c r="I2184" i="9" s="1"/>
  <c r="B2185" i="9" s="1"/>
  <c r="F2145" i="15" l="1"/>
  <c r="E2145" i="15"/>
  <c r="C2145" i="15"/>
  <c r="D2145" i="15"/>
  <c r="J2185" i="9"/>
  <c r="K2185" i="9"/>
  <c r="G2185" i="9"/>
  <c r="I2185" i="9" s="1"/>
  <c r="B2186" i="9" s="1"/>
  <c r="A2186" i="9"/>
  <c r="B2146" i="15" s="1"/>
  <c r="F2185" i="9"/>
  <c r="C2185" i="9"/>
  <c r="D2185" i="9" s="1"/>
  <c r="E2185" i="9"/>
  <c r="H2185" i="9"/>
  <c r="F2146" i="15" l="1"/>
  <c r="D2146" i="15"/>
  <c r="C2146" i="15"/>
  <c r="E2146" i="15"/>
  <c r="J2186" i="9"/>
  <c r="K2186" i="9"/>
  <c r="A2187" i="9"/>
  <c r="B2147" i="15" s="1"/>
  <c r="E2186" i="9"/>
  <c r="F2186" i="9"/>
  <c r="G2186" i="9"/>
  <c r="I2186" i="9" s="1"/>
  <c r="B2187" i="9" s="1"/>
  <c r="C2186" i="9"/>
  <c r="D2186" i="9" s="1"/>
  <c r="H2186" i="9"/>
  <c r="F2147" i="15" l="1"/>
  <c r="E2147" i="15"/>
  <c r="C2147" i="15"/>
  <c r="D2147" i="15"/>
  <c r="J2187" i="9"/>
  <c r="K2187" i="9"/>
  <c r="C2187" i="9"/>
  <c r="D2187" i="9" s="1"/>
  <c r="F2187" i="9"/>
  <c r="A2188" i="9"/>
  <c r="B2148" i="15" s="1"/>
  <c r="G2187" i="9"/>
  <c r="I2187" i="9" s="1"/>
  <c r="B2188" i="9" s="1"/>
  <c r="E2187" i="9"/>
  <c r="H2187" i="9"/>
  <c r="F2148" i="15" l="1"/>
  <c r="C2148" i="15"/>
  <c r="D2148" i="15"/>
  <c r="E2148" i="15"/>
  <c r="J2188" i="9"/>
  <c r="K2188" i="9"/>
  <c r="C2188" i="9"/>
  <c r="D2188" i="9" s="1"/>
  <c r="F2188" i="9"/>
  <c r="G2188" i="9"/>
  <c r="I2188" i="9" s="1"/>
  <c r="B2189" i="9" s="1"/>
  <c r="A2189" i="9"/>
  <c r="B2149" i="15" s="1"/>
  <c r="H2188" i="9"/>
  <c r="E2188" i="9"/>
  <c r="F2149" i="15" l="1"/>
  <c r="E2149" i="15"/>
  <c r="C2149" i="15"/>
  <c r="D2149" i="15"/>
  <c r="J2189" i="9"/>
  <c r="K2189" i="9"/>
  <c r="G2189" i="9"/>
  <c r="I2189" i="9" s="1"/>
  <c r="B2190" i="9" s="1"/>
  <c r="E2189" i="9"/>
  <c r="F2189" i="9"/>
  <c r="C2189" i="9"/>
  <c r="D2189" i="9" s="1"/>
  <c r="A2190" i="9"/>
  <c r="B2150" i="15" s="1"/>
  <c r="H2189" i="9"/>
  <c r="F2150" i="15" l="1"/>
  <c r="D2150" i="15"/>
  <c r="C2150" i="15"/>
  <c r="E2150" i="15"/>
  <c r="J2190" i="9"/>
  <c r="K2190" i="9"/>
  <c r="F2190" i="9"/>
  <c r="E2190" i="9"/>
  <c r="G2190" i="9"/>
  <c r="I2190" i="9" s="1"/>
  <c r="B2191" i="9" s="1"/>
  <c r="A2191" i="9"/>
  <c r="B2151" i="15" s="1"/>
  <c r="C2190" i="9"/>
  <c r="D2190" i="9" s="1"/>
  <c r="H2190" i="9"/>
  <c r="F2151" i="15" l="1"/>
  <c r="C2151" i="15"/>
  <c r="D2151" i="15"/>
  <c r="E2151" i="15"/>
  <c r="J2191" i="9"/>
  <c r="K2191" i="9"/>
  <c r="A2192" i="9"/>
  <c r="B2152" i="15" s="1"/>
  <c r="G2191" i="9"/>
  <c r="I2191" i="9" s="1"/>
  <c r="B2192" i="9" s="1"/>
  <c r="F2191" i="9"/>
  <c r="H2191" i="9"/>
  <c r="E2191" i="9"/>
  <c r="C2191" i="9"/>
  <c r="D2191" i="9" s="1"/>
  <c r="F2152" i="15" l="1"/>
  <c r="C2152" i="15"/>
  <c r="D2152" i="15"/>
  <c r="E2152" i="15"/>
  <c r="J2192" i="9"/>
  <c r="K2192" i="9"/>
  <c r="C2192" i="9"/>
  <c r="D2192" i="9" s="1"/>
  <c r="A2193" i="9"/>
  <c r="B2153" i="15" s="1"/>
  <c r="H2192" i="9"/>
  <c r="G2192" i="9"/>
  <c r="I2192" i="9" s="1"/>
  <c r="B2193" i="9" s="1"/>
  <c r="E2192" i="9"/>
  <c r="F2192" i="9"/>
  <c r="F2153" i="15" l="1"/>
  <c r="C2153" i="15"/>
  <c r="D2153" i="15"/>
  <c r="E2153" i="15"/>
  <c r="J2193" i="9"/>
  <c r="K2193" i="9"/>
  <c r="A2194" i="9"/>
  <c r="B2154" i="15" s="1"/>
  <c r="C2193" i="9"/>
  <c r="D2193" i="9" s="1"/>
  <c r="F2193" i="9"/>
  <c r="H2193" i="9"/>
  <c r="E2193" i="9"/>
  <c r="G2193" i="9"/>
  <c r="I2193" i="9" s="1"/>
  <c r="B2194" i="9" s="1"/>
  <c r="F2154" i="15" l="1"/>
  <c r="D2154" i="15"/>
  <c r="C2154" i="15"/>
  <c r="E2154" i="15"/>
  <c r="J2194" i="9"/>
  <c r="K2194" i="9"/>
  <c r="G2194" i="9"/>
  <c r="I2194" i="9" s="1"/>
  <c r="B2195" i="9" s="1"/>
  <c r="E2194" i="9"/>
  <c r="A2195" i="9"/>
  <c r="B2155" i="15" s="1"/>
  <c r="H2194" i="9"/>
  <c r="F2194" i="9"/>
  <c r="C2194" i="9"/>
  <c r="D2194" i="9" s="1"/>
  <c r="F2155" i="15" l="1"/>
  <c r="E2155" i="15"/>
  <c r="C2155" i="15"/>
  <c r="D2155" i="15"/>
  <c r="J2195" i="9"/>
  <c r="K2195" i="9"/>
  <c r="G2195" i="9"/>
  <c r="I2195" i="9" s="1"/>
  <c r="B2196" i="9" s="1"/>
  <c r="C2195" i="9"/>
  <c r="D2195" i="9" s="1"/>
  <c r="F2195" i="9"/>
  <c r="A2196" i="9"/>
  <c r="B2156" i="15" s="1"/>
  <c r="E2195" i="9"/>
  <c r="H2195" i="9"/>
  <c r="F2156" i="15" l="1"/>
  <c r="D2156" i="15"/>
  <c r="E2156" i="15"/>
  <c r="C2156" i="15"/>
  <c r="J2196" i="9"/>
  <c r="K2196" i="9"/>
  <c r="E2196" i="9"/>
  <c r="A2197" i="9"/>
  <c r="B2157" i="15" s="1"/>
  <c r="H2196" i="9"/>
  <c r="G2196" i="9"/>
  <c r="I2196" i="9" s="1"/>
  <c r="B2197" i="9" s="1"/>
  <c r="C2196" i="9"/>
  <c r="D2196" i="9" s="1"/>
  <c r="F2196" i="9"/>
  <c r="F2157" i="15" l="1"/>
  <c r="D2157" i="15"/>
  <c r="E2157" i="15"/>
  <c r="C2157" i="15"/>
  <c r="J2197" i="9"/>
  <c r="K2197" i="9"/>
  <c r="A2198" i="9"/>
  <c r="B2158" i="15" s="1"/>
  <c r="F2197" i="9"/>
  <c r="H2197" i="9"/>
  <c r="C2197" i="9"/>
  <c r="D2197" i="9" s="1"/>
  <c r="G2197" i="9"/>
  <c r="I2197" i="9" s="1"/>
  <c r="B2198" i="9" s="1"/>
  <c r="E2197" i="9"/>
  <c r="F2158" i="15" l="1"/>
  <c r="D2158" i="15"/>
  <c r="C2158" i="15"/>
  <c r="E2158" i="15"/>
  <c r="J2198" i="9"/>
  <c r="K2198" i="9"/>
  <c r="G2198" i="9"/>
  <c r="I2198" i="9" s="1"/>
  <c r="B2199" i="9" s="1"/>
  <c r="H2198" i="9"/>
  <c r="A2199" i="9"/>
  <c r="B2159" i="15" s="1"/>
  <c r="C2198" i="9"/>
  <c r="D2198" i="9" s="1"/>
  <c r="F2198" i="9"/>
  <c r="E2198" i="9"/>
  <c r="F2159" i="15" l="1"/>
  <c r="E2159" i="15"/>
  <c r="C2159" i="15"/>
  <c r="D2159" i="15"/>
  <c r="J2199" i="9"/>
  <c r="K2199" i="9"/>
  <c r="H2199" i="9"/>
  <c r="A2200" i="9"/>
  <c r="B2160" i="15" s="1"/>
  <c r="E2199" i="9"/>
  <c r="C2199" i="9"/>
  <c r="D2199" i="9" s="1"/>
  <c r="F2199" i="9"/>
  <c r="G2199" i="9"/>
  <c r="I2199" i="9" s="1"/>
  <c r="B2200" i="9" s="1"/>
  <c r="F2160" i="15" l="1"/>
  <c r="E2160" i="15"/>
  <c r="C2160" i="15"/>
  <c r="D2160" i="15"/>
  <c r="J2200" i="9"/>
  <c r="K2200" i="9"/>
  <c r="E2200" i="9"/>
  <c r="G2200" i="9"/>
  <c r="I2200" i="9" s="1"/>
  <c r="B2201" i="9" s="1"/>
  <c r="H2200" i="9"/>
  <c r="F2200" i="9"/>
  <c r="C2200" i="9"/>
  <c r="D2200" i="9" s="1"/>
  <c r="A2201" i="9"/>
  <c r="B2161" i="15" s="1"/>
  <c r="F2161" i="15" l="1"/>
  <c r="C2161" i="15"/>
  <c r="D2161" i="15"/>
  <c r="E2161" i="15"/>
  <c r="J2201" i="9"/>
  <c r="K2201" i="9"/>
  <c r="C2201" i="9"/>
  <c r="D2201" i="9" s="1"/>
  <c r="E2201" i="9"/>
  <c r="H2201" i="9"/>
  <c r="A2202" i="9"/>
  <c r="B2162" i="15" s="1"/>
  <c r="F2201" i="9"/>
  <c r="G2201" i="9"/>
  <c r="I2201" i="9" s="1"/>
  <c r="B2202" i="9" s="1"/>
  <c r="F2162" i="15" l="1"/>
  <c r="C2162" i="15"/>
  <c r="E2162" i="15"/>
  <c r="D2162" i="15"/>
  <c r="J2202" i="9"/>
  <c r="K2202" i="9"/>
  <c r="G2202" i="9"/>
  <c r="I2202" i="9" s="1"/>
  <c r="B2203" i="9" s="1"/>
  <c r="C2202" i="9"/>
  <c r="D2202" i="9" s="1"/>
  <c r="A2203" i="9"/>
  <c r="B2163" i="15" s="1"/>
  <c r="E2202" i="9"/>
  <c r="H2202" i="9"/>
  <c r="F2202" i="9"/>
  <c r="F2163" i="15" l="1"/>
  <c r="C2163" i="15"/>
  <c r="D2163" i="15"/>
  <c r="E2163" i="15"/>
  <c r="J2203" i="9"/>
  <c r="K2203" i="9"/>
  <c r="C2203" i="9"/>
  <c r="D2203" i="9" s="1"/>
  <c r="F2203" i="9"/>
  <c r="A2204" i="9"/>
  <c r="B2164" i="15" s="1"/>
  <c r="G2203" i="9"/>
  <c r="I2203" i="9" s="1"/>
  <c r="B2204" i="9" s="1"/>
  <c r="E2203" i="9"/>
  <c r="H2203" i="9"/>
  <c r="F2164" i="15" l="1"/>
  <c r="C2164" i="15"/>
  <c r="D2164" i="15"/>
  <c r="E2164" i="15"/>
  <c r="J2204" i="9"/>
  <c r="K2204" i="9"/>
  <c r="G2204" i="9"/>
  <c r="I2204" i="9" s="1"/>
  <c r="B2205" i="9" s="1"/>
  <c r="E2204" i="9"/>
  <c r="C2204" i="9"/>
  <c r="D2204" i="9" s="1"/>
  <c r="F2204" i="9"/>
  <c r="H2204" i="9"/>
  <c r="A2205" i="9"/>
  <c r="B2165" i="15" s="1"/>
  <c r="F2165" i="15" l="1"/>
  <c r="C2165" i="15"/>
  <c r="D2165" i="15"/>
  <c r="E2165" i="15"/>
  <c r="J2205" i="9"/>
  <c r="K2205" i="9"/>
  <c r="A2206" i="9"/>
  <c r="B2166" i="15" s="1"/>
  <c r="F2205" i="9"/>
  <c r="C2205" i="9"/>
  <c r="D2205" i="9" s="1"/>
  <c r="H2205" i="9"/>
  <c r="G2205" i="9"/>
  <c r="I2205" i="9" s="1"/>
  <c r="B2206" i="9" s="1"/>
  <c r="E2205" i="9"/>
  <c r="F2166" i="15" l="1"/>
  <c r="D2166" i="15"/>
  <c r="C2166" i="15"/>
  <c r="E2166" i="15"/>
  <c r="J2206" i="9"/>
  <c r="K2206" i="9"/>
  <c r="C2206" i="9"/>
  <c r="D2206" i="9" s="1"/>
  <c r="F2206" i="9"/>
  <c r="E2206" i="9"/>
  <c r="G2206" i="9"/>
  <c r="I2206" i="9" s="1"/>
  <c r="B2207" i="9" s="1"/>
  <c r="A2207" i="9"/>
  <c r="B2167" i="15" s="1"/>
  <c r="H2206" i="9"/>
  <c r="F2167" i="15" l="1"/>
  <c r="C2167" i="15"/>
  <c r="D2167" i="15"/>
  <c r="E2167" i="15"/>
  <c r="J2207" i="9"/>
  <c r="K2207" i="9"/>
  <c r="G2207" i="9"/>
  <c r="I2207" i="9" s="1"/>
  <c r="B2208" i="9" s="1"/>
  <c r="F2207" i="9"/>
  <c r="A2208" i="9"/>
  <c r="B2168" i="15" s="1"/>
  <c r="E2207" i="9"/>
  <c r="H2207" i="9"/>
  <c r="C2207" i="9"/>
  <c r="D2207" i="9" s="1"/>
  <c r="F2168" i="15" l="1"/>
  <c r="C2168" i="15"/>
  <c r="D2168" i="15"/>
  <c r="E2168" i="15"/>
  <c r="J2208" i="9"/>
  <c r="K2208" i="9"/>
  <c r="C2208" i="9"/>
  <c r="D2208" i="9" s="1"/>
  <c r="A2209" i="9"/>
  <c r="B2169" i="15" s="1"/>
  <c r="H2208" i="9"/>
  <c r="G2208" i="9"/>
  <c r="I2208" i="9" s="1"/>
  <c r="B2209" i="9" s="1"/>
  <c r="E2208" i="9"/>
  <c r="F2208" i="9"/>
  <c r="F2169" i="15" l="1"/>
  <c r="D2169" i="15"/>
  <c r="E2169" i="15"/>
  <c r="C2169" i="15"/>
  <c r="J2209" i="9"/>
  <c r="K2209" i="9"/>
  <c r="A2210" i="9"/>
  <c r="B2170" i="15" s="1"/>
  <c r="E2209" i="9"/>
  <c r="C2209" i="9"/>
  <c r="D2209" i="9" s="1"/>
  <c r="F2209" i="9"/>
  <c r="H2209" i="9"/>
  <c r="G2209" i="9"/>
  <c r="I2209" i="9" s="1"/>
  <c r="B2210" i="9" s="1"/>
  <c r="F2170" i="15" l="1"/>
  <c r="D2170" i="15"/>
  <c r="C2170" i="15"/>
  <c r="E2170" i="15"/>
  <c r="J2210" i="9"/>
  <c r="K2210" i="9"/>
  <c r="G2210" i="9"/>
  <c r="I2210" i="9" s="1"/>
  <c r="B2211" i="9" s="1"/>
  <c r="H2210" i="9"/>
  <c r="A2211" i="9"/>
  <c r="B2171" i="15" s="1"/>
  <c r="C2210" i="9"/>
  <c r="D2210" i="9" s="1"/>
  <c r="F2210" i="9"/>
  <c r="E2210" i="9"/>
  <c r="F2171" i="15" l="1"/>
  <c r="C2171" i="15"/>
  <c r="D2171" i="15"/>
  <c r="E2171" i="15"/>
  <c r="J2211" i="9"/>
  <c r="K2211" i="9"/>
  <c r="A2212" i="9"/>
  <c r="B2172" i="15" s="1"/>
  <c r="E2211" i="9"/>
  <c r="H2211" i="9"/>
  <c r="F2211" i="9"/>
  <c r="C2211" i="9"/>
  <c r="D2211" i="9" s="1"/>
  <c r="G2211" i="9"/>
  <c r="I2211" i="9" s="1"/>
  <c r="B2212" i="9" s="1"/>
  <c r="D2172" i="15" l="1"/>
  <c r="F2172" i="15"/>
  <c r="E2172" i="15"/>
  <c r="C2172" i="15"/>
  <c r="J2212" i="9"/>
  <c r="K2212" i="9"/>
  <c r="H2212" i="9"/>
  <c r="E2212" i="9"/>
  <c r="A2213" i="9"/>
  <c r="B2173" i="15" s="1"/>
  <c r="C2212" i="9"/>
  <c r="D2212" i="9" s="1"/>
  <c r="F2212" i="9"/>
  <c r="G2212" i="9"/>
  <c r="I2212" i="9" s="1"/>
  <c r="B2213" i="9" s="1"/>
  <c r="F2173" i="15" l="1"/>
  <c r="E2173" i="15"/>
  <c r="C2173" i="15"/>
  <c r="D2173" i="15"/>
  <c r="J2213" i="9"/>
  <c r="K2213" i="9"/>
  <c r="H2213" i="9"/>
  <c r="G2213" i="9"/>
  <c r="I2213" i="9" s="1"/>
  <c r="B2214" i="9" s="1"/>
  <c r="E2213" i="9"/>
  <c r="A2214" i="9"/>
  <c r="B2174" i="15" s="1"/>
  <c r="F2213" i="9"/>
  <c r="C2213" i="9"/>
  <c r="D2213" i="9" s="1"/>
  <c r="F2174" i="15" l="1"/>
  <c r="C2174" i="15"/>
  <c r="E2174" i="15"/>
  <c r="D2174" i="15"/>
  <c r="J2214" i="9"/>
  <c r="K2214" i="9"/>
  <c r="G2214" i="9"/>
  <c r="I2214" i="9" s="1"/>
  <c r="B2215" i="9" s="1"/>
  <c r="H2214" i="9"/>
  <c r="A2215" i="9"/>
  <c r="B2175" i="15" s="1"/>
  <c r="C2214" i="9"/>
  <c r="D2214" i="9" s="1"/>
  <c r="F2214" i="9"/>
  <c r="E2214" i="9"/>
  <c r="F2175" i="15" l="1"/>
  <c r="C2175" i="15"/>
  <c r="D2175" i="15"/>
  <c r="E2175" i="15"/>
  <c r="J2215" i="9"/>
  <c r="K2215" i="9"/>
  <c r="H2215" i="9"/>
  <c r="F2215" i="9"/>
  <c r="G2215" i="9"/>
  <c r="I2215" i="9" s="1"/>
  <c r="B2216" i="9" s="1"/>
  <c r="E2215" i="9"/>
  <c r="A2216" i="9"/>
  <c r="B2176" i="15" s="1"/>
  <c r="C2215" i="9"/>
  <c r="D2215" i="9" s="1"/>
  <c r="F2176" i="15" l="1"/>
  <c r="E2176" i="15"/>
  <c r="C2176" i="15"/>
  <c r="D2176" i="15"/>
  <c r="J2216" i="9"/>
  <c r="K2216" i="9"/>
  <c r="C2216" i="9"/>
  <c r="D2216" i="9" s="1"/>
  <c r="A2217" i="9"/>
  <c r="B2177" i="15" s="1"/>
  <c r="H2216" i="9"/>
  <c r="F2216" i="9"/>
  <c r="E2216" i="9"/>
  <c r="G2216" i="9"/>
  <c r="I2216" i="9" s="1"/>
  <c r="B2217" i="9" s="1"/>
  <c r="F2177" i="15" l="1"/>
  <c r="D2177" i="15"/>
  <c r="E2177" i="15"/>
  <c r="C2177" i="15"/>
  <c r="J2217" i="9"/>
  <c r="K2217" i="9"/>
  <c r="C2217" i="9"/>
  <c r="D2217" i="9" s="1"/>
  <c r="E2217" i="9"/>
  <c r="H2217" i="9"/>
  <c r="A2218" i="9"/>
  <c r="B2178" i="15" s="1"/>
  <c r="F2217" i="9"/>
  <c r="G2217" i="9"/>
  <c r="I2217" i="9" s="1"/>
  <c r="B2218" i="9" s="1"/>
  <c r="F2178" i="15" l="1"/>
  <c r="E2178" i="15"/>
  <c r="D2178" i="15"/>
  <c r="C2178" i="15"/>
  <c r="J2218" i="9"/>
  <c r="K2218" i="9"/>
  <c r="A2219" i="9"/>
  <c r="B2179" i="15" s="1"/>
  <c r="E2218" i="9"/>
  <c r="H2218" i="9"/>
  <c r="F2218" i="9"/>
  <c r="G2218" i="9"/>
  <c r="I2218" i="9" s="1"/>
  <c r="B2219" i="9" s="1"/>
  <c r="C2218" i="9"/>
  <c r="D2218" i="9" s="1"/>
  <c r="F2179" i="15" l="1"/>
  <c r="C2179" i="15"/>
  <c r="D2179" i="15"/>
  <c r="E2179" i="15"/>
  <c r="J2219" i="9"/>
  <c r="K2219" i="9"/>
  <c r="C2219" i="9"/>
  <c r="D2219" i="9" s="1"/>
  <c r="A2220" i="9"/>
  <c r="B2180" i="15" s="1"/>
  <c r="H2219" i="9"/>
  <c r="F2219" i="9"/>
  <c r="G2219" i="9"/>
  <c r="I2219" i="9" s="1"/>
  <c r="B2220" i="9" s="1"/>
  <c r="E2219" i="9"/>
  <c r="F2180" i="15" l="1"/>
  <c r="C2180" i="15"/>
  <c r="D2180" i="15"/>
  <c r="E2180" i="15"/>
  <c r="J2220" i="9"/>
  <c r="K2220" i="9"/>
  <c r="H2220" i="9"/>
  <c r="G2220" i="9"/>
  <c r="I2220" i="9" s="1"/>
  <c r="B2221" i="9" s="1"/>
  <c r="A2221" i="9"/>
  <c r="B2181" i="15" s="1"/>
  <c r="E2220" i="9"/>
  <c r="C2220" i="9"/>
  <c r="D2220" i="9" s="1"/>
  <c r="F2220" i="9"/>
  <c r="F2181" i="15" l="1"/>
  <c r="D2181" i="15"/>
  <c r="E2181" i="15"/>
  <c r="C2181" i="15"/>
  <c r="J2221" i="9"/>
  <c r="K2221" i="9"/>
  <c r="H2221" i="9"/>
  <c r="A2222" i="9"/>
  <c r="B2182" i="15" s="1"/>
  <c r="G2221" i="9"/>
  <c r="I2221" i="9" s="1"/>
  <c r="B2222" i="9" s="1"/>
  <c r="E2221" i="9"/>
  <c r="F2221" i="9"/>
  <c r="C2221" i="9"/>
  <c r="D2221" i="9" s="1"/>
  <c r="F2182" i="15" l="1"/>
  <c r="C2182" i="15"/>
  <c r="E2182" i="15"/>
  <c r="D2182" i="15"/>
  <c r="J2222" i="9"/>
  <c r="K2222" i="9"/>
  <c r="G2222" i="9"/>
  <c r="I2222" i="9" s="1"/>
  <c r="B2223" i="9" s="1"/>
  <c r="A2223" i="9"/>
  <c r="B2183" i="15" s="1"/>
  <c r="H2222" i="9"/>
  <c r="C2222" i="9"/>
  <c r="D2222" i="9" s="1"/>
  <c r="F2222" i="9"/>
  <c r="E2222" i="9"/>
  <c r="F2183" i="15" l="1"/>
  <c r="D2183" i="15"/>
  <c r="E2183" i="15"/>
  <c r="C2183" i="15"/>
  <c r="J2223" i="9"/>
  <c r="K2223" i="9"/>
  <c r="G2223" i="9"/>
  <c r="I2223" i="9" s="1"/>
  <c r="B2224" i="9" s="1"/>
  <c r="A2224" i="9"/>
  <c r="B2184" i="15" s="1"/>
  <c r="E2223" i="9"/>
  <c r="C2223" i="9"/>
  <c r="D2223" i="9" s="1"/>
  <c r="F2223" i="9"/>
  <c r="H2223" i="9"/>
  <c r="F2184" i="15" l="1"/>
  <c r="C2184" i="15"/>
  <c r="D2184" i="15"/>
  <c r="E2184" i="15"/>
  <c r="J2224" i="9"/>
  <c r="K2224" i="9"/>
  <c r="H2224" i="9"/>
  <c r="E2224" i="9"/>
  <c r="F2224" i="9"/>
  <c r="G2224" i="9"/>
  <c r="I2224" i="9" s="1"/>
  <c r="B2225" i="9" s="1"/>
  <c r="C2224" i="9"/>
  <c r="D2224" i="9" s="1"/>
  <c r="A2225" i="9"/>
  <c r="B2185" i="15" s="1"/>
  <c r="F2185" i="15" l="1"/>
  <c r="E2185" i="15"/>
  <c r="C2185" i="15"/>
  <c r="D2185" i="15"/>
  <c r="J2225" i="9"/>
  <c r="K2225" i="9"/>
  <c r="C2225" i="9"/>
  <c r="D2225" i="9" s="1"/>
  <c r="F2225" i="9"/>
  <c r="H2225" i="9"/>
  <c r="A2226" i="9"/>
  <c r="B2186" i="15" s="1"/>
  <c r="E2225" i="9"/>
  <c r="G2225" i="9"/>
  <c r="I2225" i="9" s="1"/>
  <c r="B2226" i="9" s="1"/>
  <c r="F2186" i="15" l="1"/>
  <c r="C2186" i="15"/>
  <c r="E2186" i="15"/>
  <c r="D2186" i="15"/>
  <c r="J2226" i="9"/>
  <c r="K2226" i="9"/>
  <c r="A2227" i="9"/>
  <c r="B2187" i="15" s="1"/>
  <c r="C2226" i="9"/>
  <c r="D2226" i="9" s="1"/>
  <c r="F2226" i="9"/>
  <c r="G2226" i="9"/>
  <c r="I2226" i="9" s="1"/>
  <c r="B2227" i="9" s="1"/>
  <c r="E2226" i="9"/>
  <c r="H2226" i="9"/>
  <c r="F2187" i="15" l="1"/>
  <c r="C2187" i="15"/>
  <c r="D2187" i="15"/>
  <c r="E2187" i="15"/>
  <c r="J2227" i="9"/>
  <c r="K2227" i="9"/>
  <c r="C2227" i="9"/>
  <c r="D2227" i="9" s="1"/>
  <c r="F2227" i="9"/>
  <c r="A2228" i="9"/>
  <c r="B2188" i="15" s="1"/>
  <c r="G2227" i="9"/>
  <c r="I2227" i="9" s="1"/>
  <c r="B2228" i="9" s="1"/>
  <c r="E2227" i="9"/>
  <c r="H2227" i="9"/>
  <c r="F2188" i="15" l="1"/>
  <c r="D2188" i="15"/>
  <c r="E2188" i="15"/>
  <c r="C2188" i="15"/>
  <c r="J2228" i="9"/>
  <c r="K2228" i="9"/>
  <c r="E2228" i="9"/>
  <c r="A2229" i="9"/>
  <c r="B2189" i="15" s="1"/>
  <c r="H2228" i="9"/>
  <c r="G2228" i="9"/>
  <c r="I2228" i="9" s="1"/>
  <c r="B2229" i="9" s="1"/>
  <c r="C2228" i="9"/>
  <c r="D2228" i="9" s="1"/>
  <c r="F2228" i="9"/>
  <c r="F2189" i="15" l="1"/>
  <c r="E2189" i="15"/>
  <c r="C2189" i="15"/>
  <c r="D2189" i="15"/>
  <c r="J2229" i="9"/>
  <c r="K2229" i="9"/>
  <c r="C2229" i="9"/>
  <c r="D2229" i="9" s="1"/>
  <c r="H2229" i="9"/>
  <c r="A2230" i="9"/>
  <c r="B2190" i="15" s="1"/>
  <c r="F2229" i="9"/>
  <c r="G2229" i="9"/>
  <c r="I2229" i="9" s="1"/>
  <c r="B2230" i="9" s="1"/>
  <c r="E2229" i="9"/>
  <c r="F2190" i="15" l="1"/>
  <c r="E2190" i="15"/>
  <c r="D2190" i="15"/>
  <c r="C2190" i="15"/>
  <c r="J2230" i="9"/>
  <c r="K2230" i="9"/>
  <c r="A2231" i="9"/>
  <c r="B2191" i="15" s="1"/>
  <c r="F2230" i="9"/>
  <c r="E2230" i="9"/>
  <c r="G2230" i="9"/>
  <c r="I2230" i="9" s="1"/>
  <c r="B2231" i="9" s="1"/>
  <c r="H2230" i="9"/>
  <c r="C2230" i="9"/>
  <c r="D2230" i="9" s="1"/>
  <c r="F2191" i="15" l="1"/>
  <c r="C2191" i="15"/>
  <c r="D2191" i="15"/>
  <c r="E2191" i="15"/>
  <c r="J2231" i="9"/>
  <c r="K2231" i="9"/>
  <c r="F2231" i="9"/>
  <c r="G2231" i="9"/>
  <c r="I2231" i="9" s="1"/>
  <c r="B2232" i="9" s="1"/>
  <c r="E2231" i="9"/>
  <c r="C2231" i="9"/>
  <c r="D2231" i="9" s="1"/>
  <c r="H2231" i="9"/>
  <c r="A2232" i="9"/>
  <c r="B2192" i="15" s="1"/>
  <c r="F2192" i="15" l="1"/>
  <c r="E2192" i="15"/>
  <c r="C2192" i="15"/>
  <c r="D2192" i="15"/>
  <c r="J2232" i="9"/>
  <c r="K2232" i="9"/>
  <c r="H2232" i="9"/>
  <c r="F2232" i="9"/>
  <c r="G2232" i="9"/>
  <c r="I2232" i="9" s="1"/>
  <c r="B2233" i="9" s="1"/>
  <c r="C2232" i="9"/>
  <c r="D2232" i="9" s="1"/>
  <c r="A2233" i="9"/>
  <c r="B2193" i="15" s="1"/>
  <c r="E2232" i="9"/>
  <c r="F2193" i="15" l="1"/>
  <c r="E2193" i="15"/>
  <c r="C2193" i="15"/>
  <c r="D2193" i="15"/>
  <c r="J2233" i="9"/>
  <c r="K2233" i="9"/>
  <c r="H2233" i="9"/>
  <c r="C2233" i="9"/>
  <c r="D2233" i="9" s="1"/>
  <c r="E2233" i="9"/>
  <c r="G2233" i="9"/>
  <c r="I2233" i="9" s="1"/>
  <c r="B2234" i="9" s="1"/>
  <c r="A2234" i="9"/>
  <c r="B2194" i="15" s="1"/>
  <c r="F2233" i="9"/>
  <c r="F2194" i="15" l="1"/>
  <c r="D2194" i="15"/>
  <c r="C2194" i="15"/>
  <c r="E2194" i="15"/>
  <c r="J2234" i="9"/>
  <c r="K2234" i="9"/>
  <c r="G2234" i="9"/>
  <c r="I2234" i="9" s="1"/>
  <c r="B2235" i="9" s="1"/>
  <c r="C2234" i="9"/>
  <c r="D2234" i="9" s="1"/>
  <c r="A2235" i="9"/>
  <c r="B2195" i="15" s="1"/>
  <c r="E2234" i="9"/>
  <c r="H2234" i="9"/>
  <c r="F2234" i="9"/>
  <c r="F2195" i="15" l="1"/>
  <c r="D2195" i="15"/>
  <c r="E2195" i="15"/>
  <c r="C2195" i="15"/>
  <c r="J2235" i="9"/>
  <c r="K2235" i="9"/>
  <c r="C2235" i="9"/>
  <c r="D2235" i="9" s="1"/>
  <c r="G2235" i="9"/>
  <c r="I2235" i="9" s="1"/>
  <c r="B2236" i="9" s="1"/>
  <c r="E2235" i="9"/>
  <c r="H2235" i="9"/>
  <c r="F2235" i="9"/>
  <c r="A2236" i="9"/>
  <c r="B2196" i="15" s="1"/>
  <c r="F2196" i="15" l="1"/>
  <c r="C2196" i="15"/>
  <c r="D2196" i="15"/>
  <c r="E2196" i="15"/>
  <c r="J2236" i="9"/>
  <c r="K2236" i="9"/>
  <c r="C2236" i="9"/>
  <c r="D2236" i="9" s="1"/>
  <c r="F2236" i="9"/>
  <c r="H2236" i="9"/>
  <c r="G2236" i="9"/>
  <c r="I2236" i="9" s="1"/>
  <c r="B2237" i="9" s="1"/>
  <c r="E2236" i="9"/>
  <c r="A2237" i="9"/>
  <c r="B2197" i="15" s="1"/>
  <c r="F2197" i="15" l="1"/>
  <c r="E2197" i="15"/>
  <c r="C2197" i="15"/>
  <c r="D2197" i="15"/>
  <c r="J2237" i="9"/>
  <c r="K2237" i="9"/>
  <c r="C2237" i="9"/>
  <c r="D2237" i="9" s="1"/>
  <c r="H2237" i="9"/>
  <c r="A2238" i="9"/>
  <c r="B2198" i="15" s="1"/>
  <c r="F2237" i="9"/>
  <c r="G2237" i="9"/>
  <c r="I2237" i="9" s="1"/>
  <c r="B2238" i="9" s="1"/>
  <c r="E2237" i="9"/>
  <c r="F2198" i="15" l="1"/>
  <c r="E2198" i="15"/>
  <c r="D2198" i="15"/>
  <c r="C2198" i="15"/>
  <c r="J2238" i="9"/>
  <c r="K2238" i="9"/>
  <c r="A2239" i="9"/>
  <c r="B2199" i="15" s="1"/>
  <c r="C2238" i="9"/>
  <c r="D2238" i="9" s="1"/>
  <c r="H2238" i="9"/>
  <c r="F2238" i="9"/>
  <c r="E2238" i="9"/>
  <c r="G2238" i="9"/>
  <c r="I2238" i="9" s="1"/>
  <c r="B2239" i="9" s="1"/>
  <c r="F2199" i="15" l="1"/>
  <c r="E2199" i="15"/>
  <c r="C2199" i="15"/>
  <c r="D2199" i="15"/>
  <c r="J2239" i="9"/>
  <c r="K2239" i="9"/>
  <c r="A2240" i="9"/>
  <c r="B2200" i="15" s="1"/>
  <c r="E2239" i="9"/>
  <c r="C2239" i="9"/>
  <c r="D2239" i="9" s="1"/>
  <c r="G2239" i="9"/>
  <c r="I2239" i="9" s="1"/>
  <c r="B2240" i="9" s="1"/>
  <c r="F2239" i="9"/>
  <c r="H2239" i="9"/>
  <c r="F2200" i="15" l="1"/>
  <c r="C2200" i="15"/>
  <c r="D2200" i="15"/>
  <c r="E2200" i="15"/>
  <c r="J2240" i="9"/>
  <c r="K2240" i="9"/>
  <c r="E2240" i="9"/>
  <c r="F2240" i="9"/>
  <c r="A2241" i="9"/>
  <c r="B2201" i="15" s="1"/>
  <c r="G2240" i="9"/>
  <c r="I2240" i="9" s="1"/>
  <c r="B2241" i="9" s="1"/>
  <c r="C2240" i="9"/>
  <c r="D2240" i="9" s="1"/>
  <c r="H2240" i="9"/>
  <c r="F2201" i="15" l="1"/>
  <c r="E2201" i="15"/>
  <c r="C2201" i="15"/>
  <c r="D2201" i="15"/>
  <c r="J2241" i="9"/>
  <c r="K2241" i="9"/>
  <c r="G2241" i="9"/>
  <c r="I2241" i="9" s="1"/>
  <c r="B2242" i="9" s="1"/>
  <c r="A2242" i="9"/>
  <c r="B2202" i="15" s="1"/>
  <c r="E2241" i="9"/>
  <c r="C2241" i="9"/>
  <c r="D2241" i="9" s="1"/>
  <c r="F2241" i="9"/>
  <c r="H2241" i="9"/>
  <c r="F2202" i="15" l="1"/>
  <c r="E2202" i="15"/>
  <c r="D2202" i="15"/>
  <c r="C2202" i="15"/>
  <c r="J2242" i="9"/>
  <c r="K2242" i="9"/>
  <c r="G2242" i="9"/>
  <c r="I2242" i="9" s="1"/>
  <c r="B2243" i="9" s="1"/>
  <c r="E2242" i="9"/>
  <c r="A2243" i="9"/>
  <c r="B2203" i="15" s="1"/>
  <c r="C2242" i="9"/>
  <c r="D2242" i="9" s="1"/>
  <c r="H2242" i="9"/>
  <c r="F2242" i="9"/>
  <c r="F2203" i="15" l="1"/>
  <c r="D2203" i="15"/>
  <c r="E2203" i="15"/>
  <c r="C2203" i="15"/>
  <c r="J2243" i="9"/>
  <c r="K2243" i="9"/>
  <c r="C2243" i="9"/>
  <c r="D2243" i="9" s="1"/>
  <c r="F2243" i="9"/>
  <c r="G2243" i="9"/>
  <c r="I2243" i="9" s="1"/>
  <c r="B2244" i="9" s="1"/>
  <c r="E2243" i="9"/>
  <c r="H2243" i="9"/>
  <c r="A2244" i="9"/>
  <c r="B2204" i="15" s="1"/>
  <c r="F2204" i="15" l="1"/>
  <c r="D2204" i="15"/>
  <c r="E2204" i="15"/>
  <c r="C2204" i="15"/>
  <c r="J2244" i="9"/>
  <c r="K2244" i="9"/>
  <c r="E2244" i="9"/>
  <c r="A2245" i="9"/>
  <c r="B2205" i="15" s="1"/>
  <c r="C2244" i="9"/>
  <c r="D2244" i="9" s="1"/>
  <c r="F2244" i="9"/>
  <c r="H2244" i="9"/>
  <c r="G2244" i="9"/>
  <c r="I2244" i="9" s="1"/>
  <c r="B2245" i="9" s="1"/>
  <c r="F2205" i="15" l="1"/>
  <c r="C2205" i="15"/>
  <c r="D2205" i="15"/>
  <c r="E2205" i="15"/>
  <c r="J2245" i="9"/>
  <c r="K2245" i="9"/>
  <c r="C2245" i="9"/>
  <c r="D2245" i="9" s="1"/>
  <c r="H2245" i="9"/>
  <c r="A2246" i="9"/>
  <c r="B2206" i="15" s="1"/>
  <c r="F2245" i="9"/>
  <c r="G2245" i="9"/>
  <c r="I2245" i="9" s="1"/>
  <c r="B2246" i="9" s="1"/>
  <c r="E2245" i="9"/>
  <c r="F2206" i="15" l="1"/>
  <c r="D2206" i="15"/>
  <c r="C2206" i="15"/>
  <c r="E2206" i="15"/>
  <c r="J2246" i="9"/>
  <c r="K2246" i="9"/>
  <c r="A2247" i="9"/>
  <c r="B2207" i="15" s="1"/>
  <c r="F2246" i="9"/>
  <c r="E2246" i="9"/>
  <c r="G2246" i="9"/>
  <c r="I2246" i="9" s="1"/>
  <c r="B2247" i="9" s="1"/>
  <c r="H2246" i="9"/>
  <c r="C2246" i="9"/>
  <c r="D2246" i="9" s="1"/>
  <c r="F2207" i="15" l="1"/>
  <c r="D2207" i="15"/>
  <c r="E2207" i="15"/>
  <c r="C2207" i="15"/>
  <c r="J2247" i="9"/>
  <c r="K2247" i="9"/>
  <c r="A2248" i="9"/>
  <c r="B2208" i="15" s="1"/>
  <c r="C2247" i="9"/>
  <c r="D2247" i="9" s="1"/>
  <c r="H2247" i="9"/>
  <c r="E2247" i="9"/>
  <c r="F2247" i="9"/>
  <c r="G2247" i="9"/>
  <c r="I2247" i="9" s="1"/>
  <c r="B2248" i="9" s="1"/>
  <c r="F2208" i="15" l="1"/>
  <c r="E2208" i="15"/>
  <c r="C2208" i="15"/>
  <c r="D2208" i="15"/>
  <c r="J2248" i="9"/>
  <c r="K2248" i="9"/>
  <c r="C2248" i="9"/>
  <c r="D2248" i="9" s="1"/>
  <c r="A2249" i="9"/>
  <c r="B2209" i="15" s="1"/>
  <c r="H2248" i="9"/>
  <c r="F2248" i="9"/>
  <c r="E2248" i="9"/>
  <c r="G2248" i="9"/>
  <c r="I2248" i="9" s="1"/>
  <c r="B2249" i="9" s="1"/>
  <c r="F2209" i="15" l="1"/>
  <c r="E2209" i="15"/>
  <c r="C2209" i="15"/>
  <c r="D2209" i="15"/>
  <c r="J2249" i="9"/>
  <c r="K2249" i="9"/>
  <c r="C2249" i="9"/>
  <c r="D2249" i="9" s="1"/>
  <c r="E2249" i="9"/>
  <c r="G2249" i="9"/>
  <c r="I2249" i="9" s="1"/>
  <c r="B2250" i="9" s="1"/>
  <c r="A2250" i="9"/>
  <c r="B2210" i="15" s="1"/>
  <c r="F2249" i="9"/>
  <c r="H2249" i="9"/>
  <c r="F2210" i="15" l="1"/>
  <c r="D2210" i="15"/>
  <c r="C2210" i="15"/>
  <c r="E2210" i="15"/>
  <c r="J2250" i="9"/>
  <c r="K2250" i="9"/>
  <c r="G2250" i="9"/>
  <c r="I2250" i="9" s="1"/>
  <c r="B2251" i="9" s="1"/>
  <c r="C2250" i="9"/>
  <c r="D2250" i="9" s="1"/>
  <c r="E2250" i="9"/>
  <c r="F2250" i="9"/>
  <c r="A2251" i="9"/>
  <c r="B2211" i="15" s="1"/>
  <c r="H2250" i="9"/>
  <c r="F2211" i="15" l="1"/>
  <c r="E2211" i="15"/>
  <c r="C2211" i="15"/>
  <c r="D2211" i="15"/>
  <c r="J2251" i="9"/>
  <c r="K2251" i="9"/>
  <c r="C2251" i="9"/>
  <c r="D2251" i="9" s="1"/>
  <c r="G2251" i="9"/>
  <c r="I2251" i="9" s="1"/>
  <c r="B2252" i="9" s="1"/>
  <c r="E2251" i="9"/>
  <c r="H2251" i="9"/>
  <c r="F2251" i="9"/>
  <c r="A2252" i="9"/>
  <c r="B2212" i="15" s="1"/>
  <c r="F2212" i="15" l="1"/>
  <c r="C2212" i="15"/>
  <c r="D2212" i="15"/>
  <c r="E2212" i="15"/>
  <c r="J2252" i="9"/>
  <c r="K2252" i="9"/>
  <c r="H2252" i="9"/>
  <c r="G2252" i="9"/>
  <c r="I2252" i="9" s="1"/>
  <c r="B2253" i="9" s="1"/>
  <c r="E2252" i="9"/>
  <c r="A2253" i="9"/>
  <c r="B2213" i="15" s="1"/>
  <c r="C2252" i="9"/>
  <c r="D2252" i="9" s="1"/>
  <c r="F2252" i="9"/>
  <c r="F2213" i="15" l="1"/>
  <c r="D2213" i="15"/>
  <c r="E2213" i="15"/>
  <c r="C2213" i="15"/>
  <c r="J2253" i="9"/>
  <c r="K2253" i="9"/>
  <c r="C2253" i="9"/>
  <c r="D2253" i="9" s="1"/>
  <c r="H2253" i="9"/>
  <c r="F2253" i="9"/>
  <c r="G2253" i="9"/>
  <c r="I2253" i="9" s="1"/>
  <c r="B2254" i="9" s="1"/>
  <c r="E2253" i="9"/>
  <c r="A2254" i="9"/>
  <c r="B2214" i="15" s="1"/>
  <c r="F2214" i="15" l="1"/>
  <c r="D2214" i="15"/>
  <c r="C2214" i="15"/>
  <c r="E2214" i="15"/>
  <c r="J2254" i="9"/>
  <c r="K2254" i="9"/>
  <c r="G2254" i="9"/>
  <c r="I2254" i="9" s="1"/>
  <c r="B2255" i="9" s="1"/>
  <c r="A2255" i="9"/>
  <c r="B2215" i="15" s="1"/>
  <c r="H2254" i="9"/>
  <c r="C2254" i="9"/>
  <c r="D2254" i="9" s="1"/>
  <c r="F2254" i="9"/>
  <c r="E2254" i="9"/>
  <c r="F2215" i="15" l="1"/>
  <c r="C2215" i="15"/>
  <c r="D2215" i="15"/>
  <c r="E2215" i="15"/>
  <c r="J2255" i="9"/>
  <c r="K2255" i="9"/>
  <c r="G2255" i="9"/>
  <c r="I2255" i="9" s="1"/>
  <c r="B2256" i="9" s="1"/>
  <c r="F2255" i="9"/>
  <c r="H2255" i="9"/>
  <c r="E2255" i="9"/>
  <c r="C2255" i="9"/>
  <c r="D2255" i="9" s="1"/>
  <c r="A2256" i="9"/>
  <c r="B2216" i="15" s="1"/>
  <c r="F2216" i="15" l="1"/>
  <c r="C2216" i="15"/>
  <c r="D2216" i="15"/>
  <c r="E2216" i="15"/>
  <c r="J2256" i="9"/>
  <c r="K2256" i="9"/>
  <c r="G2256" i="9"/>
  <c r="I2256" i="9" s="1"/>
  <c r="B2257" i="9" s="1"/>
  <c r="E2256" i="9"/>
  <c r="F2256" i="9"/>
  <c r="H2256" i="9"/>
  <c r="C2256" i="9"/>
  <c r="D2256" i="9" s="1"/>
  <c r="A2257" i="9"/>
  <c r="B2217" i="15" s="1"/>
  <c r="F2217" i="15" l="1"/>
  <c r="C2217" i="15"/>
  <c r="D2217" i="15"/>
  <c r="E2217" i="15"/>
  <c r="J2257" i="9"/>
  <c r="K2257" i="9"/>
  <c r="C2257" i="9"/>
  <c r="D2257" i="9" s="1"/>
  <c r="F2257" i="9"/>
  <c r="H2257" i="9"/>
  <c r="A2258" i="9"/>
  <c r="B2218" i="15" s="1"/>
  <c r="E2257" i="9"/>
  <c r="G2257" i="9"/>
  <c r="I2257" i="9" s="1"/>
  <c r="B2258" i="9" s="1"/>
  <c r="F2218" i="15" l="1"/>
  <c r="D2218" i="15"/>
  <c r="C2218" i="15"/>
  <c r="E2218" i="15"/>
  <c r="J2258" i="9"/>
  <c r="K2258" i="9"/>
  <c r="A2259" i="9"/>
  <c r="B2219" i="15" s="1"/>
  <c r="H2258" i="9"/>
  <c r="F2258" i="9"/>
  <c r="G2258" i="9"/>
  <c r="I2258" i="9" s="1"/>
  <c r="B2259" i="9" s="1"/>
  <c r="E2258" i="9"/>
  <c r="C2258" i="9"/>
  <c r="D2258" i="9" s="1"/>
  <c r="F2219" i="15" l="1"/>
  <c r="E2219" i="15"/>
  <c r="C2219" i="15"/>
  <c r="D2219" i="15"/>
  <c r="J2259" i="9"/>
  <c r="K2259" i="9"/>
  <c r="A2260" i="9"/>
  <c r="B2220" i="15" s="1"/>
  <c r="G2259" i="9"/>
  <c r="I2259" i="9" s="1"/>
  <c r="B2260" i="9" s="1"/>
  <c r="E2259" i="9"/>
  <c r="H2259" i="9"/>
  <c r="F2259" i="9"/>
  <c r="C2259" i="9"/>
  <c r="D2259" i="9" s="1"/>
  <c r="F2220" i="15" l="1"/>
  <c r="D2220" i="15"/>
  <c r="E2220" i="15"/>
  <c r="C2220" i="15"/>
  <c r="J2260" i="9"/>
  <c r="K2260" i="9"/>
  <c r="E2260" i="9"/>
  <c r="A2261" i="9"/>
  <c r="B2221" i="15" s="1"/>
  <c r="C2260" i="9"/>
  <c r="D2260" i="9" s="1"/>
  <c r="F2260" i="9"/>
  <c r="H2260" i="9"/>
  <c r="G2260" i="9"/>
  <c r="I2260" i="9" s="1"/>
  <c r="B2261" i="9" s="1"/>
  <c r="F2221" i="15" l="1"/>
  <c r="D2221" i="15"/>
  <c r="E2221" i="15"/>
  <c r="C2221" i="15"/>
  <c r="J2261" i="9"/>
  <c r="K2261" i="9"/>
  <c r="H2261" i="9"/>
  <c r="G2261" i="9"/>
  <c r="I2261" i="9" s="1"/>
  <c r="B2262" i="9" s="1"/>
  <c r="E2261" i="9"/>
  <c r="A2262" i="9"/>
  <c r="B2222" i="15" s="1"/>
  <c r="F2261" i="9"/>
  <c r="C2261" i="9"/>
  <c r="D2261" i="9" s="1"/>
  <c r="F2222" i="15" l="1"/>
  <c r="D2222" i="15"/>
  <c r="C2222" i="15"/>
  <c r="E2222" i="15"/>
  <c r="J2262" i="9"/>
  <c r="K2262" i="9"/>
  <c r="G2262" i="9"/>
  <c r="I2262" i="9" s="1"/>
  <c r="B2263" i="9" s="1"/>
  <c r="H2262" i="9"/>
  <c r="A2263" i="9"/>
  <c r="B2223" i="15" s="1"/>
  <c r="C2262" i="9"/>
  <c r="D2262" i="9" s="1"/>
  <c r="F2262" i="9"/>
  <c r="E2262" i="9"/>
  <c r="F2223" i="15" l="1"/>
  <c r="C2223" i="15"/>
  <c r="D2223" i="15"/>
  <c r="E2223" i="15"/>
  <c r="J2263" i="9"/>
  <c r="K2263" i="9"/>
  <c r="H2263" i="9"/>
  <c r="F2263" i="9"/>
  <c r="G2263" i="9"/>
  <c r="I2263" i="9" s="1"/>
  <c r="B2264" i="9" s="1"/>
  <c r="C2263" i="9"/>
  <c r="D2263" i="9" s="1"/>
  <c r="E2263" i="9"/>
  <c r="A2264" i="9"/>
  <c r="B2224" i="15" s="1"/>
  <c r="F2224" i="15" l="1"/>
  <c r="E2224" i="15"/>
  <c r="C2224" i="15"/>
  <c r="D2224" i="15"/>
  <c r="J2264" i="9"/>
  <c r="K2264" i="9"/>
  <c r="H2264" i="9"/>
  <c r="F2264" i="9"/>
  <c r="E2264" i="9"/>
  <c r="G2264" i="9"/>
  <c r="I2264" i="9" s="1"/>
  <c r="B2265" i="9" s="1"/>
  <c r="C2264" i="9"/>
  <c r="D2264" i="9" s="1"/>
  <c r="A2265" i="9"/>
  <c r="B2225" i="15" s="1"/>
  <c r="F2225" i="15" l="1"/>
  <c r="C2225" i="15"/>
  <c r="D2225" i="15"/>
  <c r="E2225" i="15"/>
  <c r="J2265" i="9"/>
  <c r="K2265" i="9"/>
  <c r="A2266" i="9"/>
  <c r="B2226" i="15" s="1"/>
  <c r="F2265" i="9"/>
  <c r="C2265" i="9"/>
  <c r="D2265" i="9" s="1"/>
  <c r="E2265" i="9"/>
  <c r="H2265" i="9"/>
  <c r="G2265" i="9"/>
  <c r="I2265" i="9" s="1"/>
  <c r="B2266" i="9" s="1"/>
  <c r="F2226" i="15" l="1"/>
  <c r="C2226" i="15"/>
  <c r="E2226" i="15"/>
  <c r="D2226" i="15"/>
  <c r="J2266" i="9"/>
  <c r="K2266" i="9"/>
  <c r="G2266" i="9"/>
  <c r="I2266" i="9" s="1"/>
  <c r="B2267" i="9" s="1"/>
  <c r="C2266" i="9"/>
  <c r="D2266" i="9" s="1"/>
  <c r="A2267" i="9"/>
  <c r="B2227" i="15" s="1"/>
  <c r="E2266" i="9"/>
  <c r="H2266" i="9"/>
  <c r="F2266" i="9"/>
  <c r="F2227" i="15" l="1"/>
  <c r="C2227" i="15"/>
  <c r="D2227" i="15"/>
  <c r="E2227" i="15"/>
  <c r="J2267" i="9"/>
  <c r="K2267" i="9"/>
  <c r="C2267" i="9"/>
  <c r="D2267" i="9" s="1"/>
  <c r="F2267" i="9"/>
  <c r="A2268" i="9"/>
  <c r="B2228" i="15" s="1"/>
  <c r="G2267" i="9"/>
  <c r="I2267" i="9" s="1"/>
  <c r="B2268" i="9" s="1"/>
  <c r="E2267" i="9"/>
  <c r="H2267" i="9"/>
  <c r="F2228" i="15" l="1"/>
  <c r="C2228" i="15"/>
  <c r="D2228" i="15"/>
  <c r="E2228" i="15"/>
  <c r="J2268" i="9"/>
  <c r="K2268" i="9"/>
  <c r="E2268" i="9"/>
  <c r="A2269" i="9"/>
  <c r="B2229" i="15" s="1"/>
  <c r="C2268" i="9"/>
  <c r="D2268" i="9" s="1"/>
  <c r="F2268" i="9"/>
  <c r="H2268" i="9"/>
  <c r="G2268" i="9"/>
  <c r="I2268" i="9" s="1"/>
  <c r="B2269" i="9" s="1"/>
  <c r="F2229" i="15" l="1"/>
  <c r="D2229" i="15"/>
  <c r="E2229" i="15"/>
  <c r="C2229" i="15"/>
  <c r="J2269" i="9"/>
  <c r="K2269" i="9"/>
  <c r="A2270" i="9"/>
  <c r="B2230" i="15" s="1"/>
  <c r="F2269" i="9"/>
  <c r="C2269" i="9"/>
  <c r="D2269" i="9" s="1"/>
  <c r="H2269" i="9"/>
  <c r="G2269" i="9"/>
  <c r="I2269" i="9" s="1"/>
  <c r="B2270" i="9" s="1"/>
  <c r="E2269" i="9"/>
  <c r="F2230" i="15" l="1"/>
  <c r="D2230" i="15"/>
  <c r="C2230" i="15"/>
  <c r="E2230" i="15"/>
  <c r="J2270" i="9"/>
  <c r="K2270" i="9"/>
  <c r="G2270" i="9"/>
  <c r="I2270" i="9" s="1"/>
  <c r="B2271" i="9" s="1"/>
  <c r="C2270" i="9"/>
  <c r="D2270" i="9" s="1"/>
  <c r="F2270" i="9"/>
  <c r="E2270" i="9"/>
  <c r="A2271" i="9"/>
  <c r="B2231" i="15" s="1"/>
  <c r="H2270" i="9"/>
  <c r="F2231" i="15" l="1"/>
  <c r="C2231" i="15"/>
  <c r="D2231" i="15"/>
  <c r="E2231" i="15"/>
  <c r="J2271" i="9"/>
  <c r="K2271" i="9"/>
  <c r="G2271" i="9"/>
  <c r="I2271" i="9" s="1"/>
  <c r="B2272" i="9" s="1"/>
  <c r="F2271" i="9"/>
  <c r="H2271" i="9"/>
  <c r="A2272" i="9"/>
  <c r="B2232" i="15" s="1"/>
  <c r="E2271" i="9"/>
  <c r="C2271" i="9"/>
  <c r="D2271" i="9" s="1"/>
  <c r="F2232" i="15" l="1"/>
  <c r="C2232" i="15"/>
  <c r="D2232" i="15"/>
  <c r="E2232" i="15"/>
  <c r="J2272" i="9"/>
  <c r="K2272" i="9"/>
  <c r="H2272" i="9"/>
  <c r="G2272" i="9"/>
  <c r="I2272" i="9" s="1"/>
  <c r="B2273" i="9" s="1"/>
  <c r="C2272" i="9"/>
  <c r="D2272" i="9" s="1"/>
  <c r="A2273" i="9"/>
  <c r="B2233" i="15" s="1"/>
  <c r="E2272" i="9"/>
  <c r="F2272" i="9"/>
  <c r="F2233" i="15" l="1"/>
  <c r="D2233" i="15"/>
  <c r="E2233" i="15"/>
  <c r="C2233" i="15"/>
  <c r="J2273" i="9"/>
  <c r="K2273" i="9"/>
  <c r="A2274" i="9"/>
  <c r="B2234" i="15" s="1"/>
  <c r="E2273" i="9"/>
  <c r="C2273" i="9"/>
  <c r="D2273" i="9" s="1"/>
  <c r="F2273" i="9"/>
  <c r="G2273" i="9"/>
  <c r="I2273" i="9" s="1"/>
  <c r="B2274" i="9" s="1"/>
  <c r="H2273" i="9"/>
  <c r="F2234" i="15" l="1"/>
  <c r="C2234" i="15"/>
  <c r="E2234" i="15"/>
  <c r="D2234" i="15"/>
  <c r="J2274" i="9"/>
  <c r="K2274" i="9"/>
  <c r="G2274" i="9"/>
  <c r="I2274" i="9" s="1"/>
  <c r="B2275" i="9" s="1"/>
  <c r="E2274" i="9"/>
  <c r="A2275" i="9"/>
  <c r="B2235" i="15" s="1"/>
  <c r="H2274" i="9"/>
  <c r="C2274" i="9"/>
  <c r="D2274" i="9" s="1"/>
  <c r="F2274" i="9"/>
  <c r="F2235" i="15" l="1"/>
  <c r="C2235" i="15"/>
  <c r="D2235" i="15"/>
  <c r="E2235" i="15"/>
  <c r="J2275" i="9"/>
  <c r="K2275" i="9"/>
  <c r="A2276" i="9"/>
  <c r="B2236" i="15" s="1"/>
  <c r="F2275" i="9"/>
  <c r="C2275" i="9"/>
  <c r="D2275" i="9" s="1"/>
  <c r="G2275" i="9"/>
  <c r="I2275" i="9" s="1"/>
  <c r="B2276" i="9" s="1"/>
  <c r="H2275" i="9"/>
  <c r="E2275" i="9"/>
  <c r="D2236" i="15" l="1"/>
  <c r="E2236" i="15"/>
  <c r="F2236" i="15"/>
  <c r="C2236" i="15"/>
  <c r="J2276" i="9"/>
  <c r="K2276" i="9"/>
  <c r="E2276" i="9"/>
  <c r="A2277" i="9"/>
  <c r="B2237" i="15" s="1"/>
  <c r="C2276" i="9"/>
  <c r="D2276" i="9" s="1"/>
  <c r="F2276" i="9"/>
  <c r="H2276" i="9"/>
  <c r="G2276" i="9"/>
  <c r="I2276" i="9" s="1"/>
  <c r="B2277" i="9" s="1"/>
  <c r="F2237" i="15" l="1"/>
  <c r="E2237" i="15"/>
  <c r="C2237" i="15"/>
  <c r="D2237" i="15"/>
  <c r="J2277" i="9"/>
  <c r="K2277" i="9"/>
  <c r="A2278" i="9"/>
  <c r="B2238" i="15" s="1"/>
  <c r="F2277" i="9"/>
  <c r="C2277" i="9"/>
  <c r="D2277" i="9" s="1"/>
  <c r="H2277" i="9"/>
  <c r="G2277" i="9"/>
  <c r="I2277" i="9" s="1"/>
  <c r="B2278" i="9" s="1"/>
  <c r="E2277" i="9"/>
  <c r="F2238" i="15" l="1"/>
  <c r="C2238" i="15"/>
  <c r="E2238" i="15"/>
  <c r="D2238" i="15"/>
  <c r="J2278" i="9"/>
  <c r="K2278" i="9"/>
  <c r="G2278" i="9"/>
  <c r="I2278" i="9" s="1"/>
  <c r="B2279" i="9" s="1"/>
  <c r="H2278" i="9"/>
  <c r="A2279" i="9"/>
  <c r="B2239" i="15" s="1"/>
  <c r="E2278" i="9"/>
  <c r="C2278" i="9"/>
  <c r="D2278" i="9" s="1"/>
  <c r="F2278" i="9"/>
  <c r="F2239" i="15" l="1"/>
  <c r="D2239" i="15"/>
  <c r="E2239" i="15"/>
  <c r="C2239" i="15"/>
  <c r="J2279" i="9"/>
  <c r="K2279" i="9"/>
  <c r="H2279" i="9"/>
  <c r="F2279" i="9"/>
  <c r="G2279" i="9"/>
  <c r="I2279" i="9" s="1"/>
  <c r="B2280" i="9" s="1"/>
  <c r="A2280" i="9"/>
  <c r="B2240" i="15" s="1"/>
  <c r="E2279" i="9"/>
  <c r="C2279" i="9"/>
  <c r="D2279" i="9" s="1"/>
  <c r="F2240" i="15" l="1"/>
  <c r="E2240" i="15"/>
  <c r="C2240" i="15"/>
  <c r="D2240" i="15"/>
  <c r="J2280" i="9"/>
  <c r="K2280" i="9"/>
  <c r="E2280" i="9"/>
  <c r="C2280" i="9"/>
  <c r="D2280" i="9" s="1"/>
  <c r="A2281" i="9"/>
  <c r="B2241" i="15" s="1"/>
  <c r="H2280" i="9"/>
  <c r="F2280" i="9"/>
  <c r="G2280" i="9"/>
  <c r="I2280" i="9" s="1"/>
  <c r="B2281" i="9" s="1"/>
  <c r="F2241" i="15" l="1"/>
  <c r="D2241" i="15"/>
  <c r="E2241" i="15"/>
  <c r="C2241" i="15"/>
  <c r="J2281" i="9"/>
  <c r="K2281" i="9"/>
  <c r="C2281" i="9"/>
  <c r="D2281" i="9" s="1"/>
  <c r="E2281" i="9"/>
  <c r="G2281" i="9"/>
  <c r="I2281" i="9" s="1"/>
  <c r="B2282" i="9" s="1"/>
  <c r="A2282" i="9"/>
  <c r="B2242" i="15" s="1"/>
  <c r="F2281" i="9"/>
  <c r="H2281" i="9"/>
  <c r="F2242" i="15" l="1"/>
  <c r="E2242" i="15"/>
  <c r="D2242" i="15"/>
  <c r="C2242" i="15"/>
  <c r="J2282" i="9"/>
  <c r="K2282" i="9"/>
  <c r="A2283" i="9"/>
  <c r="B2243" i="15" s="1"/>
  <c r="E2282" i="9"/>
  <c r="H2282" i="9"/>
  <c r="G2282" i="9"/>
  <c r="I2282" i="9" s="1"/>
  <c r="B2283" i="9" s="1"/>
  <c r="F2282" i="9"/>
  <c r="C2282" i="9"/>
  <c r="D2282" i="9" s="1"/>
  <c r="F2243" i="15" l="1"/>
  <c r="C2243" i="15"/>
  <c r="D2243" i="15"/>
  <c r="E2243" i="15"/>
  <c r="J2283" i="9"/>
  <c r="K2283" i="9"/>
  <c r="C2283" i="9"/>
  <c r="D2283" i="9" s="1"/>
  <c r="E2283" i="9"/>
  <c r="H2283" i="9"/>
  <c r="F2283" i="9"/>
  <c r="A2284" i="9"/>
  <c r="B2244" i="15" s="1"/>
  <c r="G2283" i="9"/>
  <c r="I2283" i="9" s="1"/>
  <c r="B2284" i="9" s="1"/>
  <c r="F2244" i="15" l="1"/>
  <c r="C2244" i="15"/>
  <c r="D2244" i="15"/>
  <c r="E2244" i="15"/>
  <c r="J2284" i="9"/>
  <c r="K2284" i="9"/>
  <c r="H2284" i="9"/>
  <c r="G2284" i="9"/>
  <c r="I2284" i="9" s="1"/>
  <c r="B2285" i="9" s="1"/>
  <c r="E2284" i="9"/>
  <c r="A2285" i="9"/>
  <c r="B2245" i="15" s="1"/>
  <c r="C2284" i="9"/>
  <c r="D2284" i="9" s="1"/>
  <c r="F2284" i="9"/>
  <c r="F2245" i="15" l="1"/>
  <c r="E2245" i="15"/>
  <c r="C2245" i="15"/>
  <c r="D2245" i="15"/>
  <c r="J2285" i="9"/>
  <c r="K2285" i="9"/>
  <c r="C2285" i="9"/>
  <c r="D2285" i="9" s="1"/>
  <c r="H2285" i="9"/>
  <c r="A2286" i="9"/>
  <c r="B2246" i="15" s="1"/>
  <c r="F2285" i="9"/>
  <c r="G2285" i="9"/>
  <c r="I2285" i="9" s="1"/>
  <c r="B2286" i="9" s="1"/>
  <c r="E2285" i="9"/>
  <c r="F2246" i="15" l="1"/>
  <c r="C2246" i="15"/>
  <c r="E2246" i="15"/>
  <c r="D2246" i="15"/>
  <c r="J2286" i="9"/>
  <c r="K2286" i="9"/>
  <c r="G2286" i="9"/>
  <c r="I2286" i="9" s="1"/>
  <c r="B2287" i="9" s="1"/>
  <c r="C2286" i="9"/>
  <c r="D2286" i="9" s="1"/>
  <c r="A2287" i="9"/>
  <c r="B2247" i="15" s="1"/>
  <c r="H2286" i="9"/>
  <c r="F2286" i="9"/>
  <c r="E2286" i="9"/>
  <c r="F2247" i="15" l="1"/>
  <c r="D2247" i="15"/>
  <c r="E2247" i="15"/>
  <c r="C2247" i="15"/>
  <c r="J2287" i="9"/>
  <c r="K2287" i="9"/>
  <c r="F2287" i="9"/>
  <c r="H2287" i="9"/>
  <c r="A2288" i="9"/>
  <c r="B2248" i="15" s="1"/>
  <c r="E2287" i="9"/>
  <c r="C2287" i="9"/>
  <c r="D2287" i="9" s="1"/>
  <c r="G2287" i="9"/>
  <c r="I2287" i="9" s="1"/>
  <c r="B2288" i="9" s="1"/>
  <c r="F2248" i="15" l="1"/>
  <c r="C2248" i="15"/>
  <c r="D2248" i="15"/>
  <c r="E2248" i="15"/>
  <c r="J2288" i="9"/>
  <c r="K2288" i="9"/>
  <c r="H2288" i="9"/>
  <c r="E2288" i="9"/>
  <c r="F2288" i="9"/>
  <c r="G2288" i="9"/>
  <c r="I2288" i="9" s="1"/>
  <c r="B2289" i="9" s="1"/>
  <c r="C2288" i="9"/>
  <c r="D2288" i="9" s="1"/>
  <c r="A2289" i="9"/>
  <c r="B2249" i="15" s="1"/>
  <c r="F2249" i="15" l="1"/>
  <c r="E2249" i="15"/>
  <c r="C2249" i="15"/>
  <c r="D2249" i="15"/>
  <c r="J2289" i="9"/>
  <c r="K2289" i="9"/>
  <c r="H2289" i="9"/>
  <c r="G2289" i="9"/>
  <c r="I2289" i="9" s="1"/>
  <c r="B2290" i="9" s="1"/>
  <c r="A2290" i="9"/>
  <c r="B2250" i="15" s="1"/>
  <c r="E2289" i="9"/>
  <c r="C2289" i="9"/>
  <c r="D2289" i="9" s="1"/>
  <c r="F2289" i="9"/>
  <c r="F2250" i="15" l="1"/>
  <c r="D2250" i="15"/>
  <c r="C2250" i="15"/>
  <c r="E2250" i="15"/>
  <c r="J2290" i="9"/>
  <c r="K2290" i="9"/>
  <c r="A2291" i="9"/>
  <c r="B2251" i="15" s="1"/>
  <c r="C2290" i="9"/>
  <c r="D2290" i="9" s="1"/>
  <c r="H2290" i="9"/>
  <c r="F2290" i="9"/>
  <c r="G2290" i="9"/>
  <c r="I2290" i="9" s="1"/>
  <c r="B2291" i="9" s="1"/>
  <c r="E2290" i="9"/>
  <c r="F2251" i="15" l="1"/>
  <c r="C2251" i="15"/>
  <c r="D2251" i="15"/>
  <c r="E2251" i="15"/>
  <c r="J2291" i="9"/>
  <c r="K2291" i="9"/>
  <c r="A2292" i="9"/>
  <c r="B2252" i="15" s="1"/>
  <c r="G2291" i="9"/>
  <c r="I2291" i="9" s="1"/>
  <c r="B2292" i="9" s="1"/>
  <c r="E2291" i="9"/>
  <c r="H2291" i="9"/>
  <c r="F2291" i="9"/>
  <c r="C2291" i="9"/>
  <c r="D2291" i="9" s="1"/>
  <c r="F2252" i="15" l="1"/>
  <c r="D2252" i="15"/>
  <c r="E2252" i="15"/>
  <c r="C2252" i="15"/>
  <c r="J2292" i="9"/>
  <c r="K2292" i="9"/>
  <c r="H2292" i="9"/>
  <c r="E2292" i="9"/>
  <c r="A2293" i="9"/>
  <c r="B2253" i="15" s="1"/>
  <c r="G2292" i="9"/>
  <c r="I2292" i="9" s="1"/>
  <c r="B2293" i="9" s="1"/>
  <c r="C2292" i="9"/>
  <c r="D2292" i="9" s="1"/>
  <c r="F2292" i="9"/>
  <c r="F2253" i="15" l="1"/>
  <c r="E2253" i="15"/>
  <c r="C2253" i="15"/>
  <c r="D2253" i="15"/>
  <c r="J2293" i="9"/>
  <c r="K2293" i="9"/>
  <c r="C2293" i="9"/>
  <c r="D2293" i="9" s="1"/>
  <c r="H2293" i="9"/>
  <c r="A2294" i="9"/>
  <c r="B2254" i="15" s="1"/>
  <c r="F2293" i="9"/>
  <c r="G2293" i="9"/>
  <c r="I2293" i="9" s="1"/>
  <c r="B2294" i="9" s="1"/>
  <c r="E2293" i="9"/>
  <c r="F2254" i="15" l="1"/>
  <c r="E2254" i="15"/>
  <c r="D2254" i="15"/>
  <c r="C2254" i="15"/>
  <c r="J2294" i="9"/>
  <c r="K2294" i="9"/>
  <c r="A2295" i="9"/>
  <c r="B2255" i="15" s="1"/>
  <c r="F2294" i="9"/>
  <c r="E2294" i="9"/>
  <c r="G2294" i="9"/>
  <c r="I2294" i="9" s="1"/>
  <c r="B2295" i="9" s="1"/>
  <c r="H2294" i="9"/>
  <c r="C2294" i="9"/>
  <c r="D2294" i="9" s="1"/>
  <c r="F2255" i="15" l="1"/>
  <c r="C2255" i="15"/>
  <c r="D2255" i="15"/>
  <c r="E2255" i="15"/>
  <c r="J2295" i="9"/>
  <c r="K2295" i="9"/>
  <c r="F2295" i="9"/>
  <c r="G2295" i="9"/>
  <c r="I2295" i="9" s="1"/>
  <c r="B2296" i="9" s="1"/>
  <c r="A2296" i="9"/>
  <c r="B2256" i="15" s="1"/>
  <c r="E2295" i="9"/>
  <c r="C2295" i="9"/>
  <c r="D2295" i="9" s="1"/>
  <c r="H2295" i="9"/>
  <c r="F2256" i="15" l="1"/>
  <c r="C2256" i="15"/>
  <c r="D2256" i="15"/>
  <c r="E2256" i="15"/>
  <c r="J2296" i="9"/>
  <c r="K2296" i="9"/>
  <c r="H2296" i="9"/>
  <c r="F2296" i="9"/>
  <c r="E2296" i="9"/>
  <c r="G2296" i="9"/>
  <c r="I2296" i="9" s="1"/>
  <c r="B2297" i="9" s="1"/>
  <c r="A2297" i="9"/>
  <c r="B2257" i="15" s="1"/>
  <c r="C2296" i="9"/>
  <c r="D2296" i="9" s="1"/>
  <c r="F2257" i="15" l="1"/>
  <c r="E2257" i="15"/>
  <c r="C2257" i="15"/>
  <c r="D2257" i="15"/>
  <c r="J2297" i="9"/>
  <c r="K2297" i="9"/>
  <c r="A2298" i="9"/>
  <c r="B2258" i="15" s="1"/>
  <c r="E2297" i="9"/>
  <c r="H2297" i="9"/>
  <c r="F2297" i="9"/>
  <c r="G2297" i="9"/>
  <c r="I2297" i="9" s="1"/>
  <c r="B2298" i="9" s="1"/>
  <c r="C2297" i="9"/>
  <c r="D2297" i="9" s="1"/>
  <c r="F2258" i="15" l="1"/>
  <c r="D2258" i="15"/>
  <c r="C2258" i="15"/>
  <c r="E2258" i="15"/>
  <c r="J2298" i="9"/>
  <c r="K2298" i="9"/>
  <c r="G2298" i="9"/>
  <c r="I2298" i="9" s="1"/>
  <c r="B2299" i="9" s="1"/>
  <c r="C2298" i="9"/>
  <c r="D2298" i="9" s="1"/>
  <c r="A2299" i="9"/>
  <c r="B2259" i="15" s="1"/>
  <c r="E2298" i="9"/>
  <c r="H2298" i="9"/>
  <c r="F2298" i="9"/>
  <c r="F2259" i="15" l="1"/>
  <c r="D2259" i="15"/>
  <c r="E2259" i="15"/>
  <c r="C2259" i="15"/>
  <c r="J2299" i="9"/>
  <c r="K2299" i="9"/>
  <c r="C2299" i="9"/>
  <c r="D2299" i="9" s="1"/>
  <c r="F2299" i="9"/>
  <c r="A2300" i="9"/>
  <c r="B2260" i="15" s="1"/>
  <c r="G2299" i="9"/>
  <c r="I2299" i="9" s="1"/>
  <c r="B2300" i="9" s="1"/>
  <c r="E2299" i="9"/>
  <c r="H2299" i="9"/>
  <c r="F2260" i="15" l="1"/>
  <c r="C2260" i="15"/>
  <c r="D2260" i="15"/>
  <c r="E2260" i="15"/>
  <c r="J2300" i="9"/>
  <c r="K2300" i="9"/>
  <c r="E2300" i="9"/>
  <c r="A2301" i="9"/>
  <c r="B2261" i="15" s="1"/>
  <c r="C2300" i="9"/>
  <c r="D2300" i="9" s="1"/>
  <c r="F2300" i="9"/>
  <c r="H2300" i="9"/>
  <c r="G2300" i="9"/>
  <c r="I2300" i="9" s="1"/>
  <c r="B2301" i="9" s="1"/>
  <c r="F2261" i="15" l="1"/>
  <c r="E2261" i="15"/>
  <c r="C2261" i="15"/>
  <c r="D2261" i="15"/>
  <c r="J2301" i="9"/>
  <c r="K2301" i="9"/>
  <c r="A2302" i="9"/>
  <c r="B2262" i="15" s="1"/>
  <c r="C2301" i="9"/>
  <c r="D2301" i="9" s="1"/>
  <c r="H2301" i="9"/>
  <c r="G2301" i="9"/>
  <c r="I2301" i="9" s="1"/>
  <c r="B2302" i="9" s="1"/>
  <c r="E2301" i="9"/>
  <c r="F2301" i="9"/>
  <c r="F2262" i="15" l="1"/>
  <c r="E2262" i="15"/>
  <c r="D2262" i="15"/>
  <c r="C2262" i="15"/>
  <c r="J2302" i="9"/>
  <c r="K2302" i="9"/>
  <c r="G2302" i="9"/>
  <c r="I2302" i="9" s="1"/>
  <c r="B2303" i="9" s="1"/>
  <c r="A2303" i="9"/>
  <c r="B2263" i="15" s="1"/>
  <c r="H2302" i="9"/>
  <c r="C2302" i="9"/>
  <c r="D2302" i="9" s="1"/>
  <c r="F2302" i="9"/>
  <c r="E2302" i="9"/>
  <c r="F2263" i="15" l="1"/>
  <c r="E2263" i="15"/>
  <c r="C2263" i="15"/>
  <c r="D2263" i="15"/>
  <c r="J2303" i="9"/>
  <c r="K2303" i="9"/>
  <c r="A2304" i="9"/>
  <c r="B2264" i="15" s="1"/>
  <c r="F2303" i="9"/>
  <c r="H2303" i="9"/>
  <c r="E2303" i="9"/>
  <c r="C2303" i="9"/>
  <c r="D2303" i="9" s="1"/>
  <c r="G2303" i="9"/>
  <c r="I2303" i="9" s="1"/>
  <c r="B2304" i="9" s="1"/>
  <c r="F2264" i="15" l="1"/>
  <c r="D2264" i="15"/>
  <c r="E2264" i="15"/>
  <c r="C2264" i="15"/>
  <c r="J2304" i="9"/>
  <c r="K2304" i="9"/>
  <c r="E2304" i="9"/>
  <c r="F2304" i="9"/>
  <c r="H2304" i="9"/>
  <c r="G2304" i="9"/>
  <c r="I2304" i="9" s="1"/>
  <c r="B2305" i="9" s="1"/>
  <c r="C2304" i="9"/>
  <c r="D2304" i="9" s="1"/>
  <c r="A2305" i="9"/>
  <c r="B2265" i="15" s="1"/>
  <c r="F2265" i="15" l="1"/>
  <c r="E2265" i="15"/>
  <c r="C2265" i="15"/>
  <c r="D2265" i="15"/>
  <c r="J2305" i="9"/>
  <c r="K2305" i="9"/>
  <c r="C2305" i="9"/>
  <c r="D2305" i="9" s="1"/>
  <c r="F2305" i="9"/>
  <c r="H2305" i="9"/>
  <c r="A2306" i="9"/>
  <c r="B2266" i="15" s="1"/>
  <c r="E2305" i="9"/>
  <c r="G2305" i="9"/>
  <c r="I2305" i="9" s="1"/>
  <c r="B2306" i="9" s="1"/>
  <c r="F2266" i="15" l="1"/>
  <c r="E2266" i="15"/>
  <c r="D2266" i="15"/>
  <c r="C2266" i="15"/>
  <c r="J2306" i="9"/>
  <c r="K2306" i="9"/>
  <c r="A2307" i="9"/>
  <c r="B2267" i="15" s="1"/>
  <c r="C2306" i="9"/>
  <c r="D2306" i="9" s="1"/>
  <c r="F2306" i="9"/>
  <c r="G2306" i="9"/>
  <c r="I2306" i="9" s="1"/>
  <c r="B2307" i="9" s="1"/>
  <c r="E2306" i="9"/>
  <c r="H2306" i="9"/>
  <c r="F2267" i="15" l="1"/>
  <c r="D2267" i="15"/>
  <c r="E2267" i="15"/>
  <c r="C2267" i="15"/>
  <c r="J2307" i="9"/>
  <c r="K2307" i="9"/>
  <c r="C2307" i="9"/>
  <c r="D2307" i="9" s="1"/>
  <c r="F2307" i="9"/>
  <c r="A2308" i="9"/>
  <c r="B2268" i="15" s="1"/>
  <c r="G2307" i="9"/>
  <c r="I2307" i="9" s="1"/>
  <c r="B2308" i="9" s="1"/>
  <c r="H2307" i="9"/>
  <c r="E2307" i="9"/>
  <c r="F2268" i="15" l="1"/>
  <c r="E2268" i="15"/>
  <c r="D2268" i="15"/>
  <c r="C2268" i="15"/>
  <c r="J2308" i="9"/>
  <c r="K2308" i="9"/>
  <c r="C2308" i="9"/>
  <c r="D2308" i="9" s="1"/>
  <c r="F2308" i="9"/>
  <c r="H2308" i="9"/>
  <c r="G2308" i="9"/>
  <c r="I2308" i="9" s="1"/>
  <c r="B2309" i="9" s="1"/>
  <c r="E2308" i="9"/>
  <c r="A2309" i="9"/>
  <c r="B2269" i="15" s="1"/>
  <c r="F2269" i="15" l="1"/>
  <c r="C2269" i="15"/>
  <c r="D2269" i="15"/>
  <c r="E2269" i="15"/>
  <c r="J2309" i="9"/>
  <c r="K2309" i="9"/>
  <c r="C2309" i="9"/>
  <c r="D2309" i="9" s="1"/>
  <c r="H2309" i="9"/>
  <c r="G2309" i="9"/>
  <c r="I2309" i="9" s="1"/>
  <c r="B2310" i="9" s="1"/>
  <c r="E2309" i="9"/>
  <c r="A2310" i="9"/>
  <c r="B2270" i="15" s="1"/>
  <c r="F2309" i="9"/>
  <c r="F2270" i="15" l="1"/>
  <c r="D2270" i="15"/>
  <c r="C2270" i="15"/>
  <c r="E2270" i="15"/>
  <c r="J2310" i="9"/>
  <c r="K2310" i="9"/>
  <c r="G2310" i="9"/>
  <c r="I2310" i="9" s="1"/>
  <c r="B2311" i="9" s="1"/>
  <c r="H2310" i="9"/>
  <c r="A2311" i="9"/>
  <c r="B2271" i="15" s="1"/>
  <c r="C2310" i="9"/>
  <c r="D2310" i="9" s="1"/>
  <c r="F2310" i="9"/>
  <c r="E2310" i="9"/>
  <c r="F2271" i="15" l="1"/>
  <c r="C2271" i="15"/>
  <c r="D2271" i="15"/>
  <c r="E2271" i="15"/>
  <c r="J2311" i="9"/>
  <c r="K2311" i="9"/>
  <c r="H2311" i="9"/>
  <c r="F2311" i="9"/>
  <c r="G2311" i="9"/>
  <c r="I2311" i="9" s="1"/>
  <c r="B2312" i="9" s="1"/>
  <c r="E2311" i="9"/>
  <c r="C2311" i="9"/>
  <c r="D2311" i="9" s="1"/>
  <c r="A2312" i="9"/>
  <c r="B2272" i="15" s="1"/>
  <c r="F2272" i="15" l="1"/>
  <c r="C2272" i="15"/>
  <c r="E2272" i="15"/>
  <c r="D2272" i="15"/>
  <c r="J2312" i="9"/>
  <c r="K2312" i="9"/>
  <c r="C2312" i="9"/>
  <c r="D2312" i="9" s="1"/>
  <c r="A2313" i="9"/>
  <c r="B2273" i="15" s="1"/>
  <c r="H2312" i="9"/>
  <c r="F2312" i="9"/>
  <c r="E2312" i="9"/>
  <c r="G2312" i="9"/>
  <c r="I2312" i="9" s="1"/>
  <c r="B2313" i="9" s="1"/>
  <c r="F2273" i="15" l="1"/>
  <c r="E2273" i="15"/>
  <c r="C2273" i="15"/>
  <c r="D2273" i="15"/>
  <c r="J2313" i="9"/>
  <c r="K2313" i="9"/>
  <c r="A2314" i="9"/>
  <c r="B2274" i="15" s="1"/>
  <c r="F2313" i="9"/>
  <c r="C2313" i="9"/>
  <c r="D2313" i="9" s="1"/>
  <c r="H2313" i="9"/>
  <c r="G2313" i="9"/>
  <c r="I2313" i="9" s="1"/>
  <c r="B2314" i="9" s="1"/>
  <c r="E2313" i="9"/>
  <c r="F2274" i="15" l="1"/>
  <c r="D2274" i="15"/>
  <c r="C2274" i="15"/>
  <c r="E2274" i="15"/>
  <c r="J2314" i="9"/>
  <c r="K2314" i="9"/>
  <c r="A2315" i="9"/>
  <c r="B2275" i="15" s="1"/>
  <c r="E2314" i="9"/>
  <c r="H2314" i="9"/>
  <c r="G2314" i="9"/>
  <c r="I2314" i="9" s="1"/>
  <c r="B2315" i="9" s="1"/>
  <c r="F2314" i="9"/>
  <c r="C2314" i="9"/>
  <c r="D2314" i="9" s="1"/>
  <c r="F2275" i="15" l="1"/>
  <c r="E2275" i="15"/>
  <c r="C2275" i="15"/>
  <c r="D2275" i="15"/>
  <c r="J2315" i="9"/>
  <c r="K2315" i="9"/>
  <c r="C2315" i="9"/>
  <c r="D2315" i="9" s="1"/>
  <c r="F2315" i="9"/>
  <c r="A2316" i="9"/>
  <c r="B2276" i="15" s="1"/>
  <c r="G2315" i="9"/>
  <c r="I2315" i="9" s="1"/>
  <c r="B2316" i="9" s="1"/>
  <c r="H2315" i="9"/>
  <c r="E2315" i="9"/>
  <c r="F2276" i="15" l="1"/>
  <c r="C2276" i="15"/>
  <c r="D2276" i="15"/>
  <c r="E2276" i="15"/>
  <c r="J2316" i="9"/>
  <c r="K2316" i="9"/>
  <c r="E2316" i="9"/>
  <c r="A2317" i="9"/>
  <c r="B2277" i="15" s="1"/>
  <c r="C2316" i="9"/>
  <c r="D2316" i="9" s="1"/>
  <c r="F2316" i="9"/>
  <c r="H2316" i="9"/>
  <c r="G2316" i="9"/>
  <c r="I2316" i="9" s="1"/>
  <c r="B2317" i="9" s="1"/>
  <c r="F2277" i="15" l="1"/>
  <c r="E2277" i="15"/>
  <c r="C2277" i="15"/>
  <c r="D2277" i="15"/>
  <c r="J2317" i="9"/>
  <c r="K2317" i="9"/>
  <c r="C2317" i="9"/>
  <c r="D2317" i="9" s="1"/>
  <c r="H2317" i="9"/>
  <c r="G2317" i="9"/>
  <c r="I2317" i="9" s="1"/>
  <c r="B2318" i="9" s="1"/>
  <c r="E2317" i="9"/>
  <c r="A2318" i="9"/>
  <c r="B2278" i="15" s="1"/>
  <c r="F2317" i="9"/>
  <c r="F2278" i="15" l="1"/>
  <c r="D2278" i="15"/>
  <c r="C2278" i="15"/>
  <c r="E2278" i="15"/>
  <c r="J2318" i="9"/>
  <c r="K2318" i="9"/>
  <c r="A2319" i="9"/>
  <c r="B2279" i="15" s="1"/>
  <c r="H2318" i="9"/>
  <c r="C2318" i="9"/>
  <c r="D2318" i="9" s="1"/>
  <c r="F2318" i="9"/>
  <c r="E2318" i="9"/>
  <c r="G2318" i="9"/>
  <c r="I2318" i="9" s="1"/>
  <c r="B2319" i="9" s="1"/>
  <c r="F2279" i="15" l="1"/>
  <c r="C2279" i="15"/>
  <c r="D2279" i="15"/>
  <c r="E2279" i="15"/>
  <c r="J2319" i="9"/>
  <c r="K2319" i="9"/>
  <c r="G2319" i="9"/>
  <c r="I2319" i="9" s="1"/>
  <c r="B2320" i="9" s="1"/>
  <c r="F2319" i="9"/>
  <c r="H2319" i="9"/>
  <c r="E2319" i="9"/>
  <c r="C2319" i="9"/>
  <c r="D2319" i="9" s="1"/>
  <c r="A2320" i="9"/>
  <c r="B2280" i="15" s="1"/>
  <c r="F2280" i="15" l="1"/>
  <c r="D2280" i="15"/>
  <c r="E2280" i="15"/>
  <c r="C2280" i="15"/>
  <c r="J2320" i="9"/>
  <c r="K2320" i="9"/>
  <c r="E2320" i="9"/>
  <c r="F2320" i="9"/>
  <c r="H2320" i="9"/>
  <c r="G2320" i="9"/>
  <c r="I2320" i="9" s="1"/>
  <c r="B2321" i="9" s="1"/>
  <c r="C2320" i="9"/>
  <c r="D2320" i="9" s="1"/>
  <c r="A2321" i="9"/>
  <c r="B2281" i="15" s="1"/>
  <c r="F2281" i="15" l="1"/>
  <c r="C2281" i="15"/>
  <c r="D2281" i="15"/>
  <c r="E2281" i="15"/>
  <c r="J2321" i="9"/>
  <c r="K2321" i="9"/>
  <c r="C2321" i="9"/>
  <c r="D2321" i="9" s="1"/>
  <c r="F2321" i="9"/>
  <c r="H2321" i="9"/>
  <c r="G2321" i="9"/>
  <c r="I2321" i="9" s="1"/>
  <c r="B2322" i="9" s="1"/>
  <c r="A2322" i="9"/>
  <c r="B2282" i="15" s="1"/>
  <c r="E2321" i="9"/>
  <c r="F2282" i="15" l="1"/>
  <c r="E2282" i="15"/>
  <c r="D2282" i="15"/>
  <c r="C2282" i="15"/>
  <c r="J2322" i="9"/>
  <c r="K2322" i="9"/>
  <c r="A2323" i="9"/>
  <c r="B2283" i="15" s="1"/>
  <c r="H2322" i="9"/>
  <c r="F2322" i="9"/>
  <c r="G2322" i="9"/>
  <c r="I2322" i="9" s="1"/>
  <c r="B2323" i="9" s="1"/>
  <c r="E2322" i="9"/>
  <c r="C2322" i="9"/>
  <c r="D2322" i="9" s="1"/>
  <c r="F2283" i="15" l="1"/>
  <c r="E2283" i="15"/>
  <c r="C2283" i="15"/>
  <c r="D2283" i="15"/>
  <c r="J2323" i="9"/>
  <c r="K2323" i="9"/>
  <c r="C2323" i="9"/>
  <c r="D2323" i="9" s="1"/>
  <c r="E2323" i="9"/>
  <c r="H2323" i="9"/>
  <c r="F2323" i="9"/>
  <c r="A2324" i="9"/>
  <c r="B2284" i="15" s="1"/>
  <c r="G2323" i="9"/>
  <c r="I2323" i="9" s="1"/>
  <c r="B2324" i="9" s="1"/>
  <c r="F2284" i="15" l="1"/>
  <c r="E2284" i="15"/>
  <c r="C2284" i="15"/>
  <c r="D2284" i="15"/>
  <c r="J2324" i="9"/>
  <c r="K2324" i="9"/>
  <c r="E2324" i="9"/>
  <c r="A2325" i="9"/>
  <c r="B2285" i="15" s="1"/>
  <c r="H2324" i="9"/>
  <c r="G2324" i="9"/>
  <c r="I2324" i="9" s="1"/>
  <c r="B2325" i="9" s="1"/>
  <c r="C2324" i="9"/>
  <c r="D2324" i="9" s="1"/>
  <c r="F2324" i="9"/>
  <c r="F2285" i="15" l="1"/>
  <c r="D2285" i="15"/>
  <c r="E2285" i="15"/>
  <c r="C2285" i="15"/>
  <c r="J2325" i="9"/>
  <c r="K2325" i="9"/>
  <c r="C2325" i="9"/>
  <c r="D2325" i="9" s="1"/>
  <c r="H2325" i="9"/>
  <c r="A2326" i="9"/>
  <c r="B2286" i="15" s="1"/>
  <c r="F2325" i="9"/>
  <c r="G2325" i="9"/>
  <c r="I2325" i="9" s="1"/>
  <c r="B2326" i="9" s="1"/>
  <c r="E2325" i="9"/>
  <c r="F2286" i="15" l="1"/>
  <c r="D2286" i="15"/>
  <c r="C2286" i="15"/>
  <c r="E2286" i="15"/>
  <c r="J2326" i="9"/>
  <c r="K2326" i="9"/>
  <c r="G2326" i="9"/>
  <c r="I2326" i="9" s="1"/>
  <c r="B2327" i="9" s="1"/>
  <c r="A2327" i="9"/>
  <c r="B2287" i="15" s="1"/>
  <c r="F2326" i="9"/>
  <c r="E2326" i="9"/>
  <c r="H2326" i="9"/>
  <c r="C2326" i="9"/>
  <c r="D2326" i="9" s="1"/>
  <c r="F2287" i="15" l="1"/>
  <c r="D2287" i="15"/>
  <c r="E2287" i="15"/>
  <c r="C2287" i="15"/>
  <c r="J2327" i="9"/>
  <c r="K2327" i="9"/>
  <c r="H2327" i="9"/>
  <c r="E2327" i="9"/>
  <c r="C2327" i="9"/>
  <c r="D2327" i="9" s="1"/>
  <c r="F2327" i="9"/>
  <c r="G2327" i="9"/>
  <c r="I2327" i="9" s="1"/>
  <c r="B2328" i="9" s="1"/>
  <c r="A2328" i="9"/>
  <c r="B2288" i="15" s="1"/>
  <c r="F2288" i="15" l="1"/>
  <c r="C2288" i="15"/>
  <c r="D2288" i="15"/>
  <c r="E2288" i="15"/>
  <c r="J2328" i="9"/>
  <c r="K2328" i="9"/>
  <c r="C2328" i="9"/>
  <c r="D2328" i="9" s="1"/>
  <c r="A2329" i="9"/>
  <c r="B2289" i="15" s="1"/>
  <c r="H2328" i="9"/>
  <c r="F2328" i="9"/>
  <c r="E2328" i="9"/>
  <c r="G2328" i="9"/>
  <c r="I2328" i="9" s="1"/>
  <c r="B2329" i="9" s="1"/>
  <c r="F2289" i="15" l="1"/>
  <c r="C2289" i="15"/>
  <c r="D2289" i="15"/>
  <c r="E2289" i="15"/>
  <c r="J2329" i="9"/>
  <c r="K2329" i="9"/>
  <c r="A2330" i="9"/>
  <c r="B2290" i="15" s="1"/>
  <c r="F2329" i="9"/>
  <c r="C2329" i="9"/>
  <c r="D2329" i="9" s="1"/>
  <c r="E2329" i="9"/>
  <c r="H2329" i="9"/>
  <c r="G2329" i="9"/>
  <c r="I2329" i="9" s="1"/>
  <c r="B2330" i="9" s="1"/>
  <c r="F2290" i="15" l="1"/>
  <c r="C2290" i="15"/>
  <c r="E2290" i="15"/>
  <c r="D2290" i="15"/>
  <c r="J2330" i="9"/>
  <c r="K2330" i="9"/>
  <c r="A2331" i="9"/>
  <c r="B2291" i="15" s="1"/>
  <c r="E2330" i="9"/>
  <c r="F2330" i="9"/>
  <c r="G2330" i="9"/>
  <c r="I2330" i="9" s="1"/>
  <c r="B2331" i="9" s="1"/>
  <c r="C2330" i="9"/>
  <c r="D2330" i="9" s="1"/>
  <c r="H2330" i="9"/>
  <c r="F2291" i="15" l="1"/>
  <c r="C2291" i="15"/>
  <c r="D2291" i="15"/>
  <c r="E2291" i="15"/>
  <c r="J2331" i="9"/>
  <c r="K2331" i="9"/>
  <c r="C2331" i="9"/>
  <c r="D2331" i="9" s="1"/>
  <c r="F2331" i="9"/>
  <c r="A2332" i="9"/>
  <c r="B2292" i="15" s="1"/>
  <c r="G2331" i="9"/>
  <c r="I2331" i="9" s="1"/>
  <c r="B2332" i="9" s="1"/>
  <c r="H2331" i="9"/>
  <c r="E2331" i="9"/>
  <c r="F2292" i="15" l="1"/>
  <c r="C2292" i="15"/>
  <c r="D2292" i="15"/>
  <c r="E2292" i="15"/>
  <c r="J2332" i="9"/>
  <c r="K2332" i="9"/>
  <c r="E2332" i="9"/>
  <c r="A2333" i="9"/>
  <c r="B2293" i="15" s="1"/>
  <c r="H2332" i="9"/>
  <c r="G2332" i="9"/>
  <c r="I2332" i="9" s="1"/>
  <c r="B2333" i="9" s="1"/>
  <c r="C2332" i="9"/>
  <c r="D2332" i="9" s="1"/>
  <c r="F2332" i="9"/>
  <c r="F2293" i="15" l="1"/>
  <c r="D2293" i="15"/>
  <c r="E2293" i="15"/>
  <c r="C2293" i="15"/>
  <c r="J2333" i="9"/>
  <c r="K2333" i="9"/>
  <c r="A2334" i="9"/>
  <c r="B2294" i="15" s="1"/>
  <c r="C2333" i="9"/>
  <c r="D2333" i="9" s="1"/>
  <c r="H2333" i="9"/>
  <c r="G2333" i="9"/>
  <c r="I2333" i="9" s="1"/>
  <c r="B2334" i="9" s="1"/>
  <c r="E2333" i="9"/>
  <c r="F2333" i="9"/>
  <c r="F2294" i="15" l="1"/>
  <c r="D2294" i="15"/>
  <c r="C2294" i="15"/>
  <c r="E2294" i="15"/>
  <c r="J2334" i="9"/>
  <c r="K2334" i="9"/>
  <c r="G2334" i="9"/>
  <c r="I2334" i="9" s="1"/>
  <c r="B2335" i="9" s="1"/>
  <c r="C2334" i="9"/>
  <c r="D2334" i="9" s="1"/>
  <c r="F2334" i="9"/>
  <c r="E2334" i="9"/>
  <c r="A2335" i="9"/>
  <c r="B2295" i="15" s="1"/>
  <c r="H2334" i="9"/>
  <c r="F2295" i="15" l="1"/>
  <c r="C2295" i="15"/>
  <c r="D2295" i="15"/>
  <c r="E2295" i="15"/>
  <c r="J2335" i="9"/>
  <c r="K2335" i="9"/>
  <c r="F2335" i="9"/>
  <c r="H2335" i="9"/>
  <c r="A2336" i="9"/>
  <c r="B2296" i="15" s="1"/>
  <c r="E2335" i="9"/>
  <c r="C2335" i="9"/>
  <c r="D2335" i="9" s="1"/>
  <c r="G2335" i="9"/>
  <c r="I2335" i="9" s="1"/>
  <c r="B2336" i="9" s="1"/>
  <c r="F2296" i="15" l="1"/>
  <c r="D2296" i="15"/>
  <c r="E2296" i="15"/>
  <c r="C2296" i="15"/>
  <c r="J2336" i="9"/>
  <c r="K2336" i="9"/>
  <c r="H2336" i="9"/>
  <c r="G2336" i="9"/>
  <c r="I2336" i="9" s="1"/>
  <c r="B2337" i="9" s="1"/>
  <c r="E2336" i="9"/>
  <c r="F2336" i="9"/>
  <c r="C2336" i="9"/>
  <c r="D2336" i="9" s="1"/>
  <c r="A2337" i="9"/>
  <c r="B2297" i="15" s="1"/>
  <c r="F2297" i="15" l="1"/>
  <c r="D2297" i="15"/>
  <c r="E2297" i="15"/>
  <c r="C2297" i="15"/>
  <c r="J2337" i="9"/>
  <c r="K2337" i="9"/>
  <c r="A2338" i="9"/>
  <c r="B2298" i="15" s="1"/>
  <c r="C2337" i="9"/>
  <c r="D2337" i="9" s="1"/>
  <c r="H2337" i="9"/>
  <c r="G2337" i="9"/>
  <c r="I2337" i="9" s="1"/>
  <c r="B2338" i="9" s="1"/>
  <c r="E2337" i="9"/>
  <c r="F2337" i="9"/>
  <c r="F2298" i="15" l="1"/>
  <c r="E2298" i="15"/>
  <c r="D2298" i="15"/>
  <c r="C2298" i="15"/>
  <c r="J2338" i="9"/>
  <c r="K2338" i="9"/>
  <c r="G2338" i="9"/>
  <c r="I2338" i="9" s="1"/>
  <c r="B2339" i="9" s="1"/>
  <c r="C2338" i="9"/>
  <c r="D2338" i="9" s="1"/>
  <c r="F2338" i="9"/>
  <c r="E2338" i="9"/>
  <c r="A2339" i="9"/>
  <c r="B2299" i="15" s="1"/>
  <c r="H2338" i="9"/>
  <c r="F2299" i="15" l="1"/>
  <c r="C2299" i="15"/>
  <c r="D2299" i="15"/>
  <c r="E2299" i="15"/>
  <c r="J2339" i="9"/>
  <c r="K2339" i="9"/>
  <c r="A2340" i="9"/>
  <c r="B2300" i="15" s="1"/>
  <c r="F2339" i="9"/>
  <c r="C2339" i="9"/>
  <c r="D2339" i="9" s="1"/>
  <c r="G2339" i="9"/>
  <c r="I2339" i="9" s="1"/>
  <c r="B2340" i="9" s="1"/>
  <c r="E2339" i="9"/>
  <c r="H2339" i="9"/>
  <c r="E2300" i="15" l="1"/>
  <c r="F2300" i="15"/>
  <c r="D2300" i="15"/>
  <c r="C2300" i="15"/>
  <c r="J2340" i="9"/>
  <c r="K2340" i="9"/>
  <c r="H2340" i="9"/>
  <c r="G2340" i="9"/>
  <c r="I2340" i="9" s="1"/>
  <c r="B2341" i="9" s="1"/>
  <c r="E2340" i="9"/>
  <c r="A2341" i="9"/>
  <c r="B2301" i="15" s="1"/>
  <c r="C2340" i="9"/>
  <c r="D2340" i="9" s="1"/>
  <c r="F2340" i="9"/>
  <c r="F2301" i="15" l="1"/>
  <c r="E2301" i="15"/>
  <c r="C2301" i="15"/>
  <c r="D2301" i="15"/>
  <c r="J2341" i="9"/>
  <c r="K2341" i="9"/>
  <c r="H2341" i="9"/>
  <c r="G2341" i="9"/>
  <c r="I2341" i="9" s="1"/>
  <c r="B2342" i="9" s="1"/>
  <c r="A2342" i="9"/>
  <c r="B2302" i="15" s="1"/>
  <c r="F2341" i="9"/>
  <c r="E2341" i="9"/>
  <c r="C2341" i="9"/>
  <c r="D2341" i="9" s="1"/>
  <c r="F2302" i="15" l="1"/>
  <c r="C2302" i="15"/>
  <c r="E2302" i="15"/>
  <c r="D2302" i="15"/>
  <c r="J2342" i="9"/>
  <c r="K2342" i="9"/>
  <c r="G2342" i="9"/>
  <c r="I2342" i="9" s="1"/>
  <c r="B2343" i="9" s="1"/>
  <c r="H2342" i="9"/>
  <c r="A2343" i="9"/>
  <c r="B2303" i="15" s="1"/>
  <c r="C2342" i="9"/>
  <c r="D2342" i="9" s="1"/>
  <c r="F2342" i="9"/>
  <c r="E2342" i="9"/>
  <c r="F2303" i="15" l="1"/>
  <c r="D2303" i="15"/>
  <c r="E2303" i="15"/>
  <c r="C2303" i="15"/>
  <c r="J2343" i="9"/>
  <c r="K2343" i="9"/>
  <c r="E2343" i="9"/>
  <c r="C2343" i="9"/>
  <c r="D2343" i="9" s="1"/>
  <c r="H2343" i="9"/>
  <c r="F2343" i="9"/>
  <c r="G2343" i="9"/>
  <c r="I2343" i="9" s="1"/>
  <c r="B2344" i="9" s="1"/>
  <c r="A2344" i="9"/>
  <c r="B2304" i="15" s="1"/>
  <c r="F2304" i="15" l="1"/>
  <c r="C2304" i="15"/>
  <c r="E2304" i="15"/>
  <c r="D2304" i="15"/>
  <c r="J2344" i="9"/>
  <c r="K2344" i="9"/>
  <c r="E2344" i="9"/>
  <c r="G2344" i="9"/>
  <c r="I2344" i="9" s="1"/>
  <c r="B2345" i="9" s="1"/>
  <c r="F2344" i="9"/>
  <c r="H2344" i="9"/>
  <c r="C2344" i="9"/>
  <c r="D2344" i="9" s="1"/>
  <c r="A2345" i="9"/>
  <c r="B2305" i="15" s="1"/>
  <c r="F2305" i="15" l="1"/>
  <c r="D2305" i="15"/>
  <c r="E2305" i="15"/>
  <c r="C2305" i="15"/>
  <c r="J2345" i="9"/>
  <c r="K2345" i="9"/>
  <c r="E2345" i="9"/>
  <c r="H2345" i="9"/>
  <c r="F2345" i="9"/>
  <c r="C2345" i="9"/>
  <c r="D2345" i="9" s="1"/>
  <c r="G2345" i="9"/>
  <c r="I2345" i="9" s="1"/>
  <c r="B2346" i="9" s="1"/>
  <c r="A2346" i="9"/>
  <c r="B2306" i="15" s="1"/>
  <c r="F2306" i="15" l="1"/>
  <c r="E2306" i="15"/>
  <c r="D2306" i="15"/>
  <c r="C2306" i="15"/>
  <c r="J2346" i="9"/>
  <c r="K2346" i="9"/>
  <c r="A2347" i="9"/>
  <c r="B2307" i="15" s="1"/>
  <c r="E2346" i="9"/>
  <c r="F2346" i="9"/>
  <c r="G2346" i="9"/>
  <c r="I2346" i="9" s="1"/>
  <c r="B2347" i="9" s="1"/>
  <c r="C2346" i="9"/>
  <c r="D2346" i="9" s="1"/>
  <c r="H2346" i="9"/>
  <c r="F2307" i="15" l="1"/>
  <c r="C2307" i="15"/>
  <c r="D2307" i="15"/>
  <c r="E2307" i="15"/>
  <c r="J2347" i="9"/>
  <c r="K2347" i="9"/>
  <c r="C2347" i="9"/>
  <c r="D2347" i="9" s="1"/>
  <c r="A2348" i="9"/>
  <c r="B2308" i="15" s="1"/>
  <c r="G2347" i="9"/>
  <c r="I2347" i="9" s="1"/>
  <c r="B2348" i="9" s="1"/>
  <c r="E2347" i="9"/>
  <c r="H2347" i="9"/>
  <c r="F2347" i="9"/>
  <c r="F2308" i="15" l="1"/>
  <c r="C2308" i="15"/>
  <c r="D2308" i="15"/>
  <c r="E2308" i="15"/>
  <c r="J2348" i="9"/>
  <c r="K2348" i="9"/>
  <c r="E2348" i="9"/>
  <c r="A2349" i="9"/>
  <c r="B2309" i="15" s="1"/>
  <c r="F2348" i="9"/>
  <c r="H2348" i="9"/>
  <c r="G2348" i="9"/>
  <c r="I2348" i="9" s="1"/>
  <c r="B2349" i="9" s="1"/>
  <c r="C2348" i="9"/>
  <c r="D2348" i="9" s="1"/>
  <c r="F2309" i="15" l="1"/>
  <c r="E2309" i="15"/>
  <c r="C2309" i="15"/>
  <c r="D2309" i="15"/>
  <c r="J2349" i="9"/>
  <c r="K2349" i="9"/>
  <c r="C2349" i="9"/>
  <c r="D2349" i="9" s="1"/>
  <c r="H2349" i="9"/>
  <c r="A2350" i="9"/>
  <c r="B2310" i="15" s="1"/>
  <c r="F2349" i="9"/>
  <c r="G2349" i="9"/>
  <c r="I2349" i="9" s="1"/>
  <c r="B2350" i="9" s="1"/>
  <c r="E2349" i="9"/>
  <c r="F2310" i="15" l="1"/>
  <c r="C2310" i="15"/>
  <c r="E2310" i="15"/>
  <c r="D2310" i="15"/>
  <c r="J2350" i="9"/>
  <c r="K2350" i="9"/>
  <c r="G2350" i="9"/>
  <c r="I2350" i="9" s="1"/>
  <c r="B2351" i="9" s="1"/>
  <c r="C2350" i="9"/>
  <c r="D2350" i="9" s="1"/>
  <c r="F2350" i="9"/>
  <c r="E2350" i="9"/>
  <c r="A2351" i="9"/>
  <c r="B2311" i="15" s="1"/>
  <c r="H2350" i="9"/>
  <c r="F2311" i="15" l="1"/>
  <c r="D2311" i="15"/>
  <c r="E2311" i="15"/>
  <c r="C2311" i="15"/>
  <c r="J2351" i="9"/>
  <c r="K2351" i="9"/>
  <c r="G2351" i="9"/>
  <c r="I2351" i="9" s="1"/>
  <c r="B2352" i="9" s="1"/>
  <c r="F2351" i="9"/>
  <c r="H2351" i="9"/>
  <c r="A2352" i="9"/>
  <c r="B2312" i="15" s="1"/>
  <c r="E2351" i="9"/>
  <c r="C2351" i="9"/>
  <c r="D2351" i="9" s="1"/>
  <c r="F2312" i="15" l="1"/>
  <c r="D2312" i="15"/>
  <c r="E2312" i="15"/>
  <c r="C2312" i="15"/>
  <c r="J2352" i="9"/>
  <c r="K2352" i="9"/>
  <c r="E2352" i="9"/>
  <c r="F2352" i="9"/>
  <c r="C2352" i="9"/>
  <c r="D2352" i="9" s="1"/>
  <c r="A2353" i="9"/>
  <c r="B2313" i="15" s="1"/>
  <c r="H2352" i="9"/>
  <c r="G2352" i="9"/>
  <c r="I2352" i="9" s="1"/>
  <c r="B2353" i="9" s="1"/>
  <c r="F2313" i="15" l="1"/>
  <c r="E2313" i="15"/>
  <c r="C2313" i="15"/>
  <c r="D2313" i="15"/>
  <c r="J2353" i="9"/>
  <c r="K2353" i="9"/>
  <c r="G2353" i="9"/>
  <c r="I2353" i="9" s="1"/>
  <c r="B2354" i="9" s="1"/>
  <c r="A2354" i="9"/>
  <c r="B2314" i="15" s="1"/>
  <c r="E2353" i="9"/>
  <c r="C2353" i="9"/>
  <c r="D2353" i="9" s="1"/>
  <c r="F2353" i="9"/>
  <c r="H2353" i="9"/>
  <c r="F2314" i="15" l="1"/>
  <c r="C2314" i="15"/>
  <c r="E2314" i="15"/>
  <c r="D2314" i="15"/>
  <c r="J2354" i="9"/>
  <c r="K2354" i="9"/>
  <c r="A2355" i="9"/>
  <c r="B2315" i="15" s="1"/>
  <c r="C2354" i="9"/>
  <c r="D2354" i="9" s="1"/>
  <c r="H2354" i="9"/>
  <c r="G2354" i="9"/>
  <c r="I2354" i="9" s="1"/>
  <c r="B2355" i="9" s="1"/>
  <c r="E2354" i="9"/>
  <c r="F2354" i="9"/>
  <c r="F2315" i="15" l="1"/>
  <c r="C2315" i="15"/>
  <c r="D2315" i="15"/>
  <c r="E2315" i="15"/>
  <c r="J2355" i="9"/>
  <c r="K2355" i="9"/>
  <c r="G2355" i="9"/>
  <c r="I2355" i="9" s="1"/>
  <c r="B2356" i="9" s="1"/>
  <c r="E2355" i="9"/>
  <c r="H2355" i="9"/>
  <c r="A2356" i="9"/>
  <c r="B2316" i="15" s="1"/>
  <c r="F2355" i="9"/>
  <c r="C2355" i="9"/>
  <c r="D2355" i="9" s="1"/>
  <c r="F2316" i="15" l="1"/>
  <c r="E2316" i="15"/>
  <c r="C2316" i="15"/>
  <c r="D2316" i="15"/>
  <c r="J2356" i="9"/>
  <c r="K2356" i="9"/>
  <c r="C2356" i="9"/>
  <c r="D2356" i="9" s="1"/>
  <c r="F2356" i="9"/>
  <c r="H2356" i="9"/>
  <c r="G2356" i="9"/>
  <c r="I2356" i="9" s="1"/>
  <c r="B2357" i="9" s="1"/>
  <c r="E2356" i="9"/>
  <c r="A2357" i="9"/>
  <c r="B2317" i="15" s="1"/>
  <c r="F2317" i="15" l="1"/>
  <c r="E2317" i="15"/>
  <c r="C2317" i="15"/>
  <c r="D2317" i="15"/>
  <c r="J2357" i="9"/>
  <c r="K2357" i="9"/>
  <c r="A2358" i="9"/>
  <c r="B2318" i="15" s="1"/>
  <c r="H2357" i="9"/>
  <c r="G2357" i="9"/>
  <c r="I2357" i="9" s="1"/>
  <c r="B2358" i="9" s="1"/>
  <c r="E2357" i="9"/>
  <c r="F2357" i="9"/>
  <c r="C2357" i="9"/>
  <c r="D2357" i="9" s="1"/>
  <c r="F2318" i="15" l="1"/>
  <c r="E2318" i="15"/>
  <c r="D2318" i="15"/>
  <c r="C2318" i="15"/>
  <c r="J2358" i="9"/>
  <c r="K2358" i="9"/>
  <c r="A2359" i="9"/>
  <c r="B2319" i="15" s="1"/>
  <c r="F2358" i="9"/>
  <c r="E2358" i="9"/>
  <c r="G2358" i="9"/>
  <c r="I2358" i="9" s="1"/>
  <c r="B2359" i="9" s="1"/>
  <c r="H2358" i="9"/>
  <c r="C2358" i="9"/>
  <c r="D2358" i="9" s="1"/>
  <c r="F2319" i="15" l="1"/>
  <c r="D2319" i="15"/>
  <c r="E2319" i="15"/>
  <c r="C2319" i="15"/>
  <c r="J2359" i="9"/>
  <c r="K2359" i="9"/>
  <c r="H2359" i="9"/>
  <c r="F2359" i="9"/>
  <c r="G2359" i="9"/>
  <c r="I2359" i="9" s="1"/>
  <c r="B2360" i="9" s="1"/>
  <c r="A2360" i="9"/>
  <c r="B2320" i="15" s="1"/>
  <c r="E2359" i="9"/>
  <c r="C2359" i="9"/>
  <c r="D2359" i="9" s="1"/>
  <c r="F2320" i="15" l="1"/>
  <c r="C2320" i="15"/>
  <c r="D2320" i="15"/>
  <c r="E2320" i="15"/>
  <c r="J2360" i="9"/>
  <c r="K2360" i="9"/>
  <c r="E2360" i="9"/>
  <c r="G2360" i="9"/>
  <c r="I2360" i="9" s="1"/>
  <c r="B2361" i="9" s="1"/>
  <c r="C2360" i="9"/>
  <c r="D2360" i="9" s="1"/>
  <c r="A2361" i="9"/>
  <c r="B2321" i="15" s="1"/>
  <c r="F2360" i="9"/>
  <c r="H2360" i="9"/>
  <c r="F2321" i="15" l="1"/>
  <c r="E2321" i="15"/>
  <c r="C2321" i="15"/>
  <c r="D2321" i="15"/>
  <c r="J2361" i="9"/>
  <c r="K2361" i="9"/>
  <c r="C2361" i="9"/>
  <c r="D2361" i="9" s="1"/>
  <c r="G2361" i="9"/>
  <c r="I2361" i="9" s="1"/>
  <c r="B2362" i="9" s="1"/>
  <c r="A2362" i="9"/>
  <c r="B2322" i="15" s="1"/>
  <c r="F2361" i="9"/>
  <c r="E2361" i="9"/>
  <c r="H2361" i="9"/>
  <c r="F2322" i="15" l="1"/>
  <c r="D2322" i="15"/>
  <c r="C2322" i="15"/>
  <c r="E2322" i="15"/>
  <c r="J2362" i="9"/>
  <c r="K2362" i="9"/>
  <c r="G2362" i="9"/>
  <c r="I2362" i="9" s="1"/>
  <c r="B2363" i="9" s="1"/>
  <c r="C2362" i="9"/>
  <c r="D2362" i="9" s="1"/>
  <c r="A2363" i="9"/>
  <c r="B2323" i="15" s="1"/>
  <c r="E2362" i="9"/>
  <c r="H2362" i="9"/>
  <c r="F2362" i="9"/>
  <c r="F2323" i="15" l="1"/>
  <c r="D2323" i="15"/>
  <c r="E2323" i="15"/>
  <c r="C2323" i="15"/>
  <c r="J2363" i="9"/>
  <c r="K2363" i="9"/>
  <c r="C2363" i="9"/>
  <c r="D2363" i="9" s="1"/>
  <c r="G2363" i="9"/>
  <c r="I2363" i="9" s="1"/>
  <c r="B2364" i="9" s="1"/>
  <c r="E2363" i="9"/>
  <c r="H2363" i="9"/>
  <c r="F2363" i="9"/>
  <c r="A2364" i="9"/>
  <c r="B2324" i="15" s="1"/>
  <c r="F2324" i="15" l="1"/>
  <c r="C2324" i="15"/>
  <c r="D2324" i="15"/>
  <c r="E2324" i="15"/>
  <c r="J2364" i="9"/>
  <c r="K2364" i="9"/>
  <c r="E2364" i="9"/>
  <c r="A2365" i="9"/>
  <c r="B2325" i="15" s="1"/>
  <c r="C2364" i="9"/>
  <c r="D2364" i="9" s="1"/>
  <c r="F2364" i="9"/>
  <c r="H2364" i="9"/>
  <c r="G2364" i="9"/>
  <c r="I2364" i="9" s="1"/>
  <c r="B2365" i="9" s="1"/>
  <c r="F2325" i="15" l="1"/>
  <c r="E2325" i="15"/>
  <c r="C2325" i="15"/>
  <c r="D2325" i="15"/>
  <c r="J2365" i="9"/>
  <c r="K2365" i="9"/>
  <c r="C2365" i="9"/>
  <c r="D2365" i="9" s="1"/>
  <c r="H2365" i="9"/>
  <c r="A2366" i="9"/>
  <c r="B2326" i="15" s="1"/>
  <c r="F2365" i="9"/>
  <c r="G2365" i="9"/>
  <c r="I2365" i="9" s="1"/>
  <c r="B2366" i="9" s="1"/>
  <c r="E2365" i="9"/>
  <c r="F2326" i="15" l="1"/>
  <c r="E2326" i="15"/>
  <c r="D2326" i="15"/>
  <c r="C2326" i="15"/>
  <c r="J2366" i="9"/>
  <c r="K2366" i="9"/>
  <c r="A2367" i="9"/>
  <c r="B2327" i="15" s="1"/>
  <c r="F2366" i="9"/>
  <c r="E2366" i="9"/>
  <c r="G2366" i="9"/>
  <c r="I2366" i="9" s="1"/>
  <c r="B2367" i="9" s="1"/>
  <c r="H2366" i="9"/>
  <c r="C2366" i="9"/>
  <c r="D2366" i="9" s="1"/>
  <c r="F2327" i="15" l="1"/>
  <c r="E2327" i="15"/>
  <c r="C2327" i="15"/>
  <c r="D2327" i="15"/>
  <c r="J2367" i="9"/>
  <c r="K2367" i="9"/>
  <c r="G2367" i="9"/>
  <c r="I2367" i="9" s="1"/>
  <c r="B2368" i="9" s="1"/>
  <c r="A2368" i="9"/>
  <c r="B2328" i="15" s="1"/>
  <c r="E2367" i="9"/>
  <c r="C2367" i="9"/>
  <c r="D2367" i="9" s="1"/>
  <c r="F2367" i="9"/>
  <c r="H2367" i="9"/>
  <c r="F2328" i="15" l="1"/>
  <c r="D2328" i="15"/>
  <c r="E2328" i="15"/>
  <c r="C2328" i="15"/>
  <c r="J2368" i="9"/>
  <c r="K2368" i="9"/>
  <c r="C2368" i="9"/>
  <c r="D2368" i="9" s="1"/>
  <c r="A2369" i="9"/>
  <c r="B2329" i="15" s="1"/>
  <c r="H2368" i="9"/>
  <c r="G2368" i="9"/>
  <c r="I2368" i="9" s="1"/>
  <c r="B2369" i="9" s="1"/>
  <c r="E2368" i="9"/>
  <c r="F2368" i="9"/>
  <c r="F2329" i="15" l="1"/>
  <c r="E2329" i="15"/>
  <c r="C2329" i="15"/>
  <c r="D2329" i="15"/>
  <c r="J2369" i="9"/>
  <c r="K2369" i="9"/>
  <c r="A2370" i="9"/>
  <c r="B2330" i="15" s="1"/>
  <c r="E2369" i="9"/>
  <c r="C2369" i="9"/>
  <c r="D2369" i="9" s="1"/>
  <c r="F2369" i="9"/>
  <c r="H2369" i="9"/>
  <c r="G2369" i="9"/>
  <c r="I2369" i="9" s="1"/>
  <c r="B2370" i="9" s="1"/>
  <c r="F2330" i="15" l="1"/>
  <c r="D2330" i="15"/>
  <c r="C2330" i="15"/>
  <c r="E2330" i="15"/>
  <c r="J2370" i="9"/>
  <c r="K2370" i="9"/>
  <c r="A2371" i="9"/>
  <c r="B2331" i="15" s="1"/>
  <c r="C2370" i="9"/>
  <c r="D2370" i="9" s="1"/>
  <c r="H2370" i="9"/>
  <c r="G2370" i="9"/>
  <c r="I2370" i="9" s="1"/>
  <c r="B2371" i="9" s="1"/>
  <c r="E2370" i="9"/>
  <c r="F2370" i="9"/>
  <c r="F2331" i="15" l="1"/>
  <c r="D2331" i="15"/>
  <c r="E2331" i="15"/>
  <c r="C2331" i="15"/>
  <c r="J2371" i="9"/>
  <c r="K2371" i="9"/>
  <c r="G2371" i="9"/>
  <c r="I2371" i="9" s="1"/>
  <c r="B2372" i="9" s="1"/>
  <c r="C2371" i="9"/>
  <c r="D2371" i="9" s="1"/>
  <c r="E2371" i="9"/>
  <c r="H2371" i="9"/>
  <c r="A2372" i="9"/>
  <c r="B2332" i="15" s="1"/>
  <c r="F2371" i="9"/>
  <c r="F2332" i="15" l="1"/>
  <c r="E2332" i="15"/>
  <c r="D2332" i="15"/>
  <c r="C2332" i="15"/>
  <c r="J2372" i="9"/>
  <c r="K2372" i="9"/>
  <c r="C2372" i="9"/>
  <c r="D2372" i="9" s="1"/>
  <c r="F2372" i="9"/>
  <c r="H2372" i="9"/>
  <c r="G2372" i="9"/>
  <c r="I2372" i="9" s="1"/>
  <c r="B2373" i="9" s="1"/>
  <c r="E2372" i="9"/>
  <c r="A2373" i="9"/>
  <c r="B2333" i="15" s="1"/>
  <c r="F2333" i="15" l="1"/>
  <c r="C2333" i="15"/>
  <c r="D2333" i="15"/>
  <c r="E2333" i="15"/>
  <c r="J2373" i="9"/>
  <c r="K2373" i="9"/>
  <c r="C2373" i="9"/>
  <c r="D2373" i="9" s="1"/>
  <c r="G2373" i="9"/>
  <c r="I2373" i="9" s="1"/>
  <c r="B2374" i="9" s="1"/>
  <c r="E2373" i="9"/>
  <c r="A2374" i="9"/>
  <c r="B2334" i="15" s="1"/>
  <c r="F2373" i="9"/>
  <c r="H2373" i="9"/>
  <c r="F2334" i="15" l="1"/>
  <c r="D2334" i="15"/>
  <c r="C2334" i="15"/>
  <c r="E2334" i="15"/>
  <c r="J2374" i="9"/>
  <c r="K2374" i="9"/>
  <c r="G2374" i="9"/>
  <c r="I2374" i="9" s="1"/>
  <c r="B2375" i="9" s="1"/>
  <c r="H2374" i="9"/>
  <c r="A2375" i="9"/>
  <c r="B2335" i="15" s="1"/>
  <c r="F2374" i="9"/>
  <c r="E2374" i="9"/>
  <c r="C2374" i="9"/>
  <c r="D2374" i="9" s="1"/>
  <c r="F2335" i="15" l="1"/>
  <c r="C2335" i="15"/>
  <c r="D2335" i="15"/>
  <c r="E2335" i="15"/>
  <c r="J2375" i="9"/>
  <c r="K2375" i="9"/>
  <c r="H2375" i="9"/>
  <c r="F2375" i="9"/>
  <c r="G2375" i="9"/>
  <c r="I2375" i="9" s="1"/>
  <c r="B2376" i="9" s="1"/>
  <c r="A2376" i="9"/>
  <c r="B2336" i="15" s="1"/>
  <c r="E2375" i="9"/>
  <c r="C2375" i="9"/>
  <c r="D2375" i="9" s="1"/>
  <c r="F2336" i="15" l="1"/>
  <c r="C2336" i="15"/>
  <c r="D2336" i="15"/>
  <c r="E2336" i="15"/>
  <c r="J2376" i="9"/>
  <c r="K2376" i="9"/>
  <c r="E2376" i="9"/>
  <c r="G2376" i="9"/>
  <c r="I2376" i="9" s="1"/>
  <c r="B2377" i="9" s="1"/>
  <c r="H2376" i="9"/>
  <c r="F2376" i="9"/>
  <c r="C2376" i="9"/>
  <c r="D2376" i="9" s="1"/>
  <c r="A2377" i="9"/>
  <c r="B2337" i="15" s="1"/>
  <c r="F2337" i="15" l="1"/>
  <c r="E2337" i="15"/>
  <c r="C2337" i="15"/>
  <c r="D2337" i="15"/>
  <c r="J2377" i="9"/>
  <c r="K2377" i="9"/>
  <c r="A2378" i="9"/>
  <c r="B2338" i="15" s="1"/>
  <c r="F2377" i="9"/>
  <c r="C2377" i="9"/>
  <c r="D2377" i="9" s="1"/>
  <c r="E2377" i="9"/>
  <c r="H2377" i="9"/>
  <c r="G2377" i="9"/>
  <c r="I2377" i="9" s="1"/>
  <c r="B2378" i="9" s="1"/>
  <c r="F2338" i="15" l="1"/>
  <c r="D2338" i="15"/>
  <c r="C2338" i="15"/>
  <c r="E2338" i="15"/>
  <c r="J2378" i="9"/>
  <c r="K2378" i="9"/>
  <c r="H2378" i="9"/>
  <c r="A2379" i="9"/>
  <c r="B2339" i="15" s="1"/>
  <c r="E2378" i="9"/>
  <c r="F2378" i="9"/>
  <c r="G2378" i="9"/>
  <c r="I2378" i="9" s="1"/>
  <c r="B2379" i="9" s="1"/>
  <c r="C2378" i="9"/>
  <c r="D2378" i="9" s="1"/>
  <c r="F2339" i="15" l="1"/>
  <c r="E2339" i="15"/>
  <c r="C2339" i="15"/>
  <c r="D2339" i="15"/>
  <c r="J2379" i="9"/>
  <c r="K2379" i="9"/>
  <c r="G2379" i="9"/>
  <c r="I2379" i="9" s="1"/>
  <c r="B2380" i="9" s="1"/>
  <c r="E2379" i="9"/>
  <c r="H2379" i="9"/>
  <c r="C2379" i="9"/>
  <c r="D2379" i="9" s="1"/>
  <c r="F2379" i="9"/>
  <c r="A2380" i="9"/>
  <c r="B2340" i="15" s="1"/>
  <c r="F2340" i="15" l="1"/>
  <c r="C2340" i="15"/>
  <c r="D2340" i="15"/>
  <c r="E2340" i="15"/>
  <c r="J2380" i="9"/>
  <c r="K2380" i="9"/>
  <c r="E2380" i="9"/>
  <c r="C2380" i="9"/>
  <c r="D2380" i="9" s="1"/>
  <c r="F2380" i="9"/>
  <c r="H2380" i="9"/>
  <c r="G2380" i="9"/>
  <c r="I2380" i="9" s="1"/>
  <c r="B2381" i="9" s="1"/>
  <c r="A2381" i="9"/>
  <c r="B2341" i="15" s="1"/>
  <c r="F2341" i="15" l="1"/>
  <c r="D2341" i="15"/>
  <c r="E2341" i="15"/>
  <c r="C2341" i="15"/>
  <c r="J2381" i="9"/>
  <c r="K2381" i="9"/>
  <c r="H2381" i="9"/>
  <c r="G2381" i="9"/>
  <c r="I2381" i="9" s="1"/>
  <c r="B2382" i="9" s="1"/>
  <c r="E2381" i="9"/>
  <c r="A2382" i="9"/>
  <c r="B2342" i="15" s="1"/>
  <c r="F2381" i="9"/>
  <c r="C2381" i="9"/>
  <c r="D2381" i="9" s="1"/>
  <c r="F2342" i="15" l="1"/>
  <c r="D2342" i="15"/>
  <c r="C2342" i="15"/>
  <c r="E2342" i="15"/>
  <c r="J2382" i="9"/>
  <c r="K2382" i="9"/>
  <c r="G2382" i="9"/>
  <c r="I2382" i="9" s="1"/>
  <c r="B2383" i="9" s="1"/>
  <c r="A2383" i="9"/>
  <c r="B2343" i="15" s="1"/>
  <c r="H2382" i="9"/>
  <c r="C2382" i="9"/>
  <c r="D2382" i="9" s="1"/>
  <c r="F2382" i="9"/>
  <c r="E2382" i="9"/>
  <c r="F2343" i="15" l="1"/>
  <c r="C2343" i="15"/>
  <c r="D2343" i="15"/>
  <c r="E2343" i="15"/>
  <c r="J2383" i="9"/>
  <c r="K2383" i="9"/>
  <c r="E2383" i="9"/>
  <c r="C2383" i="9"/>
  <c r="D2383" i="9" s="1"/>
  <c r="G2383" i="9"/>
  <c r="I2383" i="9" s="1"/>
  <c r="B2384" i="9" s="1"/>
  <c r="F2383" i="9"/>
  <c r="H2383" i="9"/>
  <c r="A2384" i="9"/>
  <c r="B2344" i="15" s="1"/>
  <c r="F2344" i="15" l="1"/>
  <c r="D2344" i="15"/>
  <c r="E2344" i="15"/>
  <c r="C2344" i="15"/>
  <c r="J2384" i="9"/>
  <c r="K2384" i="9"/>
  <c r="E2384" i="9"/>
  <c r="F2384" i="9"/>
  <c r="H2384" i="9"/>
  <c r="G2384" i="9"/>
  <c r="I2384" i="9" s="1"/>
  <c r="B2385" i="9" s="1"/>
  <c r="C2384" i="9"/>
  <c r="D2384" i="9" s="1"/>
  <c r="A2385" i="9"/>
  <c r="B2345" i="15" s="1"/>
  <c r="F2345" i="15" l="1"/>
  <c r="C2345" i="15"/>
  <c r="D2345" i="15"/>
  <c r="E2345" i="15"/>
  <c r="J2385" i="9"/>
  <c r="K2385" i="9"/>
  <c r="E2385" i="9"/>
  <c r="G2385" i="9"/>
  <c r="I2385" i="9" s="1"/>
  <c r="B2386" i="9" s="1"/>
  <c r="A2386" i="9"/>
  <c r="B2346" i="15" s="1"/>
  <c r="C2385" i="9"/>
  <c r="D2385" i="9" s="1"/>
  <c r="F2385" i="9"/>
  <c r="H2385" i="9"/>
  <c r="F2346" i="15" l="1"/>
  <c r="D2346" i="15"/>
  <c r="C2346" i="15"/>
  <c r="E2346" i="15"/>
  <c r="J2386" i="9"/>
  <c r="K2386" i="9"/>
  <c r="G2386" i="9"/>
  <c r="I2386" i="9" s="1"/>
  <c r="B2387" i="9" s="1"/>
  <c r="C2386" i="9"/>
  <c r="D2386" i="9" s="1"/>
  <c r="H2386" i="9"/>
  <c r="A2387" i="9"/>
  <c r="B2347" i="15" s="1"/>
  <c r="F2386" i="9"/>
  <c r="E2386" i="9"/>
  <c r="F2347" i="15" l="1"/>
  <c r="E2347" i="15"/>
  <c r="C2347" i="15"/>
  <c r="D2347" i="15"/>
  <c r="J2387" i="9"/>
  <c r="K2387" i="9"/>
  <c r="C2387" i="9"/>
  <c r="D2387" i="9" s="1"/>
  <c r="E2387" i="9"/>
  <c r="H2387" i="9"/>
  <c r="F2387" i="9"/>
  <c r="A2388" i="9"/>
  <c r="B2348" i="15" s="1"/>
  <c r="G2387" i="9"/>
  <c r="I2387" i="9" s="1"/>
  <c r="B2388" i="9" s="1"/>
  <c r="F2348" i="15" l="1"/>
  <c r="E2348" i="15"/>
  <c r="C2348" i="15"/>
  <c r="D2348" i="15"/>
  <c r="J2388" i="9"/>
  <c r="K2388" i="9"/>
  <c r="H2388" i="9"/>
  <c r="G2388" i="9"/>
  <c r="I2388" i="9" s="1"/>
  <c r="B2389" i="9" s="1"/>
  <c r="E2388" i="9"/>
  <c r="A2389" i="9"/>
  <c r="B2349" i="15" s="1"/>
  <c r="F2388" i="9"/>
  <c r="C2388" i="9"/>
  <c r="D2388" i="9" s="1"/>
  <c r="F2349" i="15" l="1"/>
  <c r="D2349" i="15"/>
  <c r="E2349" i="15"/>
  <c r="C2349" i="15"/>
  <c r="J2389" i="9"/>
  <c r="K2389" i="9"/>
  <c r="G2389" i="9"/>
  <c r="I2389" i="9" s="1"/>
  <c r="B2390" i="9" s="1"/>
  <c r="E2389" i="9"/>
  <c r="A2390" i="9"/>
  <c r="B2350" i="15" s="1"/>
  <c r="F2389" i="9"/>
  <c r="C2389" i="9"/>
  <c r="D2389" i="9" s="1"/>
  <c r="H2389" i="9"/>
  <c r="F2350" i="15" l="1"/>
  <c r="D2350" i="15"/>
  <c r="C2350" i="15"/>
  <c r="E2350" i="15"/>
  <c r="J2390" i="9"/>
  <c r="K2390" i="9"/>
  <c r="A2391" i="9"/>
  <c r="B2351" i="15" s="1"/>
  <c r="F2390" i="9"/>
  <c r="E2390" i="9"/>
  <c r="G2390" i="9"/>
  <c r="I2390" i="9" s="1"/>
  <c r="B2391" i="9" s="1"/>
  <c r="H2390" i="9"/>
  <c r="C2390" i="9"/>
  <c r="D2390" i="9" s="1"/>
  <c r="F2351" i="15" l="1"/>
  <c r="C2351" i="15"/>
  <c r="D2351" i="15"/>
  <c r="E2351" i="15"/>
  <c r="J2391" i="9"/>
  <c r="K2391" i="9"/>
  <c r="A2392" i="9"/>
  <c r="B2352" i="15" s="1"/>
  <c r="E2391" i="9"/>
  <c r="C2391" i="9"/>
  <c r="D2391" i="9" s="1"/>
  <c r="H2391" i="9"/>
  <c r="F2391" i="9"/>
  <c r="G2391" i="9"/>
  <c r="I2391" i="9" s="1"/>
  <c r="B2392" i="9" s="1"/>
  <c r="F2352" i="15" l="1"/>
  <c r="C2352" i="15"/>
  <c r="D2352" i="15"/>
  <c r="E2352" i="15"/>
  <c r="J2392" i="9"/>
  <c r="K2392" i="9"/>
  <c r="E2392" i="9"/>
  <c r="G2392" i="9"/>
  <c r="I2392" i="9" s="1"/>
  <c r="B2393" i="9" s="1"/>
  <c r="C2392" i="9"/>
  <c r="D2392" i="9" s="1"/>
  <c r="A2393" i="9"/>
  <c r="B2353" i="15" s="1"/>
  <c r="H2392" i="9"/>
  <c r="F2392" i="9"/>
  <c r="F2353" i="15" l="1"/>
  <c r="C2353" i="15"/>
  <c r="D2353" i="15"/>
  <c r="E2353" i="15"/>
  <c r="J2393" i="9"/>
  <c r="K2393" i="9"/>
  <c r="H2393" i="9"/>
  <c r="G2393" i="9"/>
  <c r="I2393" i="9" s="1"/>
  <c r="B2394" i="9" s="1"/>
  <c r="F2393" i="9"/>
  <c r="C2393" i="9"/>
  <c r="D2393" i="9" s="1"/>
  <c r="E2393" i="9"/>
  <c r="A2394" i="9"/>
  <c r="B2354" i="15" s="1"/>
  <c r="F2354" i="15" l="1"/>
  <c r="C2354" i="15"/>
  <c r="E2354" i="15"/>
  <c r="D2354" i="15"/>
  <c r="J2394" i="9"/>
  <c r="K2394" i="9"/>
  <c r="G2394" i="9"/>
  <c r="I2394" i="9" s="1"/>
  <c r="B2395" i="9" s="1"/>
  <c r="C2394" i="9"/>
  <c r="D2394" i="9" s="1"/>
  <c r="A2395" i="9"/>
  <c r="B2355" i="15" s="1"/>
  <c r="E2394" i="9"/>
  <c r="H2394" i="9"/>
  <c r="F2394" i="9"/>
  <c r="F2355" i="15" l="1"/>
  <c r="C2355" i="15"/>
  <c r="D2355" i="15"/>
  <c r="E2355" i="15"/>
  <c r="J2395" i="9"/>
  <c r="K2395" i="9"/>
  <c r="C2395" i="9"/>
  <c r="D2395" i="9" s="1"/>
  <c r="A2396" i="9"/>
  <c r="B2356" i="15" s="1"/>
  <c r="F2395" i="9"/>
  <c r="G2395" i="9"/>
  <c r="I2395" i="9" s="1"/>
  <c r="B2396" i="9" s="1"/>
  <c r="H2395" i="9"/>
  <c r="E2395" i="9"/>
  <c r="F2356" i="15" l="1"/>
  <c r="C2356" i="15"/>
  <c r="D2356" i="15"/>
  <c r="E2356" i="15"/>
  <c r="J2396" i="9"/>
  <c r="K2396" i="9"/>
  <c r="H2396" i="9"/>
  <c r="E2396" i="9"/>
  <c r="A2397" i="9"/>
  <c r="B2357" i="15" s="1"/>
  <c r="G2396" i="9"/>
  <c r="I2396" i="9" s="1"/>
  <c r="B2397" i="9" s="1"/>
  <c r="F2396" i="9"/>
  <c r="C2396" i="9"/>
  <c r="D2396" i="9" s="1"/>
  <c r="F2357" i="15" l="1"/>
  <c r="D2357" i="15"/>
  <c r="E2357" i="15"/>
  <c r="C2357" i="15"/>
  <c r="J2397" i="9"/>
  <c r="K2397" i="9"/>
  <c r="A2398" i="9"/>
  <c r="B2358" i="15" s="1"/>
  <c r="C2397" i="9"/>
  <c r="D2397" i="9" s="1"/>
  <c r="H2397" i="9"/>
  <c r="G2397" i="9"/>
  <c r="I2397" i="9" s="1"/>
  <c r="B2398" i="9" s="1"/>
  <c r="E2397" i="9"/>
  <c r="F2397" i="9"/>
  <c r="F2358" i="15" l="1"/>
  <c r="D2358" i="15"/>
  <c r="C2358" i="15"/>
  <c r="E2358" i="15"/>
  <c r="J2398" i="9"/>
  <c r="K2398" i="9"/>
  <c r="A2399" i="9"/>
  <c r="B2359" i="15" s="1"/>
  <c r="H2398" i="9"/>
  <c r="C2398" i="9"/>
  <c r="D2398" i="9" s="1"/>
  <c r="G2398" i="9"/>
  <c r="I2398" i="9" s="1"/>
  <c r="B2399" i="9" s="1"/>
  <c r="F2398" i="9"/>
  <c r="E2398" i="9"/>
  <c r="F2359" i="15" l="1"/>
  <c r="C2359" i="15"/>
  <c r="D2359" i="15"/>
  <c r="E2359" i="15"/>
  <c r="J2399" i="9"/>
  <c r="K2399" i="9"/>
  <c r="F2399" i="9"/>
  <c r="H2399" i="9"/>
  <c r="A2400" i="9"/>
  <c r="B2360" i="15" s="1"/>
  <c r="E2399" i="9"/>
  <c r="C2399" i="9"/>
  <c r="D2399" i="9" s="1"/>
  <c r="G2399" i="9"/>
  <c r="I2399" i="9" s="1"/>
  <c r="B2400" i="9" s="1"/>
  <c r="F2360" i="15" l="1"/>
  <c r="D2360" i="15"/>
  <c r="E2360" i="15"/>
  <c r="C2360" i="15"/>
  <c r="J2400" i="9"/>
  <c r="K2400" i="9"/>
  <c r="C2400" i="9"/>
  <c r="D2400" i="9" s="1"/>
  <c r="A2401" i="9"/>
  <c r="B2361" i="15" s="1"/>
  <c r="H2400" i="9"/>
  <c r="G2400" i="9"/>
  <c r="I2400" i="9" s="1"/>
  <c r="B2401" i="9" s="1"/>
  <c r="E2400" i="9"/>
  <c r="F2400" i="9"/>
  <c r="F2361" i="15" l="1"/>
  <c r="D2361" i="15"/>
  <c r="E2361" i="15"/>
  <c r="C2361" i="15"/>
  <c r="J2401" i="9"/>
  <c r="K2401" i="9"/>
  <c r="C2401" i="9"/>
  <c r="D2401" i="9" s="1"/>
  <c r="F2401" i="9"/>
  <c r="H2401" i="9"/>
  <c r="G2401" i="9"/>
  <c r="I2401" i="9" s="1"/>
  <c r="B2402" i="9" s="1"/>
  <c r="A2402" i="9"/>
  <c r="B2362" i="15" s="1"/>
  <c r="E2401" i="9"/>
  <c r="F2362" i="15" l="1"/>
  <c r="C2362" i="15"/>
  <c r="E2362" i="15"/>
  <c r="D2362" i="15"/>
  <c r="J2402" i="9"/>
  <c r="K2402" i="9"/>
  <c r="A2403" i="9"/>
  <c r="B2363" i="15" s="1"/>
  <c r="C2402" i="9"/>
  <c r="D2402" i="9" s="1"/>
  <c r="H2402" i="9"/>
  <c r="G2402" i="9"/>
  <c r="I2402" i="9" s="1"/>
  <c r="B2403" i="9" s="1"/>
  <c r="E2402" i="9"/>
  <c r="F2402" i="9"/>
  <c r="F2363" i="15" l="1"/>
  <c r="C2363" i="15"/>
  <c r="D2363" i="15"/>
  <c r="E2363" i="15"/>
  <c r="J2403" i="9"/>
  <c r="K2403" i="9"/>
  <c r="G2403" i="9"/>
  <c r="I2403" i="9" s="1"/>
  <c r="B2404" i="9" s="1"/>
  <c r="E2403" i="9"/>
  <c r="H2403" i="9"/>
  <c r="C2403" i="9"/>
  <c r="D2403" i="9" s="1"/>
  <c r="F2403" i="9"/>
  <c r="A2404" i="9"/>
  <c r="B2364" i="15" s="1"/>
  <c r="F2364" i="15" l="1"/>
  <c r="E2364" i="15"/>
  <c r="D2364" i="15"/>
  <c r="C2364" i="15"/>
  <c r="J2404" i="9"/>
  <c r="K2404" i="9"/>
  <c r="H2404" i="9"/>
  <c r="G2404" i="9"/>
  <c r="I2404" i="9" s="1"/>
  <c r="B2405" i="9" s="1"/>
  <c r="E2404" i="9"/>
  <c r="A2405" i="9"/>
  <c r="B2365" i="15" s="1"/>
  <c r="C2404" i="9"/>
  <c r="D2404" i="9" s="1"/>
  <c r="F2404" i="9"/>
  <c r="F2365" i="15" l="1"/>
  <c r="E2365" i="15"/>
  <c r="C2365" i="15"/>
  <c r="D2365" i="15"/>
  <c r="J2405" i="9"/>
  <c r="K2405" i="9"/>
  <c r="A2406" i="9"/>
  <c r="B2366" i="15" s="1"/>
  <c r="F2405" i="9"/>
  <c r="C2405" i="9"/>
  <c r="D2405" i="9" s="1"/>
  <c r="G2405" i="9"/>
  <c r="I2405" i="9" s="1"/>
  <c r="B2406" i="9" s="1"/>
  <c r="E2405" i="9"/>
  <c r="H2405" i="9"/>
  <c r="F2366" i="15" l="1"/>
  <c r="C2366" i="15"/>
  <c r="E2366" i="15"/>
  <c r="D2366" i="15"/>
  <c r="J2406" i="9"/>
  <c r="K2406" i="9"/>
  <c r="A2407" i="9"/>
  <c r="B2367" i="15" s="1"/>
  <c r="C2406" i="9"/>
  <c r="D2406" i="9" s="1"/>
  <c r="G2406" i="9"/>
  <c r="I2406" i="9" s="1"/>
  <c r="B2407" i="9" s="1"/>
  <c r="F2406" i="9"/>
  <c r="E2406" i="9"/>
  <c r="H2406" i="9"/>
  <c r="F2367" i="15" l="1"/>
  <c r="C2367" i="15"/>
  <c r="D2367" i="15"/>
  <c r="E2367" i="15"/>
  <c r="J2407" i="9"/>
  <c r="K2407" i="9"/>
  <c r="A2408" i="9"/>
  <c r="B2368" i="15" s="1"/>
  <c r="E2407" i="9"/>
  <c r="C2407" i="9"/>
  <c r="D2407" i="9" s="1"/>
  <c r="H2407" i="9"/>
  <c r="G2407" i="9"/>
  <c r="I2407" i="9" s="1"/>
  <c r="B2408" i="9" s="1"/>
  <c r="F2407" i="9"/>
  <c r="F2368" i="15" l="1"/>
  <c r="C2368" i="15"/>
  <c r="E2368" i="15"/>
  <c r="D2368" i="15"/>
  <c r="J2408" i="9"/>
  <c r="K2408" i="9"/>
  <c r="H2408" i="9"/>
  <c r="F2408" i="9"/>
  <c r="E2408" i="9"/>
  <c r="G2408" i="9"/>
  <c r="I2408" i="9" s="1"/>
  <c r="B2409" i="9" s="1"/>
  <c r="A2409" i="9"/>
  <c r="B2369" i="15" s="1"/>
  <c r="C2408" i="9"/>
  <c r="D2408" i="9" s="1"/>
  <c r="F2369" i="15" l="1"/>
  <c r="D2369" i="15"/>
  <c r="E2369" i="15"/>
  <c r="C2369" i="15"/>
  <c r="J2409" i="9"/>
  <c r="K2409" i="9"/>
  <c r="C2409" i="9"/>
  <c r="D2409" i="9" s="1"/>
  <c r="H2409" i="9"/>
  <c r="G2409" i="9"/>
  <c r="I2409" i="9" s="1"/>
  <c r="B2410" i="9" s="1"/>
  <c r="A2410" i="9"/>
  <c r="B2370" i="15" s="1"/>
  <c r="F2409" i="9"/>
  <c r="E2409" i="9"/>
  <c r="F2370" i="15" l="1"/>
  <c r="E2370" i="15"/>
  <c r="D2370" i="15"/>
  <c r="C2370" i="15"/>
  <c r="J2410" i="9"/>
  <c r="K2410" i="9"/>
  <c r="A2411" i="9"/>
  <c r="B2371" i="15" s="1"/>
  <c r="E2410" i="9"/>
  <c r="H2410" i="9"/>
  <c r="F2410" i="9"/>
  <c r="G2410" i="9"/>
  <c r="I2410" i="9" s="1"/>
  <c r="B2411" i="9" s="1"/>
  <c r="C2410" i="9"/>
  <c r="D2410" i="9" s="1"/>
  <c r="F2371" i="15" l="1"/>
  <c r="C2371" i="15"/>
  <c r="D2371" i="15"/>
  <c r="E2371" i="15"/>
  <c r="J2411" i="9"/>
  <c r="K2411" i="9"/>
  <c r="C2411" i="9"/>
  <c r="D2411" i="9" s="1"/>
  <c r="F2411" i="9"/>
  <c r="E2411" i="9"/>
  <c r="H2411" i="9"/>
  <c r="A2412" i="9"/>
  <c r="B2372" i="15" s="1"/>
  <c r="G2411" i="9"/>
  <c r="I2411" i="9" s="1"/>
  <c r="B2412" i="9" s="1"/>
  <c r="F2372" i="15" l="1"/>
  <c r="C2372" i="15"/>
  <c r="D2372" i="15"/>
  <c r="E2372" i="15"/>
  <c r="J2412" i="9"/>
  <c r="K2412" i="9"/>
  <c r="E2412" i="9"/>
  <c r="A2413" i="9"/>
  <c r="B2373" i="15" s="1"/>
  <c r="C2412" i="9"/>
  <c r="D2412" i="9" s="1"/>
  <c r="F2412" i="9"/>
  <c r="H2412" i="9"/>
  <c r="G2412" i="9"/>
  <c r="I2412" i="9" s="1"/>
  <c r="B2413" i="9" s="1"/>
  <c r="F2373" i="15" l="1"/>
  <c r="E2373" i="15"/>
  <c r="C2373" i="15"/>
  <c r="D2373" i="15"/>
  <c r="J2413" i="9"/>
  <c r="K2413" i="9"/>
  <c r="H2413" i="9"/>
  <c r="A2414" i="9"/>
  <c r="B2374" i="15" s="1"/>
  <c r="G2413" i="9"/>
  <c r="I2413" i="9" s="1"/>
  <c r="B2414" i="9" s="1"/>
  <c r="E2413" i="9"/>
  <c r="F2413" i="9"/>
  <c r="C2413" i="9"/>
  <c r="D2413" i="9" s="1"/>
  <c r="F2374" i="15" l="1"/>
  <c r="C2374" i="15"/>
  <c r="E2374" i="15"/>
  <c r="D2374" i="15"/>
  <c r="J2414" i="9"/>
  <c r="K2414" i="9"/>
  <c r="A2415" i="9"/>
  <c r="B2375" i="15" s="1"/>
  <c r="H2414" i="9"/>
  <c r="F2414" i="9"/>
  <c r="E2414" i="9"/>
  <c r="C2414" i="9"/>
  <c r="D2414" i="9" s="1"/>
  <c r="G2414" i="9"/>
  <c r="I2414" i="9" s="1"/>
  <c r="B2415" i="9" s="1"/>
  <c r="F2375" i="15" l="1"/>
  <c r="D2375" i="15"/>
  <c r="E2375" i="15"/>
  <c r="C2375" i="15"/>
  <c r="J2415" i="9"/>
  <c r="K2415" i="9"/>
  <c r="F2415" i="9"/>
  <c r="A2416" i="9"/>
  <c r="B2376" i="15" s="1"/>
  <c r="E2415" i="9"/>
  <c r="C2415" i="9"/>
  <c r="D2415" i="9" s="1"/>
  <c r="G2415" i="9"/>
  <c r="I2415" i="9" s="1"/>
  <c r="B2416" i="9" s="1"/>
  <c r="H2415" i="9"/>
  <c r="F2376" i="15" l="1"/>
  <c r="D2376" i="15"/>
  <c r="E2376" i="15"/>
  <c r="C2376" i="15"/>
  <c r="J2416" i="9"/>
  <c r="K2416" i="9"/>
  <c r="C2416" i="9"/>
  <c r="D2416" i="9" s="1"/>
  <c r="A2417" i="9"/>
  <c r="B2377" i="15" s="1"/>
  <c r="H2416" i="9"/>
  <c r="G2416" i="9"/>
  <c r="I2416" i="9" s="1"/>
  <c r="B2417" i="9" s="1"/>
  <c r="E2416" i="9"/>
  <c r="F2416" i="9"/>
  <c r="F2377" i="15" l="1"/>
  <c r="E2377" i="15"/>
  <c r="C2377" i="15"/>
  <c r="D2377" i="15"/>
  <c r="J2417" i="9"/>
  <c r="K2417" i="9"/>
  <c r="C2417" i="9"/>
  <c r="D2417" i="9" s="1"/>
  <c r="F2417" i="9"/>
  <c r="H2417" i="9"/>
  <c r="A2418" i="9"/>
  <c r="B2378" i="15" s="1"/>
  <c r="E2417" i="9"/>
  <c r="G2417" i="9"/>
  <c r="I2417" i="9" s="1"/>
  <c r="B2418" i="9" s="1"/>
  <c r="F2378" i="15" l="1"/>
  <c r="D2378" i="15"/>
  <c r="C2378" i="15"/>
  <c r="E2378" i="15"/>
  <c r="J2418" i="9"/>
  <c r="K2418" i="9"/>
  <c r="A2419" i="9"/>
  <c r="B2379" i="15" s="1"/>
  <c r="H2418" i="9"/>
  <c r="F2418" i="9"/>
  <c r="G2418" i="9"/>
  <c r="I2418" i="9" s="1"/>
  <c r="B2419" i="9" s="1"/>
  <c r="E2418" i="9"/>
  <c r="C2418" i="9"/>
  <c r="D2418" i="9" s="1"/>
  <c r="F2379" i="15" l="1"/>
  <c r="C2379" i="15"/>
  <c r="D2379" i="15"/>
  <c r="E2379" i="15"/>
  <c r="J2419" i="9"/>
  <c r="K2419" i="9"/>
  <c r="A2420" i="9"/>
  <c r="B2380" i="15" s="1"/>
  <c r="F2419" i="9"/>
  <c r="C2419" i="9"/>
  <c r="D2419" i="9" s="1"/>
  <c r="G2419" i="9"/>
  <c r="I2419" i="9" s="1"/>
  <c r="B2420" i="9" s="1"/>
  <c r="H2419" i="9"/>
  <c r="E2419" i="9"/>
  <c r="F2380" i="15" l="1"/>
  <c r="E2380" i="15"/>
  <c r="C2380" i="15"/>
  <c r="D2380" i="15"/>
  <c r="J2420" i="9"/>
  <c r="K2420" i="9"/>
  <c r="G2420" i="9"/>
  <c r="I2420" i="9" s="1"/>
  <c r="B2421" i="9" s="1"/>
  <c r="E2420" i="9"/>
  <c r="A2421" i="9"/>
  <c r="B2381" i="15" s="1"/>
  <c r="C2420" i="9"/>
  <c r="D2420" i="9" s="1"/>
  <c r="F2420" i="9"/>
  <c r="H2420" i="9"/>
  <c r="F2381" i="15" l="1"/>
  <c r="E2381" i="15"/>
  <c r="C2381" i="15"/>
  <c r="D2381" i="15"/>
  <c r="J2421" i="9"/>
  <c r="K2421" i="9"/>
  <c r="F2421" i="9"/>
  <c r="C2421" i="9"/>
  <c r="D2421" i="9" s="1"/>
  <c r="H2421" i="9"/>
  <c r="E2421" i="9"/>
  <c r="A2422" i="9"/>
  <c r="B2382" i="15" s="1"/>
  <c r="G2421" i="9"/>
  <c r="I2421" i="9" s="1"/>
  <c r="B2422" i="9" s="1"/>
  <c r="F2382" i="15" l="1"/>
  <c r="E2382" i="15"/>
  <c r="D2382" i="15"/>
  <c r="C2382" i="15"/>
  <c r="J2422" i="9"/>
  <c r="K2422" i="9"/>
  <c r="A2423" i="9"/>
  <c r="B2383" i="15" s="1"/>
  <c r="C2422" i="9"/>
  <c r="D2422" i="9" s="1"/>
  <c r="G2422" i="9"/>
  <c r="I2422" i="9" s="1"/>
  <c r="B2423" i="9" s="1"/>
  <c r="H2422" i="9"/>
  <c r="F2422" i="9"/>
  <c r="E2422" i="9"/>
  <c r="F2383" i="15" l="1"/>
  <c r="D2383" i="15"/>
  <c r="E2383" i="15"/>
  <c r="C2383" i="15"/>
  <c r="J2423" i="9"/>
  <c r="K2423" i="9"/>
  <c r="H2423" i="9"/>
  <c r="G2423" i="9"/>
  <c r="I2423" i="9" s="1"/>
  <c r="B2424" i="9" s="1"/>
  <c r="E2423" i="9"/>
  <c r="C2423" i="9"/>
  <c r="D2423" i="9" s="1"/>
  <c r="F2423" i="9"/>
  <c r="A2424" i="9"/>
  <c r="B2384" i="15" s="1"/>
  <c r="F2384" i="15" l="1"/>
  <c r="C2384" i="15"/>
  <c r="D2384" i="15"/>
  <c r="E2384" i="15"/>
  <c r="J2424" i="9"/>
  <c r="K2424" i="9"/>
  <c r="H2424" i="9"/>
  <c r="F2424" i="9"/>
  <c r="E2424" i="9"/>
  <c r="G2424" i="9"/>
  <c r="I2424" i="9" s="1"/>
  <c r="B2425" i="9" s="1"/>
  <c r="C2424" i="9"/>
  <c r="D2424" i="9" s="1"/>
  <c r="A2425" i="9"/>
  <c r="B2385" i="15" s="1"/>
  <c r="F2385" i="15" l="1"/>
  <c r="E2385" i="15"/>
  <c r="C2385" i="15"/>
  <c r="D2385" i="15"/>
  <c r="J2425" i="9"/>
  <c r="K2425" i="9"/>
  <c r="A2426" i="9"/>
  <c r="B2386" i="15" s="1"/>
  <c r="H2425" i="9"/>
  <c r="G2425" i="9"/>
  <c r="I2425" i="9" s="1"/>
  <c r="B2426" i="9" s="1"/>
  <c r="F2425" i="9"/>
  <c r="C2425" i="9"/>
  <c r="D2425" i="9" s="1"/>
  <c r="E2425" i="9"/>
  <c r="F2386" i="15" l="1"/>
  <c r="D2386" i="15"/>
  <c r="C2386" i="15"/>
  <c r="E2386" i="15"/>
  <c r="J2426" i="9"/>
  <c r="K2426" i="9"/>
  <c r="H2426" i="9"/>
  <c r="F2426" i="9"/>
  <c r="G2426" i="9"/>
  <c r="I2426" i="9" s="1"/>
  <c r="B2427" i="9" s="1"/>
  <c r="C2426" i="9"/>
  <c r="D2426" i="9" s="1"/>
  <c r="A2427" i="9"/>
  <c r="B2387" i="15" s="1"/>
  <c r="E2426" i="9"/>
  <c r="F2387" i="15" l="1"/>
  <c r="D2387" i="15"/>
  <c r="E2387" i="15"/>
  <c r="C2387" i="15"/>
  <c r="J2427" i="9"/>
  <c r="K2427" i="9"/>
  <c r="G2427" i="9"/>
  <c r="I2427" i="9" s="1"/>
  <c r="B2428" i="9" s="1"/>
  <c r="E2427" i="9"/>
  <c r="H2427" i="9"/>
  <c r="C2427" i="9"/>
  <c r="D2427" i="9" s="1"/>
  <c r="F2427" i="9"/>
  <c r="A2428" i="9"/>
  <c r="B2388" i="15" s="1"/>
  <c r="F2388" i="15" l="1"/>
  <c r="C2388" i="15"/>
  <c r="D2388" i="15"/>
  <c r="E2388" i="15"/>
  <c r="J2428" i="9"/>
  <c r="K2428" i="9"/>
  <c r="A2429" i="9"/>
  <c r="B2389" i="15" s="1"/>
  <c r="C2428" i="9"/>
  <c r="D2428" i="9" s="1"/>
  <c r="F2428" i="9"/>
  <c r="H2428" i="9"/>
  <c r="G2428" i="9"/>
  <c r="I2428" i="9" s="1"/>
  <c r="B2429" i="9" s="1"/>
  <c r="E2428" i="9"/>
  <c r="F2389" i="15" l="1"/>
  <c r="D2389" i="15"/>
  <c r="E2389" i="15"/>
  <c r="C2389" i="15"/>
  <c r="J2429" i="9"/>
  <c r="K2429" i="9"/>
  <c r="C2429" i="9"/>
  <c r="D2429" i="9" s="1"/>
  <c r="G2429" i="9"/>
  <c r="I2429" i="9" s="1"/>
  <c r="B2430" i="9" s="1"/>
  <c r="E2429" i="9"/>
  <c r="A2430" i="9"/>
  <c r="B2390" i="15" s="1"/>
  <c r="F2429" i="9"/>
  <c r="H2429" i="9"/>
  <c r="F2390" i="15" l="1"/>
  <c r="E2390" i="15"/>
  <c r="D2390" i="15"/>
  <c r="C2390" i="15"/>
  <c r="J2430" i="9"/>
  <c r="K2430" i="9"/>
  <c r="G2430" i="9"/>
  <c r="I2430" i="9" s="1"/>
  <c r="B2431" i="9" s="1"/>
  <c r="A2431" i="9"/>
  <c r="B2391" i="15" s="1"/>
  <c r="H2430" i="9"/>
  <c r="C2430" i="9"/>
  <c r="D2430" i="9" s="1"/>
  <c r="F2430" i="9"/>
  <c r="E2430" i="9"/>
  <c r="F2391" i="15" l="1"/>
  <c r="E2391" i="15"/>
  <c r="C2391" i="15"/>
  <c r="D2391" i="15"/>
  <c r="J2431" i="9"/>
  <c r="K2431" i="9"/>
  <c r="F2431" i="9"/>
  <c r="H2431" i="9"/>
  <c r="A2432" i="9"/>
  <c r="B2392" i="15" s="1"/>
  <c r="E2431" i="9"/>
  <c r="C2431" i="9"/>
  <c r="D2431" i="9" s="1"/>
  <c r="G2431" i="9"/>
  <c r="I2431" i="9" s="1"/>
  <c r="B2432" i="9" s="1"/>
  <c r="F2392" i="15" l="1"/>
  <c r="D2392" i="15"/>
  <c r="E2392" i="15"/>
  <c r="C2392" i="15"/>
  <c r="J2432" i="9"/>
  <c r="K2432" i="9"/>
  <c r="E2432" i="9"/>
  <c r="F2432" i="9"/>
  <c r="C2432" i="9"/>
  <c r="D2432" i="9" s="1"/>
  <c r="A2433" i="9"/>
  <c r="B2393" i="15" s="1"/>
  <c r="H2432" i="9"/>
  <c r="G2432" i="9"/>
  <c r="I2432" i="9" s="1"/>
  <c r="B2433" i="9" s="1"/>
  <c r="F2393" i="15" l="1"/>
  <c r="E2393" i="15"/>
  <c r="C2393" i="15"/>
  <c r="D2393" i="15"/>
  <c r="J2433" i="9"/>
  <c r="K2433" i="9"/>
  <c r="C2433" i="9"/>
  <c r="D2433" i="9" s="1"/>
  <c r="F2433" i="9"/>
  <c r="H2433" i="9"/>
  <c r="A2434" i="9"/>
  <c r="B2394" i="15" s="1"/>
  <c r="E2433" i="9"/>
  <c r="G2433" i="9"/>
  <c r="I2433" i="9" s="1"/>
  <c r="B2434" i="9" s="1"/>
  <c r="F2394" i="15" l="1"/>
  <c r="E2394" i="15"/>
  <c r="D2394" i="15"/>
  <c r="C2394" i="15"/>
  <c r="J2434" i="9"/>
  <c r="K2434" i="9"/>
  <c r="A2435" i="9"/>
  <c r="B2395" i="15" s="1"/>
  <c r="C2434" i="9"/>
  <c r="D2434" i="9" s="1"/>
  <c r="H2434" i="9"/>
  <c r="F2434" i="9"/>
  <c r="G2434" i="9"/>
  <c r="I2434" i="9" s="1"/>
  <c r="B2435" i="9" s="1"/>
  <c r="E2434" i="9"/>
  <c r="F2395" i="15" l="1"/>
  <c r="D2395" i="15"/>
  <c r="E2395" i="15"/>
  <c r="C2395" i="15"/>
  <c r="J2435" i="9"/>
  <c r="K2435" i="9"/>
  <c r="A2436" i="9"/>
  <c r="B2396" i="15" s="1"/>
  <c r="F2435" i="9"/>
  <c r="C2435" i="9"/>
  <c r="D2435" i="9" s="1"/>
  <c r="G2435" i="9"/>
  <c r="I2435" i="9" s="1"/>
  <c r="B2436" i="9" s="1"/>
  <c r="E2435" i="9"/>
  <c r="H2435" i="9"/>
  <c r="F2396" i="15" l="1"/>
  <c r="E2396" i="15"/>
  <c r="D2396" i="15"/>
  <c r="C2396" i="15"/>
  <c r="J2436" i="9"/>
  <c r="K2436" i="9"/>
  <c r="H2436" i="9"/>
  <c r="G2436" i="9"/>
  <c r="I2436" i="9" s="1"/>
  <c r="B2437" i="9" s="1"/>
  <c r="E2436" i="9"/>
  <c r="A2437" i="9"/>
  <c r="B2397" i="15" s="1"/>
  <c r="C2436" i="9"/>
  <c r="D2436" i="9" s="1"/>
  <c r="F2436" i="9"/>
  <c r="F2397" i="15" l="1"/>
  <c r="C2397" i="15"/>
  <c r="D2397" i="15"/>
  <c r="E2397" i="15"/>
  <c r="J2437" i="9"/>
  <c r="K2437" i="9"/>
  <c r="A2438" i="9"/>
  <c r="B2398" i="15" s="1"/>
  <c r="F2437" i="9"/>
  <c r="C2437" i="9"/>
  <c r="D2437" i="9" s="1"/>
  <c r="H2437" i="9"/>
  <c r="G2437" i="9"/>
  <c r="I2437" i="9" s="1"/>
  <c r="B2438" i="9" s="1"/>
  <c r="E2437" i="9"/>
  <c r="F2398" i="15" l="1"/>
  <c r="D2398" i="15"/>
  <c r="C2398" i="15"/>
  <c r="E2398" i="15"/>
  <c r="J2438" i="9"/>
  <c r="K2438" i="9"/>
  <c r="F2438" i="9"/>
  <c r="E2438" i="9"/>
  <c r="G2438" i="9"/>
  <c r="I2438" i="9" s="1"/>
  <c r="B2439" i="9" s="1"/>
  <c r="H2438" i="9"/>
  <c r="C2438" i="9"/>
  <c r="D2438" i="9" s="1"/>
  <c r="A2439" i="9"/>
  <c r="B2399" i="15" s="1"/>
  <c r="F2399" i="15" l="1"/>
  <c r="C2399" i="15"/>
  <c r="D2399" i="15"/>
  <c r="E2399" i="15"/>
  <c r="J2439" i="9"/>
  <c r="K2439" i="9"/>
  <c r="H2439" i="9"/>
  <c r="E2439" i="9"/>
  <c r="F2439" i="9"/>
  <c r="A2440" i="9"/>
  <c r="B2400" i="15" s="1"/>
  <c r="G2439" i="9"/>
  <c r="I2439" i="9" s="1"/>
  <c r="B2440" i="9" s="1"/>
  <c r="C2439" i="9"/>
  <c r="D2439" i="9" s="1"/>
  <c r="F2400" i="15" l="1"/>
  <c r="C2400" i="15"/>
  <c r="E2400" i="15"/>
  <c r="D2400" i="15"/>
  <c r="J2440" i="9"/>
  <c r="K2440" i="9"/>
  <c r="H2440" i="9"/>
  <c r="A2441" i="9"/>
  <c r="B2401" i="15" s="1"/>
  <c r="E2440" i="9"/>
  <c r="C2440" i="9"/>
  <c r="D2440" i="9" s="1"/>
  <c r="G2440" i="9"/>
  <c r="I2440" i="9" s="1"/>
  <c r="B2441" i="9" s="1"/>
  <c r="F2440" i="9"/>
  <c r="F2401" i="15" l="1"/>
  <c r="E2401" i="15"/>
  <c r="C2401" i="15"/>
  <c r="D2401" i="15"/>
  <c r="J2441" i="9"/>
  <c r="K2441" i="9"/>
  <c r="A2442" i="9"/>
  <c r="B2402" i="15" s="1"/>
  <c r="H2441" i="9"/>
  <c r="E2441" i="9"/>
  <c r="C2441" i="9"/>
  <c r="D2441" i="9" s="1"/>
  <c r="F2441" i="9"/>
  <c r="G2441" i="9"/>
  <c r="I2441" i="9" s="1"/>
  <c r="B2442" i="9" s="1"/>
  <c r="F2402" i="15" l="1"/>
  <c r="D2402" i="15"/>
  <c r="C2402" i="15"/>
  <c r="E2402" i="15"/>
  <c r="J2442" i="9"/>
  <c r="K2442" i="9"/>
  <c r="H2442" i="9"/>
  <c r="A2443" i="9"/>
  <c r="B2403" i="15" s="1"/>
  <c r="F2442" i="9"/>
  <c r="C2442" i="9"/>
  <c r="D2442" i="9" s="1"/>
  <c r="G2442" i="9"/>
  <c r="I2442" i="9" s="1"/>
  <c r="B2443" i="9" s="1"/>
  <c r="E2442" i="9"/>
  <c r="F2403" i="15" l="1"/>
  <c r="E2403" i="15"/>
  <c r="C2403" i="15"/>
  <c r="D2403" i="15"/>
  <c r="J2443" i="9"/>
  <c r="K2443" i="9"/>
  <c r="H2443" i="9"/>
  <c r="C2443" i="9"/>
  <c r="D2443" i="9" s="1"/>
  <c r="E2443" i="9"/>
  <c r="A2444" i="9"/>
  <c r="B2404" i="15" s="1"/>
  <c r="F2443" i="9"/>
  <c r="G2443" i="9"/>
  <c r="I2443" i="9" s="1"/>
  <c r="B2444" i="9" s="1"/>
  <c r="F2404" i="15" l="1"/>
  <c r="C2404" i="15"/>
  <c r="D2404" i="15"/>
  <c r="E2404" i="15"/>
  <c r="J2444" i="9"/>
  <c r="K2444" i="9"/>
  <c r="H2444" i="9"/>
  <c r="G2444" i="9"/>
  <c r="I2444" i="9" s="1"/>
  <c r="B2445" i="9" s="1"/>
  <c r="E2444" i="9"/>
  <c r="C2444" i="9"/>
  <c r="D2444" i="9" s="1"/>
  <c r="A2445" i="9"/>
  <c r="B2405" i="15" s="1"/>
  <c r="F2444" i="9"/>
  <c r="F2405" i="15" l="1"/>
  <c r="E2405" i="15"/>
  <c r="C2405" i="15"/>
  <c r="D2405" i="15"/>
  <c r="J2445" i="9"/>
  <c r="K2445" i="9"/>
  <c r="A2446" i="9"/>
  <c r="B2406" i="15" s="1"/>
  <c r="F2445" i="9"/>
  <c r="H2445" i="9"/>
  <c r="G2445" i="9"/>
  <c r="I2445" i="9" s="1"/>
  <c r="B2446" i="9" s="1"/>
  <c r="E2445" i="9"/>
  <c r="C2445" i="9"/>
  <c r="D2445" i="9" s="1"/>
  <c r="F2406" i="15" l="1"/>
  <c r="D2406" i="15"/>
  <c r="C2406" i="15"/>
  <c r="E2406" i="15"/>
  <c r="J2446" i="9"/>
  <c r="K2446" i="9"/>
  <c r="E2446" i="9"/>
  <c r="C2446" i="9"/>
  <c r="D2446" i="9" s="1"/>
  <c r="A2447" i="9"/>
  <c r="B2407" i="15" s="1"/>
  <c r="H2446" i="9"/>
  <c r="F2446" i="9"/>
  <c r="G2446" i="9"/>
  <c r="I2446" i="9" s="1"/>
  <c r="B2447" i="9" s="1"/>
  <c r="F2407" i="15" l="1"/>
  <c r="C2407" i="15"/>
  <c r="D2407" i="15"/>
  <c r="E2407" i="15"/>
  <c r="J2447" i="9"/>
  <c r="K2447" i="9"/>
  <c r="H2447" i="9"/>
  <c r="E2447" i="9"/>
  <c r="A2448" i="9"/>
  <c r="B2408" i="15" s="1"/>
  <c r="C2447" i="9"/>
  <c r="D2447" i="9" s="1"/>
  <c r="G2447" i="9"/>
  <c r="I2447" i="9" s="1"/>
  <c r="B2448" i="9" s="1"/>
  <c r="F2447" i="9"/>
  <c r="F2408" i="15" l="1"/>
  <c r="D2408" i="15"/>
  <c r="E2408" i="15"/>
  <c r="C2408" i="15"/>
  <c r="J2448" i="9"/>
  <c r="K2448" i="9"/>
  <c r="H2448" i="9"/>
  <c r="F2448" i="9"/>
  <c r="E2448" i="9"/>
  <c r="A2449" i="9"/>
  <c r="B2409" i="15" s="1"/>
  <c r="C2448" i="9"/>
  <c r="D2448" i="9" s="1"/>
  <c r="G2448" i="9"/>
  <c r="I2448" i="9" s="1"/>
  <c r="B2449" i="9" s="1"/>
  <c r="F2409" i="15" l="1"/>
  <c r="C2409" i="15"/>
  <c r="D2409" i="15"/>
  <c r="E2409" i="15"/>
  <c r="J2449" i="9"/>
  <c r="K2449" i="9"/>
  <c r="A2450" i="9"/>
  <c r="B2410" i="15" s="1"/>
  <c r="E2449" i="9"/>
  <c r="C2449" i="9"/>
  <c r="D2449" i="9" s="1"/>
  <c r="G2449" i="9"/>
  <c r="I2449" i="9" s="1"/>
  <c r="B2450" i="9" s="1"/>
  <c r="H2449" i="9"/>
  <c r="F2449" i="9"/>
  <c r="F2410" i="15" l="1"/>
  <c r="C2410" i="15"/>
  <c r="E2410" i="15"/>
  <c r="D2410" i="15"/>
  <c r="J2450" i="9"/>
  <c r="K2450" i="9"/>
  <c r="E2450" i="9"/>
  <c r="C2450" i="9"/>
  <c r="D2450" i="9" s="1"/>
  <c r="G2450" i="9"/>
  <c r="I2450" i="9" s="1"/>
  <c r="B2451" i="9" s="1"/>
  <c r="H2450" i="9"/>
  <c r="F2450" i="9"/>
  <c r="A2451" i="9"/>
  <c r="B2411" i="15" s="1"/>
  <c r="F2411" i="15" l="1"/>
  <c r="E2411" i="15"/>
  <c r="C2411" i="15"/>
  <c r="D2411" i="15"/>
  <c r="J2451" i="9"/>
  <c r="K2451" i="9"/>
  <c r="C2451" i="9"/>
  <c r="D2451" i="9" s="1"/>
  <c r="A2452" i="9"/>
  <c r="B2412" i="15" s="1"/>
  <c r="E2451" i="9"/>
  <c r="G2451" i="9"/>
  <c r="I2451" i="9" s="1"/>
  <c r="B2452" i="9" s="1"/>
  <c r="F2451" i="9"/>
  <c r="H2451" i="9"/>
  <c r="F2412" i="15" l="1"/>
  <c r="E2412" i="15"/>
  <c r="C2412" i="15"/>
  <c r="D2412" i="15"/>
  <c r="J2452" i="9"/>
  <c r="K2452" i="9"/>
  <c r="H2452" i="9"/>
  <c r="A2453" i="9"/>
  <c r="B2413" i="15" s="1"/>
  <c r="G2452" i="9"/>
  <c r="I2452" i="9" s="1"/>
  <c r="B2453" i="9" s="1"/>
  <c r="E2452" i="9"/>
  <c r="C2452" i="9"/>
  <c r="D2452" i="9" s="1"/>
  <c r="F2452" i="9"/>
  <c r="F2413" i="15" l="1"/>
  <c r="D2413" i="15"/>
  <c r="E2413" i="15"/>
  <c r="C2413" i="15"/>
  <c r="J2453" i="9"/>
  <c r="K2453" i="9"/>
  <c r="A2454" i="9"/>
  <c r="B2414" i="15" s="1"/>
  <c r="H2453" i="9"/>
  <c r="C2453" i="9"/>
  <c r="D2453" i="9" s="1"/>
  <c r="F2453" i="9"/>
  <c r="G2453" i="9"/>
  <c r="I2453" i="9" s="1"/>
  <c r="B2454" i="9" s="1"/>
  <c r="E2453" i="9"/>
  <c r="F2414" i="15" l="1"/>
  <c r="D2414" i="15"/>
  <c r="C2414" i="15"/>
  <c r="E2414" i="15"/>
  <c r="J2454" i="9"/>
  <c r="K2454" i="9"/>
  <c r="A2455" i="9"/>
  <c r="B2415" i="15" s="1"/>
  <c r="H2454" i="9"/>
  <c r="G2454" i="9"/>
  <c r="I2454" i="9" s="1"/>
  <c r="B2455" i="9" s="1"/>
  <c r="F2454" i="9"/>
  <c r="E2454" i="9"/>
  <c r="C2454" i="9"/>
  <c r="D2454" i="9" s="1"/>
  <c r="F2415" i="15" l="1"/>
  <c r="D2415" i="15"/>
  <c r="E2415" i="15"/>
  <c r="C2415" i="15"/>
  <c r="J2455" i="9"/>
  <c r="K2455" i="9"/>
  <c r="F2455" i="9"/>
  <c r="H2455" i="9"/>
  <c r="E2455" i="9"/>
  <c r="A2456" i="9"/>
  <c r="B2416" i="15" s="1"/>
  <c r="C2455" i="9"/>
  <c r="D2455" i="9" s="1"/>
  <c r="G2455" i="9"/>
  <c r="I2455" i="9" s="1"/>
  <c r="B2456" i="9" s="1"/>
  <c r="F2416" i="15" l="1"/>
  <c r="C2416" i="15"/>
  <c r="D2416" i="15"/>
  <c r="E2416" i="15"/>
  <c r="J2456" i="9"/>
  <c r="K2456" i="9"/>
  <c r="C2456" i="9"/>
  <c r="D2456" i="9" s="1"/>
  <c r="A2457" i="9"/>
  <c r="B2417" i="15" s="1"/>
  <c r="H2456" i="9"/>
  <c r="F2456" i="9"/>
  <c r="G2456" i="9"/>
  <c r="I2456" i="9" s="1"/>
  <c r="B2457" i="9" s="1"/>
  <c r="E2456" i="9"/>
  <c r="F2417" i="15" l="1"/>
  <c r="C2417" i="15"/>
  <c r="D2417" i="15"/>
  <c r="E2417" i="15"/>
  <c r="J2457" i="9"/>
  <c r="K2457" i="9"/>
  <c r="A2458" i="9"/>
  <c r="B2418" i="15" s="1"/>
  <c r="H2457" i="9"/>
  <c r="E2457" i="9"/>
  <c r="C2457" i="9"/>
  <c r="D2457" i="9" s="1"/>
  <c r="F2457" i="9"/>
  <c r="G2457" i="9"/>
  <c r="I2457" i="9" s="1"/>
  <c r="B2458" i="9" s="1"/>
  <c r="F2418" i="15" l="1"/>
  <c r="C2418" i="15"/>
  <c r="E2418" i="15"/>
  <c r="D2418" i="15"/>
  <c r="J2458" i="9"/>
  <c r="K2458" i="9"/>
  <c r="H2458" i="9"/>
  <c r="C2458" i="9"/>
  <c r="D2458" i="9" s="1"/>
  <c r="E2458" i="9"/>
  <c r="F2458" i="9"/>
  <c r="G2458" i="9"/>
  <c r="I2458" i="9" s="1"/>
  <c r="B2459" i="9" s="1"/>
  <c r="A2459" i="9"/>
  <c r="B2419" i="15" s="1"/>
  <c r="F2419" i="15" l="1"/>
  <c r="C2419" i="15"/>
  <c r="D2419" i="15"/>
  <c r="E2419" i="15"/>
  <c r="J2459" i="9"/>
  <c r="K2459" i="9"/>
  <c r="F2459" i="9"/>
  <c r="H2459" i="9"/>
  <c r="A2460" i="9"/>
  <c r="B2420" i="15" s="1"/>
  <c r="C2459" i="9"/>
  <c r="D2459" i="9" s="1"/>
  <c r="G2459" i="9"/>
  <c r="I2459" i="9" s="1"/>
  <c r="B2460" i="9" s="1"/>
  <c r="E2459" i="9"/>
  <c r="F2420" i="15" l="1"/>
  <c r="C2420" i="15"/>
  <c r="D2420" i="15"/>
  <c r="E2420" i="15"/>
  <c r="J2460" i="9"/>
  <c r="K2460" i="9"/>
  <c r="F2460" i="9"/>
  <c r="C2460" i="9"/>
  <c r="D2460" i="9" s="1"/>
  <c r="A2461" i="9"/>
  <c r="B2421" i="15" s="1"/>
  <c r="H2460" i="9"/>
  <c r="E2460" i="9"/>
  <c r="G2460" i="9"/>
  <c r="I2460" i="9" s="1"/>
  <c r="B2461" i="9" s="1"/>
  <c r="F2421" i="15" l="1"/>
  <c r="D2421" i="15"/>
  <c r="E2421" i="15"/>
  <c r="C2421" i="15"/>
  <c r="J2461" i="9"/>
  <c r="K2461" i="9"/>
  <c r="H2461" i="9"/>
  <c r="G2461" i="9"/>
  <c r="I2461" i="9" s="1"/>
  <c r="B2462" i="9" s="1"/>
  <c r="C2461" i="9"/>
  <c r="D2461" i="9" s="1"/>
  <c r="A2462" i="9"/>
  <c r="B2422" i="15" s="1"/>
  <c r="E2461" i="9"/>
  <c r="F2461" i="9"/>
  <c r="F2422" i="15" l="1"/>
  <c r="D2422" i="15"/>
  <c r="C2422" i="15"/>
  <c r="E2422" i="15"/>
  <c r="J2462" i="9"/>
  <c r="K2462" i="9"/>
  <c r="C2462" i="9"/>
  <c r="D2462" i="9" s="1"/>
  <c r="G2462" i="9"/>
  <c r="I2462" i="9" s="1"/>
  <c r="B2463" i="9" s="1"/>
  <c r="F2462" i="9"/>
  <c r="A2463" i="9"/>
  <c r="B2423" i="15" s="1"/>
  <c r="H2462" i="9"/>
  <c r="E2462" i="9"/>
  <c r="F2423" i="15" l="1"/>
  <c r="C2423" i="15"/>
  <c r="D2423" i="15"/>
  <c r="E2423" i="15"/>
  <c r="J2463" i="9"/>
  <c r="K2463" i="9"/>
  <c r="C2463" i="9"/>
  <c r="D2463" i="9" s="1"/>
  <c r="F2463" i="9"/>
  <c r="E2463" i="9"/>
  <c r="A2464" i="9"/>
  <c r="B2424" i="15" s="1"/>
  <c r="G2463" i="9"/>
  <c r="I2463" i="9" s="1"/>
  <c r="B2464" i="9" s="1"/>
  <c r="H2463" i="9"/>
  <c r="F2424" i="15" l="1"/>
  <c r="D2424" i="15"/>
  <c r="E2424" i="15"/>
  <c r="C2424" i="15"/>
  <c r="J2464" i="9"/>
  <c r="K2464" i="9"/>
  <c r="H2464" i="9"/>
  <c r="E2464" i="9"/>
  <c r="A2465" i="9"/>
  <c r="B2425" i="15" s="1"/>
  <c r="C2464" i="9"/>
  <c r="D2464" i="9" s="1"/>
  <c r="G2464" i="9"/>
  <c r="I2464" i="9" s="1"/>
  <c r="B2465" i="9" s="1"/>
  <c r="F2464" i="9"/>
  <c r="F2425" i="15" l="1"/>
  <c r="D2425" i="15"/>
  <c r="E2425" i="15"/>
  <c r="C2425" i="15"/>
  <c r="J2465" i="9"/>
  <c r="K2465" i="9"/>
  <c r="H2465" i="9"/>
  <c r="E2465" i="9"/>
  <c r="G2465" i="9"/>
  <c r="I2465" i="9" s="1"/>
  <c r="B2466" i="9" s="1"/>
  <c r="A2466" i="9"/>
  <c r="B2426" i="15" s="1"/>
  <c r="F2465" i="9"/>
  <c r="C2465" i="9"/>
  <c r="D2465" i="9" s="1"/>
  <c r="F2426" i="15" l="1"/>
  <c r="D2426" i="15"/>
  <c r="C2426" i="15"/>
  <c r="E2426" i="15"/>
  <c r="J2466" i="9"/>
  <c r="K2466" i="9"/>
  <c r="G2466" i="9"/>
  <c r="I2466" i="9" s="1"/>
  <c r="B2467" i="9" s="1"/>
  <c r="F2466" i="9"/>
  <c r="A2467" i="9"/>
  <c r="B2427" i="15" s="1"/>
  <c r="C2466" i="9"/>
  <c r="D2466" i="9" s="1"/>
  <c r="H2466" i="9"/>
  <c r="E2466" i="9"/>
  <c r="F2427" i="15" l="1"/>
  <c r="C2427" i="15"/>
  <c r="D2427" i="15"/>
  <c r="E2427" i="15"/>
  <c r="J2467" i="9"/>
  <c r="K2467" i="9"/>
  <c r="C2467" i="9"/>
  <c r="D2467" i="9" s="1"/>
  <c r="F2467" i="9"/>
  <c r="H2467" i="9"/>
  <c r="A2468" i="9"/>
  <c r="B2428" i="15" s="1"/>
  <c r="E2467" i="9"/>
  <c r="G2467" i="9"/>
  <c r="I2467" i="9" s="1"/>
  <c r="B2468" i="9" s="1"/>
  <c r="F2428" i="15" l="1"/>
  <c r="E2428" i="15"/>
  <c r="D2428" i="15"/>
  <c r="C2428" i="15"/>
  <c r="J2468" i="9"/>
  <c r="K2468" i="9"/>
  <c r="G2468" i="9"/>
  <c r="I2468" i="9" s="1"/>
  <c r="B2469" i="9" s="1"/>
  <c r="F2468" i="9"/>
  <c r="A2469" i="9"/>
  <c r="B2429" i="15" s="1"/>
  <c r="H2468" i="9"/>
  <c r="E2468" i="9"/>
  <c r="C2468" i="9"/>
  <c r="D2468" i="9" s="1"/>
  <c r="F2429" i="15" l="1"/>
  <c r="E2429" i="15"/>
  <c r="C2429" i="15"/>
  <c r="D2429" i="15"/>
  <c r="J2469" i="9"/>
  <c r="K2469" i="9"/>
  <c r="A2470" i="9"/>
  <c r="B2430" i="15" s="1"/>
  <c r="F2469" i="9"/>
  <c r="C2469" i="9"/>
  <c r="D2469" i="9" s="1"/>
  <c r="G2469" i="9"/>
  <c r="I2469" i="9" s="1"/>
  <c r="B2470" i="9" s="1"/>
  <c r="E2469" i="9"/>
  <c r="H2469" i="9"/>
  <c r="F2430" i="15" l="1"/>
  <c r="C2430" i="15"/>
  <c r="E2430" i="15"/>
  <c r="D2430" i="15"/>
  <c r="J2470" i="9"/>
  <c r="K2470" i="9"/>
  <c r="A2471" i="9"/>
  <c r="B2431" i="15" s="1"/>
  <c r="G2470" i="9"/>
  <c r="I2470" i="9" s="1"/>
  <c r="B2471" i="9" s="1"/>
  <c r="E2470" i="9"/>
  <c r="H2470" i="9"/>
  <c r="F2470" i="9"/>
  <c r="C2470" i="9"/>
  <c r="D2470" i="9" s="1"/>
  <c r="F2431" i="15" l="1"/>
  <c r="C2431" i="15"/>
  <c r="D2431" i="15"/>
  <c r="E2431" i="15"/>
  <c r="J2471" i="9"/>
  <c r="K2471" i="9"/>
  <c r="H2471" i="9"/>
  <c r="E2471" i="9"/>
  <c r="F2471" i="9"/>
  <c r="C2471" i="9"/>
  <c r="D2471" i="9" s="1"/>
  <c r="G2471" i="9"/>
  <c r="I2471" i="9" s="1"/>
  <c r="B2472" i="9" s="1"/>
  <c r="A2472" i="9"/>
  <c r="B2432" i="15" s="1"/>
  <c r="F2432" i="15" l="1"/>
  <c r="C2432" i="15"/>
  <c r="E2432" i="15"/>
  <c r="D2432" i="15"/>
  <c r="J2472" i="9"/>
  <c r="K2472" i="9"/>
  <c r="H2472" i="9"/>
  <c r="F2472" i="9"/>
  <c r="C2472" i="9"/>
  <c r="D2472" i="9" s="1"/>
  <c r="G2472" i="9"/>
  <c r="I2472" i="9" s="1"/>
  <c r="B2473" i="9" s="1"/>
  <c r="A2473" i="9"/>
  <c r="B2433" i="15" s="1"/>
  <c r="E2472" i="9"/>
  <c r="F2433" i="15" l="1"/>
  <c r="D2433" i="15"/>
  <c r="E2433" i="15"/>
  <c r="C2433" i="15"/>
  <c r="J2473" i="9"/>
  <c r="K2473" i="9"/>
  <c r="A2474" i="9"/>
  <c r="B2434" i="15" s="1"/>
  <c r="E2473" i="9"/>
  <c r="G2473" i="9"/>
  <c r="I2473" i="9" s="1"/>
  <c r="B2474" i="9" s="1"/>
  <c r="C2473" i="9"/>
  <c r="D2473" i="9" s="1"/>
  <c r="H2473" i="9"/>
  <c r="F2473" i="9"/>
  <c r="F2434" i="15" l="1"/>
  <c r="E2434" i="15"/>
  <c r="D2434" i="15"/>
  <c r="C2434" i="15"/>
  <c r="J2474" i="9"/>
  <c r="K2474" i="9"/>
  <c r="G2474" i="9"/>
  <c r="I2474" i="9" s="1"/>
  <c r="B2475" i="9" s="1"/>
  <c r="C2474" i="9"/>
  <c r="D2474" i="9" s="1"/>
  <c r="H2474" i="9"/>
  <c r="E2474" i="9"/>
  <c r="F2474" i="9"/>
  <c r="A2475" i="9"/>
  <c r="B2435" i="15" s="1"/>
  <c r="F2435" i="15" l="1"/>
  <c r="C2435" i="15"/>
  <c r="D2435" i="15"/>
  <c r="E2435" i="15"/>
  <c r="J2475" i="9"/>
  <c r="K2475" i="9"/>
  <c r="C2475" i="9"/>
  <c r="D2475" i="9" s="1"/>
  <c r="E2475" i="9"/>
  <c r="F2475" i="9"/>
  <c r="G2475" i="9"/>
  <c r="I2475" i="9" s="1"/>
  <c r="B2476" i="9" s="1"/>
  <c r="H2475" i="9"/>
  <c r="A2476" i="9"/>
  <c r="B2436" i="15" s="1"/>
  <c r="F2436" i="15" l="1"/>
  <c r="C2436" i="15"/>
  <c r="D2436" i="15"/>
  <c r="E2436" i="15"/>
  <c r="J2476" i="9"/>
  <c r="K2476" i="9"/>
  <c r="E2476" i="9"/>
  <c r="C2476" i="9"/>
  <c r="D2476" i="9" s="1"/>
  <c r="A2477" i="9"/>
  <c r="B2437" i="15" s="1"/>
  <c r="H2476" i="9"/>
  <c r="G2476" i="9"/>
  <c r="I2476" i="9" s="1"/>
  <c r="B2477" i="9" s="1"/>
  <c r="F2476" i="9"/>
  <c r="F2437" i="15" l="1"/>
  <c r="E2437" i="15"/>
  <c r="C2437" i="15"/>
  <c r="D2437" i="15"/>
  <c r="J2477" i="9"/>
  <c r="K2477" i="9"/>
  <c r="A2478" i="9"/>
  <c r="B2438" i="15" s="1"/>
  <c r="C2477" i="9"/>
  <c r="D2477" i="9" s="1"/>
  <c r="H2477" i="9"/>
  <c r="G2477" i="9"/>
  <c r="I2477" i="9" s="1"/>
  <c r="B2478" i="9" s="1"/>
  <c r="E2477" i="9"/>
  <c r="F2477" i="9"/>
  <c r="F2438" i="15" l="1"/>
  <c r="C2438" i="15"/>
  <c r="E2438" i="15"/>
  <c r="D2438" i="15"/>
  <c r="J2478" i="9"/>
  <c r="K2478" i="9"/>
  <c r="A2479" i="9"/>
  <c r="B2439" i="15" s="1"/>
  <c r="F2478" i="9"/>
  <c r="G2478" i="9"/>
  <c r="I2478" i="9" s="1"/>
  <c r="B2479" i="9" s="1"/>
  <c r="H2478" i="9"/>
  <c r="E2478" i="9"/>
  <c r="C2478" i="9"/>
  <c r="D2478" i="9" s="1"/>
  <c r="F2439" i="15" l="1"/>
  <c r="D2439" i="15"/>
  <c r="E2439" i="15"/>
  <c r="C2439" i="15"/>
  <c r="J2479" i="9"/>
  <c r="K2479" i="9"/>
  <c r="H2479" i="9"/>
  <c r="E2479" i="9"/>
  <c r="A2480" i="9"/>
  <c r="B2440" i="15" s="1"/>
  <c r="C2479" i="9"/>
  <c r="D2479" i="9" s="1"/>
  <c r="G2479" i="9"/>
  <c r="I2479" i="9" s="1"/>
  <c r="B2480" i="9" s="1"/>
  <c r="F2479" i="9"/>
  <c r="F2440" i="15" l="1"/>
  <c r="D2440" i="15"/>
  <c r="E2440" i="15"/>
  <c r="C2440" i="15"/>
  <c r="J2480" i="9"/>
  <c r="K2480" i="9"/>
  <c r="F2480" i="9"/>
  <c r="A2481" i="9"/>
  <c r="B2441" i="15" s="1"/>
  <c r="E2480" i="9"/>
  <c r="C2480" i="9"/>
  <c r="D2480" i="9" s="1"/>
  <c r="G2480" i="9"/>
  <c r="I2480" i="9" s="1"/>
  <c r="B2481" i="9" s="1"/>
  <c r="H2480" i="9"/>
  <c r="F2441" i="15" l="1"/>
  <c r="E2441" i="15"/>
  <c r="C2441" i="15"/>
  <c r="D2441" i="15"/>
  <c r="J2481" i="9"/>
  <c r="K2481" i="9"/>
  <c r="A2482" i="9"/>
  <c r="B2442" i="15" s="1"/>
  <c r="E2481" i="9"/>
  <c r="C2481" i="9"/>
  <c r="D2481" i="9" s="1"/>
  <c r="G2481" i="9"/>
  <c r="I2481" i="9" s="1"/>
  <c r="B2482" i="9" s="1"/>
  <c r="H2481" i="9"/>
  <c r="F2481" i="9"/>
  <c r="F2442" i="15" l="1"/>
  <c r="E2442" i="15"/>
  <c r="D2442" i="15"/>
  <c r="C2442" i="15"/>
  <c r="J2482" i="9"/>
  <c r="K2482" i="9"/>
  <c r="H2482" i="9"/>
  <c r="E2482" i="9"/>
  <c r="F2482" i="9"/>
  <c r="A2483" i="9"/>
  <c r="B2443" i="15" s="1"/>
  <c r="C2482" i="9"/>
  <c r="D2482" i="9" s="1"/>
  <c r="G2482" i="9"/>
  <c r="I2482" i="9" s="1"/>
  <c r="B2483" i="9" s="1"/>
  <c r="F2443" i="15" l="1"/>
  <c r="C2443" i="15"/>
  <c r="D2443" i="15"/>
  <c r="E2443" i="15"/>
  <c r="J2483" i="9"/>
  <c r="K2483" i="9"/>
  <c r="C2483" i="9"/>
  <c r="D2483" i="9" s="1"/>
  <c r="F2483" i="9"/>
  <c r="H2483" i="9"/>
  <c r="A2484" i="9"/>
  <c r="B2444" i="15" s="1"/>
  <c r="E2483" i="9"/>
  <c r="G2483" i="9"/>
  <c r="I2483" i="9" s="1"/>
  <c r="B2484" i="9" s="1"/>
  <c r="F2444" i="15" l="1"/>
  <c r="E2444" i="15"/>
  <c r="C2444" i="15"/>
  <c r="D2444" i="15"/>
  <c r="J2484" i="9"/>
  <c r="K2484" i="9"/>
  <c r="H2484" i="9"/>
  <c r="E2484" i="9"/>
  <c r="G2484" i="9"/>
  <c r="I2484" i="9" s="1"/>
  <c r="B2485" i="9" s="1"/>
  <c r="A2485" i="9"/>
  <c r="B2445" i="15" s="1"/>
  <c r="C2484" i="9"/>
  <c r="D2484" i="9" s="1"/>
  <c r="F2484" i="9"/>
  <c r="F2445" i="15" l="1"/>
  <c r="E2445" i="15"/>
  <c r="C2445" i="15"/>
  <c r="D2445" i="15"/>
  <c r="J2485" i="9"/>
  <c r="K2485" i="9"/>
  <c r="G2485" i="9"/>
  <c r="I2485" i="9" s="1"/>
  <c r="B2486" i="9" s="1"/>
  <c r="E2485" i="9"/>
  <c r="A2486" i="9"/>
  <c r="B2446" i="15" s="1"/>
  <c r="H2485" i="9"/>
  <c r="C2485" i="9"/>
  <c r="D2485" i="9" s="1"/>
  <c r="F2485" i="9"/>
  <c r="F2446" i="15" l="1"/>
  <c r="E2446" i="15"/>
  <c r="D2446" i="15"/>
  <c r="C2446" i="15"/>
  <c r="J2486" i="9"/>
  <c r="K2486" i="9"/>
  <c r="F2486" i="9"/>
  <c r="E2486" i="9"/>
  <c r="C2486" i="9"/>
  <c r="D2486" i="9" s="1"/>
  <c r="A2487" i="9"/>
  <c r="B2447" i="15" s="1"/>
  <c r="H2486" i="9"/>
  <c r="G2486" i="9"/>
  <c r="I2486" i="9" s="1"/>
  <c r="B2487" i="9" s="1"/>
  <c r="F2447" i="15" l="1"/>
  <c r="D2447" i="15"/>
  <c r="E2447" i="15"/>
  <c r="C2447" i="15"/>
  <c r="J2487" i="9"/>
  <c r="K2487" i="9"/>
  <c r="C2487" i="9"/>
  <c r="D2487" i="9" s="1"/>
  <c r="G2487" i="9"/>
  <c r="I2487" i="9" s="1"/>
  <c r="B2488" i="9" s="1"/>
  <c r="F2487" i="9"/>
  <c r="H2487" i="9"/>
  <c r="E2487" i="9"/>
  <c r="A2488" i="9"/>
  <c r="B2448" i="15" s="1"/>
  <c r="F2448" i="15" l="1"/>
  <c r="C2448" i="15"/>
  <c r="D2448" i="15"/>
  <c r="E2448" i="15"/>
  <c r="J2488" i="9"/>
  <c r="K2488" i="9"/>
  <c r="H2488" i="9"/>
  <c r="G2488" i="9"/>
  <c r="I2488" i="9" s="1"/>
  <c r="B2489" i="9" s="1"/>
  <c r="C2488" i="9"/>
  <c r="D2488" i="9" s="1"/>
  <c r="F2488" i="9"/>
  <c r="A2489" i="9"/>
  <c r="B2449" i="15" s="1"/>
  <c r="E2488" i="9"/>
  <c r="F2449" i="15" l="1"/>
  <c r="E2449" i="15"/>
  <c r="C2449" i="15"/>
  <c r="D2449" i="15"/>
  <c r="J2489" i="9"/>
  <c r="K2489" i="9"/>
  <c r="A2490" i="9"/>
  <c r="B2450" i="15" s="1"/>
  <c r="H2489" i="9"/>
  <c r="E2489" i="9"/>
  <c r="F2489" i="9"/>
  <c r="G2489" i="9"/>
  <c r="I2489" i="9" s="1"/>
  <c r="B2490" i="9" s="1"/>
  <c r="C2489" i="9"/>
  <c r="D2489" i="9" s="1"/>
  <c r="F2450" i="15" l="1"/>
  <c r="D2450" i="15"/>
  <c r="C2450" i="15"/>
  <c r="E2450" i="15"/>
  <c r="J2490" i="9"/>
  <c r="K2490" i="9"/>
  <c r="H2490" i="9"/>
  <c r="A2491" i="9"/>
  <c r="B2451" i="15" s="1"/>
  <c r="C2490" i="9"/>
  <c r="D2490" i="9" s="1"/>
  <c r="G2490" i="9"/>
  <c r="I2490" i="9" s="1"/>
  <c r="B2491" i="9" s="1"/>
  <c r="E2490" i="9"/>
  <c r="F2490" i="9"/>
  <c r="F2451" i="15" l="1"/>
  <c r="D2451" i="15"/>
  <c r="E2451" i="15"/>
  <c r="C2451" i="15"/>
  <c r="J2491" i="9"/>
  <c r="K2491" i="9"/>
  <c r="E2491" i="9"/>
  <c r="G2491" i="9"/>
  <c r="I2491" i="9" s="1"/>
  <c r="B2492" i="9" s="1"/>
  <c r="A2492" i="9"/>
  <c r="B2452" i="15" s="1"/>
  <c r="H2491" i="9"/>
  <c r="F2491" i="9"/>
  <c r="C2491" i="9"/>
  <c r="D2491" i="9" s="1"/>
  <c r="F2452" i="15" l="1"/>
  <c r="C2452" i="15"/>
  <c r="D2452" i="15"/>
  <c r="E2452" i="15"/>
  <c r="J2492" i="9"/>
  <c r="K2492" i="9"/>
  <c r="H2492" i="9"/>
  <c r="E2492" i="9"/>
  <c r="G2492" i="9"/>
  <c r="I2492" i="9" s="1"/>
  <c r="B2493" i="9" s="1"/>
  <c r="C2492" i="9"/>
  <c r="D2492" i="9" s="1"/>
  <c r="A2493" i="9"/>
  <c r="B2453" i="15" s="1"/>
  <c r="F2492" i="9"/>
  <c r="F2453" i="15" l="1"/>
  <c r="E2453" i="15"/>
  <c r="C2453" i="15"/>
  <c r="D2453" i="15"/>
  <c r="J2493" i="9"/>
  <c r="K2493" i="9"/>
  <c r="A2494" i="9"/>
  <c r="B2454" i="15" s="1"/>
  <c r="C2493" i="9"/>
  <c r="D2493" i="9" s="1"/>
  <c r="E2493" i="9"/>
  <c r="H2493" i="9"/>
  <c r="G2493" i="9"/>
  <c r="I2493" i="9" s="1"/>
  <c r="B2494" i="9" s="1"/>
  <c r="F2493" i="9"/>
  <c r="F2454" i="15" l="1"/>
  <c r="E2454" i="15"/>
  <c r="D2454" i="15"/>
  <c r="C2454" i="15"/>
  <c r="J2494" i="9"/>
  <c r="K2494" i="9"/>
  <c r="C2494" i="9"/>
  <c r="D2494" i="9" s="1"/>
  <c r="A2495" i="9"/>
  <c r="B2455" i="15" s="1"/>
  <c r="F2494" i="9"/>
  <c r="E2494" i="9"/>
  <c r="H2494" i="9"/>
  <c r="G2494" i="9"/>
  <c r="I2494" i="9" s="1"/>
  <c r="B2495" i="9" s="1"/>
  <c r="F2455" i="15" l="1"/>
  <c r="E2455" i="15"/>
  <c r="C2455" i="15"/>
  <c r="D2455" i="15"/>
  <c r="J2495" i="9"/>
  <c r="K2495" i="9"/>
  <c r="H2495" i="9"/>
  <c r="C2495" i="9"/>
  <c r="D2495" i="9" s="1"/>
  <c r="F2495" i="9"/>
  <c r="E2495" i="9"/>
  <c r="A2496" i="9"/>
  <c r="B2456" i="15" s="1"/>
  <c r="G2495" i="9"/>
  <c r="I2495" i="9" s="1"/>
  <c r="B2496" i="9" s="1"/>
  <c r="F2456" i="15" l="1"/>
  <c r="D2456" i="15"/>
  <c r="E2456" i="15"/>
  <c r="C2456" i="15"/>
  <c r="J2496" i="9"/>
  <c r="K2496" i="9"/>
  <c r="C2496" i="9"/>
  <c r="D2496" i="9" s="1"/>
  <c r="G2496" i="9"/>
  <c r="I2496" i="9" s="1"/>
  <c r="B2497" i="9" s="1"/>
  <c r="H2496" i="9"/>
  <c r="E2496" i="9"/>
  <c r="F2496" i="9"/>
  <c r="A2497" i="9"/>
  <c r="B2457" i="15" s="1"/>
  <c r="F2457" i="15" l="1"/>
  <c r="E2457" i="15"/>
  <c r="C2457" i="15"/>
  <c r="D2457" i="15"/>
  <c r="J2497" i="9"/>
  <c r="K2497" i="9"/>
  <c r="G2497" i="9"/>
  <c r="I2497" i="9" s="1"/>
  <c r="B2498" i="9" s="1"/>
  <c r="A2498" i="9"/>
  <c r="B2458" i="15" s="1"/>
  <c r="F2497" i="9"/>
  <c r="H2497" i="9"/>
  <c r="E2497" i="9"/>
  <c r="C2497" i="9"/>
  <c r="D2497" i="9" s="1"/>
  <c r="F2458" i="15" l="1"/>
  <c r="D2458" i="15"/>
  <c r="C2458" i="15"/>
  <c r="E2458" i="15"/>
  <c r="J2498" i="9"/>
  <c r="K2498" i="9"/>
  <c r="G2498" i="9"/>
  <c r="I2498" i="9" s="1"/>
  <c r="B2499" i="9" s="1"/>
  <c r="E2498" i="9"/>
  <c r="F2498" i="9"/>
  <c r="A2499" i="9"/>
  <c r="B2459" i="15" s="1"/>
  <c r="H2498" i="9"/>
  <c r="C2498" i="9"/>
  <c r="D2498" i="9" s="1"/>
  <c r="F2459" i="15" l="1"/>
  <c r="D2459" i="15"/>
  <c r="E2459" i="15"/>
  <c r="C2459" i="15"/>
  <c r="J2499" i="9"/>
  <c r="K2499" i="9"/>
  <c r="A2500" i="9"/>
  <c r="B2460" i="15" s="1"/>
  <c r="E2499" i="9"/>
  <c r="G2499" i="9"/>
  <c r="I2499" i="9" s="1"/>
  <c r="B2500" i="9" s="1"/>
  <c r="H2499" i="9"/>
  <c r="F2499" i="9"/>
  <c r="C2499" i="9"/>
  <c r="D2499" i="9" s="1"/>
  <c r="F2460" i="15" l="1"/>
  <c r="E2460" i="15"/>
  <c r="D2460" i="15"/>
  <c r="C2460" i="15"/>
  <c r="J2500" i="9"/>
  <c r="K2500" i="9"/>
  <c r="C2500" i="9"/>
  <c r="D2500" i="9" s="1"/>
  <c r="H2500" i="9"/>
  <c r="E2500" i="9"/>
  <c r="G2500" i="9"/>
  <c r="I2500" i="9" s="1"/>
  <c r="B2501" i="9" s="1"/>
  <c r="F2500" i="9"/>
  <c r="A2501" i="9"/>
  <c r="B2461" i="15" s="1"/>
  <c r="F2461" i="15" l="1"/>
  <c r="C2461" i="15"/>
  <c r="D2461" i="15"/>
  <c r="E2461" i="15"/>
  <c r="J2501" i="9"/>
  <c r="K2501" i="9"/>
  <c r="A2502" i="9"/>
  <c r="B2462" i="15" s="1"/>
  <c r="F2501" i="9"/>
  <c r="H2501" i="9"/>
  <c r="G2501" i="9"/>
  <c r="I2501" i="9" s="1"/>
  <c r="B2502" i="9" s="1"/>
  <c r="E2501" i="9"/>
  <c r="C2501" i="9"/>
  <c r="D2501" i="9" s="1"/>
  <c r="F2462" i="15" l="1"/>
  <c r="D2462" i="15"/>
  <c r="C2462" i="15"/>
  <c r="E2462" i="15"/>
  <c r="J2502" i="9"/>
  <c r="K2502" i="9"/>
  <c r="A2503" i="9"/>
  <c r="B2463" i="15" s="1"/>
  <c r="F2502" i="9"/>
  <c r="G2502" i="9"/>
  <c r="I2502" i="9" s="1"/>
  <c r="B2503" i="9" s="1"/>
  <c r="C2502" i="9"/>
  <c r="D2502" i="9" s="1"/>
  <c r="E2502" i="9"/>
  <c r="H2502" i="9"/>
  <c r="F2463" i="15" l="1"/>
  <c r="D2463" i="15"/>
  <c r="E2463" i="15"/>
  <c r="C2463" i="15"/>
  <c r="J2503" i="9"/>
  <c r="K2503" i="9"/>
  <c r="E2503" i="9"/>
  <c r="F2503" i="9"/>
  <c r="C2503" i="9"/>
  <c r="D2503" i="9" s="1"/>
  <c r="G2503" i="9"/>
  <c r="I2503" i="9" s="1"/>
  <c r="B2504" i="9" s="1"/>
  <c r="A2504" i="9"/>
  <c r="B2464" i="15" s="1"/>
  <c r="H2503" i="9"/>
  <c r="F2464" i="15" l="1"/>
  <c r="C2464" i="15"/>
  <c r="E2464" i="15"/>
  <c r="D2464" i="15"/>
  <c r="J2504" i="9"/>
  <c r="K2504" i="9"/>
  <c r="F2504" i="9"/>
  <c r="C2504" i="9"/>
  <c r="D2504" i="9" s="1"/>
  <c r="G2504" i="9"/>
  <c r="I2504" i="9" s="1"/>
  <c r="B2505" i="9" s="1"/>
  <c r="H2504" i="9"/>
  <c r="A2505" i="9"/>
  <c r="B2465" i="15" s="1"/>
  <c r="E2504" i="9"/>
  <c r="F2465" i="15" l="1"/>
  <c r="E2465" i="15"/>
  <c r="C2465" i="15"/>
  <c r="D2465" i="15"/>
  <c r="J2505" i="9"/>
  <c r="K2505" i="9"/>
  <c r="A2506" i="9"/>
  <c r="B2466" i="15" s="1"/>
  <c r="H2505" i="9"/>
  <c r="E2505" i="9"/>
  <c r="C2505" i="9"/>
  <c r="D2505" i="9" s="1"/>
  <c r="F2505" i="9"/>
  <c r="G2505" i="9"/>
  <c r="I2505" i="9" s="1"/>
  <c r="B2506" i="9" s="1"/>
  <c r="F2466" i="15" l="1"/>
  <c r="D2466" i="15"/>
  <c r="C2466" i="15"/>
  <c r="E2466" i="15"/>
  <c r="J2506" i="9"/>
  <c r="K2506" i="9"/>
  <c r="A2507" i="9"/>
  <c r="B2467" i="15" s="1"/>
  <c r="F2506" i="9"/>
  <c r="G2506" i="9"/>
  <c r="I2506" i="9" s="1"/>
  <c r="B2507" i="9" s="1"/>
  <c r="C2506" i="9"/>
  <c r="D2506" i="9" s="1"/>
  <c r="H2506" i="9"/>
  <c r="E2506" i="9"/>
  <c r="F2467" i="15" l="1"/>
  <c r="E2467" i="15"/>
  <c r="C2467" i="15"/>
  <c r="D2467" i="15"/>
  <c r="J2507" i="9"/>
  <c r="K2507" i="9"/>
  <c r="H2507" i="9"/>
  <c r="A2508" i="9"/>
  <c r="B2468" i="15" s="1"/>
  <c r="C2507" i="9"/>
  <c r="D2507" i="9" s="1"/>
  <c r="E2507" i="9"/>
  <c r="F2507" i="9"/>
  <c r="G2507" i="9"/>
  <c r="I2507" i="9" s="1"/>
  <c r="B2508" i="9" s="1"/>
  <c r="F2468" i="15" l="1"/>
  <c r="C2468" i="15"/>
  <c r="D2468" i="15"/>
  <c r="E2468" i="15"/>
  <c r="J2508" i="9"/>
  <c r="K2508" i="9"/>
  <c r="H2508" i="9"/>
  <c r="G2508" i="9"/>
  <c r="I2508" i="9" s="1"/>
  <c r="B2509" i="9" s="1"/>
  <c r="F2508" i="9"/>
  <c r="C2508" i="9"/>
  <c r="D2508" i="9" s="1"/>
  <c r="A2509" i="9"/>
  <c r="B2469" i="15" s="1"/>
  <c r="E2508" i="9"/>
  <c r="F2469" i="15" l="1"/>
  <c r="E2469" i="15"/>
  <c r="C2469" i="15"/>
  <c r="D2469" i="15"/>
  <c r="J2509" i="9"/>
  <c r="K2509" i="9"/>
  <c r="F2509" i="9"/>
  <c r="C2509" i="9"/>
  <c r="D2509" i="9" s="1"/>
  <c r="G2509" i="9"/>
  <c r="I2509" i="9" s="1"/>
  <c r="B2510" i="9" s="1"/>
  <c r="E2509" i="9"/>
  <c r="A2510" i="9"/>
  <c r="B2470" i="15" s="1"/>
  <c r="H2509" i="9"/>
  <c r="F2470" i="15" l="1"/>
  <c r="D2470" i="15"/>
  <c r="C2470" i="15"/>
  <c r="E2470" i="15"/>
  <c r="J2510" i="9"/>
  <c r="K2510" i="9"/>
  <c r="C2510" i="9"/>
  <c r="D2510" i="9" s="1"/>
  <c r="H2510" i="9"/>
  <c r="A2511" i="9"/>
  <c r="B2471" i="15" s="1"/>
  <c r="E2510" i="9"/>
  <c r="F2510" i="9"/>
  <c r="G2510" i="9"/>
  <c r="I2510" i="9" s="1"/>
  <c r="B2511" i="9" s="1"/>
  <c r="F2471" i="15" l="1"/>
  <c r="C2471" i="15"/>
  <c r="D2471" i="15"/>
  <c r="E2471" i="15"/>
  <c r="J2511" i="9"/>
  <c r="K2511" i="9"/>
  <c r="C2511" i="9"/>
  <c r="D2511" i="9" s="1"/>
  <c r="G2511" i="9"/>
  <c r="I2511" i="9" s="1"/>
  <c r="B2512" i="9" s="1"/>
  <c r="F2511" i="9"/>
  <c r="E2511" i="9"/>
  <c r="A2512" i="9"/>
  <c r="B2472" i="15" s="1"/>
  <c r="H2511" i="9"/>
  <c r="F2472" i="15" l="1"/>
  <c r="D2472" i="15"/>
  <c r="E2472" i="15"/>
  <c r="C2472" i="15"/>
  <c r="J2512" i="9"/>
  <c r="K2512" i="9"/>
  <c r="H2512" i="9"/>
  <c r="E2512" i="9"/>
  <c r="F2512" i="9"/>
  <c r="A2513" i="9"/>
  <c r="B2473" i="15" s="1"/>
  <c r="C2512" i="9"/>
  <c r="D2512" i="9" s="1"/>
  <c r="G2512" i="9"/>
  <c r="I2512" i="9" s="1"/>
  <c r="B2513" i="9" s="1"/>
  <c r="F2473" i="15" l="1"/>
  <c r="C2473" i="15"/>
  <c r="D2473" i="15"/>
  <c r="E2473" i="15"/>
  <c r="J2513" i="9"/>
  <c r="K2513" i="9"/>
  <c r="E2513" i="9"/>
  <c r="H2513" i="9"/>
  <c r="F2513" i="9"/>
  <c r="C2513" i="9"/>
  <c r="D2513" i="9" s="1"/>
  <c r="G2513" i="9"/>
  <c r="I2513" i="9" s="1"/>
  <c r="B2514" i="9" s="1"/>
  <c r="A2514" i="9"/>
  <c r="B2474" i="15" s="1"/>
  <c r="F2474" i="15" l="1"/>
  <c r="E2474" i="15"/>
  <c r="D2474" i="15"/>
  <c r="C2474" i="15"/>
  <c r="J2514" i="9"/>
  <c r="K2514" i="9"/>
  <c r="C2514" i="9"/>
  <c r="D2514" i="9" s="1"/>
  <c r="G2514" i="9"/>
  <c r="I2514" i="9" s="1"/>
  <c r="B2515" i="9" s="1"/>
  <c r="H2514" i="9"/>
  <c r="E2514" i="9"/>
  <c r="F2514" i="9"/>
  <c r="A2515" i="9"/>
  <c r="B2475" i="15" s="1"/>
  <c r="F2475" i="15" l="1"/>
  <c r="E2475" i="15"/>
  <c r="C2475" i="15"/>
  <c r="D2475" i="15"/>
  <c r="J2515" i="9"/>
  <c r="K2515" i="9"/>
  <c r="E2515" i="9"/>
  <c r="G2515" i="9"/>
  <c r="I2515" i="9" s="1"/>
  <c r="B2516" i="9" s="1"/>
  <c r="C2515" i="9"/>
  <c r="D2515" i="9" s="1"/>
  <c r="F2515" i="9"/>
  <c r="H2515" i="9"/>
  <c r="A2516" i="9"/>
  <c r="B2476" i="15" s="1"/>
  <c r="F2476" i="15" l="1"/>
  <c r="E2476" i="15"/>
  <c r="C2476" i="15"/>
  <c r="D2476" i="15"/>
  <c r="J2516" i="9"/>
  <c r="K2516" i="9"/>
  <c r="H2516" i="9"/>
  <c r="E2516" i="9"/>
  <c r="C2516" i="9"/>
  <c r="D2516" i="9" s="1"/>
  <c r="F2516" i="9"/>
  <c r="G2516" i="9"/>
  <c r="I2516" i="9" s="1"/>
  <c r="B2517" i="9" s="1"/>
  <c r="A2517" i="9"/>
  <c r="B2477" i="15" s="1"/>
  <c r="F2477" i="15" l="1"/>
  <c r="D2477" i="15"/>
  <c r="E2477" i="15"/>
  <c r="C2477" i="15"/>
  <c r="J2517" i="9"/>
  <c r="K2517" i="9"/>
  <c r="C2517" i="9"/>
  <c r="D2517" i="9" s="1"/>
  <c r="G2517" i="9"/>
  <c r="I2517" i="9" s="1"/>
  <c r="B2518" i="9" s="1"/>
  <c r="E2517" i="9"/>
  <c r="A2518" i="9"/>
  <c r="B2478" i="15" s="1"/>
  <c r="H2517" i="9"/>
  <c r="F2517" i="9"/>
  <c r="F2478" i="15" l="1"/>
  <c r="D2478" i="15"/>
  <c r="C2478" i="15"/>
  <c r="E2478" i="15"/>
  <c r="J2518" i="9"/>
  <c r="K2518" i="9"/>
  <c r="A2519" i="9"/>
  <c r="B2479" i="15" s="1"/>
  <c r="H2518" i="9"/>
  <c r="F2518" i="9"/>
  <c r="E2518" i="9"/>
  <c r="C2518" i="9"/>
  <c r="D2518" i="9" s="1"/>
  <c r="G2518" i="9"/>
  <c r="I2518" i="9" s="1"/>
  <c r="B2519" i="9" s="1"/>
  <c r="F2479" i="15" l="1"/>
  <c r="E2479" i="15"/>
  <c r="C2479" i="15"/>
  <c r="D2479" i="15"/>
  <c r="J2519" i="9"/>
  <c r="K2519" i="9"/>
  <c r="G2519" i="9"/>
  <c r="I2519" i="9" s="1"/>
  <c r="B2520" i="9" s="1"/>
  <c r="F2519" i="9"/>
  <c r="H2519" i="9"/>
  <c r="C2519" i="9"/>
  <c r="D2519" i="9" s="1"/>
  <c r="E2519" i="9"/>
  <c r="A2520" i="9"/>
  <c r="B2480" i="15" s="1"/>
  <c r="F2480" i="15" l="1"/>
  <c r="C2480" i="15"/>
  <c r="D2480" i="15"/>
  <c r="E2480" i="15"/>
  <c r="J2520" i="9"/>
  <c r="K2520" i="9"/>
  <c r="H2520" i="9"/>
  <c r="C2520" i="9"/>
  <c r="D2520" i="9" s="1"/>
  <c r="F2520" i="9"/>
  <c r="A2521" i="9"/>
  <c r="B2481" i="15" s="1"/>
  <c r="G2520" i="9"/>
  <c r="I2520" i="9" s="1"/>
  <c r="B2521" i="9" s="1"/>
  <c r="E2520" i="9"/>
  <c r="F2481" i="15" l="1"/>
  <c r="C2481" i="15"/>
  <c r="D2481" i="15"/>
  <c r="E2481" i="15"/>
  <c r="J2521" i="9"/>
  <c r="K2521" i="9"/>
  <c r="A2522" i="9"/>
  <c r="B2482" i="15" s="1"/>
  <c r="H2521" i="9"/>
  <c r="E2521" i="9"/>
  <c r="F2521" i="9"/>
  <c r="G2521" i="9"/>
  <c r="I2521" i="9" s="1"/>
  <c r="B2522" i="9" s="1"/>
  <c r="C2521" i="9"/>
  <c r="D2521" i="9" s="1"/>
  <c r="F2482" i="15" l="1"/>
  <c r="C2482" i="15"/>
  <c r="E2482" i="15"/>
  <c r="D2482" i="15"/>
  <c r="J2522" i="9"/>
  <c r="K2522" i="9"/>
  <c r="E2522" i="9"/>
  <c r="F2522" i="9"/>
  <c r="C2522" i="9"/>
  <c r="D2522" i="9" s="1"/>
  <c r="G2522" i="9"/>
  <c r="I2522" i="9" s="1"/>
  <c r="B2523" i="9" s="1"/>
  <c r="H2522" i="9"/>
  <c r="A2523" i="9"/>
  <c r="B2483" i="15" s="1"/>
  <c r="F2483" i="15" l="1"/>
  <c r="C2483" i="15"/>
  <c r="D2483" i="15"/>
  <c r="E2483" i="15"/>
  <c r="J2523" i="9"/>
  <c r="K2523" i="9"/>
  <c r="A2524" i="9"/>
  <c r="B2484" i="15" s="1"/>
  <c r="C2523" i="9"/>
  <c r="D2523" i="9" s="1"/>
  <c r="E2523" i="9"/>
  <c r="G2523" i="9"/>
  <c r="I2523" i="9" s="1"/>
  <c r="B2524" i="9" s="1"/>
  <c r="H2523" i="9"/>
  <c r="F2523" i="9"/>
  <c r="F2484" i="15" l="1"/>
  <c r="C2484" i="15"/>
  <c r="D2484" i="15"/>
  <c r="E2484" i="15"/>
  <c r="J2524" i="9"/>
  <c r="K2524" i="9"/>
  <c r="E2524" i="9"/>
  <c r="G2524" i="9"/>
  <c r="I2524" i="9" s="1"/>
  <c r="B2525" i="9" s="1"/>
  <c r="F2524" i="9"/>
  <c r="C2524" i="9"/>
  <c r="D2524" i="9" s="1"/>
  <c r="A2525" i="9"/>
  <c r="B2485" i="15" s="1"/>
  <c r="H2524" i="9"/>
  <c r="F2485" i="15" l="1"/>
  <c r="C2485" i="15"/>
  <c r="D2485" i="15"/>
  <c r="E2485" i="15"/>
  <c r="J2525" i="9"/>
  <c r="K2525" i="9"/>
  <c r="A2526" i="9"/>
  <c r="B2486" i="15" s="1"/>
  <c r="E2525" i="9"/>
  <c r="H2525" i="9"/>
  <c r="G2525" i="9"/>
  <c r="I2525" i="9" s="1"/>
  <c r="B2526" i="9" s="1"/>
  <c r="C2525" i="9"/>
  <c r="D2525" i="9" s="1"/>
  <c r="F2525" i="9"/>
  <c r="F2486" i="15" l="1"/>
  <c r="D2486" i="15"/>
  <c r="C2486" i="15"/>
  <c r="E2486" i="15"/>
  <c r="J2526" i="9"/>
  <c r="K2526" i="9"/>
  <c r="H2526" i="9"/>
  <c r="E2526" i="9"/>
  <c r="F2526" i="9"/>
  <c r="A2527" i="9"/>
  <c r="B2487" i="15" s="1"/>
  <c r="C2526" i="9"/>
  <c r="D2526" i="9" s="1"/>
  <c r="G2526" i="9"/>
  <c r="I2526" i="9" s="1"/>
  <c r="B2527" i="9" s="1"/>
  <c r="F2487" i="15" l="1"/>
  <c r="C2487" i="15"/>
  <c r="D2487" i="15"/>
  <c r="E2487" i="15"/>
  <c r="J2527" i="9"/>
  <c r="K2527" i="9"/>
  <c r="G2527" i="9"/>
  <c r="I2527" i="9" s="1"/>
  <c r="B2528" i="9" s="1"/>
  <c r="C2527" i="9"/>
  <c r="D2527" i="9" s="1"/>
  <c r="H2527" i="9"/>
  <c r="F2527" i="9"/>
  <c r="E2527" i="9"/>
  <c r="A2528" i="9"/>
  <c r="B2488" i="15" s="1"/>
  <c r="F2488" i="15" l="1"/>
  <c r="D2488" i="15"/>
  <c r="E2488" i="15"/>
  <c r="C2488" i="15"/>
  <c r="J2528" i="9"/>
  <c r="K2528" i="9"/>
  <c r="H2528" i="9"/>
  <c r="A2529" i="9"/>
  <c r="B2489" i="15" s="1"/>
  <c r="C2528" i="9"/>
  <c r="D2528" i="9" s="1"/>
  <c r="G2528" i="9"/>
  <c r="I2528" i="9" s="1"/>
  <c r="B2529" i="9" s="1"/>
  <c r="E2528" i="9"/>
  <c r="F2528" i="9"/>
  <c r="F2489" i="15" l="1"/>
  <c r="D2489" i="15"/>
  <c r="E2489" i="15"/>
  <c r="C2489" i="15"/>
  <c r="J2529" i="9"/>
  <c r="K2529" i="9"/>
  <c r="A2530" i="9"/>
  <c r="B2490" i="15" s="1"/>
  <c r="H2529" i="9"/>
  <c r="E2529" i="9"/>
  <c r="G2529" i="9"/>
  <c r="I2529" i="9" s="1"/>
  <c r="B2530" i="9" s="1"/>
  <c r="F2529" i="9"/>
  <c r="C2529" i="9"/>
  <c r="D2529" i="9" s="1"/>
  <c r="F2490" i="15" l="1"/>
  <c r="C2490" i="15"/>
  <c r="E2490" i="15"/>
  <c r="D2490" i="15"/>
  <c r="J2530" i="9"/>
  <c r="K2530" i="9"/>
  <c r="G2530" i="9"/>
  <c r="I2530" i="9" s="1"/>
  <c r="B2531" i="9" s="1"/>
  <c r="E2530" i="9"/>
  <c r="C2530" i="9"/>
  <c r="D2530" i="9" s="1"/>
  <c r="H2530" i="9"/>
  <c r="F2530" i="9"/>
  <c r="A2531" i="9"/>
  <c r="B2491" i="15" s="1"/>
  <c r="F2491" i="15" l="1"/>
  <c r="C2491" i="15"/>
  <c r="D2491" i="15"/>
  <c r="E2491" i="15"/>
  <c r="J2531" i="9"/>
  <c r="K2531" i="9"/>
  <c r="F2531" i="9"/>
  <c r="A2532" i="9"/>
  <c r="B2492" i="15" s="1"/>
  <c r="C2531" i="9"/>
  <c r="D2531" i="9" s="1"/>
  <c r="H2531" i="9"/>
  <c r="E2531" i="9"/>
  <c r="G2531" i="9"/>
  <c r="I2531" i="9" s="1"/>
  <c r="B2532" i="9" s="1"/>
  <c r="E2492" i="15" l="1"/>
  <c r="F2492" i="15"/>
  <c r="D2492" i="15"/>
  <c r="C2492" i="15"/>
  <c r="J2532" i="9"/>
  <c r="K2532" i="9"/>
  <c r="G2532" i="9"/>
  <c r="I2532" i="9" s="1"/>
  <c r="B2533" i="9" s="1"/>
  <c r="C2532" i="9"/>
  <c r="D2532" i="9" s="1"/>
  <c r="A2533" i="9"/>
  <c r="B2493" i="15" s="1"/>
  <c r="H2532" i="9"/>
  <c r="E2532" i="9"/>
  <c r="F2532" i="9"/>
  <c r="F2493" i="15" l="1"/>
  <c r="E2493" i="15"/>
  <c r="C2493" i="15"/>
  <c r="D2493" i="15"/>
  <c r="J2533" i="9"/>
  <c r="K2533" i="9"/>
  <c r="C2533" i="9"/>
  <c r="D2533" i="9" s="1"/>
  <c r="H2533" i="9"/>
  <c r="G2533" i="9"/>
  <c r="I2533" i="9" s="1"/>
  <c r="B2534" i="9" s="1"/>
  <c r="A2534" i="9"/>
  <c r="B2494" i="15" s="1"/>
  <c r="F2533" i="9"/>
  <c r="E2533" i="9"/>
  <c r="F2494" i="15" l="1"/>
  <c r="C2494" i="15"/>
  <c r="E2494" i="15"/>
  <c r="D2494" i="15"/>
  <c r="J2534" i="9"/>
  <c r="K2534" i="9"/>
  <c r="G2534" i="9"/>
  <c r="I2534" i="9" s="1"/>
  <c r="B2535" i="9" s="1"/>
  <c r="C2534" i="9"/>
  <c r="D2534" i="9" s="1"/>
  <c r="F2534" i="9"/>
  <c r="E2534" i="9"/>
  <c r="H2534" i="9"/>
  <c r="A2535" i="9"/>
  <c r="B2495" i="15" s="1"/>
  <c r="F2495" i="15" l="1"/>
  <c r="C2495" i="15"/>
  <c r="D2495" i="15"/>
  <c r="E2495" i="15"/>
  <c r="J2535" i="9"/>
  <c r="K2535" i="9"/>
  <c r="E2535" i="9"/>
  <c r="F2535" i="9"/>
  <c r="C2535" i="9"/>
  <c r="D2535" i="9" s="1"/>
  <c r="G2535" i="9"/>
  <c r="I2535" i="9" s="1"/>
  <c r="B2536" i="9" s="1"/>
  <c r="A2536" i="9"/>
  <c r="B2496" i="15" s="1"/>
  <c r="H2535" i="9"/>
  <c r="F2496" i="15" l="1"/>
  <c r="C2496" i="15"/>
  <c r="E2496" i="15"/>
  <c r="D2496" i="15"/>
  <c r="J2536" i="9"/>
  <c r="K2536" i="9"/>
  <c r="E2536" i="9"/>
  <c r="F2536" i="9"/>
  <c r="C2536" i="9"/>
  <c r="D2536" i="9" s="1"/>
  <c r="G2536" i="9"/>
  <c r="I2536" i="9" s="1"/>
  <c r="B2537" i="9" s="1"/>
  <c r="H2536" i="9"/>
  <c r="A2537" i="9"/>
  <c r="B2497" i="15" s="1"/>
  <c r="F2497" i="15" l="1"/>
  <c r="D2497" i="15"/>
  <c r="E2497" i="15"/>
  <c r="C2497" i="15"/>
  <c r="J2537" i="9"/>
  <c r="K2537" i="9"/>
  <c r="F2537" i="9"/>
  <c r="G2537" i="9"/>
  <c r="I2537" i="9" s="1"/>
  <c r="B2538" i="9" s="1"/>
  <c r="A2538" i="9"/>
  <c r="B2498" i="15" s="1"/>
  <c r="H2537" i="9"/>
  <c r="E2537" i="9"/>
  <c r="C2537" i="9"/>
  <c r="D2537" i="9" s="1"/>
  <c r="F2498" i="15" l="1"/>
  <c r="E2498" i="15"/>
  <c r="D2498" i="15"/>
  <c r="C2498" i="15"/>
  <c r="J2538" i="9"/>
  <c r="K2538" i="9"/>
  <c r="F2538" i="9"/>
  <c r="C2538" i="9"/>
  <c r="D2538" i="9" s="1"/>
  <c r="G2538" i="9"/>
  <c r="I2538" i="9" s="1"/>
  <c r="B2539" i="9" s="1"/>
  <c r="E2538" i="9"/>
  <c r="H2538" i="9"/>
  <c r="A2539" i="9"/>
  <c r="B2499" i="15" s="1"/>
  <c r="F2499" i="15" l="1"/>
  <c r="C2499" i="15"/>
  <c r="D2499" i="15"/>
  <c r="E2499" i="15"/>
  <c r="J2539" i="9"/>
  <c r="K2539" i="9"/>
  <c r="H2539" i="9"/>
  <c r="G2539" i="9"/>
  <c r="I2539" i="9" s="1"/>
  <c r="B2540" i="9" s="1"/>
  <c r="E2539" i="9"/>
  <c r="A2540" i="9"/>
  <c r="B2500" i="15" s="1"/>
  <c r="F2539" i="9"/>
  <c r="C2539" i="9"/>
  <c r="D2539" i="9" s="1"/>
  <c r="F2500" i="15" l="1"/>
  <c r="C2500" i="15"/>
  <c r="D2500" i="15"/>
  <c r="E2500" i="15"/>
  <c r="J2540" i="9"/>
  <c r="K2540" i="9"/>
  <c r="E2540" i="9"/>
  <c r="G2540" i="9"/>
  <c r="I2540" i="9" s="1"/>
  <c r="B2541" i="9" s="1"/>
  <c r="F2540" i="9"/>
  <c r="C2540" i="9"/>
  <c r="D2540" i="9" s="1"/>
  <c r="A2541" i="9"/>
  <c r="B2501" i="15" s="1"/>
  <c r="H2540" i="9"/>
  <c r="F2501" i="15" l="1"/>
  <c r="E2501" i="15"/>
  <c r="C2501" i="15"/>
  <c r="D2501" i="15"/>
  <c r="J2541" i="9"/>
  <c r="K2541" i="9"/>
  <c r="H2541" i="9"/>
  <c r="A2542" i="9"/>
  <c r="B2502" i="15" s="1"/>
  <c r="F2541" i="9"/>
  <c r="C2541" i="9"/>
  <c r="D2541" i="9" s="1"/>
  <c r="G2541" i="9"/>
  <c r="I2541" i="9" s="1"/>
  <c r="B2542" i="9" s="1"/>
  <c r="E2541" i="9"/>
  <c r="F2502" i="15" l="1"/>
  <c r="C2502" i="15"/>
  <c r="E2502" i="15"/>
  <c r="D2502" i="15"/>
  <c r="J2542" i="9"/>
  <c r="K2542" i="9"/>
  <c r="H2542" i="9"/>
  <c r="A2543" i="9"/>
  <c r="B2503" i="15" s="1"/>
  <c r="E2542" i="9"/>
  <c r="F2542" i="9"/>
  <c r="G2542" i="9"/>
  <c r="I2542" i="9" s="1"/>
  <c r="B2543" i="9" s="1"/>
  <c r="C2542" i="9"/>
  <c r="D2542" i="9" s="1"/>
  <c r="F2503" i="15" l="1"/>
  <c r="D2503" i="15"/>
  <c r="E2503" i="15"/>
  <c r="C2503" i="15"/>
  <c r="J2543" i="9"/>
  <c r="K2543" i="9"/>
  <c r="H2543" i="9"/>
  <c r="C2543" i="9"/>
  <c r="D2543" i="9" s="1"/>
  <c r="G2543" i="9"/>
  <c r="I2543" i="9" s="1"/>
  <c r="B2544" i="9" s="1"/>
  <c r="F2543" i="9"/>
  <c r="E2543" i="9"/>
  <c r="A2544" i="9"/>
  <c r="B2504" i="15" s="1"/>
  <c r="F2504" i="15" l="1"/>
  <c r="D2504" i="15"/>
  <c r="E2504" i="15"/>
  <c r="C2504" i="15"/>
  <c r="J2544" i="9"/>
  <c r="K2544" i="9"/>
  <c r="H2544" i="9"/>
  <c r="F2544" i="9"/>
  <c r="A2545" i="9"/>
  <c r="B2505" i="15" s="1"/>
  <c r="C2544" i="9"/>
  <c r="D2544" i="9" s="1"/>
  <c r="G2544" i="9"/>
  <c r="I2544" i="9" s="1"/>
  <c r="B2545" i="9" s="1"/>
  <c r="E2544" i="9"/>
  <c r="F2505" i="15" l="1"/>
  <c r="E2505" i="15"/>
  <c r="C2505" i="15"/>
  <c r="D2505" i="15"/>
  <c r="J2545" i="9"/>
  <c r="K2545" i="9"/>
  <c r="A2546" i="9"/>
  <c r="B2506" i="15" s="1"/>
  <c r="E2545" i="9"/>
  <c r="G2545" i="9"/>
  <c r="I2545" i="9" s="1"/>
  <c r="B2546" i="9" s="1"/>
  <c r="H2545" i="9"/>
  <c r="F2545" i="9"/>
  <c r="C2545" i="9"/>
  <c r="D2545" i="9" s="1"/>
  <c r="F2506" i="15" l="1"/>
  <c r="D2506" i="15"/>
  <c r="C2506" i="15"/>
  <c r="E2506" i="15"/>
  <c r="J2546" i="9"/>
  <c r="K2546" i="9"/>
  <c r="C2546" i="9"/>
  <c r="D2546" i="9" s="1"/>
  <c r="G2546" i="9"/>
  <c r="I2546" i="9" s="1"/>
  <c r="B2547" i="9" s="1"/>
  <c r="H2546" i="9"/>
  <c r="E2546" i="9"/>
  <c r="F2546" i="9"/>
  <c r="A2547" i="9"/>
  <c r="B2507" i="15" s="1"/>
  <c r="F2507" i="15" l="1"/>
  <c r="C2507" i="15"/>
  <c r="D2507" i="15"/>
  <c r="E2507" i="15"/>
  <c r="J2547" i="9"/>
  <c r="K2547" i="9"/>
  <c r="H2547" i="9"/>
  <c r="A2548" i="9"/>
  <c r="B2508" i="15" s="1"/>
  <c r="F2547" i="9"/>
  <c r="E2547" i="9"/>
  <c r="G2547" i="9"/>
  <c r="I2547" i="9" s="1"/>
  <c r="B2548" i="9" s="1"/>
  <c r="C2547" i="9"/>
  <c r="D2547" i="9" s="1"/>
  <c r="F2508" i="15" l="1"/>
  <c r="E2508" i="15"/>
  <c r="C2508" i="15"/>
  <c r="D2508" i="15"/>
  <c r="J2548" i="9"/>
  <c r="K2548" i="9"/>
  <c r="H2548" i="9"/>
  <c r="E2548" i="9"/>
  <c r="G2548" i="9"/>
  <c r="I2548" i="9" s="1"/>
  <c r="B2549" i="9" s="1"/>
  <c r="A2549" i="9"/>
  <c r="B2509" i="15" s="1"/>
  <c r="C2548" i="9"/>
  <c r="D2548" i="9" s="1"/>
  <c r="F2548" i="9"/>
  <c r="F2509" i="15" l="1"/>
  <c r="E2509" i="15"/>
  <c r="C2509" i="15"/>
  <c r="D2509" i="15"/>
  <c r="J2549" i="9"/>
  <c r="K2549" i="9"/>
  <c r="C2549" i="9"/>
  <c r="D2549" i="9" s="1"/>
  <c r="F2549" i="9"/>
  <c r="E2549" i="9"/>
  <c r="H2549" i="9"/>
  <c r="G2549" i="9"/>
  <c r="I2549" i="9" s="1"/>
  <c r="B2550" i="9" s="1"/>
  <c r="A2550" i="9"/>
  <c r="B2510" i="15" s="1"/>
  <c r="F2510" i="15" l="1"/>
  <c r="E2510" i="15"/>
  <c r="D2510" i="15"/>
  <c r="C2510" i="15"/>
  <c r="J2550" i="9"/>
  <c r="K2550" i="9"/>
  <c r="G2550" i="9"/>
  <c r="I2550" i="9" s="1"/>
  <c r="B2551" i="9" s="1"/>
  <c r="F2550" i="9"/>
  <c r="E2550" i="9"/>
  <c r="C2550" i="9"/>
  <c r="D2550" i="9" s="1"/>
  <c r="A2551" i="9"/>
  <c r="B2511" i="15" s="1"/>
  <c r="H2550" i="9"/>
  <c r="F2511" i="15" l="1"/>
  <c r="E2511" i="15"/>
  <c r="C2511" i="15"/>
  <c r="D2511" i="15"/>
  <c r="J2551" i="9"/>
  <c r="K2551" i="9"/>
  <c r="C2551" i="9"/>
  <c r="D2551" i="9" s="1"/>
  <c r="G2551" i="9"/>
  <c r="I2551" i="9" s="1"/>
  <c r="B2552" i="9" s="1"/>
  <c r="F2551" i="9"/>
  <c r="H2551" i="9"/>
  <c r="E2551" i="9"/>
  <c r="A2552" i="9"/>
  <c r="B2512" i="15" s="1"/>
  <c r="F2512" i="15" l="1"/>
  <c r="C2512" i="15"/>
  <c r="D2512" i="15"/>
  <c r="E2512" i="15"/>
  <c r="J2552" i="9"/>
  <c r="K2552" i="9"/>
  <c r="H2552" i="9"/>
  <c r="G2552" i="9"/>
  <c r="I2552" i="9" s="1"/>
  <c r="B2553" i="9" s="1"/>
  <c r="A2553" i="9"/>
  <c r="B2513" i="15" s="1"/>
  <c r="E2552" i="9"/>
  <c r="F2552" i="9"/>
  <c r="C2552" i="9"/>
  <c r="D2552" i="9" s="1"/>
  <c r="F2513" i="15" l="1"/>
  <c r="E2513" i="15"/>
  <c r="C2513" i="15"/>
  <c r="D2513" i="15"/>
  <c r="J2553" i="9"/>
  <c r="K2553" i="9"/>
  <c r="A2554" i="9"/>
  <c r="B2514" i="15" s="1"/>
  <c r="H2553" i="9"/>
  <c r="E2553" i="9"/>
  <c r="C2553" i="9"/>
  <c r="D2553" i="9" s="1"/>
  <c r="F2553" i="9"/>
  <c r="G2553" i="9"/>
  <c r="I2553" i="9" s="1"/>
  <c r="B2554" i="9" s="1"/>
  <c r="F2514" i="15" l="1"/>
  <c r="D2514" i="15"/>
  <c r="C2514" i="15"/>
  <c r="E2514" i="15"/>
  <c r="J2554" i="9"/>
  <c r="K2554" i="9"/>
  <c r="F2554" i="9"/>
  <c r="C2554" i="9"/>
  <c r="D2554" i="9" s="1"/>
  <c r="G2554" i="9"/>
  <c r="I2554" i="9" s="1"/>
  <c r="B2555" i="9" s="1"/>
  <c r="H2554" i="9"/>
  <c r="A2555" i="9"/>
  <c r="B2515" i="15" s="1"/>
  <c r="E2554" i="9"/>
  <c r="F2515" i="15" l="1"/>
  <c r="D2515" i="15"/>
  <c r="E2515" i="15"/>
  <c r="C2515" i="15"/>
  <c r="J2555" i="9"/>
  <c r="K2555" i="9"/>
  <c r="H2555" i="9"/>
  <c r="F2555" i="9"/>
  <c r="C2555" i="9"/>
  <c r="D2555" i="9" s="1"/>
  <c r="E2555" i="9"/>
  <c r="G2555" i="9"/>
  <c r="I2555" i="9" s="1"/>
  <c r="B2556" i="9" s="1"/>
  <c r="A2556" i="9"/>
  <c r="B2516" i="15" s="1"/>
  <c r="F2516" i="15" l="1"/>
  <c r="C2516" i="15"/>
  <c r="D2516" i="15"/>
  <c r="E2516" i="15"/>
  <c r="J2556" i="9"/>
  <c r="K2556" i="9"/>
  <c r="H2556" i="9"/>
  <c r="C2556" i="9"/>
  <c r="D2556" i="9" s="1"/>
  <c r="A2557" i="9"/>
  <c r="B2517" i="15" s="1"/>
  <c r="E2556" i="9"/>
  <c r="G2556" i="9"/>
  <c r="I2556" i="9" s="1"/>
  <c r="B2557" i="9" s="1"/>
  <c r="F2556" i="9"/>
  <c r="F2517" i="15" l="1"/>
  <c r="E2517" i="15"/>
  <c r="C2517" i="15"/>
  <c r="D2517" i="15"/>
  <c r="J2557" i="9"/>
  <c r="K2557" i="9"/>
  <c r="F2557" i="9"/>
  <c r="E2557" i="9"/>
  <c r="G2557" i="9"/>
  <c r="I2557" i="9" s="1"/>
  <c r="B2558" i="9" s="1"/>
  <c r="A2558" i="9"/>
  <c r="B2518" i="15" s="1"/>
  <c r="C2557" i="9"/>
  <c r="D2557" i="9" s="1"/>
  <c r="H2557" i="9"/>
  <c r="F2518" i="15" l="1"/>
  <c r="E2518" i="15"/>
  <c r="D2518" i="15"/>
  <c r="C2518" i="15"/>
  <c r="J2558" i="9"/>
  <c r="K2558" i="9"/>
  <c r="C2558" i="9"/>
  <c r="D2558" i="9" s="1"/>
  <c r="A2559" i="9"/>
  <c r="B2519" i="15" s="1"/>
  <c r="F2558" i="9"/>
  <c r="E2558" i="9"/>
  <c r="H2558" i="9"/>
  <c r="G2558" i="9"/>
  <c r="I2558" i="9" s="1"/>
  <c r="B2559" i="9" s="1"/>
  <c r="F2519" i="15" l="1"/>
  <c r="E2519" i="15"/>
  <c r="C2519" i="15"/>
  <c r="D2519" i="15"/>
  <c r="J2559" i="9"/>
  <c r="K2559" i="9"/>
  <c r="C2559" i="9"/>
  <c r="D2559" i="9" s="1"/>
  <c r="H2559" i="9"/>
  <c r="F2559" i="9"/>
  <c r="G2559" i="9"/>
  <c r="I2559" i="9" s="1"/>
  <c r="B2560" i="9" s="1"/>
  <c r="E2559" i="9"/>
  <c r="A2560" i="9"/>
  <c r="B2520" i="15" s="1"/>
  <c r="F2520" i="15" l="1"/>
  <c r="D2520" i="15"/>
  <c r="E2520" i="15"/>
  <c r="C2520" i="15"/>
  <c r="J2560" i="9"/>
  <c r="K2560" i="9"/>
  <c r="H2560" i="9"/>
  <c r="E2560" i="9"/>
  <c r="F2560" i="9"/>
  <c r="A2561" i="9"/>
  <c r="B2521" i="15" s="1"/>
  <c r="C2560" i="9"/>
  <c r="D2560" i="9" s="1"/>
  <c r="G2560" i="9"/>
  <c r="I2560" i="9" s="1"/>
  <c r="B2561" i="9" s="1"/>
  <c r="F2521" i="15" l="1"/>
  <c r="E2521" i="15"/>
  <c r="C2521" i="15"/>
  <c r="D2521" i="15"/>
  <c r="J2561" i="9"/>
  <c r="K2561" i="9"/>
  <c r="A2562" i="9"/>
  <c r="B2522" i="15" s="1"/>
  <c r="H2561" i="9"/>
  <c r="E2561" i="9"/>
  <c r="C2561" i="9"/>
  <c r="D2561" i="9" s="1"/>
  <c r="G2561" i="9"/>
  <c r="I2561" i="9" s="1"/>
  <c r="B2562" i="9" s="1"/>
  <c r="F2561" i="9"/>
  <c r="F2522" i="15" l="1"/>
  <c r="D2522" i="15"/>
  <c r="C2522" i="15"/>
  <c r="E2522" i="15"/>
  <c r="J2562" i="9"/>
  <c r="K2562" i="9"/>
  <c r="C2562" i="9"/>
  <c r="D2562" i="9" s="1"/>
  <c r="E2562" i="9"/>
  <c r="F2562" i="9"/>
  <c r="A2563" i="9"/>
  <c r="B2523" i="15" s="1"/>
  <c r="H2562" i="9"/>
  <c r="G2562" i="9"/>
  <c r="I2562" i="9" s="1"/>
  <c r="B2563" i="9" s="1"/>
  <c r="F2523" i="15" l="1"/>
  <c r="D2523" i="15"/>
  <c r="E2523" i="15"/>
  <c r="C2523" i="15"/>
  <c r="J2563" i="9"/>
  <c r="K2563" i="9"/>
  <c r="A2564" i="9"/>
  <c r="B2524" i="15" s="1"/>
  <c r="E2563" i="9"/>
  <c r="G2563" i="9"/>
  <c r="I2563" i="9" s="1"/>
  <c r="B2564" i="9" s="1"/>
  <c r="H2563" i="9"/>
  <c r="F2563" i="9"/>
  <c r="C2563" i="9"/>
  <c r="D2563" i="9" s="1"/>
  <c r="F2524" i="15" l="1"/>
  <c r="E2524" i="15"/>
  <c r="D2524" i="15"/>
  <c r="C2524" i="15"/>
  <c r="J2564" i="9"/>
  <c r="K2564" i="9"/>
  <c r="H2564" i="9"/>
  <c r="E2564" i="9"/>
  <c r="C2564" i="9"/>
  <c r="D2564" i="9" s="1"/>
  <c r="A2565" i="9"/>
  <c r="B2525" i="15" s="1"/>
  <c r="G2564" i="9"/>
  <c r="I2564" i="9" s="1"/>
  <c r="B2565" i="9" s="1"/>
  <c r="F2564" i="9"/>
  <c r="F2525" i="15" l="1"/>
  <c r="C2525" i="15"/>
  <c r="D2525" i="15"/>
  <c r="E2525" i="15"/>
  <c r="J2565" i="9"/>
  <c r="K2565" i="9"/>
  <c r="A2566" i="9"/>
  <c r="B2526" i="15" s="1"/>
  <c r="G2565" i="9"/>
  <c r="I2565" i="9" s="1"/>
  <c r="B2566" i="9" s="1"/>
  <c r="E2565" i="9"/>
  <c r="F2565" i="9"/>
  <c r="C2565" i="9"/>
  <c r="D2565" i="9" s="1"/>
  <c r="H2565" i="9"/>
  <c r="F2526" i="15" l="1"/>
  <c r="D2526" i="15"/>
  <c r="C2526" i="15"/>
  <c r="E2526" i="15"/>
  <c r="J2566" i="9"/>
  <c r="K2566" i="9"/>
  <c r="E2566" i="9"/>
  <c r="H2566" i="9"/>
  <c r="A2567" i="9"/>
  <c r="B2527" i="15" s="1"/>
  <c r="G2566" i="9"/>
  <c r="I2566" i="9" s="1"/>
  <c r="B2567" i="9" s="1"/>
  <c r="F2566" i="9"/>
  <c r="C2566" i="9"/>
  <c r="D2566" i="9" s="1"/>
  <c r="F2527" i="15" l="1"/>
  <c r="C2527" i="15"/>
  <c r="D2527" i="15"/>
  <c r="E2527" i="15"/>
  <c r="J2567" i="9"/>
  <c r="K2567" i="9"/>
  <c r="G2567" i="9"/>
  <c r="I2567" i="9" s="1"/>
  <c r="B2568" i="9" s="1"/>
  <c r="C2567" i="9"/>
  <c r="D2567" i="9" s="1"/>
  <c r="H2567" i="9"/>
  <c r="A2568" i="9"/>
  <c r="B2528" i="15" s="1"/>
  <c r="E2567" i="9"/>
  <c r="F2567" i="9"/>
  <c r="F2528" i="15" l="1"/>
  <c r="C2528" i="15"/>
  <c r="E2528" i="15"/>
  <c r="D2528" i="15"/>
  <c r="J2568" i="9"/>
  <c r="K2568" i="9"/>
  <c r="E2568" i="9"/>
  <c r="C2568" i="9"/>
  <c r="D2568" i="9" s="1"/>
  <c r="G2568" i="9"/>
  <c r="I2568" i="9" s="1"/>
  <c r="B2569" i="9" s="1"/>
  <c r="H2568" i="9"/>
  <c r="A2569" i="9"/>
  <c r="B2529" i="15" s="1"/>
  <c r="F2568" i="9"/>
  <c r="F2529" i="15" l="1"/>
  <c r="E2529" i="15"/>
  <c r="C2529" i="15"/>
  <c r="D2529" i="15"/>
  <c r="J2569" i="9"/>
  <c r="K2569" i="9"/>
  <c r="G2569" i="9"/>
  <c r="I2569" i="9" s="1"/>
  <c r="B2570" i="9" s="1"/>
  <c r="A2570" i="9"/>
  <c r="B2530" i="15" s="1"/>
  <c r="H2569" i="9"/>
  <c r="E2569" i="9"/>
  <c r="C2569" i="9"/>
  <c r="D2569" i="9" s="1"/>
  <c r="F2569" i="9"/>
  <c r="F2530" i="15" l="1"/>
  <c r="D2530" i="15"/>
  <c r="C2530" i="15"/>
  <c r="E2530" i="15"/>
  <c r="J2570" i="9"/>
  <c r="K2570" i="9"/>
  <c r="G2570" i="9"/>
  <c r="I2570" i="9" s="1"/>
  <c r="B2571" i="9" s="1"/>
  <c r="A2571" i="9"/>
  <c r="B2531" i="15" s="1"/>
  <c r="F2570" i="9"/>
  <c r="C2570" i="9"/>
  <c r="D2570" i="9" s="1"/>
  <c r="E2570" i="9"/>
  <c r="H2570" i="9"/>
  <c r="F2531" i="15" l="1"/>
  <c r="E2531" i="15"/>
  <c r="C2531" i="15"/>
  <c r="D2531" i="15"/>
  <c r="J2571" i="9"/>
  <c r="K2571" i="9"/>
  <c r="H2571" i="9"/>
  <c r="G2571" i="9"/>
  <c r="I2571" i="9" s="1"/>
  <c r="B2572" i="9" s="1"/>
  <c r="C2571" i="9"/>
  <c r="D2571" i="9" s="1"/>
  <c r="F2571" i="9"/>
  <c r="E2571" i="9"/>
  <c r="A2572" i="9"/>
  <c r="B2532" i="15" s="1"/>
  <c r="F2532" i="15" l="1"/>
  <c r="C2532" i="15"/>
  <c r="D2532" i="15"/>
  <c r="E2532" i="15"/>
  <c r="J2572" i="9"/>
  <c r="K2572" i="9"/>
  <c r="H2572" i="9"/>
  <c r="E2572" i="9"/>
  <c r="F2572" i="9"/>
  <c r="C2572" i="9"/>
  <c r="D2572" i="9" s="1"/>
  <c r="A2573" i="9"/>
  <c r="B2533" i="15" s="1"/>
  <c r="G2572" i="9"/>
  <c r="I2572" i="9" s="1"/>
  <c r="B2573" i="9" s="1"/>
  <c r="F2533" i="15" l="1"/>
  <c r="C2533" i="15"/>
  <c r="D2533" i="15"/>
  <c r="E2533" i="15"/>
  <c r="J2573" i="9"/>
  <c r="K2573" i="9"/>
  <c r="H2573" i="9"/>
  <c r="F2573" i="9"/>
  <c r="C2573" i="9"/>
  <c r="D2573" i="9" s="1"/>
  <c r="G2573" i="9"/>
  <c r="I2573" i="9" s="1"/>
  <c r="B2574" i="9" s="1"/>
  <c r="E2573" i="9"/>
  <c r="A2574" i="9"/>
  <c r="B2534" i="15" s="1"/>
  <c r="F2534" i="15" l="1"/>
  <c r="D2534" i="15"/>
  <c r="C2534" i="15"/>
  <c r="E2534" i="15"/>
  <c r="J2574" i="9"/>
  <c r="K2574" i="9"/>
  <c r="H2574" i="9"/>
  <c r="E2574" i="9"/>
  <c r="C2574" i="9"/>
  <c r="D2574" i="9" s="1"/>
  <c r="F2574" i="9"/>
  <c r="G2574" i="9"/>
  <c r="I2574" i="9" s="1"/>
  <c r="B2575" i="9" s="1"/>
  <c r="A2575" i="9"/>
  <c r="B2535" i="15" s="1"/>
  <c r="F2535" i="15" l="1"/>
  <c r="C2535" i="15"/>
  <c r="D2535" i="15"/>
  <c r="E2535" i="15"/>
  <c r="J2575" i="9"/>
  <c r="K2575" i="9"/>
  <c r="C2575" i="9"/>
  <c r="D2575" i="9" s="1"/>
  <c r="G2575" i="9"/>
  <c r="I2575" i="9" s="1"/>
  <c r="B2576" i="9" s="1"/>
  <c r="F2575" i="9"/>
  <c r="H2575" i="9"/>
  <c r="E2575" i="9"/>
  <c r="A2576" i="9"/>
  <c r="B2536" i="15" s="1"/>
  <c r="F2536" i="15" l="1"/>
  <c r="D2536" i="15"/>
  <c r="E2536" i="15"/>
  <c r="C2536" i="15"/>
  <c r="J2576" i="9"/>
  <c r="K2576" i="9"/>
  <c r="H2576" i="9"/>
  <c r="E2576" i="9"/>
  <c r="F2576" i="9"/>
  <c r="A2577" i="9"/>
  <c r="B2537" i="15" s="1"/>
  <c r="C2576" i="9"/>
  <c r="D2576" i="9" s="1"/>
  <c r="G2576" i="9"/>
  <c r="I2576" i="9" s="1"/>
  <c r="B2577" i="9" s="1"/>
  <c r="F2537" i="15" l="1"/>
  <c r="C2537" i="15"/>
  <c r="D2537" i="15"/>
  <c r="E2537" i="15"/>
  <c r="J2577" i="9"/>
  <c r="K2577" i="9"/>
  <c r="A2578" i="9"/>
  <c r="B2538" i="15" s="1"/>
  <c r="E2577" i="9"/>
  <c r="F2577" i="9"/>
  <c r="C2577" i="9"/>
  <c r="D2577" i="9" s="1"/>
  <c r="G2577" i="9"/>
  <c r="I2577" i="9" s="1"/>
  <c r="B2578" i="9" s="1"/>
  <c r="H2577" i="9"/>
  <c r="F2538" i="15" l="1"/>
  <c r="E2538" i="15"/>
  <c r="D2538" i="15"/>
  <c r="C2538" i="15"/>
  <c r="J2578" i="9"/>
  <c r="K2578" i="9"/>
  <c r="C2578" i="9"/>
  <c r="D2578" i="9" s="1"/>
  <c r="G2578" i="9"/>
  <c r="I2578" i="9" s="1"/>
  <c r="B2579" i="9" s="1"/>
  <c r="H2578" i="9"/>
  <c r="E2578" i="9"/>
  <c r="F2578" i="9"/>
  <c r="A2579" i="9"/>
  <c r="B2539" i="15" s="1"/>
  <c r="F2539" i="15" l="1"/>
  <c r="E2539" i="15"/>
  <c r="C2539" i="15"/>
  <c r="D2539" i="15"/>
  <c r="J2579" i="9"/>
  <c r="K2579" i="9"/>
  <c r="F2579" i="9"/>
  <c r="H2579" i="9"/>
  <c r="E2579" i="9"/>
  <c r="G2579" i="9"/>
  <c r="I2579" i="9" s="1"/>
  <c r="B2580" i="9" s="1"/>
  <c r="C2579" i="9"/>
  <c r="D2579" i="9" s="1"/>
  <c r="A2580" i="9"/>
  <c r="B2540" i="15" s="1"/>
  <c r="F2540" i="15" l="1"/>
  <c r="E2540" i="15"/>
  <c r="C2540" i="15"/>
  <c r="D2540" i="15"/>
  <c r="J2580" i="9"/>
  <c r="K2580" i="9"/>
  <c r="H2580" i="9"/>
  <c r="E2580" i="9"/>
  <c r="C2580" i="9"/>
  <c r="D2580" i="9" s="1"/>
  <c r="F2580" i="9"/>
  <c r="G2580" i="9"/>
  <c r="I2580" i="9" s="1"/>
  <c r="B2581" i="9" s="1"/>
  <c r="A2581" i="9"/>
  <c r="B2541" i="15" s="1"/>
  <c r="F2541" i="15" l="1"/>
  <c r="D2541" i="15"/>
  <c r="E2541" i="15"/>
  <c r="C2541" i="15"/>
  <c r="J2581" i="9"/>
  <c r="K2581" i="9"/>
  <c r="H2581" i="9"/>
  <c r="G2581" i="9"/>
  <c r="I2581" i="9" s="1"/>
  <c r="B2582" i="9" s="1"/>
  <c r="E2581" i="9"/>
  <c r="A2582" i="9"/>
  <c r="B2542" i="15" s="1"/>
  <c r="C2581" i="9"/>
  <c r="D2581" i="9" s="1"/>
  <c r="F2581" i="9"/>
  <c r="F2542" i="15" l="1"/>
  <c r="D2542" i="15"/>
  <c r="C2542" i="15"/>
  <c r="E2542" i="15"/>
  <c r="J2582" i="9"/>
  <c r="K2582" i="9"/>
  <c r="E2582" i="9"/>
  <c r="C2582" i="9"/>
  <c r="D2582" i="9" s="1"/>
  <c r="A2583" i="9"/>
  <c r="B2543" i="15" s="1"/>
  <c r="H2582" i="9"/>
  <c r="F2582" i="9"/>
  <c r="G2582" i="9"/>
  <c r="I2582" i="9" s="1"/>
  <c r="B2583" i="9" s="1"/>
  <c r="F2543" i="15" l="1"/>
  <c r="C2543" i="15"/>
  <c r="D2543" i="15"/>
  <c r="E2543" i="15"/>
  <c r="J2583" i="9"/>
  <c r="K2583" i="9"/>
  <c r="H2583" i="9"/>
  <c r="C2583" i="9"/>
  <c r="D2583" i="9" s="1"/>
  <c r="F2583" i="9"/>
  <c r="E2583" i="9"/>
  <c r="A2584" i="9"/>
  <c r="B2544" i="15" s="1"/>
  <c r="G2583" i="9"/>
  <c r="I2583" i="9" s="1"/>
  <c r="B2584" i="9" s="1"/>
  <c r="F2544" i="15" l="1"/>
  <c r="C2544" i="15"/>
  <c r="D2544" i="15"/>
  <c r="E2544" i="15"/>
  <c r="J2584" i="9"/>
  <c r="K2584" i="9"/>
  <c r="E2584" i="9"/>
  <c r="F2584" i="9"/>
  <c r="G2584" i="9"/>
  <c r="I2584" i="9" s="1"/>
  <c r="B2585" i="9" s="1"/>
  <c r="C2584" i="9"/>
  <c r="D2584" i="9" s="1"/>
  <c r="A2585" i="9"/>
  <c r="B2545" i="15" s="1"/>
  <c r="H2584" i="9"/>
  <c r="F2545" i="15" l="1"/>
  <c r="C2545" i="15"/>
  <c r="D2545" i="15"/>
  <c r="E2545" i="15"/>
  <c r="J2585" i="9"/>
  <c r="K2585" i="9"/>
  <c r="A2586" i="9"/>
  <c r="B2546" i="15" s="1"/>
  <c r="H2585" i="9"/>
  <c r="G2585" i="9"/>
  <c r="I2585" i="9" s="1"/>
  <c r="B2586" i="9" s="1"/>
  <c r="E2585" i="9"/>
  <c r="F2585" i="9"/>
  <c r="C2585" i="9"/>
  <c r="D2585" i="9" s="1"/>
  <c r="F2546" i="15" l="1"/>
  <c r="C2546" i="15"/>
  <c r="E2546" i="15"/>
  <c r="D2546" i="15"/>
  <c r="J2586" i="9"/>
  <c r="K2586" i="9"/>
  <c r="G2586" i="9"/>
  <c r="I2586" i="9" s="1"/>
  <c r="B2587" i="9" s="1"/>
  <c r="H2586" i="9"/>
  <c r="C2586" i="9"/>
  <c r="D2586" i="9" s="1"/>
  <c r="F2586" i="9"/>
  <c r="A2587" i="9"/>
  <c r="B2547" i="15" s="1"/>
  <c r="E2586" i="9"/>
  <c r="F2547" i="15" l="1"/>
  <c r="C2547" i="15"/>
  <c r="D2547" i="15"/>
  <c r="E2547" i="15"/>
  <c r="J2587" i="9"/>
  <c r="K2587" i="9"/>
  <c r="C2587" i="9"/>
  <c r="D2587" i="9" s="1"/>
  <c r="A2588" i="9"/>
  <c r="B2548" i="15" s="1"/>
  <c r="H2587" i="9"/>
  <c r="F2587" i="9"/>
  <c r="E2587" i="9"/>
  <c r="G2587" i="9"/>
  <c r="I2587" i="9" s="1"/>
  <c r="B2588" i="9" s="1"/>
  <c r="F2548" i="15" l="1"/>
  <c r="C2548" i="15"/>
  <c r="D2548" i="15"/>
  <c r="E2548" i="15"/>
  <c r="J2588" i="9"/>
  <c r="K2588" i="9"/>
  <c r="A2589" i="9"/>
  <c r="B2549" i="15" s="1"/>
  <c r="E2588" i="9"/>
  <c r="H2588" i="9"/>
  <c r="C2588" i="9"/>
  <c r="D2588" i="9" s="1"/>
  <c r="G2588" i="9"/>
  <c r="I2588" i="9" s="1"/>
  <c r="B2589" i="9" s="1"/>
  <c r="F2588" i="9"/>
  <c r="F2549" i="15" l="1"/>
  <c r="D2549" i="15"/>
  <c r="E2549" i="15"/>
  <c r="C2549" i="15"/>
  <c r="J2589" i="9"/>
  <c r="K2589" i="9"/>
  <c r="G2589" i="9"/>
  <c r="I2589" i="9" s="1"/>
  <c r="B2590" i="9" s="1"/>
  <c r="A2590" i="9"/>
  <c r="B2550" i="15" s="1"/>
  <c r="C2589" i="9"/>
  <c r="D2589" i="9" s="1"/>
  <c r="E2589" i="9"/>
  <c r="F2589" i="9"/>
  <c r="H2589" i="9"/>
  <c r="F2550" i="15" l="1"/>
  <c r="D2550" i="15"/>
  <c r="C2550" i="15"/>
  <c r="E2550" i="15"/>
  <c r="J2590" i="9"/>
  <c r="K2590" i="9"/>
  <c r="A2591" i="9"/>
  <c r="B2551" i="15" s="1"/>
  <c r="C2590" i="9"/>
  <c r="D2590" i="9" s="1"/>
  <c r="E2590" i="9"/>
  <c r="G2590" i="9"/>
  <c r="I2590" i="9" s="1"/>
  <c r="B2591" i="9" s="1"/>
  <c r="H2590" i="9"/>
  <c r="F2590" i="9"/>
  <c r="F2551" i="15" l="1"/>
  <c r="C2551" i="15"/>
  <c r="D2551" i="15"/>
  <c r="E2551" i="15"/>
  <c r="J2591" i="9"/>
  <c r="K2591" i="9"/>
  <c r="E2591" i="9"/>
  <c r="G2591" i="9"/>
  <c r="I2591" i="9" s="1"/>
  <c r="B2592" i="9" s="1"/>
  <c r="H2591" i="9"/>
  <c r="F2591" i="9"/>
  <c r="C2591" i="9"/>
  <c r="D2591" i="9" s="1"/>
  <c r="A2592" i="9"/>
  <c r="B2552" i="15" s="1"/>
  <c r="F2552" i="15" l="1"/>
  <c r="D2552" i="15"/>
  <c r="E2552" i="15"/>
  <c r="C2552" i="15"/>
  <c r="J2592" i="9"/>
  <c r="K2592" i="9"/>
  <c r="C2592" i="9"/>
  <c r="D2592" i="9" s="1"/>
  <c r="F2592" i="9"/>
  <c r="H2592" i="9"/>
  <c r="G2592" i="9"/>
  <c r="I2592" i="9" s="1"/>
  <c r="B2593" i="9" s="1"/>
  <c r="A2593" i="9"/>
  <c r="B2553" i="15" s="1"/>
  <c r="E2592" i="9"/>
  <c r="F2553" i="15" l="1"/>
  <c r="D2553" i="15"/>
  <c r="E2553" i="15"/>
  <c r="C2553" i="15"/>
  <c r="J2593" i="9"/>
  <c r="K2593" i="9"/>
  <c r="H2593" i="9"/>
  <c r="A2594" i="9"/>
  <c r="B2554" i="15" s="1"/>
  <c r="F2593" i="9"/>
  <c r="C2593" i="9"/>
  <c r="D2593" i="9" s="1"/>
  <c r="G2593" i="9"/>
  <c r="I2593" i="9" s="1"/>
  <c r="B2594" i="9" s="1"/>
  <c r="E2593" i="9"/>
  <c r="F2554" i="15" l="1"/>
  <c r="D2554" i="15"/>
  <c r="C2554" i="15"/>
  <c r="E2554" i="15"/>
  <c r="J2594" i="9"/>
  <c r="K2594" i="9"/>
  <c r="F2594" i="9"/>
  <c r="C2594" i="9"/>
  <c r="D2594" i="9" s="1"/>
  <c r="H2594" i="9"/>
  <c r="E2594" i="9"/>
  <c r="A2595" i="9"/>
  <c r="B2555" i="15" s="1"/>
  <c r="G2594" i="9"/>
  <c r="I2594" i="9" s="1"/>
  <c r="B2595" i="9" s="1"/>
  <c r="F2555" i="15" l="1"/>
  <c r="C2555" i="15"/>
  <c r="D2555" i="15"/>
  <c r="E2555" i="15"/>
  <c r="J2595" i="9"/>
  <c r="K2595" i="9"/>
  <c r="E2595" i="9"/>
  <c r="A2596" i="9"/>
  <c r="B2556" i="15" s="1"/>
  <c r="H2595" i="9"/>
  <c r="F2595" i="9"/>
  <c r="C2595" i="9"/>
  <c r="D2595" i="9" s="1"/>
  <c r="G2595" i="9"/>
  <c r="I2595" i="9" s="1"/>
  <c r="B2596" i="9" s="1"/>
  <c r="E2556" i="15" l="1"/>
  <c r="F2556" i="15"/>
  <c r="C2556" i="15"/>
  <c r="D2556" i="15"/>
  <c r="J2596" i="9"/>
  <c r="K2596" i="9"/>
  <c r="A2597" i="9"/>
  <c r="B2557" i="15" s="1"/>
  <c r="E2596" i="9"/>
  <c r="G2596" i="9"/>
  <c r="I2596" i="9" s="1"/>
  <c r="B2597" i="9" s="1"/>
  <c r="F2596" i="9"/>
  <c r="C2596" i="9"/>
  <c r="D2596" i="9" s="1"/>
  <c r="H2596" i="9"/>
  <c r="F2557" i="15" l="1"/>
  <c r="E2557" i="15"/>
  <c r="C2557" i="15"/>
  <c r="D2557" i="15"/>
  <c r="J2597" i="9"/>
  <c r="K2597" i="9"/>
  <c r="G2597" i="9"/>
  <c r="I2597" i="9" s="1"/>
  <c r="B2598" i="9" s="1"/>
  <c r="C2597" i="9"/>
  <c r="D2597" i="9" s="1"/>
  <c r="E2597" i="9"/>
  <c r="F2597" i="9"/>
  <c r="H2597" i="9"/>
  <c r="A2598" i="9"/>
  <c r="B2558" i="15" s="1"/>
  <c r="F2558" i="15" l="1"/>
  <c r="E2558" i="15"/>
  <c r="D2558" i="15"/>
  <c r="C2558" i="15"/>
  <c r="J2598" i="9"/>
  <c r="K2598" i="9"/>
  <c r="F2598" i="9"/>
  <c r="E2598" i="9"/>
  <c r="G2598" i="9"/>
  <c r="I2598" i="9" s="1"/>
  <c r="B2599" i="9" s="1"/>
  <c r="H2598" i="9"/>
  <c r="A2599" i="9"/>
  <c r="B2559" i="15" s="1"/>
  <c r="C2598" i="9"/>
  <c r="D2598" i="9" s="1"/>
  <c r="F2559" i="15" l="1"/>
  <c r="E2559" i="15"/>
  <c r="C2559" i="15"/>
  <c r="D2559" i="15"/>
  <c r="J2599" i="9"/>
  <c r="K2599" i="9"/>
  <c r="H2599" i="9"/>
  <c r="F2599" i="9"/>
  <c r="E2599" i="9"/>
  <c r="G2599" i="9"/>
  <c r="I2599" i="9" s="1"/>
  <c r="B2600" i="9" s="1"/>
  <c r="C2599" i="9"/>
  <c r="D2599" i="9" s="1"/>
  <c r="A2600" i="9"/>
  <c r="B2560" i="15" s="1"/>
  <c r="F2560" i="15" l="1"/>
  <c r="C2560" i="15"/>
  <c r="E2560" i="15"/>
  <c r="D2560" i="15"/>
  <c r="J2600" i="9"/>
  <c r="K2600" i="9"/>
  <c r="A2601" i="9"/>
  <c r="B2561" i="15" s="1"/>
  <c r="G2600" i="9"/>
  <c r="I2600" i="9" s="1"/>
  <c r="B2601" i="9" s="1"/>
  <c r="E2600" i="9"/>
  <c r="C2600" i="9"/>
  <c r="D2600" i="9" s="1"/>
  <c r="F2600" i="9"/>
  <c r="H2600" i="9"/>
  <c r="F2561" i="15" l="1"/>
  <c r="C2561" i="15"/>
  <c r="D2561" i="15"/>
  <c r="E2561" i="15"/>
  <c r="J2601" i="9"/>
  <c r="K2601" i="9"/>
  <c r="E2601" i="9"/>
  <c r="F2601" i="9"/>
  <c r="H2601" i="9"/>
  <c r="G2601" i="9"/>
  <c r="I2601" i="9" s="1"/>
  <c r="B2602" i="9" s="1"/>
  <c r="C2601" i="9"/>
  <c r="D2601" i="9" s="1"/>
  <c r="A2602" i="9"/>
  <c r="B2562" i="15" s="1"/>
  <c r="F2562" i="15" l="1"/>
  <c r="D2562" i="15"/>
  <c r="C2562" i="15"/>
  <c r="E2562" i="15"/>
  <c r="J2602" i="9"/>
  <c r="K2602" i="9"/>
  <c r="G2602" i="9"/>
  <c r="I2602" i="9" s="1"/>
  <c r="B2603" i="9" s="1"/>
  <c r="F2602" i="9"/>
  <c r="C2602" i="9"/>
  <c r="D2602" i="9" s="1"/>
  <c r="A2603" i="9"/>
  <c r="B2563" i="15" s="1"/>
  <c r="H2602" i="9"/>
  <c r="E2602" i="9"/>
  <c r="F2563" i="15" l="1"/>
  <c r="C2563" i="15"/>
  <c r="D2563" i="15"/>
  <c r="E2563" i="15"/>
  <c r="J2603" i="9"/>
  <c r="K2603" i="9"/>
  <c r="E2603" i="9"/>
  <c r="F2603" i="9"/>
  <c r="H2603" i="9"/>
  <c r="A2604" i="9"/>
  <c r="B2564" i="15" s="1"/>
  <c r="C2603" i="9"/>
  <c r="D2603" i="9" s="1"/>
  <c r="G2603" i="9"/>
  <c r="I2603" i="9" s="1"/>
  <c r="B2604" i="9" s="1"/>
  <c r="F2564" i="15" l="1"/>
  <c r="C2564" i="15"/>
  <c r="D2564" i="15"/>
  <c r="E2564" i="15"/>
  <c r="J2604" i="9"/>
  <c r="K2604" i="9"/>
  <c r="A2605" i="9"/>
  <c r="B2565" i="15" s="1"/>
  <c r="H2604" i="9"/>
  <c r="G2604" i="9"/>
  <c r="I2604" i="9" s="1"/>
  <c r="B2605" i="9" s="1"/>
  <c r="F2604" i="9"/>
  <c r="C2604" i="9"/>
  <c r="D2604" i="9" s="1"/>
  <c r="E2604" i="9"/>
  <c r="F2565" i="15" l="1"/>
  <c r="C2565" i="15"/>
  <c r="D2565" i="15"/>
  <c r="E2565" i="15"/>
  <c r="J2605" i="9"/>
  <c r="K2605" i="9"/>
  <c r="G2605" i="9"/>
  <c r="I2605" i="9" s="1"/>
  <c r="B2606" i="9" s="1"/>
  <c r="F2605" i="9"/>
  <c r="H2605" i="9"/>
  <c r="A2606" i="9"/>
  <c r="B2566" i="15" s="1"/>
  <c r="C2605" i="9"/>
  <c r="D2605" i="9" s="1"/>
  <c r="E2605" i="9"/>
  <c r="F2566" i="15" l="1"/>
  <c r="D2566" i="15"/>
  <c r="C2566" i="15"/>
  <c r="E2566" i="15"/>
  <c r="J2606" i="9"/>
  <c r="K2606" i="9"/>
  <c r="F2606" i="9"/>
  <c r="H2606" i="9"/>
  <c r="E2606" i="9"/>
  <c r="G2606" i="9"/>
  <c r="I2606" i="9" s="1"/>
  <c r="B2607" i="9" s="1"/>
  <c r="A2607" i="9"/>
  <c r="B2567" i="15" s="1"/>
  <c r="C2606" i="9"/>
  <c r="D2606" i="9" s="1"/>
  <c r="F2567" i="15" l="1"/>
  <c r="E2567" i="15"/>
  <c r="C2567" i="15"/>
  <c r="D2567" i="15"/>
  <c r="J2607" i="9"/>
  <c r="K2607" i="9"/>
  <c r="E2607" i="9"/>
  <c r="G2607" i="9"/>
  <c r="I2607" i="9" s="1"/>
  <c r="B2608" i="9" s="1"/>
  <c r="H2607" i="9"/>
  <c r="F2607" i="9"/>
  <c r="C2607" i="9"/>
  <c r="D2607" i="9" s="1"/>
  <c r="A2608" i="9"/>
  <c r="B2568" i="15" s="1"/>
  <c r="F2568" i="15" l="1"/>
  <c r="D2568" i="15"/>
  <c r="E2568" i="15"/>
  <c r="C2568" i="15"/>
  <c r="J2608" i="9"/>
  <c r="K2608" i="9"/>
  <c r="A2609" i="9"/>
  <c r="B2569" i="15" s="1"/>
  <c r="C2608" i="9"/>
  <c r="D2608" i="9" s="1"/>
  <c r="F2608" i="9"/>
  <c r="H2608" i="9"/>
  <c r="G2608" i="9"/>
  <c r="I2608" i="9" s="1"/>
  <c r="B2609" i="9" s="1"/>
  <c r="E2608" i="9"/>
  <c r="F2569" i="15" l="1"/>
  <c r="D2569" i="15"/>
  <c r="E2569" i="15"/>
  <c r="C2569" i="15"/>
  <c r="J2609" i="9"/>
  <c r="K2609" i="9"/>
  <c r="H2609" i="9"/>
  <c r="F2609" i="9"/>
  <c r="C2609" i="9"/>
  <c r="D2609" i="9" s="1"/>
  <c r="G2609" i="9"/>
  <c r="I2609" i="9" s="1"/>
  <c r="B2610" i="9" s="1"/>
  <c r="E2609" i="9"/>
  <c r="A2610" i="9"/>
  <c r="B2570" i="15" s="1"/>
  <c r="F2570" i="15" l="1"/>
  <c r="C2570" i="15"/>
  <c r="E2570" i="15"/>
  <c r="D2570" i="15"/>
  <c r="J2610" i="9"/>
  <c r="K2610" i="9"/>
  <c r="F2610" i="9"/>
  <c r="C2610" i="9"/>
  <c r="D2610" i="9" s="1"/>
  <c r="H2610" i="9"/>
  <c r="G2610" i="9"/>
  <c r="I2610" i="9" s="1"/>
  <c r="B2611" i="9" s="1"/>
  <c r="E2610" i="9"/>
  <c r="A2611" i="9"/>
  <c r="B2571" i="15" s="1"/>
  <c r="F2571" i="15" l="1"/>
  <c r="D2571" i="15"/>
  <c r="E2571" i="15"/>
  <c r="C2571" i="15"/>
  <c r="J2611" i="9"/>
  <c r="K2611" i="9"/>
  <c r="E2611" i="9"/>
  <c r="C2611" i="9"/>
  <c r="D2611" i="9" s="1"/>
  <c r="G2611" i="9"/>
  <c r="I2611" i="9" s="1"/>
  <c r="B2612" i="9" s="1"/>
  <c r="H2611" i="9"/>
  <c r="F2611" i="9"/>
  <c r="A2612" i="9"/>
  <c r="B2572" i="15" s="1"/>
  <c r="F2572" i="15" l="1"/>
  <c r="E2572" i="15"/>
  <c r="C2572" i="15"/>
  <c r="D2572" i="15"/>
  <c r="J2612" i="9"/>
  <c r="K2612" i="9"/>
  <c r="A2613" i="9"/>
  <c r="B2573" i="15" s="1"/>
  <c r="C2612" i="9"/>
  <c r="D2612" i="9" s="1"/>
  <c r="H2612" i="9"/>
  <c r="G2612" i="9"/>
  <c r="I2612" i="9" s="1"/>
  <c r="B2613" i="9" s="1"/>
  <c r="F2612" i="9"/>
  <c r="E2612" i="9"/>
  <c r="F2573" i="15" l="1"/>
  <c r="C2573" i="15"/>
  <c r="D2573" i="15"/>
  <c r="E2573" i="15"/>
  <c r="J2613" i="9"/>
  <c r="K2613" i="9"/>
  <c r="G2613" i="9"/>
  <c r="I2613" i="9" s="1"/>
  <c r="B2614" i="9" s="1"/>
  <c r="A2614" i="9"/>
  <c r="B2574" i="15" s="1"/>
  <c r="C2613" i="9"/>
  <c r="D2613" i="9" s="1"/>
  <c r="E2613" i="9"/>
  <c r="F2613" i="9"/>
  <c r="H2613" i="9"/>
  <c r="F2574" i="15" l="1"/>
  <c r="D2574" i="15"/>
  <c r="C2574" i="15"/>
  <c r="E2574" i="15"/>
  <c r="J2614" i="9"/>
  <c r="K2614" i="9"/>
  <c r="E2614" i="9"/>
  <c r="A2615" i="9"/>
  <c r="B2575" i="15" s="1"/>
  <c r="G2614" i="9"/>
  <c r="I2614" i="9" s="1"/>
  <c r="B2615" i="9" s="1"/>
  <c r="F2614" i="9"/>
  <c r="H2614" i="9"/>
  <c r="C2614" i="9"/>
  <c r="D2614" i="9" s="1"/>
  <c r="F2575" i="15" l="1"/>
  <c r="C2575" i="15"/>
  <c r="D2575" i="15"/>
  <c r="E2575" i="15"/>
  <c r="J2615" i="9"/>
  <c r="K2615" i="9"/>
  <c r="C2615" i="9"/>
  <c r="D2615" i="9" s="1"/>
  <c r="A2616" i="9"/>
  <c r="B2576" i="15" s="1"/>
  <c r="H2615" i="9"/>
  <c r="F2615" i="9"/>
  <c r="E2615" i="9"/>
  <c r="G2615" i="9"/>
  <c r="I2615" i="9" s="1"/>
  <c r="B2616" i="9" s="1"/>
  <c r="F2576" i="15" l="1"/>
  <c r="E2576" i="15"/>
  <c r="D2576" i="15"/>
  <c r="C2576" i="15"/>
  <c r="J2616" i="9"/>
  <c r="K2616" i="9"/>
  <c r="G2616" i="9"/>
  <c r="I2616" i="9" s="1"/>
  <c r="B2617" i="9" s="1"/>
  <c r="E2616" i="9"/>
  <c r="A2617" i="9"/>
  <c r="B2577" i="15" s="1"/>
  <c r="F2616" i="9"/>
  <c r="C2616" i="9"/>
  <c r="D2616" i="9" s="1"/>
  <c r="H2616" i="9"/>
  <c r="F2577" i="15" l="1"/>
  <c r="E2577" i="15"/>
  <c r="C2577" i="15"/>
  <c r="D2577" i="15"/>
  <c r="J2617" i="9"/>
  <c r="K2617" i="9"/>
  <c r="F2617" i="9"/>
  <c r="C2617" i="9"/>
  <c r="D2617" i="9" s="1"/>
  <c r="G2617" i="9"/>
  <c r="I2617" i="9" s="1"/>
  <c r="B2618" i="9" s="1"/>
  <c r="H2617" i="9"/>
  <c r="A2618" i="9"/>
  <c r="B2578" i="15" s="1"/>
  <c r="E2617" i="9"/>
  <c r="F2578" i="15" l="1"/>
  <c r="D2578" i="15"/>
  <c r="C2578" i="15"/>
  <c r="E2578" i="15"/>
  <c r="J2618" i="9"/>
  <c r="K2618" i="9"/>
  <c r="F2618" i="9"/>
  <c r="C2618" i="9"/>
  <c r="D2618" i="9" s="1"/>
  <c r="A2619" i="9"/>
  <c r="B2579" i="15" s="1"/>
  <c r="H2618" i="9"/>
  <c r="E2618" i="9"/>
  <c r="G2618" i="9"/>
  <c r="I2618" i="9" s="1"/>
  <c r="B2619" i="9" s="1"/>
  <c r="F2579" i="15" l="1"/>
  <c r="E2579" i="15"/>
  <c r="C2579" i="15"/>
  <c r="D2579" i="15"/>
  <c r="J2619" i="9"/>
  <c r="K2619" i="9"/>
  <c r="E2619" i="9"/>
  <c r="F2619" i="9"/>
  <c r="C2619" i="9"/>
  <c r="D2619" i="9" s="1"/>
  <c r="G2619" i="9"/>
  <c r="I2619" i="9" s="1"/>
  <c r="B2620" i="9" s="1"/>
  <c r="H2619" i="9"/>
  <c r="A2620" i="9"/>
  <c r="B2580" i="15" s="1"/>
  <c r="F2580" i="15" l="1"/>
  <c r="C2580" i="15"/>
  <c r="E2580" i="15"/>
  <c r="D2580" i="15"/>
  <c r="J2620" i="9"/>
  <c r="K2620" i="9"/>
  <c r="A2621" i="9"/>
  <c r="B2581" i="15" s="1"/>
  <c r="C2620" i="9"/>
  <c r="D2620" i="9" s="1"/>
  <c r="E2620" i="9"/>
  <c r="G2620" i="9"/>
  <c r="I2620" i="9" s="1"/>
  <c r="B2621" i="9" s="1"/>
  <c r="H2620" i="9"/>
  <c r="F2620" i="9"/>
  <c r="F2581" i="15" l="1"/>
  <c r="C2581" i="15"/>
  <c r="D2581" i="15"/>
  <c r="E2581" i="15"/>
  <c r="J2621" i="9"/>
  <c r="K2621" i="9"/>
  <c r="G2621" i="9"/>
  <c r="I2621" i="9" s="1"/>
  <c r="B2622" i="9" s="1"/>
  <c r="H2621" i="9"/>
  <c r="A2622" i="9"/>
  <c r="B2582" i="15" s="1"/>
  <c r="E2621" i="9"/>
  <c r="C2621" i="9"/>
  <c r="D2621" i="9" s="1"/>
  <c r="F2621" i="9"/>
  <c r="C2582" i="15" l="1"/>
  <c r="E2582" i="15"/>
  <c r="F2582" i="15"/>
  <c r="D2582" i="15"/>
  <c r="J2622" i="9"/>
  <c r="K2622" i="9"/>
  <c r="A2623" i="9"/>
  <c r="B2583" i="15" s="1"/>
  <c r="H2622" i="9"/>
  <c r="F2622" i="9"/>
  <c r="C2622" i="9"/>
  <c r="D2622" i="9" s="1"/>
  <c r="E2622" i="9"/>
  <c r="G2622" i="9"/>
  <c r="I2622" i="9" s="1"/>
  <c r="B2623" i="9" s="1"/>
  <c r="C2583" i="15" l="1"/>
  <c r="D2583" i="15"/>
  <c r="E2583" i="15"/>
  <c r="F2583" i="15"/>
  <c r="J2623" i="9"/>
  <c r="K2623" i="9"/>
  <c r="H2623" i="9"/>
  <c r="F2623" i="9"/>
  <c r="A2624" i="9"/>
  <c r="B2584" i="15" s="1"/>
  <c r="E2623" i="9"/>
  <c r="G2623" i="9"/>
  <c r="I2623" i="9" s="1"/>
  <c r="B2624" i="9" s="1"/>
  <c r="C2623" i="9"/>
  <c r="D2623" i="9" s="1"/>
  <c r="C2584" i="15" l="1"/>
  <c r="D2584" i="15"/>
  <c r="E2584" i="15"/>
  <c r="F2584" i="15"/>
  <c r="J2624" i="9"/>
  <c r="K2624" i="9"/>
  <c r="C2624" i="9"/>
  <c r="D2624" i="9" s="1"/>
  <c r="F2624" i="9"/>
  <c r="H2624" i="9"/>
  <c r="G2624" i="9"/>
  <c r="I2624" i="9" s="1"/>
  <c r="B2625" i="9" s="1"/>
  <c r="A2625" i="9"/>
  <c r="B2585" i="15" s="1"/>
  <c r="E2624" i="9"/>
  <c r="F2585" i="15" l="1"/>
  <c r="C2585" i="15"/>
  <c r="D2585" i="15"/>
  <c r="E2585" i="15"/>
  <c r="J2625" i="9"/>
  <c r="K2625" i="9"/>
  <c r="G2625" i="9"/>
  <c r="I2625" i="9" s="1"/>
  <c r="B2626" i="9" s="1"/>
  <c r="E2625" i="9"/>
  <c r="A2626" i="9"/>
  <c r="B2586" i="15" s="1"/>
  <c r="H2625" i="9"/>
  <c r="F2625" i="9"/>
  <c r="C2625" i="9"/>
  <c r="D2625" i="9" s="1"/>
  <c r="C2586" i="15" l="1"/>
  <c r="E2586" i="15"/>
  <c r="F2586" i="15"/>
  <c r="D2586" i="15"/>
  <c r="J2626" i="9"/>
  <c r="K2626" i="9"/>
  <c r="F2626" i="9"/>
  <c r="C2626" i="9"/>
  <c r="D2626" i="9" s="1"/>
  <c r="H2626" i="9"/>
  <c r="E2626" i="9"/>
  <c r="G2626" i="9"/>
  <c r="I2626" i="9" s="1"/>
  <c r="B2627" i="9" s="1"/>
  <c r="A2627" i="9"/>
  <c r="B2587" i="15" s="1"/>
  <c r="C2587" i="15" l="1"/>
  <c r="D2587" i="15"/>
  <c r="E2587" i="15"/>
  <c r="F2587" i="15"/>
  <c r="J2627" i="9"/>
  <c r="K2627" i="9"/>
  <c r="F2627" i="9"/>
  <c r="E2627" i="9"/>
  <c r="A2628" i="9"/>
  <c r="B2588" i="15" s="1"/>
  <c r="C2627" i="9"/>
  <c r="D2627" i="9" s="1"/>
  <c r="G2627" i="9"/>
  <c r="I2627" i="9" s="1"/>
  <c r="B2628" i="9" s="1"/>
  <c r="H2627" i="9"/>
  <c r="F2588" i="15" l="1"/>
  <c r="C2588" i="15"/>
  <c r="D2588" i="15"/>
  <c r="E2588" i="15"/>
  <c r="J2628" i="9"/>
  <c r="K2628" i="9"/>
  <c r="A2629" i="9"/>
  <c r="B2589" i="15" s="1"/>
  <c r="E2628" i="9"/>
  <c r="C2628" i="9"/>
  <c r="D2628" i="9" s="1"/>
  <c r="H2628" i="9"/>
  <c r="G2628" i="9"/>
  <c r="I2628" i="9" s="1"/>
  <c r="B2629" i="9" s="1"/>
  <c r="F2628" i="9"/>
  <c r="F2589" i="15" l="1"/>
  <c r="C2589" i="15"/>
  <c r="D2589" i="15"/>
  <c r="E2589" i="15"/>
  <c r="J2629" i="9"/>
  <c r="K2629" i="9"/>
  <c r="G2629" i="9"/>
  <c r="I2629" i="9" s="1"/>
  <c r="B2630" i="9" s="1"/>
  <c r="A2630" i="9"/>
  <c r="B2590" i="15" s="1"/>
  <c r="C2629" i="9"/>
  <c r="D2629" i="9" s="1"/>
  <c r="F2629" i="9"/>
  <c r="H2629" i="9"/>
  <c r="E2629" i="9"/>
  <c r="C2590" i="15" l="1"/>
  <c r="E2590" i="15"/>
  <c r="F2590" i="15"/>
  <c r="D2590" i="15"/>
  <c r="J2630" i="9"/>
  <c r="K2630" i="9"/>
  <c r="H2630" i="9"/>
  <c r="F2630" i="9"/>
  <c r="A2631" i="9"/>
  <c r="B2591" i="15" s="1"/>
  <c r="E2630" i="9"/>
  <c r="G2630" i="9"/>
  <c r="I2630" i="9" s="1"/>
  <c r="B2631" i="9" s="1"/>
  <c r="C2630" i="9"/>
  <c r="D2630" i="9" s="1"/>
  <c r="C2591" i="15" l="1"/>
  <c r="E2591" i="15"/>
  <c r="F2591" i="15"/>
  <c r="D2591" i="15"/>
  <c r="J2631" i="9"/>
  <c r="K2631" i="9"/>
  <c r="E2631" i="9"/>
  <c r="G2631" i="9"/>
  <c r="I2631" i="9" s="1"/>
  <c r="B2632" i="9" s="1"/>
  <c r="C2631" i="9"/>
  <c r="D2631" i="9" s="1"/>
  <c r="A2632" i="9"/>
  <c r="B2592" i="15" s="1"/>
  <c r="H2631" i="9"/>
  <c r="F2631" i="9"/>
  <c r="D2592" i="15" l="1"/>
  <c r="E2592" i="15"/>
  <c r="F2592" i="15"/>
  <c r="C2592" i="15"/>
  <c r="J2632" i="9"/>
  <c r="K2632" i="9"/>
  <c r="A2633" i="9"/>
  <c r="B2593" i="15" s="1"/>
  <c r="E2632" i="9"/>
  <c r="H2632" i="9"/>
  <c r="G2632" i="9"/>
  <c r="I2632" i="9" s="1"/>
  <c r="B2633" i="9" s="1"/>
  <c r="C2632" i="9"/>
  <c r="D2632" i="9" s="1"/>
  <c r="F2632" i="9"/>
  <c r="F2593" i="15" l="1"/>
  <c r="C2593" i="15"/>
  <c r="D2593" i="15"/>
  <c r="E2593" i="15"/>
  <c r="J2633" i="9"/>
  <c r="K2633" i="9"/>
  <c r="F2633" i="9"/>
  <c r="C2633" i="9"/>
  <c r="D2633" i="9" s="1"/>
  <c r="G2633" i="9"/>
  <c r="I2633" i="9" s="1"/>
  <c r="B2634" i="9" s="1"/>
  <c r="H2633" i="9"/>
  <c r="A2634" i="9"/>
  <c r="B2594" i="15" s="1"/>
  <c r="E2633" i="9"/>
  <c r="C2594" i="15" l="1"/>
  <c r="E2594" i="15"/>
  <c r="F2594" i="15"/>
  <c r="D2594" i="15"/>
  <c r="J2634" i="9"/>
  <c r="K2634" i="9"/>
  <c r="C2634" i="9"/>
  <c r="D2634" i="9" s="1"/>
  <c r="E2634" i="9"/>
  <c r="F2634" i="9"/>
  <c r="G2634" i="9"/>
  <c r="I2634" i="9" s="1"/>
  <c r="B2635" i="9" s="1"/>
  <c r="H2634" i="9"/>
  <c r="A2635" i="9"/>
  <c r="B2595" i="15" s="1"/>
  <c r="C2595" i="15" l="1"/>
  <c r="D2595" i="15"/>
  <c r="E2595" i="15"/>
  <c r="F2595" i="15"/>
  <c r="J2635" i="9"/>
  <c r="K2635" i="9"/>
  <c r="C2635" i="9"/>
  <c r="D2635" i="9" s="1"/>
  <c r="G2635" i="9"/>
  <c r="I2635" i="9" s="1"/>
  <c r="B2636" i="9" s="1"/>
  <c r="H2635" i="9"/>
  <c r="F2635" i="9"/>
  <c r="E2635" i="9"/>
  <c r="A2636" i="9"/>
  <c r="B2596" i="15" s="1"/>
  <c r="C2596" i="15" l="1"/>
  <c r="D2596" i="15"/>
  <c r="E2596" i="15"/>
  <c r="F2596" i="15"/>
  <c r="J2636" i="9"/>
  <c r="K2636" i="9"/>
  <c r="A2637" i="9"/>
  <c r="B2597" i="15" s="1"/>
  <c r="C2636" i="9"/>
  <c r="D2636" i="9" s="1"/>
  <c r="E2636" i="9"/>
  <c r="H2636" i="9"/>
  <c r="G2636" i="9"/>
  <c r="I2636" i="9" s="1"/>
  <c r="B2637" i="9" s="1"/>
  <c r="F2636" i="9"/>
  <c r="F2597" i="15" l="1"/>
  <c r="C2597" i="15"/>
  <c r="D2597" i="15"/>
  <c r="E2597" i="15"/>
  <c r="J2637" i="9"/>
  <c r="K2637" i="9"/>
  <c r="F2637" i="9"/>
  <c r="H2637" i="9"/>
  <c r="G2637" i="9"/>
  <c r="I2637" i="9" s="1"/>
  <c r="B2638" i="9" s="1"/>
  <c r="A2638" i="9"/>
  <c r="B2598" i="15" s="1"/>
  <c r="C2637" i="9"/>
  <c r="D2637" i="9" s="1"/>
  <c r="E2637" i="9"/>
  <c r="C2598" i="15" l="1"/>
  <c r="F2598" i="15"/>
  <c r="E2598" i="15"/>
  <c r="D2598" i="15"/>
  <c r="J2638" i="9"/>
  <c r="K2638" i="9"/>
  <c r="A2639" i="9"/>
  <c r="B2599" i="15" s="1"/>
  <c r="F2638" i="9"/>
  <c r="C2638" i="9"/>
  <c r="D2638" i="9" s="1"/>
  <c r="E2638" i="9"/>
  <c r="G2638" i="9"/>
  <c r="I2638" i="9" s="1"/>
  <c r="B2639" i="9" s="1"/>
  <c r="H2638" i="9"/>
  <c r="C2599" i="15" l="1"/>
  <c r="F2599" i="15"/>
  <c r="D2599" i="15"/>
  <c r="E2599" i="15"/>
  <c r="J2639" i="9"/>
  <c r="K2639" i="9"/>
  <c r="E2639" i="9"/>
  <c r="G2639" i="9"/>
  <c r="I2639" i="9" s="1"/>
  <c r="B2640" i="9" s="1"/>
  <c r="H2639" i="9"/>
  <c r="F2639" i="9"/>
  <c r="C2639" i="9"/>
  <c r="D2639" i="9" s="1"/>
  <c r="A2640" i="9"/>
  <c r="B2600" i="15" s="1"/>
  <c r="E2600" i="15" l="1"/>
  <c r="F2600" i="15"/>
  <c r="C2600" i="15"/>
  <c r="D2600" i="15"/>
  <c r="J2640" i="9"/>
  <c r="K2640" i="9"/>
  <c r="G2640" i="9"/>
  <c r="I2640" i="9" s="1"/>
  <c r="B2641" i="9" s="1"/>
  <c r="E2640" i="9"/>
  <c r="A2641" i="9"/>
  <c r="B2601" i="15" s="1"/>
  <c r="F2640" i="9"/>
  <c r="C2640" i="9"/>
  <c r="D2640" i="9" s="1"/>
  <c r="H2640" i="9"/>
  <c r="F2601" i="15" l="1"/>
  <c r="E2601" i="15"/>
  <c r="C2601" i="15"/>
  <c r="D2601" i="15"/>
  <c r="J2641" i="9"/>
  <c r="K2641" i="9"/>
  <c r="G2641" i="9"/>
  <c r="I2641" i="9" s="1"/>
  <c r="B2642" i="9" s="1"/>
  <c r="H2641" i="9"/>
  <c r="A2642" i="9"/>
  <c r="B2602" i="15" s="1"/>
  <c r="E2641" i="9"/>
  <c r="F2641" i="9"/>
  <c r="C2641" i="9"/>
  <c r="D2641" i="9" s="1"/>
  <c r="C2602" i="15" l="1"/>
  <c r="E2602" i="15"/>
  <c r="F2602" i="15"/>
  <c r="D2602" i="15"/>
  <c r="J2642" i="9"/>
  <c r="K2642" i="9"/>
  <c r="F2642" i="9"/>
  <c r="C2642" i="9"/>
  <c r="D2642" i="9" s="1"/>
  <c r="H2642" i="9"/>
  <c r="A2643" i="9"/>
  <c r="B2603" i="15" s="1"/>
  <c r="E2642" i="9"/>
  <c r="G2642" i="9"/>
  <c r="I2642" i="9" s="1"/>
  <c r="B2643" i="9" s="1"/>
  <c r="C2603" i="15" l="1"/>
  <c r="E2603" i="15"/>
  <c r="F2603" i="15"/>
  <c r="D2603" i="15"/>
  <c r="J2643" i="9"/>
  <c r="K2643" i="9"/>
  <c r="A2644" i="9"/>
  <c r="B2604" i="15" s="1"/>
  <c r="E2643" i="9"/>
  <c r="C2643" i="9"/>
  <c r="D2643" i="9" s="1"/>
  <c r="G2643" i="9"/>
  <c r="I2643" i="9" s="1"/>
  <c r="B2644" i="9" s="1"/>
  <c r="H2643" i="9"/>
  <c r="F2643" i="9"/>
  <c r="D2604" i="15" l="1"/>
  <c r="E2604" i="15"/>
  <c r="F2604" i="15"/>
  <c r="C2604" i="15"/>
  <c r="J2644" i="9"/>
  <c r="K2644" i="9"/>
  <c r="A2645" i="9"/>
  <c r="B2605" i="15" s="1"/>
  <c r="C2644" i="9"/>
  <c r="D2644" i="9" s="1"/>
  <c r="E2644" i="9"/>
  <c r="H2644" i="9"/>
  <c r="G2644" i="9"/>
  <c r="I2644" i="9" s="1"/>
  <c r="B2645" i="9" s="1"/>
  <c r="F2644" i="9"/>
  <c r="F2605" i="15" l="1"/>
  <c r="E2605" i="15"/>
  <c r="C2605" i="15"/>
  <c r="D2605" i="15"/>
  <c r="J2645" i="9"/>
  <c r="K2645" i="9"/>
  <c r="G2645" i="9"/>
  <c r="I2645" i="9" s="1"/>
  <c r="B2646" i="9" s="1"/>
  <c r="H2645" i="9"/>
  <c r="F2645" i="9"/>
  <c r="C2645" i="9"/>
  <c r="D2645" i="9" s="1"/>
  <c r="A2646" i="9"/>
  <c r="B2606" i="15" s="1"/>
  <c r="E2645" i="9"/>
  <c r="C2606" i="15" l="1"/>
  <c r="E2606" i="15"/>
  <c r="F2606" i="15"/>
  <c r="D2606" i="15"/>
  <c r="J2646" i="9"/>
  <c r="K2646" i="9"/>
  <c r="F2646" i="9"/>
  <c r="H2646" i="9"/>
  <c r="C2646" i="9"/>
  <c r="D2646" i="9" s="1"/>
  <c r="A2647" i="9"/>
  <c r="B2607" i="15" s="1"/>
  <c r="E2646" i="9"/>
  <c r="G2646" i="9"/>
  <c r="I2646" i="9" s="1"/>
  <c r="B2647" i="9" s="1"/>
  <c r="C2607" i="15" l="1"/>
  <c r="D2607" i="15"/>
  <c r="E2607" i="15"/>
  <c r="F2607" i="15"/>
  <c r="J2647" i="9"/>
  <c r="K2647" i="9"/>
  <c r="E2647" i="9"/>
  <c r="G2647" i="9"/>
  <c r="I2647" i="9" s="1"/>
  <c r="B2648" i="9" s="1"/>
  <c r="H2647" i="9"/>
  <c r="F2647" i="9"/>
  <c r="C2647" i="9"/>
  <c r="D2647" i="9" s="1"/>
  <c r="A2648" i="9"/>
  <c r="B2608" i="15" s="1"/>
  <c r="F2608" i="15" l="1"/>
  <c r="C2608" i="15"/>
  <c r="D2608" i="15"/>
  <c r="E2608" i="15"/>
  <c r="J2648" i="9"/>
  <c r="K2648" i="9"/>
  <c r="C2648" i="9"/>
  <c r="D2648" i="9" s="1"/>
  <c r="H2648" i="9"/>
  <c r="A2649" i="9"/>
  <c r="B2609" i="15" s="1"/>
  <c r="F2648" i="9"/>
  <c r="G2648" i="9"/>
  <c r="I2648" i="9" s="1"/>
  <c r="B2649" i="9" s="1"/>
  <c r="E2648" i="9"/>
  <c r="F2609" i="15" l="1"/>
  <c r="D2609" i="15"/>
  <c r="E2609" i="15"/>
  <c r="C2609" i="15"/>
  <c r="J2649" i="9"/>
  <c r="K2649" i="9"/>
  <c r="F2649" i="9"/>
  <c r="H2649" i="9"/>
  <c r="G2649" i="9"/>
  <c r="I2649" i="9" s="1"/>
  <c r="B2650" i="9" s="1"/>
  <c r="C2649" i="9"/>
  <c r="D2649" i="9" s="1"/>
  <c r="A2650" i="9"/>
  <c r="B2610" i="15" s="1"/>
  <c r="E2649" i="9"/>
  <c r="C2610" i="15" l="1"/>
  <c r="F2610" i="15"/>
  <c r="E2610" i="15"/>
  <c r="D2610" i="15"/>
  <c r="J2650" i="9"/>
  <c r="K2650" i="9"/>
  <c r="C2650" i="9"/>
  <c r="D2650" i="9" s="1"/>
  <c r="F2650" i="9"/>
  <c r="H2650" i="9"/>
  <c r="E2650" i="9"/>
  <c r="A2651" i="9"/>
  <c r="B2611" i="15" s="1"/>
  <c r="G2650" i="9"/>
  <c r="I2650" i="9" s="1"/>
  <c r="B2651" i="9" s="1"/>
  <c r="C2611" i="15" l="1"/>
  <c r="F2611" i="15"/>
  <c r="D2611" i="15"/>
  <c r="E2611" i="15"/>
  <c r="J2651" i="9"/>
  <c r="K2651" i="9"/>
  <c r="E2651" i="9"/>
  <c r="H2651" i="9"/>
  <c r="F2651" i="9"/>
  <c r="A2652" i="9"/>
  <c r="B2612" i="15" s="1"/>
  <c r="C2651" i="9"/>
  <c r="D2651" i="9" s="1"/>
  <c r="G2651" i="9"/>
  <c r="I2651" i="9" s="1"/>
  <c r="B2652" i="9" s="1"/>
  <c r="E2612" i="15" l="1"/>
  <c r="F2612" i="15"/>
  <c r="C2612" i="15"/>
  <c r="D2612" i="15"/>
  <c r="J2652" i="9"/>
  <c r="K2652" i="9"/>
  <c r="E2652" i="9"/>
  <c r="C2652" i="9"/>
  <c r="D2652" i="9" s="1"/>
  <c r="H2652" i="9"/>
  <c r="G2652" i="9"/>
  <c r="I2652" i="9" s="1"/>
  <c r="B2653" i="9" s="1"/>
  <c r="F2652" i="9"/>
  <c r="A2653" i="9"/>
  <c r="B2613" i="15" s="1"/>
  <c r="F2613" i="15" l="1"/>
  <c r="D2613" i="15"/>
  <c r="E2613" i="15"/>
  <c r="C2613" i="15"/>
  <c r="J2653" i="9"/>
  <c r="K2653" i="9"/>
  <c r="A2654" i="9"/>
  <c r="B2614" i="15" s="1"/>
  <c r="F2653" i="9"/>
  <c r="H2653" i="9"/>
  <c r="G2653" i="9"/>
  <c r="I2653" i="9" s="1"/>
  <c r="B2654" i="9" s="1"/>
  <c r="C2653" i="9"/>
  <c r="D2653" i="9" s="1"/>
  <c r="E2653" i="9"/>
  <c r="C2614" i="15" l="1"/>
  <c r="E2614" i="15"/>
  <c r="F2614" i="15"/>
  <c r="D2614" i="15"/>
  <c r="J2654" i="9"/>
  <c r="K2654" i="9"/>
  <c r="G2654" i="9"/>
  <c r="I2654" i="9" s="1"/>
  <c r="B2655" i="9" s="1"/>
  <c r="F2654" i="9"/>
  <c r="H2654" i="9"/>
  <c r="E2654" i="9"/>
  <c r="C2654" i="9"/>
  <c r="D2654" i="9" s="1"/>
  <c r="A2655" i="9"/>
  <c r="B2615" i="15" s="1"/>
  <c r="C2615" i="15" l="1"/>
  <c r="D2615" i="15"/>
  <c r="E2615" i="15"/>
  <c r="F2615" i="15"/>
  <c r="J2655" i="9"/>
  <c r="K2655" i="9"/>
  <c r="H2655" i="9"/>
  <c r="F2655" i="9"/>
  <c r="E2655" i="9"/>
  <c r="G2655" i="9"/>
  <c r="I2655" i="9" s="1"/>
  <c r="B2656" i="9" s="1"/>
  <c r="C2655" i="9"/>
  <c r="D2655" i="9" s="1"/>
  <c r="A2656" i="9"/>
  <c r="B2616" i="15" s="1"/>
  <c r="C2616" i="15" l="1"/>
  <c r="D2616" i="15"/>
  <c r="E2616" i="15"/>
  <c r="F2616" i="15"/>
  <c r="J2656" i="9"/>
  <c r="K2656" i="9"/>
  <c r="A2657" i="9"/>
  <c r="B2617" i="15" s="1"/>
  <c r="C2656" i="9"/>
  <c r="D2656" i="9" s="1"/>
  <c r="H2656" i="9"/>
  <c r="G2656" i="9"/>
  <c r="I2656" i="9" s="1"/>
  <c r="B2657" i="9" s="1"/>
  <c r="F2656" i="9"/>
  <c r="E2656" i="9"/>
  <c r="F2617" i="15" l="1"/>
  <c r="C2617" i="15"/>
  <c r="D2617" i="15"/>
  <c r="E2617" i="15"/>
  <c r="J2657" i="9"/>
  <c r="K2657" i="9"/>
  <c r="G2657" i="9"/>
  <c r="I2657" i="9" s="1"/>
  <c r="B2658" i="9" s="1"/>
  <c r="F2657" i="9"/>
  <c r="H2657" i="9"/>
  <c r="C2657" i="9"/>
  <c r="D2657" i="9" s="1"/>
  <c r="A2658" i="9"/>
  <c r="B2618" i="15" s="1"/>
  <c r="E2657" i="9"/>
  <c r="C2618" i="15" l="1"/>
  <c r="E2618" i="15"/>
  <c r="F2618" i="15"/>
  <c r="D2618" i="15"/>
  <c r="J2658" i="9"/>
  <c r="K2658" i="9"/>
  <c r="F2658" i="9"/>
  <c r="G2658" i="9"/>
  <c r="I2658" i="9" s="1"/>
  <c r="B2659" i="9" s="1"/>
  <c r="H2658" i="9"/>
  <c r="C2658" i="9"/>
  <c r="D2658" i="9" s="1"/>
  <c r="E2658" i="9"/>
  <c r="A2659" i="9"/>
  <c r="B2619" i="15" s="1"/>
  <c r="C2619" i="15" l="1"/>
  <c r="D2619" i="15"/>
  <c r="E2619" i="15"/>
  <c r="F2619" i="15"/>
  <c r="J2659" i="9"/>
  <c r="K2659" i="9"/>
  <c r="H2659" i="9"/>
  <c r="E2659" i="9"/>
  <c r="F2659" i="9"/>
  <c r="C2659" i="9"/>
  <c r="D2659" i="9" s="1"/>
  <c r="G2659" i="9"/>
  <c r="I2659" i="9" s="1"/>
  <c r="B2660" i="9" s="1"/>
  <c r="A2660" i="9"/>
  <c r="B2620" i="15" s="1"/>
  <c r="F2620" i="15" l="1"/>
  <c r="C2620" i="15"/>
  <c r="D2620" i="15"/>
  <c r="E2620" i="15"/>
  <c r="J2660" i="9"/>
  <c r="K2660" i="9"/>
  <c r="A2661" i="9"/>
  <c r="B2621" i="15" s="1"/>
  <c r="E2660" i="9"/>
  <c r="C2660" i="9"/>
  <c r="D2660" i="9" s="1"/>
  <c r="H2660" i="9"/>
  <c r="G2660" i="9"/>
  <c r="I2660" i="9" s="1"/>
  <c r="B2661" i="9" s="1"/>
  <c r="F2660" i="9"/>
  <c r="F2621" i="15" l="1"/>
  <c r="C2621" i="15"/>
  <c r="D2621" i="15"/>
  <c r="E2621" i="15"/>
  <c r="J2661" i="9"/>
  <c r="K2661" i="9"/>
  <c r="G2661" i="9"/>
  <c r="I2661" i="9" s="1"/>
  <c r="B2662" i="9" s="1"/>
  <c r="C2661" i="9"/>
  <c r="D2661" i="9" s="1"/>
  <c r="F2661" i="9"/>
  <c r="H2661" i="9"/>
  <c r="A2662" i="9"/>
  <c r="B2622" i="15" s="1"/>
  <c r="E2661" i="9"/>
  <c r="C2622" i="15" l="1"/>
  <c r="E2622" i="15"/>
  <c r="F2622" i="15"/>
  <c r="D2622" i="15"/>
  <c r="J2662" i="9"/>
  <c r="K2662" i="9"/>
  <c r="G2662" i="9"/>
  <c r="I2662" i="9" s="1"/>
  <c r="B2663" i="9" s="1"/>
  <c r="C2662" i="9"/>
  <c r="D2662" i="9" s="1"/>
  <c r="F2662" i="9"/>
  <c r="H2662" i="9"/>
  <c r="E2662" i="9"/>
  <c r="A2663" i="9"/>
  <c r="B2623" i="15" s="1"/>
  <c r="C2623" i="15" l="1"/>
  <c r="E2623" i="15"/>
  <c r="F2623" i="15"/>
  <c r="D2623" i="15"/>
  <c r="J2663" i="9"/>
  <c r="K2663" i="9"/>
  <c r="E2663" i="9"/>
  <c r="G2663" i="9"/>
  <c r="I2663" i="9" s="1"/>
  <c r="B2664" i="9" s="1"/>
  <c r="C2663" i="9"/>
  <c r="D2663" i="9" s="1"/>
  <c r="A2664" i="9"/>
  <c r="B2624" i="15" s="1"/>
  <c r="H2663" i="9"/>
  <c r="F2663" i="9"/>
  <c r="D2624" i="15" l="1"/>
  <c r="E2624" i="15"/>
  <c r="F2624" i="15"/>
  <c r="C2624" i="15"/>
  <c r="J2664" i="9"/>
  <c r="K2664" i="9"/>
  <c r="A2665" i="9"/>
  <c r="B2625" i="15" s="1"/>
  <c r="E2664" i="9"/>
  <c r="G2664" i="9"/>
  <c r="I2664" i="9" s="1"/>
  <c r="B2665" i="9" s="1"/>
  <c r="C2664" i="9"/>
  <c r="D2664" i="9" s="1"/>
  <c r="F2664" i="9"/>
  <c r="H2664" i="9"/>
  <c r="F2625" i="15" l="1"/>
  <c r="C2625" i="15"/>
  <c r="D2625" i="15"/>
  <c r="E2625" i="15"/>
  <c r="J2665" i="9"/>
  <c r="K2665" i="9"/>
  <c r="H2665" i="9"/>
  <c r="F2665" i="9"/>
  <c r="C2665" i="9"/>
  <c r="D2665" i="9" s="1"/>
  <c r="G2665" i="9"/>
  <c r="I2665" i="9" s="1"/>
  <c r="B2666" i="9" s="1"/>
  <c r="E2665" i="9"/>
  <c r="A2666" i="9"/>
  <c r="B2626" i="15" s="1"/>
  <c r="C2626" i="15" l="1"/>
  <c r="E2626" i="15"/>
  <c r="F2626" i="15"/>
  <c r="D2626" i="15"/>
  <c r="J2666" i="9"/>
  <c r="K2666" i="9"/>
  <c r="G2666" i="9"/>
  <c r="I2666" i="9" s="1"/>
  <c r="B2667" i="9" s="1"/>
  <c r="F2666" i="9"/>
  <c r="C2666" i="9"/>
  <c r="D2666" i="9" s="1"/>
  <c r="H2666" i="9"/>
  <c r="E2666" i="9"/>
  <c r="A2667" i="9"/>
  <c r="B2627" i="15" s="1"/>
  <c r="C2627" i="15" l="1"/>
  <c r="D2627" i="15"/>
  <c r="E2627" i="15"/>
  <c r="F2627" i="15"/>
  <c r="J2667" i="9"/>
  <c r="K2667" i="9"/>
  <c r="E2667" i="9"/>
  <c r="A2668" i="9"/>
  <c r="B2628" i="15" s="1"/>
  <c r="H2667" i="9"/>
  <c r="F2667" i="9"/>
  <c r="C2667" i="9"/>
  <c r="D2667" i="9" s="1"/>
  <c r="G2667" i="9"/>
  <c r="I2667" i="9" s="1"/>
  <c r="B2668" i="9" s="1"/>
  <c r="C2628" i="15" l="1"/>
  <c r="D2628" i="15"/>
  <c r="E2628" i="15"/>
  <c r="F2628" i="15"/>
  <c r="J2668" i="9"/>
  <c r="K2668" i="9"/>
  <c r="A2669" i="9"/>
  <c r="B2629" i="15" s="1"/>
  <c r="C2668" i="9"/>
  <c r="D2668" i="9" s="1"/>
  <c r="H2668" i="9"/>
  <c r="G2668" i="9"/>
  <c r="I2668" i="9" s="1"/>
  <c r="B2669" i="9" s="1"/>
  <c r="F2668" i="9"/>
  <c r="E2668" i="9"/>
  <c r="F2629" i="15" l="1"/>
  <c r="C2629" i="15"/>
  <c r="D2629" i="15"/>
  <c r="E2629" i="15"/>
  <c r="J2669" i="9"/>
  <c r="K2669" i="9"/>
  <c r="E2669" i="9"/>
  <c r="C2669" i="9"/>
  <c r="D2669" i="9" s="1"/>
  <c r="H2669" i="9"/>
  <c r="A2670" i="9"/>
  <c r="B2630" i="15" s="1"/>
  <c r="F2669" i="9"/>
  <c r="G2669" i="9"/>
  <c r="I2669" i="9" s="1"/>
  <c r="B2670" i="9" s="1"/>
  <c r="C2630" i="15" l="1"/>
  <c r="F2630" i="15"/>
  <c r="E2630" i="15"/>
  <c r="D2630" i="15"/>
  <c r="J2670" i="9"/>
  <c r="K2670" i="9"/>
  <c r="G2670" i="9"/>
  <c r="I2670" i="9" s="1"/>
  <c r="B2671" i="9" s="1"/>
  <c r="F2670" i="9"/>
  <c r="H2670" i="9"/>
  <c r="A2671" i="9"/>
  <c r="B2631" i="15" s="1"/>
  <c r="C2670" i="9"/>
  <c r="D2670" i="9" s="1"/>
  <c r="E2670" i="9"/>
  <c r="C2631" i="15" l="1"/>
  <c r="F2631" i="15"/>
  <c r="D2631" i="15"/>
  <c r="E2631" i="15"/>
  <c r="J2671" i="9"/>
  <c r="K2671" i="9"/>
  <c r="E2671" i="9"/>
  <c r="G2671" i="9"/>
  <c r="I2671" i="9" s="1"/>
  <c r="B2672" i="9" s="1"/>
  <c r="C2671" i="9"/>
  <c r="D2671" i="9" s="1"/>
  <c r="A2672" i="9"/>
  <c r="B2632" i="15" s="1"/>
  <c r="H2671" i="9"/>
  <c r="F2671" i="9"/>
  <c r="E2632" i="15" l="1"/>
  <c r="F2632" i="15"/>
  <c r="C2632" i="15"/>
  <c r="D2632" i="15"/>
  <c r="J2672" i="9"/>
  <c r="K2672" i="9"/>
  <c r="A2673" i="9"/>
  <c r="B2633" i="15" s="1"/>
  <c r="F2672" i="9"/>
  <c r="C2672" i="9"/>
  <c r="D2672" i="9" s="1"/>
  <c r="H2672" i="9"/>
  <c r="G2672" i="9"/>
  <c r="I2672" i="9" s="1"/>
  <c r="B2673" i="9" s="1"/>
  <c r="E2672" i="9"/>
  <c r="F2633" i="15" l="1"/>
  <c r="E2633" i="15"/>
  <c r="C2633" i="15"/>
  <c r="D2633" i="15"/>
  <c r="J2673" i="9"/>
  <c r="K2673" i="9"/>
  <c r="G2673" i="9"/>
  <c r="I2673" i="9" s="1"/>
  <c r="B2674" i="9" s="1"/>
  <c r="C2673" i="9"/>
  <c r="D2673" i="9" s="1"/>
  <c r="A2674" i="9"/>
  <c r="B2634" i="15" s="1"/>
  <c r="E2673" i="9"/>
  <c r="F2673" i="9"/>
  <c r="H2673" i="9"/>
  <c r="C2634" i="15" l="1"/>
  <c r="E2634" i="15"/>
  <c r="F2634" i="15"/>
  <c r="D2634" i="15"/>
  <c r="J2674" i="9"/>
  <c r="K2674" i="9"/>
  <c r="H2674" i="9"/>
  <c r="E2674" i="9"/>
  <c r="A2675" i="9"/>
  <c r="B2635" i="15" s="1"/>
  <c r="G2674" i="9"/>
  <c r="I2674" i="9" s="1"/>
  <c r="B2675" i="9" s="1"/>
  <c r="F2674" i="9"/>
  <c r="C2674" i="9"/>
  <c r="D2674" i="9" s="1"/>
  <c r="C2635" i="15" l="1"/>
  <c r="E2635" i="15"/>
  <c r="F2635" i="15"/>
  <c r="D2635" i="15"/>
  <c r="J2675" i="9"/>
  <c r="K2675" i="9"/>
  <c r="F2675" i="9"/>
  <c r="H2675" i="9"/>
  <c r="A2676" i="9"/>
  <c r="B2636" i="15" s="1"/>
  <c r="E2675" i="9"/>
  <c r="C2675" i="9"/>
  <c r="D2675" i="9" s="1"/>
  <c r="G2675" i="9"/>
  <c r="I2675" i="9" s="1"/>
  <c r="B2676" i="9" s="1"/>
  <c r="D2636" i="15" l="1"/>
  <c r="E2636" i="15"/>
  <c r="F2636" i="15"/>
  <c r="C2636" i="15"/>
  <c r="J2676" i="9"/>
  <c r="K2676" i="9"/>
  <c r="A2677" i="9"/>
  <c r="B2637" i="15" s="1"/>
  <c r="E2676" i="9"/>
  <c r="H2676" i="9"/>
  <c r="F2676" i="9"/>
  <c r="C2676" i="9"/>
  <c r="D2676" i="9" s="1"/>
  <c r="G2676" i="9"/>
  <c r="I2676" i="9" s="1"/>
  <c r="B2677" i="9" s="1"/>
  <c r="F2637" i="15" l="1"/>
  <c r="E2637" i="15"/>
  <c r="C2637" i="15"/>
  <c r="D2637" i="15"/>
  <c r="J2677" i="9"/>
  <c r="K2677" i="9"/>
  <c r="G2677" i="9"/>
  <c r="I2677" i="9" s="1"/>
  <c r="B2678" i="9" s="1"/>
  <c r="C2677" i="9"/>
  <c r="D2677" i="9" s="1"/>
  <c r="A2678" i="9"/>
  <c r="B2638" i="15" s="1"/>
  <c r="E2677" i="9"/>
  <c r="F2677" i="9"/>
  <c r="H2677" i="9"/>
  <c r="C2638" i="15" l="1"/>
  <c r="E2638" i="15"/>
  <c r="F2638" i="15"/>
  <c r="D2638" i="15"/>
  <c r="J2678" i="9"/>
  <c r="K2678" i="9"/>
  <c r="F2678" i="9"/>
  <c r="H2678" i="9"/>
  <c r="G2678" i="9"/>
  <c r="I2678" i="9" s="1"/>
  <c r="B2679" i="9" s="1"/>
  <c r="C2678" i="9"/>
  <c r="D2678" i="9" s="1"/>
  <c r="E2678" i="9"/>
  <c r="A2679" i="9"/>
  <c r="B2639" i="15" s="1"/>
  <c r="C2639" i="15" l="1"/>
  <c r="D2639" i="15"/>
  <c r="E2639" i="15"/>
  <c r="F2639" i="15"/>
  <c r="J2679" i="9"/>
  <c r="K2679" i="9"/>
  <c r="C2679" i="9"/>
  <c r="D2679" i="9" s="1"/>
  <c r="A2680" i="9"/>
  <c r="B2640" i="15" s="1"/>
  <c r="H2679" i="9"/>
  <c r="F2679" i="9"/>
  <c r="E2679" i="9"/>
  <c r="G2679" i="9"/>
  <c r="I2679" i="9" s="1"/>
  <c r="B2680" i="9" s="1"/>
  <c r="F2640" i="15" l="1"/>
  <c r="C2640" i="15"/>
  <c r="D2640" i="15"/>
  <c r="E2640" i="15"/>
  <c r="J2680" i="9"/>
  <c r="K2680" i="9"/>
  <c r="A2681" i="9"/>
  <c r="B2641" i="15" s="1"/>
  <c r="F2680" i="9"/>
  <c r="C2680" i="9"/>
  <c r="D2680" i="9" s="1"/>
  <c r="H2680" i="9"/>
  <c r="G2680" i="9"/>
  <c r="I2680" i="9" s="1"/>
  <c r="B2681" i="9" s="1"/>
  <c r="E2680" i="9"/>
  <c r="F2641" i="15" l="1"/>
  <c r="D2641" i="15"/>
  <c r="E2641" i="15"/>
  <c r="C2641" i="15"/>
  <c r="J2681" i="9"/>
  <c r="K2681" i="9"/>
  <c r="G2681" i="9"/>
  <c r="I2681" i="9" s="1"/>
  <c r="B2682" i="9" s="1"/>
  <c r="A2682" i="9"/>
  <c r="B2642" i="15" s="1"/>
  <c r="E2681" i="9"/>
  <c r="F2681" i="9"/>
  <c r="H2681" i="9"/>
  <c r="C2681" i="9"/>
  <c r="D2681" i="9" s="1"/>
  <c r="C2642" i="15" l="1"/>
  <c r="F2642" i="15"/>
  <c r="E2642" i="15"/>
  <c r="D2642" i="15"/>
  <c r="J2682" i="9"/>
  <c r="K2682" i="9"/>
  <c r="F2682" i="9"/>
  <c r="C2682" i="9"/>
  <c r="D2682" i="9" s="1"/>
  <c r="H2682" i="9"/>
  <c r="E2682" i="9"/>
  <c r="A2683" i="9"/>
  <c r="B2643" i="15" s="1"/>
  <c r="G2682" i="9"/>
  <c r="I2682" i="9" s="1"/>
  <c r="B2683" i="9" s="1"/>
  <c r="C2643" i="15" l="1"/>
  <c r="F2643" i="15"/>
  <c r="D2643" i="15"/>
  <c r="E2643" i="15"/>
  <c r="J2683" i="9"/>
  <c r="K2683" i="9"/>
  <c r="A2684" i="9"/>
  <c r="B2644" i="15" s="1"/>
  <c r="C2683" i="9"/>
  <c r="D2683" i="9" s="1"/>
  <c r="G2683" i="9"/>
  <c r="I2683" i="9" s="1"/>
  <c r="B2684" i="9" s="1"/>
  <c r="H2683" i="9"/>
  <c r="E2683" i="9"/>
  <c r="F2683" i="9"/>
  <c r="E2644" i="15" l="1"/>
  <c r="F2644" i="15"/>
  <c r="C2644" i="15"/>
  <c r="D2644" i="15"/>
  <c r="J2684" i="9"/>
  <c r="K2684" i="9"/>
  <c r="H2684" i="9"/>
  <c r="G2684" i="9"/>
  <c r="I2684" i="9" s="1"/>
  <c r="B2685" i="9" s="1"/>
  <c r="F2684" i="9"/>
  <c r="A2685" i="9"/>
  <c r="B2645" i="15" s="1"/>
  <c r="E2684" i="9"/>
  <c r="C2684" i="9"/>
  <c r="D2684" i="9" s="1"/>
  <c r="C2645" i="15" l="1"/>
  <c r="D2645" i="15"/>
  <c r="E2645" i="15"/>
  <c r="F2645" i="15"/>
  <c r="J2685" i="9"/>
  <c r="K2685" i="9"/>
  <c r="G2685" i="9"/>
  <c r="I2685" i="9" s="1"/>
  <c r="B2686" i="9" s="1"/>
  <c r="C2685" i="9"/>
  <c r="D2685" i="9" s="1"/>
  <c r="E2685" i="9"/>
  <c r="F2685" i="9"/>
  <c r="H2685" i="9"/>
  <c r="A2686" i="9"/>
  <c r="B2646" i="15" s="1"/>
  <c r="E2646" i="15" l="1"/>
  <c r="F2646" i="15"/>
  <c r="C2646" i="15"/>
  <c r="D2646" i="15"/>
  <c r="J2686" i="9"/>
  <c r="K2686" i="9"/>
  <c r="G2686" i="9"/>
  <c r="I2686" i="9" s="1"/>
  <c r="B2687" i="9" s="1"/>
  <c r="H2686" i="9"/>
  <c r="C2686" i="9"/>
  <c r="D2686" i="9" s="1"/>
  <c r="E2686" i="9"/>
  <c r="A2687" i="9"/>
  <c r="B2647" i="15" s="1"/>
  <c r="F2686" i="9"/>
  <c r="C2647" i="15" l="1"/>
  <c r="D2647" i="15"/>
  <c r="E2647" i="15"/>
  <c r="F2647" i="15"/>
  <c r="J2687" i="9"/>
  <c r="K2687" i="9"/>
  <c r="E2687" i="9"/>
  <c r="G2687" i="9"/>
  <c r="I2687" i="9" s="1"/>
  <c r="B2688" i="9" s="1"/>
  <c r="H2687" i="9"/>
  <c r="F2687" i="9"/>
  <c r="C2687" i="9"/>
  <c r="D2687" i="9" s="1"/>
  <c r="A2688" i="9"/>
  <c r="B2648" i="15" s="1"/>
  <c r="C2648" i="15" l="1"/>
  <c r="D2648" i="15"/>
  <c r="E2648" i="15"/>
  <c r="F2648" i="15"/>
  <c r="J2688" i="9"/>
  <c r="K2688" i="9"/>
  <c r="A2689" i="9"/>
  <c r="B2649" i="15" s="1"/>
  <c r="F2688" i="9"/>
  <c r="G2688" i="9"/>
  <c r="I2688" i="9" s="1"/>
  <c r="B2689" i="9" s="1"/>
  <c r="E2688" i="9"/>
  <c r="C2688" i="9"/>
  <c r="D2688" i="9" s="1"/>
  <c r="H2688" i="9"/>
  <c r="C2649" i="15" l="1"/>
  <c r="F2649" i="15"/>
  <c r="D2649" i="15"/>
  <c r="E2649" i="15"/>
  <c r="J2689" i="9"/>
  <c r="K2689" i="9"/>
  <c r="G2689" i="9"/>
  <c r="I2689" i="9" s="1"/>
  <c r="B2690" i="9" s="1"/>
  <c r="C2689" i="9"/>
  <c r="D2689" i="9" s="1"/>
  <c r="F2689" i="9"/>
  <c r="H2689" i="9"/>
  <c r="A2690" i="9"/>
  <c r="B2650" i="15" s="1"/>
  <c r="E2689" i="9"/>
  <c r="E2650" i="15" l="1"/>
  <c r="F2650" i="15"/>
  <c r="C2650" i="15"/>
  <c r="D2650" i="15"/>
  <c r="J2690" i="9"/>
  <c r="K2690" i="9"/>
  <c r="F2690" i="9"/>
  <c r="C2690" i="9"/>
  <c r="D2690" i="9" s="1"/>
  <c r="H2690" i="9"/>
  <c r="A2691" i="9"/>
  <c r="B2651" i="15" s="1"/>
  <c r="E2690" i="9"/>
  <c r="G2690" i="9"/>
  <c r="I2690" i="9" s="1"/>
  <c r="B2691" i="9" s="1"/>
  <c r="C2651" i="15" l="1"/>
  <c r="F2651" i="15"/>
  <c r="D2651" i="15"/>
  <c r="E2651" i="15"/>
  <c r="J2691" i="9"/>
  <c r="K2691" i="9"/>
  <c r="C2691" i="9"/>
  <c r="D2691" i="9" s="1"/>
  <c r="G2691" i="9"/>
  <c r="I2691" i="9" s="1"/>
  <c r="B2692" i="9" s="1"/>
  <c r="H2691" i="9"/>
  <c r="A2692" i="9"/>
  <c r="B2652" i="15" s="1"/>
  <c r="E2691" i="9"/>
  <c r="F2691" i="9"/>
  <c r="E2652" i="15" l="1"/>
  <c r="F2652" i="15"/>
  <c r="C2652" i="15"/>
  <c r="D2652" i="15"/>
  <c r="J2692" i="9"/>
  <c r="K2692" i="9"/>
  <c r="A2693" i="9"/>
  <c r="B2653" i="15" s="1"/>
  <c r="E2692" i="9"/>
  <c r="C2692" i="9"/>
  <c r="D2692" i="9" s="1"/>
  <c r="H2692" i="9"/>
  <c r="G2692" i="9"/>
  <c r="I2692" i="9" s="1"/>
  <c r="B2693" i="9" s="1"/>
  <c r="F2692" i="9"/>
  <c r="C2653" i="15" l="1"/>
  <c r="F2653" i="15"/>
  <c r="D2653" i="15"/>
  <c r="E2653" i="15"/>
  <c r="J2693" i="9"/>
  <c r="K2693" i="9"/>
  <c r="G2693" i="9"/>
  <c r="I2693" i="9" s="1"/>
  <c r="B2694" i="9" s="1"/>
  <c r="A2694" i="9"/>
  <c r="B2654" i="15" s="1"/>
  <c r="C2693" i="9"/>
  <c r="D2693" i="9" s="1"/>
  <c r="E2693" i="9"/>
  <c r="F2693" i="9"/>
  <c r="H2693" i="9"/>
  <c r="C2654" i="15" l="1"/>
  <c r="D2654" i="15"/>
  <c r="E2654" i="15"/>
  <c r="F2654" i="15"/>
  <c r="J2694" i="9"/>
  <c r="K2694" i="9"/>
  <c r="A2695" i="9"/>
  <c r="B2655" i="15" s="1"/>
  <c r="F2694" i="9"/>
  <c r="H2694" i="9"/>
  <c r="C2694" i="9"/>
  <c r="D2694" i="9" s="1"/>
  <c r="E2694" i="9"/>
  <c r="G2694" i="9"/>
  <c r="I2694" i="9" s="1"/>
  <c r="B2695" i="9" s="1"/>
  <c r="C2655" i="15" l="1"/>
  <c r="F2655" i="15"/>
  <c r="D2655" i="15"/>
  <c r="E2655" i="15"/>
  <c r="J2695" i="9"/>
  <c r="K2695" i="9"/>
  <c r="G2695" i="9"/>
  <c r="I2695" i="9" s="1"/>
  <c r="B2696" i="9" s="1"/>
  <c r="C2695" i="9"/>
  <c r="D2695" i="9" s="1"/>
  <c r="A2696" i="9"/>
  <c r="B2656" i="15" s="1"/>
  <c r="H2695" i="9"/>
  <c r="F2695" i="9"/>
  <c r="E2695" i="9"/>
  <c r="E2656" i="15" l="1"/>
  <c r="F2656" i="15"/>
  <c r="C2656" i="15"/>
  <c r="D2656" i="15"/>
  <c r="J2696" i="9"/>
  <c r="K2696" i="9"/>
  <c r="G2696" i="9"/>
  <c r="I2696" i="9" s="1"/>
  <c r="B2697" i="9" s="1"/>
  <c r="E2696" i="9"/>
  <c r="A2697" i="9"/>
  <c r="B2657" i="15" s="1"/>
  <c r="F2696" i="9"/>
  <c r="C2696" i="9"/>
  <c r="D2696" i="9" s="1"/>
  <c r="H2696" i="9"/>
  <c r="C2657" i="15" l="1"/>
  <c r="F2657" i="15"/>
  <c r="D2657" i="15"/>
  <c r="E2657" i="15"/>
  <c r="J2697" i="9"/>
  <c r="K2697" i="9"/>
  <c r="A2698" i="9"/>
  <c r="B2658" i="15" s="1"/>
  <c r="E2697" i="9"/>
  <c r="F2697" i="9"/>
  <c r="H2697" i="9"/>
  <c r="G2697" i="9"/>
  <c r="I2697" i="9" s="1"/>
  <c r="B2698" i="9" s="1"/>
  <c r="C2697" i="9"/>
  <c r="D2697" i="9" s="1"/>
  <c r="E2658" i="15" l="1"/>
  <c r="F2658" i="15"/>
  <c r="C2658" i="15"/>
  <c r="D2658" i="15"/>
  <c r="J2698" i="9"/>
  <c r="K2698" i="9"/>
  <c r="F2698" i="9"/>
  <c r="G2698" i="9"/>
  <c r="I2698" i="9" s="1"/>
  <c r="B2699" i="9" s="1"/>
  <c r="H2698" i="9"/>
  <c r="C2698" i="9"/>
  <c r="D2698" i="9" s="1"/>
  <c r="E2698" i="9"/>
  <c r="A2699" i="9"/>
  <c r="B2659" i="15" s="1"/>
  <c r="C2659" i="15" l="1"/>
  <c r="F2659" i="15"/>
  <c r="D2659" i="15"/>
  <c r="E2659" i="15"/>
  <c r="J2699" i="9"/>
  <c r="K2699" i="9"/>
  <c r="E2699" i="9"/>
  <c r="F2699" i="9"/>
  <c r="H2699" i="9"/>
  <c r="C2699" i="9"/>
  <c r="D2699" i="9" s="1"/>
  <c r="G2699" i="9"/>
  <c r="I2699" i="9" s="1"/>
  <c r="B2700" i="9" s="1"/>
  <c r="A2700" i="9"/>
  <c r="B2660" i="15" s="1"/>
  <c r="E2660" i="15" l="1"/>
  <c r="F2660" i="15"/>
  <c r="C2660" i="15"/>
  <c r="D2660" i="15"/>
  <c r="J2700" i="9"/>
  <c r="K2700" i="9"/>
  <c r="C2700" i="9"/>
  <c r="D2700" i="9" s="1"/>
  <c r="H2700" i="9"/>
  <c r="A2701" i="9"/>
  <c r="B2661" i="15" s="1"/>
  <c r="E2700" i="9"/>
  <c r="G2700" i="9"/>
  <c r="I2700" i="9" s="1"/>
  <c r="B2701" i="9" s="1"/>
  <c r="F2700" i="9"/>
  <c r="C2661" i="15" l="1"/>
  <c r="D2661" i="15"/>
  <c r="F2661" i="15"/>
  <c r="E2661" i="15"/>
  <c r="J2701" i="9"/>
  <c r="K2701" i="9"/>
  <c r="A2702" i="9"/>
  <c r="B2662" i="15" s="1"/>
  <c r="E2701" i="9"/>
  <c r="F2701" i="9"/>
  <c r="H2701" i="9"/>
  <c r="G2701" i="9"/>
  <c r="I2701" i="9" s="1"/>
  <c r="B2702" i="9" s="1"/>
  <c r="C2701" i="9"/>
  <c r="D2701" i="9" s="1"/>
  <c r="E2662" i="15" l="1"/>
  <c r="F2662" i="15"/>
  <c r="C2662" i="15"/>
  <c r="D2662" i="15"/>
  <c r="J2702" i="9"/>
  <c r="K2702" i="9"/>
  <c r="F2702" i="9"/>
  <c r="H2702" i="9"/>
  <c r="G2702" i="9"/>
  <c r="I2702" i="9" s="1"/>
  <c r="B2703" i="9" s="1"/>
  <c r="C2702" i="9"/>
  <c r="D2702" i="9" s="1"/>
  <c r="E2702" i="9"/>
  <c r="A2703" i="9"/>
  <c r="B2663" i="15" s="1"/>
  <c r="C2663" i="15" l="1"/>
  <c r="D2663" i="15"/>
  <c r="E2663" i="15"/>
  <c r="F2663" i="15"/>
  <c r="J2703" i="9"/>
  <c r="K2703" i="9"/>
  <c r="E2703" i="9"/>
  <c r="G2703" i="9"/>
  <c r="I2703" i="9" s="1"/>
  <c r="B2704" i="9" s="1"/>
  <c r="C2703" i="9"/>
  <c r="D2703" i="9" s="1"/>
  <c r="A2704" i="9"/>
  <c r="B2664" i="15" s="1"/>
  <c r="H2703" i="9"/>
  <c r="F2703" i="9"/>
  <c r="C2664" i="15" l="1"/>
  <c r="D2664" i="15"/>
  <c r="E2664" i="15"/>
  <c r="F2664" i="15"/>
  <c r="J2704" i="9"/>
  <c r="K2704" i="9"/>
  <c r="C2704" i="9"/>
  <c r="D2704" i="9" s="1"/>
  <c r="H2704" i="9"/>
  <c r="G2704" i="9"/>
  <c r="I2704" i="9" s="1"/>
  <c r="B2705" i="9" s="1"/>
  <c r="E2704" i="9"/>
  <c r="A2705" i="9"/>
  <c r="B2665" i="15" s="1"/>
  <c r="F2704" i="9"/>
  <c r="C2665" i="15" l="1"/>
  <c r="F2665" i="15"/>
  <c r="D2665" i="15"/>
  <c r="E2665" i="15"/>
  <c r="J2705" i="9"/>
  <c r="K2705" i="9"/>
  <c r="A2706" i="9"/>
  <c r="B2666" i="15" s="1"/>
  <c r="F2705" i="9"/>
  <c r="H2705" i="9"/>
  <c r="C2705" i="9"/>
  <c r="D2705" i="9" s="1"/>
  <c r="G2705" i="9"/>
  <c r="I2705" i="9" s="1"/>
  <c r="B2706" i="9" s="1"/>
  <c r="E2705" i="9"/>
  <c r="E2666" i="15" l="1"/>
  <c r="F2666" i="15"/>
  <c r="C2666" i="15"/>
  <c r="D2666" i="15"/>
  <c r="J2706" i="9"/>
  <c r="K2706" i="9"/>
  <c r="C2706" i="9"/>
  <c r="D2706" i="9" s="1"/>
  <c r="H2706" i="9"/>
  <c r="E2706" i="9"/>
  <c r="A2707" i="9"/>
  <c r="B2667" i="15" s="1"/>
  <c r="G2706" i="9"/>
  <c r="I2706" i="9" s="1"/>
  <c r="B2707" i="9" s="1"/>
  <c r="F2706" i="9"/>
  <c r="C2667" i="15" l="1"/>
  <c r="F2667" i="15"/>
  <c r="D2667" i="15"/>
  <c r="E2667" i="15"/>
  <c r="J2707" i="9"/>
  <c r="K2707" i="9"/>
  <c r="F2707" i="9"/>
  <c r="E2707" i="9"/>
  <c r="C2707" i="9"/>
  <c r="D2707" i="9" s="1"/>
  <c r="G2707" i="9"/>
  <c r="I2707" i="9" s="1"/>
  <c r="B2708" i="9" s="1"/>
  <c r="H2707" i="9"/>
  <c r="A2708" i="9"/>
  <c r="B2668" i="15" s="1"/>
  <c r="E2668" i="15" l="1"/>
  <c r="F2668" i="15"/>
  <c r="C2668" i="15"/>
  <c r="D2668" i="15"/>
  <c r="J2708" i="9"/>
  <c r="K2708" i="9"/>
  <c r="A2709" i="9"/>
  <c r="B2669" i="15" s="1"/>
  <c r="E2708" i="9"/>
  <c r="H2708" i="9"/>
  <c r="G2708" i="9"/>
  <c r="I2708" i="9" s="1"/>
  <c r="B2709" i="9" s="1"/>
  <c r="F2708" i="9"/>
  <c r="C2708" i="9"/>
  <c r="D2708" i="9" s="1"/>
  <c r="C2669" i="15" l="1"/>
  <c r="F2669" i="15"/>
  <c r="D2669" i="15"/>
  <c r="E2669" i="15"/>
  <c r="J2709" i="9"/>
  <c r="K2709" i="9"/>
  <c r="G2709" i="9"/>
  <c r="I2709" i="9" s="1"/>
  <c r="B2710" i="9" s="1"/>
  <c r="C2709" i="9"/>
  <c r="D2709" i="9" s="1"/>
  <c r="F2709" i="9"/>
  <c r="H2709" i="9"/>
  <c r="A2710" i="9"/>
  <c r="B2670" i="15" s="1"/>
  <c r="E2709" i="9"/>
  <c r="C2670" i="15" l="1"/>
  <c r="D2670" i="15"/>
  <c r="E2670" i="15"/>
  <c r="F2670" i="15"/>
  <c r="J2710" i="9"/>
  <c r="K2710" i="9"/>
  <c r="H2710" i="9"/>
  <c r="F2710" i="9"/>
  <c r="A2711" i="9"/>
  <c r="B2671" i="15" s="1"/>
  <c r="E2710" i="9"/>
  <c r="C2710" i="9"/>
  <c r="D2710" i="9" s="1"/>
  <c r="G2710" i="9"/>
  <c r="I2710" i="9" s="1"/>
  <c r="B2711" i="9" s="1"/>
  <c r="C2671" i="15" l="1"/>
  <c r="F2671" i="15"/>
  <c r="D2671" i="15"/>
  <c r="E2671" i="15"/>
  <c r="J2711" i="9"/>
  <c r="K2711" i="9"/>
  <c r="E2711" i="9"/>
  <c r="G2711" i="9"/>
  <c r="I2711" i="9" s="1"/>
  <c r="B2712" i="9" s="1"/>
  <c r="C2711" i="9"/>
  <c r="D2711" i="9" s="1"/>
  <c r="A2712" i="9"/>
  <c r="B2672" i="15" s="1"/>
  <c r="H2711" i="9"/>
  <c r="F2711" i="9"/>
  <c r="E2672" i="15" l="1"/>
  <c r="F2672" i="15"/>
  <c r="C2672" i="15"/>
  <c r="D2672" i="15"/>
  <c r="J2712" i="9"/>
  <c r="K2712" i="9"/>
  <c r="H2712" i="9"/>
  <c r="G2712" i="9"/>
  <c r="I2712" i="9" s="1"/>
  <c r="B2713" i="9" s="1"/>
  <c r="E2712" i="9"/>
  <c r="A2713" i="9"/>
  <c r="B2673" i="15" s="1"/>
  <c r="F2712" i="9"/>
  <c r="C2712" i="9"/>
  <c r="D2712" i="9" s="1"/>
  <c r="C2673" i="15" l="1"/>
  <c r="F2673" i="15"/>
  <c r="D2673" i="15"/>
  <c r="E2673" i="15"/>
  <c r="J2713" i="9"/>
  <c r="K2713" i="9"/>
  <c r="G2713" i="9"/>
  <c r="I2713" i="9" s="1"/>
  <c r="B2714" i="9" s="1"/>
  <c r="H2713" i="9"/>
  <c r="A2714" i="9"/>
  <c r="B2674" i="15" s="1"/>
  <c r="E2713" i="9"/>
  <c r="F2713" i="9"/>
  <c r="C2713" i="9"/>
  <c r="D2713" i="9" s="1"/>
  <c r="E2674" i="15" l="1"/>
  <c r="C2674" i="15"/>
  <c r="F2674" i="15"/>
  <c r="D2674" i="15"/>
  <c r="J2714" i="9"/>
  <c r="K2714" i="9"/>
  <c r="H2714" i="9"/>
  <c r="E2714" i="9"/>
  <c r="G2714" i="9"/>
  <c r="I2714" i="9" s="1"/>
  <c r="B2715" i="9" s="1"/>
  <c r="A2715" i="9"/>
  <c r="B2675" i="15" s="1"/>
  <c r="F2714" i="9"/>
  <c r="C2714" i="9"/>
  <c r="D2714" i="9" s="1"/>
  <c r="C2675" i="15" l="1"/>
  <c r="F2675" i="15"/>
  <c r="D2675" i="15"/>
  <c r="E2675" i="15"/>
  <c r="J2715" i="9"/>
  <c r="K2715" i="9"/>
  <c r="H2715" i="9"/>
  <c r="E2715" i="9"/>
  <c r="F2715" i="9"/>
  <c r="C2715" i="9"/>
  <c r="D2715" i="9" s="1"/>
  <c r="G2715" i="9"/>
  <c r="I2715" i="9" s="1"/>
  <c r="B2716" i="9" s="1"/>
  <c r="A2716" i="9"/>
  <c r="B2676" i="15" s="1"/>
  <c r="E2676" i="15" l="1"/>
  <c r="F2676" i="15"/>
  <c r="C2676" i="15"/>
  <c r="D2676" i="15"/>
  <c r="J2716" i="9"/>
  <c r="K2716" i="9"/>
  <c r="H2716" i="9"/>
  <c r="G2716" i="9"/>
  <c r="I2716" i="9" s="1"/>
  <c r="B2717" i="9" s="1"/>
  <c r="F2716" i="9"/>
  <c r="A2717" i="9"/>
  <c r="B2677" i="15" s="1"/>
  <c r="E2716" i="9"/>
  <c r="C2716" i="9"/>
  <c r="D2716" i="9" s="1"/>
  <c r="C2677" i="15" l="1"/>
  <c r="D2677" i="15"/>
  <c r="E2677" i="15"/>
  <c r="F2677" i="15"/>
  <c r="J2717" i="9"/>
  <c r="K2717" i="9"/>
  <c r="A2718" i="9"/>
  <c r="B2678" i="15" s="1"/>
  <c r="F2717" i="9"/>
  <c r="H2717" i="9"/>
  <c r="G2717" i="9"/>
  <c r="I2717" i="9" s="1"/>
  <c r="B2718" i="9" s="1"/>
  <c r="C2717" i="9"/>
  <c r="D2717" i="9" s="1"/>
  <c r="E2717" i="9"/>
  <c r="E2678" i="15" l="1"/>
  <c r="F2678" i="15"/>
  <c r="C2678" i="15"/>
  <c r="D2678" i="15"/>
  <c r="J2718" i="9"/>
  <c r="K2718" i="9"/>
  <c r="F2718" i="9"/>
  <c r="H2718" i="9"/>
  <c r="C2718" i="9"/>
  <c r="D2718" i="9" s="1"/>
  <c r="G2718" i="9"/>
  <c r="I2718" i="9" s="1"/>
  <c r="B2719" i="9" s="1"/>
  <c r="E2718" i="9"/>
  <c r="A2719" i="9"/>
  <c r="B2679" i="15" s="1"/>
  <c r="C2679" i="15" l="1"/>
  <c r="D2679" i="15"/>
  <c r="E2679" i="15"/>
  <c r="F2679" i="15"/>
  <c r="J2719" i="9"/>
  <c r="K2719" i="9"/>
  <c r="E2719" i="9"/>
  <c r="G2719" i="9"/>
  <c r="I2719" i="9" s="1"/>
  <c r="B2720" i="9" s="1"/>
  <c r="C2719" i="9"/>
  <c r="D2719" i="9" s="1"/>
  <c r="A2720" i="9"/>
  <c r="B2680" i="15" s="1"/>
  <c r="H2719" i="9"/>
  <c r="F2719" i="9"/>
  <c r="C2680" i="15" l="1"/>
  <c r="D2680" i="15"/>
  <c r="E2680" i="15"/>
  <c r="F2680" i="15"/>
  <c r="J2720" i="9"/>
  <c r="K2720" i="9"/>
  <c r="C2720" i="9"/>
  <c r="D2720" i="9" s="1"/>
  <c r="F2720" i="9"/>
  <c r="H2720" i="9"/>
  <c r="G2720" i="9"/>
  <c r="I2720" i="9" s="1"/>
  <c r="B2721" i="9" s="1"/>
  <c r="A2721" i="9"/>
  <c r="B2681" i="15" s="1"/>
  <c r="E2720" i="9"/>
  <c r="C2681" i="15" l="1"/>
  <c r="F2681" i="15"/>
  <c r="D2681" i="15"/>
  <c r="E2681" i="15"/>
  <c r="J2721" i="9"/>
  <c r="K2721" i="9"/>
  <c r="G2721" i="9"/>
  <c r="I2721" i="9" s="1"/>
  <c r="B2722" i="9" s="1"/>
  <c r="E2721" i="9"/>
  <c r="A2722" i="9"/>
  <c r="B2682" i="15" s="1"/>
  <c r="H2721" i="9"/>
  <c r="F2721" i="9"/>
  <c r="C2721" i="9"/>
  <c r="D2721" i="9" s="1"/>
  <c r="E2682" i="15" l="1"/>
  <c r="F2682" i="15"/>
  <c r="C2682" i="15"/>
  <c r="D2682" i="15"/>
  <c r="J2722" i="9"/>
  <c r="K2722" i="9"/>
  <c r="E2722" i="9"/>
  <c r="A2723" i="9"/>
  <c r="B2683" i="15" s="1"/>
  <c r="G2722" i="9"/>
  <c r="I2722" i="9" s="1"/>
  <c r="B2723" i="9" s="1"/>
  <c r="F2722" i="9"/>
  <c r="C2722" i="9"/>
  <c r="D2722" i="9" s="1"/>
  <c r="H2722" i="9"/>
  <c r="C2683" i="15" l="1"/>
  <c r="D2683" i="15"/>
  <c r="E2683" i="15"/>
  <c r="F2683" i="15"/>
  <c r="J2723" i="9"/>
  <c r="K2723" i="9"/>
  <c r="H2723" i="9"/>
  <c r="F2723" i="9"/>
  <c r="E2723" i="9"/>
  <c r="A2724" i="9"/>
  <c r="B2684" i="15" s="1"/>
  <c r="G2723" i="9"/>
  <c r="I2723" i="9" s="1"/>
  <c r="B2724" i="9" s="1"/>
  <c r="C2723" i="9"/>
  <c r="D2723" i="9" s="1"/>
  <c r="D2684" i="15" l="1"/>
  <c r="E2684" i="15"/>
  <c r="F2684" i="15"/>
  <c r="C2684" i="15"/>
  <c r="J2724" i="9"/>
  <c r="K2724" i="9"/>
  <c r="A2725" i="9"/>
  <c r="B2685" i="15" s="1"/>
  <c r="H2724" i="9"/>
  <c r="C2724" i="9"/>
  <c r="D2724" i="9" s="1"/>
  <c r="E2724" i="9"/>
  <c r="G2724" i="9"/>
  <c r="I2724" i="9" s="1"/>
  <c r="B2725" i="9" s="1"/>
  <c r="F2724" i="9"/>
  <c r="C2685" i="15" l="1"/>
  <c r="F2685" i="15"/>
  <c r="D2685" i="15"/>
  <c r="E2685" i="15"/>
  <c r="J2725" i="9"/>
  <c r="K2725" i="9"/>
  <c r="E2725" i="9"/>
  <c r="A2726" i="9"/>
  <c r="B2686" i="15" s="1"/>
  <c r="F2725" i="9"/>
  <c r="H2725" i="9"/>
  <c r="G2725" i="9"/>
  <c r="I2725" i="9" s="1"/>
  <c r="B2726" i="9" s="1"/>
  <c r="C2725" i="9"/>
  <c r="D2725" i="9" s="1"/>
  <c r="C2686" i="15" l="1"/>
  <c r="D2686" i="15"/>
  <c r="E2686" i="15"/>
  <c r="F2686" i="15"/>
  <c r="J2726" i="9"/>
  <c r="K2726" i="9"/>
  <c r="H2726" i="9"/>
  <c r="C2726" i="9"/>
  <c r="D2726" i="9" s="1"/>
  <c r="E2726" i="9"/>
  <c r="G2726" i="9"/>
  <c r="I2726" i="9" s="1"/>
  <c r="B2727" i="9" s="1"/>
  <c r="F2726" i="9"/>
  <c r="A2727" i="9"/>
  <c r="B2687" i="15" s="1"/>
  <c r="C2687" i="15" l="1"/>
  <c r="E2687" i="15"/>
  <c r="F2687" i="15"/>
  <c r="D2687" i="15"/>
  <c r="J2727" i="9"/>
  <c r="K2727" i="9"/>
  <c r="H2727" i="9"/>
  <c r="F2727" i="9"/>
  <c r="E2727" i="9"/>
  <c r="G2727" i="9"/>
  <c r="I2727" i="9" s="1"/>
  <c r="B2728" i="9" s="1"/>
  <c r="C2727" i="9"/>
  <c r="D2727" i="9" s="1"/>
  <c r="A2728" i="9"/>
  <c r="B2688" i="15" s="1"/>
  <c r="D2688" i="15" l="1"/>
  <c r="E2688" i="15"/>
  <c r="F2688" i="15"/>
  <c r="C2688" i="15"/>
  <c r="J2728" i="9"/>
  <c r="K2728" i="9"/>
  <c r="A2729" i="9"/>
  <c r="B2689" i="15" s="1"/>
  <c r="E2728" i="9"/>
  <c r="F2728" i="9"/>
  <c r="H2728" i="9"/>
  <c r="G2728" i="9"/>
  <c r="I2728" i="9" s="1"/>
  <c r="B2729" i="9" s="1"/>
  <c r="C2728" i="9"/>
  <c r="D2728" i="9" s="1"/>
  <c r="C2689" i="15" l="1"/>
  <c r="F2689" i="15"/>
  <c r="D2689" i="15"/>
  <c r="E2689" i="15"/>
  <c r="J2729" i="9"/>
  <c r="K2729" i="9"/>
  <c r="F2729" i="9"/>
  <c r="C2729" i="9"/>
  <c r="D2729" i="9" s="1"/>
  <c r="G2729" i="9"/>
  <c r="I2729" i="9" s="1"/>
  <c r="B2730" i="9" s="1"/>
  <c r="E2729" i="9"/>
  <c r="A2730" i="9"/>
  <c r="B2690" i="15" s="1"/>
  <c r="H2729" i="9"/>
  <c r="E2690" i="15" l="1"/>
  <c r="F2690" i="15"/>
  <c r="C2690" i="15"/>
  <c r="D2690" i="15"/>
  <c r="J2730" i="9"/>
  <c r="K2730" i="9"/>
  <c r="H2730" i="9"/>
  <c r="E2730" i="9"/>
  <c r="G2730" i="9"/>
  <c r="I2730" i="9" s="1"/>
  <c r="B2731" i="9" s="1"/>
  <c r="A2731" i="9"/>
  <c r="B2691" i="15" s="1"/>
  <c r="F2730" i="9"/>
  <c r="C2730" i="9"/>
  <c r="D2730" i="9" s="1"/>
  <c r="C2691" i="15" l="1"/>
  <c r="E2691" i="15"/>
  <c r="F2691" i="15"/>
  <c r="D2691" i="15"/>
  <c r="J2731" i="9"/>
  <c r="K2731" i="9"/>
  <c r="E2731" i="9"/>
  <c r="A2732" i="9"/>
  <c r="B2692" i="15" s="1"/>
  <c r="F2731" i="9"/>
  <c r="C2731" i="9"/>
  <c r="D2731" i="9" s="1"/>
  <c r="G2731" i="9"/>
  <c r="I2731" i="9" s="1"/>
  <c r="B2732" i="9" s="1"/>
  <c r="H2731" i="9"/>
  <c r="D2692" i="15" l="1"/>
  <c r="E2692" i="15"/>
  <c r="F2692" i="15"/>
  <c r="C2692" i="15"/>
  <c r="J2732" i="9"/>
  <c r="K2732" i="9"/>
  <c r="A2733" i="9"/>
  <c r="B2693" i="15" s="1"/>
  <c r="E2732" i="9"/>
  <c r="G2732" i="9"/>
  <c r="I2732" i="9" s="1"/>
  <c r="B2733" i="9" s="1"/>
  <c r="F2732" i="9"/>
  <c r="C2732" i="9"/>
  <c r="D2732" i="9" s="1"/>
  <c r="H2732" i="9"/>
  <c r="C2693" i="15" l="1"/>
  <c r="D2693" i="15"/>
  <c r="F2693" i="15"/>
  <c r="E2693" i="15"/>
  <c r="J2733" i="9"/>
  <c r="K2733" i="9"/>
  <c r="G2733" i="9"/>
  <c r="I2733" i="9" s="1"/>
  <c r="B2734" i="9" s="1"/>
  <c r="A2734" i="9"/>
  <c r="B2694" i="15" s="1"/>
  <c r="C2733" i="9"/>
  <c r="D2733" i="9" s="1"/>
  <c r="E2733" i="9"/>
  <c r="F2733" i="9"/>
  <c r="H2733" i="9"/>
  <c r="D2694" i="15" l="1"/>
  <c r="F2694" i="15"/>
  <c r="C2694" i="15"/>
  <c r="E2694" i="15"/>
  <c r="J2734" i="9"/>
  <c r="K2734" i="9"/>
  <c r="A2735" i="9"/>
  <c r="B2695" i="15" s="1"/>
  <c r="F2734" i="9"/>
  <c r="H2734" i="9"/>
  <c r="C2734" i="9"/>
  <c r="D2734" i="9" s="1"/>
  <c r="E2734" i="9"/>
  <c r="G2734" i="9"/>
  <c r="I2734" i="9" s="1"/>
  <c r="B2735" i="9" s="1"/>
  <c r="E2695" i="15" l="1"/>
  <c r="F2695" i="15"/>
  <c r="C2695" i="15"/>
  <c r="D2695" i="15"/>
  <c r="J2735" i="9"/>
  <c r="K2735" i="9"/>
  <c r="E2735" i="9"/>
  <c r="G2735" i="9"/>
  <c r="I2735" i="9" s="1"/>
  <c r="B2736" i="9" s="1"/>
  <c r="H2735" i="9"/>
  <c r="F2735" i="9"/>
  <c r="C2735" i="9"/>
  <c r="D2735" i="9" s="1"/>
  <c r="A2736" i="9"/>
  <c r="B2696" i="15" s="1"/>
  <c r="D2696" i="15" l="1"/>
  <c r="F2696" i="15"/>
  <c r="C2696" i="15"/>
  <c r="E2696" i="15"/>
  <c r="J2736" i="9"/>
  <c r="K2736" i="9"/>
  <c r="C2736" i="9"/>
  <c r="D2736" i="9" s="1"/>
  <c r="F2736" i="9"/>
  <c r="G2736" i="9"/>
  <c r="I2736" i="9" s="1"/>
  <c r="B2737" i="9" s="1"/>
  <c r="A2737" i="9"/>
  <c r="B2697" i="15" s="1"/>
  <c r="E2736" i="9"/>
  <c r="H2736" i="9"/>
  <c r="F2697" i="15" l="1"/>
  <c r="C2697" i="15"/>
  <c r="D2697" i="15"/>
  <c r="E2697" i="15"/>
  <c r="J2737" i="9"/>
  <c r="K2737" i="9"/>
  <c r="F2737" i="9"/>
  <c r="H2737" i="9"/>
  <c r="C2737" i="9"/>
  <c r="D2737" i="9" s="1"/>
  <c r="G2737" i="9"/>
  <c r="I2737" i="9" s="1"/>
  <c r="B2738" i="9" s="1"/>
  <c r="A2738" i="9"/>
  <c r="B2698" i="15" s="1"/>
  <c r="E2737" i="9"/>
  <c r="C2698" i="15" l="1"/>
  <c r="E2698" i="15"/>
  <c r="F2698" i="15"/>
  <c r="D2698" i="15"/>
  <c r="J2738" i="9"/>
  <c r="K2738" i="9"/>
  <c r="E2738" i="9"/>
  <c r="A2739" i="9"/>
  <c r="B2699" i="15" s="1"/>
  <c r="G2738" i="9"/>
  <c r="I2738" i="9" s="1"/>
  <c r="B2739" i="9" s="1"/>
  <c r="F2738" i="9"/>
  <c r="C2738" i="9"/>
  <c r="D2738" i="9" s="1"/>
  <c r="H2738" i="9"/>
  <c r="D2699" i="15" l="1"/>
  <c r="E2699" i="15"/>
  <c r="F2699" i="15"/>
  <c r="C2699" i="15"/>
  <c r="J2739" i="9"/>
  <c r="K2739" i="9"/>
  <c r="E2739" i="9"/>
  <c r="F2739" i="9"/>
  <c r="C2739" i="9"/>
  <c r="D2739" i="9" s="1"/>
  <c r="G2739" i="9"/>
  <c r="I2739" i="9" s="1"/>
  <c r="B2740" i="9" s="1"/>
  <c r="H2739" i="9"/>
  <c r="A2740" i="9"/>
  <c r="B2700" i="15" s="1"/>
  <c r="D2700" i="15" l="1"/>
  <c r="C2700" i="15"/>
  <c r="F2700" i="15"/>
  <c r="E2700" i="15"/>
  <c r="J2740" i="9"/>
  <c r="K2740" i="9"/>
  <c r="C2740" i="9"/>
  <c r="D2740" i="9" s="1"/>
  <c r="G2740" i="9"/>
  <c r="I2740" i="9" s="1"/>
  <c r="B2741" i="9" s="1"/>
  <c r="F2740" i="9"/>
  <c r="A2741" i="9"/>
  <c r="B2701" i="15" s="1"/>
  <c r="E2740" i="9"/>
  <c r="H2740" i="9"/>
  <c r="F2701" i="15" l="1"/>
  <c r="D2701" i="15"/>
  <c r="E2701" i="15"/>
  <c r="C2701" i="15"/>
  <c r="J2741" i="9"/>
  <c r="K2741" i="9"/>
  <c r="G2741" i="9"/>
  <c r="I2741" i="9" s="1"/>
  <c r="B2742" i="9" s="1"/>
  <c r="C2741" i="9"/>
  <c r="D2741" i="9" s="1"/>
  <c r="E2741" i="9"/>
  <c r="F2741" i="9"/>
  <c r="H2741" i="9"/>
  <c r="A2742" i="9"/>
  <c r="B2702" i="15" s="1"/>
  <c r="C2702" i="15" l="1"/>
  <c r="D2702" i="15"/>
  <c r="E2702" i="15"/>
  <c r="F2702" i="15"/>
  <c r="J2742" i="9"/>
  <c r="K2742" i="9"/>
  <c r="F2742" i="9"/>
  <c r="H2742" i="9"/>
  <c r="G2742" i="9"/>
  <c r="I2742" i="9" s="1"/>
  <c r="B2743" i="9" s="1"/>
  <c r="C2742" i="9"/>
  <c r="D2742" i="9" s="1"/>
  <c r="E2742" i="9"/>
  <c r="A2743" i="9"/>
  <c r="B2703" i="15" s="1"/>
  <c r="C2703" i="15" l="1"/>
  <c r="D2703" i="15"/>
  <c r="E2703" i="15"/>
  <c r="F2703" i="15"/>
  <c r="J2743" i="9"/>
  <c r="K2743" i="9"/>
  <c r="H2743" i="9"/>
  <c r="E2743" i="9"/>
  <c r="G2743" i="9"/>
  <c r="I2743" i="9" s="1"/>
  <c r="B2744" i="9" s="1"/>
  <c r="C2743" i="9"/>
  <c r="D2743" i="9" s="1"/>
  <c r="A2744" i="9"/>
  <c r="B2704" i="15" s="1"/>
  <c r="F2743" i="9"/>
  <c r="D2704" i="15" l="1"/>
  <c r="C2704" i="15"/>
  <c r="F2704" i="15"/>
  <c r="E2704" i="15"/>
  <c r="J2744" i="9"/>
  <c r="K2744" i="9"/>
  <c r="A2745" i="9"/>
  <c r="B2705" i="15" s="1"/>
  <c r="C2744" i="9"/>
  <c r="D2744" i="9" s="1"/>
  <c r="G2744" i="9"/>
  <c r="I2744" i="9" s="1"/>
  <c r="B2745" i="9" s="1"/>
  <c r="E2744" i="9"/>
  <c r="F2744" i="9"/>
  <c r="H2744" i="9"/>
  <c r="F2705" i="15" l="1"/>
  <c r="E2705" i="15"/>
  <c r="C2705" i="15"/>
  <c r="D2705" i="15"/>
  <c r="J2745" i="9"/>
  <c r="K2745" i="9"/>
  <c r="G2745" i="9"/>
  <c r="I2745" i="9" s="1"/>
  <c r="B2746" i="9" s="1"/>
  <c r="C2745" i="9"/>
  <c r="D2745" i="9" s="1"/>
  <c r="F2745" i="9"/>
  <c r="H2745" i="9"/>
  <c r="A2746" i="9"/>
  <c r="B2706" i="15" s="1"/>
  <c r="E2745" i="9"/>
  <c r="C2706" i="15" l="1"/>
  <c r="E2706" i="15"/>
  <c r="F2706" i="15"/>
  <c r="D2706" i="15"/>
  <c r="J2746" i="9"/>
  <c r="K2746" i="9"/>
  <c r="C2746" i="9"/>
  <c r="D2746" i="9" s="1"/>
  <c r="F2746" i="9"/>
  <c r="G2746" i="9"/>
  <c r="I2746" i="9" s="1"/>
  <c r="B2747" i="9" s="1"/>
  <c r="H2746" i="9"/>
  <c r="E2746" i="9"/>
  <c r="A2747" i="9"/>
  <c r="B2707" i="15" s="1"/>
  <c r="C2707" i="15" l="1"/>
  <c r="D2707" i="15"/>
  <c r="E2707" i="15"/>
  <c r="F2707" i="15"/>
  <c r="J2747" i="9"/>
  <c r="K2747" i="9"/>
  <c r="F2747" i="9"/>
  <c r="E2747" i="9"/>
  <c r="A2748" i="9"/>
  <c r="B2708" i="15" s="1"/>
  <c r="C2747" i="9"/>
  <c r="D2747" i="9" s="1"/>
  <c r="G2747" i="9"/>
  <c r="I2747" i="9" s="1"/>
  <c r="B2748" i="9" s="1"/>
  <c r="H2747" i="9"/>
  <c r="E2708" i="15" l="1"/>
  <c r="C2708" i="15"/>
  <c r="D2708" i="15"/>
  <c r="F2708" i="15"/>
  <c r="J2748" i="9"/>
  <c r="K2748" i="9"/>
  <c r="A2749" i="9"/>
  <c r="B2709" i="15" s="1"/>
  <c r="C2748" i="9"/>
  <c r="D2748" i="9" s="1"/>
  <c r="E2748" i="9"/>
  <c r="H2748" i="9"/>
  <c r="G2748" i="9"/>
  <c r="I2748" i="9" s="1"/>
  <c r="B2749" i="9" s="1"/>
  <c r="F2748" i="9"/>
  <c r="F2709" i="15" l="1"/>
  <c r="C2709" i="15"/>
  <c r="D2709" i="15"/>
  <c r="E2709" i="15"/>
  <c r="J2749" i="9"/>
  <c r="K2749" i="9"/>
  <c r="G2749" i="9"/>
  <c r="I2749" i="9" s="1"/>
  <c r="B2750" i="9" s="1"/>
  <c r="F2749" i="9"/>
  <c r="A2750" i="9"/>
  <c r="B2710" i="15" s="1"/>
  <c r="C2749" i="9"/>
  <c r="D2749" i="9" s="1"/>
  <c r="H2749" i="9"/>
  <c r="E2749" i="9"/>
  <c r="C2710" i="15" l="1"/>
  <c r="E2710" i="15"/>
  <c r="F2710" i="15"/>
  <c r="D2710" i="15"/>
  <c r="J2750" i="9"/>
  <c r="K2750" i="9"/>
  <c r="A2751" i="9"/>
  <c r="B2711" i="15" s="1"/>
  <c r="F2750" i="9"/>
  <c r="H2750" i="9"/>
  <c r="C2750" i="9"/>
  <c r="D2750" i="9" s="1"/>
  <c r="E2750" i="9"/>
  <c r="G2750" i="9"/>
  <c r="I2750" i="9" s="1"/>
  <c r="B2751" i="9" s="1"/>
  <c r="F2711" i="15" l="1"/>
  <c r="C2711" i="15"/>
  <c r="D2711" i="15"/>
  <c r="E2711" i="15"/>
  <c r="J2751" i="9"/>
  <c r="K2751" i="9"/>
  <c r="H2751" i="9"/>
  <c r="F2751" i="9"/>
  <c r="E2751" i="9"/>
  <c r="G2751" i="9"/>
  <c r="I2751" i="9" s="1"/>
  <c r="B2752" i="9" s="1"/>
  <c r="C2751" i="9"/>
  <c r="D2751" i="9" s="1"/>
  <c r="A2752" i="9"/>
  <c r="B2712" i="15" s="1"/>
  <c r="E2712" i="15" l="1"/>
  <c r="F2712" i="15"/>
  <c r="C2712" i="15"/>
  <c r="D2712" i="15"/>
  <c r="J2752" i="9"/>
  <c r="K2752" i="9"/>
  <c r="C2752" i="9"/>
  <c r="D2752" i="9" s="1"/>
  <c r="F2752" i="9"/>
  <c r="A2753" i="9"/>
  <c r="B2713" i="15" s="1"/>
  <c r="E2752" i="9"/>
  <c r="H2752" i="9"/>
  <c r="G2752" i="9"/>
  <c r="I2752" i="9" s="1"/>
  <c r="B2753" i="9" s="1"/>
  <c r="F2713" i="15" l="1"/>
  <c r="D2713" i="15"/>
  <c r="E2713" i="15"/>
  <c r="C2713" i="15"/>
  <c r="J2753" i="9"/>
  <c r="K2753" i="9"/>
  <c r="G2753" i="9"/>
  <c r="I2753" i="9" s="1"/>
  <c r="B2754" i="9" s="1"/>
  <c r="H2753" i="9"/>
  <c r="A2754" i="9"/>
  <c r="B2714" i="15" s="1"/>
  <c r="E2753" i="9"/>
  <c r="F2753" i="9"/>
  <c r="C2753" i="9"/>
  <c r="D2753" i="9" s="1"/>
  <c r="C2714" i="15" l="1"/>
  <c r="F2714" i="15"/>
  <c r="E2714" i="15"/>
  <c r="D2714" i="15"/>
  <c r="J2754" i="9"/>
  <c r="K2754" i="9"/>
  <c r="F2754" i="9"/>
  <c r="G2754" i="9"/>
  <c r="I2754" i="9" s="1"/>
  <c r="B2755" i="9" s="1"/>
  <c r="E2754" i="9"/>
  <c r="A2755" i="9"/>
  <c r="B2715" i="15" s="1"/>
  <c r="C2754" i="9"/>
  <c r="D2754" i="9" s="1"/>
  <c r="H2754" i="9"/>
  <c r="E2715" i="15" l="1"/>
  <c r="F2715" i="15"/>
  <c r="C2715" i="15"/>
  <c r="D2715" i="15"/>
  <c r="J2755" i="9"/>
  <c r="K2755" i="9"/>
  <c r="C2755" i="9"/>
  <c r="D2755" i="9" s="1"/>
  <c r="G2755" i="9"/>
  <c r="I2755" i="9" s="1"/>
  <c r="B2756" i="9" s="1"/>
  <c r="H2755" i="9"/>
  <c r="F2755" i="9"/>
  <c r="E2755" i="9"/>
  <c r="A2756" i="9"/>
  <c r="B2716" i="15" s="1"/>
  <c r="E2716" i="15" l="1"/>
  <c r="D2716" i="15"/>
  <c r="F2716" i="15"/>
  <c r="C2716" i="15"/>
  <c r="J2756" i="9"/>
  <c r="K2756" i="9"/>
  <c r="A2757" i="9"/>
  <c r="B2717" i="15" s="1"/>
  <c r="H2756" i="9"/>
  <c r="G2756" i="9"/>
  <c r="I2756" i="9" s="1"/>
  <c r="B2757" i="9" s="1"/>
  <c r="F2756" i="9"/>
  <c r="C2756" i="9"/>
  <c r="D2756" i="9" s="1"/>
  <c r="E2756" i="9"/>
  <c r="F2717" i="15" l="1"/>
  <c r="C2717" i="15"/>
  <c r="D2717" i="15"/>
  <c r="E2717" i="15"/>
  <c r="J2757" i="9"/>
  <c r="K2757" i="9"/>
  <c r="G2757" i="9"/>
  <c r="I2757" i="9" s="1"/>
  <c r="B2758" i="9" s="1"/>
  <c r="A2758" i="9"/>
  <c r="B2718" i="15" s="1"/>
  <c r="C2757" i="9"/>
  <c r="D2757" i="9" s="1"/>
  <c r="E2757" i="9"/>
  <c r="F2757" i="9"/>
  <c r="H2757" i="9"/>
  <c r="C2718" i="15" l="1"/>
  <c r="E2718" i="15"/>
  <c r="F2718" i="15"/>
  <c r="D2718" i="15"/>
  <c r="J2758" i="9"/>
  <c r="K2758" i="9"/>
  <c r="A2759" i="9"/>
  <c r="B2719" i="15" s="1"/>
  <c r="F2758" i="9"/>
  <c r="H2758" i="9"/>
  <c r="C2758" i="9"/>
  <c r="D2758" i="9" s="1"/>
  <c r="G2758" i="9"/>
  <c r="I2758" i="9" s="1"/>
  <c r="B2759" i="9" s="1"/>
  <c r="E2758" i="9"/>
  <c r="D2719" i="15" l="1"/>
  <c r="E2719" i="15"/>
  <c r="F2719" i="15"/>
  <c r="C2719" i="15"/>
  <c r="J2759" i="9"/>
  <c r="K2759" i="9"/>
  <c r="E2759" i="9"/>
  <c r="C2759" i="9"/>
  <c r="D2759" i="9" s="1"/>
  <c r="A2760" i="9"/>
  <c r="B2720" i="15" s="1"/>
  <c r="H2759" i="9"/>
  <c r="F2759" i="9"/>
  <c r="G2759" i="9"/>
  <c r="I2759" i="9" s="1"/>
  <c r="B2760" i="9" s="1"/>
  <c r="D2720" i="15" l="1"/>
  <c r="C2720" i="15"/>
  <c r="F2720" i="15"/>
  <c r="E2720" i="15"/>
  <c r="J2760" i="9"/>
  <c r="K2760" i="9"/>
  <c r="A2761" i="9"/>
  <c r="B2721" i="15" s="1"/>
  <c r="F2760" i="9"/>
  <c r="H2760" i="9"/>
  <c r="G2760" i="9"/>
  <c r="I2760" i="9" s="1"/>
  <c r="B2761" i="9" s="1"/>
  <c r="E2760" i="9"/>
  <c r="C2760" i="9"/>
  <c r="D2760" i="9" s="1"/>
  <c r="D2721" i="15" l="1"/>
  <c r="E2721" i="15"/>
  <c r="F2721" i="15"/>
  <c r="C2721" i="15"/>
  <c r="J2761" i="9"/>
  <c r="K2761" i="9"/>
  <c r="G2761" i="9"/>
  <c r="I2761" i="9" s="1"/>
  <c r="B2762" i="9" s="1"/>
  <c r="H2761" i="9"/>
  <c r="F2761" i="9"/>
  <c r="C2761" i="9"/>
  <c r="D2761" i="9" s="1"/>
  <c r="A2762" i="9"/>
  <c r="B2722" i="15" s="1"/>
  <c r="E2761" i="9"/>
  <c r="C2722" i="15" l="1"/>
  <c r="D2722" i="15"/>
  <c r="E2722" i="15"/>
  <c r="F2722" i="15"/>
  <c r="J2762" i="9"/>
  <c r="K2762" i="9"/>
  <c r="A2763" i="9"/>
  <c r="B2723" i="15" s="1"/>
  <c r="F2762" i="9"/>
  <c r="H2762" i="9"/>
  <c r="E2762" i="9"/>
  <c r="G2762" i="9"/>
  <c r="I2762" i="9" s="1"/>
  <c r="B2763" i="9" s="1"/>
  <c r="C2762" i="9"/>
  <c r="D2762" i="9" s="1"/>
  <c r="C2723" i="15" l="1"/>
  <c r="D2723" i="15"/>
  <c r="E2723" i="15"/>
  <c r="F2723" i="15"/>
  <c r="J2763" i="9"/>
  <c r="K2763" i="9"/>
  <c r="E2763" i="9"/>
  <c r="F2763" i="9"/>
  <c r="H2763" i="9"/>
  <c r="A2764" i="9"/>
  <c r="B2724" i="15" s="1"/>
  <c r="C2763" i="9"/>
  <c r="D2763" i="9" s="1"/>
  <c r="G2763" i="9"/>
  <c r="I2763" i="9" s="1"/>
  <c r="B2764" i="9" s="1"/>
  <c r="D2724" i="15" l="1"/>
  <c r="C2724" i="15"/>
  <c r="F2724" i="15"/>
  <c r="E2724" i="15"/>
  <c r="J2764" i="9"/>
  <c r="K2764" i="9"/>
  <c r="H2764" i="9"/>
  <c r="G2764" i="9"/>
  <c r="I2764" i="9" s="1"/>
  <c r="B2765" i="9" s="1"/>
  <c r="F2764" i="9"/>
  <c r="A2765" i="9"/>
  <c r="B2725" i="15" s="1"/>
  <c r="E2764" i="9"/>
  <c r="C2764" i="9"/>
  <c r="D2764" i="9" s="1"/>
  <c r="F2725" i="15" l="1"/>
  <c r="D2725" i="15"/>
  <c r="E2725" i="15"/>
  <c r="C2725" i="15"/>
  <c r="J2765" i="9"/>
  <c r="K2765" i="9"/>
  <c r="G2765" i="9"/>
  <c r="I2765" i="9" s="1"/>
  <c r="B2766" i="9" s="1"/>
  <c r="E2765" i="9"/>
  <c r="A2766" i="9"/>
  <c r="B2726" i="15" s="1"/>
  <c r="F2765" i="9"/>
  <c r="C2765" i="9"/>
  <c r="D2765" i="9" s="1"/>
  <c r="H2765" i="9"/>
  <c r="C2726" i="15" l="1"/>
  <c r="F2726" i="15"/>
  <c r="D2726" i="15"/>
  <c r="E2726" i="15"/>
  <c r="J2766" i="9"/>
  <c r="K2766" i="9"/>
  <c r="C2766" i="9"/>
  <c r="D2766" i="9" s="1"/>
  <c r="E2766" i="9"/>
  <c r="G2766" i="9"/>
  <c r="I2766" i="9" s="1"/>
  <c r="B2767" i="9" s="1"/>
  <c r="H2766" i="9"/>
  <c r="F2766" i="9"/>
  <c r="A2767" i="9"/>
  <c r="B2727" i="15" s="1"/>
  <c r="E2727" i="15" l="1"/>
  <c r="F2727" i="15"/>
  <c r="C2727" i="15"/>
  <c r="D2727" i="15"/>
  <c r="J2767" i="9"/>
  <c r="K2767" i="9"/>
  <c r="E2767" i="9"/>
  <c r="G2767" i="9"/>
  <c r="I2767" i="9" s="1"/>
  <c r="B2768" i="9" s="1"/>
  <c r="C2767" i="9"/>
  <c r="D2767" i="9" s="1"/>
  <c r="A2768" i="9"/>
  <c r="B2728" i="15" s="1"/>
  <c r="H2767" i="9"/>
  <c r="F2767" i="9"/>
  <c r="D2728" i="15" l="1"/>
  <c r="F2728" i="15"/>
  <c r="C2728" i="15"/>
  <c r="E2728" i="15"/>
  <c r="J2768" i="9"/>
  <c r="K2768" i="9"/>
  <c r="C2768" i="9"/>
  <c r="D2768" i="9" s="1"/>
  <c r="G2768" i="9"/>
  <c r="I2768" i="9" s="1"/>
  <c r="B2769" i="9" s="1"/>
  <c r="E2768" i="9"/>
  <c r="A2769" i="9"/>
  <c r="B2729" i="15" s="1"/>
  <c r="F2768" i="9"/>
  <c r="H2768" i="9"/>
  <c r="C2729" i="15" l="1"/>
  <c r="D2729" i="15"/>
  <c r="F2729" i="15"/>
  <c r="E2729" i="15"/>
  <c r="J2769" i="9"/>
  <c r="K2769" i="9"/>
  <c r="G2769" i="9"/>
  <c r="I2769" i="9" s="1"/>
  <c r="B2770" i="9" s="1"/>
  <c r="H2769" i="9"/>
  <c r="A2770" i="9"/>
  <c r="B2730" i="15" s="1"/>
  <c r="E2769" i="9"/>
  <c r="F2769" i="9"/>
  <c r="C2769" i="9"/>
  <c r="D2769" i="9" s="1"/>
  <c r="C2730" i="15" l="1"/>
  <c r="E2730" i="15"/>
  <c r="F2730" i="15"/>
  <c r="D2730" i="15"/>
  <c r="J2770" i="9"/>
  <c r="K2770" i="9"/>
  <c r="H2770" i="9"/>
  <c r="E2770" i="9"/>
  <c r="G2770" i="9"/>
  <c r="I2770" i="9" s="1"/>
  <c r="B2771" i="9" s="1"/>
  <c r="A2771" i="9"/>
  <c r="B2731" i="15" s="1"/>
  <c r="F2770" i="9"/>
  <c r="C2770" i="9"/>
  <c r="D2770" i="9" s="1"/>
  <c r="D2731" i="15" l="1"/>
  <c r="E2731" i="15"/>
  <c r="F2731" i="15"/>
  <c r="C2731" i="15"/>
  <c r="J2771" i="9"/>
  <c r="K2771" i="9"/>
  <c r="H2771" i="9"/>
  <c r="C2771" i="9"/>
  <c r="D2771" i="9" s="1"/>
  <c r="G2771" i="9"/>
  <c r="I2771" i="9" s="1"/>
  <c r="B2772" i="9" s="1"/>
  <c r="A2772" i="9"/>
  <c r="B2732" i="15" s="1"/>
  <c r="E2771" i="9"/>
  <c r="F2771" i="9"/>
  <c r="D2732" i="15" l="1"/>
  <c r="C2732" i="15"/>
  <c r="F2732" i="15"/>
  <c r="E2732" i="15"/>
  <c r="J2772" i="9"/>
  <c r="K2772" i="9"/>
  <c r="A2773" i="9"/>
  <c r="B2733" i="15" s="1"/>
  <c r="C2772" i="9"/>
  <c r="D2772" i="9" s="1"/>
  <c r="E2772" i="9"/>
  <c r="H2772" i="9"/>
  <c r="G2772" i="9"/>
  <c r="I2772" i="9" s="1"/>
  <c r="B2773" i="9" s="1"/>
  <c r="F2772" i="9"/>
  <c r="F2733" i="15" l="1"/>
  <c r="C2733" i="15"/>
  <c r="D2733" i="15"/>
  <c r="E2733" i="15"/>
  <c r="J2773" i="9"/>
  <c r="K2773" i="9"/>
  <c r="E2773" i="9"/>
  <c r="F2773" i="9"/>
  <c r="C2773" i="9"/>
  <c r="D2773" i="9" s="1"/>
  <c r="G2773" i="9"/>
  <c r="I2773" i="9" s="1"/>
  <c r="B2774" i="9" s="1"/>
  <c r="H2773" i="9"/>
  <c r="A2774" i="9"/>
  <c r="B2734" i="15" s="1"/>
  <c r="C2734" i="15" l="1"/>
  <c r="D2734" i="15"/>
  <c r="E2734" i="15"/>
  <c r="F2734" i="15"/>
  <c r="J2774" i="9"/>
  <c r="K2774" i="9"/>
  <c r="F2774" i="9"/>
  <c r="A2775" i="9"/>
  <c r="B2735" i="15" s="1"/>
  <c r="C2774" i="9"/>
  <c r="D2774" i="9" s="1"/>
  <c r="E2774" i="9"/>
  <c r="G2774" i="9"/>
  <c r="I2774" i="9" s="1"/>
  <c r="B2775" i="9" s="1"/>
  <c r="H2774" i="9"/>
  <c r="F2735" i="15" l="1"/>
  <c r="C2735" i="15"/>
  <c r="D2735" i="15"/>
  <c r="E2735" i="15"/>
  <c r="J2775" i="9"/>
  <c r="K2775" i="9"/>
  <c r="E2775" i="9"/>
  <c r="G2775" i="9"/>
  <c r="I2775" i="9" s="1"/>
  <c r="B2776" i="9" s="1"/>
  <c r="H2775" i="9"/>
  <c r="F2775" i="9"/>
  <c r="C2775" i="9"/>
  <c r="D2775" i="9" s="1"/>
  <c r="A2776" i="9"/>
  <c r="B2736" i="15" s="1"/>
  <c r="D2736" i="15" l="1"/>
  <c r="C2736" i="15"/>
  <c r="F2736" i="15"/>
  <c r="E2736" i="15"/>
  <c r="J2776" i="9"/>
  <c r="K2776" i="9"/>
  <c r="A2777" i="9"/>
  <c r="B2737" i="15" s="1"/>
  <c r="E2776" i="9"/>
  <c r="C2776" i="9"/>
  <c r="D2776" i="9" s="1"/>
  <c r="F2776" i="9"/>
  <c r="H2776" i="9"/>
  <c r="G2776" i="9"/>
  <c r="I2776" i="9" s="1"/>
  <c r="B2777" i="9" s="1"/>
  <c r="F2737" i="15" l="1"/>
  <c r="C2737" i="15"/>
  <c r="D2737" i="15"/>
  <c r="E2737" i="15"/>
  <c r="J2777" i="9"/>
  <c r="K2777" i="9"/>
  <c r="G2777" i="9"/>
  <c r="I2777" i="9" s="1"/>
  <c r="B2778" i="9" s="1"/>
  <c r="E2777" i="9"/>
  <c r="A2778" i="9"/>
  <c r="B2738" i="15" s="1"/>
  <c r="H2777" i="9"/>
  <c r="F2777" i="9"/>
  <c r="C2777" i="9"/>
  <c r="D2777" i="9" s="1"/>
  <c r="C2738" i="15" l="1"/>
  <c r="F2738" i="15"/>
  <c r="D2738" i="15"/>
  <c r="E2738" i="15"/>
  <c r="J2778" i="9"/>
  <c r="K2778" i="9"/>
  <c r="A2779" i="9"/>
  <c r="B2739" i="15" s="1"/>
  <c r="F2778" i="9"/>
  <c r="C2778" i="9"/>
  <c r="D2778" i="9" s="1"/>
  <c r="H2778" i="9"/>
  <c r="E2778" i="9"/>
  <c r="G2778" i="9"/>
  <c r="I2778" i="9" s="1"/>
  <c r="B2779" i="9" s="1"/>
  <c r="E2739" i="15" l="1"/>
  <c r="C2739" i="15"/>
  <c r="D2739" i="15"/>
  <c r="F2739" i="15"/>
  <c r="J2779" i="9"/>
  <c r="K2779" i="9"/>
  <c r="A2780" i="9"/>
  <c r="B2740" i="15" s="1"/>
  <c r="E2779" i="9"/>
  <c r="C2779" i="9"/>
  <c r="D2779" i="9" s="1"/>
  <c r="G2779" i="9"/>
  <c r="I2779" i="9" s="1"/>
  <c r="B2780" i="9" s="1"/>
  <c r="H2779" i="9"/>
  <c r="F2779" i="9"/>
  <c r="D2740" i="15" l="1"/>
  <c r="F2740" i="15"/>
  <c r="C2740" i="15"/>
  <c r="E2740" i="15"/>
  <c r="J2780" i="9"/>
  <c r="K2780" i="9"/>
  <c r="E2780" i="9"/>
  <c r="H2780" i="9"/>
  <c r="A2781" i="9"/>
  <c r="B2741" i="15" s="1"/>
  <c r="C2780" i="9"/>
  <c r="D2780" i="9" s="1"/>
  <c r="G2780" i="9"/>
  <c r="I2780" i="9" s="1"/>
  <c r="B2781" i="9" s="1"/>
  <c r="F2780" i="9"/>
  <c r="E2741" i="15" l="1"/>
  <c r="F2741" i="15"/>
  <c r="C2741" i="15"/>
  <c r="D2741" i="15"/>
  <c r="J2781" i="9"/>
  <c r="K2781" i="9"/>
  <c r="G2781" i="9"/>
  <c r="I2781" i="9" s="1"/>
  <c r="B2782" i="9" s="1"/>
  <c r="H2781" i="9"/>
  <c r="E2781" i="9"/>
  <c r="F2781" i="9"/>
  <c r="C2781" i="9"/>
  <c r="D2781" i="9" s="1"/>
  <c r="A2782" i="9"/>
  <c r="B2742" i="15" s="1"/>
  <c r="C2742" i="15" l="1"/>
  <c r="E2742" i="15"/>
  <c r="F2742" i="15"/>
  <c r="D2742" i="15"/>
  <c r="J2782" i="9"/>
  <c r="K2782" i="9"/>
  <c r="C2782" i="9"/>
  <c r="D2782" i="9" s="1"/>
  <c r="E2782" i="9"/>
  <c r="A2783" i="9"/>
  <c r="B2743" i="15" s="1"/>
  <c r="G2782" i="9"/>
  <c r="I2782" i="9" s="1"/>
  <c r="B2783" i="9" s="1"/>
  <c r="F2782" i="9"/>
  <c r="H2782" i="9"/>
  <c r="F2743" i="15" l="1"/>
  <c r="D2743" i="15"/>
  <c r="C2743" i="15"/>
  <c r="E2743" i="15"/>
  <c r="J2783" i="9"/>
  <c r="K2783" i="9"/>
  <c r="H2783" i="9"/>
  <c r="E2783" i="9"/>
  <c r="G2783" i="9"/>
  <c r="I2783" i="9" s="1"/>
  <c r="B2784" i="9" s="1"/>
  <c r="C2783" i="9"/>
  <c r="D2783" i="9" s="1"/>
  <c r="A2784" i="9"/>
  <c r="B2744" i="15" s="1"/>
  <c r="F2783" i="9"/>
  <c r="C2744" i="15" l="1"/>
  <c r="F2744" i="15"/>
  <c r="D2744" i="15"/>
  <c r="E2744" i="15"/>
  <c r="J2784" i="9"/>
  <c r="K2784" i="9"/>
  <c r="H2784" i="9"/>
  <c r="G2784" i="9"/>
  <c r="I2784" i="9" s="1"/>
  <c r="B2785" i="9" s="1"/>
  <c r="E2784" i="9"/>
  <c r="A2785" i="9"/>
  <c r="B2745" i="15" s="1"/>
  <c r="F2784" i="9"/>
  <c r="C2784" i="9"/>
  <c r="D2784" i="9" s="1"/>
  <c r="E2745" i="15" l="1"/>
  <c r="F2745" i="15"/>
  <c r="C2745" i="15"/>
  <c r="D2745" i="15"/>
  <c r="J2785" i="9"/>
  <c r="K2785" i="9"/>
  <c r="A2786" i="9"/>
  <c r="B2746" i="15" s="1"/>
  <c r="H2785" i="9"/>
  <c r="G2785" i="9"/>
  <c r="I2785" i="9" s="1"/>
  <c r="B2786" i="9" s="1"/>
  <c r="F2785" i="9"/>
  <c r="C2785" i="9"/>
  <c r="D2785" i="9" s="1"/>
  <c r="E2785" i="9"/>
  <c r="C2746" i="15" l="1"/>
  <c r="E2746" i="15"/>
  <c r="D2746" i="15"/>
  <c r="F2746" i="15"/>
  <c r="J2786" i="9"/>
  <c r="K2786" i="9"/>
  <c r="F2786" i="9"/>
  <c r="G2786" i="9"/>
  <c r="I2786" i="9" s="1"/>
  <c r="B2787" i="9" s="1"/>
  <c r="H2786" i="9"/>
  <c r="E2786" i="9"/>
  <c r="A2787" i="9"/>
  <c r="B2747" i="15" s="1"/>
  <c r="C2786" i="9"/>
  <c r="D2786" i="9" s="1"/>
  <c r="D2747" i="15" l="1"/>
  <c r="F2747" i="15"/>
  <c r="C2747" i="15"/>
  <c r="E2747" i="15"/>
  <c r="J2787" i="9"/>
  <c r="K2787" i="9"/>
  <c r="A2788" i="9"/>
  <c r="B2748" i="15" s="1"/>
  <c r="E2787" i="9"/>
  <c r="C2787" i="9"/>
  <c r="D2787" i="9" s="1"/>
  <c r="G2787" i="9"/>
  <c r="I2787" i="9" s="1"/>
  <c r="B2788" i="9" s="1"/>
  <c r="H2787" i="9"/>
  <c r="F2787" i="9"/>
  <c r="C2748" i="15" l="1"/>
  <c r="F2748" i="15"/>
  <c r="D2748" i="15"/>
  <c r="E2748" i="15"/>
  <c r="J2788" i="9"/>
  <c r="K2788" i="9"/>
  <c r="G2788" i="9"/>
  <c r="I2788" i="9" s="1"/>
  <c r="B2789" i="9" s="1"/>
  <c r="F2788" i="9"/>
  <c r="E2788" i="9"/>
  <c r="A2789" i="9"/>
  <c r="B2749" i="15" s="1"/>
  <c r="C2788" i="9"/>
  <c r="D2788" i="9" s="1"/>
  <c r="H2788" i="9"/>
  <c r="D2749" i="15" l="1"/>
  <c r="C2749" i="15"/>
  <c r="F2749" i="15"/>
  <c r="E2749" i="15"/>
  <c r="J2789" i="9"/>
  <c r="K2789" i="9"/>
  <c r="E2789" i="9"/>
  <c r="H2789" i="9"/>
  <c r="G2789" i="9"/>
  <c r="I2789" i="9" s="1"/>
  <c r="B2790" i="9" s="1"/>
  <c r="A2790" i="9"/>
  <c r="B2750" i="15" s="1"/>
  <c r="C2789" i="9"/>
  <c r="D2789" i="9" s="1"/>
  <c r="F2789" i="9"/>
  <c r="C2750" i="15" l="1"/>
  <c r="E2750" i="15"/>
  <c r="D2750" i="15"/>
  <c r="F2750" i="15"/>
  <c r="J2790" i="9"/>
  <c r="K2790" i="9"/>
  <c r="F2790" i="9"/>
  <c r="H2790" i="9"/>
  <c r="C2790" i="9"/>
  <c r="D2790" i="9" s="1"/>
  <c r="G2790" i="9"/>
  <c r="I2790" i="9" s="1"/>
  <c r="B2791" i="9" s="1"/>
  <c r="E2790" i="9"/>
  <c r="A2791" i="9"/>
  <c r="B2751" i="15" s="1"/>
  <c r="D2751" i="15" l="1"/>
  <c r="F2751" i="15"/>
  <c r="C2751" i="15"/>
  <c r="E2751" i="15"/>
  <c r="J2791" i="9"/>
  <c r="K2791" i="9"/>
  <c r="H2791" i="9"/>
  <c r="F2791" i="9"/>
  <c r="E2791" i="9"/>
  <c r="G2791" i="9"/>
  <c r="I2791" i="9" s="1"/>
  <c r="B2792" i="9" s="1"/>
  <c r="C2791" i="9"/>
  <c r="D2791" i="9" s="1"/>
  <c r="A2792" i="9"/>
  <c r="B2752" i="15" s="1"/>
  <c r="E2752" i="15" l="1"/>
  <c r="F2752" i="15"/>
  <c r="D2752" i="15"/>
  <c r="C2752" i="15"/>
  <c r="J2792" i="9"/>
  <c r="K2792" i="9"/>
  <c r="H2792" i="9"/>
  <c r="G2792" i="9"/>
  <c r="I2792" i="9" s="1"/>
  <c r="B2793" i="9" s="1"/>
  <c r="E2792" i="9"/>
  <c r="A2793" i="9"/>
  <c r="B2753" i="15" s="1"/>
  <c r="C2792" i="9"/>
  <c r="D2792" i="9" s="1"/>
  <c r="F2792" i="9"/>
  <c r="D2753" i="15" l="1"/>
  <c r="F2753" i="15"/>
  <c r="E2753" i="15"/>
  <c r="C2753" i="15"/>
  <c r="J2793" i="9"/>
  <c r="K2793" i="9"/>
  <c r="F2793" i="9"/>
  <c r="C2793" i="9"/>
  <c r="D2793" i="9" s="1"/>
  <c r="G2793" i="9"/>
  <c r="I2793" i="9" s="1"/>
  <c r="B2794" i="9" s="1"/>
  <c r="E2793" i="9"/>
  <c r="A2794" i="9"/>
  <c r="B2754" i="15" s="1"/>
  <c r="H2793" i="9"/>
  <c r="C2754" i="15" l="1"/>
  <c r="F2754" i="15"/>
  <c r="E2754" i="15"/>
  <c r="D2754" i="15"/>
  <c r="J2794" i="9"/>
  <c r="K2794" i="9"/>
  <c r="F2794" i="9"/>
  <c r="C2794" i="9"/>
  <c r="D2794" i="9" s="1"/>
  <c r="H2794" i="9"/>
  <c r="G2794" i="9"/>
  <c r="I2794" i="9" s="1"/>
  <c r="B2795" i="9" s="1"/>
  <c r="E2794" i="9"/>
  <c r="A2795" i="9"/>
  <c r="B2755" i="15" s="1"/>
  <c r="F2755" i="15" l="1"/>
  <c r="D2755" i="15"/>
  <c r="E2755" i="15"/>
  <c r="C2755" i="15"/>
  <c r="J2795" i="9"/>
  <c r="K2795" i="9"/>
  <c r="H2795" i="9"/>
  <c r="A2796" i="9"/>
  <c r="B2756" i="15" s="1"/>
  <c r="E2795" i="9"/>
  <c r="F2795" i="9"/>
  <c r="C2795" i="9"/>
  <c r="D2795" i="9" s="1"/>
  <c r="G2795" i="9"/>
  <c r="I2795" i="9" s="1"/>
  <c r="B2796" i="9" s="1"/>
  <c r="E2756" i="15" l="1"/>
  <c r="D2756" i="15"/>
  <c r="F2756" i="15"/>
  <c r="C2756" i="15"/>
  <c r="J2796" i="9"/>
  <c r="K2796" i="9"/>
  <c r="C2796" i="9"/>
  <c r="D2796" i="9" s="1"/>
  <c r="E2796" i="9"/>
  <c r="H2796" i="9"/>
  <c r="G2796" i="9"/>
  <c r="I2796" i="9" s="1"/>
  <c r="B2797" i="9" s="1"/>
  <c r="F2796" i="9"/>
  <c r="A2797" i="9"/>
  <c r="B2757" i="15" s="1"/>
  <c r="D2757" i="15" l="1"/>
  <c r="F2757" i="15"/>
  <c r="E2757" i="15"/>
  <c r="C2757" i="15"/>
  <c r="J2797" i="9"/>
  <c r="K2797" i="9"/>
  <c r="G2797" i="9"/>
  <c r="I2797" i="9" s="1"/>
  <c r="B2798" i="9" s="1"/>
  <c r="A2798" i="9"/>
  <c r="B2758" i="15" s="1"/>
  <c r="F2797" i="9"/>
  <c r="C2797" i="9"/>
  <c r="D2797" i="9" s="1"/>
  <c r="H2797" i="9"/>
  <c r="E2797" i="9"/>
  <c r="C2758" i="15" l="1"/>
  <c r="E2758" i="15"/>
  <c r="F2758" i="15"/>
  <c r="D2758" i="15"/>
  <c r="J2798" i="9"/>
  <c r="K2798" i="9"/>
  <c r="C2798" i="9"/>
  <c r="D2798" i="9" s="1"/>
  <c r="E2798" i="9"/>
  <c r="A2799" i="9"/>
  <c r="B2759" i="15" s="1"/>
  <c r="G2798" i="9"/>
  <c r="I2798" i="9" s="1"/>
  <c r="B2799" i="9" s="1"/>
  <c r="F2798" i="9"/>
  <c r="H2798" i="9"/>
  <c r="D2759" i="15" l="1"/>
  <c r="F2759" i="15"/>
  <c r="C2759" i="15"/>
  <c r="E2759" i="15"/>
  <c r="J2799" i="9"/>
  <c r="K2799" i="9"/>
  <c r="E2799" i="9"/>
  <c r="G2799" i="9"/>
  <c r="I2799" i="9" s="1"/>
  <c r="B2800" i="9" s="1"/>
  <c r="C2799" i="9"/>
  <c r="D2799" i="9" s="1"/>
  <c r="A2800" i="9"/>
  <c r="B2760" i="15" s="1"/>
  <c r="H2799" i="9"/>
  <c r="F2799" i="9"/>
  <c r="E2760" i="15" l="1"/>
  <c r="C2760" i="15"/>
  <c r="F2760" i="15"/>
  <c r="D2760" i="15"/>
  <c r="J2800" i="9"/>
  <c r="K2800" i="9"/>
  <c r="A2801" i="9"/>
  <c r="B2761" i="15" s="1"/>
  <c r="F2800" i="9"/>
  <c r="H2800" i="9"/>
  <c r="G2800" i="9"/>
  <c r="I2800" i="9" s="1"/>
  <c r="B2801" i="9" s="1"/>
  <c r="E2800" i="9"/>
  <c r="C2800" i="9"/>
  <c r="D2800" i="9" s="1"/>
  <c r="D2761" i="15" l="1"/>
  <c r="E2761" i="15"/>
  <c r="F2761" i="15"/>
  <c r="C2761" i="15"/>
  <c r="J2801" i="9"/>
  <c r="K2801" i="9"/>
  <c r="A2802" i="9"/>
  <c r="B2762" i="15" s="1"/>
  <c r="C2801" i="9"/>
  <c r="D2801" i="9" s="1"/>
  <c r="E2801" i="9"/>
  <c r="F2801" i="9"/>
  <c r="H2801" i="9"/>
  <c r="G2801" i="9"/>
  <c r="I2801" i="9" s="1"/>
  <c r="B2802" i="9" s="1"/>
  <c r="C2762" i="15" l="1"/>
  <c r="E2762" i="15"/>
  <c r="F2762" i="15"/>
  <c r="D2762" i="15"/>
  <c r="J2802" i="9"/>
  <c r="K2802" i="9"/>
  <c r="F2802" i="9"/>
  <c r="G2802" i="9"/>
  <c r="I2802" i="9" s="1"/>
  <c r="B2803" i="9" s="1"/>
  <c r="H2802" i="9"/>
  <c r="C2802" i="9"/>
  <c r="D2802" i="9" s="1"/>
  <c r="E2802" i="9"/>
  <c r="A2803" i="9"/>
  <c r="B2763" i="15" s="1"/>
  <c r="D2763" i="15" l="1"/>
  <c r="E2763" i="15"/>
  <c r="F2763" i="15"/>
  <c r="C2763" i="15"/>
  <c r="J2803" i="9"/>
  <c r="K2803" i="9"/>
  <c r="H2803" i="9"/>
  <c r="F2803" i="9"/>
  <c r="E2803" i="9"/>
  <c r="C2803" i="9"/>
  <c r="D2803" i="9" s="1"/>
  <c r="G2803" i="9"/>
  <c r="I2803" i="9" s="1"/>
  <c r="B2804" i="9" s="1"/>
  <c r="A2804" i="9"/>
  <c r="B2764" i="15" s="1"/>
  <c r="E2764" i="15" l="1"/>
  <c r="C2764" i="15"/>
  <c r="F2764" i="15"/>
  <c r="D2764" i="15"/>
  <c r="J2804" i="9"/>
  <c r="K2804" i="9"/>
  <c r="E2804" i="9"/>
  <c r="H2804" i="9"/>
  <c r="G2804" i="9"/>
  <c r="I2804" i="9" s="1"/>
  <c r="B2805" i="9" s="1"/>
  <c r="F2804" i="9"/>
  <c r="A2805" i="9"/>
  <c r="B2765" i="15" s="1"/>
  <c r="C2804" i="9"/>
  <c r="D2804" i="9" s="1"/>
  <c r="D2765" i="15" l="1"/>
  <c r="C2765" i="15"/>
  <c r="E2765" i="15"/>
  <c r="F2765" i="15"/>
  <c r="J2805" i="9"/>
  <c r="K2805" i="9"/>
  <c r="G2805" i="9"/>
  <c r="I2805" i="9" s="1"/>
  <c r="B2806" i="9" s="1"/>
  <c r="F2805" i="9"/>
  <c r="H2805" i="9"/>
  <c r="A2806" i="9"/>
  <c r="B2766" i="15" s="1"/>
  <c r="C2805" i="9"/>
  <c r="D2805" i="9" s="1"/>
  <c r="E2805" i="9"/>
  <c r="C2766" i="15" l="1"/>
  <c r="E2766" i="15"/>
  <c r="D2766" i="15"/>
  <c r="F2766" i="15"/>
  <c r="J2806" i="9"/>
  <c r="K2806" i="9"/>
  <c r="A2807" i="9"/>
  <c r="B2767" i="15" s="1"/>
  <c r="F2806" i="9"/>
  <c r="H2806" i="9"/>
  <c r="G2806" i="9"/>
  <c r="I2806" i="9" s="1"/>
  <c r="B2807" i="9" s="1"/>
  <c r="C2806" i="9"/>
  <c r="D2806" i="9" s="1"/>
  <c r="E2806" i="9"/>
  <c r="F2767" i="15" l="1"/>
  <c r="C2767" i="15"/>
  <c r="D2767" i="15"/>
  <c r="E2767" i="15"/>
  <c r="J2807" i="9"/>
  <c r="K2807" i="9"/>
  <c r="H2807" i="9"/>
  <c r="F2807" i="9"/>
  <c r="E2807" i="9"/>
  <c r="G2807" i="9"/>
  <c r="I2807" i="9" s="1"/>
  <c r="B2808" i="9" s="1"/>
  <c r="C2807" i="9"/>
  <c r="D2807" i="9" s="1"/>
  <c r="A2808" i="9"/>
  <c r="B2768" i="15" s="1"/>
  <c r="E2768" i="15" l="1"/>
  <c r="C2768" i="15"/>
  <c r="D2768" i="15"/>
  <c r="F2768" i="15"/>
  <c r="J2808" i="9"/>
  <c r="K2808" i="9"/>
  <c r="A2809" i="9"/>
  <c r="B2769" i="15" s="1"/>
  <c r="C2808" i="9"/>
  <c r="D2808" i="9" s="1"/>
  <c r="F2808" i="9"/>
  <c r="H2808" i="9"/>
  <c r="G2808" i="9"/>
  <c r="I2808" i="9" s="1"/>
  <c r="B2809" i="9" s="1"/>
  <c r="E2808" i="9"/>
  <c r="D2769" i="15" l="1"/>
  <c r="E2769" i="15"/>
  <c r="F2769" i="15"/>
  <c r="C2769" i="15"/>
  <c r="J2809" i="9"/>
  <c r="K2809" i="9"/>
  <c r="G2809" i="9"/>
  <c r="I2809" i="9" s="1"/>
  <c r="B2810" i="9" s="1"/>
  <c r="C2809" i="9"/>
  <c r="D2809" i="9" s="1"/>
  <c r="A2810" i="9"/>
  <c r="B2770" i="15" s="1"/>
  <c r="F2809" i="9"/>
  <c r="H2809" i="9"/>
  <c r="E2809" i="9"/>
  <c r="C2770" i="15" l="1"/>
  <c r="F2770" i="15"/>
  <c r="D2770" i="15"/>
  <c r="E2770" i="15"/>
  <c r="J2810" i="9"/>
  <c r="K2810" i="9"/>
  <c r="F2810" i="9"/>
  <c r="C2810" i="9"/>
  <c r="D2810" i="9" s="1"/>
  <c r="E2810" i="9"/>
  <c r="A2811" i="9"/>
  <c r="B2771" i="15" s="1"/>
  <c r="G2810" i="9"/>
  <c r="I2810" i="9" s="1"/>
  <c r="B2811" i="9" s="1"/>
  <c r="H2810" i="9"/>
  <c r="F2771" i="15" l="1"/>
  <c r="C2771" i="15"/>
  <c r="D2771" i="15"/>
  <c r="E2771" i="15"/>
  <c r="J2811" i="9"/>
  <c r="K2811" i="9"/>
  <c r="H2811" i="9"/>
  <c r="E2811" i="9"/>
  <c r="F2811" i="9"/>
  <c r="C2811" i="9"/>
  <c r="D2811" i="9" s="1"/>
  <c r="G2811" i="9"/>
  <c r="I2811" i="9" s="1"/>
  <c r="B2812" i="9" s="1"/>
  <c r="A2812" i="9"/>
  <c r="B2772" i="15" s="1"/>
  <c r="E2772" i="15" l="1"/>
  <c r="D2772" i="15"/>
  <c r="F2772" i="15"/>
  <c r="C2772" i="15"/>
  <c r="J2812" i="9"/>
  <c r="K2812" i="9"/>
  <c r="C2812" i="9"/>
  <c r="D2812" i="9" s="1"/>
  <c r="G2812" i="9"/>
  <c r="I2812" i="9" s="1"/>
  <c r="B2813" i="9" s="1"/>
  <c r="F2812" i="9"/>
  <c r="A2813" i="9"/>
  <c r="B2773" i="15" s="1"/>
  <c r="E2812" i="9"/>
  <c r="H2812" i="9"/>
  <c r="D2773" i="15" l="1"/>
  <c r="E2773" i="15"/>
  <c r="F2773" i="15"/>
  <c r="C2773" i="15"/>
  <c r="J2813" i="9"/>
  <c r="K2813" i="9"/>
  <c r="A2814" i="9"/>
  <c r="B2774" i="15" s="1"/>
  <c r="E2813" i="9"/>
  <c r="F2813" i="9"/>
  <c r="H2813" i="9"/>
  <c r="G2813" i="9"/>
  <c r="I2813" i="9" s="1"/>
  <c r="B2814" i="9" s="1"/>
  <c r="C2813" i="9"/>
  <c r="D2813" i="9" s="1"/>
  <c r="C2774" i="15" l="1"/>
  <c r="E2774" i="15"/>
  <c r="F2774" i="15"/>
  <c r="D2774" i="15"/>
  <c r="J2814" i="9"/>
  <c r="K2814" i="9"/>
  <c r="F2814" i="9"/>
  <c r="H2814" i="9"/>
  <c r="C2814" i="9"/>
  <c r="D2814" i="9" s="1"/>
  <c r="G2814" i="9"/>
  <c r="I2814" i="9" s="1"/>
  <c r="B2815" i="9" s="1"/>
  <c r="E2814" i="9"/>
  <c r="A2815" i="9"/>
  <c r="B2775" i="15" s="1"/>
  <c r="D2775" i="15" l="1"/>
  <c r="E2775" i="15"/>
  <c r="F2775" i="15"/>
  <c r="C2775" i="15"/>
  <c r="J2815" i="9"/>
  <c r="K2815" i="9"/>
  <c r="E2815" i="9"/>
  <c r="G2815" i="9"/>
  <c r="I2815" i="9" s="1"/>
  <c r="B2816" i="9" s="1"/>
  <c r="C2815" i="9"/>
  <c r="D2815" i="9" s="1"/>
  <c r="A2816" i="9"/>
  <c r="B2776" i="15" s="1"/>
  <c r="H2815" i="9"/>
  <c r="F2815" i="9"/>
  <c r="E2776" i="15" l="1"/>
  <c r="C2776" i="15"/>
  <c r="D2776" i="15"/>
  <c r="F2776" i="15"/>
  <c r="J2816" i="9"/>
  <c r="K2816" i="9"/>
  <c r="A2817" i="9"/>
  <c r="B2777" i="15" s="1"/>
  <c r="C2816" i="9"/>
  <c r="D2816" i="9" s="1"/>
  <c r="F2816" i="9"/>
  <c r="H2816" i="9"/>
  <c r="E2816" i="9"/>
  <c r="G2816" i="9"/>
  <c r="I2816" i="9" s="1"/>
  <c r="B2817" i="9" s="1"/>
  <c r="D2777" i="15" l="1"/>
  <c r="C2777" i="15"/>
  <c r="E2777" i="15"/>
  <c r="F2777" i="15"/>
  <c r="J2817" i="9"/>
  <c r="K2817" i="9"/>
  <c r="G2817" i="9"/>
  <c r="I2817" i="9" s="1"/>
  <c r="B2818" i="9" s="1"/>
  <c r="C2817" i="9"/>
  <c r="D2817" i="9" s="1"/>
  <c r="A2818" i="9"/>
  <c r="B2778" i="15" s="1"/>
  <c r="E2817" i="9"/>
  <c r="H2817" i="9"/>
  <c r="F2817" i="9"/>
  <c r="C2778" i="15" l="1"/>
  <c r="D2778" i="15"/>
  <c r="E2778" i="15"/>
  <c r="F2778" i="15"/>
  <c r="J2818" i="9"/>
  <c r="K2818" i="9"/>
  <c r="F2818" i="9"/>
  <c r="G2818" i="9"/>
  <c r="I2818" i="9" s="1"/>
  <c r="B2819" i="9" s="1"/>
  <c r="H2818" i="9"/>
  <c r="C2818" i="9"/>
  <c r="D2818" i="9" s="1"/>
  <c r="E2818" i="9"/>
  <c r="A2819" i="9"/>
  <c r="B2779" i="15" s="1"/>
  <c r="C2779" i="15" l="1"/>
  <c r="D2779" i="15"/>
  <c r="E2779" i="15"/>
  <c r="F2779" i="15"/>
  <c r="J2819" i="9"/>
  <c r="K2819" i="9"/>
  <c r="E2819" i="9"/>
  <c r="A2820" i="9"/>
  <c r="B2780" i="15" s="1"/>
  <c r="C2819" i="9"/>
  <c r="D2819" i="9" s="1"/>
  <c r="G2819" i="9"/>
  <c r="I2819" i="9" s="1"/>
  <c r="B2820" i="9" s="1"/>
  <c r="H2819" i="9"/>
  <c r="F2819" i="9"/>
  <c r="D2780" i="15" l="1"/>
  <c r="C2780" i="15"/>
  <c r="F2780" i="15"/>
  <c r="E2780" i="15"/>
  <c r="J2820" i="9"/>
  <c r="K2820" i="9"/>
  <c r="A2821" i="9"/>
  <c r="B2781" i="15" s="1"/>
  <c r="C2820" i="9"/>
  <c r="D2820" i="9" s="1"/>
  <c r="H2820" i="9"/>
  <c r="E2820" i="9"/>
  <c r="G2820" i="9"/>
  <c r="I2820" i="9" s="1"/>
  <c r="B2821" i="9" s="1"/>
  <c r="F2820" i="9"/>
  <c r="C2781" i="15" l="1"/>
  <c r="F2781" i="15"/>
  <c r="E2781" i="15"/>
  <c r="D2781" i="15"/>
  <c r="J2821" i="9"/>
  <c r="K2821" i="9"/>
  <c r="G2821" i="9"/>
  <c r="I2821" i="9" s="1"/>
  <c r="B2822" i="9" s="1"/>
  <c r="A2822" i="9"/>
  <c r="B2782" i="15" s="1"/>
  <c r="C2821" i="9"/>
  <c r="D2821" i="9" s="1"/>
  <c r="E2821" i="9"/>
  <c r="F2821" i="9"/>
  <c r="H2821" i="9"/>
  <c r="C2782" i="15" l="1"/>
  <c r="F2782" i="15"/>
  <c r="D2782" i="15"/>
  <c r="E2782" i="15"/>
  <c r="J2822" i="9"/>
  <c r="K2822" i="9"/>
  <c r="F2822" i="9"/>
  <c r="H2822" i="9"/>
  <c r="G2822" i="9"/>
  <c r="I2822" i="9" s="1"/>
  <c r="B2823" i="9" s="1"/>
  <c r="C2822" i="9"/>
  <c r="D2822" i="9" s="1"/>
  <c r="E2822" i="9"/>
  <c r="A2823" i="9"/>
  <c r="B2783" i="15" s="1"/>
  <c r="E2783" i="15" l="1"/>
  <c r="F2783" i="15"/>
  <c r="C2783" i="15"/>
  <c r="D2783" i="15"/>
  <c r="J2823" i="9"/>
  <c r="K2823" i="9"/>
  <c r="G2823" i="9"/>
  <c r="I2823" i="9" s="1"/>
  <c r="B2824" i="9" s="1"/>
  <c r="C2823" i="9"/>
  <c r="D2823" i="9" s="1"/>
  <c r="A2824" i="9"/>
  <c r="B2784" i="15" s="1"/>
  <c r="H2823" i="9"/>
  <c r="F2823" i="9"/>
  <c r="E2823" i="9"/>
  <c r="D2784" i="15" l="1"/>
  <c r="F2784" i="15"/>
  <c r="C2784" i="15"/>
  <c r="E2784" i="15"/>
  <c r="J2824" i="9"/>
  <c r="K2824" i="9"/>
  <c r="A2825" i="9"/>
  <c r="B2785" i="15" s="1"/>
  <c r="C2824" i="9"/>
  <c r="D2824" i="9" s="1"/>
  <c r="F2824" i="9"/>
  <c r="G2824" i="9"/>
  <c r="I2824" i="9" s="1"/>
  <c r="B2825" i="9" s="1"/>
  <c r="H2824" i="9"/>
  <c r="E2824" i="9"/>
  <c r="C2785" i="15" l="1"/>
  <c r="F2785" i="15"/>
  <c r="D2785" i="15"/>
  <c r="E2785" i="15"/>
  <c r="J2825" i="9"/>
  <c r="K2825" i="9"/>
  <c r="C2825" i="9"/>
  <c r="D2825" i="9" s="1"/>
  <c r="G2825" i="9"/>
  <c r="I2825" i="9" s="1"/>
  <c r="B2826" i="9" s="1"/>
  <c r="F2825" i="9"/>
  <c r="H2825" i="9"/>
  <c r="A2826" i="9"/>
  <c r="B2786" i="15" s="1"/>
  <c r="E2825" i="9"/>
  <c r="C2786" i="15" l="1"/>
  <c r="D2786" i="15"/>
  <c r="E2786" i="15"/>
  <c r="F2786" i="15"/>
  <c r="J2826" i="9"/>
  <c r="K2826" i="9"/>
  <c r="A2827" i="9"/>
  <c r="B2787" i="15" s="1"/>
  <c r="F2826" i="9"/>
  <c r="C2826" i="9"/>
  <c r="D2826" i="9" s="1"/>
  <c r="E2826" i="9"/>
  <c r="H2826" i="9"/>
  <c r="G2826" i="9"/>
  <c r="I2826" i="9" s="1"/>
  <c r="B2827" i="9" s="1"/>
  <c r="C2787" i="15" l="1"/>
  <c r="D2787" i="15"/>
  <c r="E2787" i="15"/>
  <c r="F2787" i="15"/>
  <c r="J2827" i="9"/>
  <c r="K2827" i="9"/>
  <c r="C2827" i="9"/>
  <c r="D2827" i="9" s="1"/>
  <c r="G2827" i="9"/>
  <c r="I2827" i="9" s="1"/>
  <c r="B2828" i="9" s="1"/>
  <c r="H2827" i="9"/>
  <c r="A2828" i="9"/>
  <c r="B2788" i="15" s="1"/>
  <c r="E2827" i="9"/>
  <c r="F2827" i="9"/>
  <c r="D2788" i="15" l="1"/>
  <c r="C2788" i="15"/>
  <c r="F2788" i="15"/>
  <c r="E2788" i="15"/>
  <c r="J2828" i="9"/>
  <c r="K2828" i="9"/>
  <c r="C2828" i="9"/>
  <c r="D2828" i="9" s="1"/>
  <c r="G2828" i="9"/>
  <c r="I2828" i="9" s="1"/>
  <c r="B2829" i="9" s="1"/>
  <c r="F2828" i="9"/>
  <c r="A2829" i="9"/>
  <c r="B2789" i="15" s="1"/>
  <c r="E2828" i="9"/>
  <c r="H2828" i="9"/>
  <c r="C2789" i="15" l="1"/>
  <c r="F2789" i="15"/>
  <c r="E2789" i="15"/>
  <c r="D2789" i="15"/>
  <c r="J2829" i="9"/>
  <c r="K2829" i="9"/>
  <c r="A2830" i="9"/>
  <c r="B2790" i="15" s="1"/>
  <c r="E2829" i="9"/>
  <c r="F2829" i="9"/>
  <c r="C2829" i="9"/>
  <c r="D2829" i="9" s="1"/>
  <c r="G2829" i="9"/>
  <c r="I2829" i="9" s="1"/>
  <c r="B2830" i="9" s="1"/>
  <c r="H2829" i="9"/>
  <c r="C2790" i="15" l="1"/>
  <c r="F2790" i="15"/>
  <c r="D2790" i="15"/>
  <c r="E2790" i="15"/>
  <c r="J2830" i="9"/>
  <c r="K2830" i="9"/>
  <c r="F2830" i="9"/>
  <c r="A2831" i="9"/>
  <c r="B2791" i="15" s="1"/>
  <c r="C2830" i="9"/>
  <c r="D2830" i="9" s="1"/>
  <c r="H2830" i="9"/>
  <c r="E2830" i="9"/>
  <c r="G2830" i="9"/>
  <c r="I2830" i="9" s="1"/>
  <c r="B2831" i="9" s="1"/>
  <c r="E2791" i="15" l="1"/>
  <c r="F2791" i="15"/>
  <c r="C2791" i="15"/>
  <c r="D2791" i="15"/>
  <c r="J2831" i="9"/>
  <c r="K2831" i="9"/>
  <c r="E2831" i="9"/>
  <c r="G2831" i="9"/>
  <c r="I2831" i="9" s="1"/>
  <c r="B2832" i="9" s="1"/>
  <c r="C2831" i="9"/>
  <c r="D2831" i="9" s="1"/>
  <c r="A2832" i="9"/>
  <c r="B2792" i="15" s="1"/>
  <c r="H2831" i="9"/>
  <c r="F2831" i="9"/>
  <c r="D2792" i="15" l="1"/>
  <c r="F2792" i="15"/>
  <c r="C2792" i="15"/>
  <c r="E2792" i="15"/>
  <c r="J2832" i="9"/>
  <c r="K2832" i="9"/>
  <c r="A2833" i="9"/>
  <c r="B2793" i="15" s="1"/>
  <c r="F2832" i="9"/>
  <c r="H2832" i="9"/>
  <c r="G2832" i="9"/>
  <c r="I2832" i="9" s="1"/>
  <c r="B2833" i="9" s="1"/>
  <c r="E2832" i="9"/>
  <c r="C2832" i="9"/>
  <c r="D2832" i="9" s="1"/>
  <c r="C2793" i="15" l="1"/>
  <c r="F2793" i="15"/>
  <c r="D2793" i="15"/>
  <c r="E2793" i="15"/>
  <c r="J2833" i="9"/>
  <c r="K2833" i="9"/>
  <c r="G2833" i="9"/>
  <c r="I2833" i="9" s="1"/>
  <c r="B2834" i="9" s="1"/>
  <c r="E2833" i="9"/>
  <c r="A2834" i="9"/>
  <c r="B2794" i="15" s="1"/>
  <c r="H2833" i="9"/>
  <c r="F2833" i="9"/>
  <c r="C2833" i="9"/>
  <c r="D2833" i="9" s="1"/>
  <c r="C2794" i="15" l="1"/>
  <c r="D2794" i="15"/>
  <c r="E2794" i="15"/>
  <c r="F2794" i="15"/>
  <c r="J2834" i="9"/>
  <c r="K2834" i="9"/>
  <c r="E2834" i="9"/>
  <c r="G2834" i="9"/>
  <c r="I2834" i="9" s="1"/>
  <c r="B2835" i="9" s="1"/>
  <c r="A2835" i="9"/>
  <c r="B2795" i="15" s="1"/>
  <c r="F2834" i="9"/>
  <c r="C2834" i="9"/>
  <c r="D2834" i="9" s="1"/>
  <c r="H2834" i="9"/>
  <c r="C2795" i="15" l="1"/>
  <c r="D2795" i="15"/>
  <c r="E2795" i="15"/>
  <c r="F2795" i="15"/>
  <c r="J2835" i="9"/>
  <c r="K2835" i="9"/>
  <c r="H2835" i="9"/>
  <c r="A2836" i="9"/>
  <c r="B2796" i="15" s="1"/>
  <c r="E2835" i="9"/>
  <c r="F2835" i="9"/>
  <c r="G2835" i="9"/>
  <c r="I2835" i="9" s="1"/>
  <c r="B2836" i="9" s="1"/>
  <c r="C2835" i="9"/>
  <c r="D2835" i="9" s="1"/>
  <c r="D2796" i="15" l="1"/>
  <c r="C2796" i="15"/>
  <c r="F2796" i="15"/>
  <c r="E2796" i="15"/>
  <c r="J2836" i="9"/>
  <c r="K2836" i="9"/>
  <c r="A2837" i="9"/>
  <c r="B2797" i="15" s="1"/>
  <c r="E2836" i="9"/>
  <c r="C2836" i="9"/>
  <c r="D2836" i="9" s="1"/>
  <c r="H2836" i="9"/>
  <c r="G2836" i="9"/>
  <c r="I2836" i="9" s="1"/>
  <c r="B2837" i="9" s="1"/>
  <c r="F2836" i="9"/>
  <c r="C2797" i="15" l="1"/>
  <c r="F2797" i="15"/>
  <c r="E2797" i="15"/>
  <c r="D2797" i="15"/>
  <c r="J2837" i="9"/>
  <c r="K2837" i="9"/>
  <c r="G2837" i="9"/>
  <c r="I2837" i="9" s="1"/>
  <c r="B2838" i="9" s="1"/>
  <c r="C2837" i="9"/>
  <c r="D2837" i="9" s="1"/>
  <c r="A2838" i="9"/>
  <c r="B2798" i="15" s="1"/>
  <c r="E2837" i="9"/>
  <c r="F2837" i="9"/>
  <c r="H2837" i="9"/>
  <c r="C2798" i="15" l="1"/>
  <c r="D2798" i="15"/>
  <c r="E2798" i="15"/>
  <c r="F2798" i="15"/>
  <c r="J2838" i="9"/>
  <c r="K2838" i="9"/>
  <c r="F2838" i="9"/>
  <c r="H2838" i="9"/>
  <c r="C2838" i="9"/>
  <c r="D2838" i="9" s="1"/>
  <c r="G2838" i="9"/>
  <c r="I2838" i="9" s="1"/>
  <c r="B2839" i="9" s="1"/>
  <c r="E2838" i="9"/>
  <c r="A2839" i="9"/>
  <c r="B2799" i="15" s="1"/>
  <c r="C2799" i="15" l="1"/>
  <c r="D2799" i="15"/>
  <c r="E2799" i="15"/>
  <c r="F2799" i="15"/>
  <c r="J2839" i="9"/>
  <c r="K2839" i="9"/>
  <c r="H2839" i="9"/>
  <c r="C2839" i="9"/>
  <c r="D2839" i="9" s="1"/>
  <c r="A2840" i="9"/>
  <c r="B2800" i="15" s="1"/>
  <c r="F2839" i="9"/>
  <c r="E2839" i="9"/>
  <c r="G2839" i="9"/>
  <c r="I2839" i="9" s="1"/>
  <c r="B2840" i="9" s="1"/>
  <c r="D2800" i="15" l="1"/>
  <c r="F2800" i="15"/>
  <c r="C2800" i="15"/>
  <c r="E2800" i="15"/>
  <c r="J2840" i="9"/>
  <c r="K2840" i="9"/>
  <c r="A2841" i="9"/>
  <c r="B2801" i="15" s="1"/>
  <c r="C2840" i="9"/>
  <c r="D2840" i="9" s="1"/>
  <c r="H2840" i="9"/>
  <c r="G2840" i="9"/>
  <c r="I2840" i="9" s="1"/>
  <c r="B2841" i="9" s="1"/>
  <c r="E2840" i="9"/>
  <c r="F2840" i="9"/>
  <c r="C2801" i="15" l="1"/>
  <c r="F2801" i="15"/>
  <c r="D2801" i="15"/>
  <c r="E2801" i="15"/>
  <c r="J2841" i="9"/>
  <c r="K2841" i="9"/>
  <c r="A2842" i="9"/>
  <c r="B2802" i="15" s="1"/>
  <c r="F2841" i="9"/>
  <c r="H2841" i="9"/>
  <c r="G2841" i="9"/>
  <c r="I2841" i="9" s="1"/>
  <c r="B2842" i="9" s="1"/>
  <c r="C2841" i="9"/>
  <c r="D2841" i="9" s="1"/>
  <c r="E2841" i="9"/>
  <c r="C2802" i="15" l="1"/>
  <c r="F2802" i="15"/>
  <c r="E2802" i="15"/>
  <c r="D2802" i="15"/>
  <c r="J2842" i="9"/>
  <c r="K2842" i="9"/>
  <c r="F2842" i="9"/>
  <c r="G2842" i="9"/>
  <c r="I2842" i="9" s="1"/>
  <c r="B2843" i="9" s="1"/>
  <c r="E2842" i="9"/>
  <c r="A2843" i="9"/>
  <c r="B2803" i="15" s="1"/>
  <c r="C2842" i="9"/>
  <c r="D2842" i="9" s="1"/>
  <c r="H2842" i="9"/>
  <c r="E2803" i="15" l="1"/>
  <c r="F2803" i="15"/>
  <c r="C2803" i="15"/>
  <c r="D2803" i="15"/>
  <c r="J2843" i="9"/>
  <c r="K2843" i="9"/>
  <c r="C2843" i="9"/>
  <c r="D2843" i="9" s="1"/>
  <c r="G2843" i="9"/>
  <c r="I2843" i="9" s="1"/>
  <c r="B2844" i="9" s="1"/>
  <c r="H2843" i="9"/>
  <c r="F2843" i="9"/>
  <c r="E2843" i="9"/>
  <c r="A2844" i="9"/>
  <c r="B2804" i="15" s="1"/>
  <c r="D2804" i="15" l="1"/>
  <c r="F2804" i="15"/>
  <c r="C2804" i="15"/>
  <c r="E2804" i="15"/>
  <c r="J2844" i="9"/>
  <c r="K2844" i="9"/>
  <c r="C2844" i="9"/>
  <c r="D2844" i="9" s="1"/>
  <c r="G2844" i="9"/>
  <c r="I2844" i="9" s="1"/>
  <c r="B2845" i="9" s="1"/>
  <c r="F2844" i="9"/>
  <c r="A2845" i="9"/>
  <c r="B2805" i="15" s="1"/>
  <c r="E2844" i="9"/>
  <c r="H2844" i="9"/>
  <c r="C2805" i="15" l="1"/>
  <c r="F2805" i="15"/>
  <c r="E2805" i="15"/>
  <c r="D2805" i="15"/>
  <c r="J2845" i="9"/>
  <c r="K2845" i="9"/>
  <c r="A2846" i="9"/>
  <c r="B2806" i="15" s="1"/>
  <c r="C2845" i="9"/>
  <c r="D2845" i="9" s="1"/>
  <c r="E2845" i="9"/>
  <c r="F2845" i="9"/>
  <c r="H2845" i="9"/>
  <c r="G2845" i="9"/>
  <c r="I2845" i="9" s="1"/>
  <c r="B2846" i="9" s="1"/>
  <c r="C2806" i="15" l="1"/>
  <c r="D2806" i="15"/>
  <c r="E2806" i="15"/>
  <c r="F2806" i="15"/>
  <c r="J2846" i="9"/>
  <c r="K2846" i="9"/>
  <c r="F2846" i="9"/>
  <c r="H2846" i="9"/>
  <c r="C2846" i="9"/>
  <c r="D2846" i="9" s="1"/>
  <c r="G2846" i="9"/>
  <c r="I2846" i="9" s="1"/>
  <c r="B2847" i="9" s="1"/>
  <c r="E2846" i="9"/>
  <c r="A2847" i="9"/>
  <c r="B2807" i="15" s="1"/>
  <c r="C2807" i="15" l="1"/>
  <c r="D2807" i="15"/>
  <c r="E2807" i="15"/>
  <c r="F2807" i="15"/>
  <c r="J2847" i="9"/>
  <c r="K2847" i="9"/>
  <c r="E2847" i="9"/>
  <c r="G2847" i="9"/>
  <c r="I2847" i="9" s="1"/>
  <c r="B2848" i="9" s="1"/>
  <c r="C2847" i="9"/>
  <c r="D2847" i="9" s="1"/>
  <c r="A2848" i="9"/>
  <c r="B2808" i="15" s="1"/>
  <c r="H2847" i="9"/>
  <c r="F2847" i="9"/>
  <c r="D2808" i="15" l="1"/>
  <c r="C2808" i="15"/>
  <c r="F2808" i="15"/>
  <c r="E2808" i="15"/>
  <c r="J2848" i="9"/>
  <c r="K2848" i="9"/>
  <c r="H2848" i="9"/>
  <c r="G2848" i="9"/>
  <c r="I2848" i="9" s="1"/>
  <c r="B2849" i="9" s="1"/>
  <c r="E2848" i="9"/>
  <c r="C2848" i="9"/>
  <c r="D2848" i="9" s="1"/>
  <c r="F2848" i="9"/>
  <c r="A2849" i="9"/>
  <c r="B2809" i="15" s="1"/>
  <c r="C2809" i="15" l="1"/>
  <c r="F2809" i="15"/>
  <c r="D2809" i="15"/>
  <c r="E2809" i="15"/>
  <c r="J2849" i="9"/>
  <c r="K2849" i="9"/>
  <c r="G2849" i="9"/>
  <c r="I2849" i="9" s="1"/>
  <c r="B2850" i="9" s="1"/>
  <c r="E2849" i="9"/>
  <c r="A2850" i="9"/>
  <c r="B2810" i="15" s="1"/>
  <c r="H2849" i="9"/>
  <c r="F2849" i="9"/>
  <c r="C2849" i="9"/>
  <c r="D2849" i="9" s="1"/>
  <c r="C2810" i="15" l="1"/>
  <c r="F2810" i="15"/>
  <c r="D2810" i="15"/>
  <c r="E2810" i="15"/>
  <c r="J2850" i="9"/>
  <c r="K2850" i="9"/>
  <c r="H2850" i="9"/>
  <c r="C2850" i="9"/>
  <c r="D2850" i="9" s="1"/>
  <c r="E2850" i="9"/>
  <c r="G2850" i="9"/>
  <c r="I2850" i="9" s="1"/>
  <c r="B2851" i="9" s="1"/>
  <c r="A2851" i="9"/>
  <c r="B2811" i="15" s="1"/>
  <c r="F2850" i="9"/>
  <c r="E2811" i="15" l="1"/>
  <c r="D2811" i="15"/>
  <c r="F2811" i="15"/>
  <c r="C2811" i="15"/>
  <c r="J2851" i="9"/>
  <c r="K2851" i="9"/>
  <c r="E2851" i="9"/>
  <c r="A2852" i="9"/>
  <c r="B2812" i="15" s="1"/>
  <c r="C2851" i="9"/>
  <c r="D2851" i="9" s="1"/>
  <c r="G2851" i="9"/>
  <c r="I2851" i="9" s="1"/>
  <c r="B2852" i="9" s="1"/>
  <c r="H2851" i="9"/>
  <c r="F2851" i="9"/>
  <c r="D2812" i="15" l="1"/>
  <c r="F2812" i="15"/>
  <c r="C2812" i="15"/>
  <c r="E2812" i="15"/>
  <c r="J2852" i="9"/>
  <c r="K2852" i="9"/>
  <c r="A2853" i="9"/>
  <c r="B2813" i="15" s="1"/>
  <c r="C2852" i="9"/>
  <c r="D2852" i="9" s="1"/>
  <c r="E2852" i="9"/>
  <c r="H2852" i="9"/>
  <c r="G2852" i="9"/>
  <c r="I2852" i="9" s="1"/>
  <c r="B2853" i="9" s="1"/>
  <c r="F2852" i="9"/>
  <c r="C2813" i="15" l="1"/>
  <c r="F2813" i="15"/>
  <c r="E2813" i="15"/>
  <c r="D2813" i="15"/>
  <c r="J2853" i="9"/>
  <c r="K2853" i="9"/>
  <c r="A2854" i="9"/>
  <c r="B2814" i="15" s="1"/>
  <c r="C2853" i="9"/>
  <c r="D2853" i="9" s="1"/>
  <c r="F2853" i="9"/>
  <c r="H2853" i="9"/>
  <c r="G2853" i="9"/>
  <c r="I2853" i="9" s="1"/>
  <c r="B2854" i="9" s="1"/>
  <c r="E2853" i="9"/>
  <c r="C2814" i="15" l="1"/>
  <c r="D2814" i="15"/>
  <c r="F2814" i="15"/>
  <c r="E2814" i="15"/>
  <c r="J2854" i="9"/>
  <c r="K2854" i="9"/>
  <c r="C2854" i="9"/>
  <c r="D2854" i="9" s="1"/>
  <c r="G2854" i="9"/>
  <c r="I2854" i="9" s="1"/>
  <c r="B2855" i="9" s="1"/>
  <c r="F2854" i="9"/>
  <c r="A2855" i="9"/>
  <c r="B2815" i="15" s="1"/>
  <c r="E2854" i="9"/>
  <c r="H2854" i="9"/>
  <c r="C2815" i="15" l="1"/>
  <c r="F2815" i="15"/>
  <c r="D2815" i="15"/>
  <c r="E2815" i="15"/>
  <c r="J2855" i="9"/>
  <c r="K2855" i="9"/>
  <c r="H2855" i="9"/>
  <c r="G2855" i="9"/>
  <c r="I2855" i="9" s="1"/>
  <c r="B2856" i="9" s="1"/>
  <c r="E2855" i="9"/>
  <c r="A2856" i="9"/>
  <c r="B2816" i="15" s="1"/>
  <c r="F2855" i="9"/>
  <c r="C2855" i="9"/>
  <c r="D2855" i="9" s="1"/>
  <c r="D2816" i="15" l="1"/>
  <c r="C2816" i="15"/>
  <c r="F2816" i="15"/>
  <c r="E2816" i="15"/>
  <c r="J2856" i="9"/>
  <c r="K2856" i="9"/>
  <c r="A2857" i="9"/>
  <c r="B2817" i="15" s="1"/>
  <c r="H2856" i="9"/>
  <c r="F2856" i="9"/>
  <c r="E2856" i="9"/>
  <c r="G2856" i="9"/>
  <c r="I2856" i="9" s="1"/>
  <c r="B2857" i="9" s="1"/>
  <c r="C2856" i="9"/>
  <c r="D2856" i="9" s="1"/>
  <c r="C2817" i="15" l="1"/>
  <c r="F2817" i="15"/>
  <c r="D2817" i="15"/>
  <c r="E2817" i="15"/>
  <c r="J2857" i="9"/>
  <c r="K2857" i="9"/>
  <c r="G2857" i="9"/>
  <c r="I2857" i="9" s="1"/>
  <c r="B2858" i="9" s="1"/>
  <c r="C2857" i="9"/>
  <c r="D2857" i="9" s="1"/>
  <c r="H2857" i="9"/>
  <c r="F2857" i="9"/>
  <c r="A2858" i="9"/>
  <c r="B2818" i="15" s="1"/>
  <c r="E2857" i="9"/>
  <c r="C2818" i="15" l="1"/>
  <c r="F2818" i="15"/>
  <c r="D2818" i="15"/>
  <c r="E2818" i="15"/>
  <c r="J2858" i="9"/>
  <c r="K2858" i="9"/>
  <c r="C2858" i="9"/>
  <c r="D2858" i="9" s="1"/>
  <c r="F2858" i="9"/>
  <c r="H2858" i="9"/>
  <c r="G2858" i="9"/>
  <c r="I2858" i="9" s="1"/>
  <c r="B2859" i="9" s="1"/>
  <c r="E2858" i="9"/>
  <c r="A2859" i="9"/>
  <c r="B2819" i="15" s="1"/>
  <c r="E2819" i="15" l="1"/>
  <c r="C2819" i="15"/>
  <c r="D2819" i="15"/>
  <c r="F2819" i="15"/>
  <c r="J2859" i="9"/>
  <c r="K2859" i="9"/>
  <c r="E2859" i="9"/>
  <c r="G2859" i="9"/>
  <c r="I2859" i="9" s="1"/>
  <c r="B2860" i="9" s="1"/>
  <c r="A2860" i="9"/>
  <c r="B2820" i="15" s="1"/>
  <c r="F2859" i="9"/>
  <c r="C2859" i="9"/>
  <c r="D2859" i="9" s="1"/>
  <c r="H2859" i="9"/>
  <c r="D2820" i="15" l="1"/>
  <c r="F2820" i="15"/>
  <c r="C2820" i="15"/>
  <c r="E2820" i="15"/>
  <c r="J2860" i="9"/>
  <c r="K2860" i="9"/>
  <c r="G2860" i="9"/>
  <c r="I2860" i="9" s="1"/>
  <c r="B2861" i="9" s="1"/>
  <c r="C2860" i="9"/>
  <c r="D2860" i="9" s="1"/>
  <c r="A2861" i="9"/>
  <c r="B2821" i="15" s="1"/>
  <c r="F2860" i="9"/>
  <c r="H2860" i="9"/>
  <c r="E2860" i="9"/>
  <c r="C2821" i="15" l="1"/>
  <c r="F2821" i="15"/>
  <c r="E2821" i="15"/>
  <c r="D2821" i="15"/>
  <c r="J2861" i="9"/>
  <c r="K2861" i="9"/>
  <c r="H2861" i="9"/>
  <c r="A2862" i="9"/>
  <c r="B2822" i="15" s="1"/>
  <c r="G2861" i="9"/>
  <c r="I2861" i="9" s="1"/>
  <c r="B2862" i="9" s="1"/>
  <c r="F2861" i="9"/>
  <c r="E2861" i="9"/>
  <c r="C2861" i="9"/>
  <c r="D2861" i="9" s="1"/>
  <c r="C2822" i="15" l="1"/>
  <c r="D2822" i="15"/>
  <c r="E2822" i="15"/>
  <c r="F2822" i="15"/>
  <c r="J2862" i="9"/>
  <c r="K2862" i="9"/>
  <c r="A2863" i="9"/>
  <c r="B2823" i="15" s="1"/>
  <c r="H2862" i="9"/>
  <c r="C2862" i="9"/>
  <c r="D2862" i="9" s="1"/>
  <c r="F2862" i="9"/>
  <c r="G2862" i="9"/>
  <c r="I2862" i="9" s="1"/>
  <c r="B2863" i="9" s="1"/>
  <c r="E2862" i="9"/>
  <c r="C2823" i="15" l="1"/>
  <c r="E2823" i="15"/>
  <c r="F2823" i="15"/>
  <c r="D2823" i="15"/>
  <c r="J2863" i="9"/>
  <c r="K2863" i="9"/>
  <c r="G2863" i="9"/>
  <c r="I2863" i="9" s="1"/>
  <c r="B2864" i="9" s="1"/>
  <c r="A2864" i="9"/>
  <c r="B2824" i="15" s="1"/>
  <c r="F2863" i="9"/>
  <c r="C2863" i="9"/>
  <c r="D2863" i="9" s="1"/>
  <c r="E2863" i="9"/>
  <c r="H2863" i="9"/>
  <c r="D2824" i="15" l="1"/>
  <c r="C2824" i="15"/>
  <c r="F2824" i="15"/>
  <c r="E2824" i="15"/>
  <c r="J2864" i="9"/>
  <c r="K2864" i="9"/>
  <c r="G2864" i="9"/>
  <c r="I2864" i="9" s="1"/>
  <c r="B2865" i="9" s="1"/>
  <c r="H2864" i="9"/>
  <c r="A2865" i="9"/>
  <c r="B2825" i="15" s="1"/>
  <c r="E2864" i="9"/>
  <c r="C2864" i="9"/>
  <c r="D2864" i="9" s="1"/>
  <c r="F2864" i="9"/>
  <c r="C2825" i="15" l="1"/>
  <c r="F2825" i="15"/>
  <c r="D2825" i="15"/>
  <c r="E2825" i="15"/>
  <c r="J2865" i="9"/>
  <c r="K2865" i="9"/>
  <c r="E2865" i="9"/>
  <c r="C2865" i="9"/>
  <c r="D2865" i="9" s="1"/>
  <c r="H2865" i="9"/>
  <c r="F2865" i="9"/>
  <c r="G2865" i="9"/>
  <c r="I2865" i="9" s="1"/>
  <c r="B2866" i="9" s="1"/>
  <c r="A2866" i="9"/>
  <c r="B2826" i="15" s="1"/>
  <c r="C2826" i="15" l="1"/>
  <c r="F2826" i="15"/>
  <c r="D2826" i="15"/>
  <c r="E2826" i="15"/>
  <c r="J2866" i="9"/>
  <c r="K2866" i="9"/>
  <c r="C2866" i="9"/>
  <c r="D2866" i="9" s="1"/>
  <c r="H2866" i="9"/>
  <c r="A2867" i="9"/>
  <c r="B2827" i="15" s="1"/>
  <c r="E2866" i="9"/>
  <c r="G2866" i="9"/>
  <c r="I2866" i="9" s="1"/>
  <c r="B2867" i="9" s="1"/>
  <c r="F2866" i="9"/>
  <c r="E2827" i="15" l="1"/>
  <c r="C2827" i="15"/>
  <c r="D2827" i="15"/>
  <c r="F2827" i="15"/>
  <c r="J2867" i="9"/>
  <c r="K2867" i="9"/>
  <c r="E2867" i="9"/>
  <c r="C2867" i="9"/>
  <c r="D2867" i="9" s="1"/>
  <c r="H2867" i="9"/>
  <c r="A2868" i="9"/>
  <c r="B2828" i="15" s="1"/>
  <c r="F2867" i="9"/>
  <c r="G2867" i="9"/>
  <c r="I2867" i="9" s="1"/>
  <c r="B2868" i="9" s="1"/>
  <c r="D2828" i="15" l="1"/>
  <c r="F2828" i="15"/>
  <c r="C2828" i="15"/>
  <c r="E2828" i="15"/>
  <c r="J2868" i="9"/>
  <c r="K2868" i="9"/>
  <c r="H2868" i="9"/>
  <c r="C2868" i="9"/>
  <c r="D2868" i="9" s="1"/>
  <c r="A2869" i="9"/>
  <c r="B2829" i="15" s="1"/>
  <c r="F2868" i="9"/>
  <c r="E2868" i="9"/>
  <c r="G2868" i="9"/>
  <c r="I2868" i="9" s="1"/>
  <c r="B2869" i="9" s="1"/>
  <c r="C2829" i="15" l="1"/>
  <c r="F2829" i="15"/>
  <c r="E2829" i="15"/>
  <c r="D2829" i="15"/>
  <c r="J2869" i="9"/>
  <c r="K2869" i="9"/>
  <c r="E2869" i="9"/>
  <c r="C2869" i="9"/>
  <c r="D2869" i="9" s="1"/>
  <c r="H2869" i="9"/>
  <c r="F2869" i="9"/>
  <c r="A2870" i="9"/>
  <c r="B2830" i="15" s="1"/>
  <c r="G2869" i="9"/>
  <c r="I2869" i="9" s="1"/>
  <c r="B2870" i="9" s="1"/>
  <c r="C2830" i="15" l="1"/>
  <c r="D2830" i="15"/>
  <c r="E2830" i="15"/>
  <c r="F2830" i="15"/>
  <c r="J2870" i="9"/>
  <c r="K2870" i="9"/>
  <c r="A2871" i="9"/>
  <c r="B2831" i="15" s="1"/>
  <c r="E2870" i="9"/>
  <c r="C2870" i="9"/>
  <c r="D2870" i="9" s="1"/>
  <c r="H2870" i="9"/>
  <c r="G2870" i="9"/>
  <c r="I2870" i="9" s="1"/>
  <c r="B2871" i="9" s="1"/>
  <c r="F2870" i="9"/>
  <c r="C2831" i="15" l="1"/>
  <c r="D2831" i="15"/>
  <c r="E2831" i="15"/>
  <c r="F2831" i="15"/>
  <c r="J2871" i="9"/>
  <c r="K2871" i="9"/>
  <c r="F2871" i="9"/>
  <c r="C2871" i="9"/>
  <c r="D2871" i="9" s="1"/>
  <c r="G2871" i="9"/>
  <c r="I2871" i="9" s="1"/>
  <c r="B2872" i="9" s="1"/>
  <c r="H2871" i="9"/>
  <c r="A2872" i="9"/>
  <c r="B2832" i="15" s="1"/>
  <c r="E2871" i="9"/>
  <c r="D2832" i="15" l="1"/>
  <c r="F2832" i="15"/>
  <c r="C2832" i="15"/>
  <c r="E2832" i="15"/>
  <c r="J2872" i="9"/>
  <c r="K2872" i="9"/>
  <c r="A2873" i="9"/>
  <c r="B2833" i="15" s="1"/>
  <c r="F2872" i="9"/>
  <c r="E2872" i="9"/>
  <c r="G2872" i="9"/>
  <c r="I2872" i="9" s="1"/>
  <c r="B2873" i="9" s="1"/>
  <c r="C2872" i="9"/>
  <c r="D2872" i="9" s="1"/>
  <c r="H2872" i="9"/>
  <c r="C2833" i="15" l="1"/>
  <c r="F2833" i="15"/>
  <c r="D2833" i="15"/>
  <c r="E2833" i="15"/>
  <c r="J2873" i="9"/>
  <c r="K2873" i="9"/>
  <c r="H2873" i="9"/>
  <c r="F2873" i="9"/>
  <c r="G2873" i="9"/>
  <c r="I2873" i="9" s="1"/>
  <c r="B2874" i="9" s="1"/>
  <c r="A2874" i="9"/>
  <c r="B2834" i="15" s="1"/>
  <c r="E2873" i="9"/>
  <c r="C2873" i="9"/>
  <c r="D2873" i="9" s="1"/>
  <c r="C2834" i="15" l="1"/>
  <c r="F2834" i="15"/>
  <c r="E2834" i="15"/>
  <c r="D2834" i="15"/>
  <c r="J2874" i="9"/>
  <c r="K2874" i="9"/>
  <c r="C2874" i="9"/>
  <c r="D2874" i="9" s="1"/>
  <c r="H2874" i="9"/>
  <c r="G2874" i="9"/>
  <c r="I2874" i="9" s="1"/>
  <c r="B2875" i="9" s="1"/>
  <c r="F2874" i="9"/>
  <c r="E2874" i="9"/>
  <c r="A2875" i="9"/>
  <c r="B2835" i="15" s="1"/>
  <c r="E2835" i="15" l="1"/>
  <c r="F2835" i="15"/>
  <c r="C2835" i="15"/>
  <c r="D2835" i="15"/>
  <c r="J2875" i="9"/>
  <c r="K2875" i="9"/>
  <c r="E2875" i="9"/>
  <c r="C2875" i="9"/>
  <c r="D2875" i="9" s="1"/>
  <c r="G2875" i="9"/>
  <c r="I2875" i="9" s="1"/>
  <c r="B2876" i="9" s="1"/>
  <c r="H2875" i="9"/>
  <c r="A2876" i="9"/>
  <c r="B2836" i="15" s="1"/>
  <c r="F2875" i="9"/>
  <c r="D2836" i="15" l="1"/>
  <c r="F2836" i="15"/>
  <c r="C2836" i="15"/>
  <c r="E2836" i="15"/>
  <c r="J2876" i="9"/>
  <c r="K2876" i="9"/>
  <c r="A2877" i="9"/>
  <c r="B2837" i="15" s="1"/>
  <c r="H2876" i="9"/>
  <c r="C2876" i="9"/>
  <c r="D2876" i="9" s="1"/>
  <c r="F2876" i="9"/>
  <c r="E2876" i="9"/>
  <c r="G2876" i="9"/>
  <c r="I2876" i="9" s="1"/>
  <c r="B2877" i="9" s="1"/>
  <c r="C2837" i="15" l="1"/>
  <c r="F2837" i="15"/>
  <c r="E2837" i="15"/>
  <c r="D2837" i="15"/>
  <c r="J2877" i="9"/>
  <c r="K2877" i="9"/>
  <c r="A2878" i="9"/>
  <c r="B2838" i="15" s="1"/>
  <c r="G2877" i="9"/>
  <c r="I2877" i="9" s="1"/>
  <c r="B2878" i="9" s="1"/>
  <c r="C2877" i="9"/>
  <c r="D2877" i="9" s="1"/>
  <c r="E2877" i="9"/>
  <c r="H2877" i="9"/>
  <c r="F2877" i="9"/>
  <c r="C2838" i="15" l="1"/>
  <c r="D2838" i="15"/>
  <c r="E2838" i="15"/>
  <c r="F2838" i="15"/>
  <c r="J2878" i="9"/>
  <c r="K2878" i="9"/>
  <c r="C2878" i="9"/>
  <c r="D2878" i="9" s="1"/>
  <c r="G2878" i="9"/>
  <c r="I2878" i="9" s="1"/>
  <c r="B2879" i="9" s="1"/>
  <c r="F2878" i="9"/>
  <c r="E2878" i="9"/>
  <c r="H2878" i="9"/>
  <c r="A2879" i="9"/>
  <c r="B2839" i="15" s="1"/>
  <c r="C2839" i="15" l="1"/>
  <c r="D2839" i="15"/>
  <c r="E2839" i="15"/>
  <c r="F2839" i="15"/>
  <c r="J2879" i="9"/>
  <c r="K2879" i="9"/>
  <c r="G2879" i="9"/>
  <c r="I2879" i="9" s="1"/>
  <c r="B2880" i="9" s="1"/>
  <c r="H2879" i="9"/>
  <c r="F2879" i="9"/>
  <c r="E2879" i="9"/>
  <c r="C2879" i="9"/>
  <c r="D2879" i="9" s="1"/>
  <c r="A2880" i="9"/>
  <c r="B2840" i="15" s="1"/>
  <c r="D2840" i="15" l="1"/>
  <c r="C2840" i="15"/>
  <c r="F2840" i="15"/>
  <c r="E2840" i="15"/>
  <c r="J2880" i="9"/>
  <c r="K2880" i="9"/>
  <c r="C2880" i="9"/>
  <c r="D2880" i="9" s="1"/>
  <c r="A2881" i="9"/>
  <c r="B2841" i="15" s="1"/>
  <c r="H2880" i="9"/>
  <c r="E2880" i="9"/>
  <c r="G2880" i="9"/>
  <c r="I2880" i="9" s="1"/>
  <c r="B2881" i="9" s="1"/>
  <c r="F2880" i="9"/>
  <c r="C2841" i="15" l="1"/>
  <c r="F2841" i="15"/>
  <c r="D2841" i="15"/>
  <c r="E2841" i="15"/>
  <c r="J2881" i="9"/>
  <c r="K2881" i="9"/>
  <c r="E2881" i="9"/>
  <c r="A2882" i="9"/>
  <c r="B2842" i="15" s="1"/>
  <c r="C2881" i="9"/>
  <c r="D2881" i="9" s="1"/>
  <c r="G2881" i="9"/>
  <c r="I2881" i="9" s="1"/>
  <c r="B2882" i="9" s="1"/>
  <c r="H2881" i="9"/>
  <c r="F2881" i="9"/>
  <c r="C2842" i="15" l="1"/>
  <c r="F2842" i="15"/>
  <c r="D2842" i="15"/>
  <c r="E2842" i="15"/>
  <c r="J2882" i="9"/>
  <c r="K2882" i="9"/>
  <c r="A2883" i="9"/>
  <c r="B2843" i="15" s="1"/>
  <c r="E2882" i="9"/>
  <c r="F2882" i="9"/>
  <c r="G2882" i="9"/>
  <c r="I2882" i="9" s="1"/>
  <c r="B2883" i="9" s="1"/>
  <c r="H2882" i="9"/>
  <c r="C2882" i="9"/>
  <c r="D2882" i="9" s="1"/>
  <c r="E2843" i="15" l="1"/>
  <c r="D2843" i="15"/>
  <c r="F2843" i="15"/>
  <c r="C2843" i="15"/>
  <c r="J2883" i="9"/>
  <c r="K2883" i="9"/>
  <c r="H2883" i="9"/>
  <c r="G2883" i="9"/>
  <c r="I2883" i="9" s="1"/>
  <c r="B2884" i="9" s="1"/>
  <c r="F2883" i="9"/>
  <c r="C2883" i="9"/>
  <c r="D2883" i="9" s="1"/>
  <c r="E2883" i="9"/>
  <c r="A2884" i="9"/>
  <c r="B2844" i="15" s="1"/>
  <c r="D2844" i="15" l="1"/>
  <c r="F2844" i="15"/>
  <c r="C2844" i="15"/>
  <c r="E2844" i="15"/>
  <c r="J2884" i="9"/>
  <c r="K2884" i="9"/>
  <c r="A2885" i="9"/>
  <c r="B2845" i="15" s="1"/>
  <c r="C2884" i="9"/>
  <c r="D2884" i="9" s="1"/>
  <c r="H2884" i="9"/>
  <c r="F2884" i="9"/>
  <c r="E2884" i="9"/>
  <c r="G2884" i="9"/>
  <c r="I2884" i="9" s="1"/>
  <c r="B2885" i="9" s="1"/>
  <c r="C2845" i="15" l="1"/>
  <c r="F2845" i="15"/>
  <c r="E2845" i="15"/>
  <c r="D2845" i="15"/>
  <c r="J2885" i="9"/>
  <c r="K2885" i="9"/>
  <c r="C2885" i="9"/>
  <c r="D2885" i="9" s="1"/>
  <c r="H2885" i="9"/>
  <c r="F2885" i="9"/>
  <c r="G2885" i="9"/>
  <c r="I2885" i="9" s="1"/>
  <c r="B2886" i="9" s="1"/>
  <c r="A2886" i="9"/>
  <c r="B2846" i="15" s="1"/>
  <c r="E2885" i="9"/>
  <c r="C2846" i="15" l="1"/>
  <c r="D2846" i="15"/>
  <c r="F2846" i="15"/>
  <c r="E2846" i="15"/>
  <c r="J2886" i="9"/>
  <c r="K2886" i="9"/>
  <c r="C2886" i="9"/>
  <c r="D2886" i="9" s="1"/>
  <c r="G2886" i="9"/>
  <c r="I2886" i="9" s="1"/>
  <c r="B2887" i="9" s="1"/>
  <c r="H2886" i="9"/>
  <c r="A2887" i="9"/>
  <c r="B2847" i="15" s="1"/>
  <c r="E2886" i="9"/>
  <c r="F2886" i="9"/>
  <c r="C2847" i="15" l="1"/>
  <c r="F2847" i="15"/>
  <c r="D2847" i="15"/>
  <c r="E2847" i="15"/>
  <c r="J2887" i="9"/>
  <c r="K2887" i="9"/>
  <c r="G2887" i="9"/>
  <c r="I2887" i="9" s="1"/>
  <c r="B2888" i="9" s="1"/>
  <c r="H2887" i="9"/>
  <c r="F2887" i="9"/>
  <c r="C2887" i="9"/>
  <c r="D2887" i="9" s="1"/>
  <c r="A2888" i="9"/>
  <c r="B2848" i="15" s="1"/>
  <c r="E2887" i="9"/>
  <c r="D2848" i="15" l="1"/>
  <c r="C2848" i="15"/>
  <c r="F2848" i="15"/>
  <c r="E2848" i="15"/>
  <c r="J2888" i="9"/>
  <c r="K2888" i="9"/>
  <c r="A2889" i="9"/>
  <c r="B2849" i="15" s="1"/>
  <c r="F2888" i="9"/>
  <c r="E2888" i="9"/>
  <c r="C2888" i="9"/>
  <c r="D2888" i="9" s="1"/>
  <c r="H2888" i="9"/>
  <c r="G2888" i="9"/>
  <c r="I2888" i="9" s="1"/>
  <c r="B2889" i="9" s="1"/>
  <c r="C2849" i="15" l="1"/>
  <c r="F2849" i="15"/>
  <c r="D2849" i="15"/>
  <c r="E2849" i="15"/>
  <c r="J2889" i="9"/>
  <c r="K2889" i="9"/>
  <c r="E2889" i="9"/>
  <c r="G2889" i="9"/>
  <c r="I2889" i="9" s="1"/>
  <c r="B2890" i="9" s="1"/>
  <c r="A2890" i="9"/>
  <c r="B2850" i="15" s="1"/>
  <c r="C2889" i="9"/>
  <c r="D2889" i="9" s="1"/>
  <c r="H2889" i="9"/>
  <c r="F2889" i="9"/>
  <c r="C2850" i="15" l="1"/>
  <c r="F2850" i="15"/>
  <c r="D2850" i="15"/>
  <c r="E2850" i="15"/>
  <c r="J2890" i="9"/>
  <c r="K2890" i="9"/>
  <c r="C2890" i="9"/>
  <c r="D2890" i="9" s="1"/>
  <c r="G2890" i="9"/>
  <c r="I2890" i="9" s="1"/>
  <c r="B2891" i="9" s="1"/>
  <c r="F2890" i="9"/>
  <c r="A2891" i="9"/>
  <c r="B2851" i="15" s="1"/>
  <c r="E2890" i="9"/>
  <c r="H2890" i="9"/>
  <c r="E2851" i="15" l="1"/>
  <c r="C2851" i="15"/>
  <c r="D2851" i="15"/>
  <c r="F2851" i="15"/>
  <c r="J2891" i="9"/>
  <c r="K2891" i="9"/>
  <c r="G2891" i="9"/>
  <c r="I2891" i="9" s="1"/>
  <c r="B2892" i="9" s="1"/>
  <c r="E2891" i="9"/>
  <c r="A2892" i="9"/>
  <c r="B2852" i="15" s="1"/>
  <c r="F2891" i="9"/>
  <c r="C2891" i="9"/>
  <c r="D2891" i="9" s="1"/>
  <c r="H2891" i="9"/>
  <c r="D2852" i="15" l="1"/>
  <c r="F2852" i="15"/>
  <c r="C2852" i="15"/>
  <c r="E2852" i="15"/>
  <c r="J2892" i="9"/>
  <c r="K2892" i="9"/>
  <c r="C2892" i="9"/>
  <c r="D2892" i="9" s="1"/>
  <c r="E2892" i="9"/>
  <c r="G2892" i="9"/>
  <c r="I2892" i="9" s="1"/>
  <c r="B2893" i="9" s="1"/>
  <c r="A2893" i="9"/>
  <c r="B2853" i="15" s="1"/>
  <c r="F2892" i="9"/>
  <c r="H2892" i="9"/>
  <c r="C2853" i="15" l="1"/>
  <c r="F2853" i="15"/>
  <c r="E2853" i="15"/>
  <c r="D2853" i="15"/>
  <c r="J2893" i="9"/>
  <c r="K2893" i="9"/>
  <c r="H2893" i="9"/>
  <c r="F2893" i="9"/>
  <c r="A2894" i="9"/>
  <c r="B2854" i="15" s="1"/>
  <c r="G2893" i="9"/>
  <c r="I2893" i="9" s="1"/>
  <c r="B2894" i="9" s="1"/>
  <c r="C2893" i="9"/>
  <c r="D2893" i="9" s="1"/>
  <c r="E2893" i="9"/>
  <c r="C2854" i="15" l="1"/>
  <c r="D2854" i="15"/>
  <c r="E2854" i="15"/>
  <c r="F2854" i="15"/>
  <c r="J2894" i="9"/>
  <c r="K2894" i="9"/>
  <c r="A2895" i="9"/>
  <c r="B2855" i="15" s="1"/>
  <c r="G2894" i="9"/>
  <c r="I2894" i="9" s="1"/>
  <c r="B2895" i="9" s="1"/>
  <c r="F2894" i="9"/>
  <c r="E2894" i="9"/>
  <c r="C2894" i="9"/>
  <c r="D2894" i="9" s="1"/>
  <c r="H2894" i="9"/>
  <c r="C2855" i="15" l="1"/>
  <c r="E2855" i="15"/>
  <c r="F2855" i="15"/>
  <c r="D2855" i="15"/>
  <c r="J2895" i="9"/>
  <c r="K2895" i="9"/>
  <c r="A2896" i="9"/>
  <c r="B2856" i="15" s="1"/>
  <c r="E2895" i="9"/>
  <c r="H2895" i="9"/>
  <c r="G2895" i="9"/>
  <c r="I2895" i="9" s="1"/>
  <c r="B2896" i="9" s="1"/>
  <c r="F2895" i="9"/>
  <c r="C2895" i="9"/>
  <c r="D2895" i="9" s="1"/>
  <c r="D2856" i="15" l="1"/>
  <c r="C2856" i="15"/>
  <c r="F2856" i="15"/>
  <c r="E2856" i="15"/>
  <c r="J2896" i="9"/>
  <c r="K2896" i="9"/>
  <c r="A2897" i="9"/>
  <c r="B2857" i="15" s="1"/>
  <c r="C2896" i="9"/>
  <c r="D2896" i="9" s="1"/>
  <c r="E2896" i="9"/>
  <c r="G2896" i="9"/>
  <c r="I2896" i="9" s="1"/>
  <c r="B2897" i="9" s="1"/>
  <c r="H2896" i="9"/>
  <c r="F2896" i="9"/>
  <c r="C2857" i="15" l="1"/>
  <c r="F2857" i="15"/>
  <c r="D2857" i="15"/>
  <c r="E2857" i="15"/>
  <c r="J2897" i="9"/>
  <c r="K2897" i="9"/>
  <c r="H2897" i="9"/>
  <c r="F2897" i="9"/>
  <c r="A2898" i="9"/>
  <c r="B2858" i="15" s="1"/>
  <c r="G2897" i="9"/>
  <c r="I2897" i="9" s="1"/>
  <c r="B2898" i="9" s="1"/>
  <c r="E2897" i="9"/>
  <c r="C2897" i="9"/>
  <c r="D2897" i="9" s="1"/>
  <c r="C2858" i="15" l="1"/>
  <c r="F2858" i="15"/>
  <c r="D2858" i="15"/>
  <c r="E2858" i="15"/>
  <c r="J2898" i="9"/>
  <c r="K2898" i="9"/>
  <c r="C2898" i="9"/>
  <c r="D2898" i="9" s="1"/>
  <c r="F2898" i="9"/>
  <c r="G2898" i="9"/>
  <c r="I2898" i="9" s="1"/>
  <c r="B2899" i="9" s="1"/>
  <c r="E2898" i="9"/>
  <c r="A2899" i="9"/>
  <c r="B2859" i="15" s="1"/>
  <c r="H2898" i="9"/>
  <c r="E2859" i="15" l="1"/>
  <c r="C2859" i="15"/>
  <c r="D2859" i="15"/>
  <c r="F2859" i="15"/>
  <c r="J2899" i="9"/>
  <c r="K2899" i="9"/>
  <c r="E2899" i="9"/>
  <c r="H2899" i="9"/>
  <c r="F2899" i="9"/>
  <c r="C2899" i="9"/>
  <c r="D2899" i="9" s="1"/>
  <c r="G2899" i="9"/>
  <c r="I2899" i="9" s="1"/>
  <c r="B2900" i="9" s="1"/>
  <c r="A2900" i="9"/>
  <c r="B2860" i="15" s="1"/>
  <c r="D2860" i="15" l="1"/>
  <c r="F2860" i="15"/>
  <c r="C2860" i="15"/>
  <c r="E2860" i="15"/>
  <c r="J2900" i="9"/>
  <c r="K2900" i="9"/>
  <c r="A2901" i="9"/>
  <c r="B2861" i="15" s="1"/>
  <c r="F2900" i="9"/>
  <c r="H2900" i="9"/>
  <c r="C2900" i="9"/>
  <c r="D2900" i="9" s="1"/>
  <c r="E2900" i="9"/>
  <c r="G2900" i="9"/>
  <c r="I2900" i="9" s="1"/>
  <c r="B2901" i="9" s="1"/>
  <c r="C2861" i="15" l="1"/>
  <c r="F2861" i="15"/>
  <c r="E2861" i="15"/>
  <c r="D2861" i="15"/>
  <c r="J2901" i="9"/>
  <c r="K2901" i="9"/>
  <c r="H2901" i="9"/>
  <c r="F2901" i="9"/>
  <c r="E2901" i="9"/>
  <c r="A2902" i="9"/>
  <c r="B2862" i="15" s="1"/>
  <c r="C2901" i="9"/>
  <c r="D2901" i="9" s="1"/>
  <c r="G2901" i="9"/>
  <c r="I2901" i="9" s="1"/>
  <c r="B2902" i="9" s="1"/>
  <c r="C2862" i="15" l="1"/>
  <c r="D2862" i="15"/>
  <c r="E2862" i="15"/>
  <c r="F2862" i="15"/>
  <c r="J2902" i="9"/>
  <c r="K2902" i="9"/>
  <c r="G2902" i="9"/>
  <c r="I2902" i="9" s="1"/>
  <c r="B2903" i="9" s="1"/>
  <c r="H2902" i="9"/>
  <c r="A2903" i="9"/>
  <c r="B2863" i="15" s="1"/>
  <c r="E2902" i="9"/>
  <c r="F2902" i="9"/>
  <c r="C2902" i="9"/>
  <c r="D2902" i="9" s="1"/>
  <c r="C2863" i="15" l="1"/>
  <c r="D2863" i="15"/>
  <c r="E2863" i="15"/>
  <c r="F2863" i="15"/>
  <c r="J2903" i="9"/>
  <c r="K2903" i="9"/>
  <c r="C2903" i="9"/>
  <c r="D2903" i="9" s="1"/>
  <c r="G2903" i="9"/>
  <c r="I2903" i="9" s="1"/>
  <c r="B2904" i="9" s="1"/>
  <c r="H2903" i="9"/>
  <c r="A2904" i="9"/>
  <c r="B2864" i="15" s="1"/>
  <c r="F2903" i="9"/>
  <c r="E2903" i="9"/>
  <c r="D2864" i="15" l="1"/>
  <c r="F2864" i="15"/>
  <c r="C2864" i="15"/>
  <c r="E2864" i="15"/>
  <c r="J2904" i="9"/>
  <c r="K2904" i="9"/>
  <c r="H2904" i="9"/>
  <c r="C2904" i="9"/>
  <c r="D2904" i="9" s="1"/>
  <c r="F2904" i="9"/>
  <c r="E2904" i="9"/>
  <c r="G2904" i="9"/>
  <c r="I2904" i="9" s="1"/>
  <c r="B2905" i="9" s="1"/>
  <c r="A2905" i="9"/>
  <c r="B2865" i="15" s="1"/>
  <c r="C2865" i="15" l="1"/>
  <c r="F2865" i="15"/>
  <c r="D2865" i="15"/>
  <c r="E2865" i="15"/>
  <c r="J2905" i="9"/>
  <c r="K2905" i="9"/>
  <c r="C2905" i="9"/>
  <c r="D2905" i="9" s="1"/>
  <c r="H2905" i="9"/>
  <c r="F2905" i="9"/>
  <c r="A2906" i="9"/>
  <c r="B2866" i="15" s="1"/>
  <c r="G2905" i="9"/>
  <c r="I2905" i="9" s="1"/>
  <c r="B2906" i="9" s="1"/>
  <c r="E2905" i="9"/>
  <c r="C2866" i="15" l="1"/>
  <c r="F2866" i="15"/>
  <c r="E2866" i="15"/>
  <c r="D2866" i="15"/>
  <c r="J2906" i="9"/>
  <c r="K2906" i="9"/>
  <c r="C2906" i="9"/>
  <c r="D2906" i="9" s="1"/>
  <c r="G2906" i="9"/>
  <c r="I2906" i="9" s="1"/>
  <c r="B2907" i="9" s="1"/>
  <c r="H2906" i="9"/>
  <c r="F2906" i="9"/>
  <c r="A2907" i="9"/>
  <c r="B2867" i="15" s="1"/>
  <c r="E2906" i="9"/>
  <c r="E2867" i="15" l="1"/>
  <c r="F2867" i="15"/>
  <c r="C2867" i="15"/>
  <c r="D2867" i="15"/>
  <c r="J2907" i="9"/>
  <c r="K2907" i="9"/>
  <c r="H2907" i="9"/>
  <c r="F2907" i="9"/>
  <c r="A2908" i="9"/>
  <c r="B2868" i="15" s="1"/>
  <c r="E2907" i="9"/>
  <c r="C2907" i="9"/>
  <c r="D2907" i="9" s="1"/>
  <c r="G2907" i="9"/>
  <c r="I2907" i="9" s="1"/>
  <c r="B2908" i="9" s="1"/>
  <c r="D2868" i="15" l="1"/>
  <c r="F2868" i="15"/>
  <c r="C2868" i="15"/>
  <c r="E2868" i="15"/>
  <c r="J2908" i="9"/>
  <c r="K2908" i="9"/>
  <c r="F2908" i="9"/>
  <c r="C2908" i="9"/>
  <c r="D2908" i="9" s="1"/>
  <c r="E2908" i="9"/>
  <c r="G2908" i="9"/>
  <c r="I2908" i="9" s="1"/>
  <c r="B2909" i="9" s="1"/>
  <c r="A2909" i="9"/>
  <c r="B2869" i="15" s="1"/>
  <c r="H2908" i="9"/>
  <c r="C2869" i="15" l="1"/>
  <c r="F2869" i="15"/>
  <c r="E2869" i="15"/>
  <c r="D2869" i="15"/>
  <c r="J2909" i="9"/>
  <c r="K2909" i="9"/>
  <c r="H2909" i="9"/>
  <c r="F2909" i="9"/>
  <c r="E2909" i="9"/>
  <c r="G2909" i="9"/>
  <c r="I2909" i="9" s="1"/>
  <c r="B2910" i="9" s="1"/>
  <c r="C2909" i="9"/>
  <c r="D2909" i="9" s="1"/>
  <c r="A2910" i="9"/>
  <c r="B2870" i="15" s="1"/>
  <c r="C2870" i="15" l="1"/>
  <c r="D2870" i="15"/>
  <c r="E2870" i="15"/>
  <c r="F2870" i="15"/>
  <c r="J2910" i="9"/>
  <c r="K2910" i="9"/>
  <c r="G2910" i="9"/>
  <c r="I2910" i="9" s="1"/>
  <c r="B2911" i="9" s="1"/>
  <c r="H2910" i="9"/>
  <c r="A2911" i="9"/>
  <c r="B2871" i="15" s="1"/>
  <c r="E2910" i="9"/>
  <c r="F2910" i="9"/>
  <c r="C2910" i="9"/>
  <c r="D2910" i="9" s="1"/>
  <c r="C2871" i="15" l="1"/>
  <c r="D2871" i="15"/>
  <c r="E2871" i="15"/>
  <c r="F2871" i="15"/>
  <c r="J2911" i="9"/>
  <c r="K2911" i="9"/>
  <c r="A2912" i="9"/>
  <c r="B2872" i="15" s="1"/>
  <c r="E2911" i="9"/>
  <c r="F2911" i="9"/>
  <c r="C2911" i="9"/>
  <c r="D2911" i="9" s="1"/>
  <c r="G2911" i="9"/>
  <c r="I2911" i="9" s="1"/>
  <c r="B2912" i="9" s="1"/>
  <c r="H2911" i="9"/>
  <c r="D2872" i="15" l="1"/>
  <c r="C2872" i="15"/>
  <c r="F2872" i="15"/>
  <c r="E2872" i="15"/>
  <c r="J2912" i="9"/>
  <c r="K2912" i="9"/>
  <c r="C2912" i="9"/>
  <c r="D2912" i="9" s="1"/>
  <c r="H2912" i="9"/>
  <c r="F2912" i="9"/>
  <c r="A2913" i="9"/>
  <c r="B2873" i="15" s="1"/>
  <c r="E2912" i="9"/>
  <c r="G2912" i="9"/>
  <c r="I2912" i="9" s="1"/>
  <c r="B2913" i="9" s="1"/>
  <c r="C2873" i="15" l="1"/>
  <c r="F2873" i="15"/>
  <c r="D2873" i="15"/>
  <c r="E2873" i="15"/>
  <c r="J2913" i="9"/>
  <c r="K2913" i="9"/>
  <c r="E2913" i="9"/>
  <c r="A2914" i="9"/>
  <c r="B2874" i="15" s="1"/>
  <c r="C2913" i="9"/>
  <c r="D2913" i="9" s="1"/>
  <c r="G2913" i="9"/>
  <c r="I2913" i="9" s="1"/>
  <c r="B2914" i="9" s="1"/>
  <c r="H2913" i="9"/>
  <c r="F2913" i="9"/>
  <c r="C2874" i="15" l="1"/>
  <c r="F2874" i="15"/>
  <c r="D2874" i="15"/>
  <c r="E2874" i="15"/>
  <c r="J2914" i="9"/>
  <c r="K2914" i="9"/>
  <c r="C2914" i="9"/>
  <c r="D2914" i="9" s="1"/>
  <c r="G2914" i="9"/>
  <c r="I2914" i="9" s="1"/>
  <c r="B2915" i="9" s="1"/>
  <c r="H2914" i="9"/>
  <c r="A2915" i="9"/>
  <c r="B2875" i="15" s="1"/>
  <c r="E2914" i="9"/>
  <c r="F2914" i="9"/>
  <c r="E2875" i="15" l="1"/>
  <c r="D2875" i="15"/>
  <c r="C2875" i="15"/>
  <c r="F2875" i="15"/>
  <c r="J2915" i="9"/>
  <c r="K2915" i="9"/>
  <c r="E2915" i="9"/>
  <c r="G2915" i="9"/>
  <c r="I2915" i="9" s="1"/>
  <c r="B2916" i="9" s="1"/>
  <c r="F2915" i="9"/>
  <c r="C2915" i="9"/>
  <c r="D2915" i="9" s="1"/>
  <c r="H2915" i="9"/>
  <c r="A2916" i="9"/>
  <c r="B2876" i="15" s="1"/>
  <c r="D2876" i="15" l="1"/>
  <c r="F2876" i="15"/>
  <c r="C2876" i="15"/>
  <c r="E2876" i="15"/>
  <c r="J2916" i="9"/>
  <c r="K2916" i="9"/>
  <c r="A2917" i="9"/>
  <c r="B2877" i="15" s="1"/>
  <c r="E2916" i="9"/>
  <c r="G2916" i="9"/>
  <c r="I2916" i="9" s="1"/>
  <c r="B2917" i="9" s="1"/>
  <c r="F2916" i="9"/>
  <c r="H2916" i="9"/>
  <c r="C2916" i="9"/>
  <c r="D2916" i="9" s="1"/>
  <c r="C2877" i="15" l="1"/>
  <c r="F2877" i="15"/>
  <c r="E2877" i="15"/>
  <c r="D2877" i="15"/>
  <c r="J2917" i="9"/>
  <c r="K2917" i="9"/>
  <c r="C2917" i="9"/>
  <c r="D2917" i="9" s="1"/>
  <c r="G2917" i="9"/>
  <c r="I2917" i="9" s="1"/>
  <c r="B2918" i="9" s="1"/>
  <c r="H2917" i="9"/>
  <c r="F2917" i="9"/>
  <c r="E2917" i="9"/>
  <c r="A2918" i="9"/>
  <c r="B2878" i="15" s="1"/>
  <c r="C2878" i="15" l="1"/>
  <c r="D2878" i="15"/>
  <c r="F2878" i="15"/>
  <c r="E2878" i="15"/>
  <c r="J2918" i="9"/>
  <c r="K2918" i="9"/>
  <c r="A2919" i="9"/>
  <c r="B2879" i="15" s="1"/>
  <c r="E2918" i="9"/>
  <c r="F2918" i="9"/>
  <c r="C2918" i="9"/>
  <c r="D2918" i="9" s="1"/>
  <c r="G2918" i="9"/>
  <c r="I2918" i="9" s="1"/>
  <c r="B2919" i="9" s="1"/>
  <c r="H2918" i="9"/>
  <c r="C2879" i="15" l="1"/>
  <c r="F2879" i="15"/>
  <c r="D2879" i="15"/>
  <c r="E2879" i="15"/>
  <c r="J2919" i="9"/>
  <c r="K2919" i="9"/>
  <c r="G2919" i="9"/>
  <c r="I2919" i="9" s="1"/>
  <c r="B2920" i="9" s="1"/>
  <c r="H2919" i="9"/>
  <c r="A2920" i="9"/>
  <c r="B2880" i="15" s="1"/>
  <c r="E2919" i="9"/>
  <c r="F2919" i="9"/>
  <c r="C2919" i="9"/>
  <c r="D2919" i="9" s="1"/>
  <c r="D2880" i="15" l="1"/>
  <c r="F2880" i="15"/>
  <c r="C2880" i="15"/>
  <c r="E2880" i="15"/>
  <c r="J2920" i="9"/>
  <c r="K2920" i="9"/>
  <c r="A2921" i="9"/>
  <c r="B2881" i="15" s="1"/>
  <c r="F2920" i="9"/>
  <c r="E2920" i="9"/>
  <c r="G2920" i="9"/>
  <c r="I2920" i="9" s="1"/>
  <c r="B2921" i="9" s="1"/>
  <c r="C2920" i="9"/>
  <c r="D2920" i="9" s="1"/>
  <c r="H2920" i="9"/>
  <c r="C2881" i="15" l="1"/>
  <c r="F2881" i="15"/>
  <c r="D2881" i="15"/>
  <c r="E2881" i="15"/>
  <c r="J2921" i="9"/>
  <c r="K2921" i="9"/>
  <c r="C2921" i="9"/>
  <c r="D2921" i="9" s="1"/>
  <c r="G2921" i="9"/>
  <c r="I2921" i="9" s="1"/>
  <c r="B2922" i="9" s="1"/>
  <c r="H2921" i="9"/>
  <c r="F2921" i="9"/>
  <c r="E2921" i="9"/>
  <c r="A2922" i="9"/>
  <c r="B2882" i="15" s="1"/>
  <c r="C2882" i="15" l="1"/>
  <c r="F2882" i="15"/>
  <c r="E2882" i="15"/>
  <c r="D2882" i="15"/>
  <c r="J2922" i="9"/>
  <c r="K2922" i="9"/>
  <c r="F2922" i="9"/>
  <c r="G2922" i="9"/>
  <c r="I2922" i="9" s="1"/>
  <c r="B2923" i="9" s="1"/>
  <c r="H2922" i="9"/>
  <c r="C2922" i="9"/>
  <c r="D2922" i="9" s="1"/>
  <c r="E2922" i="9"/>
  <c r="A2923" i="9"/>
  <c r="B2883" i="15" s="1"/>
  <c r="E2883" i="15" l="1"/>
  <c r="C2883" i="15"/>
  <c r="F2883" i="15"/>
  <c r="D2883" i="15"/>
  <c r="J2923" i="9"/>
  <c r="K2923" i="9"/>
  <c r="G2923" i="9"/>
  <c r="I2923" i="9" s="1"/>
  <c r="B2924" i="9" s="1"/>
  <c r="A2924" i="9"/>
  <c r="B2884" i="15" s="1"/>
  <c r="F2923" i="9"/>
  <c r="C2923" i="9"/>
  <c r="D2923" i="9" s="1"/>
  <c r="H2923" i="9"/>
  <c r="E2923" i="9"/>
  <c r="D2884" i="15" l="1"/>
  <c r="F2884" i="15"/>
  <c r="C2884" i="15"/>
  <c r="E2884" i="15"/>
  <c r="J2924" i="9"/>
  <c r="K2924" i="9"/>
  <c r="G2924" i="9"/>
  <c r="I2924" i="9" s="1"/>
  <c r="B2925" i="9" s="1"/>
  <c r="C2924" i="9"/>
  <c r="D2924" i="9" s="1"/>
  <c r="A2925" i="9"/>
  <c r="B2885" i="15" s="1"/>
  <c r="F2924" i="9"/>
  <c r="E2924" i="9"/>
  <c r="H2924" i="9"/>
  <c r="C2885" i="15" l="1"/>
  <c r="F2885" i="15"/>
  <c r="E2885" i="15"/>
  <c r="D2885" i="15"/>
  <c r="J2925" i="9"/>
  <c r="K2925" i="9"/>
  <c r="C2925" i="9"/>
  <c r="D2925" i="9" s="1"/>
  <c r="H2925" i="9"/>
  <c r="F2925" i="9"/>
  <c r="G2925" i="9"/>
  <c r="I2925" i="9" s="1"/>
  <c r="B2926" i="9" s="1"/>
  <c r="A2926" i="9"/>
  <c r="B2886" i="15" s="1"/>
  <c r="E2925" i="9"/>
  <c r="C2886" i="15" l="1"/>
  <c r="D2886" i="15"/>
  <c r="E2886" i="15"/>
  <c r="F2886" i="15"/>
  <c r="J2926" i="9"/>
  <c r="K2926" i="9"/>
  <c r="A2927" i="9"/>
  <c r="B2887" i="15" s="1"/>
  <c r="C2926" i="9"/>
  <c r="D2926" i="9" s="1"/>
  <c r="H2926" i="9"/>
  <c r="G2926" i="9"/>
  <c r="I2926" i="9" s="1"/>
  <c r="B2927" i="9" s="1"/>
  <c r="F2926" i="9"/>
  <c r="E2926" i="9"/>
  <c r="C2887" i="15" l="1"/>
  <c r="E2887" i="15"/>
  <c r="D2887" i="15"/>
  <c r="F2887" i="15"/>
  <c r="J2927" i="9"/>
  <c r="K2927" i="9"/>
  <c r="F2927" i="9"/>
  <c r="C2927" i="9"/>
  <c r="D2927" i="9" s="1"/>
  <c r="H2927" i="9"/>
  <c r="A2928" i="9"/>
  <c r="B2888" i="15" s="1"/>
  <c r="E2927" i="9"/>
  <c r="G2927" i="9"/>
  <c r="I2927" i="9" s="1"/>
  <c r="B2928" i="9" s="1"/>
  <c r="D2888" i="15" l="1"/>
  <c r="C2888" i="15"/>
  <c r="F2888" i="15"/>
  <c r="E2888" i="15"/>
  <c r="J2928" i="9"/>
  <c r="K2928" i="9"/>
  <c r="E2928" i="9"/>
  <c r="G2928" i="9"/>
  <c r="I2928" i="9" s="1"/>
  <c r="B2929" i="9" s="1"/>
  <c r="A2929" i="9"/>
  <c r="B2889" i="15" s="1"/>
  <c r="C2928" i="9"/>
  <c r="D2928" i="9" s="1"/>
  <c r="H2928" i="9"/>
  <c r="F2928" i="9"/>
  <c r="C2889" i="15" l="1"/>
  <c r="F2889" i="15"/>
  <c r="D2889" i="15"/>
  <c r="E2889" i="15"/>
  <c r="J2929" i="9"/>
  <c r="K2929" i="9"/>
  <c r="G2929" i="9"/>
  <c r="I2929" i="9" s="1"/>
  <c r="B2930" i="9" s="1"/>
  <c r="A2930" i="9"/>
  <c r="B2890" i="15" s="1"/>
  <c r="E2929" i="9"/>
  <c r="C2929" i="9"/>
  <c r="D2929" i="9" s="1"/>
  <c r="H2929" i="9"/>
  <c r="F2929" i="9"/>
  <c r="C2890" i="15" l="1"/>
  <c r="F2890" i="15"/>
  <c r="D2890" i="15"/>
  <c r="E2890" i="15"/>
  <c r="J2930" i="9"/>
  <c r="K2930" i="9"/>
  <c r="C2930" i="9"/>
  <c r="D2930" i="9" s="1"/>
  <c r="G2930" i="9"/>
  <c r="I2930" i="9" s="1"/>
  <c r="B2931" i="9" s="1"/>
  <c r="F2930" i="9"/>
  <c r="A2931" i="9"/>
  <c r="B2891" i="15" s="1"/>
  <c r="E2930" i="9"/>
  <c r="H2930" i="9"/>
  <c r="E2891" i="15" l="1"/>
  <c r="D2891" i="15"/>
  <c r="F2891" i="15"/>
  <c r="C2891" i="15"/>
  <c r="J2931" i="9"/>
  <c r="K2931" i="9"/>
  <c r="E2931" i="9"/>
  <c r="F2931" i="9"/>
  <c r="C2931" i="9"/>
  <c r="D2931" i="9" s="1"/>
  <c r="G2931" i="9"/>
  <c r="I2931" i="9" s="1"/>
  <c r="B2932" i="9" s="1"/>
  <c r="H2931" i="9"/>
  <c r="A2932" i="9"/>
  <c r="B2892" i="15" s="1"/>
  <c r="D2892" i="15" l="1"/>
  <c r="F2892" i="15"/>
  <c r="C2892" i="15"/>
  <c r="E2892" i="15"/>
  <c r="J2932" i="9"/>
  <c r="K2932" i="9"/>
  <c r="C2932" i="9"/>
  <c r="D2932" i="9" s="1"/>
  <c r="A2933" i="9"/>
  <c r="B2893" i="15" s="1"/>
  <c r="E2932" i="9"/>
  <c r="H2932" i="9"/>
  <c r="G2932" i="9"/>
  <c r="I2932" i="9" s="1"/>
  <c r="B2933" i="9" s="1"/>
  <c r="F2932" i="9"/>
  <c r="C2893" i="15" l="1"/>
  <c r="F2893" i="15"/>
  <c r="E2893" i="15"/>
  <c r="D2893" i="15"/>
  <c r="J2933" i="9"/>
  <c r="K2933" i="9"/>
  <c r="E2933" i="9"/>
  <c r="H2933" i="9"/>
  <c r="A2934" i="9"/>
  <c r="B2894" i="15" s="1"/>
  <c r="G2933" i="9"/>
  <c r="I2933" i="9" s="1"/>
  <c r="B2934" i="9" s="1"/>
  <c r="F2933" i="9"/>
  <c r="C2933" i="9"/>
  <c r="D2933" i="9" s="1"/>
  <c r="C2894" i="15" l="1"/>
  <c r="F2894" i="15"/>
  <c r="E2894" i="15"/>
  <c r="D2894" i="15"/>
  <c r="J2934" i="9"/>
  <c r="K2934" i="9"/>
  <c r="C2934" i="9"/>
  <c r="D2934" i="9" s="1"/>
  <c r="F2934" i="9"/>
  <c r="H2934" i="9"/>
  <c r="A2935" i="9"/>
  <c r="B2895" i="15" s="1"/>
  <c r="G2934" i="9"/>
  <c r="I2934" i="9" s="1"/>
  <c r="B2935" i="9" s="1"/>
  <c r="E2934" i="9"/>
  <c r="E2895" i="15" l="1"/>
  <c r="F2895" i="15"/>
  <c r="C2895" i="15"/>
  <c r="D2895" i="15"/>
  <c r="J2935" i="9"/>
  <c r="K2935" i="9"/>
  <c r="E2935" i="9"/>
  <c r="F2935" i="9"/>
  <c r="C2935" i="9"/>
  <c r="D2935" i="9" s="1"/>
  <c r="G2935" i="9"/>
  <c r="I2935" i="9" s="1"/>
  <c r="B2936" i="9" s="1"/>
  <c r="H2935" i="9"/>
  <c r="A2936" i="9"/>
  <c r="B2896" i="15" s="1"/>
  <c r="E2896" i="15" l="1"/>
  <c r="D2896" i="15"/>
  <c r="C2896" i="15"/>
  <c r="F2896" i="15"/>
  <c r="K2936" i="9"/>
  <c r="J2936" i="9"/>
  <c r="F2936" i="9"/>
  <c r="E2936" i="9"/>
  <c r="G2936" i="9"/>
  <c r="I2936" i="9" s="1"/>
  <c r="B2937" i="9" s="1"/>
  <c r="A2937" i="9"/>
  <c r="B2897" i="15" s="1"/>
  <c r="C2936" i="9"/>
  <c r="D2936" i="9" s="1"/>
  <c r="H2936" i="9"/>
  <c r="D2897" i="15" l="1"/>
  <c r="F2897" i="15"/>
  <c r="C2897" i="15"/>
  <c r="E2897" i="15"/>
  <c r="J2937" i="9"/>
  <c r="K2937" i="9"/>
  <c r="H2937" i="9"/>
  <c r="F2937" i="9"/>
  <c r="A2938" i="9"/>
  <c r="B2898" i="15" s="1"/>
  <c r="G2937" i="9"/>
  <c r="I2937" i="9" s="1"/>
  <c r="B2938" i="9" s="1"/>
  <c r="C2937" i="9"/>
  <c r="D2937" i="9" s="1"/>
  <c r="E2937" i="9"/>
  <c r="F2898" i="15" l="1"/>
  <c r="C2898" i="15"/>
  <c r="D2898" i="15"/>
  <c r="E2898" i="15"/>
  <c r="K2938" i="9"/>
  <c r="J2938" i="9"/>
  <c r="A2939" i="9"/>
  <c r="B2899" i="15" s="1"/>
  <c r="G2938" i="9"/>
  <c r="I2938" i="9" s="1"/>
  <c r="B2939" i="9" s="1"/>
  <c r="F2938" i="9"/>
  <c r="E2938" i="9"/>
  <c r="C2938" i="9"/>
  <c r="D2938" i="9" s="1"/>
  <c r="H2938" i="9"/>
  <c r="D2899" i="15" l="1"/>
  <c r="C2899" i="15"/>
  <c r="F2899" i="15"/>
  <c r="E2899" i="15"/>
  <c r="J2939" i="9"/>
  <c r="K2939" i="9"/>
  <c r="G2939" i="9"/>
  <c r="I2939" i="9" s="1"/>
  <c r="B2940" i="9" s="1"/>
  <c r="F2939" i="9"/>
  <c r="C2939" i="9"/>
  <c r="D2939" i="9" s="1"/>
  <c r="E2939" i="9"/>
  <c r="H2939" i="9"/>
  <c r="A2940" i="9"/>
  <c r="B2900" i="15" s="1"/>
  <c r="E2900" i="15" l="1"/>
  <c r="C2900" i="15"/>
  <c r="D2900" i="15"/>
  <c r="F2900" i="15"/>
  <c r="K2940" i="9"/>
  <c r="J2940" i="9"/>
  <c r="G2940" i="9"/>
  <c r="I2940" i="9" s="1"/>
  <c r="B2941" i="9" s="1"/>
  <c r="E2940" i="9"/>
  <c r="C2940" i="9"/>
  <c r="D2940" i="9" s="1"/>
  <c r="H2940" i="9"/>
  <c r="A2941" i="9"/>
  <c r="B2901" i="15" s="1"/>
  <c r="F2940" i="9"/>
  <c r="D2901" i="15" l="1"/>
  <c r="C2901" i="15"/>
  <c r="F2901" i="15"/>
  <c r="E2901" i="15"/>
  <c r="J2941" i="9"/>
  <c r="K2941" i="9"/>
  <c r="G2941" i="9"/>
  <c r="I2941" i="9" s="1"/>
  <c r="B2942" i="9" s="1"/>
  <c r="A2942" i="9"/>
  <c r="B2902" i="15" s="1"/>
  <c r="E2941" i="9"/>
  <c r="C2941" i="9"/>
  <c r="D2941" i="9" s="1"/>
  <c r="H2941" i="9"/>
  <c r="F2941" i="9"/>
  <c r="F2902" i="15" l="1"/>
  <c r="E2902" i="15"/>
  <c r="C2902" i="15"/>
  <c r="D2902" i="15"/>
  <c r="K2942" i="9"/>
  <c r="J2942" i="9"/>
  <c r="A2943" i="9"/>
  <c r="B2903" i="15" s="1"/>
  <c r="H2942" i="9"/>
  <c r="C2942" i="9"/>
  <c r="D2942" i="9" s="1"/>
  <c r="G2942" i="9"/>
  <c r="I2942" i="9" s="1"/>
  <c r="B2943" i="9" s="1"/>
  <c r="F2942" i="9"/>
  <c r="E2942" i="9"/>
  <c r="F2903" i="15" l="1"/>
  <c r="E2903" i="15"/>
  <c r="C2903" i="15"/>
  <c r="D2903" i="15"/>
  <c r="J2943" i="9"/>
  <c r="K2943" i="9"/>
  <c r="G2943" i="9"/>
  <c r="I2943" i="9" s="1"/>
  <c r="B2944" i="9" s="1"/>
  <c r="H2943" i="9"/>
  <c r="A2944" i="9"/>
  <c r="B2904" i="15" s="1"/>
  <c r="E2943" i="9"/>
  <c r="F2943" i="9"/>
  <c r="C2943" i="9"/>
  <c r="D2943" i="9" s="1"/>
  <c r="E2904" i="15" l="1"/>
  <c r="F2904" i="15"/>
  <c r="C2904" i="15"/>
  <c r="D2904" i="15"/>
  <c r="K2944" i="9"/>
  <c r="J2944" i="9"/>
  <c r="E2944" i="9"/>
  <c r="G2944" i="9"/>
  <c r="I2944" i="9" s="1"/>
  <c r="B2945" i="9" s="1"/>
  <c r="A2945" i="9"/>
  <c r="B2905" i="15" s="1"/>
  <c r="C2944" i="9"/>
  <c r="D2944" i="9" s="1"/>
  <c r="H2944" i="9"/>
  <c r="F2944" i="9"/>
  <c r="D2905" i="15" l="1"/>
  <c r="F2905" i="15"/>
  <c r="C2905" i="15"/>
  <c r="E2905" i="15"/>
  <c r="J2945" i="9"/>
  <c r="K2945" i="9"/>
  <c r="G2945" i="9"/>
  <c r="I2945" i="9" s="1"/>
  <c r="B2946" i="9" s="1"/>
  <c r="A2946" i="9"/>
  <c r="B2906" i="15" s="1"/>
  <c r="F2945" i="9"/>
  <c r="E2945" i="9"/>
  <c r="H2945" i="9"/>
  <c r="C2945" i="9"/>
  <c r="D2945" i="9" s="1"/>
  <c r="C2906" i="15" l="1"/>
  <c r="D2906" i="15"/>
  <c r="E2906" i="15"/>
  <c r="F2906" i="15"/>
  <c r="K2946" i="9"/>
  <c r="J2946" i="9"/>
  <c r="A2947" i="9"/>
  <c r="B2907" i="15" s="1"/>
  <c r="F2946" i="9"/>
  <c r="H2946" i="9"/>
  <c r="G2946" i="9"/>
  <c r="I2946" i="9" s="1"/>
  <c r="B2947" i="9" s="1"/>
  <c r="E2946" i="9"/>
  <c r="C2946" i="9"/>
  <c r="D2946" i="9" s="1"/>
  <c r="E2907" i="15" l="1"/>
  <c r="F2907" i="15"/>
  <c r="D2907" i="15"/>
  <c r="C2907" i="15"/>
  <c r="J2947" i="9"/>
  <c r="K2947" i="9"/>
  <c r="E2947" i="9"/>
  <c r="F2947" i="9"/>
  <c r="C2947" i="9"/>
  <c r="D2947" i="9" s="1"/>
  <c r="G2947" i="9"/>
  <c r="I2947" i="9" s="1"/>
  <c r="B2948" i="9" s="1"/>
  <c r="H2947" i="9"/>
  <c r="A2948" i="9"/>
  <c r="B2908" i="15" s="1"/>
  <c r="E2908" i="15" l="1"/>
  <c r="D2908" i="15"/>
  <c r="C2908" i="15"/>
  <c r="F2908" i="15"/>
  <c r="K2948" i="9"/>
  <c r="J2948" i="9"/>
  <c r="A2949" i="9"/>
  <c r="B2909" i="15" s="1"/>
  <c r="E2948" i="9"/>
  <c r="H2948" i="9"/>
  <c r="G2948" i="9"/>
  <c r="I2948" i="9" s="1"/>
  <c r="B2949" i="9" s="1"/>
  <c r="C2948" i="9"/>
  <c r="D2948" i="9" s="1"/>
  <c r="F2948" i="9"/>
  <c r="D2909" i="15" l="1"/>
  <c r="F2909" i="15"/>
  <c r="C2909" i="15"/>
  <c r="E2909" i="15"/>
  <c r="J2949" i="9"/>
  <c r="K2949" i="9"/>
  <c r="G2949" i="9"/>
  <c r="I2949" i="9" s="1"/>
  <c r="B2950" i="9" s="1"/>
  <c r="F2949" i="9"/>
  <c r="E2949" i="9"/>
  <c r="A2950" i="9"/>
  <c r="B2910" i="15" s="1"/>
  <c r="C2949" i="9"/>
  <c r="D2949" i="9" s="1"/>
  <c r="H2949" i="9"/>
  <c r="F2910" i="15" l="1"/>
  <c r="D2910" i="15"/>
  <c r="E2910" i="15"/>
  <c r="C2910" i="15"/>
  <c r="K2950" i="9"/>
  <c r="J2950" i="9"/>
  <c r="C2950" i="9"/>
  <c r="D2950" i="9" s="1"/>
  <c r="H2950" i="9"/>
  <c r="A2951" i="9"/>
  <c r="B2911" i="15" s="1"/>
  <c r="F2950" i="9"/>
  <c r="G2950" i="9"/>
  <c r="I2950" i="9" s="1"/>
  <c r="B2951" i="9" s="1"/>
  <c r="E2950" i="9"/>
  <c r="C2911" i="15" l="1"/>
  <c r="E2911" i="15"/>
  <c r="F2911" i="15"/>
  <c r="D2911" i="15"/>
  <c r="J2951" i="9"/>
  <c r="K2951" i="9"/>
  <c r="C2951" i="9"/>
  <c r="D2951" i="9" s="1"/>
  <c r="G2951" i="9"/>
  <c r="I2951" i="9" s="1"/>
  <c r="B2952" i="9" s="1"/>
  <c r="H2951" i="9"/>
  <c r="F2951" i="9"/>
  <c r="E2951" i="9"/>
  <c r="A2952" i="9"/>
  <c r="B2912" i="15" s="1"/>
  <c r="E2912" i="15" l="1"/>
  <c r="F2912" i="15"/>
  <c r="C2912" i="15"/>
  <c r="D2912" i="15"/>
  <c r="K2952" i="9"/>
  <c r="J2952" i="9"/>
  <c r="H2952" i="9"/>
  <c r="C2952" i="9"/>
  <c r="D2952" i="9" s="1"/>
  <c r="F2952" i="9"/>
  <c r="E2952" i="9"/>
  <c r="G2952" i="9"/>
  <c r="I2952" i="9" s="1"/>
  <c r="B2953" i="9" s="1"/>
  <c r="A2953" i="9"/>
  <c r="B2913" i="15" s="1"/>
  <c r="D2913" i="15" l="1"/>
  <c r="C2913" i="15"/>
  <c r="F2913" i="15"/>
  <c r="E2913" i="15"/>
  <c r="J2953" i="9"/>
  <c r="K2953" i="9"/>
  <c r="A2954" i="9"/>
  <c r="B2914" i="15" s="1"/>
  <c r="E2953" i="9"/>
  <c r="H2953" i="9"/>
  <c r="F2953" i="9"/>
  <c r="G2953" i="9"/>
  <c r="I2953" i="9" s="1"/>
  <c r="B2954" i="9" s="1"/>
  <c r="C2953" i="9"/>
  <c r="D2953" i="9" s="1"/>
  <c r="F2914" i="15" l="1"/>
  <c r="C2914" i="15"/>
  <c r="D2914" i="15"/>
  <c r="E2914" i="15"/>
  <c r="K2954" i="9"/>
  <c r="J2954" i="9"/>
  <c r="C2954" i="9"/>
  <c r="D2954" i="9" s="1"/>
  <c r="F2954" i="9"/>
  <c r="H2954" i="9"/>
  <c r="A2955" i="9"/>
  <c r="B2915" i="15" s="1"/>
  <c r="G2954" i="9"/>
  <c r="I2954" i="9" s="1"/>
  <c r="B2955" i="9" s="1"/>
  <c r="E2954" i="9"/>
  <c r="F2915" i="15" l="1"/>
  <c r="C2915" i="15"/>
  <c r="D2915" i="15"/>
  <c r="E2915" i="15"/>
  <c r="J2955" i="9"/>
  <c r="K2955" i="9"/>
  <c r="E2955" i="9"/>
  <c r="H2955" i="9"/>
  <c r="G2955" i="9"/>
  <c r="I2955" i="9" s="1"/>
  <c r="B2956" i="9" s="1"/>
  <c r="A2956" i="9"/>
  <c r="B2916" i="15" s="1"/>
  <c r="F2955" i="9"/>
  <c r="C2955" i="9"/>
  <c r="D2955" i="9" s="1"/>
  <c r="E2916" i="15" l="1"/>
  <c r="F2916" i="15"/>
  <c r="C2916" i="15"/>
  <c r="D2916" i="15"/>
  <c r="K2956" i="9"/>
  <c r="J2956" i="9"/>
  <c r="A2957" i="9"/>
  <c r="B2917" i="15" s="1"/>
  <c r="H2956" i="9"/>
  <c r="C2956" i="9"/>
  <c r="D2956" i="9" s="1"/>
  <c r="E2956" i="9"/>
  <c r="G2956" i="9"/>
  <c r="I2956" i="9" s="1"/>
  <c r="B2957" i="9" s="1"/>
  <c r="F2956" i="9"/>
  <c r="F2917" i="15" l="1"/>
  <c r="D2917" i="15"/>
  <c r="E2917" i="15"/>
  <c r="C2917" i="15"/>
  <c r="J2957" i="9"/>
  <c r="K2957" i="9"/>
  <c r="A2958" i="9"/>
  <c r="B2918" i="15" s="1"/>
  <c r="G2957" i="9"/>
  <c r="I2957" i="9" s="1"/>
  <c r="B2958" i="9" s="1"/>
  <c r="E2957" i="9"/>
  <c r="H2957" i="9"/>
  <c r="F2957" i="9"/>
  <c r="C2957" i="9"/>
  <c r="D2957" i="9" s="1"/>
  <c r="E2918" i="15" l="1"/>
  <c r="D2918" i="15"/>
  <c r="F2918" i="15"/>
  <c r="C2918" i="15"/>
  <c r="K2958" i="9"/>
  <c r="J2958" i="9"/>
  <c r="C2958" i="9"/>
  <c r="D2958" i="9" s="1"/>
  <c r="F2958" i="9"/>
  <c r="H2958" i="9"/>
  <c r="G2958" i="9"/>
  <c r="I2958" i="9" s="1"/>
  <c r="B2959" i="9" s="1"/>
  <c r="E2958" i="9"/>
  <c r="A2959" i="9"/>
  <c r="B2919" i="15" s="1"/>
  <c r="F2919" i="15" l="1"/>
  <c r="C2919" i="15"/>
  <c r="D2919" i="15"/>
  <c r="E2919" i="15"/>
  <c r="J2959" i="9"/>
  <c r="K2959" i="9"/>
  <c r="E2959" i="9"/>
  <c r="C2959" i="9"/>
  <c r="D2959" i="9" s="1"/>
  <c r="H2959" i="9"/>
  <c r="G2959" i="9"/>
  <c r="I2959" i="9" s="1"/>
  <c r="B2960" i="9" s="1"/>
  <c r="F2959" i="9"/>
  <c r="A2960" i="9"/>
  <c r="B2920" i="15" s="1"/>
  <c r="E2920" i="15" l="1"/>
  <c r="F2920" i="15"/>
  <c r="C2920" i="15"/>
  <c r="D2920" i="15"/>
  <c r="K2960" i="9"/>
  <c r="J2960" i="9"/>
  <c r="F2960" i="9"/>
  <c r="A2961" i="9"/>
  <c r="B2921" i="15" s="1"/>
  <c r="H2960" i="9"/>
  <c r="C2960" i="9"/>
  <c r="D2960" i="9" s="1"/>
  <c r="E2960" i="9"/>
  <c r="G2960" i="9"/>
  <c r="I2960" i="9" s="1"/>
  <c r="B2961" i="9" s="1"/>
  <c r="C2921" i="15" l="1"/>
  <c r="D2921" i="15"/>
  <c r="E2921" i="15"/>
  <c r="F2921" i="15"/>
  <c r="J2961" i="9"/>
  <c r="K2961" i="9"/>
  <c r="H2961" i="9"/>
  <c r="G2961" i="9"/>
  <c r="I2961" i="9" s="1"/>
  <c r="B2962" i="9" s="1"/>
  <c r="C2961" i="9"/>
  <c r="D2961" i="9" s="1"/>
  <c r="F2961" i="9"/>
  <c r="A2962" i="9"/>
  <c r="B2922" i="15" s="1"/>
  <c r="E2961" i="9"/>
  <c r="E2922" i="15" l="1"/>
  <c r="F2922" i="15"/>
  <c r="C2922" i="15"/>
  <c r="D2922" i="15"/>
  <c r="K2962" i="9"/>
  <c r="J2962" i="9"/>
  <c r="A2963" i="9"/>
  <c r="B2923" i="15" s="1"/>
  <c r="C2962" i="9"/>
  <c r="D2962" i="9" s="1"/>
  <c r="F2962" i="9"/>
  <c r="G2962" i="9"/>
  <c r="I2962" i="9" s="1"/>
  <c r="B2963" i="9" s="1"/>
  <c r="H2962" i="9"/>
  <c r="E2962" i="9"/>
  <c r="D2923" i="15" l="1"/>
  <c r="C2923" i="15"/>
  <c r="E2923" i="15"/>
  <c r="F2923" i="15"/>
  <c r="J2963" i="9"/>
  <c r="K2963" i="9"/>
  <c r="E2963" i="9"/>
  <c r="H2963" i="9"/>
  <c r="G2963" i="9"/>
  <c r="I2963" i="9" s="1"/>
  <c r="B2964" i="9" s="1"/>
  <c r="A2964" i="9"/>
  <c r="B2924" i="15" s="1"/>
  <c r="F2963" i="9"/>
  <c r="C2963" i="9"/>
  <c r="D2963" i="9" s="1"/>
  <c r="E2924" i="15" l="1"/>
  <c r="C2924" i="15"/>
  <c r="D2924" i="15"/>
  <c r="F2924" i="15"/>
  <c r="K2964" i="9"/>
  <c r="J2964" i="9"/>
  <c r="F2964" i="9"/>
  <c r="H2964" i="9"/>
  <c r="C2964" i="9"/>
  <c r="D2964" i="9" s="1"/>
  <c r="A2965" i="9"/>
  <c r="B2925" i="15" s="1"/>
  <c r="E2964" i="9"/>
  <c r="G2964" i="9"/>
  <c r="I2964" i="9" s="1"/>
  <c r="B2965" i="9" s="1"/>
  <c r="D2925" i="15" l="1"/>
  <c r="E2925" i="15"/>
  <c r="C2925" i="15"/>
  <c r="F2925" i="15"/>
  <c r="J2965" i="9"/>
  <c r="K2965" i="9"/>
  <c r="A2966" i="9"/>
  <c r="B2926" i="15" s="1"/>
  <c r="G2965" i="9"/>
  <c r="I2965" i="9" s="1"/>
  <c r="B2966" i="9" s="1"/>
  <c r="E2965" i="9"/>
  <c r="H2965" i="9"/>
  <c r="F2965" i="9"/>
  <c r="C2965" i="9"/>
  <c r="D2965" i="9" s="1"/>
  <c r="C2926" i="15" l="1"/>
  <c r="D2926" i="15"/>
  <c r="E2926" i="15"/>
  <c r="F2926" i="15"/>
  <c r="K2966" i="9"/>
  <c r="J2966" i="9"/>
  <c r="G2966" i="9"/>
  <c r="I2966" i="9" s="1"/>
  <c r="B2967" i="9" s="1"/>
  <c r="F2966" i="9"/>
  <c r="A2967" i="9"/>
  <c r="B2927" i="15" s="1"/>
  <c r="E2966" i="9"/>
  <c r="C2966" i="9"/>
  <c r="D2966" i="9" s="1"/>
  <c r="H2966" i="9"/>
  <c r="F2927" i="15" l="1"/>
  <c r="E2927" i="15"/>
  <c r="C2927" i="15"/>
  <c r="D2927" i="15"/>
  <c r="J2967" i="9"/>
  <c r="K2967" i="9"/>
  <c r="E2967" i="9"/>
  <c r="G2967" i="9"/>
  <c r="I2967" i="9" s="1"/>
  <c r="B2968" i="9" s="1"/>
  <c r="H2967" i="9"/>
  <c r="A2968" i="9"/>
  <c r="B2928" i="15" s="1"/>
  <c r="F2967" i="9"/>
  <c r="C2967" i="9"/>
  <c r="D2967" i="9" s="1"/>
  <c r="E2928" i="15" l="1"/>
  <c r="C2928" i="15"/>
  <c r="F2928" i="15"/>
  <c r="D2928" i="15"/>
  <c r="K2968" i="9"/>
  <c r="J2968" i="9"/>
  <c r="H2968" i="9"/>
  <c r="E2968" i="9"/>
  <c r="G2968" i="9"/>
  <c r="I2968" i="9" s="1"/>
  <c r="B2969" i="9" s="1"/>
  <c r="A2969" i="9"/>
  <c r="B2929" i="15" s="1"/>
  <c r="C2968" i="9"/>
  <c r="D2968" i="9" s="1"/>
  <c r="F2968" i="9"/>
  <c r="D2929" i="15" l="1"/>
  <c r="C2929" i="15"/>
  <c r="E2929" i="15"/>
  <c r="F2929" i="15"/>
  <c r="J2969" i="9"/>
  <c r="K2969" i="9"/>
  <c r="H2969" i="9"/>
  <c r="F2969" i="9"/>
  <c r="A2970" i="9"/>
  <c r="B2930" i="15" s="1"/>
  <c r="G2969" i="9"/>
  <c r="I2969" i="9" s="1"/>
  <c r="B2970" i="9" s="1"/>
  <c r="E2969" i="9"/>
  <c r="C2969" i="9"/>
  <c r="D2969" i="9" s="1"/>
  <c r="C2930" i="15" l="1"/>
  <c r="D2930" i="15"/>
  <c r="E2930" i="15"/>
  <c r="F2930" i="15"/>
  <c r="K2970" i="9"/>
  <c r="J2970" i="9"/>
  <c r="C2970" i="9"/>
  <c r="D2970" i="9" s="1"/>
  <c r="F2970" i="9"/>
  <c r="G2970" i="9"/>
  <c r="I2970" i="9" s="1"/>
  <c r="B2971" i="9" s="1"/>
  <c r="E2970" i="9"/>
  <c r="A2971" i="9"/>
  <c r="B2931" i="15" s="1"/>
  <c r="H2970" i="9"/>
  <c r="D2931" i="15" l="1"/>
  <c r="E2931" i="15"/>
  <c r="F2931" i="15"/>
  <c r="C2931" i="15"/>
  <c r="J2971" i="9"/>
  <c r="K2971" i="9"/>
  <c r="G2971" i="9"/>
  <c r="I2971" i="9" s="1"/>
  <c r="B2972" i="9" s="1"/>
  <c r="F2971" i="9"/>
  <c r="C2971" i="9"/>
  <c r="D2971" i="9" s="1"/>
  <c r="E2971" i="9"/>
  <c r="H2971" i="9"/>
  <c r="A2972" i="9"/>
  <c r="B2932" i="15" s="1"/>
  <c r="E2932" i="15" l="1"/>
  <c r="C2932" i="15"/>
  <c r="D2932" i="15"/>
  <c r="F2932" i="15"/>
  <c r="K2972" i="9"/>
  <c r="J2972" i="9"/>
  <c r="C2972" i="9"/>
  <c r="D2972" i="9" s="1"/>
  <c r="E2972" i="9"/>
  <c r="H2972" i="9"/>
  <c r="G2972" i="9"/>
  <c r="I2972" i="9" s="1"/>
  <c r="B2973" i="9" s="1"/>
  <c r="A2973" i="9"/>
  <c r="B2933" i="15" s="1"/>
  <c r="F2972" i="9"/>
  <c r="F2933" i="15" l="1"/>
  <c r="D2933" i="15"/>
  <c r="C2933" i="15"/>
  <c r="E2933" i="15"/>
  <c r="J2973" i="9"/>
  <c r="K2973" i="9"/>
  <c r="E2973" i="9"/>
  <c r="C2973" i="9"/>
  <c r="D2973" i="9" s="1"/>
  <c r="H2973" i="9"/>
  <c r="F2973" i="9"/>
  <c r="G2973" i="9"/>
  <c r="I2973" i="9" s="1"/>
  <c r="B2974" i="9" s="1"/>
  <c r="A2974" i="9"/>
  <c r="B2934" i="15" s="1"/>
  <c r="F2934" i="15" l="1"/>
  <c r="C2934" i="15"/>
  <c r="D2934" i="15"/>
  <c r="E2934" i="15"/>
  <c r="K2974" i="9"/>
  <c r="J2974" i="9"/>
  <c r="A2975" i="9"/>
  <c r="B2935" i="15" s="1"/>
  <c r="C2974" i="9"/>
  <c r="D2974" i="9" s="1"/>
  <c r="H2974" i="9"/>
  <c r="G2974" i="9"/>
  <c r="I2974" i="9" s="1"/>
  <c r="B2975" i="9" s="1"/>
  <c r="F2974" i="9"/>
  <c r="E2974" i="9"/>
  <c r="D2935" i="15" l="1"/>
  <c r="E2935" i="15"/>
  <c r="F2935" i="15"/>
  <c r="C2935" i="15"/>
  <c r="J2975" i="9"/>
  <c r="K2975" i="9"/>
  <c r="H2975" i="9"/>
  <c r="G2975" i="9"/>
  <c r="I2975" i="9" s="1"/>
  <c r="B2976" i="9" s="1"/>
  <c r="E2975" i="9"/>
  <c r="A2976" i="9"/>
  <c r="B2936" i="15" s="1"/>
  <c r="F2975" i="9"/>
  <c r="C2975" i="9"/>
  <c r="D2975" i="9" s="1"/>
  <c r="E2936" i="15" l="1"/>
  <c r="C2936" i="15"/>
  <c r="D2936" i="15"/>
  <c r="F2936" i="15"/>
  <c r="K2976" i="9"/>
  <c r="J2976" i="9"/>
  <c r="F2976" i="9"/>
  <c r="C2976" i="9"/>
  <c r="D2976" i="9" s="1"/>
  <c r="E2976" i="9"/>
  <c r="G2976" i="9"/>
  <c r="I2976" i="9" s="1"/>
  <c r="B2977" i="9" s="1"/>
  <c r="H2976" i="9"/>
  <c r="A2977" i="9"/>
  <c r="B2937" i="15" s="1"/>
  <c r="D2937" i="15" l="1"/>
  <c r="C2937" i="15"/>
  <c r="E2937" i="15"/>
  <c r="F2937" i="15"/>
  <c r="J2977" i="9"/>
  <c r="K2977" i="9"/>
  <c r="H2977" i="9"/>
  <c r="F2977" i="9"/>
  <c r="A2978" i="9"/>
  <c r="B2938" i="15" s="1"/>
  <c r="G2977" i="9"/>
  <c r="I2977" i="9" s="1"/>
  <c r="B2978" i="9" s="1"/>
  <c r="E2977" i="9"/>
  <c r="C2977" i="9"/>
  <c r="D2977" i="9" s="1"/>
  <c r="C2938" i="15" l="1"/>
  <c r="D2938" i="15"/>
  <c r="E2938" i="15"/>
  <c r="F2938" i="15"/>
  <c r="K2978" i="9"/>
  <c r="J2978" i="9"/>
  <c r="A2979" i="9"/>
  <c r="B2939" i="15" s="1"/>
  <c r="E2978" i="9"/>
  <c r="H2978" i="9"/>
  <c r="G2978" i="9"/>
  <c r="I2978" i="9" s="1"/>
  <c r="B2979" i="9" s="1"/>
  <c r="F2978" i="9"/>
  <c r="C2978" i="9"/>
  <c r="D2978" i="9" s="1"/>
  <c r="C2939" i="15" l="1"/>
  <c r="D2939" i="15"/>
  <c r="E2939" i="15"/>
  <c r="F2939" i="15"/>
  <c r="J2979" i="9"/>
  <c r="K2979" i="9"/>
  <c r="G2979" i="9"/>
  <c r="I2979" i="9" s="1"/>
  <c r="B2980" i="9" s="1"/>
  <c r="H2979" i="9"/>
  <c r="A2980" i="9"/>
  <c r="B2940" i="15" s="1"/>
  <c r="E2979" i="9"/>
  <c r="F2979" i="9"/>
  <c r="C2979" i="9"/>
  <c r="D2979" i="9" s="1"/>
  <c r="E2940" i="15" l="1"/>
  <c r="C2940" i="15"/>
  <c r="D2940" i="15"/>
  <c r="F2940" i="15"/>
  <c r="K2980" i="9"/>
  <c r="J2980" i="9"/>
  <c r="A2981" i="9"/>
  <c r="B2941" i="15" s="1"/>
  <c r="C2980" i="9"/>
  <c r="D2980" i="9" s="1"/>
  <c r="H2980" i="9"/>
  <c r="F2980" i="9"/>
  <c r="E2980" i="9"/>
  <c r="G2980" i="9"/>
  <c r="I2980" i="9" s="1"/>
  <c r="B2981" i="9" s="1"/>
  <c r="D2941" i="15" l="1"/>
  <c r="C2941" i="15"/>
  <c r="E2941" i="15"/>
  <c r="F2941" i="15"/>
  <c r="J2981" i="9"/>
  <c r="K2981" i="9"/>
  <c r="G2981" i="9"/>
  <c r="I2981" i="9" s="1"/>
  <c r="B2982" i="9" s="1"/>
  <c r="A2982" i="9"/>
  <c r="B2942" i="15" s="1"/>
  <c r="F2981" i="9"/>
  <c r="E2981" i="9"/>
  <c r="C2981" i="9"/>
  <c r="D2981" i="9" s="1"/>
  <c r="H2981" i="9"/>
  <c r="C2942" i="15" l="1"/>
  <c r="E2942" i="15"/>
  <c r="D2942" i="15"/>
  <c r="F2942" i="15"/>
  <c r="K2982" i="9"/>
  <c r="J2982" i="9"/>
  <c r="C2982" i="9"/>
  <c r="D2982" i="9" s="1"/>
  <c r="G2982" i="9"/>
  <c r="I2982" i="9" s="1"/>
  <c r="B2983" i="9" s="1"/>
  <c r="F2982" i="9"/>
  <c r="A2983" i="9"/>
  <c r="B2943" i="15" s="1"/>
  <c r="H2982" i="9"/>
  <c r="E2982" i="9"/>
  <c r="E2943" i="15" l="1"/>
  <c r="F2943" i="15"/>
  <c r="C2943" i="15"/>
  <c r="D2943" i="15"/>
  <c r="J2983" i="9"/>
  <c r="K2983" i="9"/>
  <c r="G2983" i="9"/>
  <c r="I2983" i="9" s="1"/>
  <c r="B2984" i="9" s="1"/>
  <c r="H2983" i="9"/>
  <c r="F2983" i="9"/>
  <c r="C2983" i="9"/>
  <c r="D2983" i="9" s="1"/>
  <c r="A2984" i="9"/>
  <c r="B2944" i="15" s="1"/>
  <c r="E2983" i="9"/>
  <c r="E2944" i="15" l="1"/>
  <c r="C2944" i="15"/>
  <c r="F2944" i="15"/>
  <c r="D2944" i="15"/>
  <c r="K2984" i="9"/>
  <c r="J2984" i="9"/>
  <c r="G2984" i="9"/>
  <c r="I2984" i="9" s="1"/>
  <c r="B2985" i="9" s="1"/>
  <c r="F2984" i="9"/>
  <c r="E2984" i="9"/>
  <c r="C2984" i="9"/>
  <c r="D2984" i="9" s="1"/>
  <c r="H2984" i="9"/>
  <c r="A2985" i="9"/>
  <c r="B2945" i="15" s="1"/>
  <c r="D2945" i="15" l="1"/>
  <c r="C2945" i="15"/>
  <c r="F2945" i="15"/>
  <c r="E2945" i="15"/>
  <c r="J2985" i="9"/>
  <c r="K2985" i="9"/>
  <c r="H2985" i="9"/>
  <c r="F2985" i="9"/>
  <c r="E2985" i="9"/>
  <c r="C2985" i="9"/>
  <c r="D2985" i="9" s="1"/>
  <c r="G2985" i="9"/>
  <c r="I2985" i="9" s="1"/>
  <c r="B2986" i="9" s="1"/>
  <c r="A2986" i="9"/>
  <c r="B2946" i="15" s="1"/>
  <c r="C2946" i="15" l="1"/>
  <c r="D2946" i="15"/>
  <c r="F2946" i="15"/>
  <c r="E2946" i="15"/>
  <c r="K2986" i="9"/>
  <c r="J2986" i="9"/>
  <c r="A2987" i="9"/>
  <c r="B2947" i="15" s="1"/>
  <c r="E2986" i="9"/>
  <c r="C2986" i="9"/>
  <c r="D2986" i="9" s="1"/>
  <c r="H2986" i="9"/>
  <c r="G2986" i="9"/>
  <c r="I2986" i="9" s="1"/>
  <c r="B2987" i="9" s="1"/>
  <c r="F2986" i="9"/>
  <c r="F2947" i="15" l="1"/>
  <c r="C2947" i="15"/>
  <c r="D2947" i="15"/>
  <c r="E2947" i="15"/>
  <c r="J2987" i="9"/>
  <c r="K2987" i="9"/>
  <c r="A2988" i="9"/>
  <c r="B2948" i="15" s="1"/>
  <c r="E2987" i="9"/>
  <c r="F2987" i="9"/>
  <c r="G2987" i="9"/>
  <c r="I2987" i="9" s="1"/>
  <c r="B2988" i="9" s="1"/>
  <c r="H2987" i="9"/>
  <c r="C2987" i="9"/>
  <c r="D2987" i="9" s="1"/>
  <c r="F2948" i="15" l="1"/>
  <c r="E2948" i="15"/>
  <c r="C2948" i="15"/>
  <c r="D2948" i="15"/>
  <c r="K2988" i="9"/>
  <c r="J2988" i="9"/>
  <c r="C2988" i="9"/>
  <c r="D2988" i="9" s="1"/>
  <c r="H2988" i="9"/>
  <c r="F2988" i="9"/>
  <c r="E2988" i="9"/>
  <c r="G2988" i="9"/>
  <c r="I2988" i="9" s="1"/>
  <c r="B2989" i="9" s="1"/>
  <c r="A2989" i="9"/>
  <c r="B2949" i="15" s="1"/>
  <c r="F2949" i="15" l="1"/>
  <c r="D2949" i="15"/>
  <c r="C2949" i="15"/>
  <c r="E2949" i="15"/>
  <c r="J2989" i="9"/>
  <c r="K2989" i="9"/>
  <c r="G2989" i="9"/>
  <c r="I2989" i="9" s="1"/>
  <c r="B2990" i="9" s="1"/>
  <c r="A2990" i="9"/>
  <c r="B2950" i="15" s="1"/>
  <c r="C2989" i="9"/>
  <c r="D2989" i="9" s="1"/>
  <c r="H2989" i="9"/>
  <c r="F2989" i="9"/>
  <c r="E2989" i="9"/>
  <c r="C2950" i="15" l="1"/>
  <c r="D2950" i="15"/>
  <c r="E2950" i="15"/>
  <c r="F2950" i="15"/>
  <c r="K2990" i="9"/>
  <c r="J2990" i="9"/>
  <c r="C2990" i="9"/>
  <c r="D2990" i="9" s="1"/>
  <c r="G2990" i="9"/>
  <c r="I2990" i="9" s="1"/>
  <c r="B2991" i="9" s="1"/>
  <c r="F2990" i="9"/>
  <c r="A2991" i="9"/>
  <c r="B2951" i="15" s="1"/>
  <c r="E2990" i="9"/>
  <c r="H2990" i="9"/>
  <c r="F2951" i="15" l="1"/>
  <c r="C2951" i="15"/>
  <c r="D2951" i="15"/>
  <c r="E2951" i="15"/>
  <c r="J2991" i="9"/>
  <c r="K2991" i="9"/>
  <c r="G2991" i="9"/>
  <c r="I2991" i="9" s="1"/>
  <c r="B2992" i="9" s="1"/>
  <c r="E2991" i="9"/>
  <c r="F2991" i="9"/>
  <c r="C2991" i="9"/>
  <c r="D2991" i="9" s="1"/>
  <c r="H2991" i="9"/>
  <c r="A2992" i="9"/>
  <c r="B2952" i="15" s="1"/>
  <c r="E2952" i="15" l="1"/>
  <c r="F2952" i="15"/>
  <c r="C2952" i="15"/>
  <c r="D2952" i="15"/>
  <c r="K2992" i="9"/>
  <c r="J2992" i="9"/>
  <c r="E2992" i="9"/>
  <c r="G2992" i="9"/>
  <c r="I2992" i="9" s="1"/>
  <c r="B2993" i="9" s="1"/>
  <c r="A2993" i="9"/>
  <c r="B2953" i="15" s="1"/>
  <c r="F2992" i="9"/>
  <c r="C2992" i="9"/>
  <c r="D2992" i="9" s="1"/>
  <c r="H2992" i="9"/>
  <c r="D2953" i="15" l="1"/>
  <c r="F2953" i="15"/>
  <c r="C2953" i="15"/>
  <c r="E2953" i="15"/>
  <c r="J2993" i="9"/>
  <c r="K2993" i="9"/>
  <c r="H2993" i="9"/>
  <c r="F2993" i="9"/>
  <c r="E2993" i="9"/>
  <c r="G2993" i="9"/>
  <c r="I2993" i="9" s="1"/>
  <c r="B2994" i="9" s="1"/>
  <c r="C2993" i="9"/>
  <c r="D2993" i="9" s="1"/>
  <c r="A2994" i="9"/>
  <c r="B2954" i="15" s="1"/>
  <c r="C2954" i="15" l="1"/>
  <c r="F2954" i="15"/>
  <c r="D2954" i="15"/>
  <c r="E2954" i="15"/>
  <c r="K2994" i="9"/>
  <c r="J2994" i="9"/>
  <c r="C2994" i="9"/>
  <c r="D2994" i="9" s="1"/>
  <c r="F2994" i="9"/>
  <c r="H2994" i="9"/>
  <c r="G2994" i="9"/>
  <c r="I2994" i="9" s="1"/>
  <c r="B2995" i="9" s="1"/>
  <c r="E2994" i="9"/>
  <c r="A2995" i="9"/>
  <c r="B2955" i="15" s="1"/>
  <c r="E2955" i="15" l="1"/>
  <c r="F2955" i="15"/>
  <c r="C2955" i="15"/>
  <c r="D2955" i="15"/>
  <c r="J2995" i="9"/>
  <c r="K2995" i="9"/>
  <c r="H2995" i="9"/>
  <c r="F2995" i="9"/>
  <c r="C2995" i="9"/>
  <c r="D2995" i="9" s="1"/>
  <c r="G2995" i="9"/>
  <c r="I2995" i="9" s="1"/>
  <c r="B2996" i="9" s="1"/>
  <c r="E2995" i="9"/>
  <c r="A2996" i="9"/>
  <c r="B2956" i="15" s="1"/>
  <c r="E2956" i="15" l="1"/>
  <c r="D2956" i="15"/>
  <c r="C2956" i="15"/>
  <c r="F2956" i="15"/>
  <c r="K2996" i="9"/>
  <c r="J2996" i="9"/>
  <c r="E2996" i="9"/>
  <c r="G2996" i="9"/>
  <c r="I2996" i="9" s="1"/>
  <c r="B2997" i="9" s="1"/>
  <c r="A2997" i="9"/>
  <c r="B2957" i="15" s="1"/>
  <c r="F2996" i="9"/>
  <c r="H2996" i="9"/>
  <c r="C2996" i="9"/>
  <c r="D2996" i="9" s="1"/>
  <c r="D2957" i="15" l="1"/>
  <c r="C2957" i="15"/>
  <c r="E2957" i="15"/>
  <c r="F2957" i="15"/>
  <c r="J2997" i="9"/>
  <c r="K2997" i="9"/>
  <c r="A2998" i="9"/>
  <c r="B2958" i="15" s="1"/>
  <c r="E2997" i="9"/>
  <c r="C2997" i="9"/>
  <c r="D2997" i="9" s="1"/>
  <c r="H2997" i="9"/>
  <c r="G2997" i="9"/>
  <c r="I2997" i="9" s="1"/>
  <c r="B2998" i="9" s="1"/>
  <c r="F2997" i="9"/>
  <c r="C2958" i="15" l="1"/>
  <c r="D2958" i="15"/>
  <c r="E2958" i="15"/>
  <c r="F2958" i="15"/>
  <c r="K2998" i="9"/>
  <c r="J2998" i="9"/>
  <c r="A2999" i="9"/>
  <c r="B2959" i="15" s="1"/>
  <c r="C2998" i="9"/>
  <c r="D2998" i="9" s="1"/>
  <c r="F2998" i="9"/>
  <c r="H2998" i="9"/>
  <c r="G2998" i="9"/>
  <c r="I2998" i="9" s="1"/>
  <c r="B2999" i="9" s="1"/>
  <c r="E2998" i="9"/>
  <c r="C2959" i="15" l="1"/>
  <c r="D2959" i="15"/>
  <c r="E2959" i="15"/>
  <c r="F2959" i="15"/>
  <c r="J2999" i="9"/>
  <c r="K2999" i="9"/>
  <c r="C2999" i="9"/>
  <c r="D2999" i="9" s="1"/>
  <c r="F2999" i="9"/>
  <c r="E2999" i="9"/>
  <c r="G2999" i="9"/>
  <c r="I2999" i="9" s="1"/>
  <c r="B3000" i="9" s="1"/>
  <c r="H2999" i="9"/>
  <c r="A3000" i="9"/>
  <c r="B2960" i="15" s="1"/>
  <c r="E2960" i="15" l="1"/>
  <c r="C2960" i="15"/>
  <c r="F2960" i="15"/>
  <c r="D2960" i="15"/>
  <c r="K3000" i="9"/>
  <c r="J3000" i="9"/>
  <c r="C3000" i="9"/>
  <c r="D3000" i="9" s="1"/>
  <c r="F3000" i="9"/>
  <c r="H3000" i="9"/>
  <c r="G3000" i="9"/>
  <c r="I3000" i="9" s="1"/>
  <c r="B3001" i="9" s="1"/>
  <c r="E3000" i="9"/>
  <c r="A3001" i="9"/>
  <c r="B2961" i="15" s="1"/>
  <c r="D2961" i="15" l="1"/>
  <c r="C2961" i="15"/>
  <c r="F2961" i="15"/>
  <c r="E2961" i="15"/>
  <c r="J3001" i="9"/>
  <c r="K3001" i="9"/>
  <c r="A3002" i="9"/>
  <c r="B2962" i="15" s="1"/>
  <c r="F3001" i="9"/>
  <c r="E3001" i="9"/>
  <c r="H3001" i="9"/>
  <c r="G3001" i="9"/>
  <c r="I3001" i="9" s="1"/>
  <c r="B3002" i="9" s="1"/>
  <c r="C3001" i="9"/>
  <c r="D3001" i="9" s="1"/>
  <c r="C2962" i="15" l="1"/>
  <c r="D2962" i="15"/>
  <c r="F2962" i="15"/>
  <c r="E2962" i="15"/>
  <c r="K3002" i="9"/>
  <c r="J3002" i="9"/>
  <c r="A3003" i="9"/>
  <c r="B2963" i="15" s="1"/>
  <c r="F3002" i="9"/>
  <c r="G3002" i="9"/>
  <c r="I3002" i="9" s="1"/>
  <c r="B3003" i="9" s="1"/>
  <c r="E3002" i="9"/>
  <c r="C3002" i="9"/>
  <c r="D3002" i="9" s="1"/>
  <c r="H3002" i="9"/>
  <c r="D2963" i="15" l="1"/>
  <c r="E2963" i="15"/>
  <c r="F2963" i="15"/>
  <c r="C2963" i="15"/>
  <c r="J3003" i="9"/>
  <c r="K3003" i="9"/>
  <c r="E3003" i="9"/>
  <c r="C3003" i="9"/>
  <c r="D3003" i="9" s="1"/>
  <c r="H3003" i="9"/>
  <c r="G3003" i="9"/>
  <c r="I3003" i="9" s="1"/>
  <c r="B3004" i="9" s="1"/>
  <c r="F3003" i="9"/>
  <c r="A3004" i="9"/>
  <c r="B2964" i="15" s="1"/>
  <c r="E2964" i="15" l="1"/>
  <c r="C2964" i="15"/>
  <c r="D2964" i="15"/>
  <c r="F2964" i="15"/>
  <c r="K3004" i="9"/>
  <c r="J3004" i="9"/>
  <c r="F3004" i="9"/>
  <c r="H3004" i="9"/>
  <c r="E3004" i="9"/>
  <c r="G3004" i="9"/>
  <c r="I3004" i="9" s="1"/>
  <c r="B3005" i="9" s="1"/>
  <c r="A3005" i="9"/>
  <c r="B2965" i="15" s="1"/>
  <c r="C3004" i="9"/>
  <c r="D3004" i="9" s="1"/>
  <c r="F2965" i="15" l="1"/>
  <c r="D2965" i="15"/>
  <c r="C2965" i="15"/>
  <c r="E2965" i="15"/>
  <c r="J3005" i="9"/>
  <c r="K3005" i="9"/>
  <c r="E3005" i="9"/>
  <c r="G3005" i="9"/>
  <c r="I3005" i="9" s="1"/>
  <c r="B3006" i="9" s="1"/>
  <c r="F3005" i="9"/>
  <c r="H3005" i="9"/>
  <c r="C3005" i="9"/>
  <c r="D3005" i="9" s="1"/>
  <c r="A3006" i="9"/>
  <c r="B2966" i="15" s="1"/>
  <c r="F2966" i="15" l="1"/>
  <c r="C2966" i="15"/>
  <c r="D2966" i="15"/>
  <c r="E2966" i="15"/>
  <c r="K3006" i="9"/>
  <c r="J3006" i="9"/>
  <c r="A3007" i="9"/>
  <c r="B2967" i="15" s="1"/>
  <c r="E3006" i="9"/>
  <c r="F3006" i="9"/>
  <c r="C3006" i="9"/>
  <c r="D3006" i="9" s="1"/>
  <c r="G3006" i="9"/>
  <c r="I3006" i="9" s="1"/>
  <c r="B3007" i="9" s="1"/>
  <c r="H3006" i="9"/>
  <c r="D2967" i="15" l="1"/>
  <c r="E2967" i="15"/>
  <c r="F2967" i="15"/>
  <c r="C2967" i="15"/>
  <c r="J3007" i="9"/>
  <c r="K3007" i="9"/>
  <c r="G3007" i="9"/>
  <c r="I3007" i="9" s="1"/>
  <c r="B3008" i="9" s="1"/>
  <c r="H3007" i="9"/>
  <c r="A3008" i="9"/>
  <c r="B2968" i="15" s="1"/>
  <c r="F3007" i="9"/>
  <c r="C3007" i="9"/>
  <c r="D3007" i="9" s="1"/>
  <c r="E3007" i="9"/>
  <c r="E2968" i="15" l="1"/>
  <c r="C2968" i="15"/>
  <c r="D2968" i="15"/>
  <c r="F2968" i="15"/>
  <c r="K3008" i="9"/>
  <c r="J3008" i="9"/>
  <c r="G3008" i="9"/>
  <c r="I3008" i="9" s="1"/>
  <c r="B3009" i="9" s="1"/>
  <c r="C3008" i="9"/>
  <c r="D3008" i="9" s="1"/>
  <c r="A3009" i="9"/>
  <c r="B2969" i="15" s="1"/>
  <c r="F3008" i="9"/>
  <c r="E3008" i="9"/>
  <c r="H3008" i="9"/>
  <c r="D2969" i="15" l="1"/>
  <c r="C2969" i="15"/>
  <c r="E2969" i="15"/>
  <c r="F2969" i="15"/>
  <c r="J3009" i="9"/>
  <c r="K3009" i="9"/>
  <c r="F3009" i="9"/>
  <c r="G3009" i="9"/>
  <c r="I3009" i="9" s="1"/>
  <c r="B3010" i="9" s="1"/>
  <c r="A3010" i="9"/>
  <c r="B2970" i="15" s="1"/>
  <c r="E3009" i="9"/>
  <c r="H3009" i="9"/>
  <c r="C3009" i="9"/>
  <c r="D3009" i="9" s="1"/>
  <c r="C2970" i="15" l="1"/>
  <c r="D2970" i="15"/>
  <c r="E2970" i="15"/>
  <c r="F2970" i="15"/>
  <c r="K3010" i="9"/>
  <c r="J3010" i="9"/>
  <c r="A3011" i="9"/>
  <c r="B2971" i="15" s="1"/>
  <c r="E3010" i="9"/>
  <c r="C3010" i="9"/>
  <c r="D3010" i="9" s="1"/>
  <c r="H3010" i="9"/>
  <c r="G3010" i="9"/>
  <c r="I3010" i="9" s="1"/>
  <c r="B3011" i="9" s="1"/>
  <c r="F3010" i="9"/>
  <c r="C2971" i="15" l="1"/>
  <c r="D2971" i="15"/>
  <c r="E2971" i="15"/>
  <c r="F2971" i="15"/>
  <c r="J3011" i="9"/>
  <c r="K3011" i="9"/>
  <c r="H3011" i="9"/>
  <c r="G3011" i="9"/>
  <c r="I3011" i="9" s="1"/>
  <c r="B3012" i="9" s="1"/>
  <c r="E3011" i="9"/>
  <c r="A3012" i="9"/>
  <c r="B2972" i="15" s="1"/>
  <c r="C3011" i="9"/>
  <c r="D3011" i="9" s="1"/>
  <c r="F3011" i="9"/>
  <c r="E2972" i="15" l="1"/>
  <c r="C2972" i="15"/>
  <c r="D2972" i="15"/>
  <c r="F2972" i="15"/>
  <c r="K3012" i="9"/>
  <c r="J3012" i="9"/>
  <c r="A3013" i="9"/>
  <c r="B2973" i="15" s="1"/>
  <c r="E3012" i="9"/>
  <c r="G3012" i="9"/>
  <c r="I3012" i="9" s="1"/>
  <c r="B3013" i="9" s="1"/>
  <c r="F3012" i="9"/>
  <c r="H3012" i="9"/>
  <c r="C3012" i="9"/>
  <c r="D3012" i="9" s="1"/>
  <c r="D2973" i="15" l="1"/>
  <c r="C2973" i="15"/>
  <c r="E2973" i="15"/>
  <c r="F2973" i="15"/>
  <c r="J3013" i="9"/>
  <c r="K3013" i="9"/>
  <c r="G3013" i="9"/>
  <c r="I3013" i="9" s="1"/>
  <c r="B3014" i="9" s="1"/>
  <c r="A3014" i="9"/>
  <c r="B2974" i="15" s="1"/>
  <c r="E3013" i="9"/>
  <c r="H3013" i="9"/>
  <c r="F3013" i="9"/>
  <c r="C3013" i="9"/>
  <c r="D3013" i="9" s="1"/>
  <c r="C2974" i="15" l="1"/>
  <c r="E2974" i="15"/>
  <c r="D2974" i="15"/>
  <c r="F2974" i="15"/>
  <c r="K3014" i="9"/>
  <c r="J3014" i="9"/>
  <c r="A3015" i="9"/>
  <c r="B2975" i="15" s="1"/>
  <c r="E3014" i="9"/>
  <c r="C3014" i="9"/>
  <c r="D3014" i="9" s="1"/>
  <c r="H3014" i="9"/>
  <c r="G3014" i="9"/>
  <c r="I3014" i="9" s="1"/>
  <c r="B3015" i="9" s="1"/>
  <c r="F3014" i="9"/>
  <c r="E2975" i="15" l="1"/>
  <c r="F2975" i="15"/>
  <c r="C2975" i="15"/>
  <c r="D2975" i="15"/>
  <c r="J3015" i="9"/>
  <c r="K3015" i="9"/>
  <c r="A3016" i="9"/>
  <c r="B2976" i="15" s="1"/>
  <c r="H3015" i="9"/>
  <c r="F3015" i="9"/>
  <c r="C3015" i="9"/>
  <c r="D3015" i="9" s="1"/>
  <c r="G3015" i="9"/>
  <c r="I3015" i="9" s="1"/>
  <c r="B3016" i="9" s="1"/>
  <c r="E3015" i="9"/>
  <c r="E2976" i="15" l="1"/>
  <c r="C2976" i="15"/>
  <c r="D2976" i="15"/>
  <c r="F2976" i="15"/>
  <c r="K3016" i="9"/>
  <c r="J3016" i="9"/>
  <c r="G3016" i="9"/>
  <c r="I3016" i="9" s="1"/>
  <c r="B3017" i="9" s="1"/>
  <c r="C3016" i="9"/>
  <c r="D3016" i="9" s="1"/>
  <c r="A3017" i="9"/>
  <c r="B2977" i="15" s="1"/>
  <c r="E3016" i="9"/>
  <c r="F3016" i="9"/>
  <c r="H3016" i="9"/>
  <c r="D2977" i="15" l="1"/>
  <c r="C2977" i="15"/>
  <c r="F2977" i="15"/>
  <c r="E2977" i="15"/>
  <c r="J3017" i="9"/>
  <c r="K3017" i="9"/>
  <c r="E3017" i="9"/>
  <c r="C3017" i="9"/>
  <c r="D3017" i="9" s="1"/>
  <c r="H3017" i="9"/>
  <c r="F3017" i="9"/>
  <c r="G3017" i="9"/>
  <c r="I3017" i="9" s="1"/>
  <c r="B3018" i="9" s="1"/>
  <c r="A3018" i="9"/>
  <c r="B2978" i="15" s="1"/>
  <c r="F2978" i="15" l="1"/>
  <c r="C2978" i="15"/>
  <c r="D2978" i="15"/>
  <c r="E2978" i="15"/>
  <c r="K3018" i="9"/>
  <c r="J3018" i="9"/>
  <c r="C3018" i="9"/>
  <c r="D3018" i="9" s="1"/>
  <c r="G3018" i="9"/>
  <c r="I3018" i="9" s="1"/>
  <c r="B3019" i="9" s="1"/>
  <c r="F3018" i="9"/>
  <c r="A3019" i="9"/>
  <c r="B2979" i="15" s="1"/>
  <c r="E3018" i="9"/>
  <c r="H3018" i="9"/>
  <c r="E2979" i="15" l="1"/>
  <c r="F2979" i="15"/>
  <c r="C2979" i="15"/>
  <c r="D2979" i="15"/>
  <c r="J3019" i="9"/>
  <c r="K3019" i="9"/>
  <c r="A3020" i="9"/>
  <c r="B2980" i="15" s="1"/>
  <c r="G3019" i="9"/>
  <c r="I3019" i="9" s="1"/>
  <c r="B3020" i="9" s="1"/>
  <c r="E3019" i="9"/>
  <c r="F3019" i="9"/>
  <c r="C3019" i="9"/>
  <c r="D3019" i="9" s="1"/>
  <c r="H3019" i="9"/>
  <c r="E2980" i="15" l="1"/>
  <c r="D2980" i="15"/>
  <c r="F2980" i="15"/>
  <c r="C2980" i="15"/>
  <c r="K3020" i="9"/>
  <c r="J3020" i="9"/>
  <c r="A3021" i="9"/>
  <c r="B2981" i="15" s="1"/>
  <c r="C3020" i="9"/>
  <c r="D3020" i="9" s="1"/>
  <c r="H3020" i="9"/>
  <c r="G3020" i="9"/>
  <c r="I3020" i="9" s="1"/>
  <c r="B3021" i="9" s="1"/>
  <c r="F3020" i="9"/>
  <c r="E3020" i="9"/>
  <c r="D2981" i="15" l="1"/>
  <c r="F2981" i="15"/>
  <c r="C2981" i="15"/>
  <c r="E2981" i="15"/>
  <c r="J3021" i="9"/>
  <c r="K3021" i="9"/>
  <c r="A3022" i="9"/>
  <c r="B2982" i="15" s="1"/>
  <c r="G3021" i="9"/>
  <c r="I3021" i="9" s="1"/>
  <c r="B3022" i="9" s="1"/>
  <c r="E3021" i="9"/>
  <c r="H3021" i="9"/>
  <c r="F3021" i="9"/>
  <c r="C3021" i="9"/>
  <c r="D3021" i="9" s="1"/>
  <c r="F2982" i="15" l="1"/>
  <c r="E2982" i="15"/>
  <c r="C2982" i="15"/>
  <c r="D2982" i="15"/>
  <c r="K3022" i="9"/>
  <c r="J3022" i="9"/>
  <c r="C3022" i="9"/>
  <c r="D3022" i="9" s="1"/>
  <c r="F3022" i="9"/>
  <c r="G3022" i="9"/>
  <c r="I3022" i="9" s="1"/>
  <c r="B3023" i="9" s="1"/>
  <c r="E3022" i="9"/>
  <c r="A3023" i="9"/>
  <c r="B2983" i="15" s="1"/>
  <c r="H3022" i="9"/>
  <c r="D2983" i="15" l="1"/>
  <c r="E2983" i="15"/>
  <c r="F2983" i="15"/>
  <c r="C2983" i="15"/>
  <c r="J3023" i="9"/>
  <c r="K3023" i="9"/>
  <c r="G3023" i="9"/>
  <c r="I3023" i="9" s="1"/>
  <c r="B3024" i="9" s="1"/>
  <c r="A3024" i="9"/>
  <c r="B2984" i="15" s="1"/>
  <c r="F3023" i="9"/>
  <c r="C3023" i="9"/>
  <c r="D3023" i="9" s="1"/>
  <c r="E3023" i="9"/>
  <c r="H3023" i="9"/>
  <c r="E2984" i="15" l="1"/>
  <c r="C2984" i="15"/>
  <c r="D2984" i="15"/>
  <c r="F2984" i="15"/>
  <c r="K3024" i="9"/>
  <c r="J3024" i="9"/>
  <c r="E3024" i="9"/>
  <c r="C3024" i="9"/>
  <c r="D3024" i="9" s="1"/>
  <c r="G3024" i="9"/>
  <c r="I3024" i="9" s="1"/>
  <c r="B3025" i="9" s="1"/>
  <c r="H3024" i="9"/>
  <c r="A3025" i="9"/>
  <c r="B2985" i="15" s="1"/>
  <c r="F3024" i="9"/>
  <c r="E2985" i="15" l="1"/>
  <c r="F2985" i="15"/>
  <c r="C2985" i="15"/>
  <c r="D2985" i="15"/>
  <c r="J3025" i="9"/>
  <c r="K3025" i="9"/>
  <c r="C3025" i="9"/>
  <c r="D3025" i="9" s="1"/>
  <c r="G3025" i="9"/>
  <c r="I3025" i="9" s="1"/>
  <c r="B3026" i="9" s="1"/>
  <c r="H3025" i="9"/>
  <c r="F3025" i="9"/>
  <c r="E3025" i="9"/>
  <c r="A3026" i="9"/>
  <c r="B2986" i="15" s="1"/>
  <c r="E2986" i="15" l="1"/>
  <c r="F2986" i="15"/>
  <c r="D2986" i="15"/>
  <c r="C2986" i="15"/>
  <c r="K3026" i="9"/>
  <c r="J3026" i="9"/>
  <c r="C3026" i="9"/>
  <c r="D3026" i="9" s="1"/>
  <c r="H3026" i="9"/>
  <c r="G3026" i="9"/>
  <c r="I3026" i="9" s="1"/>
  <c r="B3027" i="9" s="1"/>
  <c r="A3027" i="9"/>
  <c r="B2987" i="15" s="1"/>
  <c r="E3026" i="9"/>
  <c r="F3026" i="9"/>
  <c r="C2987" i="15" l="1"/>
  <c r="D2987" i="15"/>
  <c r="E2987" i="15"/>
  <c r="F2987" i="15"/>
  <c r="J3027" i="9"/>
  <c r="K3027" i="9"/>
  <c r="G3027" i="9"/>
  <c r="I3027" i="9" s="1"/>
  <c r="B3028" i="9" s="1"/>
  <c r="H3027" i="9"/>
  <c r="A3028" i="9"/>
  <c r="B2988" i="15" s="1"/>
  <c r="F3027" i="9"/>
  <c r="E3027" i="9"/>
  <c r="C3027" i="9"/>
  <c r="D3027" i="9" s="1"/>
  <c r="E2988" i="15" l="1"/>
  <c r="C2988" i="15"/>
  <c r="D2988" i="15"/>
  <c r="F2988" i="15"/>
  <c r="K3028" i="9"/>
  <c r="J3028" i="9"/>
  <c r="F3028" i="9"/>
  <c r="C3028" i="9"/>
  <c r="D3028" i="9" s="1"/>
  <c r="H3028" i="9"/>
  <c r="E3028" i="9"/>
  <c r="G3028" i="9"/>
  <c r="I3028" i="9" s="1"/>
  <c r="B3029" i="9" s="1"/>
  <c r="A3029" i="9"/>
  <c r="B2989" i="15" s="1"/>
  <c r="C2989" i="15" l="1"/>
  <c r="F2989" i="15"/>
  <c r="D2989" i="15"/>
  <c r="E2989" i="15"/>
  <c r="J3029" i="9"/>
  <c r="K3029" i="9"/>
  <c r="A3030" i="9"/>
  <c r="B2990" i="15" s="1"/>
  <c r="G3029" i="9"/>
  <c r="I3029" i="9" s="1"/>
  <c r="B3030" i="9" s="1"/>
  <c r="C3029" i="9"/>
  <c r="D3029" i="9" s="1"/>
  <c r="H3029" i="9"/>
  <c r="F3029" i="9"/>
  <c r="E3029" i="9"/>
  <c r="E2990" i="15" l="1"/>
  <c r="F2990" i="15"/>
  <c r="C2990" i="15"/>
  <c r="D2990" i="15"/>
  <c r="K3030" i="9"/>
  <c r="J3030" i="9"/>
  <c r="H3030" i="9"/>
  <c r="E3030" i="9"/>
  <c r="G3030" i="9"/>
  <c r="I3030" i="9" s="1"/>
  <c r="B3031" i="9" s="1"/>
  <c r="F3030" i="9"/>
  <c r="A3031" i="9"/>
  <c r="B2991" i="15" s="1"/>
  <c r="C3030" i="9"/>
  <c r="D3030" i="9" s="1"/>
  <c r="D2991" i="15" l="1"/>
  <c r="E2991" i="15"/>
  <c r="F2991" i="15"/>
  <c r="C2991" i="15"/>
  <c r="J3031" i="9"/>
  <c r="K3031" i="9"/>
  <c r="E3031" i="9"/>
  <c r="H3031" i="9"/>
  <c r="A3032" i="9"/>
  <c r="B2992" i="15" s="1"/>
  <c r="C3031" i="9"/>
  <c r="D3031" i="9" s="1"/>
  <c r="G3031" i="9"/>
  <c r="I3031" i="9" s="1"/>
  <c r="B3032" i="9" s="1"/>
  <c r="F3031" i="9"/>
  <c r="E2992" i="15" l="1"/>
  <c r="C2992" i="15"/>
  <c r="D2992" i="15"/>
  <c r="F2992" i="15"/>
  <c r="K3032" i="9"/>
  <c r="J3032" i="9"/>
  <c r="H3032" i="9"/>
  <c r="A3033" i="9"/>
  <c r="B2993" i="15" s="1"/>
  <c r="F3032" i="9"/>
  <c r="E3032" i="9"/>
  <c r="C3032" i="9"/>
  <c r="D3032" i="9" s="1"/>
  <c r="G3032" i="9"/>
  <c r="I3032" i="9" s="1"/>
  <c r="B3033" i="9" s="1"/>
  <c r="C2993" i="15" l="1"/>
  <c r="F2993" i="15"/>
  <c r="D2993" i="15"/>
  <c r="E2993" i="15"/>
  <c r="J3033" i="9"/>
  <c r="K3033" i="9"/>
  <c r="H3033" i="9"/>
  <c r="F3033" i="9"/>
  <c r="A3034" i="9"/>
  <c r="B2994" i="15" s="1"/>
  <c r="G3033" i="9"/>
  <c r="I3033" i="9" s="1"/>
  <c r="B3034" i="9" s="1"/>
  <c r="C3033" i="9"/>
  <c r="D3033" i="9" s="1"/>
  <c r="E3033" i="9"/>
  <c r="E2994" i="15" l="1"/>
  <c r="F2994" i="15"/>
  <c r="D2994" i="15"/>
  <c r="C2994" i="15"/>
  <c r="K3034" i="9"/>
  <c r="J3034" i="9"/>
  <c r="A3035" i="9"/>
  <c r="B2995" i="15" s="1"/>
  <c r="H3034" i="9"/>
  <c r="G3034" i="9"/>
  <c r="I3034" i="9" s="1"/>
  <c r="B3035" i="9" s="1"/>
  <c r="E3034" i="9"/>
  <c r="C3034" i="9"/>
  <c r="D3034" i="9" s="1"/>
  <c r="F3034" i="9"/>
  <c r="C2995" i="15" l="1"/>
  <c r="D2995" i="15"/>
  <c r="E2995" i="15"/>
  <c r="F2995" i="15"/>
  <c r="J3035" i="9"/>
  <c r="K3035" i="9"/>
  <c r="E3035" i="9"/>
  <c r="H3035" i="9"/>
  <c r="A3036" i="9"/>
  <c r="B2996" i="15" s="1"/>
  <c r="C3035" i="9"/>
  <c r="D3035" i="9" s="1"/>
  <c r="G3035" i="9"/>
  <c r="I3035" i="9" s="1"/>
  <c r="B3036" i="9" s="1"/>
  <c r="F3035" i="9"/>
  <c r="E2996" i="15" l="1"/>
  <c r="C2996" i="15"/>
  <c r="D2996" i="15"/>
  <c r="F2996" i="15"/>
  <c r="K3036" i="9"/>
  <c r="J3036" i="9"/>
  <c r="H3036" i="9"/>
  <c r="E3036" i="9"/>
  <c r="G3036" i="9"/>
  <c r="I3036" i="9" s="1"/>
  <c r="B3037" i="9" s="1"/>
  <c r="A3037" i="9"/>
  <c r="B2997" i="15" s="1"/>
  <c r="C3036" i="9"/>
  <c r="D3036" i="9" s="1"/>
  <c r="F3036" i="9"/>
  <c r="C2997" i="15" l="1"/>
  <c r="D2997" i="15"/>
  <c r="E2997" i="15"/>
  <c r="F2997" i="15"/>
  <c r="J3037" i="9"/>
  <c r="K3037" i="9"/>
  <c r="C3037" i="9"/>
  <c r="D3037" i="9" s="1"/>
  <c r="H3037" i="9"/>
  <c r="F3037" i="9"/>
  <c r="A3038" i="9"/>
  <c r="B2998" i="15" s="1"/>
  <c r="G3037" i="9"/>
  <c r="I3037" i="9" s="1"/>
  <c r="B3038" i="9" s="1"/>
  <c r="E3037" i="9"/>
  <c r="E2998" i="15" l="1"/>
  <c r="C2998" i="15"/>
  <c r="D2998" i="15"/>
  <c r="F2998" i="15"/>
  <c r="K3038" i="9"/>
  <c r="J3038" i="9"/>
  <c r="C3038" i="9"/>
  <c r="D3038" i="9" s="1"/>
  <c r="H3038" i="9"/>
  <c r="F3038" i="9"/>
  <c r="G3038" i="9"/>
  <c r="I3038" i="9" s="1"/>
  <c r="B3039" i="9" s="1"/>
  <c r="A3039" i="9"/>
  <c r="B2999" i="15" s="1"/>
  <c r="E3038" i="9"/>
  <c r="D2999" i="15" l="1"/>
  <c r="E2999" i="15"/>
  <c r="F2999" i="15"/>
  <c r="C2999" i="15"/>
  <c r="J3039" i="9"/>
  <c r="K3039" i="9"/>
  <c r="G3039" i="9"/>
  <c r="I3039" i="9" s="1"/>
  <c r="B3040" i="9" s="1"/>
  <c r="F3039" i="9"/>
  <c r="E3039" i="9"/>
  <c r="C3039" i="9"/>
  <c r="D3039" i="9" s="1"/>
  <c r="H3039" i="9"/>
  <c r="A3040" i="9"/>
  <c r="B3000" i="15" s="1"/>
  <c r="E3000" i="15" l="1"/>
  <c r="C3000" i="15"/>
  <c r="D3000" i="15"/>
  <c r="F3000" i="15"/>
  <c r="K3040" i="9"/>
  <c r="J3040" i="9"/>
  <c r="H3040" i="9"/>
  <c r="H43" i="9" s="1"/>
  <c r="F3040" i="9"/>
  <c r="F43" i="9" s="1"/>
  <c r="E3040" i="9"/>
  <c r="G3040" i="9"/>
  <c r="C3040" i="9"/>
  <c r="D3040" i="9" s="1"/>
  <c r="E5" i="15" l="1"/>
  <c r="F5" i="15" s="1"/>
  <c r="E7" i="15"/>
  <c r="F7" i="15" s="1"/>
  <c r="E6" i="15"/>
  <c r="F6" i="15" s="1"/>
  <c r="E8" i="15"/>
  <c r="F8" i="15" s="1"/>
  <c r="E10" i="15"/>
  <c r="F10" i="15" s="1"/>
  <c r="E11" i="15"/>
  <c r="F11" i="15" s="1"/>
  <c r="E12" i="15"/>
  <c r="F12" i="15" s="1"/>
  <c r="E9" i="15"/>
  <c r="F9" i="15" s="1"/>
  <c r="E13" i="15"/>
  <c r="F13" i="15" s="1"/>
  <c r="E14" i="15"/>
  <c r="F14" i="15" s="1"/>
  <c r="E15" i="15"/>
  <c r="F15" i="15" s="1"/>
  <c r="E16" i="15"/>
  <c r="F16" i="15" s="1"/>
  <c r="E17" i="15"/>
  <c r="F17" i="15" s="1"/>
  <c r="E20" i="15"/>
  <c r="F20" i="15" s="1"/>
  <c r="E19" i="15"/>
  <c r="F19" i="15" s="1"/>
  <c r="E21" i="15"/>
  <c r="F21" i="15" s="1"/>
  <c r="E18" i="15"/>
  <c r="F18" i="15" s="1"/>
  <c r="E24" i="15"/>
  <c r="F24" i="15" s="1"/>
  <c r="E22" i="15"/>
  <c r="F22" i="15" s="1"/>
  <c r="E23" i="15"/>
  <c r="F23" i="15" s="1"/>
  <c r="E25" i="15"/>
  <c r="F25" i="15" s="1"/>
  <c r="E28" i="15"/>
  <c r="F28" i="15" s="1"/>
  <c r="E26" i="15"/>
  <c r="F26" i="15" s="1"/>
  <c r="E27" i="15"/>
  <c r="F27" i="15" s="1"/>
  <c r="E29" i="15"/>
  <c r="F29" i="15" s="1"/>
  <c r="E31" i="15"/>
  <c r="F31" i="15" s="1"/>
  <c r="E30" i="15"/>
  <c r="F30" i="15" s="1"/>
  <c r="E33" i="15"/>
  <c r="F33" i="15" s="1"/>
  <c r="E32" i="15"/>
  <c r="F32" i="15" s="1"/>
  <c r="E34" i="15"/>
  <c r="F34" i="15" s="1"/>
  <c r="E35" i="15"/>
  <c r="F35" i="15" s="1"/>
  <c r="E36" i="15"/>
  <c r="F36" i="15" s="1"/>
  <c r="E38" i="15"/>
  <c r="F38" i="15" s="1"/>
  <c r="E39" i="15"/>
  <c r="F39" i="15" s="1"/>
  <c r="E37" i="15"/>
  <c r="F37" i="15" s="1"/>
  <c r="E40" i="15"/>
  <c r="F40" i="15" s="1"/>
  <c r="E41" i="15"/>
  <c r="F41" i="15" s="1"/>
  <c r="E42" i="15"/>
  <c r="F42" i="15" s="1"/>
  <c r="E44" i="15"/>
  <c r="F44" i="15" s="1"/>
  <c r="E43" i="15"/>
  <c r="F43" i="15" s="1"/>
  <c r="E46" i="15"/>
  <c r="F46" i="15" s="1"/>
  <c r="E47" i="15"/>
  <c r="F47" i="15" s="1"/>
  <c r="E45" i="15"/>
  <c r="F45" i="15" s="1"/>
  <c r="E48" i="15"/>
  <c r="F48" i="15" s="1"/>
  <c r="E49" i="15"/>
  <c r="F49" i="15" s="1"/>
  <c r="E51" i="15"/>
  <c r="F51" i="15" s="1"/>
  <c r="E53" i="15"/>
  <c r="F53" i="15" s="1"/>
  <c r="E50" i="15"/>
  <c r="F50" i="15" s="1"/>
  <c r="E54" i="15"/>
  <c r="F54" i="15" s="1"/>
  <c r="E52" i="15"/>
  <c r="F52" i="15" s="1"/>
  <c r="E57" i="15"/>
  <c r="F57" i="15" s="1"/>
  <c r="E55" i="15"/>
  <c r="F55" i="15" s="1"/>
  <c r="E56" i="15"/>
  <c r="F56" i="15" s="1"/>
  <c r="E59" i="15"/>
  <c r="F59" i="15" s="1"/>
  <c r="E60" i="15"/>
  <c r="F60" i="15" s="1"/>
  <c r="E58" i="15"/>
  <c r="F58" i="15" s="1"/>
  <c r="E61" i="15"/>
  <c r="F61" i="15" s="1"/>
  <c r="E63" i="15"/>
  <c r="F63" i="15" s="1"/>
  <c r="E65" i="15"/>
  <c r="F65" i="15" s="1"/>
  <c r="E62" i="15"/>
  <c r="F62" i="15" s="1"/>
  <c r="E64" i="15"/>
  <c r="F64" i="15" s="1"/>
  <c r="E67" i="15"/>
  <c r="F67" i="15" s="1"/>
  <c r="E66" i="15"/>
  <c r="F66" i="15" s="1"/>
  <c r="E68" i="15"/>
  <c r="F68" i="15" s="1"/>
  <c r="E69" i="15"/>
  <c r="F69" i="15" s="1"/>
  <c r="E70" i="15"/>
  <c r="F70" i="15" s="1"/>
  <c r="E73" i="15"/>
  <c r="F73" i="15" s="1"/>
  <c r="E71" i="15"/>
  <c r="F71" i="15" s="1"/>
  <c r="E72" i="15"/>
  <c r="F72" i="15" s="1"/>
  <c r="E75" i="15"/>
  <c r="F75" i="15" s="1"/>
  <c r="E76" i="15"/>
  <c r="F76" i="15" s="1"/>
  <c r="E74" i="15"/>
  <c r="F74" i="15" s="1"/>
  <c r="E78" i="15"/>
  <c r="F78" i="15" s="1"/>
  <c r="E77" i="15"/>
  <c r="F77" i="15" s="1"/>
  <c r="E79" i="15"/>
  <c r="F79" i="15" s="1"/>
  <c r="E80" i="15"/>
  <c r="F80" i="15" s="1"/>
  <c r="E82" i="15"/>
  <c r="F82" i="15" s="1"/>
  <c r="E83" i="15"/>
  <c r="F83" i="15" s="1"/>
  <c r="E81" i="15"/>
  <c r="F81" i="15" s="1"/>
  <c r="E87" i="15"/>
  <c r="F87" i="15" s="1"/>
  <c r="E84" i="15"/>
  <c r="F84" i="15" s="1"/>
  <c r="E85" i="15"/>
  <c r="F85" i="15" s="1"/>
  <c r="E86" i="15"/>
  <c r="F86" i="15" s="1"/>
  <c r="E88" i="15"/>
  <c r="F88" i="15" s="1"/>
  <c r="E91" i="15"/>
  <c r="F91" i="15" s="1"/>
  <c r="E89" i="15"/>
  <c r="F89" i="15" s="1"/>
  <c r="E90" i="15"/>
  <c r="F90" i="15" s="1"/>
  <c r="E92" i="15"/>
  <c r="F92" i="15" s="1"/>
  <c r="E95" i="15"/>
  <c r="F95" i="15" s="1"/>
  <c r="E94" i="15"/>
  <c r="F94" i="15" s="1"/>
  <c r="E93" i="15"/>
  <c r="F93" i="15" s="1"/>
  <c r="E98" i="15"/>
  <c r="F98" i="15" s="1"/>
  <c r="E96" i="15"/>
  <c r="F96" i="15" s="1"/>
  <c r="E101" i="15"/>
  <c r="F101" i="15" s="1"/>
  <c r="E97" i="15"/>
  <c r="F97" i="15" s="1"/>
  <c r="E102" i="15"/>
  <c r="F102" i="15" s="1"/>
  <c r="E99" i="15"/>
  <c r="F99" i="15" s="1"/>
  <c r="E104" i="15"/>
  <c r="F104" i="15" s="1"/>
  <c r="E100" i="15"/>
  <c r="F100" i="15" s="1"/>
  <c r="E103" i="15"/>
  <c r="F103" i="15" s="1"/>
  <c r="E107" i="15"/>
  <c r="F107" i="15" s="1"/>
  <c r="E106" i="15"/>
  <c r="F106" i="15" s="1"/>
  <c r="E105" i="15"/>
  <c r="F105" i="15" s="1"/>
  <c r="E111" i="15"/>
  <c r="F111" i="15" s="1"/>
  <c r="E109" i="15"/>
  <c r="F109" i="15" s="1"/>
  <c r="E108" i="15"/>
  <c r="F108" i="15" s="1"/>
  <c r="E113" i="15"/>
  <c r="F113" i="15" s="1"/>
  <c r="E110" i="15"/>
  <c r="F110" i="15" s="1"/>
  <c r="E114" i="15"/>
  <c r="F114" i="15" s="1"/>
  <c r="E112" i="15"/>
  <c r="F112" i="15" s="1"/>
  <c r="E117" i="15"/>
  <c r="F117" i="15" s="1"/>
  <c r="E115" i="15"/>
  <c r="F115" i="15" s="1"/>
  <c r="E116" i="15"/>
  <c r="F116" i="15" s="1"/>
  <c r="E118" i="15"/>
  <c r="F118" i="15" s="1"/>
  <c r="E120" i="15"/>
  <c r="F120" i="15" s="1"/>
  <c r="E119" i="15"/>
  <c r="F119" i="15" s="1"/>
  <c r="E122" i="15"/>
  <c r="F122" i="15" s="1"/>
  <c r="E121" i="15"/>
  <c r="F121" i="15" s="1"/>
  <c r="E123" i="15"/>
  <c r="F123" i="15" s="1"/>
  <c r="E124" i="15"/>
  <c r="F124" i="15" s="1"/>
  <c r="E125" i="15"/>
  <c r="F125" i="15" s="1"/>
  <c r="E127" i="15"/>
  <c r="F127" i="15" s="1"/>
  <c r="E126" i="15"/>
  <c r="F126" i="15" s="1"/>
  <c r="E128" i="15"/>
  <c r="F128" i="15" s="1"/>
  <c r="E130" i="15"/>
  <c r="F130" i="15" s="1"/>
  <c r="E131" i="15"/>
  <c r="F131" i="15" s="1"/>
  <c r="E133" i="15"/>
  <c r="F133" i="15" s="1"/>
  <c r="E129" i="15"/>
  <c r="F129" i="15" s="1"/>
  <c r="E132" i="15"/>
  <c r="F132" i="15" s="1"/>
  <c r="E136" i="15"/>
  <c r="F136" i="15" s="1"/>
  <c r="E135" i="15"/>
  <c r="F135" i="15" s="1"/>
  <c r="E134" i="15"/>
  <c r="F134" i="15" s="1"/>
  <c r="E137" i="15"/>
  <c r="F137" i="15" s="1"/>
  <c r="E138" i="15"/>
  <c r="F138" i="15" s="1"/>
  <c r="E139" i="15"/>
  <c r="F139" i="15" s="1"/>
  <c r="E140" i="15"/>
  <c r="F140" i="15" s="1"/>
  <c r="E143" i="15"/>
  <c r="F143" i="15" s="1"/>
  <c r="E142" i="15"/>
  <c r="F142" i="15" s="1"/>
  <c r="E141" i="15"/>
  <c r="F141" i="15" s="1"/>
  <c r="E144" i="15"/>
  <c r="F144" i="15" s="1"/>
  <c r="E145" i="15"/>
  <c r="F145" i="15" s="1"/>
  <c r="E147" i="15"/>
  <c r="F147" i="15" s="1"/>
  <c r="E146" i="15"/>
  <c r="F146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4" i="15"/>
  <c r="F154" i="15" s="1"/>
  <c r="E153" i="15"/>
  <c r="F153" i="15" s="1"/>
  <c r="E155" i="15"/>
  <c r="F155" i="15" s="1"/>
  <c r="E156" i="15"/>
  <c r="F156" i="15" s="1"/>
  <c r="E159" i="15"/>
  <c r="F159" i="15" s="1"/>
  <c r="E157" i="15"/>
  <c r="F157" i="15" s="1"/>
  <c r="E158" i="15"/>
  <c r="F158" i="15" s="1"/>
  <c r="E160" i="15"/>
  <c r="F160" i="15" s="1"/>
  <c r="E161" i="15"/>
  <c r="F161" i="15" s="1"/>
  <c r="E164" i="15"/>
  <c r="F164" i="15" s="1"/>
  <c r="E162" i="15"/>
  <c r="F162" i="15" s="1"/>
  <c r="E163" i="15"/>
  <c r="F163" i="15" s="1"/>
  <c r="E167" i="15"/>
  <c r="F167" i="15" s="1"/>
  <c r="E165" i="15"/>
  <c r="F165" i="15" s="1"/>
  <c r="E168" i="15"/>
  <c r="F168" i="15" s="1"/>
  <c r="E166" i="15"/>
  <c r="F166" i="15" s="1"/>
  <c r="E170" i="15"/>
  <c r="F170" i="15" s="1"/>
  <c r="E169" i="15"/>
  <c r="F169" i="15" s="1"/>
  <c r="E171" i="15"/>
  <c r="F171" i="15" s="1"/>
  <c r="E172" i="15"/>
  <c r="F172" i="15" s="1"/>
  <c r="E173" i="15"/>
  <c r="F173" i="15" s="1"/>
  <c r="E175" i="15"/>
  <c r="F175" i="15" s="1"/>
  <c r="E174" i="15"/>
  <c r="F174" i="15" s="1"/>
  <c r="E176" i="15"/>
  <c r="F176" i="15" s="1"/>
  <c r="E178" i="15"/>
  <c r="F178" i="15" s="1"/>
  <c r="E177" i="15"/>
  <c r="F177" i="15" s="1"/>
  <c r="E179" i="15"/>
  <c r="F179" i="15" s="1"/>
  <c r="E180" i="15"/>
  <c r="F180" i="15" s="1"/>
  <c r="E184" i="15"/>
  <c r="F184" i="15" s="1"/>
  <c r="E182" i="15"/>
  <c r="F182" i="15" s="1"/>
  <c r="E181" i="15"/>
  <c r="F181" i="15" s="1"/>
  <c r="E183" i="15"/>
  <c r="F183" i="15" s="1"/>
  <c r="E185" i="15"/>
  <c r="F185" i="15" s="1"/>
  <c r="E188" i="15"/>
  <c r="F188" i="15" s="1"/>
  <c r="E186" i="15"/>
  <c r="F186" i="15" s="1"/>
  <c r="E187" i="15"/>
  <c r="F187" i="15" s="1"/>
  <c r="E189" i="15"/>
  <c r="F189" i="15" s="1"/>
  <c r="E191" i="15"/>
  <c r="F191" i="15" s="1"/>
  <c r="E193" i="15"/>
  <c r="F193" i="15" s="1"/>
  <c r="E190" i="15"/>
  <c r="F190" i="15" s="1"/>
  <c r="E192" i="15"/>
  <c r="F192" i="15" s="1"/>
  <c r="E194" i="15"/>
  <c r="F194" i="15" s="1"/>
  <c r="E195" i="15"/>
  <c r="F195" i="15" s="1"/>
  <c r="E198" i="15"/>
  <c r="F198" i="15" s="1"/>
  <c r="E199" i="15"/>
  <c r="F199" i="15" s="1"/>
  <c r="E196" i="15"/>
  <c r="F196" i="15" s="1"/>
  <c r="E202" i="15"/>
  <c r="F202" i="15" s="1"/>
  <c r="E197" i="15"/>
  <c r="F197" i="15" s="1"/>
  <c r="E200" i="15"/>
  <c r="F200" i="15" s="1"/>
  <c r="E204" i="15"/>
  <c r="F204" i="15" s="1"/>
  <c r="E201" i="15"/>
  <c r="F201" i="15" s="1"/>
  <c r="E203" i="15"/>
  <c r="F203" i="15" s="1"/>
  <c r="E206" i="15"/>
  <c r="F206" i="15" s="1"/>
  <c r="E207" i="15"/>
  <c r="F207" i="15" s="1"/>
  <c r="E209" i="15"/>
  <c r="F209" i="15" s="1"/>
  <c r="E208" i="15"/>
  <c r="F208" i="15" s="1"/>
  <c r="E211" i="15"/>
  <c r="F211" i="15" s="1"/>
  <c r="E205" i="15"/>
  <c r="F205" i="15" s="1"/>
  <c r="E210" i="15"/>
  <c r="F210" i="15" s="1"/>
  <c r="E214" i="15"/>
  <c r="F214" i="15" s="1"/>
  <c r="E212" i="15"/>
  <c r="F212" i="15" s="1"/>
  <c r="E215" i="15"/>
  <c r="F215" i="15" s="1"/>
  <c r="E213" i="15"/>
  <c r="F213" i="15" s="1"/>
  <c r="E216" i="15"/>
  <c r="F216" i="15" s="1"/>
  <c r="E217" i="15"/>
  <c r="F217" i="15" s="1"/>
  <c r="E219" i="15"/>
  <c r="F219" i="15" s="1"/>
  <c r="E220" i="15"/>
  <c r="F220" i="15" s="1"/>
  <c r="E221" i="15"/>
  <c r="F221" i="15" s="1"/>
  <c r="E218" i="15"/>
  <c r="F218" i="15" s="1"/>
  <c r="E223" i="15"/>
  <c r="F223" i="15" s="1"/>
  <c r="E222" i="15"/>
  <c r="F222" i="15" s="1"/>
  <c r="E224" i="15"/>
  <c r="F224" i="15" s="1"/>
  <c r="E227" i="15"/>
  <c r="F227" i="15" s="1"/>
  <c r="E225" i="15"/>
  <c r="F225" i="15" s="1"/>
  <c r="E230" i="15"/>
  <c r="F230" i="15" s="1"/>
  <c r="E228" i="15"/>
  <c r="F228" i="15" s="1"/>
  <c r="E226" i="15"/>
  <c r="F226" i="15" s="1"/>
  <c r="E229" i="15"/>
  <c r="F229" i="15" s="1"/>
  <c r="E233" i="15"/>
  <c r="F233" i="15" s="1"/>
  <c r="E231" i="15"/>
  <c r="F231" i="15" s="1"/>
  <c r="E232" i="15"/>
  <c r="F232" i="15" s="1"/>
  <c r="E235" i="15"/>
  <c r="F235" i="15" s="1"/>
  <c r="E234" i="15"/>
  <c r="F234" i="15" s="1"/>
  <c r="E237" i="15"/>
  <c r="F237" i="15" s="1"/>
  <c r="E238" i="15"/>
  <c r="F238" i="15" s="1"/>
  <c r="E236" i="15"/>
  <c r="F236" i="15" s="1"/>
  <c r="E240" i="15"/>
  <c r="F240" i="15" s="1"/>
  <c r="E241" i="15"/>
  <c r="F241" i="15" s="1"/>
  <c r="E242" i="15"/>
  <c r="F242" i="15" s="1"/>
  <c r="E239" i="15"/>
  <c r="F239" i="15" s="1"/>
  <c r="E243" i="15"/>
  <c r="F243" i="15" s="1"/>
  <c r="E247" i="15"/>
  <c r="F247" i="15" s="1"/>
  <c r="E245" i="15"/>
  <c r="F245" i="15" s="1"/>
  <c r="E246" i="15"/>
  <c r="F246" i="15" s="1"/>
  <c r="E244" i="15"/>
  <c r="F244" i="15" s="1"/>
  <c r="E250" i="15"/>
  <c r="F250" i="15" s="1"/>
  <c r="E248" i="15"/>
  <c r="F248" i="15" s="1"/>
  <c r="E252" i="15"/>
  <c r="F252" i="15" s="1"/>
  <c r="E249" i="15"/>
  <c r="F249" i="15" s="1"/>
  <c r="E253" i="15"/>
  <c r="F253" i="15" s="1"/>
  <c r="E251" i="15"/>
  <c r="F251" i="15" s="1"/>
  <c r="E254" i="15"/>
  <c r="F254" i="15" s="1"/>
  <c r="E256" i="15"/>
  <c r="F256" i="15" s="1"/>
  <c r="E255" i="15"/>
  <c r="F255" i="15" s="1"/>
  <c r="E259" i="15"/>
  <c r="F259" i="15" s="1"/>
  <c r="E258" i="15"/>
  <c r="F258" i="15" s="1"/>
  <c r="E257" i="15"/>
  <c r="F257" i="15" s="1"/>
  <c r="E260" i="15"/>
  <c r="F260" i="15" s="1"/>
  <c r="E263" i="15"/>
  <c r="F263" i="15" s="1"/>
  <c r="E261" i="15"/>
  <c r="F261" i="15" s="1"/>
  <c r="E262" i="15"/>
  <c r="F262" i="15" s="1"/>
  <c r="E266" i="15"/>
  <c r="F266" i="15" s="1"/>
  <c r="E264" i="15"/>
  <c r="F264" i="15" s="1"/>
  <c r="E268" i="15"/>
  <c r="F268" i="15" s="1"/>
  <c r="E265" i="15"/>
  <c r="F265" i="15" s="1"/>
  <c r="E269" i="15"/>
  <c r="F269" i="15" s="1"/>
  <c r="E267" i="15"/>
  <c r="F267" i="15" s="1"/>
  <c r="E271" i="15"/>
  <c r="F271" i="15" s="1"/>
  <c r="E270" i="15"/>
  <c r="F270" i="15" s="1"/>
  <c r="E274" i="15"/>
  <c r="F274" i="15" s="1"/>
  <c r="E272" i="15"/>
  <c r="F272" i="15" s="1"/>
  <c r="E273" i="15"/>
  <c r="F273" i="15" s="1"/>
  <c r="E278" i="15"/>
  <c r="F278" i="15" s="1"/>
  <c r="E275" i="15"/>
  <c r="F275" i="15" s="1"/>
  <c r="E277" i="15"/>
  <c r="F277" i="15" s="1"/>
  <c r="E280" i="15"/>
  <c r="F280" i="15" s="1"/>
  <c r="E276" i="15"/>
  <c r="F276" i="15" s="1"/>
  <c r="E281" i="15"/>
  <c r="F281" i="15" s="1"/>
  <c r="E279" i="15"/>
  <c r="F279" i="15" s="1"/>
  <c r="E283" i="15"/>
  <c r="F283" i="15" s="1"/>
  <c r="E287" i="15"/>
  <c r="F287" i="15" s="1"/>
  <c r="E282" i="15"/>
  <c r="F282" i="15" s="1"/>
  <c r="E285" i="15"/>
  <c r="F285" i="15" s="1"/>
  <c r="E284" i="15"/>
  <c r="F284" i="15" s="1"/>
  <c r="E288" i="15"/>
  <c r="F288" i="15" s="1"/>
  <c r="E286" i="15"/>
  <c r="F286" i="15" s="1"/>
  <c r="E293" i="15"/>
  <c r="F293" i="15" s="1"/>
  <c r="E289" i="15"/>
  <c r="F289" i="15" s="1"/>
  <c r="E290" i="15"/>
  <c r="F290" i="15" s="1"/>
  <c r="E294" i="15"/>
  <c r="F294" i="15" s="1"/>
  <c r="E291" i="15"/>
  <c r="F291" i="15" s="1"/>
  <c r="E292" i="15"/>
  <c r="F292" i="15" s="1"/>
  <c r="E297" i="15"/>
  <c r="F297" i="15" s="1"/>
  <c r="E295" i="15"/>
  <c r="F295" i="15" s="1"/>
  <c r="E296" i="15"/>
  <c r="F296" i="15" s="1"/>
  <c r="E299" i="15"/>
  <c r="F299" i="15" s="1"/>
  <c r="E298" i="15"/>
  <c r="F298" i="15" s="1"/>
  <c r="E302" i="15"/>
  <c r="F302" i="15" s="1"/>
  <c r="E301" i="15"/>
  <c r="F301" i="15" s="1"/>
  <c r="E300" i="15"/>
  <c r="F300" i="15" s="1"/>
  <c r="E303" i="15"/>
  <c r="F303" i="15" s="1"/>
  <c r="E305" i="15"/>
  <c r="F305" i="15" s="1"/>
  <c r="E306" i="15"/>
  <c r="F306" i="15" s="1"/>
  <c r="E304" i="15"/>
  <c r="F304" i="15" s="1"/>
  <c r="E308" i="15"/>
  <c r="F308" i="15" s="1"/>
  <c r="E307" i="15"/>
  <c r="F307" i="15" s="1"/>
  <c r="E309" i="15"/>
  <c r="F309" i="15" s="1"/>
  <c r="E311" i="15"/>
  <c r="F311" i="15" s="1"/>
  <c r="E310" i="15"/>
  <c r="F310" i="15" s="1"/>
  <c r="E312" i="15"/>
  <c r="F312" i="15" s="1"/>
  <c r="E313" i="15"/>
  <c r="F313" i="15" s="1"/>
  <c r="E316" i="15"/>
  <c r="F316" i="15" s="1"/>
  <c r="E315" i="15"/>
  <c r="F315" i="15" s="1"/>
  <c r="E317" i="15"/>
  <c r="F317" i="15" s="1"/>
  <c r="E314" i="15"/>
  <c r="F314" i="15" s="1"/>
  <c r="E318" i="15"/>
  <c r="F318" i="15" s="1"/>
  <c r="E319" i="15"/>
  <c r="F319" i="15" s="1"/>
  <c r="E321" i="15"/>
  <c r="F321" i="15" s="1"/>
  <c r="E320" i="15"/>
  <c r="F320" i="15" s="1"/>
  <c r="E323" i="15"/>
  <c r="F323" i="15" s="1"/>
  <c r="E324" i="15"/>
  <c r="F324" i="15" s="1"/>
  <c r="E322" i="15"/>
  <c r="F322" i="15" s="1"/>
  <c r="E325" i="15"/>
  <c r="F325" i="15" s="1"/>
  <c r="E328" i="15"/>
  <c r="F328" i="15" s="1"/>
  <c r="E329" i="15"/>
  <c r="F329" i="15" s="1"/>
  <c r="E326" i="15"/>
  <c r="F326" i="15" s="1"/>
  <c r="E327" i="15"/>
  <c r="F327" i="15" s="1"/>
  <c r="E330" i="15"/>
  <c r="F330" i="15" s="1"/>
  <c r="E333" i="15"/>
  <c r="F333" i="15" s="1"/>
  <c r="E331" i="15"/>
  <c r="F331" i="15" s="1"/>
  <c r="E334" i="15"/>
  <c r="F334" i="15" s="1"/>
  <c r="E332" i="15"/>
  <c r="F332" i="15" s="1"/>
  <c r="E335" i="15"/>
  <c r="F335" i="15" s="1"/>
  <c r="E336" i="15"/>
  <c r="F336" i="15" s="1"/>
  <c r="E338" i="15"/>
  <c r="F338" i="15" s="1"/>
  <c r="E339" i="15"/>
  <c r="F339" i="15" s="1"/>
  <c r="E341" i="15"/>
  <c r="F341" i="15" s="1"/>
  <c r="E337" i="15"/>
  <c r="F337" i="15" s="1"/>
  <c r="E342" i="15"/>
  <c r="F342" i="15" s="1"/>
  <c r="E343" i="15"/>
  <c r="F343" i="15" s="1"/>
  <c r="E344" i="15"/>
  <c r="F344" i="15" s="1"/>
  <c r="E340" i="15"/>
  <c r="F340" i="15" s="1"/>
  <c r="E346" i="15"/>
  <c r="F346" i="15" s="1"/>
  <c r="E345" i="15"/>
  <c r="F345" i="15" s="1"/>
  <c r="E347" i="15"/>
  <c r="F347" i="15" s="1"/>
  <c r="E350" i="15"/>
  <c r="F350" i="15" s="1"/>
  <c r="E349" i="15"/>
  <c r="F349" i="15" s="1"/>
  <c r="E348" i="15"/>
  <c r="F348" i="15" s="1"/>
  <c r="E352" i="15"/>
  <c r="F352" i="15" s="1"/>
  <c r="E351" i="15"/>
  <c r="F351" i="15" s="1"/>
  <c r="E353" i="15"/>
  <c r="F353" i="15" s="1"/>
  <c r="E354" i="15"/>
  <c r="F354" i="15" s="1"/>
  <c r="E355" i="15"/>
  <c r="F355" i="15" s="1"/>
  <c r="E358" i="15"/>
  <c r="F358" i="15" s="1"/>
  <c r="E361" i="15"/>
  <c r="F361" i="15" s="1"/>
  <c r="E357" i="15"/>
  <c r="F357" i="15" s="1"/>
  <c r="E356" i="15"/>
  <c r="F356" i="15" s="1"/>
  <c r="E360" i="15"/>
  <c r="F360" i="15" s="1"/>
  <c r="E359" i="15"/>
  <c r="F359" i="15" s="1"/>
  <c r="E365" i="15"/>
  <c r="F365" i="15" s="1"/>
  <c r="E363" i="15"/>
  <c r="F363" i="15" s="1"/>
  <c r="E362" i="15"/>
  <c r="F362" i="15" s="1"/>
  <c r="E364" i="15"/>
  <c r="F364" i="15" s="1"/>
  <c r="E366" i="15"/>
  <c r="F366" i="15" s="1"/>
  <c r="E367" i="15"/>
  <c r="F367" i="15" s="1"/>
  <c r="E371" i="15"/>
  <c r="F371" i="15" s="1"/>
  <c r="E370" i="15"/>
  <c r="F370" i="15" s="1"/>
  <c r="E368" i="15"/>
  <c r="F368" i="15" s="1"/>
  <c r="E369" i="15"/>
  <c r="F369" i="15" s="1"/>
  <c r="E372" i="15"/>
  <c r="F372" i="15" s="1"/>
  <c r="E378" i="15"/>
  <c r="F378" i="15" s="1"/>
  <c r="E377" i="15"/>
  <c r="F377" i="15" s="1"/>
  <c r="E373" i="15"/>
  <c r="F373" i="15" s="1"/>
  <c r="E374" i="15"/>
  <c r="F374" i="15" s="1"/>
  <c r="E376" i="15"/>
  <c r="F376" i="15" s="1"/>
  <c r="E375" i="15"/>
  <c r="F375" i="15" s="1"/>
  <c r="E379" i="15"/>
  <c r="F379" i="15" s="1"/>
  <c r="E380" i="15"/>
  <c r="F380" i="15" s="1"/>
  <c r="E382" i="15"/>
  <c r="F382" i="15" s="1"/>
  <c r="E381" i="15"/>
  <c r="F381" i="15" s="1"/>
  <c r="E383" i="15"/>
  <c r="F383" i="15" s="1"/>
  <c r="E385" i="15"/>
  <c r="F385" i="15" s="1"/>
  <c r="E384" i="15"/>
  <c r="F384" i="15" s="1"/>
  <c r="E387" i="15"/>
  <c r="F387" i="15" s="1"/>
  <c r="E390" i="15"/>
  <c r="F390" i="15" s="1"/>
  <c r="E386" i="15"/>
  <c r="F386" i="15" s="1"/>
  <c r="E389" i="15"/>
  <c r="F389" i="15" s="1"/>
  <c r="E388" i="15"/>
  <c r="F388" i="15" s="1"/>
  <c r="E392" i="15"/>
  <c r="F392" i="15" s="1"/>
  <c r="E391" i="15"/>
  <c r="F391" i="15" s="1"/>
  <c r="E393" i="15"/>
  <c r="F393" i="15" s="1"/>
  <c r="E397" i="15"/>
  <c r="F397" i="15" s="1"/>
  <c r="E394" i="15"/>
  <c r="F394" i="15" s="1"/>
  <c r="E398" i="15"/>
  <c r="F398" i="15" s="1"/>
  <c r="E395" i="15"/>
  <c r="F395" i="15" s="1"/>
  <c r="E396" i="15"/>
  <c r="F396" i="15" s="1"/>
  <c r="E400" i="15"/>
  <c r="F400" i="15" s="1"/>
  <c r="E401" i="15"/>
  <c r="F401" i="15" s="1"/>
  <c r="E402" i="15"/>
  <c r="F402" i="15" s="1"/>
  <c r="E399" i="15"/>
  <c r="F399" i="15" s="1"/>
  <c r="E403" i="15"/>
  <c r="F403" i="15" s="1"/>
  <c r="E404" i="15"/>
  <c r="F404" i="15" s="1"/>
  <c r="E407" i="15"/>
  <c r="F407" i="15" s="1"/>
  <c r="E408" i="15"/>
  <c r="F408" i="15" s="1"/>
  <c r="E405" i="15"/>
  <c r="F405" i="15" s="1"/>
  <c r="E406" i="15"/>
  <c r="F406" i="15" s="1"/>
  <c r="E410" i="15"/>
  <c r="F410" i="15" s="1"/>
  <c r="E409" i="15"/>
  <c r="F409" i="15" s="1"/>
  <c r="E411" i="15"/>
  <c r="F411" i="15" s="1"/>
  <c r="E414" i="15"/>
  <c r="F414" i="15" s="1"/>
  <c r="E412" i="15"/>
  <c r="F412" i="15" s="1"/>
  <c r="E417" i="15"/>
  <c r="F417" i="15" s="1"/>
  <c r="E413" i="15"/>
  <c r="F413" i="15" s="1"/>
  <c r="E416" i="15"/>
  <c r="F416" i="15" s="1"/>
  <c r="E415" i="15"/>
  <c r="F415" i="15" s="1"/>
  <c r="E418" i="15"/>
  <c r="F418" i="15" s="1"/>
  <c r="E419" i="15"/>
  <c r="F419" i="15" s="1"/>
  <c r="E421" i="15"/>
  <c r="F421" i="15" s="1"/>
  <c r="E420" i="15"/>
  <c r="F420" i="15" s="1"/>
  <c r="E422" i="15"/>
  <c r="F422" i="15" s="1"/>
  <c r="E425" i="15"/>
  <c r="F425" i="15" s="1"/>
  <c r="E423" i="15"/>
  <c r="F423" i="15" s="1"/>
  <c r="E424" i="15"/>
  <c r="F424" i="15" s="1"/>
  <c r="E426" i="15"/>
  <c r="F426" i="15" s="1"/>
  <c r="E428" i="15"/>
  <c r="F428" i="15" s="1"/>
  <c r="E427" i="15"/>
  <c r="F427" i="15" s="1"/>
  <c r="E430" i="15"/>
  <c r="F430" i="15" s="1"/>
  <c r="E431" i="15"/>
  <c r="F431" i="15" s="1"/>
  <c r="E429" i="15"/>
  <c r="F429" i="15" s="1"/>
  <c r="E433" i="15"/>
  <c r="F433" i="15" s="1"/>
  <c r="E434" i="15"/>
  <c r="F434" i="15" s="1"/>
  <c r="E432" i="15"/>
  <c r="F432" i="15" s="1"/>
  <c r="E437" i="15"/>
  <c r="F437" i="15" s="1"/>
  <c r="E436" i="15"/>
  <c r="F436" i="15" s="1"/>
  <c r="E438" i="15"/>
  <c r="F438" i="15" s="1"/>
  <c r="E435" i="15"/>
  <c r="F435" i="15" s="1"/>
  <c r="E441" i="15"/>
  <c r="F441" i="15" s="1"/>
  <c r="E440" i="15"/>
  <c r="F440" i="15" s="1"/>
  <c r="E439" i="15"/>
  <c r="F439" i="15" s="1"/>
  <c r="E443" i="15"/>
  <c r="F443" i="15" s="1"/>
  <c r="E444" i="15"/>
  <c r="F444" i="15" s="1"/>
  <c r="E442" i="15"/>
  <c r="F442" i="15" s="1"/>
  <c r="E448" i="15"/>
  <c r="F448" i="15" s="1"/>
  <c r="E445" i="15"/>
  <c r="F445" i="15" s="1"/>
  <c r="E450" i="15"/>
  <c r="F450" i="15" s="1"/>
  <c r="E447" i="15"/>
  <c r="F447" i="15" s="1"/>
  <c r="E446" i="15"/>
  <c r="F446" i="15" s="1"/>
  <c r="E449" i="15"/>
  <c r="F449" i="15" s="1"/>
  <c r="E453" i="15"/>
  <c r="F453" i="15" s="1"/>
  <c r="E451" i="15"/>
  <c r="F451" i="15" s="1"/>
  <c r="E454" i="15"/>
  <c r="F454" i="15" s="1"/>
  <c r="E452" i="15"/>
  <c r="F452" i="15" s="1"/>
  <c r="E455" i="15"/>
  <c r="F455" i="15" s="1"/>
  <c r="E456" i="15"/>
  <c r="F456" i="15" s="1"/>
  <c r="E457" i="15"/>
  <c r="F457" i="15" s="1"/>
  <c r="E458" i="15"/>
  <c r="F458" i="15" s="1"/>
  <c r="E460" i="15"/>
  <c r="F460" i="15" s="1"/>
  <c r="E459" i="15"/>
  <c r="F459" i="15" s="1"/>
  <c r="E461" i="15"/>
  <c r="F461" i="15" s="1"/>
  <c r="E462" i="15"/>
  <c r="F462" i="15" s="1"/>
  <c r="E464" i="15"/>
  <c r="F464" i="15" s="1"/>
  <c r="E463" i="15"/>
  <c r="F463" i="15" s="1"/>
  <c r="E466" i="15"/>
  <c r="F466" i="15" s="1"/>
  <c r="E465" i="15"/>
  <c r="F465" i="15" s="1"/>
  <c r="E467" i="15"/>
  <c r="F467" i="15" s="1"/>
  <c r="E468" i="15"/>
  <c r="F468" i="15" s="1"/>
  <c r="E470" i="15"/>
  <c r="F470" i="15" s="1"/>
  <c r="E469" i="15"/>
  <c r="F469" i="15" s="1"/>
  <c r="E471" i="15"/>
  <c r="F471" i="15" s="1"/>
  <c r="E472" i="15"/>
  <c r="F472" i="15" s="1"/>
  <c r="E473" i="15"/>
  <c r="F473" i="15" s="1"/>
  <c r="E477" i="15"/>
  <c r="F477" i="15" s="1"/>
  <c r="E474" i="15"/>
  <c r="F474" i="15" s="1"/>
  <c r="E475" i="15"/>
  <c r="F475" i="15" s="1"/>
  <c r="E479" i="15"/>
  <c r="F479" i="15" s="1"/>
  <c r="E476" i="15"/>
  <c r="F476" i="15" s="1"/>
  <c r="E478" i="15"/>
  <c r="F478" i="15" s="1"/>
  <c r="E480" i="15"/>
  <c r="F480" i="15" s="1"/>
  <c r="E481" i="15"/>
  <c r="F481" i="15" s="1"/>
  <c r="E482" i="15"/>
  <c r="F482" i="15" s="1"/>
  <c r="E483" i="15"/>
  <c r="F483" i="15" s="1"/>
  <c r="E484" i="15"/>
  <c r="F484" i="15" s="1"/>
  <c r="I3040" i="9"/>
  <c r="G43" i="9"/>
</calcChain>
</file>

<file path=xl/sharedStrings.xml><?xml version="1.0" encoding="utf-8"?>
<sst xmlns="http://schemas.openxmlformats.org/spreadsheetml/2006/main" count="117" uniqueCount="105">
  <si>
    <t>Customization difficulty (1-3)</t>
  </si>
  <si>
    <t>Title</t>
  </si>
  <si>
    <t>Content</t>
  </si>
  <si>
    <t>1)</t>
  </si>
  <si>
    <t>Month</t>
  </si>
  <si>
    <t>2)</t>
  </si>
  <si>
    <t>3)</t>
  </si>
  <si>
    <t>In addition, the template features a view on Month-to-Date (MTD) and Year-to-Date (YTD) results. The difference is explained below</t>
  </si>
  <si>
    <t>MTD: Refers to a single month (e.g. Oct MTD = the results of October only)</t>
  </si>
  <si>
    <t>YTD: Refers to the results of the entire year up to the selected month (e.g. Oct YTD = Jan + Feb + Mar + ... + Oct)</t>
  </si>
  <si>
    <t>Drop-down lists allow for a correct selection of the right period or product category. It is prepopulated with random data, which can be changed easily.</t>
  </si>
  <si>
    <t>Explanation of sheets</t>
  </si>
  <si>
    <t>Mapping:</t>
  </si>
  <si>
    <t>Data:</t>
  </si>
  <si>
    <t>This sheet contains the prepopulated data. You can change/ delete all cells colored in green. Make sure to copy-paste your data into the right columns (e.g. don't change the order of the cells)</t>
  </si>
  <si>
    <t>By Country:</t>
  </si>
  <si>
    <t>This sheet displays Revenue, COGS, and SG&amp;A by country. You can select the months and change the MTD and YTD View. The quarterly overview changes dynamically based on the selected month. Do not change the first row</t>
  </si>
  <si>
    <t>By Product &amp; Country:</t>
  </si>
  <si>
    <t>Similar to the previous sheet, this one allows for an additional selection of the product. If you want all products to be displayed, leave the drop-down list on "All Products".</t>
  </si>
  <si>
    <t>Monthly Phasing:</t>
  </si>
  <si>
    <t>This dashboard displays revenue, cost of goods sold (COGS) and administrative expenses (SG&amp;A).</t>
  </si>
  <si>
    <t>This sheet provides a detailed breakdown of the monthly results for revenue, COGS, and SG&amp;A. Grouped rows also show the % total relative to the total of each month. You can easily hide them by grouping the rows (i.e. pressing the 1 in the top-left corner)</t>
  </si>
  <si>
    <t>Ensure that the regional settings of your computer align with the "Months" in sheet "Mapping" (A6:A17)</t>
  </si>
  <si>
    <t>4)</t>
  </si>
  <si>
    <t>Adjust the countries on sheets "by country", "by product &amp; country", and "monthly phasing". Instead of countries, you can also change it to sales representatives, departments, regions, etc.</t>
  </si>
  <si>
    <t>Bring in the right producs on sheet "Mapping" (D7:D45)</t>
  </si>
  <si>
    <t>5)</t>
  </si>
  <si>
    <t>Admin Expenses (later consolidating into the section "SG&amp;A") consist of 3 sub-categories (F:H) which are summed up in column I:I ("AdminExp"). If you need fewer columns, you can delete single columns within range F:H)</t>
  </si>
  <si>
    <t>6)</t>
  </si>
  <si>
    <r>
      <t xml:space="preserve">If you need more columns for the Admin Expenses, which later roll up into column I:I, you can add additional columns </t>
    </r>
    <r>
      <rPr>
        <b/>
        <sz val="10"/>
        <color theme="1"/>
        <rFont val="Arial"/>
        <family val="2"/>
      </rPr>
      <t>in between</t>
    </r>
    <r>
      <rPr>
        <sz val="10"/>
        <color theme="1"/>
        <rFont val="Arial"/>
        <family val="2"/>
      </rPr>
      <t xml:space="preserve"> either column F:F and G:G or G:G and H:H (if you copy them outside of this range, you need to adjust the sum formula in I:I)</t>
    </r>
  </si>
  <si>
    <t>How to customize</t>
  </si>
  <si>
    <t>You can adjust two things: Months (A6:A17) and Products (D7:45). Both will feed into subsequent drop-down lists, the cells colored in green indicate the range of the drop-down lists and can be changed</t>
  </si>
  <si>
    <t>Ensure that the updated countries align with your data pool in sheet "Data" (B:B), and that formulas in I:I and J:J are dragged down properly.</t>
  </si>
  <si>
    <t>Navigation</t>
  </si>
  <si>
    <t>Mapping</t>
  </si>
  <si>
    <t>Data</t>
  </si>
  <si>
    <t>By Country</t>
  </si>
  <si>
    <t>By Product</t>
  </si>
  <si>
    <t>Monthly Phasing</t>
  </si>
  <si>
    <t>Home Mortgage Calculation</t>
  </si>
  <si>
    <t>Mortgage Data</t>
  </si>
  <si>
    <t>Loan Amount</t>
  </si>
  <si>
    <t>Interest rate p.a.</t>
  </si>
  <si>
    <t>Duration (Years)</t>
  </si>
  <si>
    <t>Payment Frequency</t>
  </si>
  <si>
    <t>Monthly</t>
  </si>
  <si>
    <t>Quarterly</t>
  </si>
  <si>
    <t>Semi-Annually</t>
  </si>
  <si>
    <t>Beginning of Period</t>
  </si>
  <si>
    <t>End of Period</t>
  </si>
  <si>
    <t>Payments due</t>
  </si>
  <si>
    <t>Payment Schedule</t>
  </si>
  <si>
    <t>#</t>
  </si>
  <si>
    <t>Payment date</t>
  </si>
  <si>
    <t>Interest Rate</t>
  </si>
  <si>
    <t>Date of first Payment</t>
  </si>
  <si>
    <t>Beginning Balance</t>
  </si>
  <si>
    <t>Closing Balance</t>
  </si>
  <si>
    <t>Total Payment Due</t>
  </si>
  <si>
    <t>Principal Paid</t>
  </si>
  <si>
    <t>Interest Paid</t>
  </si>
  <si>
    <t>Year (for Chart)</t>
  </si>
  <si>
    <t>No. Of Periods</t>
  </si>
  <si>
    <t>Monthly Rental Income</t>
  </si>
  <si>
    <t>Real Estate Object</t>
  </si>
  <si>
    <t>Purchase Price</t>
  </si>
  <si>
    <t>Additional Expenses</t>
  </si>
  <si>
    <t>Realtor</t>
  </si>
  <si>
    <t>Land registry</t>
  </si>
  <si>
    <t>Other</t>
  </si>
  <si>
    <t>Placeholder</t>
  </si>
  <si>
    <t>Square feet or meters?</t>
  </si>
  <si>
    <t>Square Feet</t>
  </si>
  <si>
    <t>Downpayment</t>
  </si>
  <si>
    <t>Total Capital required</t>
  </si>
  <si>
    <t>Monthly rental price (excl. expenses)</t>
  </si>
  <si>
    <t>Square Meter</t>
  </si>
  <si>
    <t>Income Schedule</t>
  </si>
  <si>
    <t>Monthly rental income</t>
  </si>
  <si>
    <t>Accumulated income</t>
  </si>
  <si>
    <t>Additional income</t>
  </si>
  <si>
    <t>Additional expenses</t>
  </si>
  <si>
    <t>Comment</t>
  </si>
  <si>
    <t>Tenant moves in, deposit placed</t>
  </si>
  <si>
    <t>Tenant moves out</t>
  </si>
  <si>
    <t>Month (for chart)</t>
  </si>
  <si>
    <t>New kitchen</t>
  </si>
  <si>
    <t>Total monthly cash in-flow</t>
  </si>
  <si>
    <t>Total Cash Flow</t>
  </si>
  <si>
    <t>Year</t>
  </si>
  <si>
    <t>Rental Cash in-flow</t>
  </si>
  <si>
    <t>Mortgage cash out-flow</t>
  </si>
  <si>
    <t>Net Cash Impact</t>
  </si>
  <si>
    <t>Mortgage and Rental Income Calculator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</si>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</sst>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,,"/>
    <numFmt numFmtId="168" formatCode="#,##0.000000"/>
    <numFmt numFmtId="169" formatCode="###,000"/>
    <numFmt numFmtId="170" formatCode="_(* #,##0_);_(* \(#,##0\);_(* &quot;-&quot;??_);_(@_)"/>
    <numFmt numFmtId="171" formatCode="&quot;$&quot;#,##0"/>
    <numFmt numFmtId="172" formatCode="&quot;$&quot;#,##0.0_);[Red]\(&quot;$&quot;#,##0.0\)"/>
    <numFmt numFmtId="173" formatCode="_(&quot;$&quot;* #,##0_);_(&quot;$&quot;* \(#,##0\);_(&quot;$&quot;* &quot;-&quot;??_);_(@_)"/>
  </numFmts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8FCFAD"/>
        <bgColor indexed="64"/>
      </patternFill>
    </fill>
    <fill>
      <patternFill patternType="solid">
        <fgColor rgb="FF50B47F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7" fillId="2" borderId="1" applyNumberFormat="0" applyAlignment="0" applyProtection="0">
      <alignment horizontal="left" vertical="center" indent="1"/>
    </xf>
    <xf numFmtId="166" fontId="3" fillId="0" borderId="0" applyFont="0" applyFill="0" applyBorder="0" applyAlignment="0" applyProtection="0"/>
    <xf numFmtId="169" fontId="8" fillId="3" borderId="1" applyNumberFormat="0" applyAlignment="0" applyProtection="0">
      <alignment horizontal="left" vertical="center" indent="1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2" fillId="0" borderId="0" xfId="0" applyFont="1"/>
    <xf numFmtId="0" fontId="0" fillId="0" borderId="0" xfId="0" quotePrefix="1" applyAlignment="1">
      <alignment horizontal="right"/>
    </xf>
    <xf numFmtId="0" fontId="3" fillId="0" borderId="0" xfId="1"/>
    <xf numFmtId="0" fontId="1" fillId="0" borderId="0" xfId="1" applyFont="1" applyAlignment="1">
      <alignment vertical="top" wrapText="1"/>
    </xf>
    <xf numFmtId="0" fontId="5" fillId="5" borderId="0" xfId="1" applyFont="1" applyFill="1"/>
    <xf numFmtId="167" fontId="1" fillId="0" borderId="0" xfId="1" applyNumberFormat="1" applyFont="1"/>
    <xf numFmtId="168" fontId="3" fillId="0" borderId="0" xfId="1" applyNumberFormat="1"/>
    <xf numFmtId="0" fontId="0" fillId="0" borderId="0" xfId="0" applyAlignment="1">
      <alignment horizontal="right"/>
    </xf>
    <xf numFmtId="0" fontId="5" fillId="0" borderId="0" xfId="1" applyFo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3" fillId="6" borderId="0" xfId="1" applyFill="1"/>
    <xf numFmtId="0" fontId="0" fillId="6" borderId="0" xfId="0" applyFill="1"/>
    <xf numFmtId="0" fontId="9" fillId="6" borderId="0" xfId="0" applyFont="1" applyFill="1"/>
    <xf numFmtId="0" fontId="11" fillId="6" borderId="0" xfId="8" applyFont="1" applyFill="1"/>
    <xf numFmtId="0" fontId="11" fillId="6" borderId="0" xfId="8" quotePrefix="1" applyFont="1" applyFill="1"/>
    <xf numFmtId="0" fontId="5" fillId="5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vertical="center"/>
    </xf>
    <xf numFmtId="0" fontId="5" fillId="5" borderId="0" xfId="1" applyFont="1" applyFill="1" applyAlignment="1">
      <alignment vertical="center"/>
    </xf>
    <xf numFmtId="0" fontId="3" fillId="0" borderId="0" xfId="1" applyAlignment="1">
      <alignment vertical="center"/>
    </xf>
    <xf numFmtId="170" fontId="3" fillId="0" borderId="0" xfId="6" applyNumberFormat="1" applyFont="1"/>
    <xf numFmtId="166" fontId="3" fillId="0" borderId="0" xfId="1" applyNumberFormat="1"/>
    <xf numFmtId="164" fontId="0" fillId="0" borderId="0" xfId="0" applyNumberFormat="1"/>
    <xf numFmtId="0" fontId="3" fillId="5" borderId="0" xfId="1" applyFill="1"/>
    <xf numFmtId="172" fontId="5" fillId="5" borderId="0" xfId="1" applyNumberFormat="1" applyFont="1" applyFill="1"/>
    <xf numFmtId="171" fontId="3" fillId="4" borderId="0" xfId="1" applyNumberFormat="1" applyFill="1" applyAlignment="1">
      <alignment horizontal="center"/>
    </xf>
    <xf numFmtId="170" fontId="3" fillId="4" borderId="0" xfId="6" applyNumberFormat="1" applyFont="1" applyFill="1" applyAlignment="1">
      <alignment horizontal="center"/>
    </xf>
    <xf numFmtId="0" fontId="3" fillId="4" borderId="0" xfId="1" applyFill="1" applyAlignment="1">
      <alignment horizontal="center"/>
    </xf>
    <xf numFmtId="0" fontId="3" fillId="0" borderId="0" xfId="1" applyAlignment="1">
      <alignment horizontal="center" vertical="center" wrapText="1"/>
    </xf>
    <xf numFmtId="14" fontId="3" fillId="4" borderId="0" xfId="1" applyNumberFormat="1" applyFill="1"/>
    <xf numFmtId="14" fontId="3" fillId="0" borderId="0" xfId="1" applyNumberFormat="1"/>
    <xf numFmtId="10" fontId="3" fillId="0" borderId="0" xfId="7" applyNumberFormat="1" applyFont="1"/>
    <xf numFmtId="171" fontId="3" fillId="0" borderId="0" xfId="1" applyNumberFormat="1"/>
    <xf numFmtId="172" fontId="3" fillId="0" borderId="0" xfId="7" applyNumberFormat="1" applyFont="1"/>
    <xf numFmtId="10" fontId="3" fillId="4" borderId="0" xfId="7" applyNumberFormat="1" applyFont="1" applyFill="1" applyAlignment="1">
      <alignment horizontal="center"/>
    </xf>
    <xf numFmtId="170" fontId="5" fillId="5" borderId="0" xfId="6" applyNumberFormat="1" applyFont="1" applyFill="1"/>
    <xf numFmtId="10" fontId="3" fillId="0" borderId="0" xfId="7" applyNumberFormat="1" applyFont="1" applyFill="1"/>
    <xf numFmtId="1" fontId="3" fillId="0" borderId="0" xfId="1" applyNumberFormat="1"/>
    <xf numFmtId="170" fontId="3" fillId="0" borderId="0" xfId="6" applyNumberFormat="1" applyFont="1" applyFill="1"/>
    <xf numFmtId="170" fontId="3" fillId="0" borderId="0" xfId="1" applyNumberFormat="1"/>
    <xf numFmtId="173" fontId="3" fillId="6" borderId="0" xfId="9" applyNumberFormat="1" applyFont="1" applyFill="1"/>
    <xf numFmtId="170" fontId="3" fillId="0" borderId="0" xfId="6" applyNumberFormat="1" applyFont="1" applyFill="1" applyAlignment="1">
      <alignment horizontal="center"/>
    </xf>
    <xf numFmtId="2" fontId="3" fillId="4" borderId="0" xfId="6" applyNumberFormat="1" applyFont="1" applyFill="1" applyAlignment="1">
      <alignment horizontal="center"/>
    </xf>
    <xf numFmtId="171" fontId="3" fillId="6" borderId="0" xfId="1" applyNumberFormat="1" applyFill="1" applyAlignment="1">
      <alignment horizontal="center"/>
    </xf>
    <xf numFmtId="0" fontId="3" fillId="0" borderId="0" xfId="1" applyAlignment="1">
      <alignment horizontal="left" indent="2"/>
    </xf>
    <xf numFmtId="0" fontId="12" fillId="0" borderId="0" xfId="1" applyFont="1" applyAlignment="1">
      <alignment horizontal="left" indent="2"/>
    </xf>
    <xf numFmtId="0" fontId="6" fillId="0" borderId="6" xfId="1" applyFont="1" applyBorder="1"/>
    <xf numFmtId="171" fontId="6" fillId="4" borderId="7" xfId="1" applyNumberFormat="1" applyFont="1" applyFill="1" applyBorder="1" applyAlignment="1">
      <alignment horizontal="center"/>
    </xf>
    <xf numFmtId="173" fontId="3" fillId="0" borderId="0" xfId="9" applyNumberFormat="1" applyFont="1" applyFill="1"/>
    <xf numFmtId="0" fontId="5" fillId="5" borderId="0" xfId="1" applyFont="1" applyFill="1" applyAlignment="1">
      <alignment horizontal="center" vertical="center"/>
    </xf>
    <xf numFmtId="0" fontId="3" fillId="0" borderId="0" xfId="1" applyAlignment="1">
      <alignment horizontal="center"/>
    </xf>
    <xf numFmtId="0" fontId="5" fillId="5" borderId="0" xfId="1" applyFont="1" applyFill="1" applyAlignment="1">
      <alignment horizontal="center"/>
    </xf>
    <xf numFmtId="172" fontId="3" fillId="0" borderId="0" xfId="7" applyNumberFormat="1" applyFont="1" applyAlignment="1">
      <alignment horizontal="center"/>
    </xf>
    <xf numFmtId="171" fontId="5" fillId="5" borderId="3" xfId="1" applyNumberFormat="1" applyFont="1" applyFill="1" applyBorder="1" applyAlignment="1">
      <alignment horizontal="center" vertical="center"/>
    </xf>
    <xf numFmtId="10" fontId="5" fillId="5" borderId="5" xfId="7" applyNumberFormat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vertical="center" wrapText="1"/>
    </xf>
    <xf numFmtId="0" fontId="5" fillId="5" borderId="4" xfId="1" applyFont="1" applyFill="1" applyBorder="1" applyAlignment="1">
      <alignment vertical="center" wrapText="1"/>
    </xf>
    <xf numFmtId="171" fontId="3" fillId="6" borderId="0" xfId="1" applyNumberFormat="1" applyFill="1"/>
    <xf numFmtId="14" fontId="3" fillId="6" borderId="0" xfId="1" applyNumberFormat="1" applyFill="1"/>
    <xf numFmtId="1" fontId="3" fillId="6" borderId="0" xfId="1" applyNumberFormat="1" applyFill="1"/>
    <xf numFmtId="10" fontId="3" fillId="6" borderId="0" xfId="7" applyNumberFormat="1" applyFont="1" applyFill="1"/>
    <xf numFmtId="172" fontId="3" fillId="6" borderId="0" xfId="7" applyNumberFormat="1" applyFont="1" applyFill="1"/>
    <xf numFmtId="170" fontId="3" fillId="6" borderId="0" xfId="6" applyNumberFormat="1" applyFont="1" applyFill="1" applyAlignment="1">
      <alignment horizontal="center"/>
    </xf>
    <xf numFmtId="0" fontId="13" fillId="6" borderId="0" xfId="1" applyFont="1" applyFill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173" fontId="3" fillId="6" borderId="9" xfId="0" applyNumberFormat="1" applyFont="1" applyFill="1" applyBorder="1"/>
    <xf numFmtId="173" fontId="3" fillId="6" borderId="10" xfId="0" applyNumberFormat="1" applyFont="1" applyFill="1" applyBorder="1"/>
    <xf numFmtId="0" fontId="5" fillId="5" borderId="2" xfId="1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3" fillId="6" borderId="12" xfId="0" applyFont="1" applyFill="1" applyBorder="1"/>
    <xf numFmtId="0" fontId="3" fillId="6" borderId="0" xfId="0" applyFont="1" applyFill="1"/>
    <xf numFmtId="173" fontId="3" fillId="6" borderId="0" xfId="9" applyNumberFormat="1" applyFont="1" applyFill="1" applyBorder="1"/>
    <xf numFmtId="172" fontId="3" fillId="6" borderId="0" xfId="7" applyNumberFormat="1" applyFont="1" applyFill="1" applyBorder="1"/>
    <xf numFmtId="0" fontId="3" fillId="6" borderId="4" xfId="0" applyFont="1" applyFill="1" applyBorder="1"/>
    <xf numFmtId="0" fontId="3" fillId="6" borderId="13" xfId="0" applyFont="1" applyFill="1" applyBorder="1"/>
    <xf numFmtId="173" fontId="3" fillId="6" borderId="13" xfId="9" applyNumberFormat="1" applyFont="1" applyFill="1" applyBorder="1"/>
    <xf numFmtId="172" fontId="3" fillId="6" borderId="13" xfId="7" applyNumberFormat="1" applyFont="1" applyFill="1" applyBorder="1"/>
    <xf numFmtId="1" fontId="3" fillId="6" borderId="0" xfId="6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10"/>
    <xf numFmtId="0" fontId="10" fillId="0" borderId="0" xfId="8"/>
    <xf numFmtId="0" fontId="4" fillId="5" borderId="0" xfId="1" applyFont="1" applyFill="1" applyAlignment="1">
      <alignment horizontal="left" vertical="center" wrapText="1"/>
    </xf>
  </cellXfs>
  <cellStyles count="11">
    <cellStyle name="Comma" xfId="6" builtinId="3"/>
    <cellStyle name="Comma 2" xfId="5" xr:uid="{C38788C9-D9FD-40EE-B1CB-443AE264BFAC}"/>
    <cellStyle name="Currency" xfId="9" builtinId="4"/>
    <cellStyle name="Hyperlink" xfId="8" builtinId="8"/>
    <cellStyle name="Komma 2" xfId="3" xr:uid="{334E2B86-9357-41A1-8D55-35C69DFE04B9}"/>
    <cellStyle name="Normal" xfId="0" builtinId="0"/>
    <cellStyle name="Normal 2 2" xfId="10" xr:uid="{CD4557DD-A9A1-4D57-9F3B-15746AB07EF2}"/>
    <cellStyle name="Percent" xfId="7" builtinId="5"/>
    <cellStyle name="SAPDimensionCell" xfId="2" xr:uid="{C2E8656A-1E9D-4A7D-AAA9-867F06831802}"/>
    <cellStyle name="SAPMemberCell" xfId="4" xr:uid="{441CB53A-C5FC-4C51-95FF-37A86381F143}"/>
    <cellStyle name="Standard 2" xfId="1" xr:uid="{EC085F19-30F4-486E-BED1-B135FA8006F5}"/>
  </cellStyles>
  <dxfs count="0"/>
  <tableStyles count="1" defaultTableStyle="TableStyleMedium2" defaultPivotStyle="PivotStyleLight16">
    <tableStyle name="Invisible" pivot="0" table="0" count="0" xr9:uid="{BD532740-4671-44CE-8428-E9673303CF05}"/>
  </tableStyles>
  <colors>
    <mruColors>
      <color rgb="FF8FCFAD"/>
      <color rgb="FF50B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Accumulated</a:t>
            </a:r>
            <a:r>
              <a:rPr lang="en-US" b="1" baseline="0"/>
              <a:t> Income and monthly cash flow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167673353942746E-2"/>
          <c:y val="2.4783147459727387E-2"/>
          <c:w val="0.92348671113982295"/>
          <c:h val="0.91524592883138678"/>
        </c:manualLayout>
      </c:layout>
      <c:barChart>
        <c:barDir val="col"/>
        <c:grouping val="clustered"/>
        <c:varyColors val="0"/>
        <c:ser>
          <c:idx val="1"/>
          <c:order val="1"/>
          <c:tx>
            <c:v>Total monthly cash in-flow</c:v>
          </c:tx>
          <c:spPr>
            <a:solidFill>
              <a:srgbClr val="8FCFAD"/>
            </a:solidFill>
            <a:ln w="31750" cap="rnd">
              <a:solidFill>
                <a:srgbClr val="8FCFAD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[0]!Label2</c:f>
              <c:strCache>
                <c:ptCount val="14"/>
                <c:pt idx="0">
                  <c:v> 7.2020 </c:v>
                </c:pt>
                <c:pt idx="1">
                  <c:v> 8.2020 </c:v>
                </c:pt>
                <c:pt idx="2">
                  <c:v> 9.2020 </c:v>
                </c:pt>
                <c:pt idx="3">
                  <c:v> 10.2020 </c:v>
                </c:pt>
                <c:pt idx="4">
                  <c:v> 11.2020 </c:v>
                </c:pt>
                <c:pt idx="5">
                  <c:v> 12.2020 </c:v>
                </c:pt>
                <c:pt idx="6">
                  <c:v> 1.2021 </c:v>
                </c:pt>
                <c:pt idx="7">
                  <c:v> 2.2021 </c:v>
                </c:pt>
                <c:pt idx="8">
                  <c:v> 3.2021 </c:v>
                </c:pt>
                <c:pt idx="9">
                  <c:v> 4.2021 </c:v>
                </c:pt>
                <c:pt idx="10">
                  <c:v> 5.2021 </c:v>
                </c:pt>
                <c:pt idx="11">
                  <c:v> 6.2021 </c:v>
                </c:pt>
                <c:pt idx="12">
                  <c:v> 7.2021 </c:v>
                </c:pt>
                <c:pt idx="13">
                  <c:v> 8.2021 </c:v>
                </c:pt>
              </c:strCache>
            </c:strRef>
          </c:cat>
          <c:val>
            <c:numRef>
              <c:f>[0]!dataMthlyCashFlow</c:f>
              <c:numCache>
                <c:formatCode>_("$"* #,##0_);_("$"* \(#,##0\);_("$"* "-"??_);_(@_)</c:formatCode>
                <c:ptCount val="14"/>
                <c:pt idx="0">
                  <c:v>2600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-1200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-1000</c:v>
                </c:pt>
                <c:pt idx="12">
                  <c:v>800</c:v>
                </c:pt>
                <c:pt idx="1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9-46D9-AC0A-FFA3ABAD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916589904"/>
        <c:axId val="659529856"/>
      </c:barChart>
      <c:lineChart>
        <c:grouping val="standard"/>
        <c:varyColors val="0"/>
        <c:ser>
          <c:idx val="0"/>
          <c:order val="0"/>
          <c:tx>
            <c:v>Accumulated income</c:v>
          </c:tx>
          <c:spPr>
            <a:ln w="31750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[0]!Label2</c:f>
              <c:strCache>
                <c:ptCount val="14"/>
                <c:pt idx="0">
                  <c:v> 7.2020 </c:v>
                </c:pt>
                <c:pt idx="1">
                  <c:v> 8.2020 </c:v>
                </c:pt>
                <c:pt idx="2">
                  <c:v> 9.2020 </c:v>
                </c:pt>
                <c:pt idx="3">
                  <c:v> 10.2020 </c:v>
                </c:pt>
                <c:pt idx="4">
                  <c:v> 11.2020 </c:v>
                </c:pt>
                <c:pt idx="5">
                  <c:v> 12.2020 </c:v>
                </c:pt>
                <c:pt idx="6">
                  <c:v> 1.2021 </c:v>
                </c:pt>
                <c:pt idx="7">
                  <c:v> 2.2021 </c:v>
                </c:pt>
                <c:pt idx="8">
                  <c:v> 3.2021 </c:v>
                </c:pt>
                <c:pt idx="9">
                  <c:v> 4.2021 </c:v>
                </c:pt>
                <c:pt idx="10">
                  <c:v> 5.2021 </c:v>
                </c:pt>
                <c:pt idx="11">
                  <c:v> 6.2021 </c:v>
                </c:pt>
                <c:pt idx="12">
                  <c:v> 7.2021 </c:v>
                </c:pt>
                <c:pt idx="13">
                  <c:v> 8.2021 </c:v>
                </c:pt>
              </c:strCache>
            </c:strRef>
          </c:cat>
          <c:val>
            <c:numRef>
              <c:f>[0]!dataAccInc</c:f>
              <c:numCache>
                <c:formatCode>"$"#,##0.0_);[Red]\("$"#,##0.0\)</c:formatCode>
                <c:ptCount val="14"/>
                <c:pt idx="0">
                  <c:v>2600</c:v>
                </c:pt>
                <c:pt idx="1">
                  <c:v>3400</c:v>
                </c:pt>
                <c:pt idx="2">
                  <c:v>4200</c:v>
                </c:pt>
                <c:pt idx="3">
                  <c:v>5000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7600</c:v>
                </c:pt>
                <c:pt idx="12">
                  <c:v>8400</c:v>
                </c:pt>
                <c:pt idx="13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9-46D9-AC0A-FFA3ABAD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589904"/>
        <c:axId val="659529856"/>
      </c:lineChart>
      <c:catAx>
        <c:axId val="9165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9856"/>
        <c:crosses val="autoZero"/>
        <c:auto val="1"/>
        <c:lblAlgn val="ctr"/>
        <c:lblOffset val="100"/>
        <c:noMultiLvlLbl val="0"/>
      </c:catAx>
      <c:valAx>
        <c:axId val="6595298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Amortization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Closing Balance</c:v>
          </c:tx>
          <c:spPr>
            <a:ln w="3492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numRef>
              <c:f>[0]!Label</c:f>
              <c:numCache>
                <c:formatCode>0</c:formatCode>
                <c:ptCount val="48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2025</c:v>
                </c:pt>
                <c:pt idx="55">
                  <c:v>2025</c:v>
                </c:pt>
                <c:pt idx="56">
                  <c:v>2025</c:v>
                </c:pt>
                <c:pt idx="57">
                  <c:v>2025</c:v>
                </c:pt>
                <c:pt idx="58">
                  <c:v>2025</c:v>
                </c:pt>
                <c:pt idx="59">
                  <c:v>2025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2026</c:v>
                </c:pt>
                <c:pt idx="67">
                  <c:v>2026</c:v>
                </c:pt>
                <c:pt idx="68">
                  <c:v>2026</c:v>
                </c:pt>
                <c:pt idx="69">
                  <c:v>2026</c:v>
                </c:pt>
                <c:pt idx="70">
                  <c:v>2026</c:v>
                </c:pt>
                <c:pt idx="71">
                  <c:v>2026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2027</c:v>
                </c:pt>
                <c:pt idx="79">
                  <c:v>2027</c:v>
                </c:pt>
                <c:pt idx="80">
                  <c:v>2027</c:v>
                </c:pt>
                <c:pt idx="81">
                  <c:v>2027</c:v>
                </c:pt>
                <c:pt idx="82">
                  <c:v>2027</c:v>
                </c:pt>
                <c:pt idx="83">
                  <c:v>2027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2028</c:v>
                </c:pt>
                <c:pt idx="91">
                  <c:v>2028</c:v>
                </c:pt>
                <c:pt idx="92">
                  <c:v>2028</c:v>
                </c:pt>
                <c:pt idx="93">
                  <c:v>2028</c:v>
                </c:pt>
                <c:pt idx="94">
                  <c:v>2028</c:v>
                </c:pt>
                <c:pt idx="95">
                  <c:v>2028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2029</c:v>
                </c:pt>
                <c:pt idx="103">
                  <c:v>2029</c:v>
                </c:pt>
                <c:pt idx="104">
                  <c:v>2029</c:v>
                </c:pt>
                <c:pt idx="105">
                  <c:v>2029</c:v>
                </c:pt>
                <c:pt idx="106">
                  <c:v>2029</c:v>
                </c:pt>
                <c:pt idx="107">
                  <c:v>2029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2030</c:v>
                </c:pt>
                <c:pt idx="115">
                  <c:v>2030</c:v>
                </c:pt>
                <c:pt idx="116">
                  <c:v>2030</c:v>
                </c:pt>
                <c:pt idx="117">
                  <c:v>2030</c:v>
                </c:pt>
                <c:pt idx="118">
                  <c:v>2030</c:v>
                </c:pt>
                <c:pt idx="119">
                  <c:v>2030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2031</c:v>
                </c:pt>
                <c:pt idx="127">
                  <c:v>2031</c:v>
                </c:pt>
                <c:pt idx="128">
                  <c:v>2031</c:v>
                </c:pt>
                <c:pt idx="129">
                  <c:v>2031</c:v>
                </c:pt>
                <c:pt idx="130">
                  <c:v>2031</c:v>
                </c:pt>
                <c:pt idx="131">
                  <c:v>2031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2032</c:v>
                </c:pt>
                <c:pt idx="139">
                  <c:v>2032</c:v>
                </c:pt>
                <c:pt idx="140">
                  <c:v>2032</c:v>
                </c:pt>
                <c:pt idx="141">
                  <c:v>2032</c:v>
                </c:pt>
                <c:pt idx="142">
                  <c:v>2032</c:v>
                </c:pt>
                <c:pt idx="143">
                  <c:v>2032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2033</c:v>
                </c:pt>
                <c:pt idx="151">
                  <c:v>2033</c:v>
                </c:pt>
                <c:pt idx="152">
                  <c:v>2033</c:v>
                </c:pt>
                <c:pt idx="153">
                  <c:v>2033</c:v>
                </c:pt>
                <c:pt idx="154">
                  <c:v>2033</c:v>
                </c:pt>
                <c:pt idx="155">
                  <c:v>2033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2034</c:v>
                </c:pt>
                <c:pt idx="163">
                  <c:v>2034</c:v>
                </c:pt>
                <c:pt idx="164">
                  <c:v>2034</c:v>
                </c:pt>
                <c:pt idx="165">
                  <c:v>2034</c:v>
                </c:pt>
                <c:pt idx="166">
                  <c:v>2034</c:v>
                </c:pt>
                <c:pt idx="167">
                  <c:v>2034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2035</c:v>
                </c:pt>
                <c:pt idx="175">
                  <c:v>2035</c:v>
                </c:pt>
                <c:pt idx="176">
                  <c:v>2035</c:v>
                </c:pt>
                <c:pt idx="177">
                  <c:v>2035</c:v>
                </c:pt>
                <c:pt idx="178">
                  <c:v>2035</c:v>
                </c:pt>
                <c:pt idx="179">
                  <c:v>2035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2036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2037</c:v>
                </c:pt>
                <c:pt idx="199">
                  <c:v>2037</c:v>
                </c:pt>
                <c:pt idx="200">
                  <c:v>2037</c:v>
                </c:pt>
                <c:pt idx="201">
                  <c:v>2037</c:v>
                </c:pt>
                <c:pt idx="202">
                  <c:v>2037</c:v>
                </c:pt>
                <c:pt idx="203">
                  <c:v>2037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2038</c:v>
                </c:pt>
                <c:pt idx="211">
                  <c:v>2038</c:v>
                </c:pt>
                <c:pt idx="212">
                  <c:v>2038</c:v>
                </c:pt>
                <c:pt idx="213">
                  <c:v>2038</c:v>
                </c:pt>
                <c:pt idx="214">
                  <c:v>2038</c:v>
                </c:pt>
                <c:pt idx="215">
                  <c:v>2038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2039</c:v>
                </c:pt>
                <c:pt idx="223">
                  <c:v>2039</c:v>
                </c:pt>
                <c:pt idx="224">
                  <c:v>2039</c:v>
                </c:pt>
                <c:pt idx="225">
                  <c:v>2039</c:v>
                </c:pt>
                <c:pt idx="226">
                  <c:v>2039</c:v>
                </c:pt>
                <c:pt idx="227">
                  <c:v>2039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2040</c:v>
                </c:pt>
                <c:pt idx="235">
                  <c:v>2040</c:v>
                </c:pt>
                <c:pt idx="236">
                  <c:v>2040</c:v>
                </c:pt>
                <c:pt idx="237">
                  <c:v>2040</c:v>
                </c:pt>
                <c:pt idx="238">
                  <c:v>2040</c:v>
                </c:pt>
                <c:pt idx="239">
                  <c:v>2040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2041</c:v>
                </c:pt>
                <c:pt idx="247">
                  <c:v>2041</c:v>
                </c:pt>
                <c:pt idx="248">
                  <c:v>2041</c:v>
                </c:pt>
                <c:pt idx="249">
                  <c:v>2041</c:v>
                </c:pt>
                <c:pt idx="250">
                  <c:v>2041</c:v>
                </c:pt>
                <c:pt idx="251">
                  <c:v>2041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2042</c:v>
                </c:pt>
                <c:pt idx="259">
                  <c:v>2042</c:v>
                </c:pt>
                <c:pt idx="260">
                  <c:v>2042</c:v>
                </c:pt>
                <c:pt idx="261">
                  <c:v>2042</c:v>
                </c:pt>
                <c:pt idx="262">
                  <c:v>2042</c:v>
                </c:pt>
                <c:pt idx="263">
                  <c:v>2042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2043</c:v>
                </c:pt>
                <c:pt idx="271">
                  <c:v>2043</c:v>
                </c:pt>
                <c:pt idx="272">
                  <c:v>2043</c:v>
                </c:pt>
                <c:pt idx="273">
                  <c:v>2043</c:v>
                </c:pt>
                <c:pt idx="274">
                  <c:v>2043</c:v>
                </c:pt>
                <c:pt idx="275">
                  <c:v>2043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2044</c:v>
                </c:pt>
                <c:pt idx="283">
                  <c:v>2044</c:v>
                </c:pt>
                <c:pt idx="284">
                  <c:v>2044</c:v>
                </c:pt>
                <c:pt idx="285">
                  <c:v>2044</c:v>
                </c:pt>
                <c:pt idx="286">
                  <c:v>2044</c:v>
                </c:pt>
                <c:pt idx="287">
                  <c:v>2044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2045</c:v>
                </c:pt>
                <c:pt idx="295">
                  <c:v>2045</c:v>
                </c:pt>
                <c:pt idx="296">
                  <c:v>2045</c:v>
                </c:pt>
                <c:pt idx="297">
                  <c:v>2045</c:v>
                </c:pt>
                <c:pt idx="298">
                  <c:v>2045</c:v>
                </c:pt>
                <c:pt idx="299">
                  <c:v>2045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2046</c:v>
                </c:pt>
                <c:pt idx="307">
                  <c:v>2046</c:v>
                </c:pt>
                <c:pt idx="308">
                  <c:v>2046</c:v>
                </c:pt>
                <c:pt idx="309">
                  <c:v>2046</c:v>
                </c:pt>
                <c:pt idx="310">
                  <c:v>2046</c:v>
                </c:pt>
                <c:pt idx="311">
                  <c:v>2046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2047</c:v>
                </c:pt>
                <c:pt idx="319">
                  <c:v>2047</c:v>
                </c:pt>
                <c:pt idx="320">
                  <c:v>2047</c:v>
                </c:pt>
                <c:pt idx="321">
                  <c:v>2047</c:v>
                </c:pt>
                <c:pt idx="322">
                  <c:v>2047</c:v>
                </c:pt>
                <c:pt idx="323">
                  <c:v>2047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2048</c:v>
                </c:pt>
                <c:pt idx="331">
                  <c:v>2048</c:v>
                </c:pt>
                <c:pt idx="332">
                  <c:v>2048</c:v>
                </c:pt>
                <c:pt idx="333">
                  <c:v>2048</c:v>
                </c:pt>
                <c:pt idx="334">
                  <c:v>2048</c:v>
                </c:pt>
                <c:pt idx="335">
                  <c:v>2048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2049</c:v>
                </c:pt>
                <c:pt idx="343">
                  <c:v>2049</c:v>
                </c:pt>
                <c:pt idx="344">
                  <c:v>2049</c:v>
                </c:pt>
                <c:pt idx="345">
                  <c:v>2049</c:v>
                </c:pt>
                <c:pt idx="346">
                  <c:v>2049</c:v>
                </c:pt>
                <c:pt idx="347">
                  <c:v>2049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2050</c:v>
                </c:pt>
                <c:pt idx="355">
                  <c:v>2050</c:v>
                </c:pt>
                <c:pt idx="356">
                  <c:v>2050</c:v>
                </c:pt>
                <c:pt idx="357">
                  <c:v>2050</c:v>
                </c:pt>
                <c:pt idx="358">
                  <c:v>2050</c:v>
                </c:pt>
                <c:pt idx="359">
                  <c:v>2050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2051</c:v>
                </c:pt>
                <c:pt idx="367">
                  <c:v>2051</c:v>
                </c:pt>
                <c:pt idx="368">
                  <c:v>2051</c:v>
                </c:pt>
                <c:pt idx="369">
                  <c:v>2051</c:v>
                </c:pt>
                <c:pt idx="370">
                  <c:v>2051</c:v>
                </c:pt>
                <c:pt idx="371">
                  <c:v>2051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2052</c:v>
                </c:pt>
                <c:pt idx="379">
                  <c:v>2052</c:v>
                </c:pt>
                <c:pt idx="380">
                  <c:v>2052</c:v>
                </c:pt>
                <c:pt idx="381">
                  <c:v>2052</c:v>
                </c:pt>
                <c:pt idx="382">
                  <c:v>2052</c:v>
                </c:pt>
                <c:pt idx="383">
                  <c:v>2052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2053</c:v>
                </c:pt>
                <c:pt idx="391">
                  <c:v>2053</c:v>
                </c:pt>
                <c:pt idx="392">
                  <c:v>2053</c:v>
                </c:pt>
                <c:pt idx="393">
                  <c:v>2053</c:v>
                </c:pt>
                <c:pt idx="394">
                  <c:v>2053</c:v>
                </c:pt>
                <c:pt idx="395">
                  <c:v>2053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2054</c:v>
                </c:pt>
                <c:pt idx="403">
                  <c:v>2054</c:v>
                </c:pt>
                <c:pt idx="404">
                  <c:v>2054</c:v>
                </c:pt>
                <c:pt idx="405">
                  <c:v>2054</c:v>
                </c:pt>
                <c:pt idx="406">
                  <c:v>2054</c:v>
                </c:pt>
                <c:pt idx="407">
                  <c:v>2054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2055</c:v>
                </c:pt>
                <c:pt idx="415">
                  <c:v>2055</c:v>
                </c:pt>
                <c:pt idx="416">
                  <c:v>2055</c:v>
                </c:pt>
                <c:pt idx="417">
                  <c:v>2055</c:v>
                </c:pt>
                <c:pt idx="418">
                  <c:v>2055</c:v>
                </c:pt>
                <c:pt idx="419">
                  <c:v>2055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2056</c:v>
                </c:pt>
                <c:pt idx="427">
                  <c:v>2056</c:v>
                </c:pt>
                <c:pt idx="428">
                  <c:v>2056</c:v>
                </c:pt>
                <c:pt idx="429">
                  <c:v>2056</c:v>
                </c:pt>
                <c:pt idx="430">
                  <c:v>2056</c:v>
                </c:pt>
                <c:pt idx="431">
                  <c:v>2056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2057</c:v>
                </c:pt>
                <c:pt idx="439">
                  <c:v>2057</c:v>
                </c:pt>
                <c:pt idx="440">
                  <c:v>2057</c:v>
                </c:pt>
                <c:pt idx="441">
                  <c:v>2057</c:v>
                </c:pt>
                <c:pt idx="442">
                  <c:v>2057</c:v>
                </c:pt>
                <c:pt idx="443">
                  <c:v>2057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2058</c:v>
                </c:pt>
                <c:pt idx="451">
                  <c:v>2058</c:v>
                </c:pt>
                <c:pt idx="452">
                  <c:v>2058</c:v>
                </c:pt>
                <c:pt idx="453">
                  <c:v>2058</c:v>
                </c:pt>
                <c:pt idx="454">
                  <c:v>2058</c:v>
                </c:pt>
                <c:pt idx="455">
                  <c:v>2058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2059</c:v>
                </c:pt>
                <c:pt idx="463">
                  <c:v>2059</c:v>
                </c:pt>
                <c:pt idx="464">
                  <c:v>2059</c:v>
                </c:pt>
                <c:pt idx="465">
                  <c:v>2059</c:v>
                </c:pt>
                <c:pt idx="466">
                  <c:v>2059</c:v>
                </c:pt>
                <c:pt idx="467">
                  <c:v>2059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2060</c:v>
                </c:pt>
                <c:pt idx="475">
                  <c:v>2060</c:v>
                </c:pt>
                <c:pt idx="476">
                  <c:v>2060</c:v>
                </c:pt>
                <c:pt idx="477">
                  <c:v>2060</c:v>
                </c:pt>
                <c:pt idx="478">
                  <c:v>2060</c:v>
                </c:pt>
                <c:pt idx="479">
                  <c:v>2060</c:v>
                </c:pt>
              </c:numCache>
            </c:numRef>
          </c:cat>
          <c:val>
            <c:numRef>
              <c:f>[0]!data</c:f>
              <c:numCache>
                <c:formatCode>"$"#,##0</c:formatCode>
                <c:ptCount val="480"/>
                <c:pt idx="0">
                  <c:v>247213.11507131209</c:v>
                </c:pt>
                <c:pt idx="1">
                  <c:v>246925.58465153462</c:v>
                </c:pt>
                <c:pt idx="2">
                  <c:v>246637.40728831265</c:v>
                </c:pt>
                <c:pt idx="3">
                  <c:v>246348.58152602345</c:v>
                </c:pt>
                <c:pt idx="4">
                  <c:v>246059.1059057691</c:v>
                </c:pt>
                <c:pt idx="5">
                  <c:v>245768.97896536917</c:v>
                </c:pt>
                <c:pt idx="6">
                  <c:v>245478.19923935333</c:v>
                </c:pt>
                <c:pt idx="7">
                  <c:v>245186.76525895396</c:v>
                </c:pt>
                <c:pt idx="8">
                  <c:v>244894.67555209869</c:v>
                </c:pt>
                <c:pt idx="9">
                  <c:v>244601.92864340299</c:v>
                </c:pt>
                <c:pt idx="10">
                  <c:v>244308.52305416274</c:v>
                </c:pt>
                <c:pt idx="11">
                  <c:v>244014.45730234668</c:v>
                </c:pt>
                <c:pt idx="12">
                  <c:v>243719.72990258905</c:v>
                </c:pt>
                <c:pt idx="13">
                  <c:v>243424.33936618196</c:v>
                </c:pt>
                <c:pt idx="14">
                  <c:v>243128.28420106796</c:v>
                </c:pt>
                <c:pt idx="15">
                  <c:v>242831.56291183244</c:v>
                </c:pt>
                <c:pt idx="16">
                  <c:v>242534.17399969616</c:v>
                </c:pt>
                <c:pt idx="17">
                  <c:v>242236.11596250755</c:v>
                </c:pt>
                <c:pt idx="18">
                  <c:v>241937.38729473526</c:v>
                </c:pt>
                <c:pt idx="19">
                  <c:v>241637.9864874605</c:v>
                </c:pt>
                <c:pt idx="20">
                  <c:v>241337.91202836938</c:v>
                </c:pt>
                <c:pt idx="21">
                  <c:v>241037.1624017453</c:v>
                </c:pt>
                <c:pt idx="22">
                  <c:v>240735.7360884613</c:v>
                </c:pt>
                <c:pt idx="23">
                  <c:v>240433.63156597244</c:v>
                </c:pt>
                <c:pt idx="24">
                  <c:v>240130.84730830794</c:v>
                </c:pt>
                <c:pt idx="25">
                  <c:v>239827.38178606372</c:v>
                </c:pt>
                <c:pt idx="26">
                  <c:v>239523.23346639445</c:v>
                </c:pt>
                <c:pt idx="27">
                  <c:v>239218.40081300592</c:v>
                </c:pt>
                <c:pt idx="28">
                  <c:v>238912.88228614727</c:v>
                </c:pt>
                <c:pt idx="29">
                  <c:v>238606.6763426032</c:v>
                </c:pt>
                <c:pt idx="30">
                  <c:v>238299.78143568613</c:v>
                </c:pt>
                <c:pt idx="31">
                  <c:v>237992.19601522852</c:v>
                </c:pt>
                <c:pt idx="32">
                  <c:v>237683.91852757486</c:v>
                </c:pt>
                <c:pt idx="33">
                  <c:v>237374.94741557399</c:v>
                </c:pt>
                <c:pt idx="34">
                  <c:v>237065.28111857112</c:v>
                </c:pt>
                <c:pt idx="35">
                  <c:v>236754.91807239997</c:v>
                </c:pt>
                <c:pt idx="36">
                  <c:v>236443.85670937496</c:v>
                </c:pt>
                <c:pt idx="37">
                  <c:v>236132.09545828315</c:v>
                </c:pt>
                <c:pt idx="38">
                  <c:v>235819.63274437637</c:v>
                </c:pt>
                <c:pt idx="39">
                  <c:v>235506.46698936331</c:v>
                </c:pt>
                <c:pt idx="40">
                  <c:v>235192.59661140147</c:v>
                </c:pt>
                <c:pt idx="41">
                  <c:v>234878.02002508921</c:v>
                </c:pt>
                <c:pt idx="42">
                  <c:v>234562.73564145775</c:v>
                </c:pt>
                <c:pt idx="43">
                  <c:v>234246.74186796311</c:v>
                </c:pt>
                <c:pt idx="44">
                  <c:v>233930.03710847811</c:v>
                </c:pt>
                <c:pt idx="45">
                  <c:v>233612.61976328428</c:v>
                </c:pt>
                <c:pt idx="46">
                  <c:v>233294.48822906375</c:v>
                </c:pt>
                <c:pt idx="47">
                  <c:v>232975.64089889123</c:v>
                </c:pt>
                <c:pt idx="48">
                  <c:v>232656.07616222583</c:v>
                </c:pt>
                <c:pt idx="49">
                  <c:v>232335.79240490292</c:v>
                </c:pt>
                <c:pt idx="50">
                  <c:v>232014.78800912603</c:v>
                </c:pt>
                <c:pt idx="51">
                  <c:v>231693.06135345864</c:v>
                </c:pt>
                <c:pt idx="52">
                  <c:v>231370.61081281601</c:v>
                </c:pt>
                <c:pt idx="53">
                  <c:v>231047.43475845692</c:v>
                </c:pt>
                <c:pt idx="54">
                  <c:v>230723.53155797554</c:v>
                </c:pt>
                <c:pt idx="55">
                  <c:v>230398.89957529306</c:v>
                </c:pt>
                <c:pt idx="56">
                  <c:v>230073.53717064956</c:v>
                </c:pt>
                <c:pt idx="57">
                  <c:v>229747.44270059562</c:v>
                </c:pt>
                <c:pt idx="58">
                  <c:v>229420.61451798404</c:v>
                </c:pt>
                <c:pt idx="59">
                  <c:v>229093.05097196158</c:v>
                </c:pt>
                <c:pt idx="60">
                  <c:v>228764.75040796059</c:v>
                </c:pt>
                <c:pt idx="61">
                  <c:v>228435.71116769058</c:v>
                </c:pt>
                <c:pt idx="62">
                  <c:v>228105.93158912996</c:v>
                </c:pt>
                <c:pt idx="63">
                  <c:v>227775.4100065176</c:v>
                </c:pt>
                <c:pt idx="64">
                  <c:v>227444.14475034436</c:v>
                </c:pt>
                <c:pt idx="65">
                  <c:v>227112.13414734471</c:v>
                </c:pt>
                <c:pt idx="66">
                  <c:v>226779.37652048832</c:v>
                </c:pt>
                <c:pt idx="67">
                  <c:v>226445.87018897152</c:v>
                </c:pt>
                <c:pt idx="68">
                  <c:v>226111.61346820879</c:v>
                </c:pt>
                <c:pt idx="69">
                  <c:v>225776.60466982433</c:v>
                </c:pt>
                <c:pt idx="70">
                  <c:v>225440.84210164353</c:v>
                </c:pt>
                <c:pt idx="71">
                  <c:v>225104.32406768433</c:v>
                </c:pt>
                <c:pt idx="72">
                  <c:v>224767.0488681487</c:v>
                </c:pt>
                <c:pt idx="73">
                  <c:v>224429.01479941412</c:v>
                </c:pt>
                <c:pt idx="74">
                  <c:v>224090.22015402489</c:v>
                </c:pt>
                <c:pt idx="75">
                  <c:v>223750.66322068352</c:v>
                </c:pt>
                <c:pt idx="76">
                  <c:v>223410.34228424216</c:v>
                </c:pt>
                <c:pt idx="77">
                  <c:v>223069.2556256938</c:v>
                </c:pt>
                <c:pt idx="78">
                  <c:v>222727.40152216368</c:v>
                </c:pt>
                <c:pt idx="79">
                  <c:v>222384.77824690062</c:v>
                </c:pt>
                <c:pt idx="80">
                  <c:v>222041.38406926824</c:v>
                </c:pt>
                <c:pt idx="81">
                  <c:v>221697.21725473617</c:v>
                </c:pt>
                <c:pt idx="82">
                  <c:v>221352.2760648714</c:v>
                </c:pt>
                <c:pt idx="83">
                  <c:v>221006.55875732945</c:v>
                </c:pt>
                <c:pt idx="84">
                  <c:v>220660.06358584552</c:v>
                </c:pt>
                <c:pt idx="85">
                  <c:v>220312.78880022577</c:v>
                </c:pt>
                <c:pt idx="86">
                  <c:v>219964.73264633835</c:v>
                </c:pt>
                <c:pt idx="87">
                  <c:v>219615.89336610469</c:v>
                </c:pt>
                <c:pt idx="88">
                  <c:v>219266.2691974905</c:v>
                </c:pt>
                <c:pt idx="89">
                  <c:v>218915.85837449695</c:v>
                </c:pt>
                <c:pt idx="90">
                  <c:v>218564.65912715165</c:v>
                </c:pt>
                <c:pt idx="91">
                  <c:v>218212.66968149983</c:v>
                </c:pt>
                <c:pt idx="92">
                  <c:v>217859.88825959529</c:v>
                </c:pt>
                <c:pt idx="93">
                  <c:v>217506.31307949146</c:v>
                </c:pt>
                <c:pt idx="94">
                  <c:v>217151.9423552324</c:v>
                </c:pt>
                <c:pt idx="95">
                  <c:v>216796.77429684377</c:v>
                </c:pt>
                <c:pt idx="96">
                  <c:v>216440.80711032375</c:v>
                </c:pt>
                <c:pt idx="97">
                  <c:v>216084.03899763405</c:v>
                </c:pt>
                <c:pt idx="98">
                  <c:v>215726.46815669083</c:v>
                </c:pt>
                <c:pt idx="99">
                  <c:v>215368.09278135546</c:v>
                </c:pt>
                <c:pt idx="100">
                  <c:v>215008.91106142561</c:v>
                </c:pt>
                <c:pt idx="101">
                  <c:v>214648.9211826259</c:v>
                </c:pt>
                <c:pt idx="102">
                  <c:v>214288.12132659889</c:v>
                </c:pt>
                <c:pt idx="103">
                  <c:v>213926.50967089582</c:v>
                </c:pt>
                <c:pt idx="104">
                  <c:v>213564.08438896743</c:v>
                </c:pt>
                <c:pt idx="105">
                  <c:v>213200.84365015468</c:v>
                </c:pt>
                <c:pt idx="106">
                  <c:v>212836.78561967961</c:v>
                </c:pt>
                <c:pt idx="107">
                  <c:v>212471.90845863597</c:v>
                </c:pt>
                <c:pt idx="108">
                  <c:v>212106.21032397999</c:v>
                </c:pt>
                <c:pt idx="109">
                  <c:v>211739.68936852104</c:v>
                </c:pt>
                <c:pt idx="110">
                  <c:v>211372.3437409123</c:v>
                </c:pt>
                <c:pt idx="111">
                  <c:v>211004.17158564142</c:v>
                </c:pt>
                <c:pt idx="112">
                  <c:v>210635.1710430212</c:v>
                </c:pt>
                <c:pt idx="113">
                  <c:v>210265.34024918007</c:v>
                </c:pt>
                <c:pt idx="114">
                  <c:v>209894.67733605282</c:v>
                </c:pt>
                <c:pt idx="115">
                  <c:v>209523.18043137103</c:v>
                </c:pt>
                <c:pt idx="116">
                  <c:v>209150.84765865371</c:v>
                </c:pt>
                <c:pt idx="117">
                  <c:v>208777.67713719778</c:v>
                </c:pt>
                <c:pt idx="118">
                  <c:v>208403.66698206856</c:v>
                </c:pt>
                <c:pt idx="119">
                  <c:v>208028.8153040903</c:v>
                </c:pt>
                <c:pt idx="120">
                  <c:v>207653.12020983658</c:v>
                </c:pt>
                <c:pt idx="121">
                  <c:v>207276.5798016208</c:v>
                </c:pt>
                <c:pt idx="122">
                  <c:v>206899.19217748652</c:v>
                </c:pt>
                <c:pt idx="123">
                  <c:v>206520.95543119794</c:v>
                </c:pt>
                <c:pt idx="124">
                  <c:v>206141.86765223023</c:v>
                </c:pt>
                <c:pt idx="125">
                  <c:v>205761.92692575982</c:v>
                </c:pt>
                <c:pt idx="126">
                  <c:v>205381.13133265486</c:v>
                </c:pt>
                <c:pt idx="127">
                  <c:v>204999.47894946541</c:v>
                </c:pt>
                <c:pt idx="128">
                  <c:v>204616.9678484138</c:v>
                </c:pt>
                <c:pt idx="129">
                  <c:v>204233.59609738481</c:v>
                </c:pt>
                <c:pt idx="130">
                  <c:v>203849.36175991601</c:v>
                </c:pt>
                <c:pt idx="131">
                  <c:v>203464.26289518792</c:v>
                </c:pt>
                <c:pt idx="132">
                  <c:v>203078.29755801416</c:v>
                </c:pt>
                <c:pt idx="133">
                  <c:v>202691.46379883177</c:v>
                </c:pt>
                <c:pt idx="134">
                  <c:v>202303.75966369122</c:v>
                </c:pt>
                <c:pt idx="135">
                  <c:v>201915.18319424661</c:v>
                </c:pt>
                <c:pt idx="136">
                  <c:v>201525.73242774574</c:v>
                </c:pt>
                <c:pt idx="137">
                  <c:v>201135.40539702025</c:v>
                </c:pt>
                <c:pt idx="138">
                  <c:v>200744.20013047563</c:v>
                </c:pt>
                <c:pt idx="139">
                  <c:v>200352.11465208128</c:v>
                </c:pt>
                <c:pt idx="140">
                  <c:v>199959.14698136054</c:v>
                </c:pt>
                <c:pt idx="141">
                  <c:v>199565.29513338069</c:v>
                </c:pt>
                <c:pt idx="142">
                  <c:v>199170.55711874287</c:v>
                </c:pt>
                <c:pt idx="143">
                  <c:v>198774.93094357214</c:v>
                </c:pt>
                <c:pt idx="144">
                  <c:v>198378.41460950725</c:v>
                </c:pt>
                <c:pt idx="145">
                  <c:v>197981.00611369073</c:v>
                </c:pt>
                <c:pt idx="146">
                  <c:v>197582.70344875861</c:v>
                </c:pt>
                <c:pt idx="147">
                  <c:v>197183.50460283039</c:v>
                </c:pt>
                <c:pt idx="148">
                  <c:v>196783.40755949885</c:v>
                </c:pt>
                <c:pt idx="149">
                  <c:v>196382.41029781982</c:v>
                </c:pt>
                <c:pt idx="150">
                  <c:v>195980.510792302</c:v>
                </c:pt>
                <c:pt idx="151">
                  <c:v>195577.70701289678</c:v>
                </c:pt>
                <c:pt idx="152">
                  <c:v>195173.99692498788</c:v>
                </c:pt>
                <c:pt idx="153">
                  <c:v>194769.3784893812</c:v>
                </c:pt>
                <c:pt idx="154">
                  <c:v>194363.84966229438</c:v>
                </c:pt>
                <c:pt idx="155">
                  <c:v>193957.40839534663</c:v>
                </c:pt>
                <c:pt idx="156">
                  <c:v>193550.05263554826</c:v>
                </c:pt>
                <c:pt idx="157">
                  <c:v>193141.78032529034</c:v>
                </c:pt>
                <c:pt idx="158">
                  <c:v>192732.58940233433</c:v>
                </c:pt>
                <c:pt idx="159">
                  <c:v>192322.47779980165</c:v>
                </c:pt>
                <c:pt idx="160">
                  <c:v>191911.44344616329</c:v>
                </c:pt>
                <c:pt idx="161">
                  <c:v>191499.48426522926</c:v>
                </c:pt>
                <c:pt idx="162">
                  <c:v>191086.5981761381</c:v>
                </c:pt>
                <c:pt idx="163">
                  <c:v>190672.78309334649</c:v>
                </c:pt>
                <c:pt idx="164">
                  <c:v>190258.0369266186</c:v>
                </c:pt>
                <c:pt idx="165">
                  <c:v>189842.35758101559</c:v>
                </c:pt>
                <c:pt idx="166">
                  <c:v>189425.74295688496</c:v>
                </c:pt>
                <c:pt idx="167">
                  <c:v>189008.19094985005</c:v>
                </c:pt>
                <c:pt idx="168">
                  <c:v>188589.69945079929</c:v>
                </c:pt>
                <c:pt idx="169">
                  <c:v>188170.26634587569</c:v>
                </c:pt>
                <c:pt idx="170">
                  <c:v>187749.88951646598</c:v>
                </c:pt>
                <c:pt idx="171">
                  <c:v>187328.56683919011</c:v>
                </c:pt>
                <c:pt idx="172">
                  <c:v>186906.29618589039</c:v>
                </c:pt>
                <c:pt idx="173">
                  <c:v>186483.07542362073</c:v>
                </c:pt>
                <c:pt idx="174">
                  <c:v>186058.90241463596</c:v>
                </c:pt>
                <c:pt idx="175">
                  <c:v>185633.77501638097</c:v>
                </c:pt>
                <c:pt idx="176">
                  <c:v>185207.69108147992</c:v>
                </c:pt>
                <c:pt idx="177">
                  <c:v>184780.64845772533</c:v>
                </c:pt>
                <c:pt idx="178">
                  <c:v>184352.6449880673</c:v>
                </c:pt>
                <c:pt idx="179">
                  <c:v>183923.67851060253</c:v>
                </c:pt>
                <c:pt idx="180">
                  <c:v>183493.74685856348</c:v>
                </c:pt>
                <c:pt idx="181">
                  <c:v>183062.84786030732</c:v>
                </c:pt>
                <c:pt idx="182">
                  <c:v>182630.97933930508</c:v>
                </c:pt>
                <c:pt idx="183">
                  <c:v>182198.13911413061</c:v>
                </c:pt>
                <c:pt idx="184">
                  <c:v>181764.32499844948</c:v>
                </c:pt>
                <c:pt idx="185">
                  <c:v>181329.53480100806</c:v>
                </c:pt>
                <c:pt idx="186">
                  <c:v>180893.76632562242</c:v>
                </c:pt>
                <c:pt idx="187">
                  <c:v>180457.01737116717</c:v>
                </c:pt>
                <c:pt idx="188">
                  <c:v>180019.28573156436</c:v>
                </c:pt>
                <c:pt idx="189">
                  <c:v>179580.56919577246</c:v>
                </c:pt>
                <c:pt idx="190">
                  <c:v>179140.86554777503</c:v>
                </c:pt>
                <c:pt idx="191">
                  <c:v>178700.17256656961</c:v>
                </c:pt>
                <c:pt idx="192">
                  <c:v>178258.48802615647</c:v>
                </c:pt>
                <c:pt idx="193">
                  <c:v>177815.80969552739</c:v>
                </c:pt>
                <c:pt idx="194">
                  <c:v>177372.13533865442</c:v>
                </c:pt>
                <c:pt idx="195">
                  <c:v>176927.46271447849</c:v>
                </c:pt>
                <c:pt idx="196">
                  <c:v>176481.78957689815</c:v>
                </c:pt>
                <c:pt idx="197">
                  <c:v>176035.11367475826</c:v>
                </c:pt>
                <c:pt idx="198">
                  <c:v>175587.43275183855</c:v>
                </c:pt>
                <c:pt idx="199">
                  <c:v>175138.74454684227</c:v>
                </c:pt>
                <c:pt idx="200">
                  <c:v>174689.04679338474</c:v>
                </c:pt>
                <c:pt idx="201">
                  <c:v>174238.33721998194</c:v>
                </c:pt>
                <c:pt idx="202">
                  <c:v>173786.61355003898</c:v>
                </c:pt>
                <c:pt idx="203">
                  <c:v>173333.87350183865</c:v>
                </c:pt>
                <c:pt idx="204">
                  <c:v>172880.11478852987</c:v>
                </c:pt>
                <c:pt idx="205">
                  <c:v>172425.33511811614</c:v>
                </c:pt>
                <c:pt idx="206">
                  <c:v>171969.532193444</c:v>
                </c:pt>
                <c:pt idx="207">
                  <c:v>171512.70371219135</c:v>
                </c:pt>
                <c:pt idx="208">
                  <c:v>171054.84736685586</c:v>
                </c:pt>
                <c:pt idx="209">
                  <c:v>170595.96084474336</c:v>
                </c:pt>
                <c:pt idx="210">
                  <c:v>170136.04182795613</c:v>
                </c:pt>
                <c:pt idx="211">
                  <c:v>169675.08799338111</c:v>
                </c:pt>
                <c:pt idx="212">
                  <c:v>169213.09701267831</c:v>
                </c:pt>
                <c:pt idx="213">
                  <c:v>168750.06655226892</c:v>
                </c:pt>
                <c:pt idx="214">
                  <c:v>168285.99427332362</c:v>
                </c:pt>
                <c:pt idx="215">
                  <c:v>167820.87783175069</c:v>
                </c:pt>
                <c:pt idx="216">
                  <c:v>167354.71487818423</c:v>
                </c:pt>
                <c:pt idx="217">
                  <c:v>166887.50305797224</c:v>
                </c:pt>
                <c:pt idx="218">
                  <c:v>166419.24001116477</c:v>
                </c:pt>
                <c:pt idx="219">
                  <c:v>165949.92337250197</c:v>
                </c:pt>
                <c:pt idx="220">
                  <c:v>165479.5507714022</c:v>
                </c:pt>
                <c:pt idx="221">
                  <c:v>165008.11983194994</c:v>
                </c:pt>
                <c:pt idx="222">
                  <c:v>164535.62817288391</c:v>
                </c:pt>
                <c:pt idx="223">
                  <c:v>164062.07340758498</c:v>
                </c:pt>
                <c:pt idx="224">
                  <c:v>163587.45314406411</c:v>
                </c:pt>
                <c:pt idx="225">
                  <c:v>163111.76498495034</c:v>
                </c:pt>
                <c:pt idx="226">
                  <c:v>162635.00652747854</c:v>
                </c:pt>
                <c:pt idx="227">
                  <c:v>162157.17536347746</c:v>
                </c:pt>
                <c:pt idx="228">
                  <c:v>161678.26907935739</c:v>
                </c:pt>
                <c:pt idx="229">
                  <c:v>161198.28525609802</c:v>
                </c:pt>
                <c:pt idx="230">
                  <c:v>160717.22146923633</c:v>
                </c:pt>
                <c:pt idx="231">
                  <c:v>160235.07528885419</c:v>
                </c:pt>
                <c:pt idx="232">
                  <c:v>159751.8442795662</c:v>
                </c:pt>
                <c:pt idx="233">
                  <c:v>159267.52600050729</c:v>
                </c:pt>
                <c:pt idx="234">
                  <c:v>158782.11800532052</c:v>
                </c:pt>
                <c:pt idx="235">
                  <c:v>158295.61784214457</c:v>
                </c:pt>
                <c:pt idx="236">
                  <c:v>157808.02305360147</c:v>
                </c:pt>
                <c:pt idx="237">
                  <c:v>157319.33117678415</c:v>
                </c:pt>
                <c:pt idx="238">
                  <c:v>156829.53974324401</c:v>
                </c:pt>
                <c:pt idx="239">
                  <c:v>156338.64627897838</c:v>
                </c:pt>
                <c:pt idx="240">
                  <c:v>155846.64830441817</c:v>
                </c:pt>
                <c:pt idx="241">
                  <c:v>155353.54333441518</c:v>
                </c:pt>
                <c:pt idx="242">
                  <c:v>154859.32887822969</c:v>
                </c:pt>
                <c:pt idx="243">
                  <c:v>154364.00243951779</c:v>
                </c:pt>
                <c:pt idx="244">
                  <c:v>153867.56151631879</c:v>
                </c:pt>
                <c:pt idx="245">
                  <c:v>153370.00360104258</c:v>
                </c:pt>
                <c:pt idx="246">
                  <c:v>152871.32618045702</c:v>
                </c:pt>
                <c:pt idx="247">
                  <c:v>152371.52673567514</c:v>
                </c:pt>
                <c:pt idx="248">
                  <c:v>151870.60274214251</c:v>
                </c:pt>
                <c:pt idx="249">
                  <c:v>151368.5516696244</c:v>
                </c:pt>
                <c:pt idx="250">
                  <c:v>150865.37098219313</c:v>
                </c:pt>
                <c:pt idx="251">
                  <c:v>150361.05813821516</c:v>
                </c:pt>
                <c:pt idx="252">
                  <c:v>149855.61059033821</c:v>
                </c:pt>
                <c:pt idx="253">
                  <c:v>149349.02578547856</c:v>
                </c:pt>
                <c:pt idx="254">
                  <c:v>148841.30116480798</c:v>
                </c:pt>
                <c:pt idx="255">
                  <c:v>148332.43416374089</c:v>
                </c:pt>
                <c:pt idx="256">
                  <c:v>147822.4222119214</c:v>
                </c:pt>
                <c:pt idx="257">
                  <c:v>147311.26273321031</c:v>
                </c:pt>
                <c:pt idx="258">
                  <c:v>146798.95314567213</c:v>
                </c:pt>
                <c:pt idx="259">
                  <c:v>146285.49086156196</c:v>
                </c:pt>
                <c:pt idx="260">
                  <c:v>145770.87328731257</c:v>
                </c:pt>
                <c:pt idx="261">
                  <c:v>145255.09782352109</c:v>
                </c:pt>
                <c:pt idx="262">
                  <c:v>144738.16186493609</c:v>
                </c:pt>
                <c:pt idx="263">
                  <c:v>144220.06280044428</c:v>
                </c:pt>
                <c:pt idx="264">
                  <c:v>143700.79801305736</c:v>
                </c:pt>
                <c:pt idx="265">
                  <c:v>143180.36487989881</c:v>
                </c:pt>
                <c:pt idx="266">
                  <c:v>142658.76077219067</c:v>
                </c:pt>
                <c:pt idx="267">
                  <c:v>142135.98305524018</c:v>
                </c:pt>
                <c:pt idx="268">
                  <c:v>141612.02908842656</c:v>
                </c:pt>
                <c:pt idx="269">
                  <c:v>141086.89622518761</c:v>
                </c:pt>
                <c:pt idx="270">
                  <c:v>140560.58181300637</c:v>
                </c:pt>
                <c:pt idx="271">
                  <c:v>140033.08319339773</c:v>
                </c:pt>
                <c:pt idx="272">
                  <c:v>139504.39770189495</c:v>
                </c:pt>
                <c:pt idx="273">
                  <c:v>138974.52266803631</c:v>
                </c:pt>
                <c:pt idx="274">
                  <c:v>138443.45541535149</c:v>
                </c:pt>
                <c:pt idx="275">
                  <c:v>137911.19326134812</c:v>
                </c:pt>
                <c:pt idx="276">
                  <c:v>137377.73351749824</c:v>
                </c:pt>
                <c:pt idx="277">
                  <c:v>136843.07348922471</c:v>
                </c:pt>
                <c:pt idx="278">
                  <c:v>136307.21047588755</c:v>
                </c:pt>
                <c:pt idx="279">
                  <c:v>135770.14177077039</c:v>
                </c:pt>
                <c:pt idx="280">
                  <c:v>135231.86466106671</c:v>
                </c:pt>
                <c:pt idx="281">
                  <c:v>134692.3764278662</c:v>
                </c:pt>
                <c:pt idx="282">
                  <c:v>134151.67434614099</c:v>
                </c:pt>
                <c:pt idx="283">
                  <c:v>133609.75568473191</c:v>
                </c:pt>
                <c:pt idx="284">
                  <c:v>133066.61770633463</c:v>
                </c:pt>
                <c:pt idx="285">
                  <c:v>132522.25766748597</c:v>
                </c:pt>
                <c:pt idx="286">
                  <c:v>131976.67281854991</c:v>
                </c:pt>
                <c:pt idx="287">
                  <c:v>131429.86040370373</c:v>
                </c:pt>
                <c:pt idx="288">
                  <c:v>130881.81766092415</c:v>
                </c:pt>
                <c:pt idx="289">
                  <c:v>130332.54182197331</c:v>
                </c:pt>
                <c:pt idx="290">
                  <c:v>129782.03011238483</c:v>
                </c:pt>
                <c:pt idx="291">
                  <c:v>129230.27975144978</c:v>
                </c:pt>
                <c:pt idx="292">
                  <c:v>128677.28795220262</c:v>
                </c:pt>
                <c:pt idx="293">
                  <c:v>128123.05192140715</c:v>
                </c:pt>
                <c:pt idx="294">
                  <c:v>127567.5688595424</c:v>
                </c:pt>
                <c:pt idx="295">
                  <c:v>127010.83596078845</c:v>
                </c:pt>
                <c:pt idx="296">
                  <c:v>126452.8504130123</c:v>
                </c:pt>
                <c:pt idx="297">
                  <c:v>125893.60939775367</c:v>
                </c:pt>
                <c:pt idx="298">
                  <c:v>125333.1100902107</c:v>
                </c:pt>
                <c:pt idx="299">
                  <c:v>124771.34965922576</c:v>
                </c:pt>
                <c:pt idx="300">
                  <c:v>124208.3252672711</c:v>
                </c:pt>
                <c:pt idx="301">
                  <c:v>123644.03407043454</c:v>
                </c:pt>
                <c:pt idx="302">
                  <c:v>123078.47321840511</c:v>
                </c:pt>
                <c:pt idx="303">
                  <c:v>122511.63985445861</c:v>
                </c:pt>
                <c:pt idx="304">
                  <c:v>121943.53111544323</c:v>
                </c:pt>
                <c:pt idx="305">
                  <c:v>121374.14413176506</c:v>
                </c:pt>
                <c:pt idx="306">
                  <c:v>120803.47602737362</c:v>
                </c:pt>
                <c:pt idx="307">
                  <c:v>120231.5239197473</c:v>
                </c:pt>
                <c:pt idx="308">
                  <c:v>119658.28491987882</c:v>
                </c:pt>
                <c:pt idx="309">
                  <c:v>119083.75613226063</c:v>
                </c:pt>
                <c:pt idx="310">
                  <c:v>118507.9346548703</c:v>
                </c:pt>
                <c:pt idx="311">
                  <c:v>117930.81757915585</c:v>
                </c:pt>
                <c:pt idx="312">
                  <c:v>117352.40199002103</c:v>
                </c:pt>
                <c:pt idx="313">
                  <c:v>116772.68496581065</c:v>
                </c:pt>
                <c:pt idx="314">
                  <c:v>116191.6635782958</c:v>
                </c:pt>
                <c:pt idx="315">
                  <c:v>115609.33489265906</c:v>
                </c:pt>
                <c:pt idx="316">
                  <c:v>115025.69596747962</c:v>
                </c:pt>
                <c:pt idx="317">
                  <c:v>114440.74385471853</c:v>
                </c:pt>
                <c:pt idx="318">
                  <c:v>113854.47559970373</c:v>
                </c:pt>
                <c:pt idx="319">
                  <c:v>113266.88824111514</c:v>
                </c:pt>
                <c:pt idx="320">
                  <c:v>112677.97881096974</c:v>
                </c:pt>
                <c:pt idx="321">
                  <c:v>112087.74433460651</c:v>
                </c:pt>
                <c:pt idx="322">
                  <c:v>111496.18183067146</c:v>
                </c:pt>
                <c:pt idx="323">
                  <c:v>110903.28831110254</c:v>
                </c:pt>
                <c:pt idx="324">
                  <c:v>110309.0607811146</c:v>
                </c:pt>
                <c:pt idx="325">
                  <c:v>109713.4962391842</c:v>
                </c:pt>
                <c:pt idx="326">
                  <c:v>109116.59167703445</c:v>
                </c:pt>
                <c:pt idx="327">
                  <c:v>108518.34407961986</c:v>
                </c:pt>
                <c:pt idx="328">
                  <c:v>107918.75042511108</c:v>
                </c:pt>
                <c:pt idx="329">
                  <c:v>107317.80768487966</c:v>
                </c:pt>
                <c:pt idx="330">
                  <c:v>106715.51282348273</c:v>
                </c:pt>
                <c:pt idx="331">
                  <c:v>106111.86279864765</c:v>
                </c:pt>
                <c:pt idx="332">
                  <c:v>105506.8545612567</c:v>
                </c:pt>
                <c:pt idx="333">
                  <c:v>104900.48505533161</c:v>
                </c:pt>
                <c:pt idx="334">
                  <c:v>104292.75121801818</c:v>
                </c:pt>
                <c:pt idx="335">
                  <c:v>103683.64997957081</c:v>
                </c:pt>
                <c:pt idx="336">
                  <c:v>103073.17826333693</c:v>
                </c:pt>
                <c:pt idx="337">
                  <c:v>102461.33298574152</c:v>
                </c:pt>
                <c:pt idx="338">
                  <c:v>101848.11105627152</c:v>
                </c:pt>
                <c:pt idx="339">
                  <c:v>101233.50937746021</c:v>
                </c:pt>
                <c:pt idx="340">
                  <c:v>100617.52484487159</c:v>
                </c:pt>
                <c:pt idx="341">
                  <c:v>100000.15434708464</c:v>
                </c:pt>
                <c:pt idx="342">
                  <c:v>99381.394765677658</c:v>
                </c:pt>
                <c:pt idx="343">
                  <c:v>98761.242975212517</c:v>
                </c:pt>
                <c:pt idx="344">
                  <c:v>98139.695843218826</c:v>
                </c:pt>
                <c:pt idx="345">
                  <c:v>97516.75023017815</c:v>
                </c:pt>
                <c:pt idx="346">
                  <c:v>96892.402989508133</c:v>
                </c:pt>
                <c:pt idx="347">
                  <c:v>96266.650967546608</c:v>
                </c:pt>
                <c:pt idx="348">
                  <c:v>95639.491003535673</c:v>
                </c:pt>
                <c:pt idx="349">
                  <c:v>95010.91992960572</c:v>
                </c:pt>
                <c:pt idx="350">
                  <c:v>94380.934570759418</c:v>
                </c:pt>
                <c:pt idx="351">
                  <c:v>93749.531744855718</c:v>
                </c:pt>
                <c:pt idx="352">
                  <c:v>93116.708262593733</c:v>
                </c:pt>
                <c:pt idx="353">
                  <c:v>92482.46092749665</c:v>
                </c:pt>
                <c:pt idx="354">
                  <c:v>91846.786535895604</c:v>
                </c:pt>
                <c:pt idx="355">
                  <c:v>91209.681876913455</c:v>
                </c:pt>
                <c:pt idx="356">
                  <c:v>90571.143732448589</c:v>
                </c:pt>
                <c:pt idx="357">
                  <c:v>89931.168877158678</c:v>
                </c:pt>
                <c:pt idx="358">
                  <c:v>89289.75407844437</c:v>
                </c:pt>
                <c:pt idx="359">
                  <c:v>88646.89609643296</c:v>
                </c:pt>
                <c:pt idx="360">
                  <c:v>88002.591683962019</c:v>
                </c:pt>
                <c:pt idx="361">
                  <c:v>87356.837586563022</c:v>
                </c:pt>
                <c:pt idx="362">
                  <c:v>86709.63054244488</c:v>
                </c:pt>
                <c:pt idx="363">
                  <c:v>86060.967282477461</c:v>
                </c:pt>
                <c:pt idx="364">
                  <c:v>85410.84453017512</c:v>
                </c:pt>
                <c:pt idx="365">
                  <c:v>84759.259001680097</c:v>
                </c:pt>
                <c:pt idx="366">
                  <c:v>84106.207405745954</c:v>
                </c:pt>
                <c:pt idx="367">
                  <c:v>83451.686443720973</c:v>
                </c:pt>
                <c:pt idx="368">
                  <c:v>82795.692809531436</c:v>
                </c:pt>
                <c:pt idx="369">
                  <c:v>82138.223189664961</c:v>
                </c:pt>
                <c:pt idx="370">
                  <c:v>81479.274263153799</c:v>
                </c:pt>
                <c:pt idx="371">
                  <c:v>80818.84270155798</c:v>
                </c:pt>
                <c:pt idx="372">
                  <c:v>80156.925168948568</c:v>
                </c:pt>
                <c:pt idx="373">
                  <c:v>79493.518321890791</c:v>
                </c:pt>
                <c:pt idx="374">
                  <c:v>78828.618809427135</c:v>
                </c:pt>
                <c:pt idx="375">
                  <c:v>78162.22327306043</c:v>
                </c:pt>
                <c:pt idx="376">
                  <c:v>77494.328346736904</c:v>
                </c:pt>
                <c:pt idx="377">
                  <c:v>76824.93065682915</c:v>
                </c:pt>
                <c:pt idx="378">
                  <c:v>76154.026822119107</c:v>
                </c:pt>
                <c:pt idx="379">
                  <c:v>75481.613453780956</c:v>
                </c:pt>
                <c:pt idx="380">
                  <c:v>74807.687155364052</c:v>
                </c:pt>
                <c:pt idx="381">
                  <c:v>74132.244522775713</c:v>
                </c:pt>
                <c:pt idx="382">
                  <c:v>73455.282144264042</c:v>
                </c:pt>
                <c:pt idx="383">
                  <c:v>72776.796600400718</c:v>
                </c:pt>
                <c:pt idx="384">
                  <c:v>72096.784464063705</c:v>
                </c:pt>
                <c:pt idx="385">
                  <c:v>71415.242300419937</c:v>
                </c:pt>
                <c:pt idx="386">
                  <c:v>70732.166666907971</c:v>
                </c:pt>
                <c:pt idx="387">
                  <c:v>70047.554113220598</c:v>
                </c:pt>
                <c:pt idx="388">
                  <c:v>69361.401181287423</c:v>
                </c:pt>
                <c:pt idx="389">
                  <c:v>68673.704405257406</c:v>
                </c:pt>
                <c:pt idx="390">
                  <c:v>67984.460311481322</c:v>
                </c:pt>
                <c:pt idx="391">
                  <c:v>67293.665418494245</c:v>
                </c:pt>
                <c:pt idx="392">
                  <c:v>66601.31623699794</c:v>
                </c:pt>
                <c:pt idx="393">
                  <c:v>65907.409269843265</c:v>
                </c:pt>
                <c:pt idx="394">
                  <c:v>65211.941012012496</c:v>
                </c:pt>
                <c:pt idx="395">
                  <c:v>64514.907950601606</c:v>
                </c:pt>
                <c:pt idx="396">
                  <c:v>63816.306564802544</c:v>
                </c:pt>
                <c:pt idx="397">
                  <c:v>63116.133325885436</c:v>
                </c:pt>
                <c:pt idx="398">
                  <c:v>62414.384697180765</c:v>
                </c:pt>
                <c:pt idx="399">
                  <c:v>61711.057134061506</c:v>
                </c:pt>
                <c:pt idx="400">
                  <c:v>61006.147083925229</c:v>
                </c:pt>
                <c:pt idx="401">
                  <c:v>60299.650986176144</c:v>
                </c:pt>
                <c:pt idx="402">
                  <c:v>59591.565272207125</c:v>
                </c:pt>
                <c:pt idx="403">
                  <c:v>58881.886365381673</c:v>
                </c:pt>
                <c:pt idx="404">
                  <c:v>58170.610681015867</c:v>
                </c:pt>
                <c:pt idx="405">
                  <c:v>57457.734626360238</c:v>
                </c:pt>
                <c:pt idx="406">
                  <c:v>56743.254600581633</c:v>
                </c:pt>
                <c:pt idx="407">
                  <c:v>56027.166994745028</c:v>
                </c:pt>
                <c:pt idx="408">
                  <c:v>55309.468191795291</c:v>
                </c:pt>
                <c:pt idx="409">
                  <c:v>54590.154566538913</c:v>
                </c:pt>
                <c:pt idx="410">
                  <c:v>53869.222485625709</c:v>
                </c:pt>
                <c:pt idx="411">
                  <c:v>53146.668307530454</c:v>
                </c:pt>
                <c:pt idx="412">
                  <c:v>52422.48838253448</c:v>
                </c:pt>
                <c:pt idx="413">
                  <c:v>51696.679052707266</c:v>
                </c:pt>
                <c:pt idx="414">
                  <c:v>50969.236651887943</c:v>
                </c:pt>
                <c:pt idx="415">
                  <c:v>50240.157505666772</c:v>
                </c:pt>
                <c:pt idx="416">
                  <c:v>49509.437931366607</c:v>
                </c:pt>
                <c:pt idx="417">
                  <c:v>48777.074238024266</c:v>
                </c:pt>
                <c:pt idx="418">
                  <c:v>48043.062726371907</c:v>
                </c:pt>
                <c:pt idx="419">
                  <c:v>47307.399688818325</c:v>
                </c:pt>
                <c:pt idx="420">
                  <c:v>46570.081409430248</c:v>
                </c:pt>
                <c:pt idx="421">
                  <c:v>45831.104163913551</c:v>
                </c:pt>
                <c:pt idx="422">
                  <c:v>45090.46421959444</c:v>
                </c:pt>
                <c:pt idx="423">
                  <c:v>44348.157835400612</c:v>
                </c:pt>
                <c:pt idx="424">
                  <c:v>43604.18126184235</c:v>
                </c:pt>
                <c:pt idx="425">
                  <c:v>42858.530740993578</c:v>
                </c:pt>
                <c:pt idx="426">
                  <c:v>42111.202506472895</c:v>
                </c:pt>
                <c:pt idx="427">
                  <c:v>41362.192783424543</c:v>
                </c:pt>
                <c:pt idx="428">
                  <c:v>40611.497788499335</c:v>
                </c:pt>
                <c:pt idx="429">
                  <c:v>39859.113729835546</c:v>
                </c:pt>
                <c:pt idx="430">
                  <c:v>39105.03680703976</c:v>
                </c:pt>
                <c:pt idx="431">
                  <c:v>38349.263211167687</c:v>
                </c:pt>
                <c:pt idx="432">
                  <c:v>37591.789124704897</c:v>
                </c:pt>
                <c:pt idx="433">
                  <c:v>36832.610721547564</c:v>
                </c:pt>
                <c:pt idx="434">
                  <c:v>36071.724166983127</c:v>
                </c:pt>
                <c:pt idx="435">
                  <c:v>35309.125617670921</c:v>
                </c:pt>
                <c:pt idx="436">
                  <c:v>34544.811221622767</c:v>
                </c:pt>
                <c:pt idx="437">
                  <c:v>33778.777118183505</c:v>
                </c:pt>
                <c:pt idx="438">
                  <c:v>33011.019438011499</c:v>
                </c:pt>
                <c:pt idx="439">
                  <c:v>32241.53430305911</c:v>
                </c:pt>
                <c:pt idx="440">
                  <c:v>31470.317826553077</c:v>
                </c:pt>
                <c:pt idx="441">
                  <c:v>30697.366112974905</c:v>
                </c:pt>
                <c:pt idx="442">
                  <c:v>29922.675258041181</c:v>
                </c:pt>
                <c:pt idx="443">
                  <c:v>29146.24134868386</c:v>
                </c:pt>
                <c:pt idx="444">
                  <c:v>28368.060463030481</c:v>
                </c:pt>
                <c:pt idx="445">
                  <c:v>27588.128670384383</c:v>
                </c:pt>
                <c:pt idx="446">
                  <c:v>26806.442031204831</c:v>
                </c:pt>
                <c:pt idx="447">
                  <c:v>26022.996597087127</c:v>
                </c:pt>
                <c:pt idx="448">
                  <c:v>25237.788410742658</c:v>
                </c:pt>
                <c:pt idx="449">
                  <c:v>24450.813505978913</c:v>
                </c:pt>
                <c:pt idx="450">
                  <c:v>23662.067907679448</c:v>
                </c:pt>
                <c:pt idx="451">
                  <c:v>22871.547631783811</c:v>
                </c:pt>
                <c:pt idx="452">
                  <c:v>22079.248685267408</c:v>
                </c:pt>
                <c:pt idx="453">
                  <c:v>21285.167066121343</c:v>
                </c:pt>
                <c:pt idx="454">
                  <c:v>20489.298763332201</c:v>
                </c:pt>
                <c:pt idx="455">
                  <c:v>19691.639756861783</c:v>
                </c:pt>
                <c:pt idx="456">
                  <c:v>18892.186017626806</c:v>
                </c:pt>
                <c:pt idx="457">
                  <c:v>18090.933507478549</c:v>
                </c:pt>
                <c:pt idx="458">
                  <c:v>17287.878179182459</c:v>
                </c:pt>
                <c:pt idx="459">
                  <c:v>16483.015976397703</c:v>
                </c:pt>
                <c:pt idx="460">
                  <c:v>15676.342833656681</c:v>
                </c:pt>
                <c:pt idx="461">
                  <c:v>14867.854676344494</c:v>
                </c:pt>
                <c:pt idx="462">
                  <c:v>14057.547420678353</c:v>
                </c:pt>
                <c:pt idx="463">
                  <c:v>13245.416973686963</c:v>
                </c:pt>
                <c:pt idx="464">
                  <c:v>12431.459233189842</c:v>
                </c:pt>
                <c:pt idx="465">
                  <c:v>11615.670087776603</c:v>
                </c:pt>
                <c:pt idx="466">
                  <c:v>10798.045416786184</c:v>
                </c:pt>
                <c:pt idx="467">
                  <c:v>9978.5810902860376</c:v>
                </c:pt>
                <c:pt idx="468">
                  <c:v>9157.272969051266</c:v>
                </c:pt>
                <c:pt idx="469">
                  <c:v>8334.1169045437164</c:v>
                </c:pt>
                <c:pt idx="470">
                  <c:v>7509.1087388910237</c:v>
                </c:pt>
                <c:pt idx="471">
                  <c:v>6682.2443048656123</c:v>
                </c:pt>
                <c:pt idx="472">
                  <c:v>5853.5194258636438</c:v>
                </c:pt>
                <c:pt idx="473">
                  <c:v>5022.9299158839212</c:v>
                </c:pt>
                <c:pt idx="474">
                  <c:v>4190.4715795067441</c:v>
                </c:pt>
                <c:pt idx="475">
                  <c:v>3356.1402118727183</c:v>
                </c:pt>
                <c:pt idx="476">
                  <c:v>2519.9315986615161</c:v>
                </c:pt>
                <c:pt idx="477">
                  <c:v>1681.8415160705886</c:v>
                </c:pt>
                <c:pt idx="478">
                  <c:v>841.86573079383152</c:v>
                </c:pt>
                <c:pt idx="479">
                  <c:v>2.0179413695586845E-10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5-4C69-A1FB-EAE3DE49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266847"/>
        <c:axId val="2107811119"/>
      </c:lineChart>
      <c:catAx>
        <c:axId val="1975266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1119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2107811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33</xdr:row>
      <xdr:rowOff>19050</xdr:rowOff>
    </xdr:from>
    <xdr:to>
      <xdr:col>12</xdr:col>
      <xdr:colOff>437029</xdr:colOff>
      <xdr:row>37</xdr:row>
      <xdr:rowOff>38100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6CDC7FC-ACD4-4639-A6FA-7380D6AB311D}"/>
            </a:ext>
          </a:extLst>
        </xdr:cNvPr>
        <xdr:cNvGrpSpPr/>
      </xdr:nvGrpSpPr>
      <xdr:grpSpPr>
        <a:xfrm>
          <a:off x="4076699" y="5362575"/>
          <a:ext cx="5875805" cy="666750"/>
          <a:chOff x="4257674" y="8324850"/>
          <a:chExt cx="7353301" cy="6667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4A23303-D9B4-47DC-97F9-B30862EB6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7537098-3615-4949-9D7C-BC4CE61A54A8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1551AB9-531B-4399-B145-C6869EDE9E01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41</xdr:row>
      <xdr:rowOff>95250</xdr:rowOff>
    </xdr:from>
    <xdr:to>
      <xdr:col>12</xdr:col>
      <xdr:colOff>456079</xdr:colOff>
      <xdr:row>45</xdr:row>
      <xdr:rowOff>114300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7C4FC3-9687-4B26-80FF-6AF21C5A5B4D}"/>
            </a:ext>
          </a:extLst>
        </xdr:cNvPr>
        <xdr:cNvGrpSpPr/>
      </xdr:nvGrpSpPr>
      <xdr:grpSpPr>
        <a:xfrm>
          <a:off x="4095749" y="6734175"/>
          <a:ext cx="5875805" cy="666750"/>
          <a:chOff x="4276724" y="9696450"/>
          <a:chExt cx="7353301" cy="66675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03EB525-CFB3-4D6F-999F-C540FBE5A4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1AEB42F-0279-4032-A266-EC4C17140F82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47</xdr:row>
      <xdr:rowOff>47625</xdr:rowOff>
    </xdr:from>
    <xdr:to>
      <xdr:col>12</xdr:col>
      <xdr:colOff>420024</xdr:colOff>
      <xdr:row>51</xdr:row>
      <xdr:rowOff>133350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4A2E406-2BD4-4C93-88A3-4AC426E91C83}"/>
            </a:ext>
          </a:extLst>
        </xdr:cNvPr>
        <xdr:cNvGrpSpPr/>
      </xdr:nvGrpSpPr>
      <xdr:grpSpPr>
        <a:xfrm>
          <a:off x="4114800" y="7658100"/>
          <a:ext cx="5820699" cy="733425"/>
          <a:chOff x="4295775" y="10620375"/>
          <a:chExt cx="7334250" cy="733425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30D3ECAD-1039-4B2A-9531-0D025291F21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758FDFE-92C3-46E2-9966-279FFF7E978C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20</xdr:row>
      <xdr:rowOff>76200</xdr:rowOff>
    </xdr:from>
    <xdr:to>
      <xdr:col>7</xdr:col>
      <xdr:colOff>1085850</xdr:colOff>
      <xdr:row>49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C98C0-D6E7-4805-B028-99823284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15</xdr:row>
      <xdr:rowOff>4762</xdr:rowOff>
    </xdr:from>
    <xdr:to>
      <xdr:col>8</xdr:col>
      <xdr:colOff>761999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7BAC7-7C77-41BF-82D1-5003BE64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5D18-2C5B-42E7-92E1-AF78C792CE4C}">
  <sheetPr>
    <tabColor rgb="FFC00000"/>
  </sheetPr>
  <dimension ref="A1:N59"/>
  <sheetViews>
    <sheetView showGridLines="0" showRowColHeaders="0" tabSelected="1" topLeftCell="A25" zoomScaleNormal="100" workbookViewId="0">
      <selection activeCell="C53" sqref="C53:F60"/>
    </sheetView>
  </sheetViews>
  <sheetFormatPr defaultRowHeight="12.75" x14ac:dyDescent="0.2"/>
  <cols>
    <col min="1" max="1" width="18.42578125" style="13" customWidth="1"/>
    <col min="2" max="2" width="20" customWidth="1"/>
    <col min="3" max="3" width="22" customWidth="1"/>
  </cols>
  <sheetData>
    <row r="1" spans="1:4" x14ac:dyDescent="0.2">
      <c r="A1"/>
    </row>
    <row r="2" spans="1:4" x14ac:dyDescent="0.2">
      <c r="A2"/>
    </row>
    <row r="3" spans="1:4" x14ac:dyDescent="0.2">
      <c r="A3"/>
    </row>
    <row r="4" spans="1:4" x14ac:dyDescent="0.2">
      <c r="A4"/>
    </row>
    <row r="5" spans="1:4" x14ac:dyDescent="0.2">
      <c r="B5" s="1" t="s">
        <v>1</v>
      </c>
      <c r="D5" s="1" t="s">
        <v>93</v>
      </c>
    </row>
    <row r="7" spans="1:4" x14ac:dyDescent="0.2">
      <c r="A7" s="14" t="s">
        <v>33</v>
      </c>
      <c r="B7" s="1" t="s">
        <v>2</v>
      </c>
      <c r="D7" t="s">
        <v>20</v>
      </c>
    </row>
    <row r="8" spans="1:4" x14ac:dyDescent="0.2">
      <c r="D8" t="s">
        <v>10</v>
      </c>
    </row>
    <row r="9" spans="1:4" x14ac:dyDescent="0.2">
      <c r="A9" s="15" t="s">
        <v>34</v>
      </c>
      <c r="D9" t="s">
        <v>7</v>
      </c>
    </row>
    <row r="10" spans="1:4" x14ac:dyDescent="0.2">
      <c r="A10" s="15" t="s">
        <v>35</v>
      </c>
    </row>
    <row r="11" spans="1:4" x14ac:dyDescent="0.2">
      <c r="D11" t="s">
        <v>8</v>
      </c>
    </row>
    <row r="12" spans="1:4" x14ac:dyDescent="0.2">
      <c r="A12" s="15" t="s">
        <v>36</v>
      </c>
      <c r="D12" t="s">
        <v>9</v>
      </c>
    </row>
    <row r="13" spans="1:4" x14ac:dyDescent="0.2">
      <c r="A13" s="15" t="s">
        <v>37</v>
      </c>
    </row>
    <row r="14" spans="1:4" x14ac:dyDescent="0.2">
      <c r="A14" s="16" t="s">
        <v>38</v>
      </c>
    </row>
    <row r="15" spans="1:4" x14ac:dyDescent="0.2">
      <c r="B15" s="1" t="s">
        <v>0</v>
      </c>
      <c r="D15" s="1">
        <v>1</v>
      </c>
    </row>
    <row r="17" spans="2:14" x14ac:dyDescent="0.2">
      <c r="B17" s="1" t="s">
        <v>11</v>
      </c>
      <c r="C17" s="10" t="s">
        <v>12</v>
      </c>
      <c r="D17" t="s">
        <v>31</v>
      </c>
    </row>
    <row r="18" spans="2:14" x14ac:dyDescent="0.2">
      <c r="C18" s="11" t="s">
        <v>13</v>
      </c>
      <c r="D18" t="s">
        <v>14</v>
      </c>
    </row>
    <row r="19" spans="2:14" x14ac:dyDescent="0.2">
      <c r="C19" s="11" t="s">
        <v>15</v>
      </c>
      <c r="D19" t="s">
        <v>16</v>
      </c>
    </row>
    <row r="20" spans="2:14" x14ac:dyDescent="0.2">
      <c r="C20" s="11" t="s">
        <v>17</v>
      </c>
      <c r="D20" t="s">
        <v>18</v>
      </c>
    </row>
    <row r="21" spans="2:14" x14ac:dyDescent="0.2">
      <c r="C21" s="11" t="s">
        <v>19</v>
      </c>
      <c r="D21" t="s">
        <v>21</v>
      </c>
    </row>
    <row r="23" spans="2:14" x14ac:dyDescent="0.2">
      <c r="B23" s="1" t="s">
        <v>30</v>
      </c>
      <c r="C23" s="2" t="s">
        <v>3</v>
      </c>
      <c r="D23" t="s">
        <v>22</v>
      </c>
    </row>
    <row r="24" spans="2:14" x14ac:dyDescent="0.2">
      <c r="C24" s="2" t="s">
        <v>5</v>
      </c>
      <c r="D24" t="s">
        <v>25</v>
      </c>
    </row>
    <row r="25" spans="2:14" x14ac:dyDescent="0.2">
      <c r="C25" s="2" t="s">
        <v>6</v>
      </c>
      <c r="D25" t="s">
        <v>24</v>
      </c>
    </row>
    <row r="26" spans="2:14" x14ac:dyDescent="0.2">
      <c r="C26" s="2" t="s">
        <v>23</v>
      </c>
      <c r="D26" t="s">
        <v>32</v>
      </c>
    </row>
    <row r="27" spans="2:14" x14ac:dyDescent="0.2">
      <c r="C27" s="8" t="s">
        <v>26</v>
      </c>
      <c r="D27" t="s">
        <v>27</v>
      </c>
    </row>
    <row r="28" spans="2:14" x14ac:dyDescent="0.2">
      <c r="C28" s="8" t="s">
        <v>28</v>
      </c>
      <c r="D28" t="s">
        <v>29</v>
      </c>
    </row>
    <row r="30" spans="2:14" x14ac:dyDescent="0.2">
      <c r="B30" s="1" t="s">
        <v>94</v>
      </c>
      <c r="C30" s="79"/>
      <c r="D30" s="80" t="s">
        <v>95</v>
      </c>
      <c r="E30" s="81"/>
      <c r="F30" s="81"/>
      <c r="G30" s="81"/>
      <c r="H30" s="82"/>
      <c r="I30" s="82"/>
      <c r="J30" s="82"/>
      <c r="K30" s="82"/>
      <c r="L30" s="82"/>
      <c r="M30" s="82"/>
      <c r="N30" s="82"/>
    </row>
    <row r="31" spans="2:14" x14ac:dyDescent="0.2">
      <c r="B31" s="81"/>
      <c r="C31" s="81"/>
      <c r="D31" s="80" t="s">
        <v>96</v>
      </c>
      <c r="E31" s="81"/>
      <c r="F31" s="81"/>
      <c r="G31" s="81"/>
      <c r="H31" s="82"/>
      <c r="I31" s="82"/>
      <c r="J31" s="82"/>
      <c r="K31" s="82"/>
      <c r="L31" s="82"/>
      <c r="M31" s="82"/>
      <c r="N31" s="82"/>
    </row>
    <row r="32" spans="2:14" x14ac:dyDescent="0.2">
      <c r="B32" s="81"/>
      <c r="C32" s="81"/>
      <c r="D32" s="81"/>
      <c r="E32" s="81"/>
      <c r="F32" s="81"/>
      <c r="G32" s="81"/>
      <c r="H32" s="82"/>
      <c r="I32" s="82"/>
      <c r="J32" s="82"/>
      <c r="K32" s="82"/>
      <c r="L32" s="82"/>
      <c r="M32" s="82"/>
      <c r="N32" s="82"/>
    </row>
    <row r="33" spans="2:14" x14ac:dyDescent="0.2">
      <c r="B33" s="81"/>
      <c r="C33" s="11" t="s">
        <v>97</v>
      </c>
      <c r="D33" s="81" t="s">
        <v>98</v>
      </c>
      <c r="E33" s="81"/>
      <c r="F33" s="81"/>
      <c r="G33" s="81"/>
      <c r="H33" s="82"/>
      <c r="I33" s="82"/>
      <c r="J33" s="82"/>
      <c r="K33" s="82"/>
      <c r="L33" s="82"/>
      <c r="M33" s="82"/>
      <c r="N33" s="82"/>
    </row>
    <row r="34" spans="2:14" x14ac:dyDescent="0.2">
      <c r="B34" s="81"/>
      <c r="C34" s="81"/>
      <c r="D34" s="79"/>
      <c r="E34" s="81"/>
      <c r="F34" s="81"/>
      <c r="G34" s="81"/>
      <c r="H34" s="82"/>
      <c r="I34" s="82"/>
      <c r="J34" s="82"/>
      <c r="K34" s="82"/>
      <c r="L34" s="82"/>
      <c r="M34" s="82"/>
      <c r="N34" s="82"/>
    </row>
    <row r="35" spans="2:14" x14ac:dyDescent="0.2">
      <c r="B35" s="81"/>
      <c r="C35" s="81"/>
      <c r="D35" s="79"/>
      <c r="E35" s="81"/>
      <c r="F35" s="81"/>
      <c r="G35" s="81"/>
      <c r="H35" s="82"/>
      <c r="I35" s="82"/>
      <c r="J35" s="82"/>
      <c r="K35" s="82"/>
      <c r="L35" s="82"/>
      <c r="M35" s="82"/>
      <c r="N35" s="82"/>
    </row>
    <row r="36" spans="2:14" x14ac:dyDescent="0.2">
      <c r="B36" s="81"/>
      <c r="C36" s="81"/>
      <c r="D36" s="79"/>
      <c r="E36" s="81"/>
      <c r="F36" s="81"/>
      <c r="G36" s="81"/>
      <c r="H36" s="82"/>
      <c r="I36" s="82"/>
      <c r="J36" s="82"/>
      <c r="K36" s="82"/>
      <c r="L36" s="82"/>
      <c r="M36" s="82"/>
      <c r="N36" s="82"/>
    </row>
    <row r="37" spans="2:14" x14ac:dyDescent="0.2">
      <c r="B37" s="81"/>
      <c r="C37" s="81"/>
      <c r="D37" s="79"/>
      <c r="E37" s="81"/>
      <c r="F37" s="81"/>
      <c r="G37" s="81"/>
      <c r="H37" s="82"/>
      <c r="I37" s="82"/>
      <c r="J37" s="82"/>
      <c r="K37" s="82"/>
      <c r="L37" s="82"/>
      <c r="M37" s="82"/>
      <c r="N37" s="82"/>
    </row>
    <row r="38" spans="2:14" x14ac:dyDescent="0.2">
      <c r="B38" s="81"/>
      <c r="C38" s="81"/>
      <c r="D38" s="79"/>
      <c r="E38" s="81"/>
      <c r="F38" s="81"/>
      <c r="G38" s="81"/>
      <c r="H38" s="82"/>
      <c r="I38" s="82"/>
      <c r="J38" s="82"/>
      <c r="K38" s="82"/>
      <c r="L38" s="82"/>
      <c r="M38" s="82"/>
      <c r="N38" s="82"/>
    </row>
    <row r="39" spans="2:14" x14ac:dyDescent="0.2">
      <c r="B39" s="81"/>
      <c r="C39" s="11" t="s">
        <v>99</v>
      </c>
      <c r="D39" s="81" t="s">
        <v>100</v>
      </c>
      <c r="E39" s="81"/>
      <c r="F39" s="81"/>
      <c r="G39" s="81"/>
      <c r="H39" s="82"/>
      <c r="I39" s="82"/>
      <c r="J39" s="82"/>
      <c r="K39" s="82"/>
      <c r="L39" s="82"/>
      <c r="M39" s="82"/>
      <c r="N39" s="82"/>
    </row>
    <row r="40" spans="2:14" x14ac:dyDescent="0.2">
      <c r="B40" s="81"/>
      <c r="C40" s="81"/>
      <c r="D40" s="81"/>
      <c r="E40" s="81"/>
      <c r="F40" s="81"/>
      <c r="G40" s="81"/>
      <c r="H40" s="82"/>
      <c r="I40" s="82"/>
      <c r="J40" s="82"/>
      <c r="K40" s="82"/>
      <c r="L40" s="82"/>
      <c r="M40" s="82"/>
      <c r="N40" s="82"/>
    </row>
    <row r="41" spans="2:14" x14ac:dyDescent="0.2">
      <c r="B41" s="81"/>
      <c r="C41" s="11" t="s">
        <v>101</v>
      </c>
      <c r="D41" s="81" t="s">
        <v>102</v>
      </c>
      <c r="E41" s="81"/>
      <c r="F41" s="81"/>
      <c r="G41" s="81"/>
      <c r="H41" s="82"/>
      <c r="I41" s="82"/>
      <c r="J41" s="82"/>
      <c r="K41" s="82"/>
      <c r="L41" s="82"/>
      <c r="M41" s="82"/>
      <c r="N41" s="82"/>
    </row>
    <row r="42" spans="2:14" x14ac:dyDescent="0.2">
      <c r="B42" s="81"/>
      <c r="C42" s="81"/>
      <c r="D42" s="81"/>
      <c r="E42" s="81"/>
      <c r="F42" s="81"/>
      <c r="G42" s="81"/>
      <c r="H42" s="82"/>
      <c r="I42" s="82"/>
      <c r="J42" s="82"/>
      <c r="K42" s="82"/>
      <c r="L42" s="82"/>
      <c r="M42" s="82"/>
      <c r="N42" s="82"/>
    </row>
    <row r="43" spans="2:14" x14ac:dyDescent="0.2">
      <c r="B43" s="81"/>
      <c r="C43" s="81"/>
      <c r="D43" s="81"/>
      <c r="E43" s="81"/>
      <c r="F43" s="81"/>
      <c r="G43" s="81"/>
      <c r="H43" s="82"/>
      <c r="I43" s="82"/>
      <c r="J43" s="82"/>
      <c r="K43" s="82"/>
      <c r="L43" s="82"/>
      <c r="M43" s="82"/>
      <c r="N43" s="82"/>
    </row>
    <row r="44" spans="2:14" x14ac:dyDescent="0.2">
      <c r="B44" s="81"/>
      <c r="C44" s="81"/>
      <c r="D44" s="81"/>
      <c r="E44" s="81"/>
      <c r="F44" s="81"/>
      <c r="G44" s="81"/>
      <c r="H44" s="82"/>
      <c r="I44" s="82"/>
      <c r="J44" s="82"/>
      <c r="K44" s="82"/>
      <c r="L44" s="82"/>
      <c r="M44" s="82"/>
      <c r="N44" s="82"/>
    </row>
    <row r="45" spans="2:14" x14ac:dyDescent="0.2">
      <c r="B45" s="81"/>
      <c r="C45" s="81"/>
      <c r="D45" s="81"/>
      <c r="E45" s="81"/>
      <c r="F45" s="81"/>
      <c r="G45" s="81"/>
      <c r="H45" s="82"/>
      <c r="I45" s="82"/>
      <c r="J45" s="82"/>
      <c r="K45" s="82"/>
      <c r="L45" s="82"/>
      <c r="M45" s="82"/>
      <c r="N45" s="82"/>
    </row>
    <row r="46" spans="2:14" x14ac:dyDescent="0.2">
      <c r="B46" s="81"/>
      <c r="C46" s="81"/>
      <c r="D46" s="81"/>
      <c r="E46" s="81"/>
      <c r="F46" s="81"/>
      <c r="G46" s="81"/>
      <c r="H46" s="82"/>
      <c r="I46" s="82"/>
      <c r="J46" s="82"/>
      <c r="K46" s="82"/>
      <c r="L46" s="82"/>
      <c r="M46" s="82"/>
      <c r="N46" s="82"/>
    </row>
    <row r="47" spans="2:14" x14ac:dyDescent="0.2">
      <c r="B47" s="81"/>
      <c r="C47" s="11" t="s">
        <v>103</v>
      </c>
      <c r="D47" s="81" t="s">
        <v>104</v>
      </c>
      <c r="E47" s="81"/>
      <c r="F47" s="81"/>
      <c r="G47" s="81"/>
      <c r="H47" s="82"/>
      <c r="I47" s="82"/>
      <c r="J47" s="82"/>
      <c r="K47" s="82"/>
      <c r="L47" s="82"/>
      <c r="M47" s="82"/>
      <c r="N47" s="82"/>
    </row>
    <row r="48" spans="2:14" x14ac:dyDescent="0.2">
      <c r="B48" s="81"/>
      <c r="C48" s="81"/>
      <c r="D48" s="81"/>
      <c r="E48" s="81"/>
      <c r="F48" s="81"/>
      <c r="G48" s="81"/>
      <c r="H48" s="82"/>
      <c r="I48" s="82"/>
      <c r="J48" s="82"/>
      <c r="K48" s="82"/>
      <c r="L48" s="82"/>
      <c r="M48" s="82"/>
      <c r="N48" s="82"/>
    </row>
    <row r="49" spans="2:14" x14ac:dyDescent="0.2">
      <c r="B49" s="81"/>
      <c r="C49" s="81"/>
      <c r="D49" s="81"/>
      <c r="E49" s="81"/>
      <c r="F49" s="81"/>
      <c r="G49" s="81"/>
      <c r="H49" s="82"/>
      <c r="I49" s="82"/>
      <c r="J49" s="82"/>
      <c r="K49" s="82"/>
      <c r="L49" s="82"/>
      <c r="M49" s="82"/>
      <c r="N49" s="82"/>
    </row>
    <row r="50" spans="2:14" x14ac:dyDescent="0.2">
      <c r="B50" s="81"/>
      <c r="C50" s="81"/>
      <c r="D50" s="81"/>
      <c r="E50" s="81"/>
      <c r="F50" s="81"/>
      <c r="G50" s="81"/>
      <c r="H50" s="82"/>
      <c r="I50" s="82"/>
      <c r="J50" s="82"/>
      <c r="K50" s="82"/>
      <c r="L50" s="82"/>
      <c r="M50" s="82"/>
      <c r="N50" s="82"/>
    </row>
    <row r="51" spans="2:14" x14ac:dyDescent="0.2">
      <c r="B51" s="81"/>
      <c r="C51" s="81"/>
      <c r="D51" s="81"/>
      <c r="E51" s="81"/>
      <c r="F51" s="81"/>
      <c r="G51" s="81"/>
      <c r="H51" s="82"/>
      <c r="I51" s="82"/>
      <c r="J51" s="82"/>
      <c r="K51" s="82"/>
      <c r="L51" s="82"/>
      <c r="M51" s="82"/>
      <c r="N51" s="82"/>
    </row>
    <row r="52" spans="2:14" x14ac:dyDescent="0.2">
      <c r="B52" s="81"/>
      <c r="C52" s="81"/>
      <c r="D52" s="81"/>
      <c r="E52" s="81"/>
      <c r="F52" s="81"/>
      <c r="G52" s="81"/>
      <c r="H52" s="82"/>
      <c r="I52" s="82"/>
      <c r="J52" s="82"/>
      <c r="K52" s="82"/>
      <c r="L52" s="82"/>
      <c r="M52" s="82"/>
      <c r="N52" s="82"/>
    </row>
    <row r="53" spans="2:14" x14ac:dyDescent="0.2">
      <c r="B53" s="81"/>
      <c r="C53" s="81"/>
      <c r="D53" s="80"/>
      <c r="E53" s="81"/>
      <c r="F53" s="81"/>
      <c r="G53" s="81"/>
      <c r="H53" s="82"/>
      <c r="I53" s="82"/>
      <c r="J53" s="82"/>
      <c r="K53" s="82"/>
      <c r="L53" s="82"/>
      <c r="M53" s="82"/>
      <c r="N53" s="82"/>
    </row>
    <row r="54" spans="2:14" x14ac:dyDescent="0.2">
      <c r="B54" s="81"/>
      <c r="C54" s="81"/>
      <c r="D54" s="82"/>
      <c r="E54" s="81"/>
      <c r="F54" s="81"/>
      <c r="G54" s="81"/>
      <c r="H54" s="82"/>
      <c r="I54" s="82"/>
      <c r="J54" s="82"/>
      <c r="K54" s="82"/>
      <c r="L54" s="82"/>
      <c r="M54" s="82"/>
      <c r="N54" s="82"/>
    </row>
    <row r="55" spans="2:14" x14ac:dyDescent="0.2">
      <c r="B55" s="81"/>
      <c r="C55" s="81"/>
      <c r="D55" s="83"/>
      <c r="E55" s="81"/>
      <c r="F55" s="81"/>
      <c r="G55" s="81"/>
      <c r="H55" s="82"/>
      <c r="I55" s="82"/>
      <c r="J55" s="82"/>
      <c r="K55" s="82"/>
      <c r="L55" s="82"/>
      <c r="M55" s="82"/>
      <c r="N55" s="82"/>
    </row>
    <row r="56" spans="2:14" x14ac:dyDescent="0.2">
      <c r="B56" s="81"/>
      <c r="C56" s="81"/>
      <c r="D56" s="82"/>
      <c r="E56" s="81"/>
      <c r="F56" s="81"/>
      <c r="G56" s="81"/>
      <c r="H56" s="82"/>
      <c r="I56" s="82"/>
      <c r="J56" s="82"/>
      <c r="K56" s="82"/>
      <c r="L56" s="82"/>
      <c r="M56" s="82"/>
      <c r="N56" s="82"/>
    </row>
    <row r="57" spans="2:14" x14ac:dyDescent="0.2">
      <c r="B57" s="81"/>
      <c r="C57" s="81"/>
      <c r="D57" s="82"/>
      <c r="E57" s="81"/>
      <c r="F57" s="81"/>
      <c r="G57" s="81"/>
      <c r="H57" s="82"/>
      <c r="I57" s="82"/>
      <c r="J57" s="82"/>
      <c r="K57" s="82"/>
      <c r="L57" s="82"/>
      <c r="M57" s="82"/>
      <c r="N57" s="82"/>
    </row>
    <row r="58" spans="2:14" x14ac:dyDescent="0.2">
      <c r="B58" s="81"/>
      <c r="C58" s="81"/>
      <c r="D58" s="82"/>
      <c r="E58" s="81"/>
      <c r="F58" s="81"/>
      <c r="G58" s="81"/>
      <c r="H58" s="82"/>
      <c r="I58" s="82"/>
      <c r="J58" s="82"/>
      <c r="K58" s="82"/>
      <c r="L58" s="82"/>
      <c r="M58" s="82"/>
      <c r="N58" s="82"/>
    </row>
    <row r="59" spans="2:14" x14ac:dyDescent="0.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</sheetData>
  <conditionalFormatting sqref="D15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9" location="Mapping!A1" display="Mapping" xr:uid="{68A5BD0C-9787-499E-B202-A5B947C747EE}"/>
    <hyperlink ref="A10" location="Data!A1" display="Data" xr:uid="{FA1BC228-D4AD-42E6-A3AC-1996728D1978}"/>
    <hyperlink ref="A12" location="'By Country'!A1" display="By Country" xr:uid="{94161D33-4A37-4BF1-8776-8640B8095266}"/>
    <hyperlink ref="A13" location="'By Product &amp; Country'!A1" display="By Product" xr:uid="{CDD4FBD9-8768-4256-A717-28FB74252AF0}"/>
    <hyperlink ref="A14" location="'Monthly Phasing'!A1" display="Monthly Phasing" xr:uid="{A0F59EB6-3E8A-4818-858B-2D20A253F921}"/>
  </hyperlinks>
  <pageMargins left="0.7" right="0.7" top="0.75" bottom="0.75" header="0.3" footer="0.3"/>
  <pageSetup paperSize="9" orientation="portrait" horizontalDpi="200" verticalDpi="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8B0E-CC37-4858-9583-72F9AE74F4D3}">
  <sheetPr>
    <tabColor rgb="FF8FCFAD"/>
  </sheetPr>
  <dimension ref="A1:E10"/>
  <sheetViews>
    <sheetView showGridLines="0" zoomScale="145" zoomScaleNormal="145" workbookViewId="0">
      <selection activeCell="B17" sqref="B17"/>
    </sheetView>
  </sheetViews>
  <sheetFormatPr defaultRowHeight="12.75" x14ac:dyDescent="0.2"/>
  <cols>
    <col min="1" max="1" width="19.5703125" customWidth="1"/>
    <col min="2" max="2" width="20.140625" customWidth="1"/>
    <col min="5" max="5" width="11.7109375" bestFit="1" customWidth="1"/>
  </cols>
  <sheetData>
    <row r="1" spans="1:5" x14ac:dyDescent="0.2">
      <c r="A1" s="1" t="s">
        <v>44</v>
      </c>
      <c r="B1" s="1" t="s">
        <v>44</v>
      </c>
    </row>
    <row r="2" spans="1:5" ht="14.25" x14ac:dyDescent="0.2">
      <c r="A2" s="12" t="s">
        <v>45</v>
      </c>
      <c r="B2" s="12">
        <v>12</v>
      </c>
    </row>
    <row r="3" spans="1:5" ht="14.25" x14ac:dyDescent="0.2">
      <c r="A3" s="12" t="s">
        <v>46</v>
      </c>
      <c r="B3" s="12">
        <v>4</v>
      </c>
    </row>
    <row r="4" spans="1:5" ht="14.25" x14ac:dyDescent="0.2">
      <c r="A4" s="12" t="s">
        <v>47</v>
      </c>
      <c r="B4" s="12">
        <v>2</v>
      </c>
    </row>
    <row r="5" spans="1:5" x14ac:dyDescent="0.2">
      <c r="E5" s="23"/>
    </row>
    <row r="6" spans="1:5" ht="14.25" x14ac:dyDescent="0.2">
      <c r="A6" s="12" t="s">
        <v>48</v>
      </c>
      <c r="B6" s="12">
        <v>1</v>
      </c>
    </row>
    <row r="7" spans="1:5" ht="14.25" x14ac:dyDescent="0.2">
      <c r="A7" s="12" t="s">
        <v>49</v>
      </c>
      <c r="B7" s="12">
        <v>0</v>
      </c>
    </row>
    <row r="9" spans="1:5" ht="14.25" x14ac:dyDescent="0.2">
      <c r="A9" s="12" t="s">
        <v>72</v>
      </c>
    </row>
    <row r="10" spans="1:5" ht="14.25" x14ac:dyDescent="0.2">
      <c r="A10" s="12" t="s">
        <v>76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0AE5-1D22-44D9-9AA8-0EF868584C80}">
  <sheetPr>
    <tabColor rgb="FF50B47F"/>
    <pageSetUpPr fitToPage="1"/>
  </sheetPr>
  <dimension ref="A1:AS3051"/>
  <sheetViews>
    <sheetView showGridLines="0" zoomScaleNormal="100" workbookViewId="0">
      <selection activeCell="F16" sqref="F16"/>
    </sheetView>
  </sheetViews>
  <sheetFormatPr defaultColWidth="10.28515625" defaultRowHeight="14.25" outlineLevelRow="1" x14ac:dyDescent="0.2"/>
  <cols>
    <col min="1" max="1" width="4.85546875" style="3" customWidth="1"/>
    <col min="2" max="2" width="32.7109375" style="3" customWidth="1"/>
    <col min="3" max="4" width="16.7109375" style="3" customWidth="1"/>
    <col min="5" max="5" width="19.42578125" style="3" customWidth="1"/>
    <col min="6" max="8" width="19.85546875" style="3" customWidth="1"/>
    <col min="9" max="9" width="46.5703125" style="51" customWidth="1"/>
    <col min="10" max="10" width="13.42578125" style="3" hidden="1" customWidth="1"/>
    <col min="11" max="11" width="15" style="3" hidden="1" customWidth="1"/>
    <col min="12" max="12" width="11.42578125" style="3" customWidth="1"/>
    <col min="13" max="13" width="9" style="3" bestFit="1" customWidth="1"/>
    <col min="14" max="17" width="8.28515625" style="3" customWidth="1"/>
    <col min="18" max="18" width="2.5703125" style="3" customWidth="1"/>
    <col min="19" max="31" width="8.28515625" style="3" customWidth="1"/>
    <col min="32" max="32" width="2.5703125" style="3" customWidth="1"/>
    <col min="33" max="45" width="8.28515625" style="3" customWidth="1"/>
    <col min="46" max="16384" width="10.28515625" style="3"/>
  </cols>
  <sheetData>
    <row r="1" spans="1:45" s="20" customFormat="1" ht="33.75" customHeight="1" x14ac:dyDescent="0.2">
      <c r="A1" s="18" t="s">
        <v>63</v>
      </c>
      <c r="B1" s="18"/>
      <c r="C1" s="19"/>
      <c r="D1" s="19"/>
      <c r="E1" s="19"/>
      <c r="F1" s="19"/>
      <c r="G1" s="19"/>
      <c r="H1" s="19"/>
      <c r="I1" s="5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2" spans="1:45" x14ac:dyDescent="0.2">
      <c r="J2" s="4"/>
      <c r="K2" s="4"/>
      <c r="L2" s="4"/>
      <c r="N2" s="4"/>
      <c r="O2" s="4"/>
      <c r="P2" s="4"/>
      <c r="Q2" s="4"/>
    </row>
    <row r="3" spans="1:45" x14ac:dyDescent="0.2">
      <c r="J3" s="4"/>
      <c r="K3" s="4"/>
      <c r="L3" s="4"/>
      <c r="N3" s="4"/>
      <c r="O3" s="4"/>
      <c r="P3" s="4"/>
      <c r="Q3" s="4"/>
    </row>
    <row r="4" spans="1:45" ht="15.6" customHeight="1" x14ac:dyDescent="0.2">
      <c r="A4" s="84" t="s">
        <v>64</v>
      </c>
      <c r="B4" s="84"/>
      <c r="C4" s="84"/>
      <c r="R4"/>
    </row>
    <row r="5" spans="1:45" ht="4.5" customHeight="1" x14ac:dyDescent="0.2">
      <c r="M5" s="6"/>
      <c r="R5" s="6"/>
    </row>
    <row r="6" spans="1:45" x14ac:dyDescent="0.2">
      <c r="B6" s="3" t="s">
        <v>71</v>
      </c>
      <c r="C6" s="27" t="s">
        <v>76</v>
      </c>
      <c r="M6" s="7"/>
      <c r="R6" s="7"/>
    </row>
    <row r="7" spans="1:45" ht="3.75" customHeight="1" x14ac:dyDescent="0.2">
      <c r="M7" s="7"/>
      <c r="R7" s="7"/>
    </row>
    <row r="8" spans="1:45" ht="15" thickBot="1" x14ac:dyDescent="0.25">
      <c r="B8" s="3" t="str">
        <f>"Total Size (in "&amp;C6&amp;")"</f>
        <v>Total Size (in Square Meter)</v>
      </c>
      <c r="C8" s="43">
        <v>64</v>
      </c>
      <c r="M8" s="7"/>
      <c r="R8" s="7"/>
    </row>
    <row r="9" spans="1:45" ht="15.75" thickBot="1" x14ac:dyDescent="0.3">
      <c r="B9" s="47" t="s">
        <v>65</v>
      </c>
      <c r="C9" s="48">
        <v>250000</v>
      </c>
      <c r="M9" s="7"/>
      <c r="R9" s="7"/>
    </row>
    <row r="10" spans="1:45" x14ac:dyDescent="0.2">
      <c r="B10" s="3" t="s">
        <v>66</v>
      </c>
      <c r="C10" s="44">
        <f>SUM(C11:C15)</f>
        <v>47500</v>
      </c>
      <c r="M10" s="7"/>
      <c r="R10" s="7"/>
    </row>
    <row r="11" spans="1:45" outlineLevel="1" x14ac:dyDescent="0.2">
      <c r="B11" s="45" t="s">
        <v>67</v>
      </c>
      <c r="C11" s="26">
        <f>C9*5%</f>
        <v>12500</v>
      </c>
      <c r="M11" s="7"/>
      <c r="R11" s="7"/>
    </row>
    <row r="12" spans="1:45" outlineLevel="1" x14ac:dyDescent="0.2">
      <c r="B12" s="45" t="s">
        <v>68</v>
      </c>
      <c r="C12" s="26">
        <f>C9*10%</f>
        <v>25000</v>
      </c>
      <c r="M12" s="7"/>
      <c r="R12" s="7"/>
    </row>
    <row r="13" spans="1:45" outlineLevel="1" x14ac:dyDescent="0.2">
      <c r="B13" s="45" t="s">
        <v>69</v>
      </c>
      <c r="C13" s="26">
        <v>10000</v>
      </c>
      <c r="M13" s="7"/>
      <c r="R13" s="7"/>
    </row>
    <row r="14" spans="1:45" outlineLevel="1" x14ac:dyDescent="0.2">
      <c r="B14" s="46" t="s">
        <v>70</v>
      </c>
      <c r="C14" s="26"/>
      <c r="M14" s="7"/>
      <c r="R14" s="7"/>
    </row>
    <row r="15" spans="1:45" outlineLevel="1" x14ac:dyDescent="0.2">
      <c r="B15" s="46" t="s">
        <v>70</v>
      </c>
      <c r="C15" s="26"/>
      <c r="M15" s="7"/>
      <c r="R15" s="7"/>
    </row>
    <row r="16" spans="1:45" ht="15" thickBot="1" x14ac:dyDescent="0.25">
      <c r="B16" s="3" t="s">
        <v>73</v>
      </c>
      <c r="C16" s="26">
        <v>50000</v>
      </c>
    </row>
    <row r="17" spans="2:5" ht="15.75" thickBot="1" x14ac:dyDescent="0.3">
      <c r="B17" s="47" t="s">
        <v>74</v>
      </c>
      <c r="C17" s="48">
        <f>+PurchPrice+AddExp-DownPmt</f>
        <v>247500</v>
      </c>
    </row>
    <row r="18" spans="2:5" ht="3" customHeight="1" thickBot="1" x14ac:dyDescent="0.25">
      <c r="C18" s="42"/>
    </row>
    <row r="19" spans="2:5" ht="44.25" customHeight="1" x14ac:dyDescent="0.2">
      <c r="B19" s="56" t="s">
        <v>75</v>
      </c>
      <c r="C19" s="54">
        <v>800</v>
      </c>
    </row>
    <row r="20" spans="2:5" ht="44.25" customHeight="1" thickBot="1" x14ac:dyDescent="0.25">
      <c r="B20" s="57" t="str">
        <f>"Monthly gross yield per "&amp;C6</f>
        <v>Monthly gross yield per Square Meter</v>
      </c>
      <c r="C20" s="55">
        <f>Rent*12/PurchPrice</f>
        <v>3.8399999999999997E-2</v>
      </c>
    </row>
    <row r="21" spans="2:5" x14ac:dyDescent="0.2">
      <c r="C21" s="21"/>
      <c r="E21" s="21"/>
    </row>
    <row r="51" spans="1:15" ht="15.75" customHeight="1" x14ac:dyDescent="0.25">
      <c r="A51" s="5" t="s">
        <v>77</v>
      </c>
      <c r="B51" s="5"/>
      <c r="C51" s="5"/>
      <c r="D51" s="5"/>
      <c r="E51" s="5"/>
      <c r="F51" s="5"/>
      <c r="G51" s="5"/>
      <c r="H51" s="5"/>
      <c r="I51" s="52"/>
    </row>
    <row r="53" spans="1:15" ht="29.25" customHeight="1" x14ac:dyDescent="0.2">
      <c r="A53" s="17" t="s">
        <v>52</v>
      </c>
      <c r="B53" s="17" t="s">
        <v>78</v>
      </c>
      <c r="C53" s="17" t="s">
        <v>53</v>
      </c>
      <c r="D53" s="17" t="s">
        <v>85</v>
      </c>
      <c r="E53" s="17" t="s">
        <v>80</v>
      </c>
      <c r="F53" s="17" t="s">
        <v>81</v>
      </c>
      <c r="G53" s="17" t="s">
        <v>87</v>
      </c>
      <c r="H53" s="17" t="s">
        <v>79</v>
      </c>
      <c r="I53" s="17" t="s">
        <v>82</v>
      </c>
      <c r="J53" s="64" t="s">
        <v>4</v>
      </c>
      <c r="K53" s="64" t="s">
        <v>89</v>
      </c>
      <c r="L53" s="29"/>
      <c r="M53" s="29"/>
      <c r="N53" s="29"/>
      <c r="O53" s="29"/>
    </row>
    <row r="54" spans="1:15" x14ac:dyDescent="0.2">
      <c r="A54" s="12">
        <v>1</v>
      </c>
      <c r="B54" s="58">
        <f t="shared" ref="B54:B67" si="0">Rent</f>
        <v>800</v>
      </c>
      <c r="C54" s="59">
        <v>44036</v>
      </c>
      <c r="D54" s="63" t="str">
        <f>IFERROR(MONTH(C54)&amp;"."&amp;YEAR(C54),"")</f>
        <v>7.2020</v>
      </c>
      <c r="E54" s="49">
        <v>1800</v>
      </c>
      <c r="F54" s="34"/>
      <c r="G54" s="41">
        <f>+B54+SUM(E54:F54)</f>
        <v>2600</v>
      </c>
      <c r="H54" s="62">
        <f>SUM($G$54:G54)</f>
        <v>2600</v>
      </c>
      <c r="I54" s="29" t="s">
        <v>83</v>
      </c>
      <c r="J54" s="12">
        <f>IF(A54="","",MONTH(C54))</f>
        <v>7</v>
      </c>
      <c r="K54" s="78">
        <f>IF(A54="","",YEAR(C54))</f>
        <v>2020</v>
      </c>
      <c r="L54" s="31"/>
      <c r="M54" s="39"/>
    </row>
    <row r="55" spans="1:15" x14ac:dyDescent="0.2">
      <c r="A55" s="12">
        <f>IF(B55="","",A54+1)</f>
        <v>2</v>
      </c>
      <c r="B55" s="58">
        <f t="shared" si="0"/>
        <v>800</v>
      </c>
      <c r="C55" s="59">
        <f>DATE(YEAR(C54),MONTH(C54)+1,DAY(C54))</f>
        <v>44067</v>
      </c>
      <c r="D55" s="63" t="str">
        <f t="shared" ref="D55:D67" si="1">IFERROR(MONTH(C55)&amp;"."&amp;YEAR(C55),"")</f>
        <v>8.2020</v>
      </c>
      <c r="E55" s="49"/>
      <c r="F55" s="34"/>
      <c r="G55" s="41">
        <f>+B55+SUM(E55:F55)</f>
        <v>800</v>
      </c>
      <c r="H55" s="62">
        <f>SUM($G$54:G55)</f>
        <v>3400</v>
      </c>
      <c r="I55" s="29"/>
      <c r="J55" s="12">
        <f t="shared" ref="J55:J72" si="2">IF(A55="","",MONTH(C55))</f>
        <v>8</v>
      </c>
      <c r="K55" s="78">
        <f t="shared" ref="K55:K72" si="3">IF(A55="","",YEAR(C55))</f>
        <v>2020</v>
      </c>
      <c r="M55" s="40"/>
    </row>
    <row r="56" spans="1:15" x14ac:dyDescent="0.2">
      <c r="A56" s="12">
        <f t="shared" ref="A56:A119" si="4">IF(B56="","",A55+1)</f>
        <v>3</v>
      </c>
      <c r="B56" s="58">
        <f t="shared" si="0"/>
        <v>800</v>
      </c>
      <c r="C56" s="59">
        <f t="shared" ref="C56:C65" si="5">DATE(YEAR(C55),MONTH(C55)+1,DAY(C55))</f>
        <v>44098</v>
      </c>
      <c r="D56" s="63" t="str">
        <f t="shared" si="1"/>
        <v>9.2020</v>
      </c>
      <c r="E56" s="49"/>
      <c r="F56" s="34"/>
      <c r="G56" s="41">
        <f t="shared" ref="G56:G65" si="6">+B56+SUM(E56:F56)</f>
        <v>800</v>
      </c>
      <c r="H56" s="62">
        <f>SUM($G$54:G56)</f>
        <v>4200</v>
      </c>
      <c r="I56" s="29"/>
      <c r="J56" s="12">
        <f t="shared" si="2"/>
        <v>9</v>
      </c>
      <c r="K56" s="78">
        <f t="shared" si="3"/>
        <v>2020</v>
      </c>
    </row>
    <row r="57" spans="1:15" x14ac:dyDescent="0.2">
      <c r="A57" s="12">
        <f t="shared" si="4"/>
        <v>4</v>
      </c>
      <c r="B57" s="58">
        <f t="shared" si="0"/>
        <v>800</v>
      </c>
      <c r="C57" s="59">
        <f t="shared" si="5"/>
        <v>44128</v>
      </c>
      <c r="D57" s="63" t="str">
        <f t="shared" si="1"/>
        <v>10.2020</v>
      </c>
      <c r="E57" s="49"/>
      <c r="F57" s="34"/>
      <c r="G57" s="41">
        <f t="shared" si="6"/>
        <v>800</v>
      </c>
      <c r="H57" s="62">
        <f>SUM($G$54:G57)</f>
        <v>5000</v>
      </c>
      <c r="I57" s="29"/>
      <c r="J57" s="12">
        <f t="shared" si="2"/>
        <v>10</v>
      </c>
      <c r="K57" s="78">
        <f t="shared" si="3"/>
        <v>2020</v>
      </c>
    </row>
    <row r="58" spans="1:15" x14ac:dyDescent="0.2">
      <c r="A58" s="12">
        <f t="shared" si="4"/>
        <v>5</v>
      </c>
      <c r="B58" s="58">
        <f t="shared" si="0"/>
        <v>800</v>
      </c>
      <c r="C58" s="59">
        <f t="shared" si="5"/>
        <v>44159</v>
      </c>
      <c r="D58" s="63" t="str">
        <f t="shared" si="1"/>
        <v>11.2020</v>
      </c>
      <c r="E58" s="49"/>
      <c r="F58" s="34">
        <v>-2000</v>
      </c>
      <c r="G58" s="41">
        <f t="shared" si="6"/>
        <v>-1200</v>
      </c>
      <c r="H58" s="62">
        <f>SUM($G$54:G58)</f>
        <v>3800</v>
      </c>
      <c r="I58" s="29" t="s">
        <v>86</v>
      </c>
      <c r="J58" s="12">
        <f t="shared" si="2"/>
        <v>11</v>
      </c>
      <c r="K58" s="78">
        <f t="shared" si="3"/>
        <v>2020</v>
      </c>
    </row>
    <row r="59" spans="1:15" x14ac:dyDescent="0.2">
      <c r="A59" s="12">
        <f t="shared" si="4"/>
        <v>6</v>
      </c>
      <c r="B59" s="58">
        <f t="shared" si="0"/>
        <v>800</v>
      </c>
      <c r="C59" s="59">
        <f t="shared" si="5"/>
        <v>44189</v>
      </c>
      <c r="D59" s="63" t="str">
        <f t="shared" si="1"/>
        <v>12.2020</v>
      </c>
      <c r="E59" s="49"/>
      <c r="F59" s="34"/>
      <c r="G59" s="41">
        <f t="shared" si="6"/>
        <v>800</v>
      </c>
      <c r="H59" s="62">
        <f>SUM($G$54:G59)</f>
        <v>4600</v>
      </c>
      <c r="I59" s="29"/>
      <c r="J59" s="12">
        <f t="shared" si="2"/>
        <v>12</v>
      </c>
      <c r="K59" s="78">
        <f t="shared" si="3"/>
        <v>2020</v>
      </c>
    </row>
    <row r="60" spans="1:15" x14ac:dyDescent="0.2">
      <c r="A60" s="12">
        <f t="shared" si="4"/>
        <v>7</v>
      </c>
      <c r="B60" s="58">
        <f t="shared" si="0"/>
        <v>800</v>
      </c>
      <c r="C60" s="59">
        <f t="shared" si="5"/>
        <v>44220</v>
      </c>
      <c r="D60" s="63" t="str">
        <f t="shared" si="1"/>
        <v>1.2021</v>
      </c>
      <c r="E60" s="49"/>
      <c r="F60" s="34"/>
      <c r="G60" s="41">
        <f t="shared" si="6"/>
        <v>800</v>
      </c>
      <c r="H60" s="62">
        <f>SUM($G$54:G60)</f>
        <v>5400</v>
      </c>
      <c r="I60" s="29"/>
      <c r="J60" s="12">
        <f t="shared" si="2"/>
        <v>1</v>
      </c>
      <c r="K60" s="78">
        <f t="shared" si="3"/>
        <v>2021</v>
      </c>
    </row>
    <row r="61" spans="1:15" x14ac:dyDescent="0.2">
      <c r="A61" s="12">
        <f t="shared" si="4"/>
        <v>8</v>
      </c>
      <c r="B61" s="58">
        <f t="shared" si="0"/>
        <v>800</v>
      </c>
      <c r="C61" s="59">
        <f t="shared" si="5"/>
        <v>44251</v>
      </c>
      <c r="D61" s="63" t="str">
        <f t="shared" si="1"/>
        <v>2.2021</v>
      </c>
      <c r="E61" s="49"/>
      <c r="F61" s="34"/>
      <c r="G61" s="41">
        <f t="shared" si="6"/>
        <v>800</v>
      </c>
      <c r="H61" s="62">
        <f>SUM($G$54:G61)</f>
        <v>6200</v>
      </c>
      <c r="I61" s="29"/>
      <c r="J61" s="12">
        <f t="shared" si="2"/>
        <v>2</v>
      </c>
      <c r="K61" s="78">
        <f t="shared" si="3"/>
        <v>2021</v>
      </c>
    </row>
    <row r="62" spans="1:15" x14ac:dyDescent="0.2">
      <c r="A62" s="12">
        <f t="shared" si="4"/>
        <v>9</v>
      </c>
      <c r="B62" s="58">
        <f t="shared" si="0"/>
        <v>800</v>
      </c>
      <c r="C62" s="59">
        <f t="shared" si="5"/>
        <v>44279</v>
      </c>
      <c r="D62" s="63" t="str">
        <f t="shared" si="1"/>
        <v>3.2021</v>
      </c>
      <c r="E62" s="49"/>
      <c r="F62" s="34"/>
      <c r="G62" s="41">
        <f t="shared" si="6"/>
        <v>800</v>
      </c>
      <c r="H62" s="62">
        <f>SUM($G$54:G62)</f>
        <v>7000</v>
      </c>
      <c r="I62" s="29"/>
      <c r="J62" s="12">
        <f t="shared" si="2"/>
        <v>3</v>
      </c>
      <c r="K62" s="78">
        <f t="shared" si="3"/>
        <v>2021</v>
      </c>
    </row>
    <row r="63" spans="1:15" x14ac:dyDescent="0.2">
      <c r="A63" s="12">
        <f t="shared" si="4"/>
        <v>10</v>
      </c>
      <c r="B63" s="58">
        <f t="shared" si="0"/>
        <v>800</v>
      </c>
      <c r="C63" s="59">
        <f t="shared" si="5"/>
        <v>44310</v>
      </c>
      <c r="D63" s="63" t="str">
        <f t="shared" si="1"/>
        <v>4.2021</v>
      </c>
      <c r="E63" s="49"/>
      <c r="F63" s="34"/>
      <c r="G63" s="41">
        <f t="shared" si="6"/>
        <v>800</v>
      </c>
      <c r="H63" s="62">
        <f>SUM($G$54:G63)</f>
        <v>7800</v>
      </c>
      <c r="I63" s="29"/>
      <c r="J63" s="12">
        <f t="shared" si="2"/>
        <v>4</v>
      </c>
      <c r="K63" s="78">
        <f t="shared" si="3"/>
        <v>2021</v>
      </c>
    </row>
    <row r="64" spans="1:15" x14ac:dyDescent="0.2">
      <c r="A64" s="12">
        <f t="shared" si="4"/>
        <v>11</v>
      </c>
      <c r="B64" s="58">
        <f t="shared" si="0"/>
        <v>800</v>
      </c>
      <c r="C64" s="59">
        <f t="shared" si="5"/>
        <v>44340</v>
      </c>
      <c r="D64" s="63" t="str">
        <f t="shared" si="1"/>
        <v>5.2021</v>
      </c>
      <c r="E64" s="49"/>
      <c r="F64" s="34"/>
      <c r="G64" s="41">
        <f t="shared" si="6"/>
        <v>800</v>
      </c>
      <c r="H64" s="62">
        <f>SUM($G$54:G64)</f>
        <v>8600</v>
      </c>
      <c r="I64" s="29"/>
      <c r="J64" s="12">
        <f t="shared" si="2"/>
        <v>5</v>
      </c>
      <c r="K64" s="78">
        <f t="shared" si="3"/>
        <v>2021</v>
      </c>
    </row>
    <row r="65" spans="1:11" x14ac:dyDescent="0.2">
      <c r="A65" s="12">
        <f t="shared" si="4"/>
        <v>12</v>
      </c>
      <c r="B65" s="58">
        <f t="shared" si="0"/>
        <v>800</v>
      </c>
      <c r="C65" s="59">
        <f t="shared" si="5"/>
        <v>44371</v>
      </c>
      <c r="D65" s="63" t="str">
        <f t="shared" si="1"/>
        <v>6.2021</v>
      </c>
      <c r="E65" s="49"/>
      <c r="F65" s="34">
        <v>-1800</v>
      </c>
      <c r="G65" s="41">
        <f t="shared" si="6"/>
        <v>-1000</v>
      </c>
      <c r="H65" s="62">
        <f>SUM($G$54:G65)</f>
        <v>7600</v>
      </c>
      <c r="I65" s="29" t="s">
        <v>84</v>
      </c>
      <c r="J65" s="12">
        <f t="shared" si="2"/>
        <v>6</v>
      </c>
      <c r="K65" s="78">
        <f t="shared" si="3"/>
        <v>2021</v>
      </c>
    </row>
    <row r="66" spans="1:11" x14ac:dyDescent="0.2">
      <c r="A66" s="12">
        <f t="shared" si="4"/>
        <v>13</v>
      </c>
      <c r="B66" s="58">
        <f t="shared" si="0"/>
        <v>800</v>
      </c>
      <c r="C66" s="59">
        <f t="shared" ref="C66:C67" si="7">DATE(YEAR(C65),MONTH(C65)+1,DAY(C65))</f>
        <v>44401</v>
      </c>
      <c r="D66" s="63" t="str">
        <f t="shared" si="1"/>
        <v>7.2021</v>
      </c>
      <c r="E66" s="49"/>
      <c r="F66" s="34"/>
      <c r="G66" s="41">
        <f t="shared" ref="G66:G67" si="8">+B66+SUM(E66:F66)</f>
        <v>800</v>
      </c>
      <c r="H66" s="62">
        <f>SUM($G$54:G66)</f>
        <v>8400</v>
      </c>
      <c r="I66" s="29"/>
      <c r="J66" s="12">
        <f t="shared" si="2"/>
        <v>7</v>
      </c>
      <c r="K66" s="78">
        <f t="shared" si="3"/>
        <v>2021</v>
      </c>
    </row>
    <row r="67" spans="1:11" x14ac:dyDescent="0.2">
      <c r="A67" s="12">
        <f t="shared" si="4"/>
        <v>14</v>
      </c>
      <c r="B67" s="58">
        <f t="shared" si="0"/>
        <v>800</v>
      </c>
      <c r="C67" s="59">
        <f t="shared" si="7"/>
        <v>44432</v>
      </c>
      <c r="D67" s="63" t="str">
        <f t="shared" si="1"/>
        <v>8.2021</v>
      </c>
      <c r="E67" s="49"/>
      <c r="F67" s="34"/>
      <c r="G67" s="41">
        <f t="shared" si="8"/>
        <v>800</v>
      </c>
      <c r="H67" s="62">
        <f>SUM($G$54:G67)</f>
        <v>9200</v>
      </c>
      <c r="I67" s="29"/>
      <c r="J67" s="12">
        <f t="shared" si="2"/>
        <v>8</v>
      </c>
      <c r="K67" s="78">
        <f t="shared" si="3"/>
        <v>2021</v>
      </c>
    </row>
    <row r="68" spans="1:11" x14ac:dyDescent="0.2">
      <c r="A68" s="12" t="str">
        <f>IF(B68="","",A67+1)</f>
        <v/>
      </c>
      <c r="B68" s="58"/>
      <c r="C68" s="59"/>
      <c r="D68" s="63"/>
      <c r="E68" s="49"/>
      <c r="F68" s="34"/>
      <c r="G68" s="41"/>
      <c r="H68" s="62"/>
      <c r="I68" s="29"/>
      <c r="J68" s="12" t="str">
        <f t="shared" si="2"/>
        <v/>
      </c>
      <c r="K68" s="78" t="str">
        <f t="shared" si="3"/>
        <v/>
      </c>
    </row>
    <row r="69" spans="1:11" x14ac:dyDescent="0.2">
      <c r="A69" s="12" t="str">
        <f t="shared" si="4"/>
        <v/>
      </c>
      <c r="B69" s="58"/>
      <c r="C69" s="59"/>
      <c r="D69" s="63"/>
      <c r="E69" s="49"/>
      <c r="F69" s="34"/>
      <c r="G69" s="41"/>
      <c r="H69" s="62"/>
      <c r="I69" s="29"/>
      <c r="J69" s="12" t="str">
        <f t="shared" si="2"/>
        <v/>
      </c>
      <c r="K69" s="78" t="str">
        <f t="shared" si="3"/>
        <v/>
      </c>
    </row>
    <row r="70" spans="1:11" x14ac:dyDescent="0.2">
      <c r="A70" s="12" t="str">
        <f t="shared" si="4"/>
        <v/>
      </c>
      <c r="B70" s="58"/>
      <c r="C70" s="59"/>
      <c r="D70" s="63"/>
      <c r="E70" s="49"/>
      <c r="F70" s="34"/>
      <c r="G70" s="41"/>
      <c r="H70" s="62"/>
      <c r="I70" s="29"/>
      <c r="J70" s="12" t="str">
        <f t="shared" si="2"/>
        <v/>
      </c>
      <c r="K70" s="78" t="str">
        <f t="shared" si="3"/>
        <v/>
      </c>
    </row>
    <row r="71" spans="1:11" x14ac:dyDescent="0.2">
      <c r="A71" s="12" t="str">
        <f t="shared" si="4"/>
        <v/>
      </c>
      <c r="B71" s="58"/>
      <c r="C71" s="59"/>
      <c r="D71" s="63"/>
      <c r="E71" s="49"/>
      <c r="F71" s="34"/>
      <c r="G71" s="41"/>
      <c r="H71" s="62"/>
      <c r="I71" s="29"/>
      <c r="J71" s="12" t="str">
        <f t="shared" si="2"/>
        <v/>
      </c>
      <c r="K71" s="78" t="str">
        <f t="shared" si="3"/>
        <v/>
      </c>
    </row>
    <row r="72" spans="1:11" x14ac:dyDescent="0.2">
      <c r="A72" s="12" t="str">
        <f t="shared" si="4"/>
        <v/>
      </c>
      <c r="B72" s="58"/>
      <c r="C72" s="59"/>
      <c r="D72" s="63"/>
      <c r="E72" s="49"/>
      <c r="F72" s="34"/>
      <c r="G72" s="41"/>
      <c r="H72" s="62"/>
      <c r="I72" s="29"/>
      <c r="J72" s="12" t="str">
        <f t="shared" si="2"/>
        <v/>
      </c>
      <c r="K72" s="78" t="str">
        <f t="shared" si="3"/>
        <v/>
      </c>
    </row>
    <row r="73" spans="1:11" x14ac:dyDescent="0.2">
      <c r="A73" s="12" t="str">
        <f t="shared" si="4"/>
        <v/>
      </c>
      <c r="B73" s="58"/>
      <c r="C73" s="59"/>
      <c r="D73" s="63"/>
      <c r="E73" s="49"/>
      <c r="F73" s="34"/>
      <c r="G73" s="41"/>
      <c r="H73" s="62"/>
      <c r="I73" s="29"/>
      <c r="J73" s="12" t="str">
        <f t="shared" ref="J73:J136" si="9">IF(A73="","",MONTH(C73))</f>
        <v/>
      </c>
      <c r="K73" s="78" t="str">
        <f t="shared" ref="K73:K136" si="10">IF(A73="","",YEAR(C73))</f>
        <v/>
      </c>
    </row>
    <row r="74" spans="1:11" x14ac:dyDescent="0.2">
      <c r="A74" s="12" t="str">
        <f t="shared" si="4"/>
        <v/>
      </c>
      <c r="B74" s="58"/>
      <c r="C74" s="59"/>
      <c r="D74" s="63"/>
      <c r="E74" s="49"/>
      <c r="F74" s="34"/>
      <c r="G74" s="41"/>
      <c r="H74" s="62"/>
      <c r="I74" s="29"/>
      <c r="J74" s="12" t="str">
        <f t="shared" si="9"/>
        <v/>
      </c>
      <c r="K74" s="78" t="str">
        <f t="shared" si="10"/>
        <v/>
      </c>
    </row>
    <row r="75" spans="1:11" x14ac:dyDescent="0.2">
      <c r="A75" s="12" t="str">
        <f t="shared" si="4"/>
        <v/>
      </c>
      <c r="B75" s="58"/>
      <c r="C75" s="59"/>
      <c r="D75" s="63"/>
      <c r="E75" s="49"/>
      <c r="F75" s="34"/>
      <c r="G75" s="41"/>
      <c r="H75" s="62"/>
      <c r="I75" s="29"/>
      <c r="J75" s="12" t="str">
        <f t="shared" si="9"/>
        <v/>
      </c>
      <c r="K75" s="78" t="str">
        <f t="shared" si="10"/>
        <v/>
      </c>
    </row>
    <row r="76" spans="1:11" x14ac:dyDescent="0.2">
      <c r="A76" s="12" t="str">
        <f t="shared" si="4"/>
        <v/>
      </c>
      <c r="B76" s="58"/>
      <c r="C76" s="59"/>
      <c r="D76" s="63"/>
      <c r="E76" s="49"/>
      <c r="F76" s="34"/>
      <c r="G76" s="41"/>
      <c r="H76" s="62"/>
      <c r="I76" s="29"/>
      <c r="J76" s="12" t="str">
        <f t="shared" si="9"/>
        <v/>
      </c>
      <c r="K76" s="78" t="str">
        <f t="shared" si="10"/>
        <v/>
      </c>
    </row>
    <row r="77" spans="1:11" x14ac:dyDescent="0.2">
      <c r="A77" s="12" t="str">
        <f t="shared" si="4"/>
        <v/>
      </c>
      <c r="B77" s="58"/>
      <c r="C77" s="59"/>
      <c r="D77" s="63"/>
      <c r="E77" s="49"/>
      <c r="F77" s="34"/>
      <c r="G77" s="41"/>
      <c r="H77" s="62"/>
      <c r="I77" s="29"/>
      <c r="J77" s="12" t="str">
        <f t="shared" si="9"/>
        <v/>
      </c>
      <c r="K77" s="78" t="str">
        <f t="shared" si="10"/>
        <v/>
      </c>
    </row>
    <row r="78" spans="1:11" x14ac:dyDescent="0.2">
      <c r="A78" s="12" t="str">
        <f t="shared" si="4"/>
        <v/>
      </c>
      <c r="B78" s="58"/>
      <c r="C78" s="59"/>
      <c r="D78" s="63"/>
      <c r="E78" s="49"/>
      <c r="F78" s="34"/>
      <c r="G78" s="41"/>
      <c r="H78" s="62"/>
      <c r="I78" s="29"/>
      <c r="J78" s="12" t="str">
        <f t="shared" si="9"/>
        <v/>
      </c>
      <c r="K78" s="78" t="str">
        <f t="shared" si="10"/>
        <v/>
      </c>
    </row>
    <row r="79" spans="1:11" x14ac:dyDescent="0.2">
      <c r="A79" s="12" t="str">
        <f t="shared" si="4"/>
        <v/>
      </c>
      <c r="B79" s="58"/>
      <c r="C79" s="59"/>
      <c r="D79" s="63"/>
      <c r="E79" s="49"/>
      <c r="F79" s="34"/>
      <c r="G79" s="41"/>
      <c r="H79" s="62"/>
      <c r="I79" s="29"/>
      <c r="J79" s="12" t="str">
        <f t="shared" si="9"/>
        <v/>
      </c>
      <c r="K79" s="78" t="str">
        <f t="shared" si="10"/>
        <v/>
      </c>
    </row>
    <row r="80" spans="1:11" x14ac:dyDescent="0.2">
      <c r="A80" s="12" t="str">
        <f t="shared" si="4"/>
        <v/>
      </c>
      <c r="B80" s="58"/>
      <c r="C80" s="59"/>
      <c r="D80" s="63"/>
      <c r="E80" s="49"/>
      <c r="F80" s="34"/>
      <c r="G80" s="41"/>
      <c r="H80" s="62"/>
      <c r="I80" s="29"/>
      <c r="J80" s="12" t="str">
        <f t="shared" si="9"/>
        <v/>
      </c>
      <c r="K80" s="78" t="str">
        <f t="shared" si="10"/>
        <v/>
      </c>
    </row>
    <row r="81" spans="1:11" x14ac:dyDescent="0.2">
      <c r="A81" s="12" t="str">
        <f t="shared" si="4"/>
        <v/>
      </c>
      <c r="B81" s="58"/>
      <c r="C81" s="59"/>
      <c r="D81" s="63"/>
      <c r="E81" s="49"/>
      <c r="F81" s="34"/>
      <c r="G81" s="41"/>
      <c r="H81" s="62"/>
      <c r="I81" s="29"/>
      <c r="J81" s="12" t="str">
        <f t="shared" si="9"/>
        <v/>
      </c>
      <c r="K81" s="78" t="str">
        <f t="shared" si="10"/>
        <v/>
      </c>
    </row>
    <row r="82" spans="1:11" x14ac:dyDescent="0.2">
      <c r="A82" s="12" t="str">
        <f t="shared" si="4"/>
        <v/>
      </c>
      <c r="B82" s="58"/>
      <c r="C82" s="59"/>
      <c r="D82" s="63"/>
      <c r="E82" s="49"/>
      <c r="F82" s="34"/>
      <c r="G82" s="41"/>
      <c r="H82" s="62"/>
      <c r="I82" s="29"/>
      <c r="J82" s="12" t="str">
        <f t="shared" si="9"/>
        <v/>
      </c>
      <c r="K82" s="78" t="str">
        <f t="shared" si="10"/>
        <v/>
      </c>
    </row>
    <row r="83" spans="1:11" x14ac:dyDescent="0.2">
      <c r="A83" s="12" t="str">
        <f t="shared" si="4"/>
        <v/>
      </c>
      <c r="B83" s="58"/>
      <c r="C83" s="59"/>
      <c r="D83" s="63"/>
      <c r="E83" s="49"/>
      <c r="F83" s="34"/>
      <c r="G83" s="41"/>
      <c r="H83" s="62"/>
      <c r="I83" s="29"/>
      <c r="J83" s="12" t="str">
        <f t="shared" si="9"/>
        <v/>
      </c>
      <c r="K83" s="78" t="str">
        <f t="shared" si="10"/>
        <v/>
      </c>
    </row>
    <row r="84" spans="1:11" x14ac:dyDescent="0.2">
      <c r="A84" s="12" t="str">
        <f t="shared" si="4"/>
        <v/>
      </c>
      <c r="B84" s="58"/>
      <c r="C84" s="59"/>
      <c r="D84" s="63"/>
      <c r="E84" s="49"/>
      <c r="F84" s="34"/>
      <c r="G84" s="41"/>
      <c r="H84" s="62"/>
      <c r="I84" s="29"/>
      <c r="J84" s="12" t="str">
        <f t="shared" si="9"/>
        <v/>
      </c>
      <c r="K84" s="78" t="str">
        <f t="shared" si="10"/>
        <v/>
      </c>
    </row>
    <row r="85" spans="1:11" x14ac:dyDescent="0.2">
      <c r="A85" s="12" t="str">
        <f t="shared" si="4"/>
        <v/>
      </c>
      <c r="B85" s="58"/>
      <c r="C85" s="59"/>
      <c r="D85" s="63"/>
      <c r="E85" s="49"/>
      <c r="F85" s="34"/>
      <c r="G85" s="41"/>
      <c r="H85" s="62"/>
      <c r="I85" s="29"/>
      <c r="J85" s="12" t="str">
        <f t="shared" si="9"/>
        <v/>
      </c>
      <c r="K85" s="78" t="str">
        <f t="shared" si="10"/>
        <v/>
      </c>
    </row>
    <row r="86" spans="1:11" x14ac:dyDescent="0.2">
      <c r="A86" s="12" t="str">
        <f t="shared" si="4"/>
        <v/>
      </c>
      <c r="B86" s="58"/>
      <c r="C86" s="59"/>
      <c r="D86" s="63"/>
      <c r="E86" s="49"/>
      <c r="F86" s="34"/>
      <c r="G86" s="41"/>
      <c r="H86" s="62"/>
      <c r="I86" s="29"/>
      <c r="J86" s="12" t="str">
        <f t="shared" si="9"/>
        <v/>
      </c>
      <c r="K86" s="78" t="str">
        <f t="shared" si="10"/>
        <v/>
      </c>
    </row>
    <row r="87" spans="1:11" x14ac:dyDescent="0.2">
      <c r="A87" s="12" t="str">
        <f t="shared" si="4"/>
        <v/>
      </c>
      <c r="B87" s="58"/>
      <c r="C87" s="59"/>
      <c r="D87" s="63"/>
      <c r="E87" s="49"/>
      <c r="F87" s="34"/>
      <c r="G87" s="41"/>
      <c r="H87" s="62"/>
      <c r="I87" s="29"/>
      <c r="J87" s="12" t="str">
        <f t="shared" si="9"/>
        <v/>
      </c>
      <c r="K87" s="78" t="str">
        <f t="shared" si="10"/>
        <v/>
      </c>
    </row>
    <row r="88" spans="1:11" x14ac:dyDescent="0.2">
      <c r="A88" s="12" t="str">
        <f t="shared" si="4"/>
        <v/>
      </c>
      <c r="B88" s="58"/>
      <c r="C88" s="59"/>
      <c r="D88" s="63"/>
      <c r="E88" s="49"/>
      <c r="F88" s="34"/>
      <c r="G88" s="41"/>
      <c r="H88" s="62"/>
      <c r="I88" s="29"/>
      <c r="J88" s="12" t="str">
        <f t="shared" si="9"/>
        <v/>
      </c>
      <c r="K88" s="78" t="str">
        <f t="shared" si="10"/>
        <v/>
      </c>
    </row>
    <row r="89" spans="1:11" x14ac:dyDescent="0.2">
      <c r="A89" s="12" t="str">
        <f t="shared" si="4"/>
        <v/>
      </c>
      <c r="B89" s="58"/>
      <c r="C89" s="59"/>
      <c r="D89" s="63"/>
      <c r="E89" s="49"/>
      <c r="F89" s="34"/>
      <c r="G89" s="41"/>
      <c r="H89" s="62"/>
      <c r="I89" s="29"/>
      <c r="J89" s="12" t="str">
        <f t="shared" si="9"/>
        <v/>
      </c>
      <c r="K89" s="78" t="str">
        <f t="shared" si="10"/>
        <v/>
      </c>
    </row>
    <row r="90" spans="1:11" x14ac:dyDescent="0.2">
      <c r="A90" s="12" t="str">
        <f t="shared" si="4"/>
        <v/>
      </c>
      <c r="B90" s="58"/>
      <c r="C90" s="59"/>
      <c r="D90" s="63"/>
      <c r="E90" s="49"/>
      <c r="F90" s="34"/>
      <c r="G90" s="41"/>
      <c r="H90" s="62"/>
      <c r="I90" s="29"/>
      <c r="J90" s="12" t="str">
        <f t="shared" si="9"/>
        <v/>
      </c>
      <c r="K90" s="78" t="str">
        <f t="shared" si="10"/>
        <v/>
      </c>
    </row>
    <row r="91" spans="1:11" x14ac:dyDescent="0.2">
      <c r="A91" s="12" t="str">
        <f t="shared" si="4"/>
        <v/>
      </c>
      <c r="B91" s="58"/>
      <c r="C91" s="59"/>
      <c r="D91" s="63"/>
      <c r="E91" s="49"/>
      <c r="F91" s="34"/>
      <c r="G91" s="41"/>
      <c r="H91" s="62"/>
      <c r="I91" s="29"/>
      <c r="J91" s="12" t="str">
        <f t="shared" si="9"/>
        <v/>
      </c>
      <c r="K91" s="78" t="str">
        <f t="shared" si="10"/>
        <v/>
      </c>
    </row>
    <row r="92" spans="1:11" x14ac:dyDescent="0.2">
      <c r="A92" s="12" t="str">
        <f t="shared" si="4"/>
        <v/>
      </c>
      <c r="B92" s="58"/>
      <c r="C92" s="59"/>
      <c r="D92" s="63"/>
      <c r="E92" s="49"/>
      <c r="F92" s="34"/>
      <c r="G92" s="41"/>
      <c r="H92" s="62"/>
      <c r="I92" s="29"/>
      <c r="J92" s="12" t="str">
        <f t="shared" si="9"/>
        <v/>
      </c>
      <c r="K92" s="78" t="str">
        <f t="shared" si="10"/>
        <v/>
      </c>
    </row>
    <row r="93" spans="1:11" x14ac:dyDescent="0.2">
      <c r="A93" s="12" t="str">
        <f t="shared" si="4"/>
        <v/>
      </c>
      <c r="B93" s="58"/>
      <c r="C93" s="59"/>
      <c r="D93" s="63"/>
      <c r="E93" s="49"/>
      <c r="F93" s="34"/>
      <c r="G93" s="41"/>
      <c r="H93" s="62"/>
      <c r="I93" s="29"/>
      <c r="J93" s="12" t="str">
        <f t="shared" si="9"/>
        <v/>
      </c>
      <c r="K93" s="78" t="str">
        <f t="shared" si="10"/>
        <v/>
      </c>
    </row>
    <row r="94" spans="1:11" x14ac:dyDescent="0.2">
      <c r="A94" s="12" t="str">
        <f t="shared" si="4"/>
        <v/>
      </c>
      <c r="B94" s="58"/>
      <c r="C94" s="59"/>
      <c r="D94" s="63"/>
      <c r="E94" s="49"/>
      <c r="F94" s="34"/>
      <c r="G94" s="41"/>
      <c r="H94" s="62"/>
      <c r="I94" s="29"/>
      <c r="J94" s="12" t="str">
        <f t="shared" si="9"/>
        <v/>
      </c>
      <c r="K94" s="78" t="str">
        <f t="shared" si="10"/>
        <v/>
      </c>
    </row>
    <row r="95" spans="1:11" x14ac:dyDescent="0.2">
      <c r="A95" s="12" t="str">
        <f t="shared" si="4"/>
        <v/>
      </c>
      <c r="B95" s="58"/>
      <c r="C95" s="59"/>
      <c r="D95" s="63"/>
      <c r="E95" s="49"/>
      <c r="F95" s="34"/>
      <c r="G95" s="41"/>
      <c r="H95" s="62"/>
      <c r="I95" s="29"/>
      <c r="J95" s="12" t="str">
        <f t="shared" si="9"/>
        <v/>
      </c>
      <c r="K95" s="78" t="str">
        <f t="shared" si="10"/>
        <v/>
      </c>
    </row>
    <row r="96" spans="1:11" x14ac:dyDescent="0.2">
      <c r="A96" s="12" t="str">
        <f t="shared" si="4"/>
        <v/>
      </c>
      <c r="B96" s="58"/>
      <c r="C96" s="59"/>
      <c r="D96" s="63"/>
      <c r="E96" s="49"/>
      <c r="F96" s="34"/>
      <c r="G96" s="41"/>
      <c r="H96" s="62"/>
      <c r="I96" s="29"/>
      <c r="J96" s="12" t="str">
        <f t="shared" si="9"/>
        <v/>
      </c>
      <c r="K96" s="78" t="str">
        <f t="shared" si="10"/>
        <v/>
      </c>
    </row>
    <row r="97" spans="1:11" x14ac:dyDescent="0.2">
      <c r="A97" s="12" t="str">
        <f t="shared" si="4"/>
        <v/>
      </c>
      <c r="B97" s="58"/>
      <c r="C97" s="59"/>
      <c r="D97" s="63"/>
      <c r="E97" s="49"/>
      <c r="F97" s="34"/>
      <c r="G97" s="41"/>
      <c r="H97" s="62"/>
      <c r="I97" s="29"/>
      <c r="J97" s="12" t="str">
        <f t="shared" si="9"/>
        <v/>
      </c>
      <c r="K97" s="78" t="str">
        <f t="shared" si="10"/>
        <v/>
      </c>
    </row>
    <row r="98" spans="1:11" x14ac:dyDescent="0.2">
      <c r="A98" s="12" t="str">
        <f t="shared" si="4"/>
        <v/>
      </c>
      <c r="B98" s="58"/>
      <c r="C98" s="59"/>
      <c r="D98" s="63"/>
      <c r="E98" s="49"/>
      <c r="F98" s="34"/>
      <c r="G98" s="41"/>
      <c r="H98" s="62"/>
      <c r="I98" s="29"/>
      <c r="J98" s="12" t="str">
        <f t="shared" si="9"/>
        <v/>
      </c>
      <c r="K98" s="78" t="str">
        <f t="shared" si="10"/>
        <v/>
      </c>
    </row>
    <row r="99" spans="1:11" x14ac:dyDescent="0.2">
      <c r="A99" s="12" t="str">
        <f t="shared" si="4"/>
        <v/>
      </c>
      <c r="B99" s="58"/>
      <c r="C99" s="59"/>
      <c r="D99" s="63"/>
      <c r="E99" s="49"/>
      <c r="F99" s="34"/>
      <c r="G99" s="41"/>
      <c r="H99" s="62"/>
      <c r="I99" s="29"/>
      <c r="J99" s="12" t="str">
        <f t="shared" si="9"/>
        <v/>
      </c>
      <c r="K99" s="78" t="str">
        <f t="shared" si="10"/>
        <v/>
      </c>
    </row>
    <row r="100" spans="1:11" x14ac:dyDescent="0.2">
      <c r="A100" s="12" t="str">
        <f t="shared" si="4"/>
        <v/>
      </c>
      <c r="B100" s="58"/>
      <c r="C100" s="59"/>
      <c r="D100" s="63"/>
      <c r="E100" s="49"/>
      <c r="F100" s="34"/>
      <c r="G100" s="41"/>
      <c r="H100" s="62"/>
      <c r="I100" s="29"/>
      <c r="J100" s="12" t="str">
        <f t="shared" si="9"/>
        <v/>
      </c>
      <c r="K100" s="78" t="str">
        <f t="shared" si="10"/>
        <v/>
      </c>
    </row>
    <row r="101" spans="1:11" x14ac:dyDescent="0.2">
      <c r="A101" s="12" t="str">
        <f t="shared" si="4"/>
        <v/>
      </c>
      <c r="B101" s="58"/>
      <c r="C101" s="59"/>
      <c r="D101" s="63"/>
      <c r="E101" s="49"/>
      <c r="F101" s="34"/>
      <c r="G101" s="41"/>
      <c r="H101" s="62"/>
      <c r="I101" s="29"/>
      <c r="J101" s="12" t="str">
        <f t="shared" si="9"/>
        <v/>
      </c>
      <c r="K101" s="78" t="str">
        <f t="shared" si="10"/>
        <v/>
      </c>
    </row>
    <row r="102" spans="1:11" x14ac:dyDescent="0.2">
      <c r="A102" s="12" t="str">
        <f t="shared" si="4"/>
        <v/>
      </c>
      <c r="B102" s="58"/>
      <c r="C102" s="59"/>
      <c r="D102" s="63"/>
      <c r="E102" s="49"/>
      <c r="F102" s="34"/>
      <c r="G102" s="41"/>
      <c r="H102" s="62"/>
      <c r="I102" s="29"/>
      <c r="J102" s="12" t="str">
        <f t="shared" si="9"/>
        <v/>
      </c>
      <c r="K102" s="78" t="str">
        <f t="shared" si="10"/>
        <v/>
      </c>
    </row>
    <row r="103" spans="1:11" x14ac:dyDescent="0.2">
      <c r="A103" s="12" t="str">
        <f t="shared" si="4"/>
        <v/>
      </c>
      <c r="B103" s="58"/>
      <c r="C103" s="59"/>
      <c r="D103" s="63"/>
      <c r="E103" s="49"/>
      <c r="F103" s="34"/>
      <c r="G103" s="41"/>
      <c r="H103" s="62"/>
      <c r="I103" s="29"/>
      <c r="J103" s="12" t="str">
        <f t="shared" si="9"/>
        <v/>
      </c>
      <c r="K103" s="78" t="str">
        <f t="shared" si="10"/>
        <v/>
      </c>
    </row>
    <row r="104" spans="1:11" x14ac:dyDescent="0.2">
      <c r="A104" s="12" t="str">
        <f t="shared" si="4"/>
        <v/>
      </c>
      <c r="B104" s="58"/>
      <c r="C104" s="59"/>
      <c r="D104" s="63"/>
      <c r="E104" s="49"/>
      <c r="F104" s="34"/>
      <c r="G104" s="41"/>
      <c r="H104" s="62"/>
      <c r="I104" s="29"/>
      <c r="J104" s="12" t="str">
        <f t="shared" si="9"/>
        <v/>
      </c>
      <c r="K104" s="78" t="str">
        <f t="shared" si="10"/>
        <v/>
      </c>
    </row>
    <row r="105" spans="1:11" x14ac:dyDescent="0.2">
      <c r="A105" s="12" t="str">
        <f t="shared" si="4"/>
        <v/>
      </c>
      <c r="B105" s="58"/>
      <c r="C105" s="59"/>
      <c r="D105" s="63"/>
      <c r="E105" s="49"/>
      <c r="F105" s="34"/>
      <c r="G105" s="41"/>
      <c r="H105" s="62"/>
      <c r="I105" s="29"/>
      <c r="J105" s="12" t="str">
        <f t="shared" si="9"/>
        <v/>
      </c>
      <c r="K105" s="78" t="str">
        <f t="shared" si="10"/>
        <v/>
      </c>
    </row>
    <row r="106" spans="1:11" x14ac:dyDescent="0.2">
      <c r="A106" s="12" t="str">
        <f t="shared" si="4"/>
        <v/>
      </c>
      <c r="B106" s="58"/>
      <c r="C106" s="59"/>
      <c r="D106" s="63"/>
      <c r="E106" s="49"/>
      <c r="F106" s="34"/>
      <c r="G106" s="41"/>
      <c r="H106" s="62"/>
      <c r="I106" s="29"/>
      <c r="J106" s="12" t="str">
        <f t="shared" si="9"/>
        <v/>
      </c>
      <c r="K106" s="78" t="str">
        <f t="shared" si="10"/>
        <v/>
      </c>
    </row>
    <row r="107" spans="1:11" x14ac:dyDescent="0.2">
      <c r="A107" s="12" t="str">
        <f t="shared" si="4"/>
        <v/>
      </c>
      <c r="B107" s="58"/>
      <c r="C107" s="59"/>
      <c r="D107" s="63"/>
      <c r="E107" s="49"/>
      <c r="F107" s="34"/>
      <c r="G107" s="41"/>
      <c r="H107" s="62"/>
      <c r="I107" s="29"/>
      <c r="J107" s="12" t="str">
        <f t="shared" si="9"/>
        <v/>
      </c>
      <c r="K107" s="78" t="str">
        <f t="shared" si="10"/>
        <v/>
      </c>
    </row>
    <row r="108" spans="1:11" x14ac:dyDescent="0.2">
      <c r="A108" s="12" t="str">
        <f t="shared" si="4"/>
        <v/>
      </c>
      <c r="B108" s="58"/>
      <c r="C108" s="59"/>
      <c r="D108" s="63"/>
      <c r="E108" s="49"/>
      <c r="F108" s="34"/>
      <c r="G108" s="41"/>
      <c r="H108" s="62"/>
      <c r="I108" s="29"/>
      <c r="J108" s="12" t="str">
        <f t="shared" si="9"/>
        <v/>
      </c>
      <c r="K108" s="78" t="str">
        <f t="shared" si="10"/>
        <v/>
      </c>
    </row>
    <row r="109" spans="1:11" x14ac:dyDescent="0.2">
      <c r="A109" s="12" t="str">
        <f t="shared" si="4"/>
        <v/>
      </c>
      <c r="B109" s="58"/>
      <c r="C109" s="59"/>
      <c r="D109" s="63"/>
      <c r="E109" s="49"/>
      <c r="F109" s="34"/>
      <c r="G109" s="41"/>
      <c r="H109" s="62"/>
      <c r="I109" s="29"/>
      <c r="J109" s="12" t="str">
        <f t="shared" si="9"/>
        <v/>
      </c>
      <c r="K109" s="78" t="str">
        <f t="shared" si="10"/>
        <v/>
      </c>
    </row>
    <row r="110" spans="1:11" x14ac:dyDescent="0.2">
      <c r="A110" s="12" t="str">
        <f t="shared" si="4"/>
        <v/>
      </c>
      <c r="B110" s="58"/>
      <c r="C110" s="59"/>
      <c r="D110" s="63"/>
      <c r="E110" s="49"/>
      <c r="F110" s="34"/>
      <c r="G110" s="41"/>
      <c r="H110" s="62"/>
      <c r="I110" s="29"/>
      <c r="J110" s="12" t="str">
        <f t="shared" si="9"/>
        <v/>
      </c>
      <c r="K110" s="78" t="str">
        <f t="shared" si="10"/>
        <v/>
      </c>
    </row>
    <row r="111" spans="1:11" x14ac:dyDescent="0.2">
      <c r="A111" s="12" t="str">
        <f t="shared" si="4"/>
        <v/>
      </c>
      <c r="B111" s="58"/>
      <c r="C111" s="59"/>
      <c r="D111" s="63"/>
      <c r="E111" s="49"/>
      <c r="F111" s="34"/>
      <c r="G111" s="41"/>
      <c r="H111" s="62"/>
      <c r="I111" s="29"/>
      <c r="J111" s="12" t="str">
        <f t="shared" si="9"/>
        <v/>
      </c>
      <c r="K111" s="78" t="str">
        <f t="shared" si="10"/>
        <v/>
      </c>
    </row>
    <row r="112" spans="1:11" x14ac:dyDescent="0.2">
      <c r="A112" s="12" t="str">
        <f t="shared" si="4"/>
        <v/>
      </c>
      <c r="B112" s="58"/>
      <c r="C112" s="59"/>
      <c r="D112" s="63"/>
      <c r="E112" s="49"/>
      <c r="F112" s="34"/>
      <c r="G112" s="41"/>
      <c r="H112" s="62"/>
      <c r="I112" s="29"/>
      <c r="J112" s="12" t="str">
        <f t="shared" si="9"/>
        <v/>
      </c>
      <c r="K112" s="78" t="str">
        <f t="shared" si="10"/>
        <v/>
      </c>
    </row>
    <row r="113" spans="1:11" x14ac:dyDescent="0.2">
      <c r="A113" s="12" t="str">
        <f t="shared" si="4"/>
        <v/>
      </c>
      <c r="B113" s="58"/>
      <c r="C113" s="59"/>
      <c r="D113" s="63"/>
      <c r="E113" s="49"/>
      <c r="F113" s="34"/>
      <c r="G113" s="41"/>
      <c r="H113" s="62"/>
      <c r="I113" s="29"/>
      <c r="J113" s="12" t="str">
        <f t="shared" si="9"/>
        <v/>
      </c>
      <c r="K113" s="78" t="str">
        <f t="shared" si="10"/>
        <v/>
      </c>
    </row>
    <row r="114" spans="1:11" x14ac:dyDescent="0.2">
      <c r="A114" s="12" t="str">
        <f t="shared" si="4"/>
        <v/>
      </c>
      <c r="B114" s="58"/>
      <c r="C114" s="59"/>
      <c r="D114" s="63"/>
      <c r="E114" s="49"/>
      <c r="F114" s="34"/>
      <c r="G114" s="41"/>
      <c r="H114" s="62"/>
      <c r="I114" s="29"/>
      <c r="J114" s="12" t="str">
        <f t="shared" si="9"/>
        <v/>
      </c>
      <c r="K114" s="78" t="str">
        <f t="shared" si="10"/>
        <v/>
      </c>
    </row>
    <row r="115" spans="1:11" x14ac:dyDescent="0.2">
      <c r="A115" s="12" t="str">
        <f t="shared" si="4"/>
        <v/>
      </c>
      <c r="B115" s="58"/>
      <c r="C115" s="59"/>
      <c r="D115" s="63"/>
      <c r="E115" s="49"/>
      <c r="F115" s="34"/>
      <c r="G115" s="41"/>
      <c r="H115" s="62"/>
      <c r="I115" s="29"/>
      <c r="J115" s="12" t="str">
        <f t="shared" si="9"/>
        <v/>
      </c>
      <c r="K115" s="78" t="str">
        <f t="shared" si="10"/>
        <v/>
      </c>
    </row>
    <row r="116" spans="1:11" x14ac:dyDescent="0.2">
      <c r="A116" s="12" t="str">
        <f t="shared" si="4"/>
        <v/>
      </c>
      <c r="B116" s="58"/>
      <c r="C116" s="59"/>
      <c r="D116" s="63"/>
      <c r="E116" s="49"/>
      <c r="F116" s="34"/>
      <c r="G116" s="41"/>
      <c r="H116" s="62"/>
      <c r="I116" s="29"/>
      <c r="J116" s="12" t="str">
        <f t="shared" si="9"/>
        <v/>
      </c>
      <c r="K116" s="78" t="str">
        <f t="shared" si="10"/>
        <v/>
      </c>
    </row>
    <row r="117" spans="1:11" x14ac:dyDescent="0.2">
      <c r="A117" s="12" t="str">
        <f t="shared" si="4"/>
        <v/>
      </c>
      <c r="B117" s="58"/>
      <c r="C117" s="59"/>
      <c r="D117" s="63"/>
      <c r="E117" s="49"/>
      <c r="F117" s="34"/>
      <c r="G117" s="41"/>
      <c r="H117" s="62"/>
      <c r="I117" s="29"/>
      <c r="J117" s="12" t="str">
        <f t="shared" si="9"/>
        <v/>
      </c>
      <c r="K117" s="78" t="str">
        <f t="shared" si="10"/>
        <v/>
      </c>
    </row>
    <row r="118" spans="1:11" x14ac:dyDescent="0.2">
      <c r="A118" s="12" t="str">
        <f t="shared" si="4"/>
        <v/>
      </c>
      <c r="B118" s="58"/>
      <c r="C118" s="59"/>
      <c r="D118" s="63"/>
      <c r="E118" s="49"/>
      <c r="F118" s="34"/>
      <c r="G118" s="41"/>
      <c r="H118" s="62"/>
      <c r="I118" s="29"/>
      <c r="J118" s="12" t="str">
        <f t="shared" si="9"/>
        <v/>
      </c>
      <c r="K118" s="78" t="str">
        <f t="shared" si="10"/>
        <v/>
      </c>
    </row>
    <row r="119" spans="1:11" x14ac:dyDescent="0.2">
      <c r="A119" s="12" t="str">
        <f t="shared" si="4"/>
        <v/>
      </c>
      <c r="B119" s="58"/>
      <c r="C119" s="59"/>
      <c r="D119" s="63"/>
      <c r="E119" s="49"/>
      <c r="F119" s="34"/>
      <c r="G119" s="41"/>
      <c r="H119" s="62"/>
      <c r="I119" s="29"/>
      <c r="J119" s="12" t="str">
        <f t="shared" si="9"/>
        <v/>
      </c>
      <c r="K119" s="78" t="str">
        <f t="shared" si="10"/>
        <v/>
      </c>
    </row>
    <row r="120" spans="1:11" x14ac:dyDescent="0.2">
      <c r="A120" s="12" t="str">
        <f t="shared" ref="A120:A183" si="11">IF(B120="","",A119+1)</f>
        <v/>
      </c>
      <c r="B120" s="58"/>
      <c r="C120" s="59"/>
      <c r="D120" s="63"/>
      <c r="E120" s="49"/>
      <c r="F120" s="34"/>
      <c r="G120" s="41"/>
      <c r="H120" s="62"/>
      <c r="I120" s="29"/>
      <c r="J120" s="12" t="str">
        <f t="shared" si="9"/>
        <v/>
      </c>
      <c r="K120" s="78" t="str">
        <f t="shared" si="10"/>
        <v/>
      </c>
    </row>
    <row r="121" spans="1:11" x14ac:dyDescent="0.2">
      <c r="A121" s="12" t="str">
        <f t="shared" si="11"/>
        <v/>
      </c>
      <c r="B121" s="58"/>
      <c r="C121" s="59"/>
      <c r="D121" s="63"/>
      <c r="E121" s="49"/>
      <c r="F121" s="34"/>
      <c r="G121" s="41"/>
      <c r="H121" s="62"/>
      <c r="I121" s="29"/>
      <c r="J121" s="12" t="str">
        <f t="shared" si="9"/>
        <v/>
      </c>
      <c r="K121" s="78" t="str">
        <f t="shared" si="10"/>
        <v/>
      </c>
    </row>
    <row r="122" spans="1:11" x14ac:dyDescent="0.2">
      <c r="A122" s="12" t="str">
        <f t="shared" si="11"/>
        <v/>
      </c>
      <c r="B122" s="58"/>
      <c r="C122" s="59"/>
      <c r="D122" s="63"/>
      <c r="E122" s="49"/>
      <c r="F122" s="34"/>
      <c r="G122" s="41"/>
      <c r="H122" s="62"/>
      <c r="I122" s="29"/>
      <c r="J122" s="12" t="str">
        <f t="shared" si="9"/>
        <v/>
      </c>
      <c r="K122" s="78" t="str">
        <f t="shared" si="10"/>
        <v/>
      </c>
    </row>
    <row r="123" spans="1:11" x14ac:dyDescent="0.2">
      <c r="A123" s="12" t="str">
        <f t="shared" si="11"/>
        <v/>
      </c>
      <c r="B123" s="58"/>
      <c r="C123" s="59"/>
      <c r="D123" s="63"/>
      <c r="E123" s="49"/>
      <c r="F123" s="34"/>
      <c r="G123" s="41"/>
      <c r="H123" s="62"/>
      <c r="I123" s="29"/>
      <c r="J123" s="12" t="str">
        <f t="shared" si="9"/>
        <v/>
      </c>
      <c r="K123" s="78" t="str">
        <f t="shared" si="10"/>
        <v/>
      </c>
    </row>
    <row r="124" spans="1:11" x14ac:dyDescent="0.2">
      <c r="A124" s="12" t="str">
        <f t="shared" si="11"/>
        <v/>
      </c>
      <c r="B124" s="58"/>
      <c r="C124" s="59"/>
      <c r="D124" s="63"/>
      <c r="E124" s="49"/>
      <c r="F124" s="34"/>
      <c r="G124" s="41"/>
      <c r="H124" s="62"/>
      <c r="I124" s="29"/>
      <c r="J124" s="12" t="str">
        <f t="shared" si="9"/>
        <v/>
      </c>
      <c r="K124" s="78" t="str">
        <f t="shared" si="10"/>
        <v/>
      </c>
    </row>
    <row r="125" spans="1:11" x14ac:dyDescent="0.2">
      <c r="A125" s="12" t="str">
        <f t="shared" si="11"/>
        <v/>
      </c>
      <c r="B125" s="58"/>
      <c r="C125" s="59"/>
      <c r="D125" s="63"/>
      <c r="E125" s="49"/>
      <c r="F125" s="34"/>
      <c r="G125" s="41"/>
      <c r="H125" s="62"/>
      <c r="I125" s="29"/>
      <c r="J125" s="12" t="str">
        <f t="shared" si="9"/>
        <v/>
      </c>
      <c r="K125" s="78" t="str">
        <f t="shared" si="10"/>
        <v/>
      </c>
    </row>
    <row r="126" spans="1:11" x14ac:dyDescent="0.2">
      <c r="A126" s="12" t="str">
        <f t="shared" si="11"/>
        <v/>
      </c>
      <c r="B126" s="58"/>
      <c r="C126" s="59"/>
      <c r="D126" s="63"/>
      <c r="E126" s="49"/>
      <c r="F126" s="34"/>
      <c r="G126" s="41"/>
      <c r="H126" s="62"/>
      <c r="I126" s="29"/>
      <c r="J126" s="12" t="str">
        <f t="shared" si="9"/>
        <v/>
      </c>
      <c r="K126" s="78" t="str">
        <f t="shared" si="10"/>
        <v/>
      </c>
    </row>
    <row r="127" spans="1:11" x14ac:dyDescent="0.2">
      <c r="A127" s="12" t="str">
        <f t="shared" si="11"/>
        <v/>
      </c>
      <c r="B127" s="58"/>
      <c r="C127" s="59"/>
      <c r="D127" s="63"/>
      <c r="E127" s="49"/>
      <c r="F127" s="34"/>
      <c r="G127" s="41"/>
      <c r="H127" s="62"/>
      <c r="I127" s="29"/>
      <c r="J127" s="12" t="str">
        <f t="shared" si="9"/>
        <v/>
      </c>
      <c r="K127" s="78" t="str">
        <f t="shared" si="10"/>
        <v/>
      </c>
    </row>
    <row r="128" spans="1:11" x14ac:dyDescent="0.2">
      <c r="A128" s="12" t="str">
        <f t="shared" si="11"/>
        <v/>
      </c>
      <c r="B128" s="58"/>
      <c r="C128" s="59"/>
      <c r="D128" s="63"/>
      <c r="E128" s="49"/>
      <c r="F128" s="34"/>
      <c r="G128" s="41"/>
      <c r="H128" s="62"/>
      <c r="I128" s="29"/>
      <c r="J128" s="12" t="str">
        <f t="shared" si="9"/>
        <v/>
      </c>
      <c r="K128" s="78" t="str">
        <f t="shared" si="10"/>
        <v/>
      </c>
    </row>
    <row r="129" spans="1:11" x14ac:dyDescent="0.2">
      <c r="A129" s="12" t="str">
        <f t="shared" si="11"/>
        <v/>
      </c>
      <c r="B129" s="58"/>
      <c r="C129" s="59"/>
      <c r="D129" s="63"/>
      <c r="E129" s="49"/>
      <c r="F129" s="34"/>
      <c r="G129" s="41"/>
      <c r="H129" s="62"/>
      <c r="I129" s="29"/>
      <c r="J129" s="12" t="str">
        <f t="shared" si="9"/>
        <v/>
      </c>
      <c r="K129" s="78" t="str">
        <f t="shared" si="10"/>
        <v/>
      </c>
    </row>
    <row r="130" spans="1:11" x14ac:dyDescent="0.2">
      <c r="A130" s="12" t="str">
        <f t="shared" si="11"/>
        <v/>
      </c>
      <c r="B130" s="58"/>
      <c r="C130" s="59"/>
      <c r="D130" s="63"/>
      <c r="E130" s="49"/>
      <c r="F130" s="34"/>
      <c r="G130" s="41"/>
      <c r="H130" s="62"/>
      <c r="I130" s="29"/>
      <c r="J130" s="12" t="str">
        <f t="shared" si="9"/>
        <v/>
      </c>
      <c r="K130" s="78" t="str">
        <f t="shared" si="10"/>
        <v/>
      </c>
    </row>
    <row r="131" spans="1:11" x14ac:dyDescent="0.2">
      <c r="A131" s="12" t="str">
        <f t="shared" si="11"/>
        <v/>
      </c>
      <c r="B131" s="58"/>
      <c r="C131" s="59"/>
      <c r="D131" s="63"/>
      <c r="E131" s="49"/>
      <c r="F131" s="34"/>
      <c r="G131" s="41"/>
      <c r="H131" s="62"/>
      <c r="I131" s="29"/>
      <c r="J131" s="12" t="str">
        <f t="shared" si="9"/>
        <v/>
      </c>
      <c r="K131" s="78" t="str">
        <f t="shared" si="10"/>
        <v/>
      </c>
    </row>
    <row r="132" spans="1:11" x14ac:dyDescent="0.2">
      <c r="A132" s="12" t="str">
        <f t="shared" si="11"/>
        <v/>
      </c>
      <c r="B132" s="58"/>
      <c r="C132" s="59"/>
      <c r="D132" s="63"/>
      <c r="E132" s="49"/>
      <c r="F132" s="34"/>
      <c r="G132" s="41"/>
      <c r="H132" s="62"/>
      <c r="I132" s="29"/>
      <c r="J132" s="12" t="str">
        <f t="shared" si="9"/>
        <v/>
      </c>
      <c r="K132" s="78" t="str">
        <f t="shared" si="10"/>
        <v/>
      </c>
    </row>
    <row r="133" spans="1:11" x14ac:dyDescent="0.2">
      <c r="A133" s="12" t="str">
        <f t="shared" si="11"/>
        <v/>
      </c>
      <c r="B133" s="58"/>
      <c r="C133" s="59"/>
      <c r="D133" s="63"/>
      <c r="E133" s="49"/>
      <c r="F133" s="34"/>
      <c r="G133" s="41"/>
      <c r="H133" s="62"/>
      <c r="I133" s="29"/>
      <c r="J133" s="12" t="str">
        <f t="shared" si="9"/>
        <v/>
      </c>
      <c r="K133" s="78" t="str">
        <f t="shared" si="10"/>
        <v/>
      </c>
    </row>
    <row r="134" spans="1:11" x14ac:dyDescent="0.2">
      <c r="A134" s="12" t="str">
        <f t="shared" si="11"/>
        <v/>
      </c>
      <c r="B134" s="58"/>
      <c r="C134" s="59"/>
      <c r="D134" s="63"/>
      <c r="E134" s="49"/>
      <c r="F134" s="34"/>
      <c r="G134" s="41"/>
      <c r="H134" s="62"/>
      <c r="I134" s="29"/>
      <c r="J134" s="12" t="str">
        <f t="shared" si="9"/>
        <v/>
      </c>
      <c r="K134" s="78" t="str">
        <f t="shared" si="10"/>
        <v/>
      </c>
    </row>
    <row r="135" spans="1:11" x14ac:dyDescent="0.2">
      <c r="A135" s="12" t="str">
        <f t="shared" si="11"/>
        <v/>
      </c>
      <c r="B135" s="58"/>
      <c r="C135" s="59"/>
      <c r="D135" s="63"/>
      <c r="E135" s="49"/>
      <c r="F135" s="34"/>
      <c r="G135" s="41"/>
      <c r="H135" s="62"/>
      <c r="I135" s="29"/>
      <c r="J135" s="12" t="str">
        <f t="shared" si="9"/>
        <v/>
      </c>
      <c r="K135" s="78" t="str">
        <f t="shared" si="10"/>
        <v/>
      </c>
    </row>
    <row r="136" spans="1:11" x14ac:dyDescent="0.2">
      <c r="A136" s="12" t="str">
        <f t="shared" si="11"/>
        <v/>
      </c>
      <c r="B136" s="58"/>
      <c r="C136" s="59"/>
      <c r="D136" s="63"/>
      <c r="E136" s="49"/>
      <c r="F136" s="34"/>
      <c r="G136" s="41"/>
      <c r="H136" s="62"/>
      <c r="I136" s="29"/>
      <c r="J136" s="12" t="str">
        <f t="shared" si="9"/>
        <v/>
      </c>
      <c r="K136" s="78" t="str">
        <f t="shared" si="10"/>
        <v/>
      </c>
    </row>
    <row r="137" spans="1:11" x14ac:dyDescent="0.2">
      <c r="A137" s="12" t="str">
        <f t="shared" si="11"/>
        <v/>
      </c>
      <c r="B137" s="58"/>
      <c r="C137" s="59"/>
      <c r="D137" s="63"/>
      <c r="E137" s="49"/>
      <c r="F137" s="34"/>
      <c r="G137" s="41"/>
      <c r="H137" s="62"/>
      <c r="I137" s="29"/>
      <c r="J137" s="12" t="str">
        <f t="shared" ref="J137:J200" si="12">IF(A137="","",MONTH(C137))</f>
        <v/>
      </c>
      <c r="K137" s="78" t="str">
        <f t="shared" ref="K137:K200" si="13">IF(A137="","",YEAR(C137))</f>
        <v/>
      </c>
    </row>
    <row r="138" spans="1:11" x14ac:dyDescent="0.2">
      <c r="A138" s="12" t="str">
        <f t="shared" si="11"/>
        <v/>
      </c>
      <c r="B138" s="58"/>
      <c r="C138" s="59"/>
      <c r="D138" s="63"/>
      <c r="E138" s="49"/>
      <c r="F138" s="34"/>
      <c r="G138" s="41"/>
      <c r="H138" s="62"/>
      <c r="I138" s="29"/>
      <c r="J138" s="12" t="str">
        <f t="shared" si="12"/>
        <v/>
      </c>
      <c r="K138" s="78" t="str">
        <f t="shared" si="13"/>
        <v/>
      </c>
    </row>
    <row r="139" spans="1:11" x14ac:dyDescent="0.2">
      <c r="A139" s="12" t="str">
        <f t="shared" si="11"/>
        <v/>
      </c>
      <c r="B139" s="58"/>
      <c r="C139" s="59"/>
      <c r="D139" s="63"/>
      <c r="E139" s="49"/>
      <c r="F139" s="34"/>
      <c r="G139" s="41"/>
      <c r="H139" s="62"/>
      <c r="I139" s="29"/>
      <c r="J139" s="12" t="str">
        <f t="shared" si="12"/>
        <v/>
      </c>
      <c r="K139" s="78" t="str">
        <f t="shared" si="13"/>
        <v/>
      </c>
    </row>
    <row r="140" spans="1:11" x14ac:dyDescent="0.2">
      <c r="A140" s="12" t="str">
        <f t="shared" si="11"/>
        <v/>
      </c>
      <c r="B140" s="58"/>
      <c r="C140" s="59"/>
      <c r="D140" s="63"/>
      <c r="E140" s="49"/>
      <c r="F140" s="34"/>
      <c r="G140" s="41"/>
      <c r="H140" s="62"/>
      <c r="I140" s="29"/>
      <c r="J140" s="12" t="str">
        <f t="shared" si="12"/>
        <v/>
      </c>
      <c r="K140" s="78" t="str">
        <f t="shared" si="13"/>
        <v/>
      </c>
    </row>
    <row r="141" spans="1:11" x14ac:dyDescent="0.2">
      <c r="A141" s="12" t="str">
        <f t="shared" si="11"/>
        <v/>
      </c>
      <c r="B141" s="58"/>
      <c r="C141" s="59"/>
      <c r="D141" s="63"/>
      <c r="E141" s="49"/>
      <c r="F141" s="34"/>
      <c r="G141" s="41"/>
      <c r="H141" s="62"/>
      <c r="I141" s="29"/>
      <c r="J141" s="12" t="str">
        <f t="shared" si="12"/>
        <v/>
      </c>
      <c r="K141" s="78" t="str">
        <f t="shared" si="13"/>
        <v/>
      </c>
    </row>
    <row r="142" spans="1:11" x14ac:dyDescent="0.2">
      <c r="A142" s="12" t="str">
        <f t="shared" si="11"/>
        <v/>
      </c>
      <c r="B142" s="58"/>
      <c r="C142" s="59"/>
      <c r="D142" s="63"/>
      <c r="E142" s="49"/>
      <c r="F142" s="34"/>
      <c r="G142" s="41"/>
      <c r="H142" s="62"/>
      <c r="I142" s="29"/>
      <c r="J142" s="12" t="str">
        <f t="shared" si="12"/>
        <v/>
      </c>
      <c r="K142" s="78" t="str">
        <f t="shared" si="13"/>
        <v/>
      </c>
    </row>
    <row r="143" spans="1:11" x14ac:dyDescent="0.2">
      <c r="A143" s="12" t="str">
        <f t="shared" si="11"/>
        <v/>
      </c>
      <c r="B143" s="58"/>
      <c r="C143" s="59"/>
      <c r="D143" s="63"/>
      <c r="E143" s="49"/>
      <c r="F143" s="34"/>
      <c r="G143" s="41"/>
      <c r="H143" s="62"/>
      <c r="I143" s="29"/>
      <c r="J143" s="12" t="str">
        <f t="shared" si="12"/>
        <v/>
      </c>
      <c r="K143" s="78" t="str">
        <f t="shared" si="13"/>
        <v/>
      </c>
    </row>
    <row r="144" spans="1:11" x14ac:dyDescent="0.2">
      <c r="A144" s="12" t="str">
        <f t="shared" si="11"/>
        <v/>
      </c>
      <c r="B144" s="58"/>
      <c r="C144" s="59"/>
      <c r="D144" s="63"/>
      <c r="E144" s="49"/>
      <c r="F144" s="34"/>
      <c r="G144" s="41"/>
      <c r="H144" s="62"/>
      <c r="I144" s="29"/>
      <c r="J144" s="12" t="str">
        <f t="shared" si="12"/>
        <v/>
      </c>
      <c r="K144" s="78" t="str">
        <f t="shared" si="13"/>
        <v/>
      </c>
    </row>
    <row r="145" spans="1:11" x14ac:dyDescent="0.2">
      <c r="A145" s="12" t="str">
        <f t="shared" si="11"/>
        <v/>
      </c>
      <c r="B145" s="58"/>
      <c r="C145" s="59"/>
      <c r="D145" s="63"/>
      <c r="E145" s="49"/>
      <c r="F145" s="34"/>
      <c r="G145" s="41"/>
      <c r="H145" s="62"/>
      <c r="I145" s="29"/>
      <c r="J145" s="12" t="str">
        <f t="shared" si="12"/>
        <v/>
      </c>
      <c r="K145" s="78" t="str">
        <f t="shared" si="13"/>
        <v/>
      </c>
    </row>
    <row r="146" spans="1:11" x14ac:dyDescent="0.2">
      <c r="A146" s="12" t="str">
        <f t="shared" si="11"/>
        <v/>
      </c>
      <c r="B146" s="58"/>
      <c r="C146" s="59"/>
      <c r="D146" s="63"/>
      <c r="E146" s="49"/>
      <c r="F146" s="34"/>
      <c r="G146" s="41"/>
      <c r="H146" s="62"/>
      <c r="I146" s="29"/>
      <c r="J146" s="12" t="str">
        <f t="shared" si="12"/>
        <v/>
      </c>
      <c r="K146" s="78" t="str">
        <f t="shared" si="13"/>
        <v/>
      </c>
    </row>
    <row r="147" spans="1:11" x14ac:dyDescent="0.2">
      <c r="A147" s="12" t="str">
        <f t="shared" si="11"/>
        <v/>
      </c>
      <c r="B147" s="58"/>
      <c r="C147" s="59"/>
      <c r="D147" s="63"/>
      <c r="E147" s="49"/>
      <c r="F147" s="34"/>
      <c r="G147" s="41"/>
      <c r="H147" s="62"/>
      <c r="I147" s="29"/>
      <c r="J147" s="12" t="str">
        <f t="shared" si="12"/>
        <v/>
      </c>
      <c r="K147" s="78" t="str">
        <f t="shared" si="13"/>
        <v/>
      </c>
    </row>
    <row r="148" spans="1:11" x14ac:dyDescent="0.2">
      <c r="A148" s="12" t="str">
        <f t="shared" si="11"/>
        <v/>
      </c>
      <c r="B148" s="58"/>
      <c r="C148" s="59"/>
      <c r="D148" s="63"/>
      <c r="E148" s="49"/>
      <c r="F148" s="34"/>
      <c r="G148" s="41"/>
      <c r="H148" s="62"/>
      <c r="I148" s="29"/>
      <c r="J148" s="12" t="str">
        <f t="shared" si="12"/>
        <v/>
      </c>
      <c r="K148" s="78" t="str">
        <f t="shared" si="13"/>
        <v/>
      </c>
    </row>
    <row r="149" spans="1:11" x14ac:dyDescent="0.2">
      <c r="A149" s="12" t="str">
        <f t="shared" si="11"/>
        <v/>
      </c>
      <c r="B149" s="58"/>
      <c r="C149" s="59"/>
      <c r="D149" s="63"/>
      <c r="E149" s="49"/>
      <c r="F149" s="34"/>
      <c r="G149" s="41"/>
      <c r="H149" s="62"/>
      <c r="I149" s="29"/>
      <c r="J149" s="12" t="str">
        <f t="shared" si="12"/>
        <v/>
      </c>
      <c r="K149" s="78" t="str">
        <f t="shared" si="13"/>
        <v/>
      </c>
    </row>
    <row r="150" spans="1:11" x14ac:dyDescent="0.2">
      <c r="A150" s="12" t="str">
        <f t="shared" si="11"/>
        <v/>
      </c>
      <c r="B150" s="58"/>
      <c r="C150" s="59"/>
      <c r="D150" s="63"/>
      <c r="E150" s="49"/>
      <c r="F150" s="34"/>
      <c r="G150" s="41"/>
      <c r="H150" s="62"/>
      <c r="I150" s="29"/>
      <c r="J150" s="12" t="str">
        <f t="shared" si="12"/>
        <v/>
      </c>
      <c r="K150" s="78" t="str">
        <f t="shared" si="13"/>
        <v/>
      </c>
    </row>
    <row r="151" spans="1:11" x14ac:dyDescent="0.2">
      <c r="A151" s="12" t="str">
        <f t="shared" si="11"/>
        <v/>
      </c>
      <c r="B151" s="58"/>
      <c r="C151" s="59"/>
      <c r="D151" s="63"/>
      <c r="E151" s="49"/>
      <c r="F151" s="34"/>
      <c r="G151" s="41"/>
      <c r="H151" s="62"/>
      <c r="I151" s="29"/>
      <c r="J151" s="12" t="str">
        <f t="shared" si="12"/>
        <v/>
      </c>
      <c r="K151" s="78" t="str">
        <f t="shared" si="13"/>
        <v/>
      </c>
    </row>
    <row r="152" spans="1:11" x14ac:dyDescent="0.2">
      <c r="A152" s="12" t="str">
        <f t="shared" si="11"/>
        <v/>
      </c>
      <c r="B152" s="58"/>
      <c r="C152" s="59"/>
      <c r="D152" s="63"/>
      <c r="E152" s="49"/>
      <c r="F152" s="34"/>
      <c r="G152" s="41"/>
      <c r="H152" s="62"/>
      <c r="I152" s="29"/>
      <c r="J152" s="12" t="str">
        <f t="shared" si="12"/>
        <v/>
      </c>
      <c r="K152" s="78" t="str">
        <f t="shared" si="13"/>
        <v/>
      </c>
    </row>
    <row r="153" spans="1:11" x14ac:dyDescent="0.2">
      <c r="A153" s="12" t="str">
        <f t="shared" si="11"/>
        <v/>
      </c>
      <c r="B153" s="58"/>
      <c r="C153" s="59"/>
      <c r="D153" s="63"/>
      <c r="E153" s="49"/>
      <c r="F153" s="34"/>
      <c r="G153" s="41"/>
      <c r="H153" s="62"/>
      <c r="I153" s="29"/>
      <c r="J153" s="12" t="str">
        <f t="shared" si="12"/>
        <v/>
      </c>
      <c r="K153" s="78" t="str">
        <f t="shared" si="13"/>
        <v/>
      </c>
    </row>
    <row r="154" spans="1:11" x14ac:dyDescent="0.2">
      <c r="A154" s="12" t="str">
        <f t="shared" si="11"/>
        <v/>
      </c>
      <c r="B154" s="58"/>
      <c r="C154" s="59"/>
      <c r="D154" s="63"/>
      <c r="E154" s="49"/>
      <c r="F154" s="34"/>
      <c r="G154" s="41"/>
      <c r="H154" s="62"/>
      <c r="I154" s="29"/>
      <c r="J154" s="12" t="str">
        <f t="shared" si="12"/>
        <v/>
      </c>
      <c r="K154" s="78" t="str">
        <f t="shared" si="13"/>
        <v/>
      </c>
    </row>
    <row r="155" spans="1:11" x14ac:dyDescent="0.2">
      <c r="A155" s="12" t="str">
        <f t="shared" si="11"/>
        <v/>
      </c>
      <c r="B155" s="58"/>
      <c r="C155" s="59"/>
      <c r="D155" s="63"/>
      <c r="E155" s="49"/>
      <c r="F155" s="34"/>
      <c r="G155" s="41"/>
      <c r="H155" s="62"/>
      <c r="I155" s="29"/>
      <c r="J155" s="12" t="str">
        <f t="shared" si="12"/>
        <v/>
      </c>
      <c r="K155" s="78" t="str">
        <f t="shared" si="13"/>
        <v/>
      </c>
    </row>
    <row r="156" spans="1:11" x14ac:dyDescent="0.2">
      <c r="A156" s="12" t="str">
        <f t="shared" si="11"/>
        <v/>
      </c>
      <c r="B156" s="58"/>
      <c r="C156" s="59"/>
      <c r="D156" s="63"/>
      <c r="E156" s="49"/>
      <c r="F156" s="34"/>
      <c r="G156" s="41"/>
      <c r="H156" s="62"/>
      <c r="I156" s="29"/>
      <c r="J156" s="12" t="str">
        <f t="shared" si="12"/>
        <v/>
      </c>
      <c r="K156" s="78" t="str">
        <f t="shared" si="13"/>
        <v/>
      </c>
    </row>
    <row r="157" spans="1:11" x14ac:dyDescent="0.2">
      <c r="A157" s="12" t="str">
        <f t="shared" si="11"/>
        <v/>
      </c>
      <c r="B157" s="58"/>
      <c r="C157" s="59"/>
      <c r="D157" s="63"/>
      <c r="E157" s="49"/>
      <c r="F157" s="34"/>
      <c r="G157" s="41"/>
      <c r="H157" s="62"/>
      <c r="I157" s="29"/>
      <c r="J157" s="12" t="str">
        <f t="shared" si="12"/>
        <v/>
      </c>
      <c r="K157" s="78" t="str">
        <f t="shared" si="13"/>
        <v/>
      </c>
    </row>
    <row r="158" spans="1:11" x14ac:dyDescent="0.2">
      <c r="A158" s="12" t="str">
        <f t="shared" si="11"/>
        <v/>
      </c>
      <c r="B158" s="58"/>
      <c r="C158" s="59"/>
      <c r="D158" s="63"/>
      <c r="E158" s="49"/>
      <c r="F158" s="34"/>
      <c r="G158" s="41"/>
      <c r="H158" s="62"/>
      <c r="I158" s="29"/>
      <c r="J158" s="12" t="str">
        <f t="shared" si="12"/>
        <v/>
      </c>
      <c r="K158" s="78" t="str">
        <f t="shared" si="13"/>
        <v/>
      </c>
    </row>
    <row r="159" spans="1:11" x14ac:dyDescent="0.2">
      <c r="A159" s="12" t="str">
        <f t="shared" si="11"/>
        <v/>
      </c>
      <c r="B159" s="58"/>
      <c r="C159" s="59"/>
      <c r="D159" s="63"/>
      <c r="E159" s="49"/>
      <c r="F159" s="34"/>
      <c r="G159" s="41"/>
      <c r="H159" s="62"/>
      <c r="I159" s="29"/>
      <c r="J159" s="12" t="str">
        <f t="shared" si="12"/>
        <v/>
      </c>
      <c r="K159" s="78" t="str">
        <f t="shared" si="13"/>
        <v/>
      </c>
    </row>
    <row r="160" spans="1:11" x14ac:dyDescent="0.2">
      <c r="A160" s="12" t="str">
        <f t="shared" si="11"/>
        <v/>
      </c>
      <c r="B160" s="58"/>
      <c r="C160" s="59"/>
      <c r="D160" s="63"/>
      <c r="E160" s="49"/>
      <c r="F160" s="34"/>
      <c r="G160" s="41"/>
      <c r="H160" s="62"/>
      <c r="I160" s="29"/>
      <c r="J160" s="12" t="str">
        <f t="shared" si="12"/>
        <v/>
      </c>
      <c r="K160" s="78" t="str">
        <f t="shared" si="13"/>
        <v/>
      </c>
    </row>
    <row r="161" spans="1:11" x14ac:dyDescent="0.2">
      <c r="A161" s="12" t="str">
        <f t="shared" si="11"/>
        <v/>
      </c>
      <c r="B161" s="58"/>
      <c r="C161" s="59"/>
      <c r="D161" s="63"/>
      <c r="E161" s="49"/>
      <c r="F161" s="34"/>
      <c r="G161" s="41"/>
      <c r="H161" s="62"/>
      <c r="I161" s="29"/>
      <c r="J161" s="12" t="str">
        <f t="shared" si="12"/>
        <v/>
      </c>
      <c r="K161" s="78" t="str">
        <f t="shared" si="13"/>
        <v/>
      </c>
    </row>
    <row r="162" spans="1:11" x14ac:dyDescent="0.2">
      <c r="A162" s="12" t="str">
        <f t="shared" si="11"/>
        <v/>
      </c>
      <c r="B162" s="58"/>
      <c r="C162" s="59"/>
      <c r="D162" s="63"/>
      <c r="E162" s="49"/>
      <c r="F162" s="34"/>
      <c r="G162" s="41"/>
      <c r="H162" s="62"/>
      <c r="I162" s="29"/>
      <c r="J162" s="12" t="str">
        <f t="shared" si="12"/>
        <v/>
      </c>
      <c r="K162" s="78" t="str">
        <f t="shared" si="13"/>
        <v/>
      </c>
    </row>
    <row r="163" spans="1:11" x14ac:dyDescent="0.2">
      <c r="A163" s="12" t="str">
        <f t="shared" si="11"/>
        <v/>
      </c>
      <c r="B163" s="58"/>
      <c r="C163" s="59"/>
      <c r="D163" s="63"/>
      <c r="E163" s="49"/>
      <c r="F163" s="34"/>
      <c r="G163" s="41"/>
      <c r="H163" s="62"/>
      <c r="I163" s="29"/>
      <c r="J163" s="12" t="str">
        <f t="shared" si="12"/>
        <v/>
      </c>
      <c r="K163" s="78" t="str">
        <f t="shared" si="13"/>
        <v/>
      </c>
    </row>
    <row r="164" spans="1:11" x14ac:dyDescent="0.2">
      <c r="A164" s="12" t="str">
        <f t="shared" si="11"/>
        <v/>
      </c>
      <c r="B164" s="58"/>
      <c r="C164" s="59"/>
      <c r="D164" s="63"/>
      <c r="E164" s="49"/>
      <c r="F164" s="34"/>
      <c r="G164" s="41"/>
      <c r="H164" s="62"/>
      <c r="I164" s="29"/>
      <c r="J164" s="12" t="str">
        <f t="shared" si="12"/>
        <v/>
      </c>
      <c r="K164" s="78" t="str">
        <f t="shared" si="13"/>
        <v/>
      </c>
    </row>
    <row r="165" spans="1:11" x14ac:dyDescent="0.2">
      <c r="A165" s="12" t="str">
        <f t="shared" si="11"/>
        <v/>
      </c>
      <c r="B165" s="58"/>
      <c r="C165" s="59"/>
      <c r="D165" s="63"/>
      <c r="E165" s="49"/>
      <c r="F165" s="34"/>
      <c r="G165" s="41"/>
      <c r="H165" s="62"/>
      <c r="I165" s="29"/>
      <c r="J165" s="12" t="str">
        <f t="shared" si="12"/>
        <v/>
      </c>
      <c r="K165" s="78" t="str">
        <f t="shared" si="13"/>
        <v/>
      </c>
    </row>
    <row r="166" spans="1:11" x14ac:dyDescent="0.2">
      <c r="A166" s="12" t="str">
        <f t="shared" si="11"/>
        <v/>
      </c>
      <c r="B166" s="58"/>
      <c r="C166" s="59"/>
      <c r="D166" s="63"/>
      <c r="E166" s="49"/>
      <c r="F166" s="34"/>
      <c r="G166" s="41"/>
      <c r="H166" s="62"/>
      <c r="I166" s="29"/>
      <c r="J166" s="12" t="str">
        <f t="shared" si="12"/>
        <v/>
      </c>
      <c r="K166" s="78" t="str">
        <f t="shared" si="13"/>
        <v/>
      </c>
    </row>
    <row r="167" spans="1:11" x14ac:dyDescent="0.2">
      <c r="A167" s="12" t="str">
        <f t="shared" si="11"/>
        <v/>
      </c>
      <c r="B167" s="58"/>
      <c r="C167" s="59"/>
      <c r="D167" s="63"/>
      <c r="E167" s="49"/>
      <c r="F167" s="34"/>
      <c r="G167" s="41"/>
      <c r="H167" s="62"/>
      <c r="I167" s="29"/>
      <c r="J167" s="12" t="str">
        <f t="shared" si="12"/>
        <v/>
      </c>
      <c r="K167" s="78" t="str">
        <f t="shared" si="13"/>
        <v/>
      </c>
    </row>
    <row r="168" spans="1:11" x14ac:dyDescent="0.2">
      <c r="A168" s="12" t="str">
        <f t="shared" si="11"/>
        <v/>
      </c>
      <c r="B168" s="58"/>
      <c r="C168" s="59"/>
      <c r="D168" s="63"/>
      <c r="E168" s="49"/>
      <c r="F168" s="34"/>
      <c r="G168" s="41"/>
      <c r="H168" s="62"/>
      <c r="I168" s="29"/>
      <c r="J168" s="12" t="str">
        <f t="shared" si="12"/>
        <v/>
      </c>
      <c r="K168" s="78" t="str">
        <f t="shared" si="13"/>
        <v/>
      </c>
    </row>
    <row r="169" spans="1:11" x14ac:dyDescent="0.2">
      <c r="A169" s="12" t="str">
        <f t="shared" si="11"/>
        <v/>
      </c>
      <c r="B169" s="58"/>
      <c r="C169" s="59"/>
      <c r="D169" s="63"/>
      <c r="E169" s="49"/>
      <c r="F169" s="34"/>
      <c r="G169" s="41"/>
      <c r="H169" s="62"/>
      <c r="I169" s="29"/>
      <c r="J169" s="12" t="str">
        <f t="shared" si="12"/>
        <v/>
      </c>
      <c r="K169" s="78" t="str">
        <f t="shared" si="13"/>
        <v/>
      </c>
    </row>
    <row r="170" spans="1:11" x14ac:dyDescent="0.2">
      <c r="A170" s="12" t="str">
        <f t="shared" si="11"/>
        <v/>
      </c>
      <c r="B170" s="58"/>
      <c r="C170" s="59"/>
      <c r="D170" s="63"/>
      <c r="E170" s="49"/>
      <c r="F170" s="34"/>
      <c r="G170" s="41"/>
      <c r="H170" s="62"/>
      <c r="I170" s="29"/>
      <c r="J170" s="12" t="str">
        <f t="shared" si="12"/>
        <v/>
      </c>
      <c r="K170" s="78" t="str">
        <f t="shared" si="13"/>
        <v/>
      </c>
    </row>
    <row r="171" spans="1:11" x14ac:dyDescent="0.2">
      <c r="A171" s="12" t="str">
        <f t="shared" si="11"/>
        <v/>
      </c>
      <c r="B171" s="58"/>
      <c r="C171" s="59"/>
      <c r="D171" s="63"/>
      <c r="E171" s="49"/>
      <c r="F171" s="34"/>
      <c r="G171" s="41"/>
      <c r="H171" s="62"/>
      <c r="I171" s="29"/>
      <c r="J171" s="12" t="str">
        <f t="shared" si="12"/>
        <v/>
      </c>
      <c r="K171" s="78" t="str">
        <f t="shared" si="13"/>
        <v/>
      </c>
    </row>
    <row r="172" spans="1:11" x14ac:dyDescent="0.2">
      <c r="A172" s="12" t="str">
        <f t="shared" si="11"/>
        <v/>
      </c>
      <c r="B172" s="58"/>
      <c r="C172" s="59"/>
      <c r="D172" s="63"/>
      <c r="E172" s="49"/>
      <c r="F172" s="34"/>
      <c r="G172" s="41"/>
      <c r="H172" s="62"/>
      <c r="I172" s="29"/>
      <c r="J172" s="12" t="str">
        <f t="shared" si="12"/>
        <v/>
      </c>
      <c r="K172" s="78" t="str">
        <f t="shared" si="13"/>
        <v/>
      </c>
    </row>
    <row r="173" spans="1:11" x14ac:dyDescent="0.2">
      <c r="A173" s="12" t="str">
        <f t="shared" si="11"/>
        <v/>
      </c>
      <c r="B173" s="58"/>
      <c r="C173" s="59"/>
      <c r="D173" s="63"/>
      <c r="E173" s="49"/>
      <c r="F173" s="34"/>
      <c r="G173" s="41"/>
      <c r="H173" s="62"/>
      <c r="I173" s="29"/>
      <c r="J173" s="12" t="str">
        <f t="shared" si="12"/>
        <v/>
      </c>
      <c r="K173" s="78" t="str">
        <f t="shared" si="13"/>
        <v/>
      </c>
    </row>
    <row r="174" spans="1:11" x14ac:dyDescent="0.2">
      <c r="A174" s="12" t="str">
        <f t="shared" si="11"/>
        <v/>
      </c>
      <c r="B174" s="58"/>
      <c r="C174" s="59"/>
      <c r="D174" s="63"/>
      <c r="E174" s="49"/>
      <c r="F174" s="34"/>
      <c r="G174" s="41"/>
      <c r="H174" s="62"/>
      <c r="I174" s="29"/>
      <c r="J174" s="12" t="str">
        <f t="shared" si="12"/>
        <v/>
      </c>
      <c r="K174" s="78" t="str">
        <f t="shared" si="13"/>
        <v/>
      </c>
    </row>
    <row r="175" spans="1:11" x14ac:dyDescent="0.2">
      <c r="A175" s="12" t="str">
        <f t="shared" si="11"/>
        <v/>
      </c>
      <c r="B175" s="58"/>
      <c r="C175" s="59"/>
      <c r="D175" s="63"/>
      <c r="E175" s="49"/>
      <c r="F175" s="34"/>
      <c r="G175" s="41"/>
      <c r="H175" s="62"/>
      <c r="I175" s="29"/>
      <c r="J175" s="12" t="str">
        <f t="shared" si="12"/>
        <v/>
      </c>
      <c r="K175" s="78" t="str">
        <f t="shared" si="13"/>
        <v/>
      </c>
    </row>
    <row r="176" spans="1:11" x14ac:dyDescent="0.2">
      <c r="A176" s="12" t="str">
        <f t="shared" si="11"/>
        <v/>
      </c>
      <c r="B176" s="58"/>
      <c r="C176" s="59"/>
      <c r="D176" s="63"/>
      <c r="E176" s="49"/>
      <c r="F176" s="34"/>
      <c r="G176" s="41"/>
      <c r="H176" s="62"/>
      <c r="I176" s="29"/>
      <c r="J176" s="12" t="str">
        <f t="shared" si="12"/>
        <v/>
      </c>
      <c r="K176" s="78" t="str">
        <f t="shared" si="13"/>
        <v/>
      </c>
    </row>
    <row r="177" spans="1:11" x14ac:dyDescent="0.2">
      <c r="A177" s="12" t="str">
        <f t="shared" si="11"/>
        <v/>
      </c>
      <c r="B177" s="58"/>
      <c r="C177" s="59"/>
      <c r="D177" s="63"/>
      <c r="E177" s="49"/>
      <c r="F177" s="34"/>
      <c r="G177" s="41"/>
      <c r="H177" s="62"/>
      <c r="I177" s="29"/>
      <c r="J177" s="12" t="str">
        <f t="shared" si="12"/>
        <v/>
      </c>
      <c r="K177" s="78" t="str">
        <f t="shared" si="13"/>
        <v/>
      </c>
    </row>
    <row r="178" spans="1:11" x14ac:dyDescent="0.2">
      <c r="A178" s="12" t="str">
        <f t="shared" si="11"/>
        <v/>
      </c>
      <c r="B178" s="58"/>
      <c r="C178" s="59"/>
      <c r="D178" s="63"/>
      <c r="E178" s="49"/>
      <c r="F178" s="34"/>
      <c r="G178" s="41"/>
      <c r="H178" s="62"/>
      <c r="I178" s="29"/>
      <c r="J178" s="12" t="str">
        <f t="shared" si="12"/>
        <v/>
      </c>
      <c r="K178" s="78" t="str">
        <f t="shared" si="13"/>
        <v/>
      </c>
    </row>
    <row r="179" spans="1:11" x14ac:dyDescent="0.2">
      <c r="A179" s="12" t="str">
        <f t="shared" si="11"/>
        <v/>
      </c>
      <c r="B179" s="58"/>
      <c r="C179" s="59"/>
      <c r="D179" s="63"/>
      <c r="E179" s="49"/>
      <c r="F179" s="34"/>
      <c r="G179" s="41"/>
      <c r="H179" s="62"/>
      <c r="I179" s="29"/>
      <c r="J179" s="12" t="str">
        <f t="shared" si="12"/>
        <v/>
      </c>
      <c r="K179" s="78" t="str">
        <f t="shared" si="13"/>
        <v/>
      </c>
    </row>
    <row r="180" spans="1:11" x14ac:dyDescent="0.2">
      <c r="A180" s="12" t="str">
        <f t="shared" si="11"/>
        <v/>
      </c>
      <c r="B180" s="58"/>
      <c r="C180" s="59"/>
      <c r="D180" s="63"/>
      <c r="E180" s="49"/>
      <c r="F180" s="34"/>
      <c r="G180" s="41"/>
      <c r="H180" s="62"/>
      <c r="I180" s="29"/>
      <c r="J180" s="12" t="str">
        <f t="shared" si="12"/>
        <v/>
      </c>
      <c r="K180" s="78" t="str">
        <f t="shared" si="13"/>
        <v/>
      </c>
    </row>
    <row r="181" spans="1:11" x14ac:dyDescent="0.2">
      <c r="A181" s="12" t="str">
        <f t="shared" si="11"/>
        <v/>
      </c>
      <c r="B181" s="58"/>
      <c r="C181" s="59"/>
      <c r="D181" s="63"/>
      <c r="E181" s="49"/>
      <c r="F181" s="34"/>
      <c r="G181" s="41"/>
      <c r="H181" s="62"/>
      <c r="I181" s="29"/>
      <c r="J181" s="12" t="str">
        <f t="shared" si="12"/>
        <v/>
      </c>
      <c r="K181" s="78" t="str">
        <f t="shared" si="13"/>
        <v/>
      </c>
    </row>
    <row r="182" spans="1:11" x14ac:dyDescent="0.2">
      <c r="A182" s="12" t="str">
        <f t="shared" si="11"/>
        <v/>
      </c>
      <c r="B182" s="58"/>
      <c r="C182" s="59"/>
      <c r="D182" s="63"/>
      <c r="E182" s="49"/>
      <c r="F182" s="34"/>
      <c r="G182" s="41"/>
      <c r="H182" s="62"/>
      <c r="I182" s="29"/>
      <c r="J182" s="12" t="str">
        <f t="shared" si="12"/>
        <v/>
      </c>
      <c r="K182" s="78" t="str">
        <f t="shared" si="13"/>
        <v/>
      </c>
    </row>
    <row r="183" spans="1:11" x14ac:dyDescent="0.2">
      <c r="A183" s="12" t="str">
        <f t="shared" si="11"/>
        <v/>
      </c>
      <c r="B183" s="58"/>
      <c r="C183" s="59"/>
      <c r="D183" s="63"/>
      <c r="E183" s="49"/>
      <c r="F183" s="34"/>
      <c r="G183" s="41"/>
      <c r="H183" s="62"/>
      <c r="I183" s="29"/>
      <c r="J183" s="12" t="str">
        <f t="shared" si="12"/>
        <v/>
      </c>
      <c r="K183" s="78" t="str">
        <f t="shared" si="13"/>
        <v/>
      </c>
    </row>
    <row r="184" spans="1:11" x14ac:dyDescent="0.2">
      <c r="A184" s="12" t="str">
        <f t="shared" ref="A184:A247" si="14">IF(B184="","",A183+1)</f>
        <v/>
      </c>
      <c r="B184" s="58"/>
      <c r="C184" s="59"/>
      <c r="D184" s="63"/>
      <c r="E184" s="49"/>
      <c r="F184" s="34"/>
      <c r="G184" s="41"/>
      <c r="H184" s="62"/>
      <c r="I184" s="29"/>
      <c r="J184" s="12" t="str">
        <f t="shared" si="12"/>
        <v/>
      </c>
      <c r="K184" s="78" t="str">
        <f t="shared" si="13"/>
        <v/>
      </c>
    </row>
    <row r="185" spans="1:11" x14ac:dyDescent="0.2">
      <c r="A185" s="12" t="str">
        <f t="shared" si="14"/>
        <v/>
      </c>
      <c r="B185" s="58"/>
      <c r="C185" s="59"/>
      <c r="D185" s="63"/>
      <c r="E185" s="49"/>
      <c r="F185" s="34"/>
      <c r="G185" s="41"/>
      <c r="H185" s="62"/>
      <c r="I185" s="29"/>
      <c r="J185" s="12" t="str">
        <f t="shared" si="12"/>
        <v/>
      </c>
      <c r="K185" s="78" t="str">
        <f t="shared" si="13"/>
        <v/>
      </c>
    </row>
    <row r="186" spans="1:11" x14ac:dyDescent="0.2">
      <c r="A186" s="12" t="str">
        <f t="shared" si="14"/>
        <v/>
      </c>
      <c r="B186" s="58"/>
      <c r="C186" s="59"/>
      <c r="D186" s="63"/>
      <c r="E186" s="49"/>
      <c r="F186" s="34"/>
      <c r="G186" s="41"/>
      <c r="H186" s="62"/>
      <c r="I186" s="29"/>
      <c r="J186" s="12" t="str">
        <f t="shared" si="12"/>
        <v/>
      </c>
      <c r="K186" s="78" t="str">
        <f t="shared" si="13"/>
        <v/>
      </c>
    </row>
    <row r="187" spans="1:11" x14ac:dyDescent="0.2">
      <c r="A187" s="12" t="str">
        <f t="shared" si="14"/>
        <v/>
      </c>
      <c r="B187" s="58"/>
      <c r="C187" s="59"/>
      <c r="D187" s="63"/>
      <c r="E187" s="49"/>
      <c r="F187" s="34"/>
      <c r="G187" s="41"/>
      <c r="H187" s="62"/>
      <c r="I187" s="29"/>
      <c r="J187" s="12" t="str">
        <f t="shared" si="12"/>
        <v/>
      </c>
      <c r="K187" s="78" t="str">
        <f t="shared" si="13"/>
        <v/>
      </c>
    </row>
    <row r="188" spans="1:11" x14ac:dyDescent="0.2">
      <c r="A188" s="12" t="str">
        <f t="shared" si="14"/>
        <v/>
      </c>
      <c r="B188" s="58"/>
      <c r="C188" s="59"/>
      <c r="D188" s="63"/>
      <c r="E188" s="49"/>
      <c r="F188" s="34"/>
      <c r="G188" s="41"/>
      <c r="H188" s="62"/>
      <c r="I188" s="29"/>
      <c r="J188" s="12" t="str">
        <f t="shared" si="12"/>
        <v/>
      </c>
      <c r="K188" s="78" t="str">
        <f t="shared" si="13"/>
        <v/>
      </c>
    </row>
    <row r="189" spans="1:11" x14ac:dyDescent="0.2">
      <c r="A189" s="12" t="str">
        <f t="shared" si="14"/>
        <v/>
      </c>
      <c r="B189" s="58"/>
      <c r="C189" s="59"/>
      <c r="D189" s="63"/>
      <c r="E189" s="49"/>
      <c r="F189" s="34"/>
      <c r="G189" s="41"/>
      <c r="H189" s="62"/>
      <c r="I189" s="29"/>
      <c r="J189" s="12" t="str">
        <f t="shared" si="12"/>
        <v/>
      </c>
      <c r="K189" s="78" t="str">
        <f t="shared" si="13"/>
        <v/>
      </c>
    </row>
    <row r="190" spans="1:11" x14ac:dyDescent="0.2">
      <c r="A190" s="12" t="str">
        <f t="shared" si="14"/>
        <v/>
      </c>
      <c r="B190" s="58"/>
      <c r="C190" s="59"/>
      <c r="D190" s="63"/>
      <c r="E190" s="49"/>
      <c r="F190" s="34"/>
      <c r="G190" s="41"/>
      <c r="H190" s="62"/>
      <c r="I190" s="29"/>
      <c r="J190" s="12" t="str">
        <f t="shared" si="12"/>
        <v/>
      </c>
      <c r="K190" s="78" t="str">
        <f t="shared" si="13"/>
        <v/>
      </c>
    </row>
    <row r="191" spans="1:11" x14ac:dyDescent="0.2">
      <c r="A191" s="12" t="str">
        <f t="shared" si="14"/>
        <v/>
      </c>
      <c r="B191" s="58"/>
      <c r="C191" s="59"/>
      <c r="D191" s="63"/>
      <c r="E191" s="49"/>
      <c r="F191" s="34"/>
      <c r="G191" s="41"/>
      <c r="H191" s="62"/>
      <c r="I191" s="29"/>
      <c r="J191" s="12" t="str">
        <f t="shared" si="12"/>
        <v/>
      </c>
      <c r="K191" s="78" t="str">
        <f t="shared" si="13"/>
        <v/>
      </c>
    </row>
    <row r="192" spans="1:11" x14ac:dyDescent="0.2">
      <c r="A192" s="12" t="str">
        <f t="shared" si="14"/>
        <v/>
      </c>
      <c r="B192" s="58"/>
      <c r="C192" s="59"/>
      <c r="D192" s="63"/>
      <c r="E192" s="49"/>
      <c r="F192" s="34"/>
      <c r="G192" s="41"/>
      <c r="H192" s="62"/>
      <c r="I192" s="29"/>
      <c r="J192" s="12" t="str">
        <f t="shared" si="12"/>
        <v/>
      </c>
      <c r="K192" s="78" t="str">
        <f t="shared" si="13"/>
        <v/>
      </c>
    </row>
    <row r="193" spans="1:11" x14ac:dyDescent="0.2">
      <c r="A193" s="12" t="str">
        <f t="shared" si="14"/>
        <v/>
      </c>
      <c r="B193" s="58"/>
      <c r="C193" s="59"/>
      <c r="D193" s="63"/>
      <c r="E193" s="49"/>
      <c r="F193" s="34"/>
      <c r="G193" s="41"/>
      <c r="H193" s="62"/>
      <c r="I193" s="29"/>
      <c r="J193" s="12" t="str">
        <f t="shared" si="12"/>
        <v/>
      </c>
      <c r="K193" s="78" t="str">
        <f t="shared" si="13"/>
        <v/>
      </c>
    </row>
    <row r="194" spans="1:11" x14ac:dyDescent="0.2">
      <c r="A194" s="12" t="str">
        <f t="shared" si="14"/>
        <v/>
      </c>
      <c r="B194" s="58"/>
      <c r="C194" s="59"/>
      <c r="D194" s="63"/>
      <c r="E194" s="49"/>
      <c r="F194" s="34"/>
      <c r="G194" s="41"/>
      <c r="H194" s="62"/>
      <c r="I194" s="29"/>
      <c r="J194" s="12" t="str">
        <f t="shared" si="12"/>
        <v/>
      </c>
      <c r="K194" s="78" t="str">
        <f t="shared" si="13"/>
        <v/>
      </c>
    </row>
    <row r="195" spans="1:11" x14ac:dyDescent="0.2">
      <c r="A195" s="12" t="str">
        <f t="shared" si="14"/>
        <v/>
      </c>
      <c r="B195" s="58"/>
      <c r="C195" s="59"/>
      <c r="D195" s="63"/>
      <c r="E195" s="49"/>
      <c r="F195" s="34"/>
      <c r="G195" s="41"/>
      <c r="H195" s="62"/>
      <c r="I195" s="29"/>
      <c r="J195" s="12" t="str">
        <f t="shared" si="12"/>
        <v/>
      </c>
      <c r="K195" s="78" t="str">
        <f t="shared" si="13"/>
        <v/>
      </c>
    </row>
    <row r="196" spans="1:11" x14ac:dyDescent="0.2">
      <c r="A196" s="12" t="str">
        <f t="shared" si="14"/>
        <v/>
      </c>
      <c r="B196" s="58"/>
      <c r="C196" s="59"/>
      <c r="D196" s="63"/>
      <c r="E196" s="49"/>
      <c r="F196" s="34"/>
      <c r="G196" s="41"/>
      <c r="H196" s="62"/>
      <c r="I196" s="29"/>
      <c r="J196" s="12" t="str">
        <f t="shared" si="12"/>
        <v/>
      </c>
      <c r="K196" s="78" t="str">
        <f t="shared" si="13"/>
        <v/>
      </c>
    </row>
    <row r="197" spans="1:11" x14ac:dyDescent="0.2">
      <c r="A197" s="12" t="str">
        <f t="shared" si="14"/>
        <v/>
      </c>
      <c r="B197" s="58"/>
      <c r="C197" s="59"/>
      <c r="D197" s="63"/>
      <c r="E197" s="49"/>
      <c r="F197" s="34"/>
      <c r="G197" s="41"/>
      <c r="H197" s="62"/>
      <c r="I197" s="29"/>
      <c r="J197" s="12" t="str">
        <f t="shared" si="12"/>
        <v/>
      </c>
      <c r="K197" s="78" t="str">
        <f t="shared" si="13"/>
        <v/>
      </c>
    </row>
    <row r="198" spans="1:11" x14ac:dyDescent="0.2">
      <c r="A198" s="12" t="str">
        <f t="shared" si="14"/>
        <v/>
      </c>
      <c r="B198" s="58"/>
      <c r="C198" s="59"/>
      <c r="D198" s="63"/>
      <c r="E198" s="49"/>
      <c r="F198" s="34"/>
      <c r="G198" s="41"/>
      <c r="H198" s="62"/>
      <c r="I198" s="29"/>
      <c r="J198" s="12" t="str">
        <f t="shared" si="12"/>
        <v/>
      </c>
      <c r="K198" s="78" t="str">
        <f t="shared" si="13"/>
        <v/>
      </c>
    </row>
    <row r="199" spans="1:11" x14ac:dyDescent="0.2">
      <c r="A199" s="12" t="str">
        <f t="shared" si="14"/>
        <v/>
      </c>
      <c r="B199" s="58"/>
      <c r="C199" s="59"/>
      <c r="D199" s="63"/>
      <c r="E199" s="49"/>
      <c r="F199" s="34"/>
      <c r="G199" s="41"/>
      <c r="H199" s="62"/>
      <c r="I199" s="29"/>
      <c r="J199" s="12" t="str">
        <f t="shared" si="12"/>
        <v/>
      </c>
      <c r="K199" s="78" t="str">
        <f t="shared" si="13"/>
        <v/>
      </c>
    </row>
    <row r="200" spans="1:11" x14ac:dyDescent="0.2">
      <c r="A200" s="12" t="str">
        <f t="shared" si="14"/>
        <v/>
      </c>
      <c r="B200" s="58"/>
      <c r="C200" s="59"/>
      <c r="D200" s="63"/>
      <c r="E200" s="49"/>
      <c r="F200" s="34"/>
      <c r="G200" s="41"/>
      <c r="H200" s="62"/>
      <c r="I200" s="29"/>
      <c r="J200" s="12" t="str">
        <f t="shared" si="12"/>
        <v/>
      </c>
      <c r="K200" s="78" t="str">
        <f t="shared" si="13"/>
        <v/>
      </c>
    </row>
    <row r="201" spans="1:11" x14ac:dyDescent="0.2">
      <c r="A201" s="12" t="str">
        <f t="shared" si="14"/>
        <v/>
      </c>
      <c r="B201" s="58"/>
      <c r="C201" s="59"/>
      <c r="D201" s="63"/>
      <c r="E201" s="49"/>
      <c r="F201" s="34"/>
      <c r="G201" s="41"/>
      <c r="H201" s="62"/>
      <c r="I201" s="29"/>
      <c r="J201" s="12" t="str">
        <f t="shared" ref="J201:J264" si="15">IF(A201="","",MONTH(C201))</f>
        <v/>
      </c>
      <c r="K201" s="78" t="str">
        <f t="shared" ref="K201:K264" si="16">IF(A201="","",YEAR(C201))</f>
        <v/>
      </c>
    </row>
    <row r="202" spans="1:11" x14ac:dyDescent="0.2">
      <c r="A202" s="12" t="str">
        <f t="shared" si="14"/>
        <v/>
      </c>
      <c r="B202" s="58"/>
      <c r="C202" s="59"/>
      <c r="D202" s="63"/>
      <c r="E202" s="49"/>
      <c r="F202" s="34"/>
      <c r="G202" s="41"/>
      <c r="H202" s="62"/>
      <c r="I202" s="29"/>
      <c r="J202" s="12" t="str">
        <f t="shared" si="15"/>
        <v/>
      </c>
      <c r="K202" s="78" t="str">
        <f t="shared" si="16"/>
        <v/>
      </c>
    </row>
    <row r="203" spans="1:11" x14ac:dyDescent="0.2">
      <c r="A203" s="12" t="str">
        <f t="shared" si="14"/>
        <v/>
      </c>
      <c r="B203" s="58"/>
      <c r="C203" s="59"/>
      <c r="D203" s="63"/>
      <c r="E203" s="49"/>
      <c r="F203" s="34"/>
      <c r="G203" s="41"/>
      <c r="H203" s="62"/>
      <c r="I203" s="29"/>
      <c r="J203" s="12" t="str">
        <f t="shared" si="15"/>
        <v/>
      </c>
      <c r="K203" s="78" t="str">
        <f t="shared" si="16"/>
        <v/>
      </c>
    </row>
    <row r="204" spans="1:11" x14ac:dyDescent="0.2">
      <c r="A204" s="12" t="str">
        <f t="shared" si="14"/>
        <v/>
      </c>
      <c r="B204" s="58"/>
      <c r="C204" s="59"/>
      <c r="D204" s="63"/>
      <c r="E204" s="49"/>
      <c r="F204" s="34"/>
      <c r="G204" s="41"/>
      <c r="H204" s="62"/>
      <c r="I204" s="29"/>
      <c r="J204" s="12" t="str">
        <f t="shared" si="15"/>
        <v/>
      </c>
      <c r="K204" s="78" t="str">
        <f t="shared" si="16"/>
        <v/>
      </c>
    </row>
    <row r="205" spans="1:11" x14ac:dyDescent="0.2">
      <c r="A205" s="12" t="str">
        <f t="shared" si="14"/>
        <v/>
      </c>
      <c r="B205" s="58"/>
      <c r="C205" s="59"/>
      <c r="D205" s="63"/>
      <c r="E205" s="49"/>
      <c r="F205" s="34"/>
      <c r="G205" s="41"/>
      <c r="H205" s="62"/>
      <c r="I205" s="29"/>
      <c r="J205" s="12" t="str">
        <f t="shared" si="15"/>
        <v/>
      </c>
      <c r="K205" s="78" t="str">
        <f t="shared" si="16"/>
        <v/>
      </c>
    </row>
    <row r="206" spans="1:11" x14ac:dyDescent="0.2">
      <c r="A206" s="12" t="str">
        <f t="shared" si="14"/>
        <v/>
      </c>
      <c r="B206" s="58"/>
      <c r="C206" s="59"/>
      <c r="D206" s="63"/>
      <c r="E206" s="49"/>
      <c r="F206" s="34"/>
      <c r="G206" s="41"/>
      <c r="H206" s="62"/>
      <c r="I206" s="29"/>
      <c r="J206" s="12" t="str">
        <f t="shared" si="15"/>
        <v/>
      </c>
      <c r="K206" s="78" t="str">
        <f t="shared" si="16"/>
        <v/>
      </c>
    </row>
    <row r="207" spans="1:11" x14ac:dyDescent="0.2">
      <c r="A207" s="12" t="str">
        <f t="shared" si="14"/>
        <v/>
      </c>
      <c r="B207" s="58"/>
      <c r="C207" s="59"/>
      <c r="D207" s="63"/>
      <c r="E207" s="49"/>
      <c r="F207" s="34"/>
      <c r="G207" s="41"/>
      <c r="H207" s="62"/>
      <c r="I207" s="29"/>
      <c r="J207" s="12" t="str">
        <f t="shared" si="15"/>
        <v/>
      </c>
      <c r="K207" s="78" t="str">
        <f t="shared" si="16"/>
        <v/>
      </c>
    </row>
    <row r="208" spans="1:11" x14ac:dyDescent="0.2">
      <c r="A208" s="12" t="str">
        <f t="shared" si="14"/>
        <v/>
      </c>
      <c r="B208" s="58"/>
      <c r="C208" s="59"/>
      <c r="D208" s="63"/>
      <c r="E208" s="49"/>
      <c r="F208" s="34"/>
      <c r="G208" s="41"/>
      <c r="H208" s="62"/>
      <c r="I208" s="29"/>
      <c r="J208" s="12" t="str">
        <f t="shared" si="15"/>
        <v/>
      </c>
      <c r="K208" s="78" t="str">
        <f t="shared" si="16"/>
        <v/>
      </c>
    </row>
    <row r="209" spans="1:11" x14ac:dyDescent="0.2">
      <c r="A209" s="12" t="str">
        <f t="shared" si="14"/>
        <v/>
      </c>
      <c r="B209" s="58"/>
      <c r="C209" s="59"/>
      <c r="D209" s="63"/>
      <c r="E209" s="49"/>
      <c r="F209" s="34"/>
      <c r="G209" s="41"/>
      <c r="H209" s="62"/>
      <c r="I209" s="29"/>
      <c r="J209" s="12" t="str">
        <f t="shared" si="15"/>
        <v/>
      </c>
      <c r="K209" s="78" t="str">
        <f t="shared" si="16"/>
        <v/>
      </c>
    </row>
    <row r="210" spans="1:11" x14ac:dyDescent="0.2">
      <c r="A210" s="12" t="str">
        <f t="shared" si="14"/>
        <v/>
      </c>
      <c r="B210" s="58"/>
      <c r="C210" s="59"/>
      <c r="D210" s="63"/>
      <c r="E210" s="49"/>
      <c r="F210" s="34"/>
      <c r="G210" s="41"/>
      <c r="H210" s="62"/>
      <c r="I210" s="29"/>
      <c r="J210" s="12" t="str">
        <f t="shared" si="15"/>
        <v/>
      </c>
      <c r="K210" s="78" t="str">
        <f t="shared" si="16"/>
        <v/>
      </c>
    </row>
    <row r="211" spans="1:11" x14ac:dyDescent="0.2">
      <c r="A211" s="12" t="str">
        <f t="shared" si="14"/>
        <v/>
      </c>
      <c r="B211" s="58"/>
      <c r="C211" s="59"/>
      <c r="D211" s="63"/>
      <c r="E211" s="49"/>
      <c r="F211" s="34"/>
      <c r="G211" s="41"/>
      <c r="H211" s="62"/>
      <c r="I211" s="29"/>
      <c r="J211" s="12" t="str">
        <f t="shared" si="15"/>
        <v/>
      </c>
      <c r="K211" s="78" t="str">
        <f t="shared" si="16"/>
        <v/>
      </c>
    </row>
    <row r="212" spans="1:11" x14ac:dyDescent="0.2">
      <c r="A212" s="12" t="str">
        <f t="shared" si="14"/>
        <v/>
      </c>
      <c r="B212" s="58"/>
      <c r="C212" s="59"/>
      <c r="D212" s="63"/>
      <c r="E212" s="49"/>
      <c r="F212" s="34"/>
      <c r="G212" s="41"/>
      <c r="H212" s="62"/>
      <c r="I212" s="29"/>
      <c r="J212" s="12" t="str">
        <f t="shared" si="15"/>
        <v/>
      </c>
      <c r="K212" s="78" t="str">
        <f t="shared" si="16"/>
        <v/>
      </c>
    </row>
    <row r="213" spans="1:11" x14ac:dyDescent="0.2">
      <c r="A213" s="12" t="str">
        <f t="shared" si="14"/>
        <v/>
      </c>
      <c r="B213" s="58"/>
      <c r="C213" s="59"/>
      <c r="D213" s="63"/>
      <c r="E213" s="49"/>
      <c r="F213" s="34"/>
      <c r="G213" s="41"/>
      <c r="H213" s="62"/>
      <c r="I213" s="29"/>
      <c r="J213" s="12" t="str">
        <f t="shared" si="15"/>
        <v/>
      </c>
      <c r="K213" s="78" t="str">
        <f t="shared" si="16"/>
        <v/>
      </c>
    </row>
    <row r="214" spans="1:11" x14ac:dyDescent="0.2">
      <c r="A214" s="12" t="str">
        <f t="shared" si="14"/>
        <v/>
      </c>
      <c r="B214" s="58"/>
      <c r="C214" s="59"/>
      <c r="D214" s="63"/>
      <c r="E214" s="49"/>
      <c r="F214" s="34"/>
      <c r="G214" s="41"/>
      <c r="H214" s="62"/>
      <c r="I214" s="29"/>
      <c r="J214" s="12" t="str">
        <f t="shared" si="15"/>
        <v/>
      </c>
      <c r="K214" s="78" t="str">
        <f t="shared" si="16"/>
        <v/>
      </c>
    </row>
    <row r="215" spans="1:11" x14ac:dyDescent="0.2">
      <c r="A215" s="12" t="str">
        <f t="shared" si="14"/>
        <v/>
      </c>
      <c r="B215" s="58"/>
      <c r="C215" s="59"/>
      <c r="D215" s="63"/>
      <c r="E215" s="49"/>
      <c r="F215" s="34"/>
      <c r="G215" s="41"/>
      <c r="H215" s="62"/>
      <c r="I215" s="29"/>
      <c r="J215" s="12" t="str">
        <f t="shared" si="15"/>
        <v/>
      </c>
      <c r="K215" s="78" t="str">
        <f t="shared" si="16"/>
        <v/>
      </c>
    </row>
    <row r="216" spans="1:11" x14ac:dyDescent="0.2">
      <c r="A216" s="12" t="str">
        <f t="shared" si="14"/>
        <v/>
      </c>
      <c r="B216" s="58"/>
      <c r="C216" s="59"/>
      <c r="D216" s="63"/>
      <c r="E216" s="49"/>
      <c r="F216" s="34"/>
      <c r="G216" s="41"/>
      <c r="H216" s="62"/>
      <c r="I216" s="29"/>
      <c r="J216" s="12" t="str">
        <f t="shared" si="15"/>
        <v/>
      </c>
      <c r="K216" s="78" t="str">
        <f t="shared" si="16"/>
        <v/>
      </c>
    </row>
    <row r="217" spans="1:11" x14ac:dyDescent="0.2">
      <c r="A217" s="12" t="str">
        <f t="shared" si="14"/>
        <v/>
      </c>
      <c r="B217" s="58"/>
      <c r="C217" s="59"/>
      <c r="D217" s="63"/>
      <c r="E217" s="49"/>
      <c r="F217" s="34"/>
      <c r="G217" s="41"/>
      <c r="H217" s="62"/>
      <c r="I217" s="29"/>
      <c r="J217" s="12" t="str">
        <f t="shared" si="15"/>
        <v/>
      </c>
      <c r="K217" s="78" t="str">
        <f t="shared" si="16"/>
        <v/>
      </c>
    </row>
    <row r="218" spans="1:11" x14ac:dyDescent="0.2">
      <c r="A218" s="12" t="str">
        <f t="shared" si="14"/>
        <v/>
      </c>
      <c r="B218" s="58"/>
      <c r="C218" s="59"/>
      <c r="D218" s="63"/>
      <c r="E218" s="49"/>
      <c r="F218" s="34"/>
      <c r="G218" s="41"/>
      <c r="H218" s="62"/>
      <c r="I218" s="29"/>
      <c r="J218" s="12" t="str">
        <f t="shared" si="15"/>
        <v/>
      </c>
      <c r="K218" s="78" t="str">
        <f t="shared" si="16"/>
        <v/>
      </c>
    </row>
    <row r="219" spans="1:11" x14ac:dyDescent="0.2">
      <c r="A219" s="12" t="str">
        <f t="shared" si="14"/>
        <v/>
      </c>
      <c r="B219" s="58"/>
      <c r="C219" s="59"/>
      <c r="D219" s="63"/>
      <c r="E219" s="49"/>
      <c r="F219" s="34"/>
      <c r="G219" s="41"/>
      <c r="H219" s="62"/>
      <c r="I219" s="29"/>
      <c r="J219" s="12" t="str">
        <f t="shared" si="15"/>
        <v/>
      </c>
      <c r="K219" s="78" t="str">
        <f t="shared" si="16"/>
        <v/>
      </c>
    </row>
    <row r="220" spans="1:11" x14ac:dyDescent="0.2">
      <c r="A220" s="12" t="str">
        <f t="shared" si="14"/>
        <v/>
      </c>
      <c r="B220" s="58"/>
      <c r="C220" s="59"/>
      <c r="D220" s="63"/>
      <c r="E220" s="49"/>
      <c r="F220" s="34"/>
      <c r="G220" s="41"/>
      <c r="H220" s="62"/>
      <c r="I220" s="29"/>
      <c r="J220" s="12" t="str">
        <f t="shared" si="15"/>
        <v/>
      </c>
      <c r="K220" s="78" t="str">
        <f t="shared" si="16"/>
        <v/>
      </c>
    </row>
    <row r="221" spans="1:11" x14ac:dyDescent="0.2">
      <c r="A221" s="12" t="str">
        <f t="shared" si="14"/>
        <v/>
      </c>
      <c r="B221" s="58"/>
      <c r="C221" s="59"/>
      <c r="D221" s="63"/>
      <c r="E221" s="49"/>
      <c r="F221" s="34"/>
      <c r="G221" s="41"/>
      <c r="H221" s="62"/>
      <c r="I221" s="29"/>
      <c r="J221" s="12" t="str">
        <f t="shared" si="15"/>
        <v/>
      </c>
      <c r="K221" s="78" t="str">
        <f t="shared" si="16"/>
        <v/>
      </c>
    </row>
    <row r="222" spans="1:11" x14ac:dyDescent="0.2">
      <c r="A222" s="12" t="str">
        <f t="shared" si="14"/>
        <v/>
      </c>
      <c r="B222" s="58"/>
      <c r="C222" s="59"/>
      <c r="D222" s="63"/>
      <c r="E222" s="49"/>
      <c r="F222" s="34"/>
      <c r="G222" s="41"/>
      <c r="H222" s="62"/>
      <c r="I222" s="29"/>
      <c r="J222" s="12" t="str">
        <f t="shared" si="15"/>
        <v/>
      </c>
      <c r="K222" s="78" t="str">
        <f t="shared" si="16"/>
        <v/>
      </c>
    </row>
    <row r="223" spans="1:11" x14ac:dyDescent="0.2">
      <c r="A223" s="12" t="str">
        <f t="shared" si="14"/>
        <v/>
      </c>
      <c r="B223" s="58"/>
      <c r="C223" s="59"/>
      <c r="D223" s="63"/>
      <c r="E223" s="49"/>
      <c r="F223" s="34"/>
      <c r="G223" s="41"/>
      <c r="H223" s="62"/>
      <c r="I223" s="29"/>
      <c r="J223" s="12" t="str">
        <f t="shared" si="15"/>
        <v/>
      </c>
      <c r="K223" s="78" t="str">
        <f t="shared" si="16"/>
        <v/>
      </c>
    </row>
    <row r="224" spans="1:11" x14ac:dyDescent="0.2">
      <c r="A224" s="12" t="str">
        <f t="shared" si="14"/>
        <v/>
      </c>
      <c r="B224" s="58"/>
      <c r="C224" s="59"/>
      <c r="D224" s="63"/>
      <c r="E224" s="49"/>
      <c r="F224" s="34"/>
      <c r="G224" s="41"/>
      <c r="H224" s="62"/>
      <c r="I224" s="29"/>
      <c r="J224" s="12" t="str">
        <f t="shared" si="15"/>
        <v/>
      </c>
      <c r="K224" s="78" t="str">
        <f t="shared" si="16"/>
        <v/>
      </c>
    </row>
    <row r="225" spans="1:11" x14ac:dyDescent="0.2">
      <c r="A225" s="12" t="str">
        <f t="shared" si="14"/>
        <v/>
      </c>
      <c r="B225" s="58"/>
      <c r="C225" s="59"/>
      <c r="D225" s="63"/>
      <c r="E225" s="49"/>
      <c r="F225" s="34"/>
      <c r="G225" s="41"/>
      <c r="H225" s="62"/>
      <c r="I225" s="29"/>
      <c r="J225" s="12" t="str">
        <f t="shared" si="15"/>
        <v/>
      </c>
      <c r="K225" s="78" t="str">
        <f t="shared" si="16"/>
        <v/>
      </c>
    </row>
    <row r="226" spans="1:11" x14ac:dyDescent="0.2">
      <c r="A226" s="12" t="str">
        <f t="shared" si="14"/>
        <v/>
      </c>
      <c r="B226" s="58"/>
      <c r="C226" s="59"/>
      <c r="D226" s="63"/>
      <c r="E226" s="49"/>
      <c r="F226" s="34"/>
      <c r="G226" s="41"/>
      <c r="H226" s="62"/>
      <c r="I226" s="29"/>
      <c r="J226" s="12" t="str">
        <f t="shared" si="15"/>
        <v/>
      </c>
      <c r="K226" s="78" t="str">
        <f t="shared" si="16"/>
        <v/>
      </c>
    </row>
    <row r="227" spans="1:11" x14ac:dyDescent="0.2">
      <c r="A227" s="12" t="str">
        <f t="shared" si="14"/>
        <v/>
      </c>
      <c r="B227" s="58"/>
      <c r="C227" s="59"/>
      <c r="D227" s="63"/>
      <c r="E227" s="49"/>
      <c r="F227" s="34"/>
      <c r="G227" s="41"/>
      <c r="H227" s="62"/>
      <c r="I227" s="29"/>
      <c r="J227" s="12" t="str">
        <f t="shared" si="15"/>
        <v/>
      </c>
      <c r="K227" s="78" t="str">
        <f t="shared" si="16"/>
        <v/>
      </c>
    </row>
    <row r="228" spans="1:11" x14ac:dyDescent="0.2">
      <c r="A228" s="12" t="str">
        <f t="shared" si="14"/>
        <v/>
      </c>
      <c r="B228" s="58"/>
      <c r="C228" s="59"/>
      <c r="D228" s="63"/>
      <c r="E228" s="49"/>
      <c r="F228" s="34"/>
      <c r="G228" s="41"/>
      <c r="H228" s="62"/>
      <c r="I228" s="29"/>
      <c r="J228" s="12" t="str">
        <f t="shared" si="15"/>
        <v/>
      </c>
      <c r="K228" s="78" t="str">
        <f t="shared" si="16"/>
        <v/>
      </c>
    </row>
    <row r="229" spans="1:11" x14ac:dyDescent="0.2">
      <c r="A229" s="12" t="str">
        <f t="shared" si="14"/>
        <v/>
      </c>
      <c r="B229" s="58"/>
      <c r="C229" s="59"/>
      <c r="D229" s="63"/>
      <c r="E229" s="49"/>
      <c r="F229" s="34"/>
      <c r="G229" s="41"/>
      <c r="H229" s="62"/>
      <c r="I229" s="29"/>
      <c r="J229" s="12" t="str">
        <f t="shared" si="15"/>
        <v/>
      </c>
      <c r="K229" s="78" t="str">
        <f t="shared" si="16"/>
        <v/>
      </c>
    </row>
    <row r="230" spans="1:11" x14ac:dyDescent="0.2">
      <c r="A230" s="12" t="str">
        <f t="shared" si="14"/>
        <v/>
      </c>
      <c r="B230" s="58"/>
      <c r="C230" s="59"/>
      <c r="D230" s="63"/>
      <c r="E230" s="49"/>
      <c r="F230" s="34"/>
      <c r="G230" s="41"/>
      <c r="H230" s="62"/>
      <c r="I230" s="29"/>
      <c r="J230" s="12" t="str">
        <f t="shared" si="15"/>
        <v/>
      </c>
      <c r="K230" s="78" t="str">
        <f t="shared" si="16"/>
        <v/>
      </c>
    </row>
    <row r="231" spans="1:11" x14ac:dyDescent="0.2">
      <c r="A231" s="12" t="str">
        <f t="shared" si="14"/>
        <v/>
      </c>
      <c r="B231" s="58"/>
      <c r="C231" s="59"/>
      <c r="D231" s="63"/>
      <c r="E231" s="49"/>
      <c r="F231" s="34"/>
      <c r="G231" s="41"/>
      <c r="H231" s="62"/>
      <c r="I231" s="29"/>
      <c r="J231" s="12" t="str">
        <f t="shared" si="15"/>
        <v/>
      </c>
      <c r="K231" s="78" t="str">
        <f t="shared" si="16"/>
        <v/>
      </c>
    </row>
    <row r="232" spans="1:11" x14ac:dyDescent="0.2">
      <c r="A232" s="12" t="str">
        <f t="shared" si="14"/>
        <v/>
      </c>
      <c r="B232" s="58"/>
      <c r="C232" s="59"/>
      <c r="D232" s="63"/>
      <c r="E232" s="49"/>
      <c r="F232" s="34"/>
      <c r="G232" s="41"/>
      <c r="H232" s="62"/>
      <c r="I232" s="29"/>
      <c r="J232" s="12" t="str">
        <f t="shared" si="15"/>
        <v/>
      </c>
      <c r="K232" s="78" t="str">
        <f t="shared" si="16"/>
        <v/>
      </c>
    </row>
    <row r="233" spans="1:11" x14ac:dyDescent="0.2">
      <c r="A233" s="12" t="str">
        <f t="shared" si="14"/>
        <v/>
      </c>
      <c r="B233" s="58"/>
      <c r="C233" s="59"/>
      <c r="D233" s="63"/>
      <c r="E233" s="49"/>
      <c r="F233" s="34"/>
      <c r="G233" s="41"/>
      <c r="H233" s="62"/>
      <c r="I233" s="29"/>
      <c r="J233" s="12" t="str">
        <f t="shared" si="15"/>
        <v/>
      </c>
      <c r="K233" s="78" t="str">
        <f t="shared" si="16"/>
        <v/>
      </c>
    </row>
    <row r="234" spans="1:11" x14ac:dyDescent="0.2">
      <c r="A234" s="12" t="str">
        <f t="shared" si="14"/>
        <v/>
      </c>
      <c r="B234" s="58"/>
      <c r="C234" s="59"/>
      <c r="D234" s="63"/>
      <c r="E234" s="49"/>
      <c r="F234" s="34"/>
      <c r="G234" s="41"/>
      <c r="H234" s="62"/>
      <c r="I234" s="29"/>
      <c r="J234" s="12" t="str">
        <f t="shared" si="15"/>
        <v/>
      </c>
      <c r="K234" s="78" t="str">
        <f t="shared" si="16"/>
        <v/>
      </c>
    </row>
    <row r="235" spans="1:11" x14ac:dyDescent="0.2">
      <c r="A235" s="12" t="str">
        <f t="shared" si="14"/>
        <v/>
      </c>
      <c r="B235" s="58"/>
      <c r="C235" s="59"/>
      <c r="D235" s="63"/>
      <c r="E235" s="49"/>
      <c r="F235" s="34"/>
      <c r="G235" s="41"/>
      <c r="H235" s="62"/>
      <c r="I235" s="29"/>
      <c r="J235" s="12" t="str">
        <f t="shared" si="15"/>
        <v/>
      </c>
      <c r="K235" s="78" t="str">
        <f t="shared" si="16"/>
        <v/>
      </c>
    </row>
    <row r="236" spans="1:11" x14ac:dyDescent="0.2">
      <c r="A236" s="12" t="str">
        <f t="shared" si="14"/>
        <v/>
      </c>
      <c r="B236" s="58"/>
      <c r="C236" s="59"/>
      <c r="D236" s="63"/>
      <c r="E236" s="49"/>
      <c r="F236" s="34"/>
      <c r="G236" s="41"/>
      <c r="H236" s="62"/>
      <c r="I236" s="29"/>
      <c r="J236" s="12" t="str">
        <f t="shared" si="15"/>
        <v/>
      </c>
      <c r="K236" s="78" t="str">
        <f t="shared" si="16"/>
        <v/>
      </c>
    </row>
    <row r="237" spans="1:11" x14ac:dyDescent="0.2">
      <c r="A237" s="12" t="str">
        <f t="shared" si="14"/>
        <v/>
      </c>
      <c r="B237" s="58"/>
      <c r="C237" s="59"/>
      <c r="D237" s="63"/>
      <c r="E237" s="49"/>
      <c r="F237" s="34"/>
      <c r="G237" s="41"/>
      <c r="H237" s="62"/>
      <c r="I237" s="29"/>
      <c r="J237" s="12" t="str">
        <f t="shared" si="15"/>
        <v/>
      </c>
      <c r="K237" s="78" t="str">
        <f t="shared" si="16"/>
        <v/>
      </c>
    </row>
    <row r="238" spans="1:11" x14ac:dyDescent="0.2">
      <c r="A238" s="12" t="str">
        <f t="shared" si="14"/>
        <v/>
      </c>
      <c r="B238" s="58"/>
      <c r="C238" s="59"/>
      <c r="D238" s="63"/>
      <c r="E238" s="49"/>
      <c r="F238" s="34"/>
      <c r="G238" s="41"/>
      <c r="H238" s="62"/>
      <c r="I238" s="29"/>
      <c r="J238" s="12" t="str">
        <f t="shared" si="15"/>
        <v/>
      </c>
      <c r="K238" s="78" t="str">
        <f t="shared" si="16"/>
        <v/>
      </c>
    </row>
    <row r="239" spans="1:11" x14ac:dyDescent="0.2">
      <c r="A239" s="12" t="str">
        <f t="shared" si="14"/>
        <v/>
      </c>
      <c r="B239" s="58"/>
      <c r="C239" s="59"/>
      <c r="D239" s="63"/>
      <c r="E239" s="49"/>
      <c r="F239" s="34"/>
      <c r="G239" s="41"/>
      <c r="H239" s="62"/>
      <c r="I239" s="29"/>
      <c r="J239" s="12" t="str">
        <f t="shared" si="15"/>
        <v/>
      </c>
      <c r="K239" s="78" t="str">
        <f t="shared" si="16"/>
        <v/>
      </c>
    </row>
    <row r="240" spans="1:11" x14ac:dyDescent="0.2">
      <c r="A240" s="12" t="str">
        <f t="shared" si="14"/>
        <v/>
      </c>
      <c r="B240" s="58"/>
      <c r="C240" s="59"/>
      <c r="D240" s="63"/>
      <c r="E240" s="49"/>
      <c r="F240" s="34"/>
      <c r="G240" s="41"/>
      <c r="H240" s="62"/>
      <c r="I240" s="29"/>
      <c r="J240" s="12" t="str">
        <f t="shared" si="15"/>
        <v/>
      </c>
      <c r="K240" s="78" t="str">
        <f t="shared" si="16"/>
        <v/>
      </c>
    </row>
    <row r="241" spans="1:11" x14ac:dyDescent="0.2">
      <c r="A241" s="12" t="str">
        <f t="shared" si="14"/>
        <v/>
      </c>
      <c r="B241" s="58"/>
      <c r="C241" s="59"/>
      <c r="D241" s="63"/>
      <c r="E241" s="49"/>
      <c r="F241" s="34"/>
      <c r="G241" s="41"/>
      <c r="H241" s="62"/>
      <c r="I241" s="29"/>
      <c r="J241" s="12" t="str">
        <f t="shared" si="15"/>
        <v/>
      </c>
      <c r="K241" s="78" t="str">
        <f t="shared" si="16"/>
        <v/>
      </c>
    </row>
    <row r="242" spans="1:11" x14ac:dyDescent="0.2">
      <c r="A242" s="12" t="str">
        <f t="shared" si="14"/>
        <v/>
      </c>
      <c r="B242" s="58"/>
      <c r="C242" s="59"/>
      <c r="D242" s="63"/>
      <c r="E242" s="49"/>
      <c r="F242" s="34"/>
      <c r="G242" s="41"/>
      <c r="H242" s="62"/>
      <c r="I242" s="29"/>
      <c r="J242" s="12" t="str">
        <f t="shared" si="15"/>
        <v/>
      </c>
      <c r="K242" s="78" t="str">
        <f t="shared" si="16"/>
        <v/>
      </c>
    </row>
    <row r="243" spans="1:11" x14ac:dyDescent="0.2">
      <c r="A243" s="12" t="str">
        <f t="shared" si="14"/>
        <v/>
      </c>
      <c r="B243" s="58"/>
      <c r="C243" s="59"/>
      <c r="D243" s="63"/>
      <c r="E243" s="49"/>
      <c r="F243" s="34"/>
      <c r="G243" s="41"/>
      <c r="H243" s="62"/>
      <c r="I243" s="29"/>
      <c r="J243" s="12" t="str">
        <f t="shared" si="15"/>
        <v/>
      </c>
      <c r="K243" s="78" t="str">
        <f t="shared" si="16"/>
        <v/>
      </c>
    </row>
    <row r="244" spans="1:11" x14ac:dyDescent="0.2">
      <c r="A244" s="12" t="str">
        <f t="shared" si="14"/>
        <v/>
      </c>
      <c r="B244" s="58"/>
      <c r="C244" s="59"/>
      <c r="D244" s="63"/>
      <c r="E244" s="49"/>
      <c r="F244" s="34"/>
      <c r="G244" s="41"/>
      <c r="H244" s="62"/>
      <c r="I244" s="29"/>
      <c r="J244" s="12" t="str">
        <f t="shared" si="15"/>
        <v/>
      </c>
      <c r="K244" s="78" t="str">
        <f t="shared" si="16"/>
        <v/>
      </c>
    </row>
    <row r="245" spans="1:11" x14ac:dyDescent="0.2">
      <c r="A245" s="12" t="str">
        <f t="shared" si="14"/>
        <v/>
      </c>
      <c r="B245" s="58"/>
      <c r="C245" s="59"/>
      <c r="D245" s="63"/>
      <c r="E245" s="49"/>
      <c r="F245" s="34"/>
      <c r="G245" s="41"/>
      <c r="H245" s="62"/>
      <c r="I245" s="29"/>
      <c r="J245" s="12" t="str">
        <f t="shared" si="15"/>
        <v/>
      </c>
      <c r="K245" s="78" t="str">
        <f t="shared" si="16"/>
        <v/>
      </c>
    </row>
    <row r="246" spans="1:11" x14ac:dyDescent="0.2">
      <c r="A246" s="12" t="str">
        <f t="shared" si="14"/>
        <v/>
      </c>
      <c r="B246" s="58"/>
      <c r="C246" s="59"/>
      <c r="D246" s="63"/>
      <c r="E246" s="49"/>
      <c r="F246" s="34"/>
      <c r="G246" s="41"/>
      <c r="H246" s="62"/>
      <c r="I246" s="29"/>
      <c r="J246" s="12" t="str">
        <f t="shared" si="15"/>
        <v/>
      </c>
      <c r="K246" s="78" t="str">
        <f t="shared" si="16"/>
        <v/>
      </c>
    </row>
    <row r="247" spans="1:11" x14ac:dyDescent="0.2">
      <c r="A247" s="12" t="str">
        <f t="shared" si="14"/>
        <v/>
      </c>
      <c r="B247" s="58"/>
      <c r="C247" s="59"/>
      <c r="D247" s="63"/>
      <c r="E247" s="49"/>
      <c r="F247" s="34"/>
      <c r="G247" s="41"/>
      <c r="H247" s="62"/>
      <c r="I247" s="29"/>
      <c r="J247" s="12" t="str">
        <f t="shared" si="15"/>
        <v/>
      </c>
      <c r="K247" s="78" t="str">
        <f t="shared" si="16"/>
        <v/>
      </c>
    </row>
    <row r="248" spans="1:11" x14ac:dyDescent="0.2">
      <c r="A248" s="12" t="str">
        <f t="shared" ref="A248:A311" si="17">IF(B248="","",A247+1)</f>
        <v/>
      </c>
      <c r="B248" s="58"/>
      <c r="C248" s="59"/>
      <c r="D248" s="63"/>
      <c r="E248" s="49"/>
      <c r="F248" s="34"/>
      <c r="G248" s="41"/>
      <c r="H248" s="62"/>
      <c r="I248" s="29"/>
      <c r="J248" s="12" t="str">
        <f t="shared" si="15"/>
        <v/>
      </c>
      <c r="K248" s="78" t="str">
        <f t="shared" si="16"/>
        <v/>
      </c>
    </row>
    <row r="249" spans="1:11" x14ac:dyDescent="0.2">
      <c r="A249" s="12" t="str">
        <f t="shared" si="17"/>
        <v/>
      </c>
      <c r="B249" s="58"/>
      <c r="C249" s="59"/>
      <c r="D249" s="63"/>
      <c r="E249" s="49"/>
      <c r="F249" s="34"/>
      <c r="G249" s="41"/>
      <c r="H249" s="62"/>
      <c r="I249" s="29"/>
      <c r="J249" s="12" t="str">
        <f t="shared" si="15"/>
        <v/>
      </c>
      <c r="K249" s="78" t="str">
        <f t="shared" si="16"/>
        <v/>
      </c>
    </row>
    <row r="250" spans="1:11" x14ac:dyDescent="0.2">
      <c r="A250" s="12" t="str">
        <f t="shared" si="17"/>
        <v/>
      </c>
      <c r="B250" s="58"/>
      <c r="C250" s="59"/>
      <c r="D250" s="63"/>
      <c r="E250" s="49"/>
      <c r="F250" s="34"/>
      <c r="G250" s="41"/>
      <c r="H250" s="62"/>
      <c r="I250" s="29"/>
      <c r="J250" s="12" t="str">
        <f t="shared" si="15"/>
        <v/>
      </c>
      <c r="K250" s="78" t="str">
        <f t="shared" si="16"/>
        <v/>
      </c>
    </row>
    <row r="251" spans="1:11" x14ac:dyDescent="0.2">
      <c r="A251" s="12" t="str">
        <f t="shared" si="17"/>
        <v/>
      </c>
      <c r="B251" s="58"/>
      <c r="C251" s="59"/>
      <c r="D251" s="63"/>
      <c r="E251" s="49"/>
      <c r="F251" s="34"/>
      <c r="G251" s="41"/>
      <c r="H251" s="62"/>
      <c r="I251" s="29"/>
      <c r="J251" s="12" t="str">
        <f t="shared" si="15"/>
        <v/>
      </c>
      <c r="K251" s="78" t="str">
        <f t="shared" si="16"/>
        <v/>
      </c>
    </row>
    <row r="252" spans="1:11" x14ac:dyDescent="0.2">
      <c r="A252" s="12" t="str">
        <f t="shared" si="17"/>
        <v/>
      </c>
      <c r="B252" s="58"/>
      <c r="C252" s="59"/>
      <c r="D252" s="63"/>
      <c r="E252" s="49"/>
      <c r="F252" s="34"/>
      <c r="G252" s="41"/>
      <c r="H252" s="62"/>
      <c r="I252" s="29"/>
      <c r="J252" s="12" t="str">
        <f t="shared" si="15"/>
        <v/>
      </c>
      <c r="K252" s="78" t="str">
        <f t="shared" si="16"/>
        <v/>
      </c>
    </row>
    <row r="253" spans="1:11" x14ac:dyDescent="0.2">
      <c r="A253" s="12" t="str">
        <f t="shared" si="17"/>
        <v/>
      </c>
      <c r="B253" s="58"/>
      <c r="C253" s="59"/>
      <c r="D253" s="63"/>
      <c r="E253" s="49"/>
      <c r="F253" s="34"/>
      <c r="G253" s="41"/>
      <c r="H253" s="62"/>
      <c r="I253" s="29"/>
      <c r="J253" s="12" t="str">
        <f t="shared" si="15"/>
        <v/>
      </c>
      <c r="K253" s="78" t="str">
        <f t="shared" si="16"/>
        <v/>
      </c>
    </row>
    <row r="254" spans="1:11" x14ac:dyDescent="0.2">
      <c r="A254" s="12" t="str">
        <f t="shared" si="17"/>
        <v/>
      </c>
      <c r="B254" s="58"/>
      <c r="C254" s="59"/>
      <c r="D254" s="63"/>
      <c r="E254" s="49"/>
      <c r="F254" s="34"/>
      <c r="G254" s="41"/>
      <c r="H254" s="62"/>
      <c r="I254" s="29"/>
      <c r="J254" s="12" t="str">
        <f t="shared" si="15"/>
        <v/>
      </c>
      <c r="K254" s="78" t="str">
        <f t="shared" si="16"/>
        <v/>
      </c>
    </row>
    <row r="255" spans="1:11" x14ac:dyDescent="0.2">
      <c r="A255" s="12" t="str">
        <f t="shared" si="17"/>
        <v/>
      </c>
      <c r="B255" s="58"/>
      <c r="C255" s="59"/>
      <c r="D255" s="63"/>
      <c r="E255" s="49"/>
      <c r="F255" s="34"/>
      <c r="G255" s="41"/>
      <c r="H255" s="62"/>
      <c r="I255" s="29"/>
      <c r="J255" s="12" t="str">
        <f t="shared" si="15"/>
        <v/>
      </c>
      <c r="K255" s="78" t="str">
        <f t="shared" si="16"/>
        <v/>
      </c>
    </row>
    <row r="256" spans="1:11" x14ac:dyDescent="0.2">
      <c r="A256" s="12" t="str">
        <f t="shared" si="17"/>
        <v/>
      </c>
      <c r="B256" s="58"/>
      <c r="C256" s="59"/>
      <c r="D256" s="63"/>
      <c r="E256" s="49"/>
      <c r="F256" s="34"/>
      <c r="G256" s="41"/>
      <c r="H256" s="62"/>
      <c r="I256" s="29"/>
      <c r="J256" s="12" t="str">
        <f t="shared" si="15"/>
        <v/>
      </c>
      <c r="K256" s="78" t="str">
        <f t="shared" si="16"/>
        <v/>
      </c>
    </row>
    <row r="257" spans="1:11" x14ac:dyDescent="0.2">
      <c r="A257" s="12" t="str">
        <f t="shared" si="17"/>
        <v/>
      </c>
      <c r="B257" s="58"/>
      <c r="C257" s="59"/>
      <c r="D257" s="63"/>
      <c r="E257" s="49"/>
      <c r="F257" s="34"/>
      <c r="G257" s="41"/>
      <c r="H257" s="62"/>
      <c r="I257" s="29"/>
      <c r="J257" s="12" t="str">
        <f t="shared" si="15"/>
        <v/>
      </c>
      <c r="K257" s="78" t="str">
        <f t="shared" si="16"/>
        <v/>
      </c>
    </row>
    <row r="258" spans="1:11" x14ac:dyDescent="0.2">
      <c r="A258" s="12" t="str">
        <f t="shared" si="17"/>
        <v/>
      </c>
      <c r="B258" s="58"/>
      <c r="C258" s="59"/>
      <c r="D258" s="63"/>
      <c r="E258" s="49"/>
      <c r="F258" s="34"/>
      <c r="G258" s="41"/>
      <c r="H258" s="62"/>
      <c r="I258" s="29"/>
      <c r="J258" s="12" t="str">
        <f t="shared" si="15"/>
        <v/>
      </c>
      <c r="K258" s="78" t="str">
        <f t="shared" si="16"/>
        <v/>
      </c>
    </row>
    <row r="259" spans="1:11" x14ac:dyDescent="0.2">
      <c r="A259" s="12" t="str">
        <f t="shared" si="17"/>
        <v/>
      </c>
      <c r="B259" s="58"/>
      <c r="C259" s="59"/>
      <c r="D259" s="63"/>
      <c r="E259" s="49"/>
      <c r="F259" s="34"/>
      <c r="G259" s="41"/>
      <c r="H259" s="62"/>
      <c r="I259" s="29"/>
      <c r="J259" s="12" t="str">
        <f t="shared" si="15"/>
        <v/>
      </c>
      <c r="K259" s="78" t="str">
        <f t="shared" si="16"/>
        <v/>
      </c>
    </row>
    <row r="260" spans="1:11" x14ac:dyDescent="0.2">
      <c r="A260" s="12" t="str">
        <f t="shared" si="17"/>
        <v/>
      </c>
      <c r="B260" s="58"/>
      <c r="C260" s="59"/>
      <c r="D260" s="63"/>
      <c r="E260" s="49"/>
      <c r="F260" s="34"/>
      <c r="G260" s="41"/>
      <c r="H260" s="62"/>
      <c r="I260" s="29"/>
      <c r="J260" s="12" t="str">
        <f t="shared" si="15"/>
        <v/>
      </c>
      <c r="K260" s="78" t="str">
        <f t="shared" si="16"/>
        <v/>
      </c>
    </row>
    <row r="261" spans="1:11" x14ac:dyDescent="0.2">
      <c r="A261" s="12" t="str">
        <f t="shared" si="17"/>
        <v/>
      </c>
      <c r="B261" s="58"/>
      <c r="C261" s="59"/>
      <c r="D261" s="63"/>
      <c r="E261" s="49"/>
      <c r="F261" s="34"/>
      <c r="G261" s="41"/>
      <c r="H261" s="62"/>
      <c r="I261" s="29"/>
      <c r="J261" s="12" t="str">
        <f t="shared" si="15"/>
        <v/>
      </c>
      <c r="K261" s="78" t="str">
        <f t="shared" si="16"/>
        <v/>
      </c>
    </row>
    <row r="262" spans="1:11" x14ac:dyDescent="0.2">
      <c r="A262" s="12" t="str">
        <f t="shared" si="17"/>
        <v/>
      </c>
      <c r="B262" s="58"/>
      <c r="C262" s="59"/>
      <c r="D262" s="63"/>
      <c r="E262" s="49"/>
      <c r="F262" s="34"/>
      <c r="G262" s="41"/>
      <c r="H262" s="62"/>
      <c r="I262" s="29"/>
      <c r="J262" s="12" t="str">
        <f t="shared" si="15"/>
        <v/>
      </c>
      <c r="K262" s="78" t="str">
        <f t="shared" si="16"/>
        <v/>
      </c>
    </row>
    <row r="263" spans="1:11" x14ac:dyDescent="0.2">
      <c r="A263" s="12" t="str">
        <f t="shared" si="17"/>
        <v/>
      </c>
      <c r="B263" s="58"/>
      <c r="C263" s="59"/>
      <c r="D263" s="63"/>
      <c r="E263" s="49"/>
      <c r="F263" s="34"/>
      <c r="G263" s="41"/>
      <c r="H263" s="62"/>
      <c r="I263" s="29"/>
      <c r="J263" s="12" t="str">
        <f t="shared" si="15"/>
        <v/>
      </c>
      <c r="K263" s="78" t="str">
        <f t="shared" si="16"/>
        <v/>
      </c>
    </row>
    <row r="264" spans="1:11" x14ac:dyDescent="0.2">
      <c r="A264" s="12" t="str">
        <f t="shared" si="17"/>
        <v/>
      </c>
      <c r="B264" s="58"/>
      <c r="C264" s="59"/>
      <c r="D264" s="63"/>
      <c r="E264" s="49"/>
      <c r="F264" s="34"/>
      <c r="G264" s="41"/>
      <c r="H264" s="62"/>
      <c r="I264" s="29"/>
      <c r="J264" s="12" t="str">
        <f t="shared" si="15"/>
        <v/>
      </c>
      <c r="K264" s="78" t="str">
        <f t="shared" si="16"/>
        <v/>
      </c>
    </row>
    <row r="265" spans="1:11" x14ac:dyDescent="0.2">
      <c r="A265" s="12" t="str">
        <f t="shared" si="17"/>
        <v/>
      </c>
      <c r="B265" s="58"/>
      <c r="C265" s="59"/>
      <c r="D265" s="63"/>
      <c r="E265" s="49"/>
      <c r="F265" s="34"/>
      <c r="G265" s="41"/>
      <c r="H265" s="62"/>
      <c r="I265" s="29"/>
      <c r="J265" s="12" t="str">
        <f t="shared" ref="J265:J328" si="18">IF(A265="","",MONTH(C265))</f>
        <v/>
      </c>
      <c r="K265" s="78" t="str">
        <f t="shared" ref="K265:K328" si="19">IF(A265="","",YEAR(C265))</f>
        <v/>
      </c>
    </row>
    <row r="266" spans="1:11" x14ac:dyDescent="0.2">
      <c r="A266" s="12" t="str">
        <f t="shared" si="17"/>
        <v/>
      </c>
      <c r="B266" s="58"/>
      <c r="C266" s="59"/>
      <c r="D266" s="63"/>
      <c r="E266" s="49"/>
      <c r="F266" s="34"/>
      <c r="G266" s="41"/>
      <c r="H266" s="62"/>
      <c r="I266" s="29"/>
      <c r="J266" s="12" t="str">
        <f t="shared" si="18"/>
        <v/>
      </c>
      <c r="K266" s="78" t="str">
        <f t="shared" si="19"/>
        <v/>
      </c>
    </row>
    <row r="267" spans="1:11" x14ac:dyDescent="0.2">
      <c r="A267" s="12" t="str">
        <f t="shared" si="17"/>
        <v/>
      </c>
      <c r="B267" s="58"/>
      <c r="C267" s="59"/>
      <c r="D267" s="63"/>
      <c r="E267" s="49"/>
      <c r="F267" s="34"/>
      <c r="G267" s="41"/>
      <c r="H267" s="62"/>
      <c r="I267" s="29"/>
      <c r="J267" s="12" t="str">
        <f t="shared" si="18"/>
        <v/>
      </c>
      <c r="K267" s="78" t="str">
        <f t="shared" si="19"/>
        <v/>
      </c>
    </row>
    <row r="268" spans="1:11" x14ac:dyDescent="0.2">
      <c r="A268" s="12" t="str">
        <f t="shared" si="17"/>
        <v/>
      </c>
      <c r="B268" s="58"/>
      <c r="C268" s="59"/>
      <c r="D268" s="63"/>
      <c r="E268" s="49"/>
      <c r="F268" s="34"/>
      <c r="G268" s="41"/>
      <c r="H268" s="62"/>
      <c r="I268" s="29"/>
      <c r="J268" s="12" t="str">
        <f t="shared" si="18"/>
        <v/>
      </c>
      <c r="K268" s="78" t="str">
        <f t="shared" si="19"/>
        <v/>
      </c>
    </row>
    <row r="269" spans="1:11" x14ac:dyDescent="0.2">
      <c r="A269" s="12" t="str">
        <f t="shared" si="17"/>
        <v/>
      </c>
      <c r="B269" s="58"/>
      <c r="C269" s="59"/>
      <c r="D269" s="63"/>
      <c r="E269" s="49"/>
      <c r="F269" s="34"/>
      <c r="G269" s="41"/>
      <c r="H269" s="62"/>
      <c r="I269" s="29"/>
      <c r="J269" s="12" t="str">
        <f t="shared" si="18"/>
        <v/>
      </c>
      <c r="K269" s="78" t="str">
        <f t="shared" si="19"/>
        <v/>
      </c>
    </row>
    <row r="270" spans="1:11" x14ac:dyDescent="0.2">
      <c r="A270" s="12" t="str">
        <f t="shared" si="17"/>
        <v/>
      </c>
      <c r="B270" s="58"/>
      <c r="C270" s="59"/>
      <c r="D270" s="63"/>
      <c r="E270" s="49"/>
      <c r="F270" s="34"/>
      <c r="G270" s="41"/>
      <c r="H270" s="62"/>
      <c r="I270" s="29"/>
      <c r="J270" s="12" t="str">
        <f t="shared" si="18"/>
        <v/>
      </c>
      <c r="K270" s="78" t="str">
        <f t="shared" si="19"/>
        <v/>
      </c>
    </row>
    <row r="271" spans="1:11" x14ac:dyDescent="0.2">
      <c r="A271" s="12" t="str">
        <f t="shared" si="17"/>
        <v/>
      </c>
      <c r="B271" s="58"/>
      <c r="C271" s="59"/>
      <c r="D271" s="63"/>
      <c r="E271" s="49"/>
      <c r="F271" s="34"/>
      <c r="G271" s="41"/>
      <c r="H271" s="62"/>
      <c r="I271" s="29"/>
      <c r="J271" s="12" t="str">
        <f t="shared" si="18"/>
        <v/>
      </c>
      <c r="K271" s="78" t="str">
        <f t="shared" si="19"/>
        <v/>
      </c>
    </row>
    <row r="272" spans="1:11" x14ac:dyDescent="0.2">
      <c r="A272" s="12" t="str">
        <f t="shared" si="17"/>
        <v/>
      </c>
      <c r="B272" s="58"/>
      <c r="C272" s="59"/>
      <c r="D272" s="63"/>
      <c r="E272" s="49"/>
      <c r="F272" s="34"/>
      <c r="G272" s="41"/>
      <c r="H272" s="62"/>
      <c r="I272" s="29"/>
      <c r="J272" s="12" t="str">
        <f t="shared" si="18"/>
        <v/>
      </c>
      <c r="K272" s="78" t="str">
        <f t="shared" si="19"/>
        <v/>
      </c>
    </row>
    <row r="273" spans="1:11" x14ac:dyDescent="0.2">
      <c r="A273" s="12" t="str">
        <f t="shared" si="17"/>
        <v/>
      </c>
      <c r="B273" s="58"/>
      <c r="C273" s="59"/>
      <c r="D273" s="63"/>
      <c r="E273" s="49"/>
      <c r="F273" s="34"/>
      <c r="G273" s="41"/>
      <c r="H273" s="62"/>
      <c r="I273" s="29"/>
      <c r="J273" s="12" t="str">
        <f t="shared" si="18"/>
        <v/>
      </c>
      <c r="K273" s="78" t="str">
        <f t="shared" si="19"/>
        <v/>
      </c>
    </row>
    <row r="274" spans="1:11" x14ac:dyDescent="0.2">
      <c r="A274" s="12" t="str">
        <f t="shared" si="17"/>
        <v/>
      </c>
      <c r="B274" s="58"/>
      <c r="C274" s="59"/>
      <c r="D274" s="63"/>
      <c r="E274" s="49"/>
      <c r="F274" s="34"/>
      <c r="G274" s="41"/>
      <c r="H274" s="62"/>
      <c r="I274" s="29"/>
      <c r="J274" s="12" t="str">
        <f t="shared" si="18"/>
        <v/>
      </c>
      <c r="K274" s="78" t="str">
        <f t="shared" si="19"/>
        <v/>
      </c>
    </row>
    <row r="275" spans="1:11" x14ac:dyDescent="0.2">
      <c r="A275" s="12" t="str">
        <f t="shared" si="17"/>
        <v/>
      </c>
      <c r="B275" s="58"/>
      <c r="C275" s="59"/>
      <c r="D275" s="63"/>
      <c r="E275" s="49"/>
      <c r="F275" s="34"/>
      <c r="G275" s="41"/>
      <c r="H275" s="62"/>
      <c r="I275" s="29"/>
      <c r="J275" s="12" t="str">
        <f t="shared" si="18"/>
        <v/>
      </c>
      <c r="K275" s="78" t="str">
        <f t="shared" si="19"/>
        <v/>
      </c>
    </row>
    <row r="276" spans="1:11" x14ac:dyDescent="0.2">
      <c r="A276" s="12" t="str">
        <f t="shared" si="17"/>
        <v/>
      </c>
      <c r="B276" s="58"/>
      <c r="C276" s="59"/>
      <c r="D276" s="63"/>
      <c r="E276" s="49"/>
      <c r="F276" s="34"/>
      <c r="G276" s="41"/>
      <c r="H276" s="62"/>
      <c r="I276" s="29"/>
      <c r="J276" s="12" t="str">
        <f t="shared" si="18"/>
        <v/>
      </c>
      <c r="K276" s="78" t="str">
        <f t="shared" si="19"/>
        <v/>
      </c>
    </row>
    <row r="277" spans="1:11" x14ac:dyDescent="0.2">
      <c r="A277" s="12" t="str">
        <f t="shared" si="17"/>
        <v/>
      </c>
      <c r="B277" s="58"/>
      <c r="C277" s="59"/>
      <c r="D277" s="63"/>
      <c r="E277" s="49"/>
      <c r="F277" s="34"/>
      <c r="G277" s="41"/>
      <c r="H277" s="62"/>
      <c r="I277" s="29"/>
      <c r="J277" s="12" t="str">
        <f t="shared" si="18"/>
        <v/>
      </c>
      <c r="K277" s="78" t="str">
        <f t="shared" si="19"/>
        <v/>
      </c>
    </row>
    <row r="278" spans="1:11" x14ac:dyDescent="0.2">
      <c r="A278" s="12" t="str">
        <f t="shared" si="17"/>
        <v/>
      </c>
      <c r="B278" s="58"/>
      <c r="C278" s="59"/>
      <c r="D278" s="63"/>
      <c r="E278" s="49"/>
      <c r="F278" s="34"/>
      <c r="G278" s="41"/>
      <c r="H278" s="62"/>
      <c r="I278" s="29"/>
      <c r="J278" s="12" t="str">
        <f t="shared" si="18"/>
        <v/>
      </c>
      <c r="K278" s="78" t="str">
        <f t="shared" si="19"/>
        <v/>
      </c>
    </row>
    <row r="279" spans="1:11" x14ac:dyDescent="0.2">
      <c r="A279" s="12" t="str">
        <f t="shared" si="17"/>
        <v/>
      </c>
      <c r="B279" s="58"/>
      <c r="C279" s="59"/>
      <c r="D279" s="63"/>
      <c r="E279" s="49"/>
      <c r="F279" s="34"/>
      <c r="G279" s="41"/>
      <c r="H279" s="62"/>
      <c r="I279" s="29"/>
      <c r="J279" s="12" t="str">
        <f t="shared" si="18"/>
        <v/>
      </c>
      <c r="K279" s="78" t="str">
        <f t="shared" si="19"/>
        <v/>
      </c>
    </row>
    <row r="280" spans="1:11" x14ac:dyDescent="0.2">
      <c r="A280" s="12" t="str">
        <f t="shared" si="17"/>
        <v/>
      </c>
      <c r="B280" s="58"/>
      <c r="C280" s="59"/>
      <c r="D280" s="63"/>
      <c r="E280" s="49"/>
      <c r="F280" s="34"/>
      <c r="G280" s="41"/>
      <c r="H280" s="62"/>
      <c r="I280" s="29"/>
      <c r="J280" s="12" t="str">
        <f t="shared" si="18"/>
        <v/>
      </c>
      <c r="K280" s="78" t="str">
        <f t="shared" si="19"/>
        <v/>
      </c>
    </row>
    <row r="281" spans="1:11" x14ac:dyDescent="0.2">
      <c r="A281" s="12" t="str">
        <f t="shared" si="17"/>
        <v/>
      </c>
      <c r="B281" s="58"/>
      <c r="C281" s="59"/>
      <c r="D281" s="63"/>
      <c r="E281" s="49"/>
      <c r="F281" s="34"/>
      <c r="G281" s="41"/>
      <c r="H281" s="62"/>
      <c r="I281" s="29"/>
      <c r="J281" s="12" t="str">
        <f t="shared" si="18"/>
        <v/>
      </c>
      <c r="K281" s="78" t="str">
        <f t="shared" si="19"/>
        <v/>
      </c>
    </row>
    <row r="282" spans="1:11" x14ac:dyDescent="0.2">
      <c r="A282" s="12" t="str">
        <f t="shared" si="17"/>
        <v/>
      </c>
      <c r="B282" s="58"/>
      <c r="C282" s="59"/>
      <c r="D282" s="63"/>
      <c r="E282" s="49"/>
      <c r="F282" s="34"/>
      <c r="G282" s="41"/>
      <c r="H282" s="62"/>
      <c r="I282" s="29"/>
      <c r="J282" s="12" t="str">
        <f t="shared" si="18"/>
        <v/>
      </c>
      <c r="K282" s="78" t="str">
        <f t="shared" si="19"/>
        <v/>
      </c>
    </row>
    <row r="283" spans="1:11" x14ac:dyDescent="0.2">
      <c r="A283" s="12" t="str">
        <f t="shared" si="17"/>
        <v/>
      </c>
      <c r="B283" s="58"/>
      <c r="C283" s="59"/>
      <c r="D283" s="63"/>
      <c r="E283" s="49"/>
      <c r="F283" s="34"/>
      <c r="G283" s="41"/>
      <c r="H283" s="62"/>
      <c r="I283" s="29"/>
      <c r="J283" s="12" t="str">
        <f t="shared" si="18"/>
        <v/>
      </c>
      <c r="K283" s="78" t="str">
        <f t="shared" si="19"/>
        <v/>
      </c>
    </row>
    <row r="284" spans="1:11" x14ac:dyDescent="0.2">
      <c r="A284" s="12" t="str">
        <f t="shared" si="17"/>
        <v/>
      </c>
      <c r="B284" s="58"/>
      <c r="C284" s="59"/>
      <c r="D284" s="63"/>
      <c r="E284" s="49"/>
      <c r="F284" s="34"/>
      <c r="G284" s="41"/>
      <c r="H284" s="62"/>
      <c r="I284" s="29"/>
      <c r="J284" s="12" t="str">
        <f t="shared" si="18"/>
        <v/>
      </c>
      <c r="K284" s="78" t="str">
        <f t="shared" si="19"/>
        <v/>
      </c>
    </row>
    <row r="285" spans="1:11" x14ac:dyDescent="0.2">
      <c r="A285" s="12" t="str">
        <f t="shared" si="17"/>
        <v/>
      </c>
      <c r="B285" s="58"/>
      <c r="C285" s="59"/>
      <c r="D285" s="63"/>
      <c r="E285" s="49"/>
      <c r="F285" s="34"/>
      <c r="G285" s="41"/>
      <c r="H285" s="62"/>
      <c r="I285" s="29"/>
      <c r="J285" s="12" t="str">
        <f t="shared" si="18"/>
        <v/>
      </c>
      <c r="K285" s="78" t="str">
        <f t="shared" si="19"/>
        <v/>
      </c>
    </row>
    <row r="286" spans="1:11" x14ac:dyDescent="0.2">
      <c r="A286" s="12" t="str">
        <f t="shared" si="17"/>
        <v/>
      </c>
      <c r="B286" s="58"/>
      <c r="C286" s="59"/>
      <c r="D286" s="63"/>
      <c r="E286" s="49"/>
      <c r="F286" s="34"/>
      <c r="G286" s="41"/>
      <c r="H286" s="62"/>
      <c r="I286" s="29"/>
      <c r="J286" s="12" t="str">
        <f t="shared" si="18"/>
        <v/>
      </c>
      <c r="K286" s="78" t="str">
        <f t="shared" si="19"/>
        <v/>
      </c>
    </row>
    <row r="287" spans="1:11" x14ac:dyDescent="0.2">
      <c r="A287" s="12" t="str">
        <f t="shared" si="17"/>
        <v/>
      </c>
      <c r="B287" s="58"/>
      <c r="C287" s="59"/>
      <c r="D287" s="63"/>
      <c r="E287" s="49"/>
      <c r="F287" s="34"/>
      <c r="G287" s="41"/>
      <c r="H287" s="62"/>
      <c r="I287" s="29"/>
      <c r="J287" s="12" t="str">
        <f t="shared" si="18"/>
        <v/>
      </c>
      <c r="K287" s="78" t="str">
        <f t="shared" si="19"/>
        <v/>
      </c>
    </row>
    <row r="288" spans="1:11" x14ac:dyDescent="0.2">
      <c r="A288" s="12" t="str">
        <f t="shared" si="17"/>
        <v/>
      </c>
      <c r="B288" s="58"/>
      <c r="C288" s="59"/>
      <c r="D288" s="63"/>
      <c r="E288" s="49"/>
      <c r="F288" s="34"/>
      <c r="G288" s="41"/>
      <c r="H288" s="62"/>
      <c r="I288" s="29"/>
      <c r="J288" s="12" t="str">
        <f t="shared" si="18"/>
        <v/>
      </c>
      <c r="K288" s="78" t="str">
        <f t="shared" si="19"/>
        <v/>
      </c>
    </row>
    <row r="289" spans="1:11" x14ac:dyDescent="0.2">
      <c r="A289" s="12" t="str">
        <f t="shared" si="17"/>
        <v/>
      </c>
      <c r="B289" s="58"/>
      <c r="C289" s="59"/>
      <c r="D289" s="63"/>
      <c r="E289" s="49"/>
      <c r="F289" s="34"/>
      <c r="G289" s="41"/>
      <c r="H289" s="62"/>
      <c r="I289" s="29"/>
      <c r="J289" s="12" t="str">
        <f t="shared" si="18"/>
        <v/>
      </c>
      <c r="K289" s="78" t="str">
        <f t="shared" si="19"/>
        <v/>
      </c>
    </row>
    <row r="290" spans="1:11" x14ac:dyDescent="0.2">
      <c r="A290" s="12" t="str">
        <f t="shared" si="17"/>
        <v/>
      </c>
      <c r="B290" s="58"/>
      <c r="C290" s="59"/>
      <c r="D290" s="63"/>
      <c r="E290" s="49"/>
      <c r="F290" s="34"/>
      <c r="G290" s="41"/>
      <c r="H290" s="62"/>
      <c r="I290" s="29"/>
      <c r="J290" s="12" t="str">
        <f t="shared" si="18"/>
        <v/>
      </c>
      <c r="K290" s="78" t="str">
        <f t="shared" si="19"/>
        <v/>
      </c>
    </row>
    <row r="291" spans="1:11" x14ac:dyDescent="0.2">
      <c r="A291" s="12" t="str">
        <f t="shared" si="17"/>
        <v/>
      </c>
      <c r="B291" s="58"/>
      <c r="C291" s="59"/>
      <c r="D291" s="63"/>
      <c r="E291" s="49"/>
      <c r="F291" s="34"/>
      <c r="G291" s="41"/>
      <c r="H291" s="62"/>
      <c r="I291" s="29"/>
      <c r="J291" s="12" t="str">
        <f t="shared" si="18"/>
        <v/>
      </c>
      <c r="K291" s="78" t="str">
        <f t="shared" si="19"/>
        <v/>
      </c>
    </row>
    <row r="292" spans="1:11" x14ac:dyDescent="0.2">
      <c r="A292" s="12" t="str">
        <f t="shared" si="17"/>
        <v/>
      </c>
      <c r="B292" s="58"/>
      <c r="C292" s="59"/>
      <c r="D292" s="63"/>
      <c r="E292" s="49"/>
      <c r="F292" s="34"/>
      <c r="G292" s="41"/>
      <c r="H292" s="62"/>
      <c r="I292" s="29"/>
      <c r="J292" s="12" t="str">
        <f t="shared" si="18"/>
        <v/>
      </c>
      <c r="K292" s="78" t="str">
        <f t="shared" si="19"/>
        <v/>
      </c>
    </row>
    <row r="293" spans="1:11" x14ac:dyDescent="0.2">
      <c r="A293" s="12" t="str">
        <f t="shared" si="17"/>
        <v/>
      </c>
      <c r="B293" s="58"/>
      <c r="C293" s="59"/>
      <c r="D293" s="63"/>
      <c r="E293" s="49"/>
      <c r="F293" s="34"/>
      <c r="G293" s="41"/>
      <c r="H293" s="62"/>
      <c r="I293" s="29"/>
      <c r="J293" s="12" t="str">
        <f t="shared" si="18"/>
        <v/>
      </c>
      <c r="K293" s="78" t="str">
        <f t="shared" si="19"/>
        <v/>
      </c>
    </row>
    <row r="294" spans="1:11" x14ac:dyDescent="0.2">
      <c r="A294" s="12" t="str">
        <f t="shared" si="17"/>
        <v/>
      </c>
      <c r="B294" s="58"/>
      <c r="C294" s="59"/>
      <c r="D294" s="63"/>
      <c r="E294" s="49"/>
      <c r="F294" s="34"/>
      <c r="G294" s="41"/>
      <c r="H294" s="62"/>
      <c r="I294" s="29"/>
      <c r="J294" s="12" t="str">
        <f t="shared" si="18"/>
        <v/>
      </c>
      <c r="K294" s="78" t="str">
        <f t="shared" si="19"/>
        <v/>
      </c>
    </row>
    <row r="295" spans="1:11" x14ac:dyDescent="0.2">
      <c r="A295" s="12" t="str">
        <f t="shared" si="17"/>
        <v/>
      </c>
      <c r="B295" s="58"/>
      <c r="C295" s="59"/>
      <c r="D295" s="63"/>
      <c r="E295" s="49"/>
      <c r="F295" s="34"/>
      <c r="G295" s="41"/>
      <c r="H295" s="62"/>
      <c r="I295" s="29"/>
      <c r="J295" s="12" t="str">
        <f t="shared" si="18"/>
        <v/>
      </c>
      <c r="K295" s="78" t="str">
        <f t="shared" si="19"/>
        <v/>
      </c>
    </row>
    <row r="296" spans="1:11" x14ac:dyDescent="0.2">
      <c r="A296" s="12" t="str">
        <f t="shared" si="17"/>
        <v/>
      </c>
      <c r="B296" s="58"/>
      <c r="C296" s="59"/>
      <c r="D296" s="63"/>
      <c r="E296" s="49"/>
      <c r="F296" s="34"/>
      <c r="G296" s="41"/>
      <c r="H296" s="62"/>
      <c r="I296" s="29"/>
      <c r="J296" s="12" t="str">
        <f t="shared" si="18"/>
        <v/>
      </c>
      <c r="K296" s="78" t="str">
        <f t="shared" si="19"/>
        <v/>
      </c>
    </row>
    <row r="297" spans="1:11" x14ac:dyDescent="0.2">
      <c r="A297" s="12" t="str">
        <f t="shared" si="17"/>
        <v/>
      </c>
      <c r="B297" s="58"/>
      <c r="C297" s="59"/>
      <c r="D297" s="63"/>
      <c r="E297" s="49"/>
      <c r="F297" s="34"/>
      <c r="G297" s="41"/>
      <c r="H297" s="62"/>
      <c r="I297" s="29"/>
      <c r="J297" s="12" t="str">
        <f t="shared" si="18"/>
        <v/>
      </c>
      <c r="K297" s="78" t="str">
        <f t="shared" si="19"/>
        <v/>
      </c>
    </row>
    <row r="298" spans="1:11" x14ac:dyDescent="0.2">
      <c r="A298" s="12" t="str">
        <f t="shared" si="17"/>
        <v/>
      </c>
      <c r="B298" s="58"/>
      <c r="C298" s="59"/>
      <c r="D298" s="63"/>
      <c r="E298" s="49"/>
      <c r="F298" s="34"/>
      <c r="G298" s="41"/>
      <c r="H298" s="62"/>
      <c r="I298" s="29"/>
      <c r="J298" s="12" t="str">
        <f t="shared" si="18"/>
        <v/>
      </c>
      <c r="K298" s="78" t="str">
        <f t="shared" si="19"/>
        <v/>
      </c>
    </row>
    <row r="299" spans="1:11" x14ac:dyDescent="0.2">
      <c r="A299" s="12" t="str">
        <f t="shared" si="17"/>
        <v/>
      </c>
      <c r="B299" s="58"/>
      <c r="C299" s="59"/>
      <c r="D299" s="63"/>
      <c r="E299" s="49"/>
      <c r="F299" s="34"/>
      <c r="G299" s="41"/>
      <c r="H299" s="62"/>
      <c r="I299" s="29"/>
      <c r="J299" s="12" t="str">
        <f t="shared" si="18"/>
        <v/>
      </c>
      <c r="K299" s="78" t="str">
        <f t="shared" si="19"/>
        <v/>
      </c>
    </row>
    <row r="300" spans="1:11" x14ac:dyDescent="0.2">
      <c r="A300" s="12" t="str">
        <f t="shared" si="17"/>
        <v/>
      </c>
      <c r="B300" s="58"/>
      <c r="C300" s="59"/>
      <c r="D300" s="63"/>
      <c r="E300" s="49"/>
      <c r="F300" s="34"/>
      <c r="G300" s="41"/>
      <c r="H300" s="62"/>
      <c r="I300" s="29"/>
      <c r="J300" s="12" t="str">
        <f t="shared" si="18"/>
        <v/>
      </c>
      <c r="K300" s="78" t="str">
        <f t="shared" si="19"/>
        <v/>
      </c>
    </row>
    <row r="301" spans="1:11" x14ac:dyDescent="0.2">
      <c r="A301" s="12" t="str">
        <f t="shared" si="17"/>
        <v/>
      </c>
      <c r="B301" s="58"/>
      <c r="C301" s="59"/>
      <c r="D301" s="63"/>
      <c r="E301" s="49"/>
      <c r="F301" s="34"/>
      <c r="G301" s="41"/>
      <c r="H301" s="62"/>
      <c r="I301" s="29"/>
      <c r="J301" s="12" t="str">
        <f t="shared" si="18"/>
        <v/>
      </c>
      <c r="K301" s="78" t="str">
        <f t="shared" si="19"/>
        <v/>
      </c>
    </row>
    <row r="302" spans="1:11" x14ac:dyDescent="0.2">
      <c r="A302" s="12" t="str">
        <f t="shared" si="17"/>
        <v/>
      </c>
      <c r="B302" s="58"/>
      <c r="C302" s="59"/>
      <c r="D302" s="63"/>
      <c r="E302" s="49"/>
      <c r="F302" s="34"/>
      <c r="G302" s="41"/>
      <c r="H302" s="62"/>
      <c r="I302" s="29"/>
      <c r="J302" s="12" t="str">
        <f t="shared" si="18"/>
        <v/>
      </c>
      <c r="K302" s="78" t="str">
        <f t="shared" si="19"/>
        <v/>
      </c>
    </row>
    <row r="303" spans="1:11" x14ac:dyDescent="0.2">
      <c r="A303" s="12" t="str">
        <f t="shared" si="17"/>
        <v/>
      </c>
      <c r="B303" s="58"/>
      <c r="C303" s="59"/>
      <c r="D303" s="63"/>
      <c r="E303" s="49"/>
      <c r="F303" s="34"/>
      <c r="G303" s="41"/>
      <c r="H303" s="62"/>
      <c r="I303" s="29"/>
      <c r="J303" s="12" t="str">
        <f t="shared" si="18"/>
        <v/>
      </c>
      <c r="K303" s="78" t="str">
        <f t="shared" si="19"/>
        <v/>
      </c>
    </row>
    <row r="304" spans="1:11" x14ac:dyDescent="0.2">
      <c r="A304" s="12" t="str">
        <f t="shared" si="17"/>
        <v/>
      </c>
      <c r="B304" s="58"/>
      <c r="C304" s="59"/>
      <c r="D304" s="63"/>
      <c r="E304" s="49"/>
      <c r="F304" s="34"/>
      <c r="G304" s="41"/>
      <c r="H304" s="62"/>
      <c r="I304" s="29"/>
      <c r="J304" s="12" t="str">
        <f t="shared" si="18"/>
        <v/>
      </c>
      <c r="K304" s="78" t="str">
        <f t="shared" si="19"/>
        <v/>
      </c>
    </row>
    <row r="305" spans="1:11" x14ac:dyDescent="0.2">
      <c r="A305" s="12" t="str">
        <f t="shared" si="17"/>
        <v/>
      </c>
      <c r="B305" s="58"/>
      <c r="C305" s="59"/>
      <c r="D305" s="63"/>
      <c r="E305" s="49"/>
      <c r="F305" s="34"/>
      <c r="G305" s="41"/>
      <c r="H305" s="62"/>
      <c r="I305" s="29"/>
      <c r="J305" s="12" t="str">
        <f t="shared" si="18"/>
        <v/>
      </c>
      <c r="K305" s="78" t="str">
        <f t="shared" si="19"/>
        <v/>
      </c>
    </row>
    <row r="306" spans="1:11" x14ac:dyDescent="0.2">
      <c r="A306" s="12" t="str">
        <f t="shared" si="17"/>
        <v/>
      </c>
      <c r="B306" s="58"/>
      <c r="C306" s="59"/>
      <c r="D306" s="63"/>
      <c r="E306" s="49"/>
      <c r="F306" s="34"/>
      <c r="G306" s="41"/>
      <c r="H306" s="62"/>
      <c r="I306" s="29"/>
      <c r="J306" s="12" t="str">
        <f t="shared" si="18"/>
        <v/>
      </c>
      <c r="K306" s="78" t="str">
        <f t="shared" si="19"/>
        <v/>
      </c>
    </row>
    <row r="307" spans="1:11" x14ac:dyDescent="0.2">
      <c r="A307" s="12" t="str">
        <f t="shared" si="17"/>
        <v/>
      </c>
      <c r="B307" s="58"/>
      <c r="C307" s="59"/>
      <c r="D307" s="63"/>
      <c r="E307" s="49"/>
      <c r="F307" s="34"/>
      <c r="G307" s="41"/>
      <c r="H307" s="62"/>
      <c r="I307" s="29"/>
      <c r="J307" s="12" t="str">
        <f t="shared" si="18"/>
        <v/>
      </c>
      <c r="K307" s="78" t="str">
        <f t="shared" si="19"/>
        <v/>
      </c>
    </row>
    <row r="308" spans="1:11" x14ac:dyDescent="0.2">
      <c r="A308" s="12" t="str">
        <f t="shared" si="17"/>
        <v/>
      </c>
      <c r="B308" s="58"/>
      <c r="C308" s="59"/>
      <c r="D308" s="63"/>
      <c r="E308" s="49"/>
      <c r="F308" s="34"/>
      <c r="G308" s="41"/>
      <c r="H308" s="62"/>
      <c r="I308" s="29"/>
      <c r="J308" s="12" t="str">
        <f t="shared" si="18"/>
        <v/>
      </c>
      <c r="K308" s="78" t="str">
        <f t="shared" si="19"/>
        <v/>
      </c>
    </row>
    <row r="309" spans="1:11" x14ac:dyDescent="0.2">
      <c r="A309" s="12" t="str">
        <f t="shared" si="17"/>
        <v/>
      </c>
      <c r="B309" s="58"/>
      <c r="C309" s="59"/>
      <c r="D309" s="63"/>
      <c r="E309" s="49"/>
      <c r="F309" s="34"/>
      <c r="G309" s="41"/>
      <c r="H309" s="62"/>
      <c r="I309" s="29"/>
      <c r="J309" s="12" t="str">
        <f t="shared" si="18"/>
        <v/>
      </c>
      <c r="K309" s="78" t="str">
        <f t="shared" si="19"/>
        <v/>
      </c>
    </row>
    <row r="310" spans="1:11" x14ac:dyDescent="0.2">
      <c r="A310" s="12" t="str">
        <f t="shared" si="17"/>
        <v/>
      </c>
      <c r="B310" s="58"/>
      <c r="C310" s="59"/>
      <c r="D310" s="63"/>
      <c r="E310" s="49"/>
      <c r="F310" s="34"/>
      <c r="G310" s="41"/>
      <c r="H310" s="62"/>
      <c r="I310" s="29"/>
      <c r="J310" s="12" t="str">
        <f t="shared" si="18"/>
        <v/>
      </c>
      <c r="K310" s="78" t="str">
        <f t="shared" si="19"/>
        <v/>
      </c>
    </row>
    <row r="311" spans="1:11" x14ac:dyDescent="0.2">
      <c r="A311" s="12" t="str">
        <f t="shared" si="17"/>
        <v/>
      </c>
      <c r="B311" s="58"/>
      <c r="C311" s="59"/>
      <c r="D311" s="63"/>
      <c r="E311" s="49"/>
      <c r="F311" s="34"/>
      <c r="G311" s="41"/>
      <c r="H311" s="62"/>
      <c r="I311" s="29"/>
      <c r="J311" s="12" t="str">
        <f t="shared" si="18"/>
        <v/>
      </c>
      <c r="K311" s="78" t="str">
        <f t="shared" si="19"/>
        <v/>
      </c>
    </row>
    <row r="312" spans="1:11" x14ac:dyDescent="0.2">
      <c r="A312" s="12" t="str">
        <f t="shared" ref="A312:A375" si="20">IF(B312="","",A311+1)</f>
        <v/>
      </c>
      <c r="B312" s="58"/>
      <c r="C312" s="59"/>
      <c r="D312" s="63"/>
      <c r="E312" s="49"/>
      <c r="F312" s="34"/>
      <c r="G312" s="41"/>
      <c r="H312" s="62"/>
      <c r="I312" s="29"/>
      <c r="J312" s="12" t="str">
        <f t="shared" si="18"/>
        <v/>
      </c>
      <c r="K312" s="78" t="str">
        <f t="shared" si="19"/>
        <v/>
      </c>
    </row>
    <row r="313" spans="1:11" x14ac:dyDescent="0.2">
      <c r="A313" s="12" t="str">
        <f t="shared" si="20"/>
        <v/>
      </c>
      <c r="B313" s="58"/>
      <c r="C313" s="59"/>
      <c r="D313" s="63"/>
      <c r="E313" s="49"/>
      <c r="F313" s="34"/>
      <c r="G313" s="41"/>
      <c r="H313" s="62"/>
      <c r="I313" s="29"/>
      <c r="J313" s="12" t="str">
        <f t="shared" si="18"/>
        <v/>
      </c>
      <c r="K313" s="78" t="str">
        <f t="shared" si="19"/>
        <v/>
      </c>
    </row>
    <row r="314" spans="1:11" x14ac:dyDescent="0.2">
      <c r="A314" s="12" t="str">
        <f t="shared" si="20"/>
        <v/>
      </c>
      <c r="B314" s="58"/>
      <c r="C314" s="59"/>
      <c r="D314" s="63"/>
      <c r="E314" s="49"/>
      <c r="F314" s="34"/>
      <c r="G314" s="41"/>
      <c r="H314" s="62"/>
      <c r="I314" s="29"/>
      <c r="J314" s="12" t="str">
        <f t="shared" si="18"/>
        <v/>
      </c>
      <c r="K314" s="78" t="str">
        <f t="shared" si="19"/>
        <v/>
      </c>
    </row>
    <row r="315" spans="1:11" x14ac:dyDescent="0.2">
      <c r="A315" s="12" t="str">
        <f t="shared" si="20"/>
        <v/>
      </c>
      <c r="B315" s="58"/>
      <c r="C315" s="59"/>
      <c r="D315" s="63"/>
      <c r="E315" s="49"/>
      <c r="F315" s="34"/>
      <c r="G315" s="41"/>
      <c r="H315" s="62"/>
      <c r="I315" s="29"/>
      <c r="J315" s="12" t="str">
        <f t="shared" si="18"/>
        <v/>
      </c>
      <c r="K315" s="78" t="str">
        <f t="shared" si="19"/>
        <v/>
      </c>
    </row>
    <row r="316" spans="1:11" x14ac:dyDescent="0.2">
      <c r="A316" s="12" t="str">
        <f t="shared" si="20"/>
        <v/>
      </c>
      <c r="B316" s="58"/>
      <c r="C316" s="59"/>
      <c r="D316" s="63"/>
      <c r="E316" s="49"/>
      <c r="F316" s="34"/>
      <c r="G316" s="41"/>
      <c r="H316" s="62"/>
      <c r="I316" s="29"/>
      <c r="J316" s="12" t="str">
        <f t="shared" si="18"/>
        <v/>
      </c>
      <c r="K316" s="78" t="str">
        <f t="shared" si="19"/>
        <v/>
      </c>
    </row>
    <row r="317" spans="1:11" x14ac:dyDescent="0.2">
      <c r="A317" s="12" t="str">
        <f t="shared" si="20"/>
        <v/>
      </c>
      <c r="B317" s="58"/>
      <c r="C317" s="59"/>
      <c r="D317" s="63"/>
      <c r="E317" s="49"/>
      <c r="F317" s="34"/>
      <c r="G317" s="41"/>
      <c r="H317" s="62"/>
      <c r="I317" s="29"/>
      <c r="J317" s="12" t="str">
        <f t="shared" si="18"/>
        <v/>
      </c>
      <c r="K317" s="78" t="str">
        <f t="shared" si="19"/>
        <v/>
      </c>
    </row>
    <row r="318" spans="1:11" x14ac:dyDescent="0.2">
      <c r="A318" s="12" t="str">
        <f t="shared" si="20"/>
        <v/>
      </c>
      <c r="B318" s="58"/>
      <c r="C318" s="59"/>
      <c r="D318" s="63"/>
      <c r="E318" s="49"/>
      <c r="F318" s="34"/>
      <c r="G318" s="41"/>
      <c r="H318" s="62"/>
      <c r="I318" s="29"/>
      <c r="J318" s="12" t="str">
        <f t="shared" si="18"/>
        <v/>
      </c>
      <c r="K318" s="78" t="str">
        <f t="shared" si="19"/>
        <v/>
      </c>
    </row>
    <row r="319" spans="1:11" x14ac:dyDescent="0.2">
      <c r="A319" s="12" t="str">
        <f t="shared" si="20"/>
        <v/>
      </c>
      <c r="B319" s="58"/>
      <c r="C319" s="59"/>
      <c r="D319" s="63"/>
      <c r="E319" s="49"/>
      <c r="F319" s="34"/>
      <c r="G319" s="41"/>
      <c r="H319" s="62"/>
      <c r="I319" s="29"/>
      <c r="J319" s="12" t="str">
        <f t="shared" si="18"/>
        <v/>
      </c>
      <c r="K319" s="78" t="str">
        <f t="shared" si="19"/>
        <v/>
      </c>
    </row>
    <row r="320" spans="1:11" x14ac:dyDescent="0.2">
      <c r="A320" s="12" t="str">
        <f t="shared" si="20"/>
        <v/>
      </c>
      <c r="B320" s="58"/>
      <c r="C320" s="59"/>
      <c r="D320" s="63"/>
      <c r="E320" s="49"/>
      <c r="F320" s="34"/>
      <c r="G320" s="41"/>
      <c r="H320" s="62"/>
      <c r="I320" s="29"/>
      <c r="J320" s="12" t="str">
        <f t="shared" si="18"/>
        <v/>
      </c>
      <c r="K320" s="78" t="str">
        <f t="shared" si="19"/>
        <v/>
      </c>
    </row>
    <row r="321" spans="1:11" x14ac:dyDescent="0.2">
      <c r="A321" s="12" t="str">
        <f t="shared" si="20"/>
        <v/>
      </c>
      <c r="B321" s="58"/>
      <c r="C321" s="59"/>
      <c r="D321" s="63"/>
      <c r="E321" s="49"/>
      <c r="F321" s="34"/>
      <c r="G321" s="41"/>
      <c r="H321" s="62"/>
      <c r="I321" s="29"/>
      <c r="J321" s="12" t="str">
        <f t="shared" si="18"/>
        <v/>
      </c>
      <c r="K321" s="78" t="str">
        <f t="shared" si="19"/>
        <v/>
      </c>
    </row>
    <row r="322" spans="1:11" x14ac:dyDescent="0.2">
      <c r="A322" s="12" t="str">
        <f t="shared" si="20"/>
        <v/>
      </c>
      <c r="B322" s="58"/>
      <c r="C322" s="59"/>
      <c r="D322" s="63"/>
      <c r="E322" s="49"/>
      <c r="F322" s="34"/>
      <c r="G322" s="41"/>
      <c r="H322" s="62"/>
      <c r="I322" s="29"/>
      <c r="J322" s="12" t="str">
        <f t="shared" si="18"/>
        <v/>
      </c>
      <c r="K322" s="78" t="str">
        <f t="shared" si="19"/>
        <v/>
      </c>
    </row>
    <row r="323" spans="1:11" x14ac:dyDescent="0.2">
      <c r="A323" s="12" t="str">
        <f t="shared" si="20"/>
        <v/>
      </c>
      <c r="B323" s="58"/>
      <c r="C323" s="59"/>
      <c r="D323" s="63"/>
      <c r="E323" s="49"/>
      <c r="F323" s="34"/>
      <c r="G323" s="41"/>
      <c r="H323" s="62"/>
      <c r="I323" s="29"/>
      <c r="J323" s="12" t="str">
        <f t="shared" si="18"/>
        <v/>
      </c>
      <c r="K323" s="78" t="str">
        <f t="shared" si="19"/>
        <v/>
      </c>
    </row>
    <row r="324" spans="1:11" x14ac:dyDescent="0.2">
      <c r="A324" s="12" t="str">
        <f t="shared" si="20"/>
        <v/>
      </c>
      <c r="B324" s="58"/>
      <c r="C324" s="59"/>
      <c r="D324" s="63"/>
      <c r="E324" s="49"/>
      <c r="F324" s="34"/>
      <c r="G324" s="41"/>
      <c r="H324" s="62"/>
      <c r="I324" s="29"/>
      <c r="J324" s="12" t="str">
        <f t="shared" si="18"/>
        <v/>
      </c>
      <c r="K324" s="78" t="str">
        <f t="shared" si="19"/>
        <v/>
      </c>
    </row>
    <row r="325" spans="1:11" x14ac:dyDescent="0.2">
      <c r="A325" s="12" t="str">
        <f t="shared" si="20"/>
        <v/>
      </c>
      <c r="B325" s="58"/>
      <c r="C325" s="59"/>
      <c r="D325" s="63"/>
      <c r="E325" s="49"/>
      <c r="F325" s="34"/>
      <c r="G325" s="41"/>
      <c r="H325" s="62"/>
      <c r="I325" s="29"/>
      <c r="J325" s="12" t="str">
        <f t="shared" si="18"/>
        <v/>
      </c>
      <c r="K325" s="78" t="str">
        <f t="shared" si="19"/>
        <v/>
      </c>
    </row>
    <row r="326" spans="1:11" x14ac:dyDescent="0.2">
      <c r="A326" s="12" t="str">
        <f t="shared" si="20"/>
        <v/>
      </c>
      <c r="B326" s="58"/>
      <c r="C326" s="59"/>
      <c r="D326" s="63"/>
      <c r="E326" s="49"/>
      <c r="F326" s="34"/>
      <c r="G326" s="41"/>
      <c r="H326" s="62"/>
      <c r="I326" s="29"/>
      <c r="J326" s="12" t="str">
        <f t="shared" si="18"/>
        <v/>
      </c>
      <c r="K326" s="78" t="str">
        <f t="shared" si="19"/>
        <v/>
      </c>
    </row>
    <row r="327" spans="1:11" x14ac:dyDescent="0.2">
      <c r="A327" s="12" t="str">
        <f t="shared" si="20"/>
        <v/>
      </c>
      <c r="B327" s="58"/>
      <c r="C327" s="59"/>
      <c r="D327" s="63"/>
      <c r="E327" s="49"/>
      <c r="F327" s="34"/>
      <c r="G327" s="41"/>
      <c r="H327" s="62"/>
      <c r="I327" s="29"/>
      <c r="J327" s="12" t="str">
        <f t="shared" si="18"/>
        <v/>
      </c>
      <c r="K327" s="78" t="str">
        <f t="shared" si="19"/>
        <v/>
      </c>
    </row>
    <row r="328" spans="1:11" x14ac:dyDescent="0.2">
      <c r="A328" s="12" t="str">
        <f t="shared" si="20"/>
        <v/>
      </c>
      <c r="B328" s="58"/>
      <c r="C328" s="59"/>
      <c r="D328" s="63"/>
      <c r="E328" s="49"/>
      <c r="F328" s="34"/>
      <c r="G328" s="41"/>
      <c r="H328" s="62"/>
      <c r="I328" s="29"/>
      <c r="J328" s="12" t="str">
        <f t="shared" si="18"/>
        <v/>
      </c>
      <c r="K328" s="78" t="str">
        <f t="shared" si="19"/>
        <v/>
      </c>
    </row>
    <row r="329" spans="1:11" x14ac:dyDescent="0.2">
      <c r="A329" s="12" t="str">
        <f t="shared" si="20"/>
        <v/>
      </c>
      <c r="B329" s="58"/>
      <c r="C329" s="59"/>
      <c r="D329" s="63"/>
      <c r="E329" s="49"/>
      <c r="F329" s="34"/>
      <c r="G329" s="41"/>
      <c r="H329" s="62"/>
      <c r="I329" s="29"/>
      <c r="J329" s="12" t="str">
        <f t="shared" ref="J329:J392" si="21">IF(A329="","",MONTH(C329))</f>
        <v/>
      </c>
      <c r="K329" s="78" t="str">
        <f t="shared" ref="K329:K392" si="22">IF(A329="","",YEAR(C329))</f>
        <v/>
      </c>
    </row>
    <row r="330" spans="1:11" x14ac:dyDescent="0.2">
      <c r="A330" s="12" t="str">
        <f t="shared" si="20"/>
        <v/>
      </c>
      <c r="B330" s="58"/>
      <c r="C330" s="59"/>
      <c r="D330" s="63"/>
      <c r="E330" s="49"/>
      <c r="F330" s="34"/>
      <c r="G330" s="41"/>
      <c r="H330" s="62"/>
      <c r="I330" s="29"/>
      <c r="J330" s="12" t="str">
        <f t="shared" si="21"/>
        <v/>
      </c>
      <c r="K330" s="78" t="str">
        <f t="shared" si="22"/>
        <v/>
      </c>
    </row>
    <row r="331" spans="1:11" x14ac:dyDescent="0.2">
      <c r="A331" s="12" t="str">
        <f t="shared" si="20"/>
        <v/>
      </c>
      <c r="B331" s="58"/>
      <c r="C331" s="59"/>
      <c r="D331" s="63"/>
      <c r="E331" s="49"/>
      <c r="F331" s="34"/>
      <c r="G331" s="41"/>
      <c r="H331" s="62"/>
      <c r="I331" s="29"/>
      <c r="J331" s="12" t="str">
        <f t="shared" si="21"/>
        <v/>
      </c>
      <c r="K331" s="78" t="str">
        <f t="shared" si="22"/>
        <v/>
      </c>
    </row>
    <row r="332" spans="1:11" x14ac:dyDescent="0.2">
      <c r="A332" s="12" t="str">
        <f t="shared" si="20"/>
        <v/>
      </c>
      <c r="B332" s="58"/>
      <c r="C332" s="59"/>
      <c r="D332" s="63"/>
      <c r="E332" s="49"/>
      <c r="F332" s="34"/>
      <c r="G332" s="41"/>
      <c r="H332" s="62"/>
      <c r="I332" s="29"/>
      <c r="J332" s="12" t="str">
        <f t="shared" si="21"/>
        <v/>
      </c>
      <c r="K332" s="78" t="str">
        <f t="shared" si="22"/>
        <v/>
      </c>
    </row>
    <row r="333" spans="1:11" x14ac:dyDescent="0.2">
      <c r="A333" s="12" t="str">
        <f t="shared" si="20"/>
        <v/>
      </c>
      <c r="B333" s="58"/>
      <c r="C333" s="59"/>
      <c r="D333" s="63"/>
      <c r="E333" s="49"/>
      <c r="F333" s="34"/>
      <c r="G333" s="41"/>
      <c r="H333" s="62"/>
      <c r="I333" s="29"/>
      <c r="J333" s="12" t="str">
        <f t="shared" si="21"/>
        <v/>
      </c>
      <c r="K333" s="78" t="str">
        <f t="shared" si="22"/>
        <v/>
      </c>
    </row>
    <row r="334" spans="1:11" x14ac:dyDescent="0.2">
      <c r="A334" s="12" t="str">
        <f t="shared" si="20"/>
        <v/>
      </c>
      <c r="B334" s="58"/>
      <c r="C334" s="59"/>
      <c r="D334" s="63"/>
      <c r="E334" s="49"/>
      <c r="F334" s="34"/>
      <c r="G334" s="41"/>
      <c r="H334" s="62"/>
      <c r="I334" s="29"/>
      <c r="J334" s="12" t="str">
        <f t="shared" si="21"/>
        <v/>
      </c>
      <c r="K334" s="78" t="str">
        <f t="shared" si="22"/>
        <v/>
      </c>
    </row>
    <row r="335" spans="1:11" x14ac:dyDescent="0.2">
      <c r="A335" s="12" t="str">
        <f t="shared" si="20"/>
        <v/>
      </c>
      <c r="B335" s="58"/>
      <c r="C335" s="59"/>
      <c r="D335" s="63"/>
      <c r="E335" s="49"/>
      <c r="F335" s="34"/>
      <c r="G335" s="41"/>
      <c r="H335" s="62"/>
      <c r="I335" s="29"/>
      <c r="J335" s="12" t="str">
        <f t="shared" si="21"/>
        <v/>
      </c>
      <c r="K335" s="78" t="str">
        <f t="shared" si="22"/>
        <v/>
      </c>
    </row>
    <row r="336" spans="1:11" x14ac:dyDescent="0.2">
      <c r="A336" s="12" t="str">
        <f t="shared" si="20"/>
        <v/>
      </c>
      <c r="B336" s="58"/>
      <c r="C336" s="59"/>
      <c r="D336" s="63"/>
      <c r="E336" s="49"/>
      <c r="F336" s="34"/>
      <c r="G336" s="41"/>
      <c r="H336" s="62"/>
      <c r="I336" s="29"/>
      <c r="J336" s="12" t="str">
        <f t="shared" si="21"/>
        <v/>
      </c>
      <c r="K336" s="78" t="str">
        <f t="shared" si="22"/>
        <v/>
      </c>
    </row>
    <row r="337" spans="1:11" x14ac:dyDescent="0.2">
      <c r="A337" s="12" t="str">
        <f t="shared" si="20"/>
        <v/>
      </c>
      <c r="B337" s="58"/>
      <c r="C337" s="59"/>
      <c r="D337" s="63"/>
      <c r="E337" s="49"/>
      <c r="F337" s="34"/>
      <c r="G337" s="41"/>
      <c r="H337" s="62"/>
      <c r="I337" s="29"/>
      <c r="J337" s="12" t="str">
        <f t="shared" si="21"/>
        <v/>
      </c>
      <c r="K337" s="78" t="str">
        <f t="shared" si="22"/>
        <v/>
      </c>
    </row>
    <row r="338" spans="1:11" x14ac:dyDescent="0.2">
      <c r="A338" s="12" t="str">
        <f t="shared" si="20"/>
        <v/>
      </c>
      <c r="B338" s="58"/>
      <c r="C338" s="59"/>
      <c r="D338" s="63"/>
      <c r="E338" s="49"/>
      <c r="F338" s="34"/>
      <c r="G338" s="41"/>
      <c r="H338" s="62"/>
      <c r="I338" s="29"/>
      <c r="J338" s="12" t="str">
        <f t="shared" si="21"/>
        <v/>
      </c>
      <c r="K338" s="78" t="str">
        <f t="shared" si="22"/>
        <v/>
      </c>
    </row>
    <row r="339" spans="1:11" x14ac:dyDescent="0.2">
      <c r="A339" s="12" t="str">
        <f t="shared" si="20"/>
        <v/>
      </c>
      <c r="B339" s="58"/>
      <c r="C339" s="59"/>
      <c r="D339" s="63"/>
      <c r="E339" s="49"/>
      <c r="F339" s="34"/>
      <c r="G339" s="41"/>
      <c r="H339" s="62"/>
      <c r="I339" s="29"/>
      <c r="J339" s="12" t="str">
        <f t="shared" si="21"/>
        <v/>
      </c>
      <c r="K339" s="78" t="str">
        <f t="shared" si="22"/>
        <v/>
      </c>
    </row>
    <row r="340" spans="1:11" x14ac:dyDescent="0.2">
      <c r="A340" s="12" t="str">
        <f t="shared" si="20"/>
        <v/>
      </c>
      <c r="B340" s="58"/>
      <c r="C340" s="59"/>
      <c r="D340" s="63"/>
      <c r="E340" s="49"/>
      <c r="F340" s="34"/>
      <c r="G340" s="41"/>
      <c r="H340" s="62"/>
      <c r="I340" s="29"/>
      <c r="J340" s="12" t="str">
        <f t="shared" si="21"/>
        <v/>
      </c>
      <c r="K340" s="78" t="str">
        <f t="shared" si="22"/>
        <v/>
      </c>
    </row>
    <row r="341" spans="1:11" x14ac:dyDescent="0.2">
      <c r="A341" s="12" t="str">
        <f t="shared" si="20"/>
        <v/>
      </c>
      <c r="B341" s="58"/>
      <c r="C341" s="59"/>
      <c r="D341" s="63"/>
      <c r="E341" s="49"/>
      <c r="F341" s="34"/>
      <c r="G341" s="41"/>
      <c r="H341" s="62"/>
      <c r="I341" s="29"/>
      <c r="J341" s="12" t="str">
        <f t="shared" si="21"/>
        <v/>
      </c>
      <c r="K341" s="78" t="str">
        <f t="shared" si="22"/>
        <v/>
      </c>
    </row>
    <row r="342" spans="1:11" x14ac:dyDescent="0.2">
      <c r="A342" s="12" t="str">
        <f t="shared" si="20"/>
        <v/>
      </c>
      <c r="B342" s="58"/>
      <c r="C342" s="59"/>
      <c r="D342" s="63"/>
      <c r="E342" s="49"/>
      <c r="F342" s="34"/>
      <c r="G342" s="41"/>
      <c r="H342" s="62"/>
      <c r="I342" s="29"/>
      <c r="J342" s="12" t="str">
        <f t="shared" si="21"/>
        <v/>
      </c>
      <c r="K342" s="78" t="str">
        <f t="shared" si="22"/>
        <v/>
      </c>
    </row>
    <row r="343" spans="1:11" x14ac:dyDescent="0.2">
      <c r="A343" s="12" t="str">
        <f t="shared" si="20"/>
        <v/>
      </c>
      <c r="B343" s="58"/>
      <c r="C343" s="59"/>
      <c r="D343" s="63"/>
      <c r="E343" s="49"/>
      <c r="F343" s="34"/>
      <c r="G343" s="41"/>
      <c r="H343" s="62"/>
      <c r="I343" s="29"/>
      <c r="J343" s="12" t="str">
        <f t="shared" si="21"/>
        <v/>
      </c>
      <c r="K343" s="78" t="str">
        <f t="shared" si="22"/>
        <v/>
      </c>
    </row>
    <row r="344" spans="1:11" x14ac:dyDescent="0.2">
      <c r="A344" s="12" t="str">
        <f t="shared" si="20"/>
        <v/>
      </c>
      <c r="B344" s="58"/>
      <c r="C344" s="59"/>
      <c r="D344" s="63"/>
      <c r="E344" s="49"/>
      <c r="F344" s="34"/>
      <c r="G344" s="41"/>
      <c r="H344" s="62"/>
      <c r="I344" s="29"/>
      <c r="J344" s="12" t="str">
        <f t="shared" si="21"/>
        <v/>
      </c>
      <c r="K344" s="78" t="str">
        <f t="shared" si="22"/>
        <v/>
      </c>
    </row>
    <row r="345" spans="1:11" x14ac:dyDescent="0.2">
      <c r="A345" s="12" t="str">
        <f t="shared" si="20"/>
        <v/>
      </c>
      <c r="B345" s="58"/>
      <c r="C345" s="59"/>
      <c r="D345" s="63"/>
      <c r="E345" s="49"/>
      <c r="F345" s="34"/>
      <c r="G345" s="41"/>
      <c r="H345" s="62"/>
      <c r="I345" s="29"/>
      <c r="J345" s="12" t="str">
        <f t="shared" si="21"/>
        <v/>
      </c>
      <c r="K345" s="78" t="str">
        <f t="shared" si="22"/>
        <v/>
      </c>
    </row>
    <row r="346" spans="1:11" x14ac:dyDescent="0.2">
      <c r="A346" s="12" t="str">
        <f t="shared" si="20"/>
        <v/>
      </c>
      <c r="B346" s="58"/>
      <c r="C346" s="59"/>
      <c r="D346" s="63"/>
      <c r="E346" s="49"/>
      <c r="F346" s="34"/>
      <c r="G346" s="41"/>
      <c r="H346" s="62"/>
      <c r="I346" s="29"/>
      <c r="J346" s="12" t="str">
        <f t="shared" si="21"/>
        <v/>
      </c>
      <c r="K346" s="78" t="str">
        <f t="shared" si="22"/>
        <v/>
      </c>
    </row>
    <row r="347" spans="1:11" x14ac:dyDescent="0.2">
      <c r="A347" s="12" t="str">
        <f t="shared" si="20"/>
        <v/>
      </c>
      <c r="B347" s="58"/>
      <c r="C347" s="59"/>
      <c r="D347" s="63"/>
      <c r="E347" s="49"/>
      <c r="F347" s="34"/>
      <c r="G347" s="41"/>
      <c r="H347" s="62"/>
      <c r="I347" s="29"/>
      <c r="J347" s="12" t="str">
        <f t="shared" si="21"/>
        <v/>
      </c>
      <c r="K347" s="78" t="str">
        <f t="shared" si="22"/>
        <v/>
      </c>
    </row>
    <row r="348" spans="1:11" x14ac:dyDescent="0.2">
      <c r="A348" s="12" t="str">
        <f t="shared" si="20"/>
        <v/>
      </c>
      <c r="B348" s="58"/>
      <c r="C348" s="59"/>
      <c r="D348" s="63"/>
      <c r="E348" s="49"/>
      <c r="F348" s="34"/>
      <c r="G348" s="41"/>
      <c r="H348" s="62"/>
      <c r="I348" s="29"/>
      <c r="J348" s="12" t="str">
        <f t="shared" si="21"/>
        <v/>
      </c>
      <c r="K348" s="78" t="str">
        <f t="shared" si="22"/>
        <v/>
      </c>
    </row>
    <row r="349" spans="1:11" x14ac:dyDescent="0.2">
      <c r="A349" s="12" t="str">
        <f t="shared" si="20"/>
        <v/>
      </c>
      <c r="B349" s="58"/>
      <c r="C349" s="59"/>
      <c r="D349" s="63"/>
      <c r="E349" s="49"/>
      <c r="F349" s="34"/>
      <c r="G349" s="41"/>
      <c r="H349" s="62"/>
      <c r="I349" s="29"/>
      <c r="J349" s="12" t="str">
        <f t="shared" si="21"/>
        <v/>
      </c>
      <c r="K349" s="78" t="str">
        <f t="shared" si="22"/>
        <v/>
      </c>
    </row>
    <row r="350" spans="1:11" x14ac:dyDescent="0.2">
      <c r="A350" s="12" t="str">
        <f t="shared" si="20"/>
        <v/>
      </c>
      <c r="B350" s="58"/>
      <c r="C350" s="59"/>
      <c r="D350" s="63"/>
      <c r="E350" s="49"/>
      <c r="F350" s="34"/>
      <c r="G350" s="41"/>
      <c r="H350" s="62"/>
      <c r="I350" s="29"/>
      <c r="J350" s="12" t="str">
        <f t="shared" si="21"/>
        <v/>
      </c>
      <c r="K350" s="78" t="str">
        <f t="shared" si="22"/>
        <v/>
      </c>
    </row>
    <row r="351" spans="1:11" x14ac:dyDescent="0.2">
      <c r="A351" s="12" t="str">
        <f t="shared" si="20"/>
        <v/>
      </c>
      <c r="B351" s="58"/>
      <c r="C351" s="59"/>
      <c r="D351" s="63"/>
      <c r="E351" s="49"/>
      <c r="F351" s="34"/>
      <c r="G351" s="41"/>
      <c r="H351" s="62"/>
      <c r="I351" s="29"/>
      <c r="J351" s="12" t="str">
        <f t="shared" si="21"/>
        <v/>
      </c>
      <c r="K351" s="78" t="str">
        <f t="shared" si="22"/>
        <v/>
      </c>
    </row>
    <row r="352" spans="1:11" x14ac:dyDescent="0.2">
      <c r="A352" s="12" t="str">
        <f t="shared" si="20"/>
        <v/>
      </c>
      <c r="B352" s="58"/>
      <c r="C352" s="59"/>
      <c r="D352" s="63"/>
      <c r="E352" s="49"/>
      <c r="F352" s="34"/>
      <c r="G352" s="41"/>
      <c r="H352" s="62"/>
      <c r="I352" s="29"/>
      <c r="J352" s="12" t="str">
        <f t="shared" si="21"/>
        <v/>
      </c>
      <c r="K352" s="78" t="str">
        <f t="shared" si="22"/>
        <v/>
      </c>
    </row>
    <row r="353" spans="1:11" x14ac:dyDescent="0.2">
      <c r="A353" s="12" t="str">
        <f t="shared" si="20"/>
        <v/>
      </c>
      <c r="B353" s="58"/>
      <c r="C353" s="59"/>
      <c r="D353" s="63"/>
      <c r="E353" s="49"/>
      <c r="F353" s="34"/>
      <c r="G353" s="41"/>
      <c r="H353" s="62"/>
      <c r="I353" s="29"/>
      <c r="J353" s="12" t="str">
        <f t="shared" si="21"/>
        <v/>
      </c>
      <c r="K353" s="78" t="str">
        <f t="shared" si="22"/>
        <v/>
      </c>
    </row>
    <row r="354" spans="1:11" x14ac:dyDescent="0.2">
      <c r="A354" s="12" t="str">
        <f t="shared" si="20"/>
        <v/>
      </c>
      <c r="B354" s="58"/>
      <c r="C354" s="59"/>
      <c r="D354" s="63"/>
      <c r="E354" s="49"/>
      <c r="F354" s="34"/>
      <c r="G354" s="41"/>
      <c r="H354" s="62"/>
      <c r="I354" s="29"/>
      <c r="J354" s="12" t="str">
        <f t="shared" si="21"/>
        <v/>
      </c>
      <c r="K354" s="78" t="str">
        <f t="shared" si="22"/>
        <v/>
      </c>
    </row>
    <row r="355" spans="1:11" x14ac:dyDescent="0.2">
      <c r="A355" s="12" t="str">
        <f t="shared" si="20"/>
        <v/>
      </c>
      <c r="B355" s="58"/>
      <c r="C355" s="59"/>
      <c r="D355" s="63"/>
      <c r="E355" s="49"/>
      <c r="F355" s="34"/>
      <c r="G355" s="41"/>
      <c r="H355" s="62"/>
      <c r="I355" s="29"/>
      <c r="J355" s="12" t="str">
        <f t="shared" si="21"/>
        <v/>
      </c>
      <c r="K355" s="78" t="str">
        <f t="shared" si="22"/>
        <v/>
      </c>
    </row>
    <row r="356" spans="1:11" x14ac:dyDescent="0.2">
      <c r="A356" s="12" t="str">
        <f t="shared" si="20"/>
        <v/>
      </c>
      <c r="B356" s="58"/>
      <c r="C356" s="59"/>
      <c r="D356" s="63"/>
      <c r="E356" s="49"/>
      <c r="F356" s="34"/>
      <c r="G356" s="41"/>
      <c r="H356" s="62"/>
      <c r="I356" s="29"/>
      <c r="J356" s="12" t="str">
        <f t="shared" si="21"/>
        <v/>
      </c>
      <c r="K356" s="78" t="str">
        <f t="shared" si="22"/>
        <v/>
      </c>
    </row>
    <row r="357" spans="1:11" x14ac:dyDescent="0.2">
      <c r="A357" s="12" t="str">
        <f t="shared" si="20"/>
        <v/>
      </c>
      <c r="B357" s="58"/>
      <c r="C357" s="59"/>
      <c r="D357" s="63"/>
      <c r="E357" s="49"/>
      <c r="F357" s="34"/>
      <c r="G357" s="41"/>
      <c r="H357" s="62"/>
      <c r="I357" s="29"/>
      <c r="J357" s="12" t="str">
        <f t="shared" si="21"/>
        <v/>
      </c>
      <c r="K357" s="78" t="str">
        <f t="shared" si="22"/>
        <v/>
      </c>
    </row>
    <row r="358" spans="1:11" x14ac:dyDescent="0.2">
      <c r="A358" s="12" t="str">
        <f t="shared" si="20"/>
        <v/>
      </c>
      <c r="B358" s="58"/>
      <c r="C358" s="59"/>
      <c r="D358" s="63"/>
      <c r="E358" s="49"/>
      <c r="F358" s="34"/>
      <c r="G358" s="41"/>
      <c r="H358" s="62"/>
      <c r="I358" s="29"/>
      <c r="J358" s="12" t="str">
        <f t="shared" si="21"/>
        <v/>
      </c>
      <c r="K358" s="78" t="str">
        <f t="shared" si="22"/>
        <v/>
      </c>
    </row>
    <row r="359" spans="1:11" x14ac:dyDescent="0.2">
      <c r="A359" s="12" t="str">
        <f t="shared" si="20"/>
        <v/>
      </c>
      <c r="B359" s="58"/>
      <c r="C359" s="59"/>
      <c r="D359" s="63"/>
      <c r="E359" s="49"/>
      <c r="F359" s="34"/>
      <c r="G359" s="41"/>
      <c r="H359" s="62"/>
      <c r="I359" s="29"/>
      <c r="J359" s="12" t="str">
        <f t="shared" si="21"/>
        <v/>
      </c>
      <c r="K359" s="78" t="str">
        <f t="shared" si="22"/>
        <v/>
      </c>
    </row>
    <row r="360" spans="1:11" x14ac:dyDescent="0.2">
      <c r="A360" s="12" t="str">
        <f t="shared" si="20"/>
        <v/>
      </c>
      <c r="B360" s="58"/>
      <c r="C360" s="59"/>
      <c r="D360" s="63"/>
      <c r="E360" s="49"/>
      <c r="F360" s="34"/>
      <c r="G360" s="41"/>
      <c r="H360" s="62"/>
      <c r="I360" s="29"/>
      <c r="J360" s="12" t="str">
        <f t="shared" si="21"/>
        <v/>
      </c>
      <c r="K360" s="78" t="str">
        <f t="shared" si="22"/>
        <v/>
      </c>
    </row>
    <row r="361" spans="1:11" x14ac:dyDescent="0.2">
      <c r="A361" s="12" t="str">
        <f t="shared" si="20"/>
        <v/>
      </c>
      <c r="B361" s="58"/>
      <c r="C361" s="59"/>
      <c r="D361" s="63"/>
      <c r="E361" s="49"/>
      <c r="F361" s="34"/>
      <c r="G361" s="41"/>
      <c r="H361" s="62"/>
      <c r="I361" s="29"/>
      <c r="J361" s="12" t="str">
        <f t="shared" si="21"/>
        <v/>
      </c>
      <c r="K361" s="78" t="str">
        <f t="shared" si="22"/>
        <v/>
      </c>
    </row>
    <row r="362" spans="1:11" x14ac:dyDescent="0.2">
      <c r="A362" s="12" t="str">
        <f t="shared" si="20"/>
        <v/>
      </c>
      <c r="B362" s="58"/>
      <c r="C362" s="59"/>
      <c r="D362" s="63"/>
      <c r="E362" s="49"/>
      <c r="F362" s="34"/>
      <c r="G362" s="41"/>
      <c r="H362" s="62"/>
      <c r="I362" s="29"/>
      <c r="J362" s="12" t="str">
        <f t="shared" si="21"/>
        <v/>
      </c>
      <c r="K362" s="78" t="str">
        <f t="shared" si="22"/>
        <v/>
      </c>
    </row>
    <row r="363" spans="1:11" x14ac:dyDescent="0.2">
      <c r="A363" s="12" t="str">
        <f t="shared" si="20"/>
        <v/>
      </c>
      <c r="B363" s="58"/>
      <c r="C363" s="59"/>
      <c r="D363" s="63"/>
      <c r="E363" s="49"/>
      <c r="F363" s="34"/>
      <c r="G363" s="41"/>
      <c r="H363" s="62"/>
      <c r="I363" s="29"/>
      <c r="J363" s="12" t="str">
        <f t="shared" si="21"/>
        <v/>
      </c>
      <c r="K363" s="78" t="str">
        <f t="shared" si="22"/>
        <v/>
      </c>
    </row>
    <row r="364" spans="1:11" x14ac:dyDescent="0.2">
      <c r="A364" s="12" t="str">
        <f t="shared" si="20"/>
        <v/>
      </c>
      <c r="B364" s="58"/>
      <c r="C364" s="59"/>
      <c r="D364" s="63"/>
      <c r="E364" s="49"/>
      <c r="F364" s="34"/>
      <c r="G364" s="41"/>
      <c r="H364" s="62"/>
      <c r="I364" s="29"/>
      <c r="J364" s="12" t="str">
        <f t="shared" si="21"/>
        <v/>
      </c>
      <c r="K364" s="78" t="str">
        <f t="shared" si="22"/>
        <v/>
      </c>
    </row>
    <row r="365" spans="1:11" x14ac:dyDescent="0.2">
      <c r="A365" s="12" t="str">
        <f t="shared" si="20"/>
        <v/>
      </c>
      <c r="B365" s="58"/>
      <c r="C365" s="59"/>
      <c r="D365" s="63"/>
      <c r="E365" s="49"/>
      <c r="F365" s="34"/>
      <c r="G365" s="41"/>
      <c r="H365" s="62"/>
      <c r="I365" s="29"/>
      <c r="J365" s="12" t="str">
        <f t="shared" si="21"/>
        <v/>
      </c>
      <c r="K365" s="78" t="str">
        <f t="shared" si="22"/>
        <v/>
      </c>
    </row>
    <row r="366" spans="1:11" x14ac:dyDescent="0.2">
      <c r="A366" s="12" t="str">
        <f t="shared" si="20"/>
        <v/>
      </c>
      <c r="B366" s="58"/>
      <c r="C366" s="59"/>
      <c r="D366" s="63"/>
      <c r="E366" s="49"/>
      <c r="F366" s="34"/>
      <c r="G366" s="41"/>
      <c r="H366" s="62"/>
      <c r="I366" s="29"/>
      <c r="J366" s="12" t="str">
        <f t="shared" si="21"/>
        <v/>
      </c>
      <c r="K366" s="78" t="str">
        <f t="shared" si="22"/>
        <v/>
      </c>
    </row>
    <row r="367" spans="1:11" x14ac:dyDescent="0.2">
      <c r="A367" s="12" t="str">
        <f t="shared" si="20"/>
        <v/>
      </c>
      <c r="B367" s="58"/>
      <c r="C367" s="59"/>
      <c r="D367" s="63"/>
      <c r="E367" s="49"/>
      <c r="F367" s="34"/>
      <c r="G367" s="41"/>
      <c r="H367" s="62"/>
      <c r="I367" s="29"/>
      <c r="J367" s="12" t="str">
        <f t="shared" si="21"/>
        <v/>
      </c>
      <c r="K367" s="78" t="str">
        <f t="shared" si="22"/>
        <v/>
      </c>
    </row>
    <row r="368" spans="1:11" x14ac:dyDescent="0.2">
      <c r="A368" s="12" t="str">
        <f t="shared" si="20"/>
        <v/>
      </c>
      <c r="B368" s="58"/>
      <c r="C368" s="59"/>
      <c r="D368" s="63"/>
      <c r="E368" s="49"/>
      <c r="F368" s="34"/>
      <c r="G368" s="41"/>
      <c r="H368" s="62"/>
      <c r="I368" s="29"/>
      <c r="J368" s="12" t="str">
        <f t="shared" si="21"/>
        <v/>
      </c>
      <c r="K368" s="78" t="str">
        <f t="shared" si="22"/>
        <v/>
      </c>
    </row>
    <row r="369" spans="1:11" x14ac:dyDescent="0.2">
      <c r="A369" s="12" t="str">
        <f t="shared" si="20"/>
        <v/>
      </c>
      <c r="B369" s="58"/>
      <c r="C369" s="59"/>
      <c r="D369" s="63"/>
      <c r="E369" s="49"/>
      <c r="F369" s="34"/>
      <c r="G369" s="41"/>
      <c r="H369" s="62"/>
      <c r="I369" s="29"/>
      <c r="J369" s="12" t="str">
        <f t="shared" si="21"/>
        <v/>
      </c>
      <c r="K369" s="78" t="str">
        <f t="shared" si="22"/>
        <v/>
      </c>
    </row>
    <row r="370" spans="1:11" x14ac:dyDescent="0.2">
      <c r="A370" s="12" t="str">
        <f t="shared" si="20"/>
        <v/>
      </c>
      <c r="B370" s="58"/>
      <c r="C370" s="59"/>
      <c r="D370" s="63"/>
      <c r="E370" s="49"/>
      <c r="F370" s="34"/>
      <c r="G370" s="41"/>
      <c r="H370" s="62"/>
      <c r="I370" s="29"/>
      <c r="J370" s="12" t="str">
        <f t="shared" si="21"/>
        <v/>
      </c>
      <c r="K370" s="78" t="str">
        <f t="shared" si="22"/>
        <v/>
      </c>
    </row>
    <row r="371" spans="1:11" x14ac:dyDescent="0.2">
      <c r="A371" s="12" t="str">
        <f t="shared" si="20"/>
        <v/>
      </c>
      <c r="B371" s="58"/>
      <c r="C371" s="59"/>
      <c r="D371" s="63"/>
      <c r="E371" s="49"/>
      <c r="F371" s="34"/>
      <c r="G371" s="41"/>
      <c r="H371" s="62"/>
      <c r="I371" s="29"/>
      <c r="J371" s="12" t="str">
        <f t="shared" si="21"/>
        <v/>
      </c>
      <c r="K371" s="78" t="str">
        <f t="shared" si="22"/>
        <v/>
      </c>
    </row>
    <row r="372" spans="1:11" x14ac:dyDescent="0.2">
      <c r="A372" s="12" t="str">
        <f t="shared" si="20"/>
        <v/>
      </c>
      <c r="B372" s="58"/>
      <c r="C372" s="59"/>
      <c r="D372" s="63"/>
      <c r="E372" s="49"/>
      <c r="F372" s="34"/>
      <c r="G372" s="41"/>
      <c r="H372" s="62"/>
      <c r="I372" s="29"/>
      <c r="J372" s="12" t="str">
        <f t="shared" si="21"/>
        <v/>
      </c>
      <c r="K372" s="78" t="str">
        <f t="shared" si="22"/>
        <v/>
      </c>
    </row>
    <row r="373" spans="1:11" x14ac:dyDescent="0.2">
      <c r="A373" s="12" t="str">
        <f t="shared" si="20"/>
        <v/>
      </c>
      <c r="B373" s="58"/>
      <c r="C373" s="59"/>
      <c r="D373" s="63"/>
      <c r="E373" s="49"/>
      <c r="F373" s="34"/>
      <c r="G373" s="41"/>
      <c r="H373" s="62"/>
      <c r="I373" s="29"/>
      <c r="J373" s="12" t="str">
        <f t="shared" si="21"/>
        <v/>
      </c>
      <c r="K373" s="78" t="str">
        <f t="shared" si="22"/>
        <v/>
      </c>
    </row>
    <row r="374" spans="1:11" x14ac:dyDescent="0.2">
      <c r="A374" s="12" t="str">
        <f t="shared" si="20"/>
        <v/>
      </c>
      <c r="B374" s="58"/>
      <c r="C374" s="59"/>
      <c r="D374" s="63"/>
      <c r="E374" s="49"/>
      <c r="F374" s="34"/>
      <c r="G374" s="41"/>
      <c r="H374" s="62"/>
      <c r="I374" s="29"/>
      <c r="J374" s="12" t="str">
        <f t="shared" si="21"/>
        <v/>
      </c>
      <c r="K374" s="78" t="str">
        <f t="shared" si="22"/>
        <v/>
      </c>
    </row>
    <row r="375" spans="1:11" x14ac:dyDescent="0.2">
      <c r="A375" s="12" t="str">
        <f t="shared" si="20"/>
        <v/>
      </c>
      <c r="B375" s="58"/>
      <c r="C375" s="59"/>
      <c r="D375" s="63"/>
      <c r="E375" s="49"/>
      <c r="F375" s="34"/>
      <c r="G375" s="41"/>
      <c r="H375" s="62"/>
      <c r="I375" s="29"/>
      <c r="J375" s="12" t="str">
        <f t="shared" si="21"/>
        <v/>
      </c>
      <c r="K375" s="78" t="str">
        <f t="shared" si="22"/>
        <v/>
      </c>
    </row>
    <row r="376" spans="1:11" x14ac:dyDescent="0.2">
      <c r="A376" s="12" t="str">
        <f t="shared" ref="A376:A439" si="23">IF(B376="","",A375+1)</f>
        <v/>
      </c>
      <c r="B376" s="58"/>
      <c r="C376" s="59"/>
      <c r="D376" s="63"/>
      <c r="E376" s="49"/>
      <c r="F376" s="34"/>
      <c r="G376" s="41"/>
      <c r="H376" s="62"/>
      <c r="I376" s="29"/>
      <c r="J376" s="12" t="str">
        <f t="shared" si="21"/>
        <v/>
      </c>
      <c r="K376" s="78" t="str">
        <f t="shared" si="22"/>
        <v/>
      </c>
    </row>
    <row r="377" spans="1:11" x14ac:dyDescent="0.2">
      <c r="A377" s="12" t="str">
        <f t="shared" si="23"/>
        <v/>
      </c>
      <c r="B377" s="58"/>
      <c r="C377" s="59"/>
      <c r="D377" s="63"/>
      <c r="E377" s="49"/>
      <c r="F377" s="34"/>
      <c r="G377" s="41"/>
      <c r="H377" s="62"/>
      <c r="I377" s="29"/>
      <c r="J377" s="12" t="str">
        <f t="shared" si="21"/>
        <v/>
      </c>
      <c r="K377" s="78" t="str">
        <f t="shared" si="22"/>
        <v/>
      </c>
    </row>
    <row r="378" spans="1:11" x14ac:dyDescent="0.2">
      <c r="A378" s="12" t="str">
        <f t="shared" si="23"/>
        <v/>
      </c>
      <c r="B378" s="58"/>
      <c r="C378" s="59"/>
      <c r="D378" s="63"/>
      <c r="E378" s="49"/>
      <c r="F378" s="34"/>
      <c r="G378" s="41"/>
      <c r="H378" s="62"/>
      <c r="I378" s="29"/>
      <c r="J378" s="12" t="str">
        <f t="shared" si="21"/>
        <v/>
      </c>
      <c r="K378" s="78" t="str">
        <f t="shared" si="22"/>
        <v/>
      </c>
    </row>
    <row r="379" spans="1:11" x14ac:dyDescent="0.2">
      <c r="A379" s="12" t="str">
        <f t="shared" si="23"/>
        <v/>
      </c>
      <c r="B379" s="58"/>
      <c r="C379" s="59"/>
      <c r="D379" s="63"/>
      <c r="E379" s="49"/>
      <c r="F379" s="34"/>
      <c r="G379" s="41"/>
      <c r="H379" s="62"/>
      <c r="I379" s="29"/>
      <c r="J379" s="12" t="str">
        <f t="shared" si="21"/>
        <v/>
      </c>
      <c r="K379" s="78" t="str">
        <f t="shared" si="22"/>
        <v/>
      </c>
    </row>
    <row r="380" spans="1:11" x14ac:dyDescent="0.2">
      <c r="A380" s="12" t="str">
        <f t="shared" si="23"/>
        <v/>
      </c>
      <c r="B380" s="58"/>
      <c r="C380" s="59"/>
      <c r="D380" s="63"/>
      <c r="E380" s="49"/>
      <c r="F380" s="34"/>
      <c r="G380" s="41"/>
      <c r="H380" s="62"/>
      <c r="I380" s="29"/>
      <c r="J380" s="12" t="str">
        <f t="shared" si="21"/>
        <v/>
      </c>
      <c r="K380" s="78" t="str">
        <f t="shared" si="22"/>
        <v/>
      </c>
    </row>
    <row r="381" spans="1:11" x14ac:dyDescent="0.2">
      <c r="A381" s="12" t="str">
        <f t="shared" si="23"/>
        <v/>
      </c>
      <c r="B381" s="58"/>
      <c r="C381" s="59"/>
      <c r="D381" s="63"/>
      <c r="E381" s="49"/>
      <c r="F381" s="34"/>
      <c r="G381" s="41"/>
      <c r="H381" s="62"/>
      <c r="I381" s="29"/>
      <c r="J381" s="12" t="str">
        <f t="shared" si="21"/>
        <v/>
      </c>
      <c r="K381" s="78" t="str">
        <f t="shared" si="22"/>
        <v/>
      </c>
    </row>
    <row r="382" spans="1:11" x14ac:dyDescent="0.2">
      <c r="A382" s="12" t="str">
        <f t="shared" si="23"/>
        <v/>
      </c>
      <c r="B382" s="58"/>
      <c r="C382" s="59"/>
      <c r="D382" s="63"/>
      <c r="E382" s="49"/>
      <c r="F382" s="34"/>
      <c r="G382" s="41"/>
      <c r="H382" s="62"/>
      <c r="I382" s="29"/>
      <c r="J382" s="12" t="str">
        <f t="shared" si="21"/>
        <v/>
      </c>
      <c r="K382" s="78" t="str">
        <f t="shared" si="22"/>
        <v/>
      </c>
    </row>
    <row r="383" spans="1:11" x14ac:dyDescent="0.2">
      <c r="A383" s="12" t="str">
        <f t="shared" si="23"/>
        <v/>
      </c>
      <c r="B383" s="58"/>
      <c r="C383" s="59"/>
      <c r="D383" s="63"/>
      <c r="E383" s="49"/>
      <c r="F383" s="34"/>
      <c r="G383" s="41"/>
      <c r="H383" s="62"/>
      <c r="I383" s="29"/>
      <c r="J383" s="12" t="str">
        <f t="shared" si="21"/>
        <v/>
      </c>
      <c r="K383" s="78" t="str">
        <f t="shared" si="22"/>
        <v/>
      </c>
    </row>
    <row r="384" spans="1:11" x14ac:dyDescent="0.2">
      <c r="A384" s="12" t="str">
        <f t="shared" si="23"/>
        <v/>
      </c>
      <c r="B384" s="58"/>
      <c r="C384" s="59"/>
      <c r="D384" s="63"/>
      <c r="E384" s="49"/>
      <c r="F384" s="34"/>
      <c r="G384" s="41"/>
      <c r="H384" s="62"/>
      <c r="I384" s="29"/>
      <c r="J384" s="12" t="str">
        <f t="shared" si="21"/>
        <v/>
      </c>
      <c r="K384" s="78" t="str">
        <f t="shared" si="22"/>
        <v/>
      </c>
    </row>
    <row r="385" spans="1:11" x14ac:dyDescent="0.2">
      <c r="A385" s="12" t="str">
        <f t="shared" si="23"/>
        <v/>
      </c>
      <c r="B385" s="58"/>
      <c r="C385" s="59"/>
      <c r="D385" s="63"/>
      <c r="E385" s="49"/>
      <c r="F385" s="34"/>
      <c r="G385" s="41"/>
      <c r="H385" s="62"/>
      <c r="I385" s="29"/>
      <c r="J385" s="12" t="str">
        <f t="shared" si="21"/>
        <v/>
      </c>
      <c r="K385" s="78" t="str">
        <f t="shared" si="22"/>
        <v/>
      </c>
    </row>
    <row r="386" spans="1:11" x14ac:dyDescent="0.2">
      <c r="A386" s="12" t="str">
        <f t="shared" si="23"/>
        <v/>
      </c>
      <c r="B386" s="58"/>
      <c r="C386" s="59"/>
      <c r="D386" s="63"/>
      <c r="E386" s="49"/>
      <c r="F386" s="34"/>
      <c r="G386" s="41"/>
      <c r="H386" s="62"/>
      <c r="I386" s="29"/>
      <c r="J386" s="12" t="str">
        <f t="shared" si="21"/>
        <v/>
      </c>
      <c r="K386" s="78" t="str">
        <f t="shared" si="22"/>
        <v/>
      </c>
    </row>
    <row r="387" spans="1:11" x14ac:dyDescent="0.2">
      <c r="A387" s="12" t="str">
        <f t="shared" si="23"/>
        <v/>
      </c>
      <c r="B387" s="58"/>
      <c r="C387" s="59"/>
      <c r="D387" s="63"/>
      <c r="E387" s="49"/>
      <c r="F387" s="34"/>
      <c r="G387" s="41"/>
      <c r="H387" s="62"/>
      <c r="I387" s="29"/>
      <c r="J387" s="12" t="str">
        <f t="shared" si="21"/>
        <v/>
      </c>
      <c r="K387" s="78" t="str">
        <f t="shared" si="22"/>
        <v/>
      </c>
    </row>
    <row r="388" spans="1:11" x14ac:dyDescent="0.2">
      <c r="A388" s="12" t="str">
        <f t="shared" si="23"/>
        <v/>
      </c>
      <c r="B388" s="58"/>
      <c r="C388" s="59"/>
      <c r="D388" s="63"/>
      <c r="E388" s="49"/>
      <c r="F388" s="34"/>
      <c r="G388" s="41"/>
      <c r="H388" s="62"/>
      <c r="I388" s="29"/>
      <c r="J388" s="12" t="str">
        <f t="shared" si="21"/>
        <v/>
      </c>
      <c r="K388" s="78" t="str">
        <f t="shared" si="22"/>
        <v/>
      </c>
    </row>
    <row r="389" spans="1:11" x14ac:dyDescent="0.2">
      <c r="A389" s="12" t="str">
        <f t="shared" si="23"/>
        <v/>
      </c>
      <c r="B389" s="58"/>
      <c r="C389" s="59"/>
      <c r="D389" s="63"/>
      <c r="E389" s="49"/>
      <c r="F389" s="34"/>
      <c r="G389" s="41"/>
      <c r="H389" s="62"/>
      <c r="I389" s="29"/>
      <c r="J389" s="12" t="str">
        <f t="shared" si="21"/>
        <v/>
      </c>
      <c r="K389" s="78" t="str">
        <f t="shared" si="22"/>
        <v/>
      </c>
    </row>
    <row r="390" spans="1:11" x14ac:dyDescent="0.2">
      <c r="A390" s="12" t="str">
        <f t="shared" si="23"/>
        <v/>
      </c>
      <c r="B390" s="58"/>
      <c r="C390" s="59"/>
      <c r="D390" s="63"/>
      <c r="E390" s="49"/>
      <c r="F390" s="34"/>
      <c r="G390" s="41"/>
      <c r="H390" s="62"/>
      <c r="I390" s="29"/>
      <c r="J390" s="12" t="str">
        <f t="shared" si="21"/>
        <v/>
      </c>
      <c r="K390" s="78" t="str">
        <f t="shared" si="22"/>
        <v/>
      </c>
    </row>
    <row r="391" spans="1:11" x14ac:dyDescent="0.2">
      <c r="A391" s="12" t="str">
        <f t="shared" si="23"/>
        <v/>
      </c>
      <c r="B391" s="58"/>
      <c r="C391" s="59"/>
      <c r="D391" s="63"/>
      <c r="E391" s="49"/>
      <c r="F391" s="34"/>
      <c r="G391" s="41"/>
      <c r="H391" s="62"/>
      <c r="I391" s="29"/>
      <c r="J391" s="12" t="str">
        <f t="shared" si="21"/>
        <v/>
      </c>
      <c r="K391" s="78" t="str">
        <f t="shared" si="22"/>
        <v/>
      </c>
    </row>
    <row r="392" spans="1:11" x14ac:dyDescent="0.2">
      <c r="A392" s="12" t="str">
        <f t="shared" si="23"/>
        <v/>
      </c>
      <c r="B392" s="58"/>
      <c r="C392" s="59"/>
      <c r="D392" s="63"/>
      <c r="E392" s="49"/>
      <c r="F392" s="34"/>
      <c r="G392" s="41"/>
      <c r="H392" s="62"/>
      <c r="I392" s="29"/>
      <c r="J392" s="12" t="str">
        <f t="shared" si="21"/>
        <v/>
      </c>
      <c r="K392" s="78" t="str">
        <f t="shared" si="22"/>
        <v/>
      </c>
    </row>
    <row r="393" spans="1:11" x14ac:dyDescent="0.2">
      <c r="A393" s="12" t="str">
        <f t="shared" si="23"/>
        <v/>
      </c>
      <c r="B393" s="58"/>
      <c r="C393" s="59"/>
      <c r="D393" s="63"/>
      <c r="E393" s="49"/>
      <c r="F393" s="34"/>
      <c r="G393" s="41"/>
      <c r="H393" s="62"/>
      <c r="I393" s="29"/>
      <c r="J393" s="12" t="str">
        <f t="shared" ref="J393:J456" si="24">IF(A393="","",MONTH(C393))</f>
        <v/>
      </c>
      <c r="K393" s="78" t="str">
        <f t="shared" ref="K393:K456" si="25">IF(A393="","",YEAR(C393))</f>
        <v/>
      </c>
    </row>
    <row r="394" spans="1:11" x14ac:dyDescent="0.2">
      <c r="A394" s="12" t="str">
        <f t="shared" si="23"/>
        <v/>
      </c>
      <c r="B394" s="58"/>
      <c r="C394" s="59"/>
      <c r="D394" s="63"/>
      <c r="E394" s="49"/>
      <c r="F394" s="34"/>
      <c r="G394" s="41"/>
      <c r="H394" s="62"/>
      <c r="I394" s="29"/>
      <c r="J394" s="12" t="str">
        <f t="shared" si="24"/>
        <v/>
      </c>
      <c r="K394" s="78" t="str">
        <f t="shared" si="25"/>
        <v/>
      </c>
    </row>
    <row r="395" spans="1:11" x14ac:dyDescent="0.2">
      <c r="A395" s="12" t="str">
        <f t="shared" si="23"/>
        <v/>
      </c>
      <c r="B395" s="58"/>
      <c r="C395" s="59"/>
      <c r="D395" s="63"/>
      <c r="E395" s="49"/>
      <c r="F395" s="34"/>
      <c r="G395" s="41"/>
      <c r="H395" s="62"/>
      <c r="I395" s="29"/>
      <c r="J395" s="12" t="str">
        <f t="shared" si="24"/>
        <v/>
      </c>
      <c r="K395" s="78" t="str">
        <f t="shared" si="25"/>
        <v/>
      </c>
    </row>
    <row r="396" spans="1:11" x14ac:dyDescent="0.2">
      <c r="A396" s="12" t="str">
        <f t="shared" si="23"/>
        <v/>
      </c>
      <c r="B396" s="58"/>
      <c r="C396" s="59"/>
      <c r="D396" s="63"/>
      <c r="E396" s="49"/>
      <c r="F396" s="34"/>
      <c r="G396" s="41"/>
      <c r="H396" s="62"/>
      <c r="I396" s="29"/>
      <c r="J396" s="12" t="str">
        <f t="shared" si="24"/>
        <v/>
      </c>
      <c r="K396" s="78" t="str">
        <f t="shared" si="25"/>
        <v/>
      </c>
    </row>
    <row r="397" spans="1:11" x14ac:dyDescent="0.2">
      <c r="A397" s="12" t="str">
        <f t="shared" si="23"/>
        <v/>
      </c>
      <c r="B397" s="58"/>
      <c r="C397" s="59"/>
      <c r="D397" s="63"/>
      <c r="E397" s="49"/>
      <c r="F397" s="34"/>
      <c r="G397" s="41"/>
      <c r="H397" s="62"/>
      <c r="I397" s="29"/>
      <c r="J397" s="12" t="str">
        <f t="shared" si="24"/>
        <v/>
      </c>
      <c r="K397" s="78" t="str">
        <f t="shared" si="25"/>
        <v/>
      </c>
    </row>
    <row r="398" spans="1:11" x14ac:dyDescent="0.2">
      <c r="A398" s="12" t="str">
        <f t="shared" si="23"/>
        <v/>
      </c>
      <c r="B398" s="58"/>
      <c r="C398" s="59"/>
      <c r="D398" s="63"/>
      <c r="E398" s="49"/>
      <c r="F398" s="34"/>
      <c r="G398" s="41"/>
      <c r="H398" s="62"/>
      <c r="I398" s="29"/>
      <c r="J398" s="12" t="str">
        <f t="shared" si="24"/>
        <v/>
      </c>
      <c r="K398" s="78" t="str">
        <f t="shared" si="25"/>
        <v/>
      </c>
    </row>
    <row r="399" spans="1:11" x14ac:dyDescent="0.2">
      <c r="A399" s="12" t="str">
        <f t="shared" si="23"/>
        <v/>
      </c>
      <c r="B399" s="58"/>
      <c r="C399" s="59"/>
      <c r="D399" s="63"/>
      <c r="E399" s="49"/>
      <c r="F399" s="34"/>
      <c r="G399" s="41"/>
      <c r="H399" s="62"/>
      <c r="I399" s="29"/>
      <c r="J399" s="12" t="str">
        <f t="shared" si="24"/>
        <v/>
      </c>
      <c r="K399" s="78" t="str">
        <f t="shared" si="25"/>
        <v/>
      </c>
    </row>
    <row r="400" spans="1:11" x14ac:dyDescent="0.2">
      <c r="A400" s="12" t="str">
        <f t="shared" si="23"/>
        <v/>
      </c>
      <c r="B400" s="58"/>
      <c r="C400" s="59"/>
      <c r="D400" s="63"/>
      <c r="E400" s="49"/>
      <c r="F400" s="34"/>
      <c r="G400" s="41"/>
      <c r="H400" s="62"/>
      <c r="I400" s="29"/>
      <c r="J400" s="12" t="str">
        <f t="shared" si="24"/>
        <v/>
      </c>
      <c r="K400" s="78" t="str">
        <f t="shared" si="25"/>
        <v/>
      </c>
    </row>
    <row r="401" spans="1:11" x14ac:dyDescent="0.2">
      <c r="A401" s="12" t="str">
        <f t="shared" si="23"/>
        <v/>
      </c>
      <c r="B401" s="58"/>
      <c r="C401" s="59"/>
      <c r="D401" s="63"/>
      <c r="E401" s="49"/>
      <c r="F401" s="34"/>
      <c r="G401" s="41"/>
      <c r="H401" s="62"/>
      <c r="I401" s="29"/>
      <c r="J401" s="12" t="str">
        <f t="shared" si="24"/>
        <v/>
      </c>
      <c r="K401" s="78" t="str">
        <f t="shared" si="25"/>
        <v/>
      </c>
    </row>
    <row r="402" spans="1:11" x14ac:dyDescent="0.2">
      <c r="A402" s="12" t="str">
        <f t="shared" si="23"/>
        <v/>
      </c>
      <c r="B402" s="58"/>
      <c r="C402" s="59"/>
      <c r="D402" s="63"/>
      <c r="E402" s="49"/>
      <c r="F402" s="34"/>
      <c r="G402" s="41"/>
      <c r="H402" s="62"/>
      <c r="I402" s="29"/>
      <c r="J402" s="12" t="str">
        <f t="shared" si="24"/>
        <v/>
      </c>
      <c r="K402" s="78" t="str">
        <f t="shared" si="25"/>
        <v/>
      </c>
    </row>
    <row r="403" spans="1:11" x14ac:dyDescent="0.2">
      <c r="A403" s="12" t="str">
        <f t="shared" si="23"/>
        <v/>
      </c>
      <c r="B403" s="58"/>
      <c r="C403" s="59"/>
      <c r="D403" s="63"/>
      <c r="E403" s="49"/>
      <c r="F403" s="34"/>
      <c r="G403" s="41"/>
      <c r="H403" s="62"/>
      <c r="I403" s="29"/>
      <c r="J403" s="12" t="str">
        <f t="shared" si="24"/>
        <v/>
      </c>
      <c r="K403" s="78" t="str">
        <f t="shared" si="25"/>
        <v/>
      </c>
    </row>
    <row r="404" spans="1:11" x14ac:dyDescent="0.2">
      <c r="A404" s="12" t="str">
        <f t="shared" si="23"/>
        <v/>
      </c>
      <c r="B404" s="58"/>
      <c r="C404" s="59"/>
      <c r="D404" s="63"/>
      <c r="E404" s="49"/>
      <c r="F404" s="34"/>
      <c r="G404" s="41"/>
      <c r="H404" s="62"/>
      <c r="I404" s="29"/>
      <c r="J404" s="12" t="str">
        <f t="shared" si="24"/>
        <v/>
      </c>
      <c r="K404" s="78" t="str">
        <f t="shared" si="25"/>
        <v/>
      </c>
    </row>
    <row r="405" spans="1:11" x14ac:dyDescent="0.2">
      <c r="A405" s="12" t="str">
        <f t="shared" si="23"/>
        <v/>
      </c>
      <c r="B405" s="58"/>
      <c r="C405" s="59"/>
      <c r="D405" s="63"/>
      <c r="E405" s="49"/>
      <c r="F405" s="34"/>
      <c r="G405" s="41"/>
      <c r="H405" s="62"/>
      <c r="I405" s="29"/>
      <c r="J405" s="12" t="str">
        <f t="shared" si="24"/>
        <v/>
      </c>
      <c r="K405" s="78" t="str">
        <f t="shared" si="25"/>
        <v/>
      </c>
    </row>
    <row r="406" spans="1:11" x14ac:dyDescent="0.2">
      <c r="A406" s="12" t="str">
        <f t="shared" si="23"/>
        <v/>
      </c>
      <c r="B406" s="58"/>
      <c r="C406" s="59"/>
      <c r="D406" s="63"/>
      <c r="E406" s="49"/>
      <c r="F406" s="34"/>
      <c r="G406" s="41"/>
      <c r="H406" s="62"/>
      <c r="I406" s="29"/>
      <c r="J406" s="12" t="str">
        <f t="shared" si="24"/>
        <v/>
      </c>
      <c r="K406" s="78" t="str">
        <f t="shared" si="25"/>
        <v/>
      </c>
    </row>
    <row r="407" spans="1:11" x14ac:dyDescent="0.2">
      <c r="A407" s="12" t="str">
        <f t="shared" si="23"/>
        <v/>
      </c>
      <c r="B407" s="58"/>
      <c r="C407" s="59"/>
      <c r="D407" s="63"/>
      <c r="E407" s="49"/>
      <c r="F407" s="34"/>
      <c r="G407" s="41"/>
      <c r="H407" s="62"/>
      <c r="I407" s="29"/>
      <c r="J407" s="12" t="str">
        <f t="shared" si="24"/>
        <v/>
      </c>
      <c r="K407" s="78" t="str">
        <f t="shared" si="25"/>
        <v/>
      </c>
    </row>
    <row r="408" spans="1:11" x14ac:dyDescent="0.2">
      <c r="A408" s="12" t="str">
        <f t="shared" si="23"/>
        <v/>
      </c>
      <c r="B408" s="58"/>
      <c r="C408" s="59"/>
      <c r="D408" s="63"/>
      <c r="E408" s="49"/>
      <c r="F408" s="34"/>
      <c r="G408" s="41"/>
      <c r="H408" s="62"/>
      <c r="I408" s="29"/>
      <c r="J408" s="12" t="str">
        <f t="shared" si="24"/>
        <v/>
      </c>
      <c r="K408" s="78" t="str">
        <f t="shared" si="25"/>
        <v/>
      </c>
    </row>
    <row r="409" spans="1:11" x14ac:dyDescent="0.2">
      <c r="A409" s="12" t="str">
        <f t="shared" si="23"/>
        <v/>
      </c>
      <c r="B409" s="58"/>
      <c r="C409" s="59"/>
      <c r="D409" s="63"/>
      <c r="E409" s="49"/>
      <c r="F409" s="34"/>
      <c r="G409" s="41"/>
      <c r="H409" s="62"/>
      <c r="I409" s="29"/>
      <c r="J409" s="12" t="str">
        <f t="shared" si="24"/>
        <v/>
      </c>
      <c r="K409" s="78" t="str">
        <f t="shared" si="25"/>
        <v/>
      </c>
    </row>
    <row r="410" spans="1:11" x14ac:dyDescent="0.2">
      <c r="A410" s="12" t="str">
        <f t="shared" si="23"/>
        <v/>
      </c>
      <c r="B410" s="58"/>
      <c r="C410" s="59"/>
      <c r="D410" s="63"/>
      <c r="E410" s="49"/>
      <c r="F410" s="34"/>
      <c r="G410" s="41"/>
      <c r="H410" s="62"/>
      <c r="I410" s="29"/>
      <c r="J410" s="12" t="str">
        <f t="shared" si="24"/>
        <v/>
      </c>
      <c r="K410" s="78" t="str">
        <f t="shared" si="25"/>
        <v/>
      </c>
    </row>
    <row r="411" spans="1:11" x14ac:dyDescent="0.2">
      <c r="A411" s="12" t="str">
        <f t="shared" si="23"/>
        <v/>
      </c>
      <c r="B411" s="58"/>
      <c r="C411" s="59"/>
      <c r="D411" s="63"/>
      <c r="E411" s="49"/>
      <c r="F411" s="34"/>
      <c r="G411" s="41"/>
      <c r="H411" s="62"/>
      <c r="I411" s="29"/>
      <c r="J411" s="12" t="str">
        <f t="shared" si="24"/>
        <v/>
      </c>
      <c r="K411" s="78" t="str">
        <f t="shared" si="25"/>
        <v/>
      </c>
    </row>
    <row r="412" spans="1:11" x14ac:dyDescent="0.2">
      <c r="A412" s="12" t="str">
        <f t="shared" si="23"/>
        <v/>
      </c>
      <c r="B412" s="58"/>
      <c r="C412" s="59"/>
      <c r="D412" s="63"/>
      <c r="E412" s="49"/>
      <c r="F412" s="34"/>
      <c r="G412" s="41"/>
      <c r="H412" s="62"/>
      <c r="I412" s="29"/>
      <c r="J412" s="12" t="str">
        <f t="shared" si="24"/>
        <v/>
      </c>
      <c r="K412" s="78" t="str">
        <f t="shared" si="25"/>
        <v/>
      </c>
    </row>
    <row r="413" spans="1:11" x14ac:dyDescent="0.2">
      <c r="A413" s="12" t="str">
        <f t="shared" si="23"/>
        <v/>
      </c>
      <c r="B413" s="58"/>
      <c r="C413" s="59"/>
      <c r="D413" s="63"/>
      <c r="E413" s="49"/>
      <c r="F413" s="34"/>
      <c r="G413" s="41"/>
      <c r="H413" s="62"/>
      <c r="I413" s="29"/>
      <c r="J413" s="12" t="str">
        <f t="shared" si="24"/>
        <v/>
      </c>
      <c r="K413" s="78" t="str">
        <f t="shared" si="25"/>
        <v/>
      </c>
    </row>
    <row r="414" spans="1:11" x14ac:dyDescent="0.2">
      <c r="A414" s="12" t="str">
        <f t="shared" si="23"/>
        <v/>
      </c>
      <c r="B414" s="58"/>
      <c r="C414" s="59"/>
      <c r="D414" s="63"/>
      <c r="E414" s="49"/>
      <c r="F414" s="34"/>
      <c r="G414" s="41"/>
      <c r="H414" s="62"/>
      <c r="I414" s="29"/>
      <c r="J414" s="12" t="str">
        <f t="shared" si="24"/>
        <v/>
      </c>
      <c r="K414" s="78" t="str">
        <f t="shared" si="25"/>
        <v/>
      </c>
    </row>
    <row r="415" spans="1:11" x14ac:dyDescent="0.2">
      <c r="A415" s="12" t="str">
        <f t="shared" si="23"/>
        <v/>
      </c>
      <c r="B415" s="58"/>
      <c r="C415" s="59"/>
      <c r="D415" s="63"/>
      <c r="E415" s="49"/>
      <c r="F415" s="34"/>
      <c r="G415" s="41"/>
      <c r="H415" s="62"/>
      <c r="I415" s="29"/>
      <c r="J415" s="12" t="str">
        <f t="shared" si="24"/>
        <v/>
      </c>
      <c r="K415" s="78" t="str">
        <f t="shared" si="25"/>
        <v/>
      </c>
    </row>
    <row r="416" spans="1:11" x14ac:dyDescent="0.2">
      <c r="A416" s="12" t="str">
        <f t="shared" si="23"/>
        <v/>
      </c>
      <c r="B416" s="58"/>
      <c r="C416" s="59"/>
      <c r="D416" s="63"/>
      <c r="E416" s="49"/>
      <c r="F416" s="34"/>
      <c r="G416" s="41"/>
      <c r="H416" s="62"/>
      <c r="I416" s="29"/>
      <c r="J416" s="12" t="str">
        <f t="shared" si="24"/>
        <v/>
      </c>
      <c r="K416" s="78" t="str">
        <f t="shared" si="25"/>
        <v/>
      </c>
    </row>
    <row r="417" spans="1:11" x14ac:dyDescent="0.2">
      <c r="A417" s="12" t="str">
        <f t="shared" si="23"/>
        <v/>
      </c>
      <c r="B417" s="58"/>
      <c r="C417" s="59"/>
      <c r="D417" s="63"/>
      <c r="E417" s="49"/>
      <c r="F417" s="34"/>
      <c r="G417" s="41"/>
      <c r="H417" s="62"/>
      <c r="I417" s="29"/>
      <c r="J417" s="12" t="str">
        <f t="shared" si="24"/>
        <v/>
      </c>
      <c r="K417" s="78" t="str">
        <f t="shared" si="25"/>
        <v/>
      </c>
    </row>
    <row r="418" spans="1:11" x14ac:dyDescent="0.2">
      <c r="A418" s="12" t="str">
        <f t="shared" si="23"/>
        <v/>
      </c>
      <c r="B418" s="58"/>
      <c r="C418" s="59"/>
      <c r="D418" s="63"/>
      <c r="E418" s="49"/>
      <c r="F418" s="34"/>
      <c r="G418" s="41"/>
      <c r="H418" s="62"/>
      <c r="I418" s="29"/>
      <c r="J418" s="12" t="str">
        <f t="shared" si="24"/>
        <v/>
      </c>
      <c r="K418" s="78" t="str">
        <f t="shared" si="25"/>
        <v/>
      </c>
    </row>
    <row r="419" spans="1:11" x14ac:dyDescent="0.2">
      <c r="A419" s="12" t="str">
        <f t="shared" si="23"/>
        <v/>
      </c>
      <c r="B419" s="58"/>
      <c r="C419" s="59"/>
      <c r="D419" s="63"/>
      <c r="E419" s="49"/>
      <c r="F419" s="34"/>
      <c r="G419" s="41"/>
      <c r="H419" s="62"/>
      <c r="I419" s="29"/>
      <c r="J419" s="12" t="str">
        <f t="shared" si="24"/>
        <v/>
      </c>
      <c r="K419" s="78" t="str">
        <f t="shared" si="25"/>
        <v/>
      </c>
    </row>
    <row r="420" spans="1:11" x14ac:dyDescent="0.2">
      <c r="A420" s="12" t="str">
        <f t="shared" si="23"/>
        <v/>
      </c>
      <c r="B420" s="58"/>
      <c r="C420" s="59"/>
      <c r="D420" s="63"/>
      <c r="E420" s="49"/>
      <c r="F420" s="34"/>
      <c r="G420" s="41"/>
      <c r="H420" s="62"/>
      <c r="I420" s="29"/>
      <c r="J420" s="12" t="str">
        <f t="shared" si="24"/>
        <v/>
      </c>
      <c r="K420" s="78" t="str">
        <f t="shared" si="25"/>
        <v/>
      </c>
    </row>
    <row r="421" spans="1:11" x14ac:dyDescent="0.2">
      <c r="A421" s="12" t="str">
        <f t="shared" si="23"/>
        <v/>
      </c>
      <c r="B421" s="58"/>
      <c r="C421" s="59"/>
      <c r="D421" s="63"/>
      <c r="E421" s="49"/>
      <c r="F421" s="34"/>
      <c r="G421" s="41"/>
      <c r="H421" s="62"/>
      <c r="I421" s="29"/>
      <c r="J421" s="12" t="str">
        <f t="shared" si="24"/>
        <v/>
      </c>
      <c r="K421" s="78" t="str">
        <f t="shared" si="25"/>
        <v/>
      </c>
    </row>
    <row r="422" spans="1:11" x14ac:dyDescent="0.2">
      <c r="A422" s="12" t="str">
        <f t="shared" si="23"/>
        <v/>
      </c>
      <c r="B422" s="58"/>
      <c r="C422" s="59"/>
      <c r="D422" s="63"/>
      <c r="E422" s="49"/>
      <c r="F422" s="34"/>
      <c r="G422" s="41"/>
      <c r="H422" s="62"/>
      <c r="I422" s="29"/>
      <c r="J422" s="12" t="str">
        <f t="shared" si="24"/>
        <v/>
      </c>
      <c r="K422" s="78" t="str">
        <f t="shared" si="25"/>
        <v/>
      </c>
    </row>
    <row r="423" spans="1:11" x14ac:dyDescent="0.2">
      <c r="A423" s="12" t="str">
        <f t="shared" si="23"/>
        <v/>
      </c>
      <c r="B423" s="58"/>
      <c r="C423" s="59"/>
      <c r="D423" s="63"/>
      <c r="E423" s="49"/>
      <c r="F423" s="34"/>
      <c r="G423" s="41"/>
      <c r="H423" s="62"/>
      <c r="I423" s="29"/>
      <c r="J423" s="12" t="str">
        <f t="shared" si="24"/>
        <v/>
      </c>
      <c r="K423" s="78" t="str">
        <f t="shared" si="25"/>
        <v/>
      </c>
    </row>
    <row r="424" spans="1:11" x14ac:dyDescent="0.2">
      <c r="A424" s="12" t="str">
        <f t="shared" si="23"/>
        <v/>
      </c>
      <c r="B424" s="58"/>
      <c r="C424" s="59"/>
      <c r="D424" s="63"/>
      <c r="E424" s="49"/>
      <c r="F424" s="34"/>
      <c r="G424" s="41"/>
      <c r="H424" s="62"/>
      <c r="I424" s="29"/>
      <c r="J424" s="12" t="str">
        <f t="shared" si="24"/>
        <v/>
      </c>
      <c r="K424" s="78" t="str">
        <f t="shared" si="25"/>
        <v/>
      </c>
    </row>
    <row r="425" spans="1:11" x14ac:dyDescent="0.2">
      <c r="A425" s="12" t="str">
        <f t="shared" si="23"/>
        <v/>
      </c>
      <c r="B425" s="58"/>
      <c r="C425" s="59"/>
      <c r="D425" s="63"/>
      <c r="E425" s="49"/>
      <c r="F425" s="34"/>
      <c r="G425" s="41"/>
      <c r="H425" s="62"/>
      <c r="I425" s="29"/>
      <c r="J425" s="12" t="str">
        <f t="shared" si="24"/>
        <v/>
      </c>
      <c r="K425" s="78" t="str">
        <f t="shared" si="25"/>
        <v/>
      </c>
    </row>
    <row r="426" spans="1:11" x14ac:dyDescent="0.2">
      <c r="A426" s="12" t="str">
        <f t="shared" si="23"/>
        <v/>
      </c>
      <c r="B426" s="58"/>
      <c r="C426" s="59"/>
      <c r="D426" s="63"/>
      <c r="E426" s="49"/>
      <c r="F426" s="34"/>
      <c r="G426" s="41"/>
      <c r="H426" s="62"/>
      <c r="I426" s="29"/>
      <c r="J426" s="12" t="str">
        <f t="shared" si="24"/>
        <v/>
      </c>
      <c r="K426" s="78" t="str">
        <f t="shared" si="25"/>
        <v/>
      </c>
    </row>
    <row r="427" spans="1:11" x14ac:dyDescent="0.2">
      <c r="A427" s="12" t="str">
        <f t="shared" si="23"/>
        <v/>
      </c>
      <c r="B427" s="58"/>
      <c r="C427" s="59"/>
      <c r="D427" s="63"/>
      <c r="E427" s="49"/>
      <c r="F427" s="34"/>
      <c r="G427" s="41"/>
      <c r="H427" s="62"/>
      <c r="I427" s="29"/>
      <c r="J427" s="12" t="str">
        <f t="shared" si="24"/>
        <v/>
      </c>
      <c r="K427" s="78" t="str">
        <f t="shared" si="25"/>
        <v/>
      </c>
    </row>
    <row r="428" spans="1:11" x14ac:dyDescent="0.2">
      <c r="A428" s="12" t="str">
        <f t="shared" si="23"/>
        <v/>
      </c>
      <c r="B428" s="58"/>
      <c r="C428" s="59"/>
      <c r="D428" s="63"/>
      <c r="E428" s="49"/>
      <c r="F428" s="34"/>
      <c r="G428" s="41"/>
      <c r="H428" s="62"/>
      <c r="I428" s="29"/>
      <c r="J428" s="12" t="str">
        <f t="shared" si="24"/>
        <v/>
      </c>
      <c r="K428" s="78" t="str">
        <f t="shared" si="25"/>
        <v/>
      </c>
    </row>
    <row r="429" spans="1:11" x14ac:dyDescent="0.2">
      <c r="A429" s="12" t="str">
        <f t="shared" si="23"/>
        <v/>
      </c>
      <c r="B429" s="58"/>
      <c r="C429" s="59"/>
      <c r="D429" s="63"/>
      <c r="E429" s="49"/>
      <c r="F429" s="34"/>
      <c r="G429" s="41"/>
      <c r="H429" s="62"/>
      <c r="I429" s="29"/>
      <c r="J429" s="12" t="str">
        <f t="shared" si="24"/>
        <v/>
      </c>
      <c r="K429" s="78" t="str">
        <f t="shared" si="25"/>
        <v/>
      </c>
    </row>
    <row r="430" spans="1:11" x14ac:dyDescent="0.2">
      <c r="A430" s="12" t="str">
        <f t="shared" si="23"/>
        <v/>
      </c>
      <c r="B430" s="58"/>
      <c r="C430" s="59"/>
      <c r="D430" s="63"/>
      <c r="E430" s="49"/>
      <c r="F430" s="34"/>
      <c r="G430" s="41"/>
      <c r="H430" s="62"/>
      <c r="I430" s="29"/>
      <c r="J430" s="12" t="str">
        <f t="shared" si="24"/>
        <v/>
      </c>
      <c r="K430" s="78" t="str">
        <f t="shared" si="25"/>
        <v/>
      </c>
    </row>
    <row r="431" spans="1:11" x14ac:dyDescent="0.2">
      <c r="A431" s="12" t="str">
        <f t="shared" si="23"/>
        <v/>
      </c>
      <c r="B431" s="58"/>
      <c r="C431" s="59"/>
      <c r="D431" s="63"/>
      <c r="E431" s="49"/>
      <c r="F431" s="34"/>
      <c r="G431" s="41"/>
      <c r="H431" s="62"/>
      <c r="I431" s="29"/>
      <c r="J431" s="12" t="str">
        <f t="shared" si="24"/>
        <v/>
      </c>
      <c r="K431" s="78" t="str">
        <f t="shared" si="25"/>
        <v/>
      </c>
    </row>
    <row r="432" spans="1:11" x14ac:dyDescent="0.2">
      <c r="A432" s="12" t="str">
        <f t="shared" si="23"/>
        <v/>
      </c>
      <c r="B432" s="58"/>
      <c r="C432" s="59"/>
      <c r="D432" s="63"/>
      <c r="E432" s="49"/>
      <c r="F432" s="34"/>
      <c r="G432" s="41"/>
      <c r="H432" s="62"/>
      <c r="I432" s="29"/>
      <c r="J432" s="12" t="str">
        <f t="shared" si="24"/>
        <v/>
      </c>
      <c r="K432" s="78" t="str">
        <f t="shared" si="25"/>
        <v/>
      </c>
    </row>
    <row r="433" spans="1:11" x14ac:dyDescent="0.2">
      <c r="A433" s="12" t="str">
        <f t="shared" si="23"/>
        <v/>
      </c>
      <c r="B433" s="58"/>
      <c r="C433" s="59"/>
      <c r="D433" s="63"/>
      <c r="E433" s="49"/>
      <c r="F433" s="34"/>
      <c r="G433" s="41"/>
      <c r="H433" s="62"/>
      <c r="I433" s="29"/>
      <c r="J433" s="12" t="str">
        <f t="shared" si="24"/>
        <v/>
      </c>
      <c r="K433" s="78" t="str">
        <f t="shared" si="25"/>
        <v/>
      </c>
    </row>
    <row r="434" spans="1:11" x14ac:dyDescent="0.2">
      <c r="A434" s="12" t="str">
        <f t="shared" si="23"/>
        <v/>
      </c>
      <c r="B434" s="58"/>
      <c r="C434" s="59"/>
      <c r="D434" s="63"/>
      <c r="E434" s="49"/>
      <c r="F434" s="34"/>
      <c r="G434" s="41"/>
      <c r="H434" s="62"/>
      <c r="I434" s="29"/>
      <c r="J434" s="12" t="str">
        <f t="shared" si="24"/>
        <v/>
      </c>
      <c r="K434" s="78" t="str">
        <f t="shared" si="25"/>
        <v/>
      </c>
    </row>
    <row r="435" spans="1:11" x14ac:dyDescent="0.2">
      <c r="A435" s="12" t="str">
        <f t="shared" si="23"/>
        <v/>
      </c>
      <c r="B435" s="58"/>
      <c r="C435" s="59"/>
      <c r="D435" s="63"/>
      <c r="E435" s="49"/>
      <c r="F435" s="34"/>
      <c r="G435" s="41"/>
      <c r="H435" s="62"/>
      <c r="I435" s="29"/>
      <c r="J435" s="12" t="str">
        <f t="shared" si="24"/>
        <v/>
      </c>
      <c r="K435" s="78" t="str">
        <f t="shared" si="25"/>
        <v/>
      </c>
    </row>
    <row r="436" spans="1:11" x14ac:dyDescent="0.2">
      <c r="A436" s="12" t="str">
        <f t="shared" si="23"/>
        <v/>
      </c>
      <c r="B436" s="58"/>
      <c r="C436" s="59"/>
      <c r="D436" s="63"/>
      <c r="E436" s="49"/>
      <c r="F436" s="34"/>
      <c r="G436" s="41"/>
      <c r="H436" s="62"/>
      <c r="I436" s="29"/>
      <c r="J436" s="12" t="str">
        <f t="shared" si="24"/>
        <v/>
      </c>
      <c r="K436" s="78" t="str">
        <f t="shared" si="25"/>
        <v/>
      </c>
    </row>
    <row r="437" spans="1:11" x14ac:dyDescent="0.2">
      <c r="A437" s="12" t="str">
        <f t="shared" si="23"/>
        <v/>
      </c>
      <c r="B437" s="58"/>
      <c r="C437" s="59"/>
      <c r="D437" s="63"/>
      <c r="E437" s="49"/>
      <c r="F437" s="34"/>
      <c r="G437" s="41"/>
      <c r="H437" s="62"/>
      <c r="I437" s="29"/>
      <c r="J437" s="12" t="str">
        <f t="shared" si="24"/>
        <v/>
      </c>
      <c r="K437" s="78" t="str">
        <f t="shared" si="25"/>
        <v/>
      </c>
    </row>
    <row r="438" spans="1:11" x14ac:dyDescent="0.2">
      <c r="A438" s="12" t="str">
        <f t="shared" si="23"/>
        <v/>
      </c>
      <c r="B438" s="58"/>
      <c r="C438" s="59"/>
      <c r="D438" s="63"/>
      <c r="E438" s="49"/>
      <c r="F438" s="34"/>
      <c r="G438" s="41"/>
      <c r="H438" s="62"/>
      <c r="I438" s="29"/>
      <c r="J438" s="12" t="str">
        <f t="shared" si="24"/>
        <v/>
      </c>
      <c r="K438" s="78" t="str">
        <f t="shared" si="25"/>
        <v/>
      </c>
    </row>
    <row r="439" spans="1:11" x14ac:dyDescent="0.2">
      <c r="A439" s="12" t="str">
        <f t="shared" si="23"/>
        <v/>
      </c>
      <c r="B439" s="58"/>
      <c r="C439" s="59"/>
      <c r="D439" s="63"/>
      <c r="E439" s="49"/>
      <c r="F439" s="34"/>
      <c r="G439" s="41"/>
      <c r="H439" s="62"/>
      <c r="I439" s="29"/>
      <c r="J439" s="12" t="str">
        <f t="shared" si="24"/>
        <v/>
      </c>
      <c r="K439" s="78" t="str">
        <f t="shared" si="25"/>
        <v/>
      </c>
    </row>
    <row r="440" spans="1:11" x14ac:dyDescent="0.2">
      <c r="A440" s="12" t="str">
        <f t="shared" ref="A440:A503" si="26">IF(B440="","",A439+1)</f>
        <v/>
      </c>
      <c r="B440" s="58"/>
      <c r="C440" s="59"/>
      <c r="D440" s="63"/>
      <c r="E440" s="49"/>
      <c r="F440" s="34"/>
      <c r="G440" s="41"/>
      <c r="H440" s="62"/>
      <c r="I440" s="29"/>
      <c r="J440" s="12" t="str">
        <f t="shared" si="24"/>
        <v/>
      </c>
      <c r="K440" s="78" t="str">
        <f t="shared" si="25"/>
        <v/>
      </c>
    </row>
    <row r="441" spans="1:11" x14ac:dyDescent="0.2">
      <c r="A441" s="12" t="str">
        <f t="shared" si="26"/>
        <v/>
      </c>
      <c r="B441" s="58"/>
      <c r="C441" s="59"/>
      <c r="D441" s="63"/>
      <c r="E441" s="49"/>
      <c r="F441" s="34"/>
      <c r="G441" s="41"/>
      <c r="H441" s="62"/>
      <c r="I441" s="29"/>
      <c r="J441" s="12" t="str">
        <f t="shared" si="24"/>
        <v/>
      </c>
      <c r="K441" s="78" t="str">
        <f t="shared" si="25"/>
        <v/>
      </c>
    </row>
    <row r="442" spans="1:11" x14ac:dyDescent="0.2">
      <c r="A442" s="12" t="str">
        <f t="shared" si="26"/>
        <v/>
      </c>
      <c r="B442" s="58"/>
      <c r="C442" s="59"/>
      <c r="D442" s="63"/>
      <c r="E442" s="49"/>
      <c r="F442" s="34"/>
      <c r="G442" s="41"/>
      <c r="H442" s="62"/>
      <c r="I442" s="29"/>
      <c r="J442" s="12" t="str">
        <f t="shared" si="24"/>
        <v/>
      </c>
      <c r="K442" s="78" t="str">
        <f t="shared" si="25"/>
        <v/>
      </c>
    </row>
    <row r="443" spans="1:11" x14ac:dyDescent="0.2">
      <c r="A443" s="12" t="str">
        <f t="shared" si="26"/>
        <v/>
      </c>
      <c r="B443" s="58"/>
      <c r="C443" s="59"/>
      <c r="D443" s="63"/>
      <c r="E443" s="49"/>
      <c r="F443" s="34"/>
      <c r="G443" s="41"/>
      <c r="H443" s="62"/>
      <c r="I443" s="29"/>
      <c r="J443" s="12" t="str">
        <f t="shared" si="24"/>
        <v/>
      </c>
      <c r="K443" s="78" t="str">
        <f t="shared" si="25"/>
        <v/>
      </c>
    </row>
    <row r="444" spans="1:11" x14ac:dyDescent="0.2">
      <c r="A444" s="12" t="str">
        <f t="shared" si="26"/>
        <v/>
      </c>
      <c r="B444" s="58"/>
      <c r="C444" s="59"/>
      <c r="D444" s="63"/>
      <c r="E444" s="49"/>
      <c r="F444" s="34"/>
      <c r="G444" s="41"/>
      <c r="H444" s="62"/>
      <c r="I444" s="29"/>
      <c r="J444" s="12" t="str">
        <f t="shared" si="24"/>
        <v/>
      </c>
      <c r="K444" s="78" t="str">
        <f t="shared" si="25"/>
        <v/>
      </c>
    </row>
    <row r="445" spans="1:11" x14ac:dyDescent="0.2">
      <c r="A445" s="12" t="str">
        <f t="shared" si="26"/>
        <v/>
      </c>
      <c r="B445" s="58"/>
      <c r="C445" s="59"/>
      <c r="D445" s="63"/>
      <c r="E445" s="49"/>
      <c r="F445" s="34"/>
      <c r="G445" s="41"/>
      <c r="H445" s="62"/>
      <c r="I445" s="29"/>
      <c r="J445" s="12" t="str">
        <f t="shared" si="24"/>
        <v/>
      </c>
      <c r="K445" s="78" t="str">
        <f t="shared" si="25"/>
        <v/>
      </c>
    </row>
    <row r="446" spans="1:11" x14ac:dyDescent="0.2">
      <c r="A446" s="12" t="str">
        <f t="shared" si="26"/>
        <v/>
      </c>
      <c r="B446" s="58"/>
      <c r="C446" s="59"/>
      <c r="D446" s="63"/>
      <c r="E446" s="49"/>
      <c r="F446" s="34"/>
      <c r="G446" s="41"/>
      <c r="H446" s="62"/>
      <c r="I446" s="29"/>
      <c r="J446" s="12" t="str">
        <f t="shared" si="24"/>
        <v/>
      </c>
      <c r="K446" s="78" t="str">
        <f t="shared" si="25"/>
        <v/>
      </c>
    </row>
    <row r="447" spans="1:11" x14ac:dyDescent="0.2">
      <c r="A447" s="12" t="str">
        <f t="shared" si="26"/>
        <v/>
      </c>
      <c r="B447" s="58"/>
      <c r="C447" s="59"/>
      <c r="D447" s="63"/>
      <c r="E447" s="49"/>
      <c r="F447" s="34"/>
      <c r="G447" s="41"/>
      <c r="H447" s="62"/>
      <c r="I447" s="29"/>
      <c r="J447" s="12" t="str">
        <f t="shared" si="24"/>
        <v/>
      </c>
      <c r="K447" s="78" t="str">
        <f t="shared" si="25"/>
        <v/>
      </c>
    </row>
    <row r="448" spans="1:11" x14ac:dyDescent="0.2">
      <c r="A448" s="12" t="str">
        <f t="shared" si="26"/>
        <v/>
      </c>
      <c r="B448" s="58"/>
      <c r="C448" s="59"/>
      <c r="D448" s="63"/>
      <c r="E448" s="49"/>
      <c r="F448" s="34"/>
      <c r="G448" s="41"/>
      <c r="H448" s="62"/>
      <c r="I448" s="29"/>
      <c r="J448" s="12" t="str">
        <f t="shared" si="24"/>
        <v/>
      </c>
      <c r="K448" s="78" t="str">
        <f t="shared" si="25"/>
        <v/>
      </c>
    </row>
    <row r="449" spans="1:11" x14ac:dyDescent="0.2">
      <c r="A449" s="12" t="str">
        <f t="shared" si="26"/>
        <v/>
      </c>
      <c r="B449" s="58"/>
      <c r="C449" s="59"/>
      <c r="D449" s="63"/>
      <c r="E449" s="49"/>
      <c r="F449" s="34"/>
      <c r="G449" s="41"/>
      <c r="H449" s="62"/>
      <c r="I449" s="29"/>
      <c r="J449" s="12" t="str">
        <f t="shared" si="24"/>
        <v/>
      </c>
      <c r="K449" s="78" t="str">
        <f t="shared" si="25"/>
        <v/>
      </c>
    </row>
    <row r="450" spans="1:11" x14ac:dyDescent="0.2">
      <c r="A450" s="12" t="str">
        <f t="shared" si="26"/>
        <v/>
      </c>
      <c r="B450" s="58"/>
      <c r="C450" s="59"/>
      <c r="D450" s="63"/>
      <c r="E450" s="49"/>
      <c r="F450" s="34"/>
      <c r="G450" s="41"/>
      <c r="H450" s="62"/>
      <c r="I450" s="29"/>
      <c r="J450" s="12" t="str">
        <f t="shared" si="24"/>
        <v/>
      </c>
      <c r="K450" s="78" t="str">
        <f t="shared" si="25"/>
        <v/>
      </c>
    </row>
    <row r="451" spans="1:11" x14ac:dyDescent="0.2">
      <c r="A451" s="12" t="str">
        <f t="shared" si="26"/>
        <v/>
      </c>
      <c r="B451" s="58"/>
      <c r="C451" s="59"/>
      <c r="D451" s="63"/>
      <c r="E451" s="49"/>
      <c r="F451" s="34"/>
      <c r="G451" s="41"/>
      <c r="H451" s="62"/>
      <c r="I451" s="29"/>
      <c r="J451" s="12" t="str">
        <f t="shared" si="24"/>
        <v/>
      </c>
      <c r="K451" s="78" t="str">
        <f t="shared" si="25"/>
        <v/>
      </c>
    </row>
    <row r="452" spans="1:11" x14ac:dyDescent="0.2">
      <c r="A452" s="12" t="str">
        <f t="shared" si="26"/>
        <v/>
      </c>
      <c r="B452" s="58"/>
      <c r="C452" s="59"/>
      <c r="D452" s="63"/>
      <c r="E452" s="49"/>
      <c r="F452" s="34"/>
      <c r="G452" s="41"/>
      <c r="H452" s="62"/>
      <c r="I452" s="29"/>
      <c r="J452" s="12" t="str">
        <f t="shared" si="24"/>
        <v/>
      </c>
      <c r="K452" s="78" t="str">
        <f t="shared" si="25"/>
        <v/>
      </c>
    </row>
    <row r="453" spans="1:11" x14ac:dyDescent="0.2">
      <c r="A453" s="12" t="str">
        <f t="shared" si="26"/>
        <v/>
      </c>
      <c r="B453" s="58"/>
      <c r="C453" s="59"/>
      <c r="D453" s="63"/>
      <c r="E453" s="49"/>
      <c r="F453" s="34"/>
      <c r="G453" s="41"/>
      <c r="H453" s="62"/>
      <c r="I453" s="29"/>
      <c r="J453" s="12" t="str">
        <f t="shared" si="24"/>
        <v/>
      </c>
      <c r="K453" s="78" t="str">
        <f t="shared" si="25"/>
        <v/>
      </c>
    </row>
    <row r="454" spans="1:11" x14ac:dyDescent="0.2">
      <c r="A454" s="12" t="str">
        <f t="shared" si="26"/>
        <v/>
      </c>
      <c r="B454" s="58"/>
      <c r="C454" s="59"/>
      <c r="D454" s="63"/>
      <c r="E454" s="49"/>
      <c r="F454" s="34"/>
      <c r="G454" s="41"/>
      <c r="H454" s="62"/>
      <c r="I454" s="29"/>
      <c r="J454" s="12" t="str">
        <f t="shared" si="24"/>
        <v/>
      </c>
      <c r="K454" s="78" t="str">
        <f t="shared" si="25"/>
        <v/>
      </c>
    </row>
    <row r="455" spans="1:11" x14ac:dyDescent="0.2">
      <c r="A455" s="12" t="str">
        <f t="shared" si="26"/>
        <v/>
      </c>
      <c r="B455" s="58"/>
      <c r="C455" s="59"/>
      <c r="D455" s="63"/>
      <c r="E455" s="49"/>
      <c r="F455" s="34"/>
      <c r="G455" s="41"/>
      <c r="H455" s="62"/>
      <c r="I455" s="29"/>
      <c r="J455" s="12" t="str">
        <f t="shared" si="24"/>
        <v/>
      </c>
      <c r="K455" s="78" t="str">
        <f t="shared" si="25"/>
        <v/>
      </c>
    </row>
    <row r="456" spans="1:11" x14ac:dyDescent="0.2">
      <c r="A456" s="12" t="str">
        <f t="shared" si="26"/>
        <v/>
      </c>
      <c r="B456" s="58"/>
      <c r="C456" s="59"/>
      <c r="D456" s="63"/>
      <c r="E456" s="49"/>
      <c r="F456" s="34"/>
      <c r="G456" s="41"/>
      <c r="H456" s="62"/>
      <c r="I456" s="29"/>
      <c r="J456" s="12" t="str">
        <f t="shared" si="24"/>
        <v/>
      </c>
      <c r="K456" s="78" t="str">
        <f t="shared" si="25"/>
        <v/>
      </c>
    </row>
    <row r="457" spans="1:11" x14ac:dyDescent="0.2">
      <c r="A457" s="12" t="str">
        <f t="shared" si="26"/>
        <v/>
      </c>
      <c r="B457" s="58"/>
      <c r="C457" s="59"/>
      <c r="D457" s="63"/>
      <c r="E457" s="49"/>
      <c r="F457" s="34"/>
      <c r="G457" s="41"/>
      <c r="H457" s="62"/>
      <c r="I457" s="29"/>
      <c r="J457" s="12" t="str">
        <f t="shared" ref="J457:J520" si="27">IF(A457="","",MONTH(C457))</f>
        <v/>
      </c>
      <c r="K457" s="78" t="str">
        <f t="shared" ref="K457:K520" si="28">IF(A457="","",YEAR(C457))</f>
        <v/>
      </c>
    </row>
    <row r="458" spans="1:11" x14ac:dyDescent="0.2">
      <c r="A458" s="12" t="str">
        <f t="shared" si="26"/>
        <v/>
      </c>
      <c r="B458" s="58"/>
      <c r="C458" s="59"/>
      <c r="D458" s="63"/>
      <c r="E458" s="49"/>
      <c r="F458" s="34"/>
      <c r="G458" s="41"/>
      <c r="H458" s="62"/>
      <c r="I458" s="29"/>
      <c r="J458" s="12" t="str">
        <f t="shared" si="27"/>
        <v/>
      </c>
      <c r="K458" s="78" t="str">
        <f t="shared" si="28"/>
        <v/>
      </c>
    </row>
    <row r="459" spans="1:11" x14ac:dyDescent="0.2">
      <c r="A459" s="12" t="str">
        <f t="shared" si="26"/>
        <v/>
      </c>
      <c r="B459" s="58"/>
      <c r="C459" s="59"/>
      <c r="D459" s="63"/>
      <c r="E459" s="49"/>
      <c r="F459" s="34"/>
      <c r="G459" s="41"/>
      <c r="H459" s="62"/>
      <c r="I459" s="29"/>
      <c r="J459" s="12" t="str">
        <f t="shared" si="27"/>
        <v/>
      </c>
      <c r="K459" s="78" t="str">
        <f t="shared" si="28"/>
        <v/>
      </c>
    </row>
    <row r="460" spans="1:11" x14ac:dyDescent="0.2">
      <c r="A460" s="12" t="str">
        <f t="shared" si="26"/>
        <v/>
      </c>
      <c r="B460" s="58"/>
      <c r="C460" s="59"/>
      <c r="D460" s="63"/>
      <c r="E460" s="49"/>
      <c r="F460" s="34"/>
      <c r="G460" s="41"/>
      <c r="H460" s="62"/>
      <c r="I460" s="29"/>
      <c r="J460" s="12" t="str">
        <f t="shared" si="27"/>
        <v/>
      </c>
      <c r="K460" s="78" t="str">
        <f t="shared" si="28"/>
        <v/>
      </c>
    </row>
    <row r="461" spans="1:11" x14ac:dyDescent="0.2">
      <c r="A461" s="12" t="str">
        <f t="shared" si="26"/>
        <v/>
      </c>
      <c r="B461" s="58"/>
      <c r="C461" s="59"/>
      <c r="D461" s="63"/>
      <c r="E461" s="49"/>
      <c r="F461" s="34"/>
      <c r="G461" s="41"/>
      <c r="H461" s="62"/>
      <c r="I461" s="29"/>
      <c r="J461" s="12" t="str">
        <f t="shared" si="27"/>
        <v/>
      </c>
      <c r="K461" s="78" t="str">
        <f t="shared" si="28"/>
        <v/>
      </c>
    </row>
    <row r="462" spans="1:11" x14ac:dyDescent="0.2">
      <c r="A462" s="12" t="str">
        <f t="shared" si="26"/>
        <v/>
      </c>
      <c r="B462" s="58"/>
      <c r="C462" s="59"/>
      <c r="D462" s="63"/>
      <c r="E462" s="49"/>
      <c r="F462" s="34"/>
      <c r="G462" s="41"/>
      <c r="H462" s="62"/>
      <c r="I462" s="29"/>
      <c r="J462" s="12" t="str">
        <f t="shared" si="27"/>
        <v/>
      </c>
      <c r="K462" s="78" t="str">
        <f t="shared" si="28"/>
        <v/>
      </c>
    </row>
    <row r="463" spans="1:11" x14ac:dyDescent="0.2">
      <c r="A463" s="12" t="str">
        <f t="shared" si="26"/>
        <v/>
      </c>
      <c r="B463" s="58"/>
      <c r="C463" s="59"/>
      <c r="D463" s="63"/>
      <c r="E463" s="49"/>
      <c r="F463" s="34"/>
      <c r="G463" s="41"/>
      <c r="H463" s="62"/>
      <c r="I463" s="29"/>
      <c r="J463" s="12" t="str">
        <f t="shared" si="27"/>
        <v/>
      </c>
      <c r="K463" s="78" t="str">
        <f t="shared" si="28"/>
        <v/>
      </c>
    </row>
    <row r="464" spans="1:11" x14ac:dyDescent="0.2">
      <c r="A464" s="12" t="str">
        <f t="shared" si="26"/>
        <v/>
      </c>
      <c r="B464" s="58"/>
      <c r="C464" s="59"/>
      <c r="D464" s="63"/>
      <c r="E464" s="49"/>
      <c r="F464" s="34"/>
      <c r="G464" s="41"/>
      <c r="H464" s="62"/>
      <c r="I464" s="29"/>
      <c r="J464" s="12" t="str">
        <f t="shared" si="27"/>
        <v/>
      </c>
      <c r="K464" s="78" t="str">
        <f t="shared" si="28"/>
        <v/>
      </c>
    </row>
    <row r="465" spans="1:11" x14ac:dyDescent="0.2">
      <c r="A465" s="12" t="str">
        <f t="shared" si="26"/>
        <v/>
      </c>
      <c r="B465" s="58"/>
      <c r="C465" s="59"/>
      <c r="D465" s="63"/>
      <c r="E465" s="49"/>
      <c r="F465" s="34"/>
      <c r="G465" s="41"/>
      <c r="H465" s="62"/>
      <c r="I465" s="29"/>
      <c r="J465" s="12" t="str">
        <f t="shared" si="27"/>
        <v/>
      </c>
      <c r="K465" s="78" t="str">
        <f t="shared" si="28"/>
        <v/>
      </c>
    </row>
    <row r="466" spans="1:11" x14ac:dyDescent="0.2">
      <c r="A466" s="12" t="str">
        <f t="shared" si="26"/>
        <v/>
      </c>
      <c r="B466" s="58"/>
      <c r="C466" s="59"/>
      <c r="D466" s="63"/>
      <c r="E466" s="49"/>
      <c r="F466" s="34"/>
      <c r="G466" s="41"/>
      <c r="H466" s="62"/>
      <c r="I466" s="29"/>
      <c r="J466" s="12" t="str">
        <f t="shared" si="27"/>
        <v/>
      </c>
      <c r="K466" s="78" t="str">
        <f t="shared" si="28"/>
        <v/>
      </c>
    </row>
    <row r="467" spans="1:11" x14ac:dyDescent="0.2">
      <c r="A467" s="12" t="str">
        <f t="shared" si="26"/>
        <v/>
      </c>
      <c r="B467" s="58"/>
      <c r="C467" s="59"/>
      <c r="D467" s="63"/>
      <c r="E467" s="49"/>
      <c r="F467" s="34"/>
      <c r="G467" s="41"/>
      <c r="H467" s="62"/>
      <c r="I467" s="29"/>
      <c r="J467" s="12" t="str">
        <f t="shared" si="27"/>
        <v/>
      </c>
      <c r="K467" s="78" t="str">
        <f t="shared" si="28"/>
        <v/>
      </c>
    </row>
    <row r="468" spans="1:11" x14ac:dyDescent="0.2">
      <c r="A468" s="12" t="str">
        <f t="shared" si="26"/>
        <v/>
      </c>
      <c r="B468" s="58"/>
      <c r="C468" s="59"/>
      <c r="D468" s="63"/>
      <c r="E468" s="49"/>
      <c r="F468" s="34"/>
      <c r="G468" s="41"/>
      <c r="H468" s="62"/>
      <c r="I468" s="29"/>
      <c r="J468" s="12" t="str">
        <f t="shared" si="27"/>
        <v/>
      </c>
      <c r="K468" s="78" t="str">
        <f t="shared" si="28"/>
        <v/>
      </c>
    </row>
    <row r="469" spans="1:11" x14ac:dyDescent="0.2">
      <c r="A469" s="12" t="str">
        <f t="shared" si="26"/>
        <v/>
      </c>
      <c r="B469" s="58"/>
      <c r="C469" s="59"/>
      <c r="D469" s="63"/>
      <c r="E469" s="49"/>
      <c r="F469" s="34"/>
      <c r="G469" s="41"/>
      <c r="H469" s="62"/>
      <c r="I469" s="29"/>
      <c r="J469" s="12" t="str">
        <f t="shared" si="27"/>
        <v/>
      </c>
      <c r="K469" s="78" t="str">
        <f t="shared" si="28"/>
        <v/>
      </c>
    </row>
    <row r="470" spans="1:11" x14ac:dyDescent="0.2">
      <c r="A470" s="12" t="str">
        <f t="shared" si="26"/>
        <v/>
      </c>
      <c r="B470" s="58"/>
      <c r="C470" s="59"/>
      <c r="D470" s="63"/>
      <c r="E470" s="49"/>
      <c r="F470" s="34"/>
      <c r="G470" s="41"/>
      <c r="H470" s="62"/>
      <c r="I470" s="29"/>
      <c r="J470" s="12" t="str">
        <f t="shared" si="27"/>
        <v/>
      </c>
      <c r="K470" s="78" t="str">
        <f t="shared" si="28"/>
        <v/>
      </c>
    </row>
    <row r="471" spans="1:11" x14ac:dyDescent="0.2">
      <c r="A471" s="12" t="str">
        <f t="shared" si="26"/>
        <v/>
      </c>
      <c r="B471" s="58"/>
      <c r="C471" s="59"/>
      <c r="D471" s="63"/>
      <c r="E471" s="49"/>
      <c r="F471" s="34"/>
      <c r="G471" s="41"/>
      <c r="H471" s="62"/>
      <c r="I471" s="29"/>
      <c r="J471" s="12" t="str">
        <f t="shared" si="27"/>
        <v/>
      </c>
      <c r="K471" s="78" t="str">
        <f t="shared" si="28"/>
        <v/>
      </c>
    </row>
    <row r="472" spans="1:11" x14ac:dyDescent="0.2">
      <c r="A472" s="12" t="str">
        <f t="shared" si="26"/>
        <v/>
      </c>
      <c r="B472" s="58"/>
      <c r="C472" s="59"/>
      <c r="D472" s="63"/>
      <c r="E472" s="49"/>
      <c r="F472" s="34"/>
      <c r="G472" s="41"/>
      <c r="H472" s="62"/>
      <c r="I472" s="29"/>
      <c r="J472" s="12" t="str">
        <f t="shared" si="27"/>
        <v/>
      </c>
      <c r="K472" s="78" t="str">
        <f t="shared" si="28"/>
        <v/>
      </c>
    </row>
    <row r="473" spans="1:11" x14ac:dyDescent="0.2">
      <c r="A473" s="12" t="str">
        <f t="shared" si="26"/>
        <v/>
      </c>
      <c r="B473" s="58"/>
      <c r="C473" s="59"/>
      <c r="D473" s="63"/>
      <c r="E473" s="49"/>
      <c r="F473" s="34"/>
      <c r="G473" s="41"/>
      <c r="H473" s="62"/>
      <c r="I473" s="29"/>
      <c r="J473" s="12" t="str">
        <f t="shared" si="27"/>
        <v/>
      </c>
      <c r="K473" s="78" t="str">
        <f t="shared" si="28"/>
        <v/>
      </c>
    </row>
    <row r="474" spans="1:11" x14ac:dyDescent="0.2">
      <c r="A474" s="12" t="str">
        <f t="shared" si="26"/>
        <v/>
      </c>
      <c r="B474" s="58"/>
      <c r="C474" s="59"/>
      <c r="D474" s="63"/>
      <c r="E474" s="49"/>
      <c r="F474" s="34"/>
      <c r="G474" s="41"/>
      <c r="H474" s="62"/>
      <c r="I474" s="29"/>
      <c r="J474" s="12" t="str">
        <f t="shared" si="27"/>
        <v/>
      </c>
      <c r="K474" s="78" t="str">
        <f t="shared" si="28"/>
        <v/>
      </c>
    </row>
    <row r="475" spans="1:11" x14ac:dyDescent="0.2">
      <c r="A475" s="12" t="str">
        <f t="shared" si="26"/>
        <v/>
      </c>
      <c r="B475" s="58"/>
      <c r="C475" s="59"/>
      <c r="D475" s="63"/>
      <c r="E475" s="49"/>
      <c r="F475" s="34"/>
      <c r="G475" s="41"/>
      <c r="H475" s="62"/>
      <c r="I475" s="29"/>
      <c r="J475" s="12" t="str">
        <f t="shared" si="27"/>
        <v/>
      </c>
      <c r="K475" s="78" t="str">
        <f t="shared" si="28"/>
        <v/>
      </c>
    </row>
    <row r="476" spans="1:11" x14ac:dyDescent="0.2">
      <c r="A476" s="12" t="str">
        <f t="shared" si="26"/>
        <v/>
      </c>
      <c r="B476" s="58"/>
      <c r="C476" s="59"/>
      <c r="D476" s="63"/>
      <c r="E476" s="49"/>
      <c r="F476" s="34"/>
      <c r="G476" s="41"/>
      <c r="H476" s="62"/>
      <c r="I476" s="29"/>
      <c r="J476" s="12" t="str">
        <f t="shared" si="27"/>
        <v/>
      </c>
      <c r="K476" s="78" t="str">
        <f t="shared" si="28"/>
        <v/>
      </c>
    </row>
    <row r="477" spans="1:11" x14ac:dyDescent="0.2">
      <c r="A477" s="12" t="str">
        <f t="shared" si="26"/>
        <v/>
      </c>
      <c r="B477" s="58"/>
      <c r="C477" s="59"/>
      <c r="D477" s="63"/>
      <c r="E477" s="49"/>
      <c r="F477" s="34"/>
      <c r="G477" s="41"/>
      <c r="H477" s="62"/>
      <c r="I477" s="29"/>
      <c r="J477" s="12" t="str">
        <f t="shared" si="27"/>
        <v/>
      </c>
      <c r="K477" s="78" t="str">
        <f t="shared" si="28"/>
        <v/>
      </c>
    </row>
    <row r="478" spans="1:11" x14ac:dyDescent="0.2">
      <c r="A478" s="12" t="str">
        <f t="shared" si="26"/>
        <v/>
      </c>
      <c r="B478" s="58"/>
      <c r="C478" s="59"/>
      <c r="D478" s="63"/>
      <c r="E478" s="49"/>
      <c r="F478" s="34"/>
      <c r="G478" s="41"/>
      <c r="H478" s="62"/>
      <c r="I478" s="29"/>
      <c r="J478" s="12" t="str">
        <f t="shared" si="27"/>
        <v/>
      </c>
      <c r="K478" s="78" t="str">
        <f t="shared" si="28"/>
        <v/>
      </c>
    </row>
    <row r="479" spans="1:11" x14ac:dyDescent="0.2">
      <c r="A479" s="12" t="str">
        <f t="shared" si="26"/>
        <v/>
      </c>
      <c r="B479" s="58"/>
      <c r="C479" s="59"/>
      <c r="D479" s="63"/>
      <c r="E479" s="49"/>
      <c r="F479" s="34"/>
      <c r="G479" s="41"/>
      <c r="H479" s="62"/>
      <c r="I479" s="29"/>
      <c r="J479" s="12" t="str">
        <f t="shared" si="27"/>
        <v/>
      </c>
      <c r="K479" s="78" t="str">
        <f t="shared" si="28"/>
        <v/>
      </c>
    </row>
    <row r="480" spans="1:11" x14ac:dyDescent="0.2">
      <c r="A480" s="12" t="str">
        <f t="shared" si="26"/>
        <v/>
      </c>
      <c r="B480" s="58"/>
      <c r="C480" s="59"/>
      <c r="D480" s="63"/>
      <c r="E480" s="49"/>
      <c r="F480" s="34"/>
      <c r="G480" s="41"/>
      <c r="H480" s="62"/>
      <c r="I480" s="29"/>
      <c r="J480" s="12" t="str">
        <f t="shared" si="27"/>
        <v/>
      </c>
      <c r="K480" s="78" t="str">
        <f t="shared" si="28"/>
        <v/>
      </c>
    </row>
    <row r="481" spans="1:11" x14ac:dyDescent="0.2">
      <c r="A481" s="12" t="str">
        <f t="shared" si="26"/>
        <v/>
      </c>
      <c r="B481" s="58"/>
      <c r="C481" s="59"/>
      <c r="D481" s="63"/>
      <c r="E481" s="49"/>
      <c r="F481" s="34"/>
      <c r="G481" s="41"/>
      <c r="H481" s="62"/>
      <c r="I481" s="29"/>
      <c r="J481" s="12" t="str">
        <f t="shared" si="27"/>
        <v/>
      </c>
      <c r="K481" s="78" t="str">
        <f t="shared" si="28"/>
        <v/>
      </c>
    </row>
    <row r="482" spans="1:11" x14ac:dyDescent="0.2">
      <c r="A482" s="12" t="str">
        <f t="shared" si="26"/>
        <v/>
      </c>
      <c r="B482" s="58"/>
      <c r="C482" s="59"/>
      <c r="D482" s="63"/>
      <c r="E482" s="49"/>
      <c r="F482" s="34"/>
      <c r="G482" s="41"/>
      <c r="H482" s="62"/>
      <c r="I482" s="29"/>
      <c r="J482" s="12" t="str">
        <f t="shared" si="27"/>
        <v/>
      </c>
      <c r="K482" s="78" t="str">
        <f t="shared" si="28"/>
        <v/>
      </c>
    </row>
    <row r="483" spans="1:11" x14ac:dyDescent="0.2">
      <c r="A483" s="12" t="str">
        <f t="shared" si="26"/>
        <v/>
      </c>
      <c r="B483" s="58"/>
      <c r="C483" s="59"/>
      <c r="D483" s="63"/>
      <c r="E483" s="49"/>
      <c r="F483" s="34"/>
      <c r="G483" s="41"/>
      <c r="H483" s="62"/>
      <c r="I483" s="29"/>
      <c r="J483" s="12" t="str">
        <f t="shared" si="27"/>
        <v/>
      </c>
      <c r="K483" s="78" t="str">
        <f t="shared" si="28"/>
        <v/>
      </c>
    </row>
    <row r="484" spans="1:11" x14ac:dyDescent="0.2">
      <c r="A484" s="12" t="str">
        <f t="shared" si="26"/>
        <v/>
      </c>
      <c r="B484" s="58"/>
      <c r="C484" s="59"/>
      <c r="D484" s="63"/>
      <c r="E484" s="49"/>
      <c r="F484" s="34"/>
      <c r="G484" s="41"/>
      <c r="H484" s="62"/>
      <c r="I484" s="29"/>
      <c r="J484" s="12" t="str">
        <f t="shared" si="27"/>
        <v/>
      </c>
      <c r="K484" s="78" t="str">
        <f t="shared" si="28"/>
        <v/>
      </c>
    </row>
    <row r="485" spans="1:11" x14ac:dyDescent="0.2">
      <c r="A485" s="12" t="str">
        <f t="shared" si="26"/>
        <v/>
      </c>
      <c r="B485" s="58"/>
      <c r="C485" s="59"/>
      <c r="D485" s="63"/>
      <c r="E485" s="49"/>
      <c r="F485" s="34"/>
      <c r="G485" s="41"/>
      <c r="H485" s="62"/>
      <c r="I485" s="29"/>
      <c r="J485" s="12" t="str">
        <f t="shared" si="27"/>
        <v/>
      </c>
      <c r="K485" s="78" t="str">
        <f t="shared" si="28"/>
        <v/>
      </c>
    </row>
    <row r="486" spans="1:11" x14ac:dyDescent="0.2">
      <c r="A486" s="12" t="str">
        <f t="shared" si="26"/>
        <v/>
      </c>
      <c r="B486" s="58"/>
      <c r="C486" s="59"/>
      <c r="D486" s="63"/>
      <c r="E486" s="49"/>
      <c r="F486" s="34"/>
      <c r="G486" s="41"/>
      <c r="H486" s="62"/>
      <c r="I486" s="29"/>
      <c r="J486" s="12" t="str">
        <f t="shared" si="27"/>
        <v/>
      </c>
      <c r="K486" s="78" t="str">
        <f t="shared" si="28"/>
        <v/>
      </c>
    </row>
    <row r="487" spans="1:11" x14ac:dyDescent="0.2">
      <c r="A487" s="12" t="str">
        <f t="shared" si="26"/>
        <v/>
      </c>
      <c r="B487" s="58"/>
      <c r="C487" s="59"/>
      <c r="D487" s="63"/>
      <c r="E487" s="49"/>
      <c r="F487" s="34"/>
      <c r="G487" s="41"/>
      <c r="H487" s="62"/>
      <c r="I487" s="29"/>
      <c r="J487" s="12" t="str">
        <f t="shared" si="27"/>
        <v/>
      </c>
      <c r="K487" s="78" t="str">
        <f t="shared" si="28"/>
        <v/>
      </c>
    </row>
    <row r="488" spans="1:11" x14ac:dyDescent="0.2">
      <c r="A488" s="12" t="str">
        <f t="shared" si="26"/>
        <v/>
      </c>
      <c r="B488" s="58"/>
      <c r="C488" s="59"/>
      <c r="D488" s="63"/>
      <c r="E488" s="49"/>
      <c r="F488" s="34"/>
      <c r="G488" s="41"/>
      <c r="H488" s="62"/>
      <c r="I488" s="29"/>
      <c r="J488" s="12" t="str">
        <f t="shared" si="27"/>
        <v/>
      </c>
      <c r="K488" s="78" t="str">
        <f t="shared" si="28"/>
        <v/>
      </c>
    </row>
    <row r="489" spans="1:11" x14ac:dyDescent="0.2">
      <c r="A489" s="12" t="str">
        <f t="shared" si="26"/>
        <v/>
      </c>
      <c r="B489" s="58"/>
      <c r="C489" s="59"/>
      <c r="D489" s="63"/>
      <c r="E489" s="49"/>
      <c r="F489" s="34"/>
      <c r="G489" s="41"/>
      <c r="H489" s="62"/>
      <c r="I489" s="29"/>
      <c r="J489" s="12" t="str">
        <f t="shared" si="27"/>
        <v/>
      </c>
      <c r="K489" s="78" t="str">
        <f t="shared" si="28"/>
        <v/>
      </c>
    </row>
    <row r="490" spans="1:11" x14ac:dyDescent="0.2">
      <c r="A490" s="12" t="str">
        <f t="shared" si="26"/>
        <v/>
      </c>
      <c r="B490" s="58"/>
      <c r="C490" s="59"/>
      <c r="D490" s="63"/>
      <c r="E490" s="49"/>
      <c r="F490" s="34"/>
      <c r="G490" s="41"/>
      <c r="H490" s="62"/>
      <c r="I490" s="29"/>
      <c r="J490" s="12" t="str">
        <f t="shared" si="27"/>
        <v/>
      </c>
      <c r="K490" s="78" t="str">
        <f t="shared" si="28"/>
        <v/>
      </c>
    </row>
    <row r="491" spans="1:11" x14ac:dyDescent="0.2">
      <c r="A491" s="12" t="str">
        <f t="shared" si="26"/>
        <v/>
      </c>
      <c r="B491" s="58"/>
      <c r="C491" s="59"/>
      <c r="D491" s="63"/>
      <c r="E491" s="49"/>
      <c r="F491" s="34"/>
      <c r="G491" s="41"/>
      <c r="H491" s="62"/>
      <c r="I491" s="29"/>
      <c r="J491" s="12" t="str">
        <f t="shared" si="27"/>
        <v/>
      </c>
      <c r="K491" s="78" t="str">
        <f t="shared" si="28"/>
        <v/>
      </c>
    </row>
    <row r="492" spans="1:11" x14ac:dyDescent="0.2">
      <c r="A492" s="12" t="str">
        <f t="shared" si="26"/>
        <v/>
      </c>
      <c r="B492" s="58"/>
      <c r="C492" s="59"/>
      <c r="D492" s="63"/>
      <c r="E492" s="49"/>
      <c r="F492" s="34"/>
      <c r="G492" s="41"/>
      <c r="H492" s="62"/>
      <c r="I492" s="29"/>
      <c r="J492" s="12" t="str">
        <f t="shared" si="27"/>
        <v/>
      </c>
      <c r="K492" s="78" t="str">
        <f t="shared" si="28"/>
        <v/>
      </c>
    </row>
    <row r="493" spans="1:11" x14ac:dyDescent="0.2">
      <c r="A493" s="12" t="str">
        <f t="shared" si="26"/>
        <v/>
      </c>
      <c r="B493" s="58"/>
      <c r="C493" s="59"/>
      <c r="D493" s="63"/>
      <c r="E493" s="49"/>
      <c r="F493" s="34"/>
      <c r="G493" s="41"/>
      <c r="H493" s="62"/>
      <c r="I493" s="29"/>
      <c r="J493" s="12" t="str">
        <f t="shared" si="27"/>
        <v/>
      </c>
      <c r="K493" s="78" t="str">
        <f t="shared" si="28"/>
        <v/>
      </c>
    </row>
    <row r="494" spans="1:11" x14ac:dyDescent="0.2">
      <c r="A494" s="12" t="str">
        <f t="shared" si="26"/>
        <v/>
      </c>
      <c r="B494" s="58"/>
      <c r="C494" s="59"/>
      <c r="D494" s="63"/>
      <c r="E494" s="49"/>
      <c r="F494" s="34"/>
      <c r="G494" s="41"/>
      <c r="H494" s="62"/>
      <c r="I494" s="29"/>
      <c r="J494" s="12" t="str">
        <f t="shared" si="27"/>
        <v/>
      </c>
      <c r="K494" s="78" t="str">
        <f t="shared" si="28"/>
        <v/>
      </c>
    </row>
    <row r="495" spans="1:11" x14ac:dyDescent="0.2">
      <c r="A495" s="12" t="str">
        <f t="shared" si="26"/>
        <v/>
      </c>
      <c r="B495" s="58"/>
      <c r="C495" s="59"/>
      <c r="D495" s="63"/>
      <c r="E495" s="49"/>
      <c r="F495" s="34"/>
      <c r="G495" s="41"/>
      <c r="H495" s="62"/>
      <c r="I495" s="29"/>
      <c r="J495" s="12" t="str">
        <f t="shared" si="27"/>
        <v/>
      </c>
      <c r="K495" s="78" t="str">
        <f t="shared" si="28"/>
        <v/>
      </c>
    </row>
    <row r="496" spans="1:11" x14ac:dyDescent="0.2">
      <c r="A496" s="12" t="str">
        <f t="shared" si="26"/>
        <v/>
      </c>
      <c r="B496" s="58"/>
      <c r="C496" s="59"/>
      <c r="D496" s="63"/>
      <c r="E496" s="49"/>
      <c r="F496" s="34"/>
      <c r="G496" s="41"/>
      <c r="H496" s="62"/>
      <c r="I496" s="29"/>
      <c r="J496" s="12" t="str">
        <f t="shared" si="27"/>
        <v/>
      </c>
      <c r="K496" s="78" t="str">
        <f t="shared" si="28"/>
        <v/>
      </c>
    </row>
    <row r="497" spans="1:11" x14ac:dyDescent="0.2">
      <c r="A497" s="12" t="str">
        <f t="shared" si="26"/>
        <v/>
      </c>
      <c r="B497" s="58"/>
      <c r="C497" s="59"/>
      <c r="D497" s="63"/>
      <c r="E497" s="49"/>
      <c r="F497" s="34"/>
      <c r="G497" s="41"/>
      <c r="H497" s="62"/>
      <c r="I497" s="29"/>
      <c r="J497" s="12" t="str">
        <f t="shared" si="27"/>
        <v/>
      </c>
      <c r="K497" s="78" t="str">
        <f t="shared" si="28"/>
        <v/>
      </c>
    </row>
    <row r="498" spans="1:11" x14ac:dyDescent="0.2">
      <c r="A498" s="12" t="str">
        <f t="shared" si="26"/>
        <v/>
      </c>
      <c r="B498" s="58"/>
      <c r="C498" s="59"/>
      <c r="D498" s="63"/>
      <c r="E498" s="49"/>
      <c r="F498" s="34"/>
      <c r="G498" s="41"/>
      <c r="H498" s="62"/>
      <c r="I498" s="29"/>
      <c r="J498" s="12" t="str">
        <f t="shared" si="27"/>
        <v/>
      </c>
      <c r="K498" s="78" t="str">
        <f t="shared" si="28"/>
        <v/>
      </c>
    </row>
    <row r="499" spans="1:11" x14ac:dyDescent="0.2">
      <c r="A499" s="12" t="str">
        <f t="shared" si="26"/>
        <v/>
      </c>
      <c r="B499" s="58"/>
      <c r="C499" s="59"/>
      <c r="D499" s="63"/>
      <c r="E499" s="49"/>
      <c r="F499" s="34"/>
      <c r="G499" s="41"/>
      <c r="H499" s="62"/>
      <c r="I499" s="29"/>
      <c r="J499" s="12" t="str">
        <f t="shared" si="27"/>
        <v/>
      </c>
      <c r="K499" s="78" t="str">
        <f t="shared" si="28"/>
        <v/>
      </c>
    </row>
    <row r="500" spans="1:11" x14ac:dyDescent="0.2">
      <c r="A500" s="12" t="str">
        <f t="shared" si="26"/>
        <v/>
      </c>
      <c r="B500" s="58"/>
      <c r="C500" s="59"/>
      <c r="D500" s="63"/>
      <c r="E500" s="49"/>
      <c r="F500" s="34"/>
      <c r="G500" s="41"/>
      <c r="H500" s="62"/>
      <c r="I500" s="29"/>
      <c r="J500" s="12" t="str">
        <f t="shared" si="27"/>
        <v/>
      </c>
      <c r="K500" s="78" t="str">
        <f t="shared" si="28"/>
        <v/>
      </c>
    </row>
    <row r="501" spans="1:11" x14ac:dyDescent="0.2">
      <c r="A501" s="12" t="str">
        <f t="shared" si="26"/>
        <v/>
      </c>
      <c r="B501" s="58"/>
      <c r="C501" s="59"/>
      <c r="D501" s="63"/>
      <c r="E501" s="49"/>
      <c r="F501" s="34"/>
      <c r="G501" s="41"/>
      <c r="H501" s="62"/>
      <c r="I501" s="29"/>
      <c r="J501" s="12" t="str">
        <f t="shared" si="27"/>
        <v/>
      </c>
      <c r="K501" s="78" t="str">
        <f t="shared" si="28"/>
        <v/>
      </c>
    </row>
    <row r="502" spans="1:11" x14ac:dyDescent="0.2">
      <c r="A502" s="12" t="str">
        <f t="shared" si="26"/>
        <v/>
      </c>
      <c r="B502" s="58"/>
      <c r="C502" s="59"/>
      <c r="D502" s="63"/>
      <c r="E502" s="49"/>
      <c r="F502" s="34"/>
      <c r="G502" s="41"/>
      <c r="H502" s="62"/>
      <c r="I502" s="29"/>
      <c r="J502" s="12" t="str">
        <f t="shared" si="27"/>
        <v/>
      </c>
      <c r="K502" s="78" t="str">
        <f t="shared" si="28"/>
        <v/>
      </c>
    </row>
    <row r="503" spans="1:11" x14ac:dyDescent="0.2">
      <c r="A503" s="12" t="str">
        <f t="shared" si="26"/>
        <v/>
      </c>
      <c r="B503" s="58"/>
      <c r="C503" s="59"/>
      <c r="D503" s="63"/>
      <c r="E503" s="49"/>
      <c r="F503" s="34"/>
      <c r="G503" s="41"/>
      <c r="H503" s="62"/>
      <c r="I503" s="29"/>
      <c r="J503" s="12" t="str">
        <f t="shared" si="27"/>
        <v/>
      </c>
      <c r="K503" s="78" t="str">
        <f t="shared" si="28"/>
        <v/>
      </c>
    </row>
    <row r="504" spans="1:11" x14ac:dyDescent="0.2">
      <c r="A504" s="12" t="str">
        <f t="shared" ref="A504:A567" si="29">IF(B504="","",A503+1)</f>
        <v/>
      </c>
      <c r="B504" s="58"/>
      <c r="C504" s="59"/>
      <c r="D504" s="63"/>
      <c r="E504" s="49"/>
      <c r="F504" s="34"/>
      <c r="G504" s="41"/>
      <c r="H504" s="62"/>
      <c r="I504" s="29"/>
      <c r="J504" s="12" t="str">
        <f t="shared" si="27"/>
        <v/>
      </c>
      <c r="K504" s="78" t="str">
        <f t="shared" si="28"/>
        <v/>
      </c>
    </row>
    <row r="505" spans="1:11" x14ac:dyDescent="0.2">
      <c r="A505" s="12" t="str">
        <f t="shared" si="29"/>
        <v/>
      </c>
      <c r="B505" s="58"/>
      <c r="C505" s="59"/>
      <c r="D505" s="63"/>
      <c r="E505" s="49"/>
      <c r="F505" s="34"/>
      <c r="G505" s="41"/>
      <c r="H505" s="62"/>
      <c r="I505" s="29"/>
      <c r="J505" s="12" t="str">
        <f t="shared" si="27"/>
        <v/>
      </c>
      <c r="K505" s="78" t="str">
        <f t="shared" si="28"/>
        <v/>
      </c>
    </row>
    <row r="506" spans="1:11" x14ac:dyDescent="0.2">
      <c r="A506" s="12" t="str">
        <f t="shared" si="29"/>
        <v/>
      </c>
      <c r="B506" s="58"/>
      <c r="C506" s="59"/>
      <c r="D506" s="63"/>
      <c r="E506" s="49"/>
      <c r="F506" s="34"/>
      <c r="G506" s="41"/>
      <c r="H506" s="62"/>
      <c r="I506" s="29"/>
      <c r="J506" s="12" t="str">
        <f t="shared" si="27"/>
        <v/>
      </c>
      <c r="K506" s="78" t="str">
        <f t="shared" si="28"/>
        <v/>
      </c>
    </row>
    <row r="507" spans="1:11" x14ac:dyDescent="0.2">
      <c r="A507" s="12" t="str">
        <f t="shared" si="29"/>
        <v/>
      </c>
      <c r="B507" s="58"/>
      <c r="C507" s="59"/>
      <c r="D507" s="63"/>
      <c r="E507" s="49"/>
      <c r="F507" s="34"/>
      <c r="G507" s="41"/>
      <c r="H507" s="62"/>
      <c r="I507" s="29"/>
      <c r="J507" s="12" t="str">
        <f t="shared" si="27"/>
        <v/>
      </c>
      <c r="K507" s="78" t="str">
        <f t="shared" si="28"/>
        <v/>
      </c>
    </row>
    <row r="508" spans="1:11" x14ac:dyDescent="0.2">
      <c r="A508" s="12" t="str">
        <f t="shared" si="29"/>
        <v/>
      </c>
      <c r="B508" s="58"/>
      <c r="C508" s="59"/>
      <c r="D508" s="63"/>
      <c r="E508" s="49"/>
      <c r="F508" s="34"/>
      <c r="G508" s="41"/>
      <c r="H508" s="62"/>
      <c r="I508" s="29"/>
      <c r="J508" s="12" t="str">
        <f t="shared" si="27"/>
        <v/>
      </c>
      <c r="K508" s="78" t="str">
        <f t="shared" si="28"/>
        <v/>
      </c>
    </row>
    <row r="509" spans="1:11" x14ac:dyDescent="0.2">
      <c r="A509" s="12" t="str">
        <f t="shared" si="29"/>
        <v/>
      </c>
      <c r="B509" s="58"/>
      <c r="C509" s="59"/>
      <c r="D509" s="63"/>
      <c r="E509" s="49"/>
      <c r="F509" s="34"/>
      <c r="G509" s="41"/>
      <c r="H509" s="62"/>
      <c r="I509" s="29"/>
      <c r="J509" s="12" t="str">
        <f t="shared" si="27"/>
        <v/>
      </c>
      <c r="K509" s="78" t="str">
        <f t="shared" si="28"/>
        <v/>
      </c>
    </row>
    <row r="510" spans="1:11" x14ac:dyDescent="0.2">
      <c r="A510" s="12" t="str">
        <f t="shared" si="29"/>
        <v/>
      </c>
      <c r="B510" s="58"/>
      <c r="C510" s="59"/>
      <c r="D510" s="63"/>
      <c r="E510" s="49"/>
      <c r="F510" s="34"/>
      <c r="G510" s="41"/>
      <c r="H510" s="62"/>
      <c r="I510" s="29"/>
      <c r="J510" s="12" t="str">
        <f t="shared" si="27"/>
        <v/>
      </c>
      <c r="K510" s="78" t="str">
        <f t="shared" si="28"/>
        <v/>
      </c>
    </row>
    <row r="511" spans="1:11" x14ac:dyDescent="0.2">
      <c r="A511" s="12" t="str">
        <f t="shared" si="29"/>
        <v/>
      </c>
      <c r="B511" s="58"/>
      <c r="C511" s="59"/>
      <c r="D511" s="63"/>
      <c r="E511" s="49"/>
      <c r="F511" s="34"/>
      <c r="G511" s="41"/>
      <c r="H511" s="62"/>
      <c r="I511" s="29"/>
      <c r="J511" s="12" t="str">
        <f t="shared" si="27"/>
        <v/>
      </c>
      <c r="K511" s="78" t="str">
        <f t="shared" si="28"/>
        <v/>
      </c>
    </row>
    <row r="512" spans="1:11" x14ac:dyDescent="0.2">
      <c r="A512" s="12" t="str">
        <f t="shared" si="29"/>
        <v/>
      </c>
      <c r="B512" s="58"/>
      <c r="C512" s="59"/>
      <c r="D512" s="63"/>
      <c r="E512" s="49"/>
      <c r="F512" s="34"/>
      <c r="G512" s="41"/>
      <c r="H512" s="62"/>
      <c r="I512" s="29"/>
      <c r="J512" s="12" t="str">
        <f t="shared" si="27"/>
        <v/>
      </c>
      <c r="K512" s="78" t="str">
        <f t="shared" si="28"/>
        <v/>
      </c>
    </row>
    <row r="513" spans="1:11" x14ac:dyDescent="0.2">
      <c r="A513" s="12" t="str">
        <f t="shared" si="29"/>
        <v/>
      </c>
      <c r="B513" s="58"/>
      <c r="C513" s="59"/>
      <c r="D513" s="63"/>
      <c r="E513" s="49"/>
      <c r="F513" s="34"/>
      <c r="G513" s="41"/>
      <c r="H513" s="62"/>
      <c r="I513" s="29"/>
      <c r="J513" s="12" t="str">
        <f t="shared" si="27"/>
        <v/>
      </c>
      <c r="K513" s="78" t="str">
        <f t="shared" si="28"/>
        <v/>
      </c>
    </row>
    <row r="514" spans="1:11" x14ac:dyDescent="0.2">
      <c r="A514" s="12" t="str">
        <f t="shared" si="29"/>
        <v/>
      </c>
      <c r="B514" s="58"/>
      <c r="C514" s="59"/>
      <c r="D514" s="63"/>
      <c r="E514" s="49"/>
      <c r="F514" s="34"/>
      <c r="G514" s="41"/>
      <c r="H514" s="62"/>
      <c r="I514" s="29"/>
      <c r="J514" s="12" t="str">
        <f t="shared" si="27"/>
        <v/>
      </c>
      <c r="K514" s="78" t="str">
        <f t="shared" si="28"/>
        <v/>
      </c>
    </row>
    <row r="515" spans="1:11" x14ac:dyDescent="0.2">
      <c r="A515" s="12" t="str">
        <f t="shared" si="29"/>
        <v/>
      </c>
      <c r="B515" s="58"/>
      <c r="C515" s="59"/>
      <c r="D515" s="63"/>
      <c r="E515" s="49"/>
      <c r="F515" s="34"/>
      <c r="G515" s="41"/>
      <c r="H515" s="62"/>
      <c r="I515" s="29"/>
      <c r="J515" s="12" t="str">
        <f t="shared" si="27"/>
        <v/>
      </c>
      <c r="K515" s="78" t="str">
        <f t="shared" si="28"/>
        <v/>
      </c>
    </row>
    <row r="516" spans="1:11" x14ac:dyDescent="0.2">
      <c r="A516" s="12" t="str">
        <f t="shared" si="29"/>
        <v/>
      </c>
      <c r="B516" s="58"/>
      <c r="C516" s="59"/>
      <c r="D516" s="63"/>
      <c r="E516" s="49"/>
      <c r="F516" s="34"/>
      <c r="G516" s="41"/>
      <c r="H516" s="62"/>
      <c r="I516" s="29"/>
      <c r="J516" s="12" t="str">
        <f t="shared" si="27"/>
        <v/>
      </c>
      <c r="K516" s="78" t="str">
        <f t="shared" si="28"/>
        <v/>
      </c>
    </row>
    <row r="517" spans="1:11" x14ac:dyDescent="0.2">
      <c r="A517" s="12" t="str">
        <f t="shared" si="29"/>
        <v/>
      </c>
      <c r="B517" s="58"/>
      <c r="C517" s="59"/>
      <c r="D517" s="63"/>
      <c r="E517" s="49"/>
      <c r="F517" s="34"/>
      <c r="G517" s="41"/>
      <c r="H517" s="62"/>
      <c r="I517" s="29"/>
      <c r="J517" s="12" t="str">
        <f t="shared" si="27"/>
        <v/>
      </c>
      <c r="K517" s="78" t="str">
        <f t="shared" si="28"/>
        <v/>
      </c>
    </row>
    <row r="518" spans="1:11" x14ac:dyDescent="0.2">
      <c r="A518" s="12" t="str">
        <f t="shared" si="29"/>
        <v/>
      </c>
      <c r="B518" s="58"/>
      <c r="C518" s="59"/>
      <c r="D518" s="63"/>
      <c r="E518" s="49"/>
      <c r="F518" s="34"/>
      <c r="G518" s="41"/>
      <c r="H518" s="62"/>
      <c r="I518" s="29"/>
      <c r="J518" s="12" t="str">
        <f t="shared" si="27"/>
        <v/>
      </c>
      <c r="K518" s="78" t="str">
        <f t="shared" si="28"/>
        <v/>
      </c>
    </row>
    <row r="519" spans="1:11" x14ac:dyDescent="0.2">
      <c r="A519" s="12" t="str">
        <f t="shared" si="29"/>
        <v/>
      </c>
      <c r="B519" s="58"/>
      <c r="C519" s="59"/>
      <c r="D519" s="63"/>
      <c r="E519" s="49"/>
      <c r="F519" s="34"/>
      <c r="G519" s="41"/>
      <c r="H519" s="62"/>
      <c r="I519" s="29"/>
      <c r="J519" s="12" t="str">
        <f t="shared" si="27"/>
        <v/>
      </c>
      <c r="K519" s="78" t="str">
        <f t="shared" si="28"/>
        <v/>
      </c>
    </row>
    <row r="520" spans="1:11" x14ac:dyDescent="0.2">
      <c r="A520" s="12" t="str">
        <f t="shared" si="29"/>
        <v/>
      </c>
      <c r="B520" s="58"/>
      <c r="C520" s="59"/>
      <c r="D520" s="63"/>
      <c r="E520" s="49"/>
      <c r="F520" s="34"/>
      <c r="G520" s="41"/>
      <c r="H520" s="62"/>
      <c r="I520" s="29"/>
      <c r="J520" s="12" t="str">
        <f t="shared" si="27"/>
        <v/>
      </c>
      <c r="K520" s="78" t="str">
        <f t="shared" si="28"/>
        <v/>
      </c>
    </row>
    <row r="521" spans="1:11" x14ac:dyDescent="0.2">
      <c r="A521" s="12" t="str">
        <f t="shared" si="29"/>
        <v/>
      </c>
      <c r="B521" s="58"/>
      <c r="C521" s="59"/>
      <c r="D521" s="63"/>
      <c r="E521" s="49"/>
      <c r="F521" s="34"/>
      <c r="G521" s="41"/>
      <c r="H521" s="62"/>
      <c r="I521" s="29"/>
      <c r="J521" s="12" t="str">
        <f t="shared" ref="J521:J584" si="30">IF(A521="","",MONTH(C521))</f>
        <v/>
      </c>
      <c r="K521" s="78" t="str">
        <f t="shared" ref="K521:K584" si="31">IF(A521="","",YEAR(C521))</f>
        <v/>
      </c>
    </row>
    <row r="522" spans="1:11" x14ac:dyDescent="0.2">
      <c r="A522" s="12" t="str">
        <f t="shared" si="29"/>
        <v/>
      </c>
      <c r="B522" s="58"/>
      <c r="C522" s="59"/>
      <c r="D522" s="63"/>
      <c r="E522" s="49"/>
      <c r="F522" s="34"/>
      <c r="G522" s="41"/>
      <c r="H522" s="62"/>
      <c r="I522" s="29"/>
      <c r="J522" s="12" t="str">
        <f t="shared" si="30"/>
        <v/>
      </c>
      <c r="K522" s="78" t="str">
        <f t="shared" si="31"/>
        <v/>
      </c>
    </row>
    <row r="523" spans="1:11" x14ac:dyDescent="0.2">
      <c r="A523" s="12" t="str">
        <f t="shared" si="29"/>
        <v/>
      </c>
      <c r="B523" s="58"/>
      <c r="C523" s="59"/>
      <c r="D523" s="63"/>
      <c r="E523" s="49"/>
      <c r="F523" s="34"/>
      <c r="G523" s="41"/>
      <c r="H523" s="62"/>
      <c r="I523" s="29"/>
      <c r="J523" s="12" t="str">
        <f t="shared" si="30"/>
        <v/>
      </c>
      <c r="K523" s="78" t="str">
        <f t="shared" si="31"/>
        <v/>
      </c>
    </row>
    <row r="524" spans="1:11" x14ac:dyDescent="0.2">
      <c r="A524" s="12" t="str">
        <f t="shared" si="29"/>
        <v/>
      </c>
      <c r="B524" s="58"/>
      <c r="C524" s="59"/>
      <c r="D524" s="63"/>
      <c r="E524" s="49"/>
      <c r="F524" s="34"/>
      <c r="G524" s="41"/>
      <c r="H524" s="62"/>
      <c r="I524" s="29"/>
      <c r="J524" s="12" t="str">
        <f t="shared" si="30"/>
        <v/>
      </c>
      <c r="K524" s="78" t="str">
        <f t="shared" si="31"/>
        <v/>
      </c>
    </row>
    <row r="525" spans="1:11" x14ac:dyDescent="0.2">
      <c r="A525" s="12" t="str">
        <f t="shared" si="29"/>
        <v/>
      </c>
      <c r="B525" s="58"/>
      <c r="C525" s="59"/>
      <c r="D525" s="63"/>
      <c r="E525" s="49"/>
      <c r="F525" s="34"/>
      <c r="G525" s="41"/>
      <c r="H525" s="62"/>
      <c r="I525" s="29"/>
      <c r="J525" s="12" t="str">
        <f t="shared" si="30"/>
        <v/>
      </c>
      <c r="K525" s="78" t="str">
        <f t="shared" si="31"/>
        <v/>
      </c>
    </row>
    <row r="526" spans="1:11" x14ac:dyDescent="0.2">
      <c r="A526" s="12" t="str">
        <f t="shared" si="29"/>
        <v/>
      </c>
      <c r="B526" s="58"/>
      <c r="C526" s="59"/>
      <c r="D526" s="63"/>
      <c r="E526" s="49"/>
      <c r="F526" s="34"/>
      <c r="G526" s="41"/>
      <c r="H526" s="62"/>
      <c r="I526" s="29"/>
      <c r="J526" s="12" t="str">
        <f t="shared" si="30"/>
        <v/>
      </c>
      <c r="K526" s="78" t="str">
        <f t="shared" si="31"/>
        <v/>
      </c>
    </row>
    <row r="527" spans="1:11" x14ac:dyDescent="0.2">
      <c r="A527" s="12" t="str">
        <f t="shared" si="29"/>
        <v/>
      </c>
      <c r="B527" s="58"/>
      <c r="C527" s="59"/>
      <c r="D527" s="63"/>
      <c r="E527" s="49"/>
      <c r="F527" s="34"/>
      <c r="G527" s="41"/>
      <c r="H527" s="62"/>
      <c r="I527" s="29"/>
      <c r="J527" s="12" t="str">
        <f t="shared" si="30"/>
        <v/>
      </c>
      <c r="K527" s="78" t="str">
        <f t="shared" si="31"/>
        <v/>
      </c>
    </row>
    <row r="528" spans="1:11" x14ac:dyDescent="0.2">
      <c r="A528" s="12" t="str">
        <f t="shared" si="29"/>
        <v/>
      </c>
      <c r="B528" s="58"/>
      <c r="C528" s="59"/>
      <c r="D528" s="63"/>
      <c r="E528" s="49"/>
      <c r="F528" s="34"/>
      <c r="G528" s="41"/>
      <c r="H528" s="62"/>
      <c r="I528" s="29"/>
      <c r="J528" s="12" t="str">
        <f t="shared" si="30"/>
        <v/>
      </c>
      <c r="K528" s="78" t="str">
        <f t="shared" si="31"/>
        <v/>
      </c>
    </row>
    <row r="529" spans="1:11" x14ac:dyDescent="0.2">
      <c r="A529" s="12" t="str">
        <f t="shared" si="29"/>
        <v/>
      </c>
      <c r="B529" s="58"/>
      <c r="C529" s="59"/>
      <c r="D529" s="63"/>
      <c r="E529" s="49"/>
      <c r="F529" s="34"/>
      <c r="G529" s="41"/>
      <c r="H529" s="62"/>
      <c r="I529" s="29"/>
      <c r="J529" s="12" t="str">
        <f t="shared" si="30"/>
        <v/>
      </c>
      <c r="K529" s="78" t="str">
        <f t="shared" si="31"/>
        <v/>
      </c>
    </row>
    <row r="530" spans="1:11" x14ac:dyDescent="0.2">
      <c r="A530" s="12" t="str">
        <f t="shared" si="29"/>
        <v/>
      </c>
      <c r="B530" s="58"/>
      <c r="C530" s="59"/>
      <c r="D530" s="63"/>
      <c r="E530" s="49"/>
      <c r="F530" s="34"/>
      <c r="G530" s="41"/>
      <c r="H530" s="62"/>
      <c r="I530" s="29"/>
      <c r="J530" s="12" t="str">
        <f t="shared" si="30"/>
        <v/>
      </c>
      <c r="K530" s="78" t="str">
        <f t="shared" si="31"/>
        <v/>
      </c>
    </row>
    <row r="531" spans="1:11" x14ac:dyDescent="0.2">
      <c r="A531" s="12" t="str">
        <f t="shared" si="29"/>
        <v/>
      </c>
      <c r="B531" s="58"/>
      <c r="C531" s="59"/>
      <c r="D531" s="63"/>
      <c r="E531" s="49"/>
      <c r="F531" s="34"/>
      <c r="G531" s="41"/>
      <c r="H531" s="62"/>
      <c r="I531" s="29"/>
      <c r="J531" s="12" t="str">
        <f t="shared" si="30"/>
        <v/>
      </c>
      <c r="K531" s="78" t="str">
        <f t="shared" si="31"/>
        <v/>
      </c>
    </row>
    <row r="532" spans="1:11" x14ac:dyDescent="0.2">
      <c r="A532" s="12" t="str">
        <f t="shared" si="29"/>
        <v/>
      </c>
      <c r="B532" s="58"/>
      <c r="C532" s="59"/>
      <c r="D532" s="63"/>
      <c r="E532" s="49"/>
      <c r="F532" s="34"/>
      <c r="G532" s="41"/>
      <c r="H532" s="62"/>
      <c r="I532" s="29"/>
      <c r="J532" s="12" t="str">
        <f t="shared" si="30"/>
        <v/>
      </c>
      <c r="K532" s="78" t="str">
        <f t="shared" si="31"/>
        <v/>
      </c>
    </row>
    <row r="533" spans="1:11" x14ac:dyDescent="0.2">
      <c r="A533" s="12" t="str">
        <f t="shared" si="29"/>
        <v/>
      </c>
      <c r="B533" s="58"/>
      <c r="C533" s="59"/>
      <c r="D533" s="63"/>
      <c r="E533" s="49"/>
      <c r="F533" s="34"/>
      <c r="G533" s="41"/>
      <c r="H533" s="62"/>
      <c r="I533" s="29"/>
      <c r="J533" s="12" t="str">
        <f t="shared" si="30"/>
        <v/>
      </c>
      <c r="K533" s="78" t="str">
        <f t="shared" si="31"/>
        <v/>
      </c>
    </row>
    <row r="534" spans="1:11" x14ac:dyDescent="0.2">
      <c r="A534" s="12" t="str">
        <f t="shared" si="29"/>
        <v/>
      </c>
      <c r="B534" s="58"/>
      <c r="C534" s="59"/>
      <c r="D534" s="63"/>
      <c r="E534" s="49"/>
      <c r="F534" s="34"/>
      <c r="G534" s="41"/>
      <c r="H534" s="62"/>
      <c r="I534" s="29"/>
      <c r="J534" s="12" t="str">
        <f t="shared" si="30"/>
        <v/>
      </c>
      <c r="K534" s="78" t="str">
        <f t="shared" si="31"/>
        <v/>
      </c>
    </row>
    <row r="535" spans="1:11" x14ac:dyDescent="0.2">
      <c r="A535" s="12" t="str">
        <f t="shared" si="29"/>
        <v/>
      </c>
      <c r="B535" s="58"/>
      <c r="C535" s="59"/>
      <c r="D535" s="63"/>
      <c r="E535" s="49"/>
      <c r="F535" s="34"/>
      <c r="G535" s="41"/>
      <c r="H535" s="62"/>
      <c r="I535" s="29"/>
      <c r="J535" s="12" t="str">
        <f t="shared" si="30"/>
        <v/>
      </c>
      <c r="K535" s="78" t="str">
        <f t="shared" si="31"/>
        <v/>
      </c>
    </row>
    <row r="536" spans="1:11" x14ac:dyDescent="0.2">
      <c r="A536" s="12" t="str">
        <f t="shared" si="29"/>
        <v/>
      </c>
      <c r="B536" s="58"/>
      <c r="C536" s="59"/>
      <c r="D536" s="63"/>
      <c r="E536" s="49"/>
      <c r="F536" s="34"/>
      <c r="G536" s="41"/>
      <c r="H536" s="62"/>
      <c r="I536" s="29"/>
      <c r="J536" s="12" t="str">
        <f t="shared" si="30"/>
        <v/>
      </c>
      <c r="K536" s="78" t="str">
        <f t="shared" si="31"/>
        <v/>
      </c>
    </row>
    <row r="537" spans="1:11" x14ac:dyDescent="0.2">
      <c r="A537" s="12" t="str">
        <f t="shared" si="29"/>
        <v/>
      </c>
      <c r="B537" s="58"/>
      <c r="C537" s="59"/>
      <c r="D537" s="63"/>
      <c r="E537" s="49"/>
      <c r="F537" s="34"/>
      <c r="G537" s="41"/>
      <c r="H537" s="62"/>
      <c r="I537" s="29"/>
      <c r="J537" s="12" t="str">
        <f t="shared" si="30"/>
        <v/>
      </c>
      <c r="K537" s="78" t="str">
        <f t="shared" si="31"/>
        <v/>
      </c>
    </row>
    <row r="538" spans="1:11" x14ac:dyDescent="0.2">
      <c r="A538" s="12" t="str">
        <f t="shared" si="29"/>
        <v/>
      </c>
      <c r="B538" s="58"/>
      <c r="C538" s="59"/>
      <c r="D538" s="63"/>
      <c r="E538" s="49"/>
      <c r="F538" s="34"/>
      <c r="G538" s="41"/>
      <c r="H538" s="62"/>
      <c r="I538" s="29"/>
      <c r="J538" s="12" t="str">
        <f t="shared" si="30"/>
        <v/>
      </c>
      <c r="K538" s="78" t="str">
        <f t="shared" si="31"/>
        <v/>
      </c>
    </row>
    <row r="539" spans="1:11" x14ac:dyDescent="0.2">
      <c r="A539" s="12" t="str">
        <f t="shared" si="29"/>
        <v/>
      </c>
      <c r="B539" s="58"/>
      <c r="C539" s="59"/>
      <c r="D539" s="63"/>
      <c r="E539" s="49"/>
      <c r="F539" s="34"/>
      <c r="G539" s="41"/>
      <c r="H539" s="62"/>
      <c r="I539" s="29"/>
      <c r="J539" s="12" t="str">
        <f t="shared" si="30"/>
        <v/>
      </c>
      <c r="K539" s="78" t="str">
        <f t="shared" si="31"/>
        <v/>
      </c>
    </row>
    <row r="540" spans="1:11" x14ac:dyDescent="0.2">
      <c r="A540" s="12" t="str">
        <f t="shared" si="29"/>
        <v/>
      </c>
      <c r="B540" s="58"/>
      <c r="C540" s="59"/>
      <c r="D540" s="63"/>
      <c r="E540" s="49"/>
      <c r="F540" s="34"/>
      <c r="G540" s="41"/>
      <c r="H540" s="62"/>
      <c r="I540" s="29"/>
      <c r="J540" s="12" t="str">
        <f t="shared" si="30"/>
        <v/>
      </c>
      <c r="K540" s="78" t="str">
        <f t="shared" si="31"/>
        <v/>
      </c>
    </row>
    <row r="541" spans="1:11" x14ac:dyDescent="0.2">
      <c r="A541" s="12" t="str">
        <f t="shared" si="29"/>
        <v/>
      </c>
      <c r="B541" s="58"/>
      <c r="C541" s="59"/>
      <c r="D541" s="63"/>
      <c r="E541" s="49"/>
      <c r="F541" s="34"/>
      <c r="G541" s="41"/>
      <c r="H541" s="62"/>
      <c r="I541" s="29"/>
      <c r="J541" s="12" t="str">
        <f t="shared" si="30"/>
        <v/>
      </c>
      <c r="K541" s="78" t="str">
        <f t="shared" si="31"/>
        <v/>
      </c>
    </row>
    <row r="542" spans="1:11" x14ac:dyDescent="0.2">
      <c r="A542" s="12" t="str">
        <f t="shared" si="29"/>
        <v/>
      </c>
      <c r="B542" s="58"/>
      <c r="C542" s="59"/>
      <c r="D542" s="63"/>
      <c r="E542" s="49"/>
      <c r="F542" s="34"/>
      <c r="G542" s="41"/>
      <c r="H542" s="62"/>
      <c r="I542" s="29"/>
      <c r="J542" s="12" t="str">
        <f t="shared" si="30"/>
        <v/>
      </c>
      <c r="K542" s="78" t="str">
        <f t="shared" si="31"/>
        <v/>
      </c>
    </row>
    <row r="543" spans="1:11" x14ac:dyDescent="0.2">
      <c r="A543" s="12" t="str">
        <f t="shared" si="29"/>
        <v/>
      </c>
      <c r="B543" s="58"/>
      <c r="C543" s="59"/>
      <c r="D543" s="63"/>
      <c r="E543" s="49"/>
      <c r="F543" s="34"/>
      <c r="G543" s="41"/>
      <c r="H543" s="62"/>
      <c r="I543" s="29"/>
      <c r="J543" s="12" t="str">
        <f t="shared" si="30"/>
        <v/>
      </c>
      <c r="K543" s="78" t="str">
        <f t="shared" si="31"/>
        <v/>
      </c>
    </row>
    <row r="544" spans="1:11" x14ac:dyDescent="0.2">
      <c r="A544" s="12" t="str">
        <f t="shared" si="29"/>
        <v/>
      </c>
      <c r="B544" s="58"/>
      <c r="C544" s="59"/>
      <c r="D544" s="63"/>
      <c r="E544" s="49"/>
      <c r="F544" s="34"/>
      <c r="G544" s="41"/>
      <c r="H544" s="62"/>
      <c r="I544" s="29"/>
      <c r="J544" s="12" t="str">
        <f t="shared" si="30"/>
        <v/>
      </c>
      <c r="K544" s="78" t="str">
        <f t="shared" si="31"/>
        <v/>
      </c>
    </row>
    <row r="545" spans="1:11" x14ac:dyDescent="0.2">
      <c r="A545" s="12" t="str">
        <f t="shared" si="29"/>
        <v/>
      </c>
      <c r="B545" s="58"/>
      <c r="C545" s="59"/>
      <c r="D545" s="63"/>
      <c r="E545" s="49"/>
      <c r="F545" s="34"/>
      <c r="G545" s="41"/>
      <c r="H545" s="62"/>
      <c r="I545" s="29"/>
      <c r="J545" s="12" t="str">
        <f t="shared" si="30"/>
        <v/>
      </c>
      <c r="K545" s="78" t="str">
        <f t="shared" si="31"/>
        <v/>
      </c>
    </row>
    <row r="546" spans="1:11" x14ac:dyDescent="0.2">
      <c r="A546" s="12" t="str">
        <f t="shared" si="29"/>
        <v/>
      </c>
      <c r="B546" s="58"/>
      <c r="C546" s="59"/>
      <c r="D546" s="63"/>
      <c r="E546" s="49"/>
      <c r="F546" s="34"/>
      <c r="G546" s="41"/>
      <c r="H546" s="62"/>
      <c r="I546" s="29"/>
      <c r="J546" s="12" t="str">
        <f t="shared" si="30"/>
        <v/>
      </c>
      <c r="K546" s="78" t="str">
        <f t="shared" si="31"/>
        <v/>
      </c>
    </row>
    <row r="547" spans="1:11" x14ac:dyDescent="0.2">
      <c r="A547" s="12" t="str">
        <f t="shared" si="29"/>
        <v/>
      </c>
      <c r="B547" s="58"/>
      <c r="C547" s="59"/>
      <c r="D547" s="63"/>
      <c r="E547" s="49"/>
      <c r="F547" s="34"/>
      <c r="G547" s="41"/>
      <c r="H547" s="62"/>
      <c r="I547" s="29"/>
      <c r="J547" s="12" t="str">
        <f t="shared" si="30"/>
        <v/>
      </c>
      <c r="K547" s="78" t="str">
        <f t="shared" si="31"/>
        <v/>
      </c>
    </row>
    <row r="548" spans="1:11" x14ac:dyDescent="0.2">
      <c r="A548" s="12" t="str">
        <f t="shared" si="29"/>
        <v/>
      </c>
      <c r="B548" s="58"/>
      <c r="C548" s="59"/>
      <c r="D548" s="63"/>
      <c r="E548" s="49"/>
      <c r="F548" s="34"/>
      <c r="G548" s="41"/>
      <c r="H548" s="62"/>
      <c r="I548" s="29"/>
      <c r="J548" s="12" t="str">
        <f t="shared" si="30"/>
        <v/>
      </c>
      <c r="K548" s="78" t="str">
        <f t="shared" si="31"/>
        <v/>
      </c>
    </row>
    <row r="549" spans="1:11" x14ac:dyDescent="0.2">
      <c r="A549" s="12" t="str">
        <f t="shared" si="29"/>
        <v/>
      </c>
      <c r="B549" s="58"/>
      <c r="C549" s="59"/>
      <c r="D549" s="63"/>
      <c r="E549" s="49"/>
      <c r="F549" s="34"/>
      <c r="G549" s="41"/>
      <c r="H549" s="62"/>
      <c r="I549" s="29"/>
      <c r="J549" s="12" t="str">
        <f t="shared" si="30"/>
        <v/>
      </c>
      <c r="K549" s="78" t="str">
        <f t="shared" si="31"/>
        <v/>
      </c>
    </row>
    <row r="550" spans="1:11" x14ac:dyDescent="0.2">
      <c r="A550" s="12" t="str">
        <f t="shared" si="29"/>
        <v/>
      </c>
      <c r="B550" s="58"/>
      <c r="C550" s="59"/>
      <c r="D550" s="63"/>
      <c r="E550" s="49"/>
      <c r="F550" s="34"/>
      <c r="G550" s="41"/>
      <c r="H550" s="62"/>
      <c r="I550" s="29"/>
      <c r="J550" s="12" t="str">
        <f t="shared" si="30"/>
        <v/>
      </c>
      <c r="K550" s="78" t="str">
        <f t="shared" si="31"/>
        <v/>
      </c>
    </row>
    <row r="551" spans="1:11" x14ac:dyDescent="0.2">
      <c r="A551" s="12" t="str">
        <f t="shared" si="29"/>
        <v/>
      </c>
      <c r="B551" s="58"/>
      <c r="C551" s="59"/>
      <c r="D551" s="63"/>
      <c r="E551" s="49"/>
      <c r="F551" s="34"/>
      <c r="G551" s="41"/>
      <c r="H551" s="62"/>
      <c r="I551" s="29"/>
      <c r="J551" s="12" t="str">
        <f t="shared" si="30"/>
        <v/>
      </c>
      <c r="K551" s="78" t="str">
        <f t="shared" si="31"/>
        <v/>
      </c>
    </row>
    <row r="552" spans="1:11" x14ac:dyDescent="0.2">
      <c r="A552" s="12" t="str">
        <f t="shared" si="29"/>
        <v/>
      </c>
      <c r="B552" s="58"/>
      <c r="C552" s="59"/>
      <c r="D552" s="63"/>
      <c r="E552" s="49"/>
      <c r="F552" s="34"/>
      <c r="G552" s="41"/>
      <c r="H552" s="62"/>
      <c r="I552" s="29"/>
      <c r="J552" s="12" t="str">
        <f t="shared" si="30"/>
        <v/>
      </c>
      <c r="K552" s="78" t="str">
        <f t="shared" si="31"/>
        <v/>
      </c>
    </row>
    <row r="553" spans="1:11" x14ac:dyDescent="0.2">
      <c r="A553" s="12" t="str">
        <f t="shared" si="29"/>
        <v/>
      </c>
      <c r="B553" s="58"/>
      <c r="C553" s="59"/>
      <c r="D553" s="63"/>
      <c r="E553" s="49"/>
      <c r="F553" s="34"/>
      <c r="G553" s="41"/>
      <c r="H553" s="62"/>
      <c r="I553" s="29"/>
      <c r="J553" s="12" t="str">
        <f t="shared" si="30"/>
        <v/>
      </c>
      <c r="K553" s="78" t="str">
        <f t="shared" si="31"/>
        <v/>
      </c>
    </row>
    <row r="554" spans="1:11" x14ac:dyDescent="0.2">
      <c r="A554" s="12" t="str">
        <f t="shared" si="29"/>
        <v/>
      </c>
      <c r="B554" s="58"/>
      <c r="C554" s="59"/>
      <c r="D554" s="63"/>
      <c r="E554" s="49"/>
      <c r="F554" s="34"/>
      <c r="G554" s="41"/>
      <c r="H554" s="62"/>
      <c r="I554" s="29"/>
      <c r="J554" s="12" t="str">
        <f t="shared" si="30"/>
        <v/>
      </c>
      <c r="K554" s="78" t="str">
        <f t="shared" si="31"/>
        <v/>
      </c>
    </row>
    <row r="555" spans="1:11" x14ac:dyDescent="0.2">
      <c r="A555" s="12" t="str">
        <f t="shared" si="29"/>
        <v/>
      </c>
      <c r="B555" s="58"/>
      <c r="C555" s="59"/>
      <c r="D555" s="63"/>
      <c r="E555" s="49"/>
      <c r="F555" s="34"/>
      <c r="G555" s="41"/>
      <c r="H555" s="62"/>
      <c r="I555" s="29"/>
      <c r="J555" s="12" t="str">
        <f t="shared" si="30"/>
        <v/>
      </c>
      <c r="K555" s="78" t="str">
        <f t="shared" si="31"/>
        <v/>
      </c>
    </row>
    <row r="556" spans="1:11" x14ac:dyDescent="0.2">
      <c r="A556" s="12" t="str">
        <f t="shared" si="29"/>
        <v/>
      </c>
      <c r="B556" s="58"/>
      <c r="C556" s="59"/>
      <c r="D556" s="63"/>
      <c r="E556" s="49"/>
      <c r="F556" s="34"/>
      <c r="G556" s="41"/>
      <c r="H556" s="62"/>
      <c r="I556" s="29"/>
      <c r="J556" s="12" t="str">
        <f t="shared" si="30"/>
        <v/>
      </c>
      <c r="K556" s="78" t="str">
        <f t="shared" si="31"/>
        <v/>
      </c>
    </row>
    <row r="557" spans="1:11" x14ac:dyDescent="0.2">
      <c r="A557" s="12" t="str">
        <f t="shared" si="29"/>
        <v/>
      </c>
      <c r="B557" s="58"/>
      <c r="C557" s="59"/>
      <c r="D557" s="63"/>
      <c r="E557" s="49"/>
      <c r="F557" s="34"/>
      <c r="G557" s="41"/>
      <c r="H557" s="62"/>
      <c r="I557" s="53"/>
      <c r="J557" s="12" t="str">
        <f t="shared" si="30"/>
        <v/>
      </c>
      <c r="K557" s="78" t="str">
        <f t="shared" si="31"/>
        <v/>
      </c>
    </row>
    <row r="558" spans="1:11" x14ac:dyDescent="0.2">
      <c r="A558" s="12" t="str">
        <f t="shared" si="29"/>
        <v/>
      </c>
      <c r="B558" s="58"/>
      <c r="C558" s="59"/>
      <c r="D558" s="63"/>
      <c r="E558" s="49"/>
      <c r="F558" s="34"/>
      <c r="G558" s="41"/>
      <c r="H558" s="62"/>
      <c r="I558" s="53"/>
      <c r="J558" s="12" t="str">
        <f t="shared" si="30"/>
        <v/>
      </c>
      <c r="K558" s="78" t="str">
        <f t="shared" si="31"/>
        <v/>
      </c>
    </row>
    <row r="559" spans="1:11" x14ac:dyDescent="0.2">
      <c r="A559" s="12" t="str">
        <f t="shared" si="29"/>
        <v/>
      </c>
      <c r="B559" s="58"/>
      <c r="C559" s="59"/>
      <c r="D559" s="63"/>
      <c r="E559" s="49"/>
      <c r="F559" s="34"/>
      <c r="G559" s="41"/>
      <c r="H559" s="62"/>
      <c r="I559" s="53"/>
      <c r="J559" s="12" t="str">
        <f t="shared" si="30"/>
        <v/>
      </c>
      <c r="K559" s="78" t="str">
        <f t="shared" si="31"/>
        <v/>
      </c>
    </row>
    <row r="560" spans="1:11" x14ac:dyDescent="0.2">
      <c r="A560" s="12" t="str">
        <f t="shared" si="29"/>
        <v/>
      </c>
      <c r="B560" s="58"/>
      <c r="C560" s="59"/>
      <c r="D560" s="63"/>
      <c r="E560" s="49"/>
      <c r="F560" s="34"/>
      <c r="G560" s="41"/>
      <c r="H560" s="62"/>
      <c r="I560" s="53"/>
      <c r="J560" s="12" t="str">
        <f t="shared" si="30"/>
        <v/>
      </c>
      <c r="K560" s="78" t="str">
        <f t="shared" si="31"/>
        <v/>
      </c>
    </row>
    <row r="561" spans="1:11" x14ac:dyDescent="0.2">
      <c r="A561" s="12" t="str">
        <f t="shared" si="29"/>
        <v/>
      </c>
      <c r="B561" s="58"/>
      <c r="C561" s="59"/>
      <c r="D561" s="63"/>
      <c r="E561" s="49"/>
      <c r="F561" s="34"/>
      <c r="G561" s="41"/>
      <c r="H561" s="62"/>
      <c r="I561" s="53"/>
      <c r="J561" s="12" t="str">
        <f t="shared" si="30"/>
        <v/>
      </c>
      <c r="K561" s="78" t="str">
        <f t="shared" si="31"/>
        <v/>
      </c>
    </row>
    <row r="562" spans="1:11" x14ac:dyDescent="0.2">
      <c r="A562" s="12" t="str">
        <f t="shared" si="29"/>
        <v/>
      </c>
      <c r="B562" s="58"/>
      <c r="C562" s="59"/>
      <c r="D562" s="63"/>
      <c r="E562" s="49"/>
      <c r="F562" s="34"/>
      <c r="G562" s="41"/>
      <c r="H562" s="62"/>
      <c r="I562" s="53"/>
      <c r="J562" s="12" t="str">
        <f t="shared" si="30"/>
        <v/>
      </c>
      <c r="K562" s="78" t="str">
        <f t="shared" si="31"/>
        <v/>
      </c>
    </row>
    <row r="563" spans="1:11" x14ac:dyDescent="0.2">
      <c r="A563" s="12" t="str">
        <f t="shared" si="29"/>
        <v/>
      </c>
      <c r="B563" s="58"/>
      <c r="C563" s="59"/>
      <c r="D563" s="63"/>
      <c r="E563" s="49"/>
      <c r="F563" s="34"/>
      <c r="G563" s="41"/>
      <c r="H563" s="62"/>
      <c r="I563" s="53"/>
      <c r="J563" s="12" t="str">
        <f t="shared" si="30"/>
        <v/>
      </c>
      <c r="K563" s="78" t="str">
        <f t="shared" si="31"/>
        <v/>
      </c>
    </row>
    <row r="564" spans="1:11" x14ac:dyDescent="0.2">
      <c r="A564" s="12" t="str">
        <f t="shared" si="29"/>
        <v/>
      </c>
      <c r="B564" s="58"/>
      <c r="C564" s="59"/>
      <c r="D564" s="63"/>
      <c r="E564" s="49"/>
      <c r="F564" s="34"/>
      <c r="G564" s="41"/>
      <c r="H564" s="62"/>
      <c r="I564" s="53"/>
      <c r="J564" s="12" t="str">
        <f t="shared" si="30"/>
        <v/>
      </c>
      <c r="K564" s="78" t="str">
        <f t="shared" si="31"/>
        <v/>
      </c>
    </row>
    <row r="565" spans="1:11" x14ac:dyDescent="0.2">
      <c r="A565" s="12" t="str">
        <f t="shared" si="29"/>
        <v/>
      </c>
      <c r="B565" s="58"/>
      <c r="C565" s="59"/>
      <c r="D565" s="63"/>
      <c r="E565" s="49"/>
      <c r="F565" s="34"/>
      <c r="G565" s="41"/>
      <c r="H565" s="62"/>
      <c r="I565" s="53"/>
      <c r="J565" s="12" t="str">
        <f t="shared" si="30"/>
        <v/>
      </c>
      <c r="K565" s="78" t="str">
        <f t="shared" si="31"/>
        <v/>
      </c>
    </row>
    <row r="566" spans="1:11" x14ac:dyDescent="0.2">
      <c r="A566" s="12" t="str">
        <f t="shared" si="29"/>
        <v/>
      </c>
      <c r="B566" s="58"/>
      <c r="C566" s="59"/>
      <c r="D566" s="63"/>
      <c r="E566" s="49"/>
      <c r="F566" s="34"/>
      <c r="G566" s="41"/>
      <c r="H566" s="62"/>
      <c r="I566" s="53"/>
      <c r="J566" s="12" t="str">
        <f t="shared" si="30"/>
        <v/>
      </c>
      <c r="K566" s="78" t="str">
        <f t="shared" si="31"/>
        <v/>
      </c>
    </row>
    <row r="567" spans="1:11" x14ac:dyDescent="0.2">
      <c r="A567" s="12" t="str">
        <f t="shared" si="29"/>
        <v/>
      </c>
      <c r="B567" s="58"/>
      <c r="C567" s="59"/>
      <c r="D567" s="63"/>
      <c r="E567" s="49"/>
      <c r="F567" s="34"/>
      <c r="G567" s="41"/>
      <c r="H567" s="62"/>
      <c r="I567" s="53"/>
      <c r="J567" s="12" t="str">
        <f t="shared" si="30"/>
        <v/>
      </c>
      <c r="K567" s="78" t="str">
        <f t="shared" si="31"/>
        <v/>
      </c>
    </row>
    <row r="568" spans="1:11" x14ac:dyDescent="0.2">
      <c r="A568" s="12" t="str">
        <f t="shared" ref="A568:A631" si="32">IF(B568="","",A567+1)</f>
        <v/>
      </c>
      <c r="B568" s="58"/>
      <c r="C568" s="59"/>
      <c r="D568" s="63"/>
      <c r="E568" s="49"/>
      <c r="F568" s="34"/>
      <c r="G568" s="41"/>
      <c r="H568" s="62"/>
      <c r="I568" s="53"/>
      <c r="J568" s="12" t="str">
        <f t="shared" si="30"/>
        <v/>
      </c>
      <c r="K568" s="78" t="str">
        <f t="shared" si="31"/>
        <v/>
      </c>
    </row>
    <row r="569" spans="1:11" x14ac:dyDescent="0.2">
      <c r="A569" s="12" t="str">
        <f t="shared" si="32"/>
        <v/>
      </c>
      <c r="B569" s="58"/>
      <c r="C569" s="59"/>
      <c r="D569" s="63"/>
      <c r="E569" s="49"/>
      <c r="F569" s="34"/>
      <c r="G569" s="41"/>
      <c r="H569" s="62"/>
      <c r="I569" s="53"/>
      <c r="J569" s="12" t="str">
        <f t="shared" si="30"/>
        <v/>
      </c>
      <c r="K569" s="78" t="str">
        <f t="shared" si="31"/>
        <v/>
      </c>
    </row>
    <row r="570" spans="1:11" x14ac:dyDescent="0.2">
      <c r="A570" s="12" t="str">
        <f t="shared" si="32"/>
        <v/>
      </c>
      <c r="B570" s="58"/>
      <c r="C570" s="59"/>
      <c r="D570" s="63"/>
      <c r="E570" s="49"/>
      <c r="F570" s="34"/>
      <c r="G570" s="41"/>
      <c r="H570" s="62"/>
      <c r="I570" s="53"/>
      <c r="J570" s="12" t="str">
        <f t="shared" si="30"/>
        <v/>
      </c>
      <c r="K570" s="78" t="str">
        <f t="shared" si="31"/>
        <v/>
      </c>
    </row>
    <row r="571" spans="1:11" x14ac:dyDescent="0.2">
      <c r="A571" s="12" t="str">
        <f t="shared" si="32"/>
        <v/>
      </c>
      <c r="B571" s="58"/>
      <c r="C571" s="59"/>
      <c r="D571" s="63"/>
      <c r="E571" s="49"/>
      <c r="F571" s="34"/>
      <c r="G571" s="41"/>
      <c r="H571" s="62"/>
      <c r="I571" s="53"/>
      <c r="J571" s="12" t="str">
        <f t="shared" si="30"/>
        <v/>
      </c>
      <c r="K571" s="78" t="str">
        <f t="shared" si="31"/>
        <v/>
      </c>
    </row>
    <row r="572" spans="1:11" x14ac:dyDescent="0.2">
      <c r="A572" s="12" t="str">
        <f t="shared" si="32"/>
        <v/>
      </c>
      <c r="B572" s="58"/>
      <c r="C572" s="59"/>
      <c r="D572" s="63"/>
      <c r="E572" s="49"/>
      <c r="F572" s="34"/>
      <c r="G572" s="41"/>
      <c r="H572" s="62"/>
      <c r="I572" s="53"/>
      <c r="J572" s="12" t="str">
        <f t="shared" si="30"/>
        <v/>
      </c>
      <c r="K572" s="78" t="str">
        <f t="shared" si="31"/>
        <v/>
      </c>
    </row>
    <row r="573" spans="1:11" x14ac:dyDescent="0.2">
      <c r="A573" s="12" t="str">
        <f t="shared" si="32"/>
        <v/>
      </c>
      <c r="B573" s="58"/>
      <c r="C573" s="59"/>
      <c r="D573" s="63"/>
      <c r="E573" s="49"/>
      <c r="F573" s="34"/>
      <c r="G573" s="41"/>
      <c r="H573" s="62"/>
      <c r="I573" s="53"/>
      <c r="J573" s="12" t="str">
        <f t="shared" si="30"/>
        <v/>
      </c>
      <c r="K573" s="78" t="str">
        <f t="shared" si="31"/>
        <v/>
      </c>
    </row>
    <row r="574" spans="1:11" x14ac:dyDescent="0.2">
      <c r="A574" s="12" t="str">
        <f t="shared" si="32"/>
        <v/>
      </c>
      <c r="B574" s="58"/>
      <c r="C574" s="59"/>
      <c r="D574" s="63"/>
      <c r="E574" s="49"/>
      <c r="F574" s="34"/>
      <c r="G574" s="41"/>
      <c r="H574" s="62"/>
      <c r="I574" s="53"/>
      <c r="J574" s="12" t="str">
        <f t="shared" si="30"/>
        <v/>
      </c>
      <c r="K574" s="78" t="str">
        <f t="shared" si="31"/>
        <v/>
      </c>
    </row>
    <row r="575" spans="1:11" x14ac:dyDescent="0.2">
      <c r="A575" s="12" t="str">
        <f t="shared" si="32"/>
        <v/>
      </c>
      <c r="B575" s="58"/>
      <c r="C575" s="59"/>
      <c r="D575" s="63"/>
      <c r="E575" s="49"/>
      <c r="F575" s="34"/>
      <c r="G575" s="41"/>
      <c r="H575" s="62"/>
      <c r="I575" s="53"/>
      <c r="J575" s="12" t="str">
        <f t="shared" si="30"/>
        <v/>
      </c>
      <c r="K575" s="78" t="str">
        <f t="shared" si="31"/>
        <v/>
      </c>
    </row>
    <row r="576" spans="1:11" x14ac:dyDescent="0.2">
      <c r="A576" s="12" t="str">
        <f t="shared" si="32"/>
        <v/>
      </c>
      <c r="B576" s="58"/>
      <c r="C576" s="59"/>
      <c r="D576" s="63"/>
      <c r="E576" s="49"/>
      <c r="F576" s="34"/>
      <c r="G576" s="41"/>
      <c r="H576" s="62"/>
      <c r="I576" s="53"/>
      <c r="J576" s="12" t="str">
        <f t="shared" si="30"/>
        <v/>
      </c>
      <c r="K576" s="78" t="str">
        <f t="shared" si="31"/>
        <v/>
      </c>
    </row>
    <row r="577" spans="1:11" x14ac:dyDescent="0.2">
      <c r="A577" s="12" t="str">
        <f t="shared" si="32"/>
        <v/>
      </c>
      <c r="B577" s="58"/>
      <c r="C577" s="59"/>
      <c r="D577" s="63"/>
      <c r="E577" s="49"/>
      <c r="F577" s="34"/>
      <c r="G577" s="41"/>
      <c r="H577" s="62"/>
      <c r="I577" s="53"/>
      <c r="J577" s="12" t="str">
        <f t="shared" si="30"/>
        <v/>
      </c>
      <c r="K577" s="78" t="str">
        <f t="shared" si="31"/>
        <v/>
      </c>
    </row>
    <row r="578" spans="1:11" x14ac:dyDescent="0.2">
      <c r="A578" s="12" t="str">
        <f t="shared" si="32"/>
        <v/>
      </c>
      <c r="B578" s="58"/>
      <c r="C578" s="59"/>
      <c r="D578" s="63"/>
      <c r="E578" s="49"/>
      <c r="F578" s="34"/>
      <c r="G578" s="41"/>
      <c r="H578" s="62"/>
      <c r="I578" s="53"/>
      <c r="J578" s="12" t="str">
        <f t="shared" si="30"/>
        <v/>
      </c>
      <c r="K578" s="78" t="str">
        <f t="shared" si="31"/>
        <v/>
      </c>
    </row>
    <row r="579" spans="1:11" x14ac:dyDescent="0.2">
      <c r="A579" s="12" t="str">
        <f t="shared" si="32"/>
        <v/>
      </c>
      <c r="B579" s="58"/>
      <c r="C579" s="59"/>
      <c r="D579" s="63"/>
      <c r="E579" s="49"/>
      <c r="F579" s="34"/>
      <c r="G579" s="41"/>
      <c r="H579" s="62"/>
      <c r="I579" s="53"/>
      <c r="J579" s="12" t="str">
        <f t="shared" si="30"/>
        <v/>
      </c>
      <c r="K579" s="78" t="str">
        <f t="shared" si="31"/>
        <v/>
      </c>
    </row>
    <row r="580" spans="1:11" x14ac:dyDescent="0.2">
      <c r="A580" s="12" t="str">
        <f t="shared" si="32"/>
        <v/>
      </c>
      <c r="B580" s="58"/>
      <c r="C580" s="59"/>
      <c r="D580" s="63"/>
      <c r="E580" s="49"/>
      <c r="F580" s="34"/>
      <c r="G580" s="41"/>
      <c r="H580" s="62"/>
      <c r="I580" s="53"/>
      <c r="J580" s="12" t="str">
        <f t="shared" si="30"/>
        <v/>
      </c>
      <c r="K580" s="78" t="str">
        <f t="shared" si="31"/>
        <v/>
      </c>
    </row>
    <row r="581" spans="1:11" x14ac:dyDescent="0.2">
      <c r="A581" s="12" t="str">
        <f t="shared" si="32"/>
        <v/>
      </c>
      <c r="B581" s="58"/>
      <c r="C581" s="59"/>
      <c r="D581" s="63"/>
      <c r="E581" s="49"/>
      <c r="F581" s="34"/>
      <c r="G581" s="41"/>
      <c r="H581" s="62"/>
      <c r="I581" s="53"/>
      <c r="J581" s="12" t="str">
        <f t="shared" si="30"/>
        <v/>
      </c>
      <c r="K581" s="78" t="str">
        <f t="shared" si="31"/>
        <v/>
      </c>
    </row>
    <row r="582" spans="1:11" x14ac:dyDescent="0.2">
      <c r="A582" s="12" t="str">
        <f t="shared" si="32"/>
        <v/>
      </c>
      <c r="B582" s="58"/>
      <c r="C582" s="59"/>
      <c r="D582" s="63"/>
      <c r="E582" s="49"/>
      <c r="F582" s="34"/>
      <c r="G582" s="41"/>
      <c r="H582" s="62"/>
      <c r="I582" s="53"/>
      <c r="J582" s="12" t="str">
        <f t="shared" si="30"/>
        <v/>
      </c>
      <c r="K582" s="78" t="str">
        <f t="shared" si="31"/>
        <v/>
      </c>
    </row>
    <row r="583" spans="1:11" x14ac:dyDescent="0.2">
      <c r="A583" s="12" t="str">
        <f t="shared" si="32"/>
        <v/>
      </c>
      <c r="B583" s="58"/>
      <c r="C583" s="59"/>
      <c r="D583" s="63"/>
      <c r="E583" s="49"/>
      <c r="F583" s="34"/>
      <c r="G583" s="41"/>
      <c r="H583" s="62"/>
      <c r="I583" s="53"/>
      <c r="J583" s="12" t="str">
        <f t="shared" si="30"/>
        <v/>
      </c>
      <c r="K583" s="78" t="str">
        <f t="shared" si="31"/>
        <v/>
      </c>
    </row>
    <row r="584" spans="1:11" x14ac:dyDescent="0.2">
      <c r="A584" s="12" t="str">
        <f t="shared" si="32"/>
        <v/>
      </c>
      <c r="B584" s="58"/>
      <c r="C584" s="59"/>
      <c r="D584" s="63"/>
      <c r="E584" s="49"/>
      <c r="F584" s="34"/>
      <c r="G584" s="41"/>
      <c r="H584" s="62"/>
      <c r="I584" s="53"/>
      <c r="J584" s="12" t="str">
        <f t="shared" si="30"/>
        <v/>
      </c>
      <c r="K584" s="78" t="str">
        <f t="shared" si="31"/>
        <v/>
      </c>
    </row>
    <row r="585" spans="1:11" x14ac:dyDescent="0.2">
      <c r="A585" s="12" t="str">
        <f t="shared" si="32"/>
        <v/>
      </c>
      <c r="B585" s="58"/>
      <c r="C585" s="59"/>
      <c r="D585" s="63"/>
      <c r="E585" s="49"/>
      <c r="F585" s="34"/>
      <c r="G585" s="41"/>
      <c r="H585" s="62"/>
      <c r="I585" s="53"/>
      <c r="J585" s="12" t="str">
        <f t="shared" ref="J585:J648" si="33">IF(A585="","",MONTH(C585))</f>
        <v/>
      </c>
      <c r="K585" s="78" t="str">
        <f t="shared" ref="K585:K648" si="34">IF(A585="","",YEAR(C585))</f>
        <v/>
      </c>
    </row>
    <row r="586" spans="1:11" x14ac:dyDescent="0.2">
      <c r="A586" s="12" t="str">
        <f t="shared" si="32"/>
        <v/>
      </c>
      <c r="B586" s="58"/>
      <c r="C586" s="59"/>
      <c r="D586" s="63"/>
      <c r="E586" s="49"/>
      <c r="F586" s="34"/>
      <c r="G586" s="41"/>
      <c r="H586" s="62"/>
      <c r="I586" s="53"/>
      <c r="J586" s="12" t="str">
        <f t="shared" si="33"/>
        <v/>
      </c>
      <c r="K586" s="78" t="str">
        <f t="shared" si="34"/>
        <v/>
      </c>
    </row>
    <row r="587" spans="1:11" x14ac:dyDescent="0.2">
      <c r="A587" s="12" t="str">
        <f t="shared" si="32"/>
        <v/>
      </c>
      <c r="B587" s="58"/>
      <c r="C587" s="59"/>
      <c r="D587" s="63"/>
      <c r="E587" s="49"/>
      <c r="F587" s="34"/>
      <c r="G587" s="41"/>
      <c r="H587" s="62"/>
      <c r="I587" s="53"/>
      <c r="J587" s="12" t="str">
        <f t="shared" si="33"/>
        <v/>
      </c>
      <c r="K587" s="78" t="str">
        <f t="shared" si="34"/>
        <v/>
      </c>
    </row>
    <row r="588" spans="1:11" x14ac:dyDescent="0.2">
      <c r="A588" s="12" t="str">
        <f t="shared" si="32"/>
        <v/>
      </c>
      <c r="B588" s="58"/>
      <c r="C588" s="59"/>
      <c r="D588" s="63"/>
      <c r="E588" s="49"/>
      <c r="F588" s="34"/>
      <c r="G588" s="41"/>
      <c r="H588" s="62"/>
      <c r="I588" s="53"/>
      <c r="J588" s="12" t="str">
        <f t="shared" si="33"/>
        <v/>
      </c>
      <c r="K588" s="78" t="str">
        <f t="shared" si="34"/>
        <v/>
      </c>
    </row>
    <row r="589" spans="1:11" x14ac:dyDescent="0.2">
      <c r="A589" s="12" t="str">
        <f t="shared" si="32"/>
        <v/>
      </c>
      <c r="B589" s="58"/>
      <c r="C589" s="59"/>
      <c r="D589" s="63"/>
      <c r="E589" s="49"/>
      <c r="F589" s="34"/>
      <c r="G589" s="41"/>
      <c r="H589" s="62"/>
      <c r="I589" s="53"/>
      <c r="J589" s="12" t="str">
        <f t="shared" si="33"/>
        <v/>
      </c>
      <c r="K589" s="78" t="str">
        <f t="shared" si="34"/>
        <v/>
      </c>
    </row>
    <row r="590" spans="1:11" x14ac:dyDescent="0.2">
      <c r="A590" s="12" t="str">
        <f t="shared" si="32"/>
        <v/>
      </c>
      <c r="B590" s="58"/>
      <c r="C590" s="59"/>
      <c r="D590" s="63"/>
      <c r="E590" s="49"/>
      <c r="F590" s="34"/>
      <c r="G590" s="41"/>
      <c r="H590" s="62"/>
      <c r="I590" s="53"/>
      <c r="J590" s="12" t="str">
        <f t="shared" si="33"/>
        <v/>
      </c>
      <c r="K590" s="78" t="str">
        <f t="shared" si="34"/>
        <v/>
      </c>
    </row>
    <row r="591" spans="1:11" x14ac:dyDescent="0.2">
      <c r="A591" s="12" t="str">
        <f t="shared" si="32"/>
        <v/>
      </c>
      <c r="B591" s="58"/>
      <c r="C591" s="59"/>
      <c r="D591" s="63"/>
      <c r="E591" s="49"/>
      <c r="F591" s="34"/>
      <c r="G591" s="41"/>
      <c r="H591" s="62"/>
      <c r="I591" s="53"/>
      <c r="J591" s="12" t="str">
        <f t="shared" si="33"/>
        <v/>
      </c>
      <c r="K591" s="78" t="str">
        <f t="shared" si="34"/>
        <v/>
      </c>
    </row>
    <row r="592" spans="1:11" x14ac:dyDescent="0.2">
      <c r="A592" s="12" t="str">
        <f t="shared" si="32"/>
        <v/>
      </c>
      <c r="B592" s="58"/>
      <c r="C592" s="59"/>
      <c r="D592" s="63"/>
      <c r="E592" s="49"/>
      <c r="F592" s="34"/>
      <c r="G592" s="41"/>
      <c r="H592" s="62"/>
      <c r="I592" s="53"/>
      <c r="J592" s="12" t="str">
        <f t="shared" si="33"/>
        <v/>
      </c>
      <c r="K592" s="78" t="str">
        <f t="shared" si="34"/>
        <v/>
      </c>
    </row>
    <row r="593" spans="1:11" x14ac:dyDescent="0.2">
      <c r="A593" s="12" t="str">
        <f t="shared" si="32"/>
        <v/>
      </c>
      <c r="B593" s="58"/>
      <c r="C593" s="59"/>
      <c r="D593" s="63"/>
      <c r="E593" s="49"/>
      <c r="F593" s="34"/>
      <c r="G593" s="41"/>
      <c r="H593" s="62"/>
      <c r="I593" s="53"/>
      <c r="J593" s="12" t="str">
        <f t="shared" si="33"/>
        <v/>
      </c>
      <c r="K593" s="78" t="str">
        <f t="shared" si="34"/>
        <v/>
      </c>
    </row>
    <row r="594" spans="1:11" x14ac:dyDescent="0.2">
      <c r="A594" s="12" t="str">
        <f t="shared" si="32"/>
        <v/>
      </c>
      <c r="B594" s="58"/>
      <c r="C594" s="59"/>
      <c r="D594" s="63"/>
      <c r="E594" s="49"/>
      <c r="F594" s="34"/>
      <c r="G594" s="41"/>
      <c r="H594" s="62"/>
      <c r="I594" s="53"/>
      <c r="J594" s="12" t="str">
        <f t="shared" si="33"/>
        <v/>
      </c>
      <c r="K594" s="78" t="str">
        <f t="shared" si="34"/>
        <v/>
      </c>
    </row>
    <row r="595" spans="1:11" x14ac:dyDescent="0.2">
      <c r="A595" s="12" t="str">
        <f t="shared" si="32"/>
        <v/>
      </c>
      <c r="B595" s="58"/>
      <c r="C595" s="59"/>
      <c r="D595" s="63"/>
      <c r="E595" s="49"/>
      <c r="F595" s="34"/>
      <c r="G595" s="41"/>
      <c r="H595" s="62"/>
      <c r="I595" s="53"/>
      <c r="J595" s="12" t="str">
        <f t="shared" si="33"/>
        <v/>
      </c>
      <c r="K595" s="78" t="str">
        <f t="shared" si="34"/>
        <v/>
      </c>
    </row>
    <row r="596" spans="1:11" x14ac:dyDescent="0.2">
      <c r="A596" s="12" t="str">
        <f t="shared" si="32"/>
        <v/>
      </c>
      <c r="B596" s="58"/>
      <c r="C596" s="59"/>
      <c r="D596" s="63"/>
      <c r="E596" s="49"/>
      <c r="F596" s="34"/>
      <c r="G596" s="41"/>
      <c r="H596" s="62"/>
      <c r="I596" s="53"/>
      <c r="J596" s="12" t="str">
        <f t="shared" si="33"/>
        <v/>
      </c>
      <c r="K596" s="78" t="str">
        <f t="shared" si="34"/>
        <v/>
      </c>
    </row>
    <row r="597" spans="1:11" x14ac:dyDescent="0.2">
      <c r="A597" s="12" t="str">
        <f t="shared" si="32"/>
        <v/>
      </c>
      <c r="B597" s="58"/>
      <c r="C597" s="59"/>
      <c r="D597" s="63"/>
      <c r="E597" s="49"/>
      <c r="F597" s="34"/>
      <c r="G597" s="41"/>
      <c r="H597" s="62"/>
      <c r="I597" s="53"/>
      <c r="J597" s="12" t="str">
        <f t="shared" si="33"/>
        <v/>
      </c>
      <c r="K597" s="78" t="str">
        <f t="shared" si="34"/>
        <v/>
      </c>
    </row>
    <row r="598" spans="1:11" x14ac:dyDescent="0.2">
      <c r="A598" s="12" t="str">
        <f t="shared" si="32"/>
        <v/>
      </c>
      <c r="B598" s="58"/>
      <c r="C598" s="59"/>
      <c r="D598" s="63"/>
      <c r="E598" s="49"/>
      <c r="F598" s="34"/>
      <c r="G598" s="41"/>
      <c r="H598" s="62"/>
      <c r="I598" s="53"/>
      <c r="J598" s="12" t="str">
        <f t="shared" si="33"/>
        <v/>
      </c>
      <c r="K598" s="78" t="str">
        <f t="shared" si="34"/>
        <v/>
      </c>
    </row>
    <row r="599" spans="1:11" x14ac:dyDescent="0.2">
      <c r="A599" s="12" t="str">
        <f t="shared" si="32"/>
        <v/>
      </c>
      <c r="B599" s="58"/>
      <c r="C599" s="59"/>
      <c r="D599" s="63"/>
      <c r="E599" s="49"/>
      <c r="F599" s="34"/>
      <c r="G599" s="41"/>
      <c r="H599" s="62"/>
      <c r="I599" s="53"/>
      <c r="J599" s="12" t="str">
        <f t="shared" si="33"/>
        <v/>
      </c>
      <c r="K599" s="78" t="str">
        <f t="shared" si="34"/>
        <v/>
      </c>
    </row>
    <row r="600" spans="1:11" x14ac:dyDescent="0.2">
      <c r="A600" s="12" t="str">
        <f t="shared" si="32"/>
        <v/>
      </c>
      <c r="B600" s="58"/>
      <c r="C600" s="59"/>
      <c r="D600" s="63"/>
      <c r="E600" s="49"/>
      <c r="F600" s="34"/>
      <c r="G600" s="41"/>
      <c r="H600" s="62"/>
      <c r="I600" s="53"/>
      <c r="J600" s="12" t="str">
        <f t="shared" si="33"/>
        <v/>
      </c>
      <c r="K600" s="78" t="str">
        <f t="shared" si="34"/>
        <v/>
      </c>
    </row>
    <row r="601" spans="1:11" x14ac:dyDescent="0.2">
      <c r="A601" s="12" t="str">
        <f t="shared" si="32"/>
        <v/>
      </c>
      <c r="B601" s="58"/>
      <c r="C601" s="59"/>
      <c r="D601" s="63"/>
      <c r="E601" s="49"/>
      <c r="F601" s="34"/>
      <c r="G601" s="41"/>
      <c r="H601" s="62"/>
      <c r="I601" s="53"/>
      <c r="J601" s="12" t="str">
        <f t="shared" si="33"/>
        <v/>
      </c>
      <c r="K601" s="78" t="str">
        <f t="shared" si="34"/>
        <v/>
      </c>
    </row>
    <row r="602" spans="1:11" x14ac:dyDescent="0.2">
      <c r="A602" s="12" t="str">
        <f t="shared" si="32"/>
        <v/>
      </c>
      <c r="B602" s="58"/>
      <c r="C602" s="59"/>
      <c r="D602" s="63"/>
      <c r="E602" s="49"/>
      <c r="F602" s="34"/>
      <c r="G602" s="41"/>
      <c r="H602" s="62"/>
      <c r="I602" s="53"/>
      <c r="J602" s="12" t="str">
        <f t="shared" si="33"/>
        <v/>
      </c>
      <c r="K602" s="78" t="str">
        <f t="shared" si="34"/>
        <v/>
      </c>
    </row>
    <row r="603" spans="1:11" x14ac:dyDescent="0.2">
      <c r="A603" s="12" t="str">
        <f t="shared" si="32"/>
        <v/>
      </c>
      <c r="B603" s="58"/>
      <c r="C603" s="59"/>
      <c r="D603" s="63"/>
      <c r="E603" s="49"/>
      <c r="F603" s="34"/>
      <c r="G603" s="41"/>
      <c r="H603" s="62"/>
      <c r="I603" s="53"/>
      <c r="J603" s="12" t="str">
        <f t="shared" si="33"/>
        <v/>
      </c>
      <c r="K603" s="78" t="str">
        <f t="shared" si="34"/>
        <v/>
      </c>
    </row>
    <row r="604" spans="1:11" x14ac:dyDescent="0.2">
      <c r="A604" s="12" t="str">
        <f t="shared" si="32"/>
        <v/>
      </c>
      <c r="B604" s="58"/>
      <c r="C604" s="59"/>
      <c r="D604" s="63"/>
      <c r="E604" s="49"/>
      <c r="F604" s="34"/>
      <c r="G604" s="41"/>
      <c r="H604" s="62"/>
      <c r="I604" s="53"/>
      <c r="J604" s="12" t="str">
        <f t="shared" si="33"/>
        <v/>
      </c>
      <c r="K604" s="78" t="str">
        <f t="shared" si="34"/>
        <v/>
      </c>
    </row>
    <row r="605" spans="1:11" x14ac:dyDescent="0.2">
      <c r="A605" s="12" t="str">
        <f t="shared" si="32"/>
        <v/>
      </c>
      <c r="B605" s="58"/>
      <c r="C605" s="59"/>
      <c r="D605" s="63"/>
      <c r="E605" s="49"/>
      <c r="F605" s="34"/>
      <c r="G605" s="41"/>
      <c r="H605" s="62"/>
      <c r="I605" s="53"/>
      <c r="J605" s="12" t="str">
        <f t="shared" si="33"/>
        <v/>
      </c>
      <c r="K605" s="78" t="str">
        <f t="shared" si="34"/>
        <v/>
      </c>
    </row>
    <row r="606" spans="1:11" x14ac:dyDescent="0.2">
      <c r="A606" s="12" t="str">
        <f t="shared" si="32"/>
        <v/>
      </c>
      <c r="B606" s="58"/>
      <c r="C606" s="59"/>
      <c r="D606" s="63"/>
      <c r="E606" s="49"/>
      <c r="F606" s="34"/>
      <c r="G606" s="41"/>
      <c r="H606" s="62"/>
      <c r="I606" s="53"/>
      <c r="J606" s="12" t="str">
        <f t="shared" si="33"/>
        <v/>
      </c>
      <c r="K606" s="78" t="str">
        <f t="shared" si="34"/>
        <v/>
      </c>
    </row>
    <row r="607" spans="1:11" x14ac:dyDescent="0.2">
      <c r="A607" s="12" t="str">
        <f t="shared" si="32"/>
        <v/>
      </c>
      <c r="B607" s="58"/>
      <c r="C607" s="59"/>
      <c r="D607" s="63"/>
      <c r="E607" s="49"/>
      <c r="F607" s="34"/>
      <c r="G607" s="41"/>
      <c r="H607" s="62"/>
      <c r="I607" s="53"/>
      <c r="J607" s="12" t="str">
        <f t="shared" si="33"/>
        <v/>
      </c>
      <c r="K607" s="78" t="str">
        <f t="shared" si="34"/>
        <v/>
      </c>
    </row>
    <row r="608" spans="1:11" x14ac:dyDescent="0.2">
      <c r="A608" s="12" t="str">
        <f t="shared" si="32"/>
        <v/>
      </c>
      <c r="B608" s="58"/>
      <c r="C608" s="59"/>
      <c r="D608" s="63"/>
      <c r="E608" s="49"/>
      <c r="F608" s="34"/>
      <c r="G608" s="41"/>
      <c r="H608" s="62"/>
      <c r="I608" s="53"/>
      <c r="J608" s="12" t="str">
        <f t="shared" si="33"/>
        <v/>
      </c>
      <c r="K608" s="78" t="str">
        <f t="shared" si="34"/>
        <v/>
      </c>
    </row>
    <row r="609" spans="1:11" x14ac:dyDescent="0.2">
      <c r="A609" s="12" t="str">
        <f t="shared" si="32"/>
        <v/>
      </c>
      <c r="B609" s="58"/>
      <c r="C609" s="59"/>
      <c r="D609" s="63"/>
      <c r="E609" s="49"/>
      <c r="F609" s="34"/>
      <c r="G609" s="41"/>
      <c r="H609" s="62"/>
      <c r="I609" s="53"/>
      <c r="J609" s="12" t="str">
        <f t="shared" si="33"/>
        <v/>
      </c>
      <c r="K609" s="78" t="str">
        <f t="shared" si="34"/>
        <v/>
      </c>
    </row>
    <row r="610" spans="1:11" x14ac:dyDescent="0.2">
      <c r="A610" s="12" t="str">
        <f t="shared" si="32"/>
        <v/>
      </c>
      <c r="B610" s="58"/>
      <c r="C610" s="59"/>
      <c r="D610" s="63"/>
      <c r="E610" s="49"/>
      <c r="F610" s="34"/>
      <c r="G610" s="41"/>
      <c r="H610" s="62"/>
      <c r="I610" s="53"/>
      <c r="J610" s="12" t="str">
        <f t="shared" si="33"/>
        <v/>
      </c>
      <c r="K610" s="78" t="str">
        <f t="shared" si="34"/>
        <v/>
      </c>
    </row>
    <row r="611" spans="1:11" x14ac:dyDescent="0.2">
      <c r="A611" s="12" t="str">
        <f t="shared" si="32"/>
        <v/>
      </c>
      <c r="B611" s="58"/>
      <c r="C611" s="59"/>
      <c r="D611" s="63"/>
      <c r="E611" s="49"/>
      <c r="F611" s="34"/>
      <c r="G611" s="41"/>
      <c r="H611" s="62"/>
      <c r="I611" s="53"/>
      <c r="J611" s="12" t="str">
        <f t="shared" si="33"/>
        <v/>
      </c>
      <c r="K611" s="78" t="str">
        <f t="shared" si="34"/>
        <v/>
      </c>
    </row>
    <row r="612" spans="1:11" x14ac:dyDescent="0.2">
      <c r="A612" s="12" t="str">
        <f t="shared" si="32"/>
        <v/>
      </c>
      <c r="B612" s="58"/>
      <c r="C612" s="59"/>
      <c r="D612" s="63"/>
      <c r="E612" s="49"/>
      <c r="F612" s="34"/>
      <c r="G612" s="41"/>
      <c r="H612" s="62"/>
      <c r="I612" s="53"/>
      <c r="J612" s="12" t="str">
        <f t="shared" si="33"/>
        <v/>
      </c>
      <c r="K612" s="78" t="str">
        <f t="shared" si="34"/>
        <v/>
      </c>
    </row>
    <row r="613" spans="1:11" x14ac:dyDescent="0.2">
      <c r="A613" s="12" t="str">
        <f t="shared" si="32"/>
        <v/>
      </c>
      <c r="B613" s="58"/>
      <c r="C613" s="59"/>
      <c r="D613" s="63"/>
      <c r="E613" s="49"/>
      <c r="F613" s="34"/>
      <c r="G613" s="41"/>
      <c r="H613" s="62"/>
      <c r="I613" s="53"/>
      <c r="J613" s="12" t="str">
        <f t="shared" si="33"/>
        <v/>
      </c>
      <c r="K613" s="78" t="str">
        <f t="shared" si="34"/>
        <v/>
      </c>
    </row>
    <row r="614" spans="1:11" x14ac:dyDescent="0.2">
      <c r="A614" s="12" t="str">
        <f t="shared" si="32"/>
        <v/>
      </c>
      <c r="B614" s="58"/>
      <c r="C614" s="59"/>
      <c r="D614" s="63"/>
      <c r="E614" s="49"/>
      <c r="F614" s="34"/>
      <c r="G614" s="41"/>
      <c r="H614" s="62"/>
      <c r="I614" s="53"/>
      <c r="J614" s="12" t="str">
        <f t="shared" si="33"/>
        <v/>
      </c>
      <c r="K614" s="78" t="str">
        <f t="shared" si="34"/>
        <v/>
      </c>
    </row>
    <row r="615" spans="1:11" x14ac:dyDescent="0.2">
      <c r="A615" s="12" t="str">
        <f t="shared" si="32"/>
        <v/>
      </c>
      <c r="B615" s="58"/>
      <c r="C615" s="59"/>
      <c r="D615" s="63"/>
      <c r="E615" s="49"/>
      <c r="F615" s="34"/>
      <c r="G615" s="41"/>
      <c r="H615" s="62"/>
      <c r="I615" s="53"/>
      <c r="J615" s="12" t="str">
        <f t="shared" si="33"/>
        <v/>
      </c>
      <c r="K615" s="78" t="str">
        <f t="shared" si="34"/>
        <v/>
      </c>
    </row>
    <row r="616" spans="1:11" x14ac:dyDescent="0.2">
      <c r="A616" s="12" t="str">
        <f t="shared" si="32"/>
        <v/>
      </c>
      <c r="B616" s="58"/>
      <c r="C616" s="59"/>
      <c r="D616" s="63"/>
      <c r="E616" s="49"/>
      <c r="F616" s="34"/>
      <c r="G616" s="41"/>
      <c r="H616" s="62"/>
      <c r="I616" s="53"/>
      <c r="J616" s="12" t="str">
        <f t="shared" si="33"/>
        <v/>
      </c>
      <c r="K616" s="78" t="str">
        <f t="shared" si="34"/>
        <v/>
      </c>
    </row>
    <row r="617" spans="1:11" x14ac:dyDescent="0.2">
      <c r="A617" s="12" t="str">
        <f t="shared" si="32"/>
        <v/>
      </c>
      <c r="B617" s="58"/>
      <c r="C617" s="59"/>
      <c r="D617" s="63"/>
      <c r="E617" s="49"/>
      <c r="F617" s="34"/>
      <c r="G617" s="41"/>
      <c r="H617" s="62"/>
      <c r="I617" s="53"/>
      <c r="J617" s="12" t="str">
        <f t="shared" si="33"/>
        <v/>
      </c>
      <c r="K617" s="78" t="str">
        <f t="shared" si="34"/>
        <v/>
      </c>
    </row>
    <row r="618" spans="1:11" x14ac:dyDescent="0.2">
      <c r="A618" s="12" t="str">
        <f t="shared" si="32"/>
        <v/>
      </c>
      <c r="B618" s="58"/>
      <c r="C618" s="59"/>
      <c r="D618" s="63"/>
      <c r="E618" s="49"/>
      <c r="F618" s="34"/>
      <c r="G618" s="41"/>
      <c r="H618" s="62"/>
      <c r="I618" s="53"/>
      <c r="J618" s="12" t="str">
        <f t="shared" si="33"/>
        <v/>
      </c>
      <c r="K618" s="78" t="str">
        <f t="shared" si="34"/>
        <v/>
      </c>
    </row>
    <row r="619" spans="1:11" x14ac:dyDescent="0.2">
      <c r="A619" s="12" t="str">
        <f t="shared" si="32"/>
        <v/>
      </c>
      <c r="B619" s="58"/>
      <c r="C619" s="59"/>
      <c r="D619" s="63"/>
      <c r="E619" s="49"/>
      <c r="F619" s="34"/>
      <c r="G619" s="41"/>
      <c r="H619" s="62"/>
      <c r="I619" s="53"/>
      <c r="J619" s="12" t="str">
        <f t="shared" si="33"/>
        <v/>
      </c>
      <c r="K619" s="78" t="str">
        <f t="shared" si="34"/>
        <v/>
      </c>
    </row>
    <row r="620" spans="1:11" x14ac:dyDescent="0.2">
      <c r="A620" s="12" t="str">
        <f t="shared" si="32"/>
        <v/>
      </c>
      <c r="B620" s="58"/>
      <c r="C620" s="59"/>
      <c r="D620" s="63"/>
      <c r="E620" s="49"/>
      <c r="F620" s="34"/>
      <c r="G620" s="41"/>
      <c r="H620" s="62"/>
      <c r="I620" s="53"/>
      <c r="J620" s="12" t="str">
        <f t="shared" si="33"/>
        <v/>
      </c>
      <c r="K620" s="78" t="str">
        <f t="shared" si="34"/>
        <v/>
      </c>
    </row>
    <row r="621" spans="1:11" x14ac:dyDescent="0.2">
      <c r="A621" s="12" t="str">
        <f t="shared" si="32"/>
        <v/>
      </c>
      <c r="B621" s="58"/>
      <c r="C621" s="59"/>
      <c r="D621" s="63"/>
      <c r="E621" s="49"/>
      <c r="F621" s="34"/>
      <c r="G621" s="41"/>
      <c r="H621" s="62"/>
      <c r="I621" s="53"/>
      <c r="J621" s="12" t="str">
        <f t="shared" si="33"/>
        <v/>
      </c>
      <c r="K621" s="78" t="str">
        <f t="shared" si="34"/>
        <v/>
      </c>
    </row>
    <row r="622" spans="1:11" x14ac:dyDescent="0.2">
      <c r="A622" s="12" t="str">
        <f t="shared" si="32"/>
        <v/>
      </c>
      <c r="B622" s="58"/>
      <c r="C622" s="59"/>
      <c r="D622" s="63"/>
      <c r="E622" s="49"/>
      <c r="F622" s="34"/>
      <c r="G622" s="41"/>
      <c r="H622" s="62"/>
      <c r="I622" s="53"/>
      <c r="J622" s="12" t="str">
        <f t="shared" si="33"/>
        <v/>
      </c>
      <c r="K622" s="78" t="str">
        <f t="shared" si="34"/>
        <v/>
      </c>
    </row>
    <row r="623" spans="1:11" x14ac:dyDescent="0.2">
      <c r="A623" s="12" t="str">
        <f t="shared" si="32"/>
        <v/>
      </c>
      <c r="B623" s="58"/>
      <c r="C623" s="59"/>
      <c r="D623" s="63"/>
      <c r="E623" s="49"/>
      <c r="F623" s="34"/>
      <c r="G623" s="41"/>
      <c r="H623" s="62"/>
      <c r="I623" s="53"/>
      <c r="J623" s="12" t="str">
        <f t="shared" si="33"/>
        <v/>
      </c>
      <c r="K623" s="78" t="str">
        <f t="shared" si="34"/>
        <v/>
      </c>
    </row>
    <row r="624" spans="1:11" x14ac:dyDescent="0.2">
      <c r="A624" s="12" t="str">
        <f t="shared" si="32"/>
        <v/>
      </c>
      <c r="B624" s="58"/>
      <c r="C624" s="59"/>
      <c r="D624" s="63"/>
      <c r="E624" s="49"/>
      <c r="F624" s="34"/>
      <c r="G624" s="41"/>
      <c r="H624" s="62"/>
      <c r="I624" s="53"/>
      <c r="J624" s="12" t="str">
        <f t="shared" si="33"/>
        <v/>
      </c>
      <c r="K624" s="78" t="str">
        <f t="shared" si="34"/>
        <v/>
      </c>
    </row>
    <row r="625" spans="1:11" x14ac:dyDescent="0.2">
      <c r="A625" s="12" t="str">
        <f t="shared" si="32"/>
        <v/>
      </c>
      <c r="B625" s="58"/>
      <c r="C625" s="59"/>
      <c r="D625" s="63"/>
      <c r="E625" s="49"/>
      <c r="F625" s="34"/>
      <c r="G625" s="41"/>
      <c r="H625" s="62"/>
      <c r="I625" s="53"/>
      <c r="J625" s="12" t="str">
        <f t="shared" si="33"/>
        <v/>
      </c>
      <c r="K625" s="78" t="str">
        <f t="shared" si="34"/>
        <v/>
      </c>
    </row>
    <row r="626" spans="1:11" x14ac:dyDescent="0.2">
      <c r="A626" s="12" t="str">
        <f t="shared" si="32"/>
        <v/>
      </c>
      <c r="B626" s="58"/>
      <c r="C626" s="59"/>
      <c r="D626" s="63"/>
      <c r="E626" s="49"/>
      <c r="F626" s="34"/>
      <c r="G626" s="41"/>
      <c r="H626" s="62"/>
      <c r="I626" s="53"/>
      <c r="J626" s="12" t="str">
        <f t="shared" si="33"/>
        <v/>
      </c>
      <c r="K626" s="78" t="str">
        <f t="shared" si="34"/>
        <v/>
      </c>
    </row>
    <row r="627" spans="1:11" x14ac:dyDescent="0.2">
      <c r="A627" s="12" t="str">
        <f t="shared" si="32"/>
        <v/>
      </c>
      <c r="B627" s="58"/>
      <c r="C627" s="59"/>
      <c r="D627" s="63"/>
      <c r="E627" s="49"/>
      <c r="F627" s="34"/>
      <c r="G627" s="41"/>
      <c r="H627" s="62"/>
      <c r="I627" s="53"/>
      <c r="J627" s="12" t="str">
        <f t="shared" si="33"/>
        <v/>
      </c>
      <c r="K627" s="78" t="str">
        <f t="shared" si="34"/>
        <v/>
      </c>
    </row>
    <row r="628" spans="1:11" x14ac:dyDescent="0.2">
      <c r="A628" s="12" t="str">
        <f t="shared" si="32"/>
        <v/>
      </c>
      <c r="B628" s="58"/>
      <c r="C628" s="59"/>
      <c r="D628" s="63"/>
      <c r="E628" s="49"/>
      <c r="F628" s="34"/>
      <c r="G628" s="41"/>
      <c r="H628" s="62"/>
      <c r="I628" s="53"/>
      <c r="J628" s="12" t="str">
        <f t="shared" si="33"/>
        <v/>
      </c>
      <c r="K628" s="78" t="str">
        <f t="shared" si="34"/>
        <v/>
      </c>
    </row>
    <row r="629" spans="1:11" x14ac:dyDescent="0.2">
      <c r="A629" s="12" t="str">
        <f t="shared" si="32"/>
        <v/>
      </c>
      <c r="B629" s="58"/>
      <c r="C629" s="59"/>
      <c r="D629" s="63"/>
      <c r="E629" s="49"/>
      <c r="F629" s="34"/>
      <c r="G629" s="41"/>
      <c r="H629" s="62"/>
      <c r="I629" s="53"/>
      <c r="J629" s="12" t="str">
        <f t="shared" si="33"/>
        <v/>
      </c>
      <c r="K629" s="78" t="str">
        <f t="shared" si="34"/>
        <v/>
      </c>
    </row>
    <row r="630" spans="1:11" x14ac:dyDescent="0.2">
      <c r="A630" s="12" t="str">
        <f t="shared" si="32"/>
        <v/>
      </c>
      <c r="B630" s="58"/>
      <c r="C630" s="59"/>
      <c r="D630" s="63"/>
      <c r="E630" s="49"/>
      <c r="F630" s="34"/>
      <c r="G630" s="41"/>
      <c r="H630" s="62"/>
      <c r="I630" s="53"/>
      <c r="J630" s="12" t="str">
        <f t="shared" si="33"/>
        <v/>
      </c>
      <c r="K630" s="78" t="str">
        <f t="shared" si="34"/>
        <v/>
      </c>
    </row>
    <row r="631" spans="1:11" x14ac:dyDescent="0.2">
      <c r="A631" s="12" t="str">
        <f t="shared" si="32"/>
        <v/>
      </c>
      <c r="B631" s="58"/>
      <c r="C631" s="59"/>
      <c r="D631" s="63"/>
      <c r="E631" s="49"/>
      <c r="F631" s="34"/>
      <c r="G631" s="41"/>
      <c r="H631" s="62"/>
      <c r="I631" s="53"/>
      <c r="J631" s="12" t="str">
        <f t="shared" si="33"/>
        <v/>
      </c>
      <c r="K631" s="78" t="str">
        <f t="shared" si="34"/>
        <v/>
      </c>
    </row>
    <row r="632" spans="1:11" x14ac:dyDescent="0.2">
      <c r="A632" s="12" t="str">
        <f t="shared" ref="A632:A695" si="35">IF(B632="","",A631+1)</f>
        <v/>
      </c>
      <c r="B632" s="58"/>
      <c r="C632" s="59"/>
      <c r="D632" s="63"/>
      <c r="E632" s="49"/>
      <c r="F632" s="34"/>
      <c r="G632" s="41"/>
      <c r="H632" s="62"/>
      <c r="I632" s="53"/>
      <c r="J632" s="12" t="str">
        <f t="shared" si="33"/>
        <v/>
      </c>
      <c r="K632" s="78" t="str">
        <f t="shared" si="34"/>
        <v/>
      </c>
    </row>
    <row r="633" spans="1:11" x14ac:dyDescent="0.2">
      <c r="A633" s="12" t="str">
        <f t="shared" si="35"/>
        <v/>
      </c>
      <c r="B633" s="58"/>
      <c r="C633" s="59"/>
      <c r="D633" s="63"/>
      <c r="E633" s="49"/>
      <c r="F633" s="34"/>
      <c r="G633" s="41"/>
      <c r="H633" s="62"/>
      <c r="I633" s="53"/>
      <c r="J633" s="12" t="str">
        <f t="shared" si="33"/>
        <v/>
      </c>
      <c r="K633" s="78" t="str">
        <f t="shared" si="34"/>
        <v/>
      </c>
    </row>
    <row r="634" spans="1:11" x14ac:dyDescent="0.2">
      <c r="A634" s="12" t="str">
        <f t="shared" si="35"/>
        <v/>
      </c>
      <c r="B634" s="58"/>
      <c r="C634" s="59"/>
      <c r="D634" s="63"/>
      <c r="E634" s="49"/>
      <c r="F634" s="34"/>
      <c r="G634" s="41"/>
      <c r="H634" s="62"/>
      <c r="I634" s="53"/>
      <c r="J634" s="12" t="str">
        <f t="shared" si="33"/>
        <v/>
      </c>
      <c r="K634" s="78" t="str">
        <f t="shared" si="34"/>
        <v/>
      </c>
    </row>
    <row r="635" spans="1:11" x14ac:dyDescent="0.2">
      <c r="A635" s="12" t="str">
        <f t="shared" si="35"/>
        <v/>
      </c>
      <c r="B635" s="58"/>
      <c r="C635" s="59"/>
      <c r="D635" s="63"/>
      <c r="E635" s="49"/>
      <c r="F635" s="34"/>
      <c r="G635" s="41"/>
      <c r="H635" s="62"/>
      <c r="I635" s="53"/>
      <c r="J635" s="12" t="str">
        <f t="shared" si="33"/>
        <v/>
      </c>
      <c r="K635" s="78" t="str">
        <f t="shared" si="34"/>
        <v/>
      </c>
    </row>
    <row r="636" spans="1:11" x14ac:dyDescent="0.2">
      <c r="A636" s="12" t="str">
        <f t="shared" si="35"/>
        <v/>
      </c>
      <c r="B636" s="58"/>
      <c r="C636" s="59"/>
      <c r="D636" s="63"/>
      <c r="E636" s="49"/>
      <c r="F636" s="34"/>
      <c r="G636" s="41"/>
      <c r="H636" s="62"/>
      <c r="I636" s="53"/>
      <c r="J636" s="12" t="str">
        <f t="shared" si="33"/>
        <v/>
      </c>
      <c r="K636" s="78" t="str">
        <f t="shared" si="34"/>
        <v/>
      </c>
    </row>
    <row r="637" spans="1:11" x14ac:dyDescent="0.2">
      <c r="A637" s="12" t="str">
        <f t="shared" si="35"/>
        <v/>
      </c>
      <c r="B637" s="58"/>
      <c r="C637" s="59"/>
      <c r="D637" s="63"/>
      <c r="E637" s="49"/>
      <c r="F637" s="34"/>
      <c r="G637" s="41"/>
      <c r="H637" s="62"/>
      <c r="I637" s="53"/>
      <c r="J637" s="12" t="str">
        <f t="shared" si="33"/>
        <v/>
      </c>
      <c r="K637" s="78" t="str">
        <f t="shared" si="34"/>
        <v/>
      </c>
    </row>
    <row r="638" spans="1:11" x14ac:dyDescent="0.2">
      <c r="A638" s="12" t="str">
        <f t="shared" si="35"/>
        <v/>
      </c>
      <c r="B638" s="58"/>
      <c r="C638" s="59"/>
      <c r="D638" s="63"/>
      <c r="E638" s="49"/>
      <c r="F638" s="34"/>
      <c r="G638" s="41"/>
      <c r="H638" s="62"/>
      <c r="I638" s="53"/>
      <c r="J638" s="12" t="str">
        <f t="shared" si="33"/>
        <v/>
      </c>
      <c r="K638" s="78" t="str">
        <f t="shared" si="34"/>
        <v/>
      </c>
    </row>
    <row r="639" spans="1:11" x14ac:dyDescent="0.2">
      <c r="A639" s="12" t="str">
        <f t="shared" si="35"/>
        <v/>
      </c>
      <c r="B639" s="58"/>
      <c r="C639" s="59"/>
      <c r="D639" s="63"/>
      <c r="E639" s="49"/>
      <c r="F639" s="34"/>
      <c r="G639" s="41"/>
      <c r="H639" s="62"/>
      <c r="I639" s="53"/>
      <c r="J639" s="12" t="str">
        <f t="shared" si="33"/>
        <v/>
      </c>
      <c r="K639" s="78" t="str">
        <f t="shared" si="34"/>
        <v/>
      </c>
    </row>
    <row r="640" spans="1:11" x14ac:dyDescent="0.2">
      <c r="A640" s="12" t="str">
        <f t="shared" si="35"/>
        <v/>
      </c>
      <c r="B640" s="58"/>
      <c r="C640" s="59"/>
      <c r="D640" s="63"/>
      <c r="E640" s="49"/>
      <c r="F640" s="34"/>
      <c r="G640" s="41"/>
      <c r="H640" s="62"/>
      <c r="I640" s="53"/>
      <c r="J640" s="12" t="str">
        <f t="shared" si="33"/>
        <v/>
      </c>
      <c r="K640" s="78" t="str">
        <f t="shared" si="34"/>
        <v/>
      </c>
    </row>
    <row r="641" spans="1:11" x14ac:dyDescent="0.2">
      <c r="A641" s="12" t="str">
        <f t="shared" si="35"/>
        <v/>
      </c>
      <c r="B641" s="58"/>
      <c r="C641" s="59"/>
      <c r="D641" s="63"/>
      <c r="E641" s="49"/>
      <c r="F641" s="34"/>
      <c r="G641" s="41"/>
      <c r="H641" s="62"/>
      <c r="I641" s="53"/>
      <c r="J641" s="12" t="str">
        <f t="shared" si="33"/>
        <v/>
      </c>
      <c r="K641" s="78" t="str">
        <f t="shared" si="34"/>
        <v/>
      </c>
    </row>
    <row r="642" spans="1:11" x14ac:dyDescent="0.2">
      <c r="A642" s="12" t="str">
        <f t="shared" si="35"/>
        <v/>
      </c>
      <c r="B642" s="58"/>
      <c r="C642" s="59"/>
      <c r="D642" s="63"/>
      <c r="E642" s="49"/>
      <c r="F642" s="34"/>
      <c r="G642" s="41"/>
      <c r="H642" s="62"/>
      <c r="I642" s="53"/>
      <c r="J642" s="12" t="str">
        <f t="shared" si="33"/>
        <v/>
      </c>
      <c r="K642" s="78" t="str">
        <f t="shared" si="34"/>
        <v/>
      </c>
    </row>
    <row r="643" spans="1:11" x14ac:dyDescent="0.2">
      <c r="A643" s="12" t="str">
        <f t="shared" si="35"/>
        <v/>
      </c>
      <c r="B643" s="58"/>
      <c r="C643" s="59"/>
      <c r="D643" s="63"/>
      <c r="E643" s="49"/>
      <c r="F643" s="34"/>
      <c r="G643" s="41"/>
      <c r="H643" s="62"/>
      <c r="I643" s="53"/>
      <c r="J643" s="12" t="str">
        <f t="shared" si="33"/>
        <v/>
      </c>
      <c r="K643" s="78" t="str">
        <f t="shared" si="34"/>
        <v/>
      </c>
    </row>
    <row r="644" spans="1:11" x14ac:dyDescent="0.2">
      <c r="A644" s="12" t="str">
        <f t="shared" si="35"/>
        <v/>
      </c>
      <c r="B644" s="58"/>
      <c r="C644" s="59"/>
      <c r="D644" s="63"/>
      <c r="E644" s="49"/>
      <c r="F644" s="34"/>
      <c r="G644" s="41"/>
      <c r="H644" s="62"/>
      <c r="I644" s="53"/>
      <c r="J644" s="12" t="str">
        <f t="shared" si="33"/>
        <v/>
      </c>
      <c r="K644" s="78" t="str">
        <f t="shared" si="34"/>
        <v/>
      </c>
    </row>
    <row r="645" spans="1:11" x14ac:dyDescent="0.2">
      <c r="A645" s="12" t="str">
        <f t="shared" si="35"/>
        <v/>
      </c>
      <c r="B645" s="58"/>
      <c r="C645" s="59"/>
      <c r="D645" s="63"/>
      <c r="E645" s="49"/>
      <c r="F645" s="34"/>
      <c r="G645" s="41"/>
      <c r="H645" s="62"/>
      <c r="I645" s="53"/>
      <c r="J645" s="12" t="str">
        <f t="shared" si="33"/>
        <v/>
      </c>
      <c r="K645" s="78" t="str">
        <f t="shared" si="34"/>
        <v/>
      </c>
    </row>
    <row r="646" spans="1:11" x14ac:dyDescent="0.2">
      <c r="A646" s="12" t="str">
        <f t="shared" si="35"/>
        <v/>
      </c>
      <c r="B646" s="58"/>
      <c r="C646" s="59"/>
      <c r="D646" s="63"/>
      <c r="E646" s="49"/>
      <c r="F646" s="34"/>
      <c r="G646" s="41"/>
      <c r="H646" s="62"/>
      <c r="I646" s="53"/>
      <c r="J646" s="12" t="str">
        <f t="shared" si="33"/>
        <v/>
      </c>
      <c r="K646" s="78" t="str">
        <f t="shared" si="34"/>
        <v/>
      </c>
    </row>
    <row r="647" spans="1:11" x14ac:dyDescent="0.2">
      <c r="A647" s="12" t="str">
        <f t="shared" si="35"/>
        <v/>
      </c>
      <c r="B647" s="58"/>
      <c r="C647" s="59"/>
      <c r="D647" s="63"/>
      <c r="E647" s="49"/>
      <c r="F647" s="34"/>
      <c r="G647" s="41"/>
      <c r="H647" s="62"/>
      <c r="I647" s="53"/>
      <c r="J647" s="12" t="str">
        <f t="shared" si="33"/>
        <v/>
      </c>
      <c r="K647" s="78" t="str">
        <f t="shared" si="34"/>
        <v/>
      </c>
    </row>
    <row r="648" spans="1:11" x14ac:dyDescent="0.2">
      <c r="A648" s="12" t="str">
        <f t="shared" si="35"/>
        <v/>
      </c>
      <c r="B648" s="58"/>
      <c r="C648" s="59"/>
      <c r="D648" s="63"/>
      <c r="E648" s="49"/>
      <c r="F648" s="34"/>
      <c r="G648" s="41"/>
      <c r="H648" s="62"/>
      <c r="I648" s="53"/>
      <c r="J648" s="12" t="str">
        <f t="shared" si="33"/>
        <v/>
      </c>
      <c r="K648" s="78" t="str">
        <f t="shared" si="34"/>
        <v/>
      </c>
    </row>
    <row r="649" spans="1:11" x14ac:dyDescent="0.2">
      <c r="A649" s="12" t="str">
        <f t="shared" si="35"/>
        <v/>
      </c>
      <c r="B649" s="58"/>
      <c r="C649" s="59"/>
      <c r="D649" s="63"/>
      <c r="E649" s="49"/>
      <c r="F649" s="34"/>
      <c r="G649" s="41"/>
      <c r="H649" s="62"/>
      <c r="I649" s="53"/>
      <c r="J649" s="12" t="str">
        <f t="shared" ref="J649:J712" si="36">IF(A649="","",MONTH(C649))</f>
        <v/>
      </c>
      <c r="K649" s="78" t="str">
        <f t="shared" ref="K649:K712" si="37">IF(A649="","",YEAR(C649))</f>
        <v/>
      </c>
    </row>
    <row r="650" spans="1:11" x14ac:dyDescent="0.2">
      <c r="A650" s="12" t="str">
        <f t="shared" si="35"/>
        <v/>
      </c>
      <c r="B650" s="58"/>
      <c r="C650" s="59"/>
      <c r="D650" s="63"/>
      <c r="E650" s="49"/>
      <c r="F650" s="34"/>
      <c r="G650" s="41"/>
      <c r="H650" s="62"/>
      <c r="I650" s="53"/>
      <c r="J650" s="12" t="str">
        <f t="shared" si="36"/>
        <v/>
      </c>
      <c r="K650" s="78" t="str">
        <f t="shared" si="37"/>
        <v/>
      </c>
    </row>
    <row r="651" spans="1:11" x14ac:dyDescent="0.2">
      <c r="A651" s="12" t="str">
        <f t="shared" si="35"/>
        <v/>
      </c>
      <c r="B651" s="58"/>
      <c r="C651" s="59"/>
      <c r="D651" s="63"/>
      <c r="E651" s="49"/>
      <c r="F651" s="34"/>
      <c r="G651" s="41"/>
      <c r="H651" s="62"/>
      <c r="I651" s="53"/>
      <c r="J651" s="12" t="str">
        <f t="shared" si="36"/>
        <v/>
      </c>
      <c r="K651" s="78" t="str">
        <f t="shared" si="37"/>
        <v/>
      </c>
    </row>
    <row r="652" spans="1:11" x14ac:dyDescent="0.2">
      <c r="A652" s="12" t="str">
        <f t="shared" si="35"/>
        <v/>
      </c>
      <c r="B652" s="58"/>
      <c r="C652" s="59"/>
      <c r="D652" s="63"/>
      <c r="E652" s="49"/>
      <c r="F652" s="34"/>
      <c r="G652" s="41"/>
      <c r="H652" s="62"/>
      <c r="I652" s="53"/>
      <c r="J652" s="12" t="str">
        <f t="shared" si="36"/>
        <v/>
      </c>
      <c r="K652" s="78" t="str">
        <f t="shared" si="37"/>
        <v/>
      </c>
    </row>
    <row r="653" spans="1:11" x14ac:dyDescent="0.2">
      <c r="A653" s="12" t="str">
        <f t="shared" si="35"/>
        <v/>
      </c>
      <c r="B653" s="58"/>
      <c r="C653" s="59"/>
      <c r="D653" s="63"/>
      <c r="E653" s="49"/>
      <c r="F653" s="34"/>
      <c r="G653" s="41"/>
      <c r="H653" s="62"/>
      <c r="I653" s="53"/>
      <c r="J653" s="12" t="str">
        <f t="shared" si="36"/>
        <v/>
      </c>
      <c r="K653" s="78" t="str">
        <f t="shared" si="37"/>
        <v/>
      </c>
    </row>
    <row r="654" spans="1:11" x14ac:dyDescent="0.2">
      <c r="A654" s="12" t="str">
        <f t="shared" si="35"/>
        <v/>
      </c>
      <c r="B654" s="58"/>
      <c r="C654" s="59"/>
      <c r="D654" s="63"/>
      <c r="E654" s="49"/>
      <c r="F654" s="34"/>
      <c r="G654" s="41"/>
      <c r="H654" s="62"/>
      <c r="I654" s="53"/>
      <c r="J654" s="12" t="str">
        <f t="shared" si="36"/>
        <v/>
      </c>
      <c r="K654" s="78" t="str">
        <f t="shared" si="37"/>
        <v/>
      </c>
    </row>
    <row r="655" spans="1:11" x14ac:dyDescent="0.2">
      <c r="A655" s="12" t="str">
        <f t="shared" si="35"/>
        <v/>
      </c>
      <c r="B655" s="58"/>
      <c r="C655" s="59"/>
      <c r="D655" s="63"/>
      <c r="E655" s="49"/>
      <c r="F655" s="34"/>
      <c r="G655" s="41"/>
      <c r="H655" s="62"/>
      <c r="I655" s="53"/>
      <c r="J655" s="12" t="str">
        <f t="shared" si="36"/>
        <v/>
      </c>
      <c r="K655" s="78" t="str">
        <f t="shared" si="37"/>
        <v/>
      </c>
    </row>
    <row r="656" spans="1:11" x14ac:dyDescent="0.2">
      <c r="A656" s="12" t="str">
        <f t="shared" si="35"/>
        <v/>
      </c>
      <c r="B656" s="58"/>
      <c r="C656" s="59"/>
      <c r="D656" s="63"/>
      <c r="E656" s="49"/>
      <c r="F656" s="34"/>
      <c r="G656" s="41"/>
      <c r="H656" s="62"/>
      <c r="I656" s="53"/>
      <c r="J656" s="12" t="str">
        <f t="shared" si="36"/>
        <v/>
      </c>
      <c r="K656" s="78" t="str">
        <f t="shared" si="37"/>
        <v/>
      </c>
    </row>
    <row r="657" spans="1:11" x14ac:dyDescent="0.2">
      <c r="A657" s="12" t="str">
        <f t="shared" si="35"/>
        <v/>
      </c>
      <c r="B657" s="58"/>
      <c r="C657" s="59"/>
      <c r="D657" s="63"/>
      <c r="E657" s="49"/>
      <c r="F657" s="34"/>
      <c r="G657" s="41"/>
      <c r="H657" s="62"/>
      <c r="I657" s="53"/>
      <c r="J657" s="12" t="str">
        <f t="shared" si="36"/>
        <v/>
      </c>
      <c r="K657" s="78" t="str">
        <f t="shared" si="37"/>
        <v/>
      </c>
    </row>
    <row r="658" spans="1:11" x14ac:dyDescent="0.2">
      <c r="A658" s="12" t="str">
        <f t="shared" si="35"/>
        <v/>
      </c>
      <c r="B658" s="58"/>
      <c r="C658" s="59"/>
      <c r="D658" s="63"/>
      <c r="E658" s="49"/>
      <c r="F658" s="34"/>
      <c r="G658" s="41"/>
      <c r="H658" s="62"/>
      <c r="I658" s="53"/>
      <c r="J658" s="12" t="str">
        <f t="shared" si="36"/>
        <v/>
      </c>
      <c r="K658" s="78" t="str">
        <f t="shared" si="37"/>
        <v/>
      </c>
    </row>
    <row r="659" spans="1:11" x14ac:dyDescent="0.2">
      <c r="A659" s="12" t="str">
        <f t="shared" si="35"/>
        <v/>
      </c>
      <c r="B659" s="58"/>
      <c r="C659" s="59"/>
      <c r="D659" s="63"/>
      <c r="E659" s="49"/>
      <c r="F659" s="34"/>
      <c r="G659" s="41"/>
      <c r="H659" s="62"/>
      <c r="I659" s="53"/>
      <c r="J659" s="12" t="str">
        <f t="shared" si="36"/>
        <v/>
      </c>
      <c r="K659" s="78" t="str">
        <f t="shared" si="37"/>
        <v/>
      </c>
    </row>
    <row r="660" spans="1:11" x14ac:dyDescent="0.2">
      <c r="A660" s="12" t="str">
        <f t="shared" si="35"/>
        <v/>
      </c>
      <c r="B660" s="58"/>
      <c r="C660" s="59"/>
      <c r="D660" s="63"/>
      <c r="E660" s="49"/>
      <c r="F660" s="34"/>
      <c r="G660" s="41"/>
      <c r="H660" s="62"/>
      <c r="I660" s="53"/>
      <c r="J660" s="12" t="str">
        <f t="shared" si="36"/>
        <v/>
      </c>
      <c r="K660" s="78" t="str">
        <f t="shared" si="37"/>
        <v/>
      </c>
    </row>
    <row r="661" spans="1:11" x14ac:dyDescent="0.2">
      <c r="A661" s="12" t="str">
        <f t="shared" si="35"/>
        <v/>
      </c>
      <c r="B661" s="58"/>
      <c r="C661" s="59"/>
      <c r="D661" s="63"/>
      <c r="E661" s="49"/>
      <c r="F661" s="34"/>
      <c r="G661" s="41"/>
      <c r="H661" s="62"/>
      <c r="I661" s="53"/>
      <c r="J661" s="12" t="str">
        <f t="shared" si="36"/>
        <v/>
      </c>
      <c r="K661" s="78" t="str">
        <f t="shared" si="37"/>
        <v/>
      </c>
    </row>
    <row r="662" spans="1:11" x14ac:dyDescent="0.2">
      <c r="A662" s="12" t="str">
        <f t="shared" si="35"/>
        <v/>
      </c>
      <c r="B662" s="58"/>
      <c r="C662" s="59"/>
      <c r="D662" s="63"/>
      <c r="E662" s="49"/>
      <c r="F662" s="34"/>
      <c r="G662" s="41"/>
      <c r="H662" s="62"/>
      <c r="I662" s="53"/>
      <c r="J662" s="12" t="str">
        <f t="shared" si="36"/>
        <v/>
      </c>
      <c r="K662" s="78" t="str">
        <f t="shared" si="37"/>
        <v/>
      </c>
    </row>
    <row r="663" spans="1:11" x14ac:dyDescent="0.2">
      <c r="A663" s="12" t="str">
        <f t="shared" si="35"/>
        <v/>
      </c>
      <c r="B663" s="58"/>
      <c r="C663" s="59"/>
      <c r="D663" s="63"/>
      <c r="E663" s="49"/>
      <c r="F663" s="34"/>
      <c r="G663" s="41"/>
      <c r="H663" s="62"/>
      <c r="I663" s="53"/>
      <c r="J663" s="12" t="str">
        <f t="shared" si="36"/>
        <v/>
      </c>
      <c r="K663" s="78" t="str">
        <f t="shared" si="37"/>
        <v/>
      </c>
    </row>
    <row r="664" spans="1:11" x14ac:dyDescent="0.2">
      <c r="A664" s="12" t="str">
        <f t="shared" si="35"/>
        <v/>
      </c>
      <c r="B664" s="58"/>
      <c r="C664" s="59"/>
      <c r="D664" s="63"/>
      <c r="E664" s="49"/>
      <c r="F664" s="34"/>
      <c r="G664" s="41"/>
      <c r="H664" s="62"/>
      <c r="I664" s="53"/>
      <c r="J664" s="12" t="str">
        <f t="shared" si="36"/>
        <v/>
      </c>
      <c r="K664" s="78" t="str">
        <f t="shared" si="37"/>
        <v/>
      </c>
    </row>
    <row r="665" spans="1:11" x14ac:dyDescent="0.2">
      <c r="A665" s="12" t="str">
        <f t="shared" si="35"/>
        <v/>
      </c>
      <c r="B665" s="58"/>
      <c r="C665" s="59"/>
      <c r="D665" s="63"/>
      <c r="E665" s="49"/>
      <c r="F665" s="34"/>
      <c r="G665" s="41"/>
      <c r="H665" s="62"/>
      <c r="I665" s="53"/>
      <c r="J665" s="12" t="str">
        <f t="shared" si="36"/>
        <v/>
      </c>
      <c r="K665" s="78" t="str">
        <f t="shared" si="37"/>
        <v/>
      </c>
    </row>
    <row r="666" spans="1:11" x14ac:dyDescent="0.2">
      <c r="A666" s="12" t="str">
        <f t="shared" si="35"/>
        <v/>
      </c>
      <c r="B666" s="58"/>
      <c r="C666" s="59"/>
      <c r="D666" s="63"/>
      <c r="E666" s="49"/>
      <c r="F666" s="34"/>
      <c r="G666" s="41"/>
      <c r="H666" s="62"/>
      <c r="I666" s="53"/>
      <c r="J666" s="12" t="str">
        <f t="shared" si="36"/>
        <v/>
      </c>
      <c r="K666" s="78" t="str">
        <f t="shared" si="37"/>
        <v/>
      </c>
    </row>
    <row r="667" spans="1:11" x14ac:dyDescent="0.2">
      <c r="A667" s="12" t="str">
        <f t="shared" si="35"/>
        <v/>
      </c>
      <c r="B667" s="58"/>
      <c r="C667" s="59"/>
      <c r="D667" s="63"/>
      <c r="E667" s="49"/>
      <c r="F667" s="34"/>
      <c r="G667" s="41"/>
      <c r="H667" s="62"/>
      <c r="I667" s="53"/>
      <c r="J667" s="12" t="str">
        <f t="shared" si="36"/>
        <v/>
      </c>
      <c r="K667" s="78" t="str">
        <f t="shared" si="37"/>
        <v/>
      </c>
    </row>
    <row r="668" spans="1:11" x14ac:dyDescent="0.2">
      <c r="A668" s="12" t="str">
        <f t="shared" si="35"/>
        <v/>
      </c>
      <c r="B668" s="58"/>
      <c r="C668" s="59"/>
      <c r="D668" s="63"/>
      <c r="E668" s="49"/>
      <c r="F668" s="34"/>
      <c r="G668" s="41"/>
      <c r="H668" s="62"/>
      <c r="I668" s="53"/>
      <c r="J668" s="12" t="str">
        <f t="shared" si="36"/>
        <v/>
      </c>
      <c r="K668" s="78" t="str">
        <f t="shared" si="37"/>
        <v/>
      </c>
    </row>
    <row r="669" spans="1:11" x14ac:dyDescent="0.2">
      <c r="A669" s="12" t="str">
        <f t="shared" si="35"/>
        <v/>
      </c>
      <c r="B669" s="58"/>
      <c r="C669" s="59"/>
      <c r="D669" s="63"/>
      <c r="E669" s="49"/>
      <c r="F669" s="34"/>
      <c r="G669" s="41"/>
      <c r="H669" s="62"/>
      <c r="I669" s="53"/>
      <c r="J669" s="12" t="str">
        <f t="shared" si="36"/>
        <v/>
      </c>
      <c r="K669" s="78" t="str">
        <f t="shared" si="37"/>
        <v/>
      </c>
    </row>
    <row r="670" spans="1:11" x14ac:dyDescent="0.2">
      <c r="A670" s="12" t="str">
        <f t="shared" si="35"/>
        <v/>
      </c>
      <c r="B670" s="58"/>
      <c r="C670" s="59"/>
      <c r="D670" s="63"/>
      <c r="E670" s="49"/>
      <c r="F670" s="34"/>
      <c r="G670" s="41"/>
      <c r="H670" s="62"/>
      <c r="I670" s="53"/>
      <c r="J670" s="12" t="str">
        <f t="shared" si="36"/>
        <v/>
      </c>
      <c r="K670" s="78" t="str">
        <f t="shared" si="37"/>
        <v/>
      </c>
    </row>
    <row r="671" spans="1:11" x14ac:dyDescent="0.2">
      <c r="A671" s="12" t="str">
        <f t="shared" si="35"/>
        <v/>
      </c>
      <c r="B671" s="58"/>
      <c r="C671" s="59"/>
      <c r="D671" s="63"/>
      <c r="E671" s="49"/>
      <c r="F671" s="34"/>
      <c r="G671" s="41"/>
      <c r="H671" s="62"/>
      <c r="I671" s="53"/>
      <c r="J671" s="12" t="str">
        <f t="shared" si="36"/>
        <v/>
      </c>
      <c r="K671" s="78" t="str">
        <f t="shared" si="37"/>
        <v/>
      </c>
    </row>
    <row r="672" spans="1:11" x14ac:dyDescent="0.2">
      <c r="A672" s="12" t="str">
        <f t="shared" si="35"/>
        <v/>
      </c>
      <c r="B672" s="58"/>
      <c r="C672" s="59"/>
      <c r="D672" s="63"/>
      <c r="E672" s="49"/>
      <c r="F672" s="34"/>
      <c r="G672" s="41"/>
      <c r="H672" s="62"/>
      <c r="I672" s="53"/>
      <c r="J672" s="12" t="str">
        <f t="shared" si="36"/>
        <v/>
      </c>
      <c r="K672" s="78" t="str">
        <f t="shared" si="37"/>
        <v/>
      </c>
    </row>
    <row r="673" spans="1:11" x14ac:dyDescent="0.2">
      <c r="A673" s="12" t="str">
        <f t="shared" si="35"/>
        <v/>
      </c>
      <c r="B673" s="58"/>
      <c r="C673" s="59"/>
      <c r="D673" s="63"/>
      <c r="E673" s="49"/>
      <c r="F673" s="34"/>
      <c r="G673" s="41"/>
      <c r="H673" s="62"/>
      <c r="I673" s="53"/>
      <c r="J673" s="12" t="str">
        <f t="shared" si="36"/>
        <v/>
      </c>
      <c r="K673" s="78" t="str">
        <f t="shared" si="37"/>
        <v/>
      </c>
    </row>
    <row r="674" spans="1:11" x14ac:dyDescent="0.2">
      <c r="A674" s="12" t="str">
        <f t="shared" si="35"/>
        <v/>
      </c>
      <c r="B674" s="58"/>
      <c r="C674" s="59"/>
      <c r="D674" s="63"/>
      <c r="E674" s="49"/>
      <c r="F674" s="34"/>
      <c r="G674" s="41"/>
      <c r="H674" s="62"/>
      <c r="I674" s="53"/>
      <c r="J674" s="12" t="str">
        <f t="shared" si="36"/>
        <v/>
      </c>
      <c r="K674" s="78" t="str">
        <f t="shared" si="37"/>
        <v/>
      </c>
    </row>
    <row r="675" spans="1:11" x14ac:dyDescent="0.2">
      <c r="A675" s="12" t="str">
        <f t="shared" si="35"/>
        <v/>
      </c>
      <c r="B675" s="58"/>
      <c r="C675" s="59"/>
      <c r="D675" s="63"/>
      <c r="E675" s="49"/>
      <c r="F675" s="34"/>
      <c r="G675" s="41"/>
      <c r="H675" s="62"/>
      <c r="I675" s="53"/>
      <c r="J675" s="12" t="str">
        <f t="shared" si="36"/>
        <v/>
      </c>
      <c r="K675" s="78" t="str">
        <f t="shared" si="37"/>
        <v/>
      </c>
    </row>
    <row r="676" spans="1:11" x14ac:dyDescent="0.2">
      <c r="A676" s="12" t="str">
        <f t="shared" si="35"/>
        <v/>
      </c>
      <c r="B676" s="58"/>
      <c r="C676" s="59"/>
      <c r="D676" s="63"/>
      <c r="E676" s="49"/>
      <c r="F676" s="34"/>
      <c r="G676" s="41"/>
      <c r="H676" s="62"/>
      <c r="I676" s="53"/>
      <c r="J676" s="12" t="str">
        <f t="shared" si="36"/>
        <v/>
      </c>
      <c r="K676" s="78" t="str">
        <f t="shared" si="37"/>
        <v/>
      </c>
    </row>
    <row r="677" spans="1:11" x14ac:dyDescent="0.2">
      <c r="A677" s="12" t="str">
        <f t="shared" si="35"/>
        <v/>
      </c>
      <c r="B677" s="58"/>
      <c r="C677" s="59"/>
      <c r="D677" s="63"/>
      <c r="E677" s="49"/>
      <c r="F677" s="34"/>
      <c r="G677" s="41"/>
      <c r="H677" s="62"/>
      <c r="I677" s="53"/>
      <c r="J677" s="12" t="str">
        <f t="shared" si="36"/>
        <v/>
      </c>
      <c r="K677" s="78" t="str">
        <f t="shared" si="37"/>
        <v/>
      </c>
    </row>
    <row r="678" spans="1:11" x14ac:dyDescent="0.2">
      <c r="A678" s="12" t="str">
        <f t="shared" si="35"/>
        <v/>
      </c>
      <c r="B678" s="58"/>
      <c r="C678" s="59"/>
      <c r="D678" s="63"/>
      <c r="E678" s="49"/>
      <c r="F678" s="34"/>
      <c r="G678" s="41"/>
      <c r="H678" s="62"/>
      <c r="I678" s="53"/>
      <c r="J678" s="12" t="str">
        <f t="shared" si="36"/>
        <v/>
      </c>
      <c r="K678" s="78" t="str">
        <f t="shared" si="37"/>
        <v/>
      </c>
    </row>
    <row r="679" spans="1:11" x14ac:dyDescent="0.2">
      <c r="A679" s="12" t="str">
        <f t="shared" si="35"/>
        <v/>
      </c>
      <c r="B679" s="58"/>
      <c r="C679" s="59"/>
      <c r="D679" s="63"/>
      <c r="E679" s="49"/>
      <c r="F679" s="34"/>
      <c r="G679" s="41"/>
      <c r="H679" s="62"/>
      <c r="I679" s="53"/>
      <c r="J679" s="12" t="str">
        <f t="shared" si="36"/>
        <v/>
      </c>
      <c r="K679" s="78" t="str">
        <f t="shared" si="37"/>
        <v/>
      </c>
    </row>
    <row r="680" spans="1:11" x14ac:dyDescent="0.2">
      <c r="A680" s="12" t="str">
        <f t="shared" si="35"/>
        <v/>
      </c>
      <c r="B680" s="58"/>
      <c r="C680" s="59"/>
      <c r="D680" s="63"/>
      <c r="E680" s="49"/>
      <c r="F680" s="34"/>
      <c r="G680" s="41"/>
      <c r="H680" s="62"/>
      <c r="I680" s="53"/>
      <c r="J680" s="12" t="str">
        <f t="shared" si="36"/>
        <v/>
      </c>
      <c r="K680" s="78" t="str">
        <f t="shared" si="37"/>
        <v/>
      </c>
    </row>
    <row r="681" spans="1:11" x14ac:dyDescent="0.2">
      <c r="A681" s="12" t="str">
        <f t="shared" si="35"/>
        <v/>
      </c>
      <c r="B681" s="58"/>
      <c r="C681" s="59"/>
      <c r="D681" s="63"/>
      <c r="E681" s="49"/>
      <c r="F681" s="34"/>
      <c r="G681" s="41"/>
      <c r="H681" s="62"/>
      <c r="I681" s="53"/>
      <c r="J681" s="12" t="str">
        <f t="shared" si="36"/>
        <v/>
      </c>
      <c r="K681" s="78" t="str">
        <f t="shared" si="37"/>
        <v/>
      </c>
    </row>
    <row r="682" spans="1:11" x14ac:dyDescent="0.2">
      <c r="A682" s="12" t="str">
        <f t="shared" si="35"/>
        <v/>
      </c>
      <c r="B682" s="58"/>
      <c r="C682" s="59"/>
      <c r="D682" s="63"/>
      <c r="E682" s="49"/>
      <c r="F682" s="34"/>
      <c r="G682" s="41"/>
      <c r="H682" s="62"/>
      <c r="I682" s="53"/>
      <c r="J682" s="12" t="str">
        <f t="shared" si="36"/>
        <v/>
      </c>
      <c r="K682" s="78" t="str">
        <f t="shared" si="37"/>
        <v/>
      </c>
    </row>
    <row r="683" spans="1:11" x14ac:dyDescent="0.2">
      <c r="A683" s="12" t="str">
        <f t="shared" si="35"/>
        <v/>
      </c>
      <c r="B683" s="58"/>
      <c r="C683" s="59"/>
      <c r="D683" s="63"/>
      <c r="E683" s="49"/>
      <c r="F683" s="34"/>
      <c r="G683" s="41"/>
      <c r="H683" s="62"/>
      <c r="I683" s="53"/>
      <c r="J683" s="12" t="str">
        <f t="shared" si="36"/>
        <v/>
      </c>
      <c r="K683" s="78" t="str">
        <f t="shared" si="37"/>
        <v/>
      </c>
    </row>
    <row r="684" spans="1:11" x14ac:dyDescent="0.2">
      <c r="A684" s="12" t="str">
        <f t="shared" si="35"/>
        <v/>
      </c>
      <c r="B684" s="58"/>
      <c r="C684" s="59"/>
      <c r="D684" s="63"/>
      <c r="E684" s="49"/>
      <c r="F684" s="34"/>
      <c r="G684" s="41"/>
      <c r="H684" s="62"/>
      <c r="I684" s="53"/>
      <c r="J684" s="12" t="str">
        <f t="shared" si="36"/>
        <v/>
      </c>
      <c r="K684" s="78" t="str">
        <f t="shared" si="37"/>
        <v/>
      </c>
    </row>
    <row r="685" spans="1:11" x14ac:dyDescent="0.2">
      <c r="A685" s="12" t="str">
        <f t="shared" si="35"/>
        <v/>
      </c>
      <c r="B685" s="58"/>
      <c r="C685" s="59"/>
      <c r="D685" s="63"/>
      <c r="E685" s="49"/>
      <c r="F685" s="34"/>
      <c r="G685" s="41"/>
      <c r="H685" s="62"/>
      <c r="I685" s="53"/>
      <c r="J685" s="12" t="str">
        <f t="shared" si="36"/>
        <v/>
      </c>
      <c r="K685" s="78" t="str">
        <f t="shared" si="37"/>
        <v/>
      </c>
    </row>
    <row r="686" spans="1:11" x14ac:dyDescent="0.2">
      <c r="A686" s="12" t="str">
        <f t="shared" si="35"/>
        <v/>
      </c>
      <c r="B686" s="58"/>
      <c r="C686" s="59"/>
      <c r="D686" s="63"/>
      <c r="E686" s="49"/>
      <c r="F686" s="34"/>
      <c r="G686" s="41"/>
      <c r="H686" s="62"/>
      <c r="I686" s="53"/>
      <c r="J686" s="12" t="str">
        <f t="shared" si="36"/>
        <v/>
      </c>
      <c r="K686" s="78" t="str">
        <f t="shared" si="37"/>
        <v/>
      </c>
    </row>
    <row r="687" spans="1:11" x14ac:dyDescent="0.2">
      <c r="A687" s="12" t="str">
        <f t="shared" si="35"/>
        <v/>
      </c>
      <c r="B687" s="58"/>
      <c r="C687" s="59"/>
      <c r="D687" s="63"/>
      <c r="E687" s="49"/>
      <c r="F687" s="34"/>
      <c r="G687" s="41"/>
      <c r="H687" s="62"/>
      <c r="I687" s="53"/>
      <c r="J687" s="12" t="str">
        <f t="shared" si="36"/>
        <v/>
      </c>
      <c r="K687" s="78" t="str">
        <f t="shared" si="37"/>
        <v/>
      </c>
    </row>
    <row r="688" spans="1:11" x14ac:dyDescent="0.2">
      <c r="A688" s="12" t="str">
        <f t="shared" si="35"/>
        <v/>
      </c>
      <c r="B688" s="58"/>
      <c r="C688" s="59"/>
      <c r="D688" s="63"/>
      <c r="E688" s="49"/>
      <c r="F688" s="34"/>
      <c r="G688" s="41"/>
      <c r="H688" s="62"/>
      <c r="I688" s="53"/>
      <c r="J688" s="12" t="str">
        <f t="shared" si="36"/>
        <v/>
      </c>
      <c r="K688" s="78" t="str">
        <f t="shared" si="37"/>
        <v/>
      </c>
    </row>
    <row r="689" spans="1:11" x14ac:dyDescent="0.2">
      <c r="A689" s="12" t="str">
        <f t="shared" si="35"/>
        <v/>
      </c>
      <c r="B689" s="58"/>
      <c r="C689" s="59"/>
      <c r="D689" s="63"/>
      <c r="E689" s="49"/>
      <c r="F689" s="34"/>
      <c r="G689" s="41"/>
      <c r="H689" s="62"/>
      <c r="I689" s="53"/>
      <c r="J689" s="12" t="str">
        <f t="shared" si="36"/>
        <v/>
      </c>
      <c r="K689" s="78" t="str">
        <f t="shared" si="37"/>
        <v/>
      </c>
    </row>
    <row r="690" spans="1:11" x14ac:dyDescent="0.2">
      <c r="A690" s="12" t="str">
        <f t="shared" si="35"/>
        <v/>
      </c>
      <c r="B690" s="58"/>
      <c r="C690" s="59"/>
      <c r="D690" s="63"/>
      <c r="E690" s="49"/>
      <c r="F690" s="34"/>
      <c r="G690" s="41"/>
      <c r="H690" s="62"/>
      <c r="I690" s="53"/>
      <c r="J690" s="12" t="str">
        <f t="shared" si="36"/>
        <v/>
      </c>
      <c r="K690" s="78" t="str">
        <f t="shared" si="37"/>
        <v/>
      </c>
    </row>
    <row r="691" spans="1:11" x14ac:dyDescent="0.2">
      <c r="A691" s="12" t="str">
        <f t="shared" si="35"/>
        <v/>
      </c>
      <c r="B691" s="58"/>
      <c r="C691" s="59"/>
      <c r="D691" s="63"/>
      <c r="E691" s="49"/>
      <c r="F691" s="34"/>
      <c r="G691" s="41"/>
      <c r="H691" s="62"/>
      <c r="I691" s="53"/>
      <c r="J691" s="12" t="str">
        <f t="shared" si="36"/>
        <v/>
      </c>
      <c r="K691" s="78" t="str">
        <f t="shared" si="37"/>
        <v/>
      </c>
    </row>
    <row r="692" spans="1:11" x14ac:dyDescent="0.2">
      <c r="A692" s="12" t="str">
        <f t="shared" si="35"/>
        <v/>
      </c>
      <c r="B692" s="58"/>
      <c r="C692" s="59"/>
      <c r="D692" s="63"/>
      <c r="E692" s="49"/>
      <c r="F692" s="34"/>
      <c r="G692" s="41"/>
      <c r="H692" s="62"/>
      <c r="I692" s="53"/>
      <c r="J692" s="12" t="str">
        <f t="shared" si="36"/>
        <v/>
      </c>
      <c r="K692" s="78" t="str">
        <f t="shared" si="37"/>
        <v/>
      </c>
    </row>
    <row r="693" spans="1:11" x14ac:dyDescent="0.2">
      <c r="A693" s="12" t="str">
        <f t="shared" si="35"/>
        <v/>
      </c>
      <c r="B693" s="58"/>
      <c r="C693" s="59"/>
      <c r="D693" s="63"/>
      <c r="E693" s="49"/>
      <c r="F693" s="34"/>
      <c r="G693" s="41"/>
      <c r="H693" s="62"/>
      <c r="I693" s="53"/>
      <c r="J693" s="12" t="str">
        <f t="shared" si="36"/>
        <v/>
      </c>
      <c r="K693" s="78" t="str">
        <f t="shared" si="37"/>
        <v/>
      </c>
    </row>
    <row r="694" spans="1:11" x14ac:dyDescent="0.2">
      <c r="A694" s="12" t="str">
        <f t="shared" si="35"/>
        <v/>
      </c>
      <c r="B694" s="58"/>
      <c r="C694" s="59"/>
      <c r="D694" s="63"/>
      <c r="E694" s="49"/>
      <c r="F694" s="34"/>
      <c r="G694" s="41"/>
      <c r="H694" s="62"/>
      <c r="I694" s="53"/>
      <c r="J694" s="12" t="str">
        <f t="shared" si="36"/>
        <v/>
      </c>
      <c r="K694" s="78" t="str">
        <f t="shared" si="37"/>
        <v/>
      </c>
    </row>
    <row r="695" spans="1:11" x14ac:dyDescent="0.2">
      <c r="A695" s="12" t="str">
        <f t="shared" si="35"/>
        <v/>
      </c>
      <c r="B695" s="58"/>
      <c r="C695" s="59"/>
      <c r="D695" s="63"/>
      <c r="E695" s="49"/>
      <c r="F695" s="34"/>
      <c r="G695" s="41"/>
      <c r="H695" s="62"/>
      <c r="I695" s="53"/>
      <c r="J695" s="12" t="str">
        <f t="shared" si="36"/>
        <v/>
      </c>
      <c r="K695" s="78" t="str">
        <f t="shared" si="37"/>
        <v/>
      </c>
    </row>
    <row r="696" spans="1:11" x14ac:dyDescent="0.2">
      <c r="A696" s="12" t="str">
        <f t="shared" ref="A696:A759" si="38">IF(B696="","",A695+1)</f>
        <v/>
      </c>
      <c r="B696" s="58"/>
      <c r="C696" s="59"/>
      <c r="D696" s="63"/>
      <c r="E696" s="49"/>
      <c r="F696" s="34"/>
      <c r="G696" s="41"/>
      <c r="H696" s="62"/>
      <c r="I696" s="53"/>
      <c r="J696" s="12" t="str">
        <f t="shared" si="36"/>
        <v/>
      </c>
      <c r="K696" s="78" t="str">
        <f t="shared" si="37"/>
        <v/>
      </c>
    </row>
    <row r="697" spans="1:11" x14ac:dyDescent="0.2">
      <c r="A697" s="12" t="str">
        <f t="shared" si="38"/>
        <v/>
      </c>
      <c r="B697" s="58"/>
      <c r="C697" s="59"/>
      <c r="D697" s="63"/>
      <c r="E697" s="49"/>
      <c r="F697" s="34"/>
      <c r="G697" s="41"/>
      <c r="H697" s="62"/>
      <c r="I697" s="53"/>
      <c r="J697" s="12" t="str">
        <f t="shared" si="36"/>
        <v/>
      </c>
      <c r="K697" s="78" t="str">
        <f t="shared" si="37"/>
        <v/>
      </c>
    </row>
    <row r="698" spans="1:11" x14ac:dyDescent="0.2">
      <c r="A698" s="12" t="str">
        <f t="shared" si="38"/>
        <v/>
      </c>
      <c r="B698" s="58"/>
      <c r="C698" s="59"/>
      <c r="D698" s="63"/>
      <c r="E698" s="49"/>
      <c r="F698" s="34"/>
      <c r="G698" s="41"/>
      <c r="H698" s="62"/>
      <c r="I698" s="53"/>
      <c r="J698" s="12" t="str">
        <f t="shared" si="36"/>
        <v/>
      </c>
      <c r="K698" s="78" t="str">
        <f t="shared" si="37"/>
        <v/>
      </c>
    </row>
    <row r="699" spans="1:11" x14ac:dyDescent="0.2">
      <c r="A699" s="12" t="str">
        <f t="shared" si="38"/>
        <v/>
      </c>
      <c r="B699" s="58"/>
      <c r="C699" s="59"/>
      <c r="D699" s="63"/>
      <c r="E699" s="49"/>
      <c r="F699" s="34"/>
      <c r="G699" s="41"/>
      <c r="H699" s="62"/>
      <c r="I699" s="53"/>
      <c r="J699" s="12" t="str">
        <f t="shared" si="36"/>
        <v/>
      </c>
      <c r="K699" s="78" t="str">
        <f t="shared" si="37"/>
        <v/>
      </c>
    </row>
    <row r="700" spans="1:11" x14ac:dyDescent="0.2">
      <c r="A700" s="12" t="str">
        <f t="shared" si="38"/>
        <v/>
      </c>
      <c r="B700" s="58"/>
      <c r="C700" s="59"/>
      <c r="D700" s="63"/>
      <c r="E700" s="49"/>
      <c r="F700" s="34"/>
      <c r="G700" s="41"/>
      <c r="H700" s="62"/>
      <c r="I700" s="53"/>
      <c r="J700" s="12" t="str">
        <f t="shared" si="36"/>
        <v/>
      </c>
      <c r="K700" s="78" t="str">
        <f t="shared" si="37"/>
        <v/>
      </c>
    </row>
    <row r="701" spans="1:11" x14ac:dyDescent="0.2">
      <c r="A701" s="12" t="str">
        <f t="shared" si="38"/>
        <v/>
      </c>
      <c r="B701" s="58"/>
      <c r="C701" s="59"/>
      <c r="D701" s="63"/>
      <c r="E701" s="49"/>
      <c r="F701" s="34"/>
      <c r="G701" s="41"/>
      <c r="H701" s="62"/>
      <c r="I701" s="53"/>
      <c r="J701" s="12" t="str">
        <f t="shared" si="36"/>
        <v/>
      </c>
      <c r="K701" s="78" t="str">
        <f t="shared" si="37"/>
        <v/>
      </c>
    </row>
    <row r="702" spans="1:11" x14ac:dyDescent="0.2">
      <c r="A702" s="12" t="str">
        <f t="shared" si="38"/>
        <v/>
      </c>
      <c r="B702" s="58"/>
      <c r="C702" s="59"/>
      <c r="D702" s="63"/>
      <c r="E702" s="49"/>
      <c r="F702" s="34"/>
      <c r="G702" s="41"/>
      <c r="H702" s="62"/>
      <c r="I702" s="53"/>
      <c r="J702" s="12" t="str">
        <f t="shared" si="36"/>
        <v/>
      </c>
      <c r="K702" s="78" t="str">
        <f t="shared" si="37"/>
        <v/>
      </c>
    </row>
    <row r="703" spans="1:11" x14ac:dyDescent="0.2">
      <c r="A703" s="12" t="str">
        <f t="shared" si="38"/>
        <v/>
      </c>
      <c r="B703" s="58"/>
      <c r="C703" s="59"/>
      <c r="D703" s="63"/>
      <c r="E703" s="49"/>
      <c r="F703" s="34"/>
      <c r="G703" s="41"/>
      <c r="H703" s="62"/>
      <c r="I703" s="53"/>
      <c r="J703" s="12" t="str">
        <f t="shared" si="36"/>
        <v/>
      </c>
      <c r="K703" s="78" t="str">
        <f t="shared" si="37"/>
        <v/>
      </c>
    </row>
    <row r="704" spans="1:11" x14ac:dyDescent="0.2">
      <c r="A704" s="12" t="str">
        <f t="shared" si="38"/>
        <v/>
      </c>
      <c r="B704" s="58"/>
      <c r="C704" s="59"/>
      <c r="D704" s="63"/>
      <c r="E704" s="49"/>
      <c r="F704" s="34"/>
      <c r="G704" s="41"/>
      <c r="H704" s="62"/>
      <c r="I704" s="53"/>
      <c r="J704" s="12" t="str">
        <f t="shared" si="36"/>
        <v/>
      </c>
      <c r="K704" s="78" t="str">
        <f t="shared" si="37"/>
        <v/>
      </c>
    </row>
    <row r="705" spans="1:11" x14ac:dyDescent="0.2">
      <c r="A705" s="12" t="str">
        <f t="shared" si="38"/>
        <v/>
      </c>
      <c r="B705" s="58"/>
      <c r="C705" s="59"/>
      <c r="D705" s="63"/>
      <c r="E705" s="49"/>
      <c r="F705" s="34"/>
      <c r="G705" s="41"/>
      <c r="H705" s="62"/>
      <c r="I705" s="53"/>
      <c r="J705" s="12" t="str">
        <f t="shared" si="36"/>
        <v/>
      </c>
      <c r="K705" s="78" t="str">
        <f t="shared" si="37"/>
        <v/>
      </c>
    </row>
    <row r="706" spans="1:11" x14ac:dyDescent="0.2">
      <c r="A706" s="12" t="str">
        <f t="shared" si="38"/>
        <v/>
      </c>
      <c r="B706" s="58"/>
      <c r="C706" s="59"/>
      <c r="D706" s="63"/>
      <c r="E706" s="49"/>
      <c r="F706" s="34"/>
      <c r="G706" s="41"/>
      <c r="H706" s="62"/>
      <c r="I706" s="53"/>
      <c r="J706" s="12" t="str">
        <f t="shared" si="36"/>
        <v/>
      </c>
      <c r="K706" s="78" t="str">
        <f t="shared" si="37"/>
        <v/>
      </c>
    </row>
    <row r="707" spans="1:11" x14ac:dyDescent="0.2">
      <c r="A707" s="12" t="str">
        <f t="shared" si="38"/>
        <v/>
      </c>
      <c r="B707" s="58"/>
      <c r="C707" s="59"/>
      <c r="D707" s="63"/>
      <c r="E707" s="49"/>
      <c r="F707" s="34"/>
      <c r="G707" s="41"/>
      <c r="H707" s="62"/>
      <c r="I707" s="53"/>
      <c r="J707" s="12" t="str">
        <f t="shared" si="36"/>
        <v/>
      </c>
      <c r="K707" s="78" t="str">
        <f t="shared" si="37"/>
        <v/>
      </c>
    </row>
    <row r="708" spans="1:11" x14ac:dyDescent="0.2">
      <c r="A708" s="12" t="str">
        <f t="shared" si="38"/>
        <v/>
      </c>
      <c r="B708" s="58"/>
      <c r="C708" s="59"/>
      <c r="D708" s="63"/>
      <c r="E708" s="49"/>
      <c r="F708" s="34"/>
      <c r="G708" s="41"/>
      <c r="H708" s="62"/>
      <c r="I708" s="53"/>
      <c r="J708" s="12" t="str">
        <f t="shared" si="36"/>
        <v/>
      </c>
      <c r="K708" s="78" t="str">
        <f t="shared" si="37"/>
        <v/>
      </c>
    </row>
    <row r="709" spans="1:11" x14ac:dyDescent="0.2">
      <c r="A709" s="12" t="str">
        <f t="shared" si="38"/>
        <v/>
      </c>
      <c r="B709" s="58"/>
      <c r="C709" s="59"/>
      <c r="D709" s="63"/>
      <c r="E709" s="49"/>
      <c r="F709" s="34"/>
      <c r="G709" s="41"/>
      <c r="H709" s="62"/>
      <c r="I709" s="53"/>
      <c r="J709" s="12" t="str">
        <f t="shared" si="36"/>
        <v/>
      </c>
      <c r="K709" s="78" t="str">
        <f t="shared" si="37"/>
        <v/>
      </c>
    </row>
    <row r="710" spans="1:11" x14ac:dyDescent="0.2">
      <c r="A710" s="12" t="str">
        <f t="shared" si="38"/>
        <v/>
      </c>
      <c r="B710" s="58"/>
      <c r="C710" s="59"/>
      <c r="D710" s="63"/>
      <c r="E710" s="49"/>
      <c r="F710" s="34"/>
      <c r="G710" s="41"/>
      <c r="H710" s="62"/>
      <c r="I710" s="53"/>
      <c r="J710" s="12" t="str">
        <f t="shared" si="36"/>
        <v/>
      </c>
      <c r="K710" s="78" t="str">
        <f t="shared" si="37"/>
        <v/>
      </c>
    </row>
    <row r="711" spans="1:11" x14ac:dyDescent="0.2">
      <c r="A711" s="12" t="str">
        <f t="shared" si="38"/>
        <v/>
      </c>
      <c r="B711" s="58"/>
      <c r="C711" s="59"/>
      <c r="D711" s="63"/>
      <c r="E711" s="49"/>
      <c r="F711" s="34"/>
      <c r="G711" s="41"/>
      <c r="H711" s="62"/>
      <c r="I711" s="53"/>
      <c r="J711" s="12" t="str">
        <f t="shared" si="36"/>
        <v/>
      </c>
      <c r="K711" s="78" t="str">
        <f t="shared" si="37"/>
        <v/>
      </c>
    </row>
    <row r="712" spans="1:11" x14ac:dyDescent="0.2">
      <c r="A712" s="12" t="str">
        <f t="shared" si="38"/>
        <v/>
      </c>
      <c r="B712" s="58"/>
      <c r="C712" s="59"/>
      <c r="D712" s="63"/>
      <c r="E712" s="49"/>
      <c r="F712" s="34"/>
      <c r="G712" s="41"/>
      <c r="H712" s="62"/>
      <c r="I712" s="53"/>
      <c r="J712" s="12" t="str">
        <f t="shared" si="36"/>
        <v/>
      </c>
      <c r="K712" s="78" t="str">
        <f t="shared" si="37"/>
        <v/>
      </c>
    </row>
    <row r="713" spans="1:11" x14ac:dyDescent="0.2">
      <c r="A713" s="12" t="str">
        <f t="shared" si="38"/>
        <v/>
      </c>
      <c r="B713" s="58"/>
      <c r="C713" s="59"/>
      <c r="D713" s="63"/>
      <c r="E713" s="49"/>
      <c r="F713" s="34"/>
      <c r="G713" s="41"/>
      <c r="H713" s="62"/>
      <c r="I713" s="53"/>
      <c r="J713" s="12" t="str">
        <f t="shared" ref="J713:J776" si="39">IF(A713="","",MONTH(C713))</f>
        <v/>
      </c>
      <c r="K713" s="78" t="str">
        <f t="shared" ref="K713:K776" si="40">IF(A713="","",YEAR(C713))</f>
        <v/>
      </c>
    </row>
    <row r="714" spans="1:11" x14ac:dyDescent="0.2">
      <c r="A714" s="12" t="str">
        <f t="shared" si="38"/>
        <v/>
      </c>
      <c r="B714" s="58"/>
      <c r="C714" s="59"/>
      <c r="D714" s="63"/>
      <c r="E714" s="49"/>
      <c r="F714" s="34"/>
      <c r="G714" s="41"/>
      <c r="H714" s="62"/>
      <c r="I714" s="53"/>
      <c r="J714" s="12" t="str">
        <f t="shared" si="39"/>
        <v/>
      </c>
      <c r="K714" s="78" t="str">
        <f t="shared" si="40"/>
        <v/>
      </c>
    </row>
    <row r="715" spans="1:11" x14ac:dyDescent="0.2">
      <c r="A715" s="12" t="str">
        <f t="shared" si="38"/>
        <v/>
      </c>
      <c r="B715" s="58"/>
      <c r="C715" s="59"/>
      <c r="D715" s="63"/>
      <c r="E715" s="49"/>
      <c r="F715" s="34"/>
      <c r="G715" s="41"/>
      <c r="H715" s="62"/>
      <c r="I715" s="53"/>
      <c r="J715" s="12" t="str">
        <f t="shared" si="39"/>
        <v/>
      </c>
      <c r="K715" s="78" t="str">
        <f t="shared" si="40"/>
        <v/>
      </c>
    </row>
    <row r="716" spans="1:11" x14ac:dyDescent="0.2">
      <c r="A716" s="12" t="str">
        <f t="shared" si="38"/>
        <v/>
      </c>
      <c r="B716" s="58"/>
      <c r="C716" s="59"/>
      <c r="D716" s="63"/>
      <c r="E716" s="49"/>
      <c r="F716" s="34"/>
      <c r="G716" s="41"/>
      <c r="H716" s="62"/>
      <c r="I716" s="53"/>
      <c r="J716" s="12" t="str">
        <f t="shared" si="39"/>
        <v/>
      </c>
      <c r="K716" s="78" t="str">
        <f t="shared" si="40"/>
        <v/>
      </c>
    </row>
    <row r="717" spans="1:11" x14ac:dyDescent="0.2">
      <c r="A717" s="12" t="str">
        <f t="shared" si="38"/>
        <v/>
      </c>
      <c r="B717" s="58"/>
      <c r="C717" s="59"/>
      <c r="D717" s="63"/>
      <c r="E717" s="49"/>
      <c r="F717" s="34"/>
      <c r="G717" s="41"/>
      <c r="H717" s="62"/>
      <c r="I717" s="53"/>
      <c r="J717" s="12" t="str">
        <f t="shared" si="39"/>
        <v/>
      </c>
      <c r="K717" s="78" t="str">
        <f t="shared" si="40"/>
        <v/>
      </c>
    </row>
    <row r="718" spans="1:11" x14ac:dyDescent="0.2">
      <c r="A718" s="12" t="str">
        <f t="shared" si="38"/>
        <v/>
      </c>
      <c r="B718" s="58"/>
      <c r="C718" s="59"/>
      <c r="D718" s="63"/>
      <c r="E718" s="49"/>
      <c r="F718" s="34"/>
      <c r="G718" s="41"/>
      <c r="H718" s="62"/>
      <c r="I718" s="53"/>
      <c r="J718" s="12" t="str">
        <f t="shared" si="39"/>
        <v/>
      </c>
      <c r="K718" s="78" t="str">
        <f t="shared" si="40"/>
        <v/>
      </c>
    </row>
    <row r="719" spans="1:11" x14ac:dyDescent="0.2">
      <c r="A719" s="12" t="str">
        <f t="shared" si="38"/>
        <v/>
      </c>
      <c r="B719" s="58"/>
      <c r="C719" s="59"/>
      <c r="D719" s="63"/>
      <c r="E719" s="49"/>
      <c r="F719" s="34"/>
      <c r="G719" s="41"/>
      <c r="H719" s="62"/>
      <c r="I719" s="53"/>
      <c r="J719" s="12" t="str">
        <f t="shared" si="39"/>
        <v/>
      </c>
      <c r="K719" s="78" t="str">
        <f t="shared" si="40"/>
        <v/>
      </c>
    </row>
    <row r="720" spans="1:11" x14ac:dyDescent="0.2">
      <c r="A720" s="12" t="str">
        <f t="shared" si="38"/>
        <v/>
      </c>
      <c r="B720" s="58"/>
      <c r="C720" s="59"/>
      <c r="D720" s="63"/>
      <c r="E720" s="49"/>
      <c r="F720" s="34"/>
      <c r="G720" s="41"/>
      <c r="H720" s="62"/>
      <c r="I720" s="53"/>
      <c r="J720" s="12" t="str">
        <f t="shared" si="39"/>
        <v/>
      </c>
      <c r="K720" s="78" t="str">
        <f t="shared" si="40"/>
        <v/>
      </c>
    </row>
    <row r="721" spans="1:11" x14ac:dyDescent="0.2">
      <c r="A721" s="12" t="str">
        <f t="shared" si="38"/>
        <v/>
      </c>
      <c r="B721" s="58"/>
      <c r="C721" s="59"/>
      <c r="D721" s="63"/>
      <c r="E721" s="49"/>
      <c r="F721" s="34"/>
      <c r="G721" s="41"/>
      <c r="H721" s="62"/>
      <c r="I721" s="53"/>
      <c r="J721" s="12" t="str">
        <f t="shared" si="39"/>
        <v/>
      </c>
      <c r="K721" s="78" t="str">
        <f t="shared" si="40"/>
        <v/>
      </c>
    </row>
    <row r="722" spans="1:11" x14ac:dyDescent="0.2">
      <c r="A722" s="12" t="str">
        <f t="shared" si="38"/>
        <v/>
      </c>
      <c r="B722" s="58"/>
      <c r="C722" s="59"/>
      <c r="D722" s="63"/>
      <c r="E722" s="49"/>
      <c r="F722" s="34"/>
      <c r="G722" s="41"/>
      <c r="H722" s="62"/>
      <c r="I722" s="53"/>
      <c r="J722" s="12" t="str">
        <f t="shared" si="39"/>
        <v/>
      </c>
      <c r="K722" s="78" t="str">
        <f t="shared" si="40"/>
        <v/>
      </c>
    </row>
    <row r="723" spans="1:11" x14ac:dyDescent="0.2">
      <c r="A723" s="12" t="str">
        <f t="shared" si="38"/>
        <v/>
      </c>
      <c r="B723" s="58"/>
      <c r="C723" s="59"/>
      <c r="D723" s="63"/>
      <c r="E723" s="49"/>
      <c r="F723" s="34"/>
      <c r="G723" s="41"/>
      <c r="H723" s="62"/>
      <c r="I723" s="53"/>
      <c r="J723" s="12" t="str">
        <f t="shared" si="39"/>
        <v/>
      </c>
      <c r="K723" s="78" t="str">
        <f t="shared" si="40"/>
        <v/>
      </c>
    </row>
    <row r="724" spans="1:11" x14ac:dyDescent="0.2">
      <c r="A724" s="12" t="str">
        <f t="shared" si="38"/>
        <v/>
      </c>
      <c r="B724" s="58"/>
      <c r="C724" s="59"/>
      <c r="D724" s="63"/>
      <c r="E724" s="49"/>
      <c r="F724" s="34"/>
      <c r="G724" s="41"/>
      <c r="H724" s="62"/>
      <c r="I724" s="53"/>
      <c r="J724" s="12" t="str">
        <f t="shared" si="39"/>
        <v/>
      </c>
      <c r="K724" s="78" t="str">
        <f t="shared" si="40"/>
        <v/>
      </c>
    </row>
    <row r="725" spans="1:11" x14ac:dyDescent="0.2">
      <c r="A725" s="12" t="str">
        <f t="shared" si="38"/>
        <v/>
      </c>
      <c r="B725" s="58"/>
      <c r="C725" s="59"/>
      <c r="D725" s="63"/>
      <c r="E725" s="49"/>
      <c r="F725" s="34"/>
      <c r="G725" s="41"/>
      <c r="H725" s="62"/>
      <c r="I725" s="53"/>
      <c r="J725" s="12" t="str">
        <f t="shared" si="39"/>
        <v/>
      </c>
      <c r="K725" s="78" t="str">
        <f t="shared" si="40"/>
        <v/>
      </c>
    </row>
    <row r="726" spans="1:11" x14ac:dyDescent="0.2">
      <c r="A726" s="12" t="str">
        <f t="shared" si="38"/>
        <v/>
      </c>
      <c r="B726" s="58"/>
      <c r="C726" s="59"/>
      <c r="D726" s="63"/>
      <c r="E726" s="49"/>
      <c r="F726" s="34"/>
      <c r="G726" s="41"/>
      <c r="H726" s="62"/>
      <c r="I726" s="53"/>
      <c r="J726" s="12" t="str">
        <f t="shared" si="39"/>
        <v/>
      </c>
      <c r="K726" s="78" t="str">
        <f t="shared" si="40"/>
        <v/>
      </c>
    </row>
    <row r="727" spans="1:11" x14ac:dyDescent="0.2">
      <c r="A727" s="12" t="str">
        <f t="shared" si="38"/>
        <v/>
      </c>
      <c r="B727" s="58"/>
      <c r="C727" s="59"/>
      <c r="D727" s="63"/>
      <c r="E727" s="49"/>
      <c r="F727" s="34"/>
      <c r="G727" s="41"/>
      <c r="H727" s="62"/>
      <c r="I727" s="53"/>
      <c r="J727" s="12" t="str">
        <f t="shared" si="39"/>
        <v/>
      </c>
      <c r="K727" s="78" t="str">
        <f t="shared" si="40"/>
        <v/>
      </c>
    </row>
    <row r="728" spans="1:11" x14ac:dyDescent="0.2">
      <c r="A728" s="12" t="str">
        <f t="shared" si="38"/>
        <v/>
      </c>
      <c r="B728" s="58"/>
      <c r="C728" s="59"/>
      <c r="D728" s="63"/>
      <c r="E728" s="49"/>
      <c r="F728" s="34"/>
      <c r="G728" s="41"/>
      <c r="H728" s="62"/>
      <c r="I728" s="53"/>
      <c r="J728" s="12" t="str">
        <f t="shared" si="39"/>
        <v/>
      </c>
      <c r="K728" s="78" t="str">
        <f t="shared" si="40"/>
        <v/>
      </c>
    </row>
    <row r="729" spans="1:11" x14ac:dyDescent="0.2">
      <c r="A729" s="12" t="str">
        <f t="shared" si="38"/>
        <v/>
      </c>
      <c r="B729" s="58"/>
      <c r="C729" s="59"/>
      <c r="D729" s="63"/>
      <c r="E729" s="49"/>
      <c r="F729" s="34"/>
      <c r="G729" s="41"/>
      <c r="H729" s="62"/>
      <c r="I729" s="53"/>
      <c r="J729" s="12" t="str">
        <f t="shared" si="39"/>
        <v/>
      </c>
      <c r="K729" s="78" t="str">
        <f t="shared" si="40"/>
        <v/>
      </c>
    </row>
    <row r="730" spans="1:11" x14ac:dyDescent="0.2">
      <c r="A730" s="12" t="str">
        <f t="shared" si="38"/>
        <v/>
      </c>
      <c r="B730" s="58"/>
      <c r="C730" s="59"/>
      <c r="D730" s="63"/>
      <c r="E730" s="49"/>
      <c r="F730" s="34"/>
      <c r="G730" s="41"/>
      <c r="H730" s="62"/>
      <c r="I730" s="53"/>
      <c r="J730" s="12" t="str">
        <f t="shared" si="39"/>
        <v/>
      </c>
      <c r="K730" s="78" t="str">
        <f t="shared" si="40"/>
        <v/>
      </c>
    </row>
    <row r="731" spans="1:11" x14ac:dyDescent="0.2">
      <c r="A731" s="12" t="str">
        <f t="shared" si="38"/>
        <v/>
      </c>
      <c r="B731" s="58"/>
      <c r="C731" s="59"/>
      <c r="D731" s="63"/>
      <c r="E731" s="49"/>
      <c r="F731" s="34"/>
      <c r="G731" s="41"/>
      <c r="H731" s="62"/>
      <c r="I731" s="53"/>
      <c r="J731" s="12" t="str">
        <f t="shared" si="39"/>
        <v/>
      </c>
      <c r="K731" s="78" t="str">
        <f t="shared" si="40"/>
        <v/>
      </c>
    </row>
    <row r="732" spans="1:11" x14ac:dyDescent="0.2">
      <c r="A732" s="12" t="str">
        <f t="shared" si="38"/>
        <v/>
      </c>
      <c r="B732" s="58"/>
      <c r="C732" s="59"/>
      <c r="D732" s="63"/>
      <c r="E732" s="49"/>
      <c r="F732" s="34"/>
      <c r="G732" s="41"/>
      <c r="H732" s="62"/>
      <c r="I732" s="53"/>
      <c r="J732" s="12" t="str">
        <f t="shared" si="39"/>
        <v/>
      </c>
      <c r="K732" s="78" t="str">
        <f t="shared" si="40"/>
        <v/>
      </c>
    </row>
    <row r="733" spans="1:11" x14ac:dyDescent="0.2">
      <c r="A733" s="12" t="str">
        <f t="shared" si="38"/>
        <v/>
      </c>
      <c r="B733" s="58"/>
      <c r="C733" s="59"/>
      <c r="D733" s="63"/>
      <c r="E733" s="49"/>
      <c r="F733" s="34"/>
      <c r="G733" s="41"/>
      <c r="H733" s="62"/>
      <c r="I733" s="53"/>
      <c r="J733" s="12" t="str">
        <f t="shared" si="39"/>
        <v/>
      </c>
      <c r="K733" s="78" t="str">
        <f t="shared" si="40"/>
        <v/>
      </c>
    </row>
    <row r="734" spans="1:11" x14ac:dyDescent="0.2">
      <c r="A734" s="12" t="str">
        <f t="shared" si="38"/>
        <v/>
      </c>
      <c r="B734" s="58"/>
      <c r="C734" s="59"/>
      <c r="D734" s="63"/>
      <c r="E734" s="49"/>
      <c r="F734" s="34"/>
      <c r="G734" s="41"/>
      <c r="H734" s="62"/>
      <c r="I734" s="53"/>
      <c r="J734" s="12" t="str">
        <f t="shared" si="39"/>
        <v/>
      </c>
      <c r="K734" s="78" t="str">
        <f t="shared" si="40"/>
        <v/>
      </c>
    </row>
    <row r="735" spans="1:11" x14ac:dyDescent="0.2">
      <c r="A735" s="12" t="str">
        <f t="shared" si="38"/>
        <v/>
      </c>
      <c r="B735" s="58"/>
      <c r="C735" s="59"/>
      <c r="D735" s="63"/>
      <c r="E735" s="49"/>
      <c r="F735" s="34"/>
      <c r="G735" s="41"/>
      <c r="H735" s="62"/>
      <c r="I735" s="53"/>
      <c r="J735" s="12" t="str">
        <f t="shared" si="39"/>
        <v/>
      </c>
      <c r="K735" s="78" t="str">
        <f t="shared" si="40"/>
        <v/>
      </c>
    </row>
    <row r="736" spans="1:11" x14ac:dyDescent="0.2">
      <c r="A736" s="12" t="str">
        <f t="shared" si="38"/>
        <v/>
      </c>
      <c r="B736" s="58"/>
      <c r="C736" s="59"/>
      <c r="D736" s="63"/>
      <c r="E736" s="49"/>
      <c r="F736" s="34"/>
      <c r="G736" s="41"/>
      <c r="H736" s="62"/>
      <c r="I736" s="53"/>
      <c r="J736" s="12" t="str">
        <f t="shared" si="39"/>
        <v/>
      </c>
      <c r="K736" s="78" t="str">
        <f t="shared" si="40"/>
        <v/>
      </c>
    </row>
    <row r="737" spans="1:11" x14ac:dyDescent="0.2">
      <c r="A737" s="12" t="str">
        <f t="shared" si="38"/>
        <v/>
      </c>
      <c r="B737" s="58"/>
      <c r="C737" s="59"/>
      <c r="D737" s="63"/>
      <c r="E737" s="49"/>
      <c r="F737" s="34"/>
      <c r="G737" s="41"/>
      <c r="H737" s="62"/>
      <c r="I737" s="53"/>
      <c r="J737" s="12" t="str">
        <f t="shared" si="39"/>
        <v/>
      </c>
      <c r="K737" s="78" t="str">
        <f t="shared" si="40"/>
        <v/>
      </c>
    </row>
    <row r="738" spans="1:11" x14ac:dyDescent="0.2">
      <c r="A738" s="12" t="str">
        <f t="shared" si="38"/>
        <v/>
      </c>
      <c r="B738" s="58"/>
      <c r="C738" s="59"/>
      <c r="D738" s="63"/>
      <c r="E738" s="49"/>
      <c r="F738" s="34"/>
      <c r="G738" s="41"/>
      <c r="H738" s="62"/>
      <c r="I738" s="53"/>
      <c r="J738" s="12" t="str">
        <f t="shared" si="39"/>
        <v/>
      </c>
      <c r="K738" s="78" t="str">
        <f t="shared" si="40"/>
        <v/>
      </c>
    </row>
    <row r="739" spans="1:11" x14ac:dyDescent="0.2">
      <c r="A739" s="12" t="str">
        <f t="shared" si="38"/>
        <v/>
      </c>
      <c r="B739" s="58"/>
      <c r="C739" s="59"/>
      <c r="D739" s="63"/>
      <c r="E739" s="49"/>
      <c r="F739" s="34"/>
      <c r="G739" s="41"/>
      <c r="H739" s="62"/>
      <c r="I739" s="53"/>
      <c r="J739" s="12" t="str">
        <f t="shared" si="39"/>
        <v/>
      </c>
      <c r="K739" s="78" t="str">
        <f t="shared" si="40"/>
        <v/>
      </c>
    </row>
    <row r="740" spans="1:11" x14ac:dyDescent="0.2">
      <c r="A740" s="12" t="str">
        <f t="shared" si="38"/>
        <v/>
      </c>
      <c r="B740" s="58"/>
      <c r="C740" s="59"/>
      <c r="D740" s="63"/>
      <c r="E740" s="49"/>
      <c r="F740" s="34"/>
      <c r="G740" s="41"/>
      <c r="H740" s="62"/>
      <c r="I740" s="53"/>
      <c r="J740" s="12" t="str">
        <f t="shared" si="39"/>
        <v/>
      </c>
      <c r="K740" s="78" t="str">
        <f t="shared" si="40"/>
        <v/>
      </c>
    </row>
    <row r="741" spans="1:11" x14ac:dyDescent="0.2">
      <c r="A741" s="12" t="str">
        <f t="shared" si="38"/>
        <v/>
      </c>
      <c r="B741" s="58"/>
      <c r="C741" s="59"/>
      <c r="D741" s="63"/>
      <c r="E741" s="49"/>
      <c r="F741" s="34"/>
      <c r="G741" s="41"/>
      <c r="H741" s="62"/>
      <c r="I741" s="53"/>
      <c r="J741" s="12" t="str">
        <f t="shared" si="39"/>
        <v/>
      </c>
      <c r="K741" s="78" t="str">
        <f t="shared" si="40"/>
        <v/>
      </c>
    </row>
    <row r="742" spans="1:11" x14ac:dyDescent="0.2">
      <c r="A742" s="12" t="str">
        <f t="shared" si="38"/>
        <v/>
      </c>
      <c r="B742" s="58"/>
      <c r="C742" s="59"/>
      <c r="D742" s="63"/>
      <c r="E742" s="49"/>
      <c r="F742" s="34"/>
      <c r="G742" s="41"/>
      <c r="H742" s="62"/>
      <c r="I742" s="53"/>
      <c r="J742" s="12" t="str">
        <f t="shared" si="39"/>
        <v/>
      </c>
      <c r="K742" s="78" t="str">
        <f t="shared" si="40"/>
        <v/>
      </c>
    </row>
    <row r="743" spans="1:11" x14ac:dyDescent="0.2">
      <c r="A743" s="12" t="str">
        <f t="shared" si="38"/>
        <v/>
      </c>
      <c r="B743" s="58"/>
      <c r="C743" s="59"/>
      <c r="D743" s="63"/>
      <c r="E743" s="49"/>
      <c r="F743" s="34"/>
      <c r="G743" s="41"/>
      <c r="H743" s="62"/>
      <c r="I743" s="53"/>
      <c r="J743" s="12" t="str">
        <f t="shared" si="39"/>
        <v/>
      </c>
      <c r="K743" s="78" t="str">
        <f t="shared" si="40"/>
        <v/>
      </c>
    </row>
    <row r="744" spans="1:11" x14ac:dyDescent="0.2">
      <c r="A744" s="12" t="str">
        <f t="shared" si="38"/>
        <v/>
      </c>
      <c r="B744" s="58"/>
      <c r="C744" s="59"/>
      <c r="D744" s="63"/>
      <c r="E744" s="49"/>
      <c r="F744" s="34"/>
      <c r="G744" s="41"/>
      <c r="H744" s="62"/>
      <c r="I744" s="53"/>
      <c r="J744" s="12" t="str">
        <f t="shared" si="39"/>
        <v/>
      </c>
      <c r="K744" s="78" t="str">
        <f t="shared" si="40"/>
        <v/>
      </c>
    </row>
    <row r="745" spans="1:11" x14ac:dyDescent="0.2">
      <c r="A745" s="12" t="str">
        <f t="shared" si="38"/>
        <v/>
      </c>
      <c r="B745" s="58"/>
      <c r="C745" s="59"/>
      <c r="D745" s="63"/>
      <c r="E745" s="49"/>
      <c r="F745" s="34"/>
      <c r="G745" s="41"/>
      <c r="H745" s="62"/>
      <c r="I745" s="53"/>
      <c r="J745" s="12" t="str">
        <f t="shared" si="39"/>
        <v/>
      </c>
      <c r="K745" s="78" t="str">
        <f t="shared" si="40"/>
        <v/>
      </c>
    </row>
    <row r="746" spans="1:11" x14ac:dyDescent="0.2">
      <c r="A746" s="12" t="str">
        <f t="shared" si="38"/>
        <v/>
      </c>
      <c r="B746" s="58"/>
      <c r="C746" s="59"/>
      <c r="D746" s="63"/>
      <c r="E746" s="49"/>
      <c r="F746" s="34"/>
      <c r="G746" s="41"/>
      <c r="H746" s="62"/>
      <c r="I746" s="53"/>
      <c r="J746" s="12" t="str">
        <f t="shared" si="39"/>
        <v/>
      </c>
      <c r="K746" s="78" t="str">
        <f t="shared" si="40"/>
        <v/>
      </c>
    </row>
    <row r="747" spans="1:11" x14ac:dyDescent="0.2">
      <c r="A747" s="12" t="str">
        <f t="shared" si="38"/>
        <v/>
      </c>
      <c r="B747" s="58"/>
      <c r="C747" s="59"/>
      <c r="D747" s="63"/>
      <c r="E747" s="49"/>
      <c r="F747" s="34"/>
      <c r="G747" s="41"/>
      <c r="H747" s="62"/>
      <c r="I747" s="53"/>
      <c r="J747" s="12" t="str">
        <f t="shared" si="39"/>
        <v/>
      </c>
      <c r="K747" s="78" t="str">
        <f t="shared" si="40"/>
        <v/>
      </c>
    </row>
    <row r="748" spans="1:11" x14ac:dyDescent="0.2">
      <c r="A748" s="12" t="str">
        <f t="shared" si="38"/>
        <v/>
      </c>
      <c r="B748" s="58"/>
      <c r="C748" s="59"/>
      <c r="D748" s="63"/>
      <c r="E748" s="49"/>
      <c r="F748" s="34"/>
      <c r="G748" s="41"/>
      <c r="H748" s="62"/>
      <c r="I748" s="53"/>
      <c r="J748" s="12" t="str">
        <f t="shared" si="39"/>
        <v/>
      </c>
      <c r="K748" s="78" t="str">
        <f t="shared" si="40"/>
        <v/>
      </c>
    </row>
    <row r="749" spans="1:11" x14ac:dyDescent="0.2">
      <c r="A749" s="12" t="str">
        <f t="shared" si="38"/>
        <v/>
      </c>
      <c r="B749" s="58"/>
      <c r="C749" s="59"/>
      <c r="D749" s="63"/>
      <c r="E749" s="49"/>
      <c r="F749" s="34"/>
      <c r="G749" s="41"/>
      <c r="H749" s="62"/>
      <c r="I749" s="53"/>
      <c r="J749" s="12" t="str">
        <f t="shared" si="39"/>
        <v/>
      </c>
      <c r="K749" s="78" t="str">
        <f t="shared" si="40"/>
        <v/>
      </c>
    </row>
    <row r="750" spans="1:11" x14ac:dyDescent="0.2">
      <c r="A750" s="12" t="str">
        <f t="shared" si="38"/>
        <v/>
      </c>
      <c r="B750" s="58"/>
      <c r="C750" s="59"/>
      <c r="D750" s="63"/>
      <c r="E750" s="49"/>
      <c r="F750" s="34"/>
      <c r="G750" s="41"/>
      <c r="H750" s="62"/>
      <c r="I750" s="53"/>
      <c r="J750" s="12" t="str">
        <f t="shared" si="39"/>
        <v/>
      </c>
      <c r="K750" s="78" t="str">
        <f t="shared" si="40"/>
        <v/>
      </c>
    </row>
    <row r="751" spans="1:11" x14ac:dyDescent="0.2">
      <c r="A751" s="12" t="str">
        <f t="shared" si="38"/>
        <v/>
      </c>
      <c r="B751" s="58"/>
      <c r="C751" s="59"/>
      <c r="D751" s="63"/>
      <c r="E751" s="49"/>
      <c r="F751" s="34"/>
      <c r="G751" s="41"/>
      <c r="H751" s="62"/>
      <c r="I751" s="53"/>
      <c r="J751" s="12" t="str">
        <f t="shared" si="39"/>
        <v/>
      </c>
      <c r="K751" s="78" t="str">
        <f t="shared" si="40"/>
        <v/>
      </c>
    </row>
    <row r="752" spans="1:11" x14ac:dyDescent="0.2">
      <c r="A752" s="12" t="str">
        <f t="shared" si="38"/>
        <v/>
      </c>
      <c r="B752" s="58"/>
      <c r="C752" s="59"/>
      <c r="D752" s="63"/>
      <c r="E752" s="49"/>
      <c r="F752" s="34"/>
      <c r="G752" s="41"/>
      <c r="H752" s="62"/>
      <c r="I752" s="53"/>
      <c r="J752" s="12" t="str">
        <f t="shared" si="39"/>
        <v/>
      </c>
      <c r="K752" s="78" t="str">
        <f t="shared" si="40"/>
        <v/>
      </c>
    </row>
    <row r="753" spans="1:11" x14ac:dyDescent="0.2">
      <c r="A753" s="12" t="str">
        <f t="shared" si="38"/>
        <v/>
      </c>
      <c r="B753" s="58"/>
      <c r="C753" s="59"/>
      <c r="D753" s="63"/>
      <c r="E753" s="49"/>
      <c r="F753" s="34"/>
      <c r="G753" s="41"/>
      <c r="H753" s="62"/>
      <c r="I753" s="53"/>
      <c r="J753" s="12" t="str">
        <f t="shared" si="39"/>
        <v/>
      </c>
      <c r="K753" s="78" t="str">
        <f t="shared" si="40"/>
        <v/>
      </c>
    </row>
    <row r="754" spans="1:11" x14ac:dyDescent="0.2">
      <c r="A754" s="12" t="str">
        <f t="shared" si="38"/>
        <v/>
      </c>
      <c r="B754" s="58"/>
      <c r="C754" s="59"/>
      <c r="D754" s="63"/>
      <c r="E754" s="49"/>
      <c r="F754" s="34"/>
      <c r="G754" s="41"/>
      <c r="H754" s="62"/>
      <c r="I754" s="53"/>
      <c r="J754" s="12" t="str">
        <f t="shared" si="39"/>
        <v/>
      </c>
      <c r="K754" s="78" t="str">
        <f t="shared" si="40"/>
        <v/>
      </c>
    </row>
    <row r="755" spans="1:11" x14ac:dyDescent="0.2">
      <c r="A755" s="12" t="str">
        <f t="shared" si="38"/>
        <v/>
      </c>
      <c r="B755" s="58"/>
      <c r="C755" s="59"/>
      <c r="D755" s="63"/>
      <c r="E755" s="49"/>
      <c r="F755" s="34"/>
      <c r="G755" s="41"/>
      <c r="H755" s="62"/>
      <c r="I755" s="53"/>
      <c r="J755" s="12" t="str">
        <f t="shared" si="39"/>
        <v/>
      </c>
      <c r="K755" s="78" t="str">
        <f t="shared" si="40"/>
        <v/>
      </c>
    </row>
    <row r="756" spans="1:11" x14ac:dyDescent="0.2">
      <c r="A756" s="12" t="str">
        <f t="shared" si="38"/>
        <v/>
      </c>
      <c r="B756" s="58"/>
      <c r="C756" s="59"/>
      <c r="D756" s="63"/>
      <c r="E756" s="49"/>
      <c r="F756" s="34"/>
      <c r="G756" s="41"/>
      <c r="H756" s="62"/>
      <c r="I756" s="53"/>
      <c r="J756" s="12" t="str">
        <f t="shared" si="39"/>
        <v/>
      </c>
      <c r="K756" s="78" t="str">
        <f t="shared" si="40"/>
        <v/>
      </c>
    </row>
    <row r="757" spans="1:11" x14ac:dyDescent="0.2">
      <c r="A757" s="12" t="str">
        <f t="shared" si="38"/>
        <v/>
      </c>
      <c r="B757" s="58"/>
      <c r="C757" s="59"/>
      <c r="D757" s="63"/>
      <c r="E757" s="49"/>
      <c r="F757" s="34"/>
      <c r="G757" s="41"/>
      <c r="H757" s="62"/>
      <c r="I757" s="53"/>
      <c r="J757" s="12" t="str">
        <f t="shared" si="39"/>
        <v/>
      </c>
      <c r="K757" s="78" t="str">
        <f t="shared" si="40"/>
        <v/>
      </c>
    </row>
    <row r="758" spans="1:11" x14ac:dyDescent="0.2">
      <c r="A758" s="12" t="str">
        <f t="shared" si="38"/>
        <v/>
      </c>
      <c r="B758" s="58"/>
      <c r="C758" s="59"/>
      <c r="D758" s="63"/>
      <c r="E758" s="49"/>
      <c r="F758" s="34"/>
      <c r="G758" s="41"/>
      <c r="H758" s="62"/>
      <c r="I758" s="53"/>
      <c r="J758" s="12" t="str">
        <f t="shared" si="39"/>
        <v/>
      </c>
      <c r="K758" s="78" t="str">
        <f t="shared" si="40"/>
        <v/>
      </c>
    </row>
    <row r="759" spans="1:11" x14ac:dyDescent="0.2">
      <c r="A759" s="12" t="str">
        <f t="shared" si="38"/>
        <v/>
      </c>
      <c r="B759" s="58"/>
      <c r="C759" s="59"/>
      <c r="D759" s="63"/>
      <c r="E759" s="49"/>
      <c r="F759" s="34"/>
      <c r="G759" s="41"/>
      <c r="H759" s="62"/>
      <c r="I759" s="53"/>
      <c r="J759" s="12" t="str">
        <f t="shared" si="39"/>
        <v/>
      </c>
      <c r="K759" s="78" t="str">
        <f t="shared" si="40"/>
        <v/>
      </c>
    </row>
    <row r="760" spans="1:11" x14ac:dyDescent="0.2">
      <c r="A760" s="12" t="str">
        <f t="shared" ref="A760:A823" si="41">IF(B760="","",A759+1)</f>
        <v/>
      </c>
      <c r="B760" s="58"/>
      <c r="C760" s="59"/>
      <c r="D760" s="63"/>
      <c r="E760" s="49"/>
      <c r="F760" s="34"/>
      <c r="G760" s="41"/>
      <c r="H760" s="62"/>
      <c r="I760" s="53"/>
      <c r="J760" s="12" t="str">
        <f t="shared" si="39"/>
        <v/>
      </c>
      <c r="K760" s="78" t="str">
        <f t="shared" si="40"/>
        <v/>
      </c>
    </row>
    <row r="761" spans="1:11" x14ac:dyDescent="0.2">
      <c r="A761" s="12" t="str">
        <f t="shared" si="41"/>
        <v/>
      </c>
      <c r="B761" s="58"/>
      <c r="C761" s="59"/>
      <c r="D761" s="63"/>
      <c r="E761" s="49"/>
      <c r="F761" s="34"/>
      <c r="G761" s="41"/>
      <c r="H761" s="62"/>
      <c r="I761" s="53"/>
      <c r="J761" s="12" t="str">
        <f t="shared" si="39"/>
        <v/>
      </c>
      <c r="K761" s="78" t="str">
        <f t="shared" si="40"/>
        <v/>
      </c>
    </row>
    <row r="762" spans="1:11" x14ac:dyDescent="0.2">
      <c r="A762" s="12" t="str">
        <f t="shared" si="41"/>
        <v/>
      </c>
      <c r="B762" s="58"/>
      <c r="C762" s="59"/>
      <c r="D762" s="63"/>
      <c r="E762" s="49"/>
      <c r="F762" s="34"/>
      <c r="G762" s="41"/>
      <c r="H762" s="62"/>
      <c r="I762" s="53"/>
      <c r="J762" s="12" t="str">
        <f t="shared" si="39"/>
        <v/>
      </c>
      <c r="K762" s="78" t="str">
        <f t="shared" si="40"/>
        <v/>
      </c>
    </row>
    <row r="763" spans="1:11" x14ac:dyDescent="0.2">
      <c r="A763" s="12" t="str">
        <f t="shared" si="41"/>
        <v/>
      </c>
      <c r="B763" s="58"/>
      <c r="C763" s="59"/>
      <c r="D763" s="63"/>
      <c r="E763" s="49"/>
      <c r="F763" s="34"/>
      <c r="G763" s="41"/>
      <c r="H763" s="62"/>
      <c r="I763" s="53"/>
      <c r="J763" s="12" t="str">
        <f t="shared" si="39"/>
        <v/>
      </c>
      <c r="K763" s="78" t="str">
        <f t="shared" si="40"/>
        <v/>
      </c>
    </row>
    <row r="764" spans="1:11" x14ac:dyDescent="0.2">
      <c r="A764" s="12" t="str">
        <f t="shared" si="41"/>
        <v/>
      </c>
      <c r="B764" s="58"/>
      <c r="C764" s="59"/>
      <c r="D764" s="63"/>
      <c r="E764" s="49"/>
      <c r="F764" s="34"/>
      <c r="G764" s="41"/>
      <c r="H764" s="62"/>
      <c r="I764" s="53"/>
      <c r="J764" s="12" t="str">
        <f t="shared" si="39"/>
        <v/>
      </c>
      <c r="K764" s="78" t="str">
        <f t="shared" si="40"/>
        <v/>
      </c>
    </row>
    <row r="765" spans="1:11" x14ac:dyDescent="0.2">
      <c r="A765" s="12" t="str">
        <f t="shared" si="41"/>
        <v/>
      </c>
      <c r="B765" s="58"/>
      <c r="C765" s="59"/>
      <c r="D765" s="63"/>
      <c r="E765" s="49"/>
      <c r="F765" s="34"/>
      <c r="G765" s="41"/>
      <c r="H765" s="62"/>
      <c r="I765" s="53"/>
      <c r="J765" s="12" t="str">
        <f t="shared" si="39"/>
        <v/>
      </c>
      <c r="K765" s="78" t="str">
        <f t="shared" si="40"/>
        <v/>
      </c>
    </row>
    <row r="766" spans="1:11" x14ac:dyDescent="0.2">
      <c r="A766" s="12" t="str">
        <f t="shared" si="41"/>
        <v/>
      </c>
      <c r="B766" s="58"/>
      <c r="C766" s="59"/>
      <c r="D766" s="63"/>
      <c r="E766" s="49"/>
      <c r="F766" s="34"/>
      <c r="G766" s="41"/>
      <c r="H766" s="62"/>
      <c r="I766" s="53"/>
      <c r="J766" s="12" t="str">
        <f t="shared" si="39"/>
        <v/>
      </c>
      <c r="K766" s="78" t="str">
        <f t="shared" si="40"/>
        <v/>
      </c>
    </row>
    <row r="767" spans="1:11" x14ac:dyDescent="0.2">
      <c r="A767" s="12" t="str">
        <f t="shared" si="41"/>
        <v/>
      </c>
      <c r="B767" s="58"/>
      <c r="C767" s="59"/>
      <c r="D767" s="63"/>
      <c r="E767" s="49"/>
      <c r="F767" s="34"/>
      <c r="G767" s="41"/>
      <c r="H767" s="62"/>
      <c r="I767" s="53"/>
      <c r="J767" s="12" t="str">
        <f t="shared" si="39"/>
        <v/>
      </c>
      <c r="K767" s="78" t="str">
        <f t="shared" si="40"/>
        <v/>
      </c>
    </row>
    <row r="768" spans="1:11" x14ac:dyDescent="0.2">
      <c r="A768" s="12" t="str">
        <f t="shared" si="41"/>
        <v/>
      </c>
      <c r="B768" s="58"/>
      <c r="C768" s="59"/>
      <c r="D768" s="63"/>
      <c r="E768" s="49"/>
      <c r="F768" s="34"/>
      <c r="G768" s="41"/>
      <c r="H768" s="62"/>
      <c r="I768" s="53"/>
      <c r="J768" s="12" t="str">
        <f t="shared" si="39"/>
        <v/>
      </c>
      <c r="K768" s="78" t="str">
        <f t="shared" si="40"/>
        <v/>
      </c>
    </row>
    <row r="769" spans="1:11" x14ac:dyDescent="0.2">
      <c r="A769" s="12" t="str">
        <f t="shared" si="41"/>
        <v/>
      </c>
      <c r="B769" s="58"/>
      <c r="C769" s="59"/>
      <c r="D769" s="63"/>
      <c r="E769" s="49"/>
      <c r="F769" s="34"/>
      <c r="G769" s="41"/>
      <c r="H769" s="62"/>
      <c r="I769" s="53"/>
      <c r="J769" s="12" t="str">
        <f t="shared" si="39"/>
        <v/>
      </c>
      <c r="K769" s="78" t="str">
        <f t="shared" si="40"/>
        <v/>
      </c>
    </row>
    <row r="770" spans="1:11" x14ac:dyDescent="0.2">
      <c r="A770" s="12" t="str">
        <f t="shared" si="41"/>
        <v/>
      </c>
      <c r="B770" s="58"/>
      <c r="C770" s="59"/>
      <c r="D770" s="63"/>
      <c r="E770" s="49"/>
      <c r="F770" s="34"/>
      <c r="G770" s="41"/>
      <c r="H770" s="62"/>
      <c r="I770" s="53"/>
      <c r="J770" s="12" t="str">
        <f t="shared" si="39"/>
        <v/>
      </c>
      <c r="K770" s="78" t="str">
        <f t="shared" si="40"/>
        <v/>
      </c>
    </row>
    <row r="771" spans="1:11" x14ac:dyDescent="0.2">
      <c r="A771" s="12" t="str">
        <f t="shared" si="41"/>
        <v/>
      </c>
      <c r="B771" s="58"/>
      <c r="C771" s="59"/>
      <c r="D771" s="63"/>
      <c r="E771" s="49"/>
      <c r="F771" s="34"/>
      <c r="G771" s="41"/>
      <c r="H771" s="62"/>
      <c r="I771" s="53"/>
      <c r="J771" s="12" t="str">
        <f t="shared" si="39"/>
        <v/>
      </c>
      <c r="K771" s="78" t="str">
        <f t="shared" si="40"/>
        <v/>
      </c>
    </row>
    <row r="772" spans="1:11" x14ac:dyDescent="0.2">
      <c r="A772" s="12" t="str">
        <f t="shared" si="41"/>
        <v/>
      </c>
      <c r="B772" s="58"/>
      <c r="C772" s="59"/>
      <c r="D772" s="63"/>
      <c r="E772" s="49"/>
      <c r="F772" s="34"/>
      <c r="G772" s="41"/>
      <c r="H772" s="62"/>
      <c r="I772" s="53"/>
      <c r="J772" s="12" t="str">
        <f t="shared" si="39"/>
        <v/>
      </c>
      <c r="K772" s="78" t="str">
        <f t="shared" si="40"/>
        <v/>
      </c>
    </row>
    <row r="773" spans="1:11" x14ac:dyDescent="0.2">
      <c r="A773" s="12" t="str">
        <f t="shared" si="41"/>
        <v/>
      </c>
      <c r="B773" s="58"/>
      <c r="C773" s="59"/>
      <c r="D773" s="63"/>
      <c r="E773" s="49"/>
      <c r="F773" s="34"/>
      <c r="G773" s="41"/>
      <c r="H773" s="62"/>
      <c r="I773" s="53"/>
      <c r="J773" s="12" t="str">
        <f t="shared" si="39"/>
        <v/>
      </c>
      <c r="K773" s="78" t="str">
        <f t="shared" si="40"/>
        <v/>
      </c>
    </row>
    <row r="774" spans="1:11" x14ac:dyDescent="0.2">
      <c r="A774" s="12" t="str">
        <f t="shared" si="41"/>
        <v/>
      </c>
      <c r="B774" s="58"/>
      <c r="C774" s="59"/>
      <c r="D774" s="63"/>
      <c r="E774" s="49"/>
      <c r="F774" s="34"/>
      <c r="G774" s="41"/>
      <c r="H774" s="62"/>
      <c r="I774" s="53"/>
      <c r="J774" s="12" t="str">
        <f t="shared" si="39"/>
        <v/>
      </c>
      <c r="K774" s="78" t="str">
        <f t="shared" si="40"/>
        <v/>
      </c>
    </row>
    <row r="775" spans="1:11" x14ac:dyDescent="0.2">
      <c r="A775" s="12" t="str">
        <f t="shared" si="41"/>
        <v/>
      </c>
      <c r="B775" s="58"/>
      <c r="C775" s="59"/>
      <c r="D775" s="63"/>
      <c r="E775" s="49"/>
      <c r="F775" s="34"/>
      <c r="G775" s="41"/>
      <c r="H775" s="62"/>
      <c r="I775" s="53"/>
      <c r="J775" s="12" t="str">
        <f t="shared" si="39"/>
        <v/>
      </c>
      <c r="K775" s="78" t="str">
        <f t="shared" si="40"/>
        <v/>
      </c>
    </row>
    <row r="776" spans="1:11" x14ac:dyDescent="0.2">
      <c r="A776" s="12" t="str">
        <f t="shared" si="41"/>
        <v/>
      </c>
      <c r="B776" s="58"/>
      <c r="C776" s="59"/>
      <c r="D776" s="63"/>
      <c r="E776" s="49"/>
      <c r="F776" s="34"/>
      <c r="G776" s="41"/>
      <c r="H776" s="62"/>
      <c r="I776" s="53"/>
      <c r="J776" s="12" t="str">
        <f t="shared" si="39"/>
        <v/>
      </c>
      <c r="K776" s="78" t="str">
        <f t="shared" si="40"/>
        <v/>
      </c>
    </row>
    <row r="777" spans="1:11" x14ac:dyDescent="0.2">
      <c r="A777" s="12" t="str">
        <f t="shared" si="41"/>
        <v/>
      </c>
      <c r="B777" s="58"/>
      <c r="C777" s="59"/>
      <c r="D777" s="63"/>
      <c r="E777" s="49"/>
      <c r="F777" s="34"/>
      <c r="G777" s="41"/>
      <c r="H777" s="62"/>
      <c r="I777" s="53"/>
      <c r="J777" s="12" t="str">
        <f t="shared" ref="J777:J840" si="42">IF(A777="","",MONTH(C777))</f>
        <v/>
      </c>
      <c r="K777" s="78" t="str">
        <f t="shared" ref="K777:K840" si="43">IF(A777="","",YEAR(C777))</f>
        <v/>
      </c>
    </row>
    <row r="778" spans="1:11" x14ac:dyDescent="0.2">
      <c r="A778" s="12" t="str">
        <f t="shared" si="41"/>
        <v/>
      </c>
      <c r="B778" s="58"/>
      <c r="C778" s="59"/>
      <c r="D778" s="63"/>
      <c r="E778" s="49"/>
      <c r="F778" s="34"/>
      <c r="G778" s="41"/>
      <c r="H778" s="62"/>
      <c r="I778" s="53"/>
      <c r="J778" s="12" t="str">
        <f t="shared" si="42"/>
        <v/>
      </c>
      <c r="K778" s="78" t="str">
        <f t="shared" si="43"/>
        <v/>
      </c>
    </row>
    <row r="779" spans="1:11" x14ac:dyDescent="0.2">
      <c r="A779" s="12" t="str">
        <f t="shared" si="41"/>
        <v/>
      </c>
      <c r="B779" s="58"/>
      <c r="C779" s="59"/>
      <c r="D779" s="63"/>
      <c r="E779" s="49"/>
      <c r="F779" s="34"/>
      <c r="G779" s="41"/>
      <c r="H779" s="62"/>
      <c r="I779" s="53"/>
      <c r="J779" s="12" t="str">
        <f t="shared" si="42"/>
        <v/>
      </c>
      <c r="K779" s="78" t="str">
        <f t="shared" si="43"/>
        <v/>
      </c>
    </row>
    <row r="780" spans="1:11" x14ac:dyDescent="0.2">
      <c r="A780" s="12" t="str">
        <f t="shared" si="41"/>
        <v/>
      </c>
      <c r="B780" s="58"/>
      <c r="C780" s="59"/>
      <c r="D780" s="63"/>
      <c r="E780" s="49"/>
      <c r="F780" s="34"/>
      <c r="G780" s="41"/>
      <c r="H780" s="62"/>
      <c r="I780" s="53"/>
      <c r="J780" s="12" t="str">
        <f t="shared" si="42"/>
        <v/>
      </c>
      <c r="K780" s="78" t="str">
        <f t="shared" si="43"/>
        <v/>
      </c>
    </row>
    <row r="781" spans="1:11" x14ac:dyDescent="0.2">
      <c r="A781" s="12" t="str">
        <f t="shared" si="41"/>
        <v/>
      </c>
      <c r="B781" s="58"/>
      <c r="C781" s="59"/>
      <c r="D781" s="63"/>
      <c r="E781" s="49"/>
      <c r="F781" s="34"/>
      <c r="G781" s="41"/>
      <c r="H781" s="62"/>
      <c r="I781" s="53"/>
      <c r="J781" s="12" t="str">
        <f t="shared" si="42"/>
        <v/>
      </c>
      <c r="K781" s="78" t="str">
        <f t="shared" si="43"/>
        <v/>
      </c>
    </row>
    <row r="782" spans="1:11" x14ac:dyDescent="0.2">
      <c r="A782" s="12" t="str">
        <f t="shared" si="41"/>
        <v/>
      </c>
      <c r="B782" s="58"/>
      <c r="C782" s="59"/>
      <c r="D782" s="63"/>
      <c r="E782" s="49"/>
      <c r="F782" s="34"/>
      <c r="G782" s="41"/>
      <c r="H782" s="62"/>
      <c r="I782" s="53"/>
      <c r="J782" s="12" t="str">
        <f t="shared" si="42"/>
        <v/>
      </c>
      <c r="K782" s="78" t="str">
        <f t="shared" si="43"/>
        <v/>
      </c>
    </row>
    <row r="783" spans="1:11" x14ac:dyDescent="0.2">
      <c r="A783" s="12" t="str">
        <f t="shared" si="41"/>
        <v/>
      </c>
      <c r="B783" s="58"/>
      <c r="C783" s="59"/>
      <c r="D783" s="63"/>
      <c r="E783" s="49"/>
      <c r="F783" s="34"/>
      <c r="G783" s="41"/>
      <c r="H783" s="62"/>
      <c r="I783" s="53"/>
      <c r="J783" s="12" t="str">
        <f t="shared" si="42"/>
        <v/>
      </c>
      <c r="K783" s="78" t="str">
        <f t="shared" si="43"/>
        <v/>
      </c>
    </row>
    <row r="784" spans="1:11" x14ac:dyDescent="0.2">
      <c r="A784" s="12" t="str">
        <f t="shared" si="41"/>
        <v/>
      </c>
      <c r="B784" s="58"/>
      <c r="C784" s="59"/>
      <c r="D784" s="63"/>
      <c r="E784" s="49"/>
      <c r="F784" s="34"/>
      <c r="G784" s="41"/>
      <c r="H784" s="62"/>
      <c r="I784" s="53"/>
      <c r="J784" s="12" t="str">
        <f t="shared" si="42"/>
        <v/>
      </c>
      <c r="K784" s="78" t="str">
        <f t="shared" si="43"/>
        <v/>
      </c>
    </row>
    <row r="785" spans="1:11" x14ac:dyDescent="0.2">
      <c r="A785" s="12" t="str">
        <f t="shared" si="41"/>
        <v/>
      </c>
      <c r="B785" s="58"/>
      <c r="C785" s="59"/>
      <c r="D785" s="63"/>
      <c r="E785" s="49"/>
      <c r="F785" s="34"/>
      <c r="G785" s="41"/>
      <c r="H785" s="62"/>
      <c r="I785" s="53"/>
      <c r="J785" s="12" t="str">
        <f t="shared" si="42"/>
        <v/>
      </c>
      <c r="K785" s="78" t="str">
        <f t="shared" si="43"/>
        <v/>
      </c>
    </row>
    <row r="786" spans="1:11" x14ac:dyDescent="0.2">
      <c r="A786" s="12" t="str">
        <f t="shared" si="41"/>
        <v/>
      </c>
      <c r="B786" s="58"/>
      <c r="C786" s="59"/>
      <c r="D786" s="63"/>
      <c r="E786" s="49"/>
      <c r="F786" s="34"/>
      <c r="G786" s="41"/>
      <c r="H786" s="62"/>
      <c r="I786" s="53"/>
      <c r="J786" s="12" t="str">
        <f t="shared" si="42"/>
        <v/>
      </c>
      <c r="K786" s="78" t="str">
        <f t="shared" si="43"/>
        <v/>
      </c>
    </row>
    <row r="787" spans="1:11" x14ac:dyDescent="0.2">
      <c r="A787" s="12" t="str">
        <f t="shared" si="41"/>
        <v/>
      </c>
      <c r="B787" s="58"/>
      <c r="C787" s="59"/>
      <c r="D787" s="63"/>
      <c r="E787" s="49"/>
      <c r="F787" s="34"/>
      <c r="G787" s="41"/>
      <c r="H787" s="62"/>
      <c r="I787" s="53"/>
      <c r="J787" s="12" t="str">
        <f t="shared" si="42"/>
        <v/>
      </c>
      <c r="K787" s="78" t="str">
        <f t="shared" si="43"/>
        <v/>
      </c>
    </row>
    <row r="788" spans="1:11" x14ac:dyDescent="0.2">
      <c r="A788" s="12" t="str">
        <f t="shared" si="41"/>
        <v/>
      </c>
      <c r="B788" s="58"/>
      <c r="C788" s="59"/>
      <c r="D788" s="63"/>
      <c r="E788" s="49"/>
      <c r="F788" s="34"/>
      <c r="G788" s="41"/>
      <c r="H788" s="62"/>
      <c r="I788" s="53"/>
      <c r="J788" s="12" t="str">
        <f t="shared" si="42"/>
        <v/>
      </c>
      <c r="K788" s="78" t="str">
        <f t="shared" si="43"/>
        <v/>
      </c>
    </row>
    <row r="789" spans="1:11" x14ac:dyDescent="0.2">
      <c r="A789" s="12" t="str">
        <f t="shared" si="41"/>
        <v/>
      </c>
      <c r="B789" s="58"/>
      <c r="C789" s="59"/>
      <c r="D789" s="63"/>
      <c r="E789" s="49"/>
      <c r="F789" s="34"/>
      <c r="G789" s="41"/>
      <c r="H789" s="62"/>
      <c r="I789" s="53"/>
      <c r="J789" s="12" t="str">
        <f t="shared" si="42"/>
        <v/>
      </c>
      <c r="K789" s="78" t="str">
        <f t="shared" si="43"/>
        <v/>
      </c>
    </row>
    <row r="790" spans="1:11" x14ac:dyDescent="0.2">
      <c r="A790" s="12" t="str">
        <f t="shared" si="41"/>
        <v/>
      </c>
      <c r="B790" s="58"/>
      <c r="C790" s="59"/>
      <c r="D790" s="63"/>
      <c r="E790" s="49"/>
      <c r="F790" s="34"/>
      <c r="G790" s="41"/>
      <c r="H790" s="62"/>
      <c r="I790" s="53"/>
      <c r="J790" s="12" t="str">
        <f t="shared" si="42"/>
        <v/>
      </c>
      <c r="K790" s="78" t="str">
        <f t="shared" si="43"/>
        <v/>
      </c>
    </row>
    <row r="791" spans="1:11" x14ac:dyDescent="0.2">
      <c r="A791" s="12" t="str">
        <f t="shared" si="41"/>
        <v/>
      </c>
      <c r="B791" s="58"/>
      <c r="C791" s="59"/>
      <c r="D791" s="63"/>
      <c r="E791" s="49"/>
      <c r="F791" s="34"/>
      <c r="G791" s="41"/>
      <c r="H791" s="62"/>
      <c r="I791" s="53"/>
      <c r="J791" s="12" t="str">
        <f t="shared" si="42"/>
        <v/>
      </c>
      <c r="K791" s="78" t="str">
        <f t="shared" si="43"/>
        <v/>
      </c>
    </row>
    <row r="792" spans="1:11" x14ac:dyDescent="0.2">
      <c r="A792" s="12" t="str">
        <f t="shared" si="41"/>
        <v/>
      </c>
      <c r="B792" s="58"/>
      <c r="C792" s="59"/>
      <c r="D792" s="63"/>
      <c r="E792" s="49"/>
      <c r="F792" s="34"/>
      <c r="G792" s="41"/>
      <c r="H792" s="62"/>
      <c r="I792" s="53"/>
      <c r="J792" s="12" t="str">
        <f t="shared" si="42"/>
        <v/>
      </c>
      <c r="K792" s="78" t="str">
        <f t="shared" si="43"/>
        <v/>
      </c>
    </row>
    <row r="793" spans="1:11" x14ac:dyDescent="0.2">
      <c r="A793" s="12" t="str">
        <f t="shared" si="41"/>
        <v/>
      </c>
      <c r="B793" s="58"/>
      <c r="C793" s="59"/>
      <c r="D793" s="63"/>
      <c r="E793" s="49"/>
      <c r="F793" s="34"/>
      <c r="G793" s="41"/>
      <c r="H793" s="62"/>
      <c r="I793" s="53"/>
      <c r="J793" s="12" t="str">
        <f t="shared" si="42"/>
        <v/>
      </c>
      <c r="K793" s="78" t="str">
        <f t="shared" si="43"/>
        <v/>
      </c>
    </row>
    <row r="794" spans="1:11" x14ac:dyDescent="0.2">
      <c r="A794" s="12" t="str">
        <f t="shared" si="41"/>
        <v/>
      </c>
      <c r="B794" s="58"/>
      <c r="C794" s="59"/>
      <c r="D794" s="63"/>
      <c r="E794" s="49"/>
      <c r="F794" s="34"/>
      <c r="G794" s="41"/>
      <c r="H794" s="62"/>
      <c r="I794" s="53"/>
      <c r="J794" s="12" t="str">
        <f t="shared" si="42"/>
        <v/>
      </c>
      <c r="K794" s="78" t="str">
        <f t="shared" si="43"/>
        <v/>
      </c>
    </row>
    <row r="795" spans="1:11" x14ac:dyDescent="0.2">
      <c r="A795" s="12" t="str">
        <f t="shared" si="41"/>
        <v/>
      </c>
      <c r="B795" s="58"/>
      <c r="C795" s="59"/>
      <c r="D795" s="63"/>
      <c r="E795" s="49"/>
      <c r="F795" s="34"/>
      <c r="G795" s="41"/>
      <c r="H795" s="62"/>
      <c r="I795" s="53"/>
      <c r="J795" s="12" t="str">
        <f t="shared" si="42"/>
        <v/>
      </c>
      <c r="K795" s="78" t="str">
        <f t="shared" si="43"/>
        <v/>
      </c>
    </row>
    <row r="796" spans="1:11" x14ac:dyDescent="0.2">
      <c r="A796" s="12" t="str">
        <f t="shared" si="41"/>
        <v/>
      </c>
      <c r="B796" s="58"/>
      <c r="C796" s="59"/>
      <c r="D796" s="63"/>
      <c r="E796" s="49"/>
      <c r="F796" s="34"/>
      <c r="G796" s="41"/>
      <c r="H796" s="62"/>
      <c r="I796" s="53"/>
      <c r="J796" s="12" t="str">
        <f t="shared" si="42"/>
        <v/>
      </c>
      <c r="K796" s="78" t="str">
        <f t="shared" si="43"/>
        <v/>
      </c>
    </row>
    <row r="797" spans="1:11" x14ac:dyDescent="0.2">
      <c r="A797" s="12" t="str">
        <f t="shared" si="41"/>
        <v/>
      </c>
      <c r="B797" s="58"/>
      <c r="C797" s="59"/>
      <c r="D797" s="63"/>
      <c r="E797" s="49"/>
      <c r="F797" s="34"/>
      <c r="G797" s="41"/>
      <c r="H797" s="62"/>
      <c r="I797" s="53"/>
      <c r="J797" s="12" t="str">
        <f t="shared" si="42"/>
        <v/>
      </c>
      <c r="K797" s="78" t="str">
        <f t="shared" si="43"/>
        <v/>
      </c>
    </row>
    <row r="798" spans="1:11" x14ac:dyDescent="0.2">
      <c r="A798" s="12" t="str">
        <f t="shared" si="41"/>
        <v/>
      </c>
      <c r="B798" s="58"/>
      <c r="C798" s="59"/>
      <c r="D798" s="63"/>
      <c r="E798" s="49"/>
      <c r="F798" s="34"/>
      <c r="G798" s="41"/>
      <c r="H798" s="62"/>
      <c r="I798" s="53"/>
      <c r="J798" s="12" t="str">
        <f t="shared" si="42"/>
        <v/>
      </c>
      <c r="K798" s="78" t="str">
        <f t="shared" si="43"/>
        <v/>
      </c>
    </row>
    <row r="799" spans="1:11" x14ac:dyDescent="0.2">
      <c r="A799" s="12" t="str">
        <f t="shared" si="41"/>
        <v/>
      </c>
      <c r="B799" s="58"/>
      <c r="C799" s="59"/>
      <c r="D799" s="63"/>
      <c r="E799" s="49"/>
      <c r="F799" s="34"/>
      <c r="G799" s="41"/>
      <c r="H799" s="62"/>
      <c r="I799" s="53"/>
      <c r="J799" s="12" t="str">
        <f t="shared" si="42"/>
        <v/>
      </c>
      <c r="K799" s="78" t="str">
        <f t="shared" si="43"/>
        <v/>
      </c>
    </row>
    <row r="800" spans="1:11" x14ac:dyDescent="0.2">
      <c r="A800" s="12" t="str">
        <f t="shared" si="41"/>
        <v/>
      </c>
      <c r="B800" s="58"/>
      <c r="C800" s="59"/>
      <c r="D800" s="63"/>
      <c r="E800" s="49"/>
      <c r="F800" s="34"/>
      <c r="G800" s="41"/>
      <c r="H800" s="62"/>
      <c r="I800" s="53"/>
      <c r="J800" s="12" t="str">
        <f t="shared" si="42"/>
        <v/>
      </c>
      <c r="K800" s="78" t="str">
        <f t="shared" si="43"/>
        <v/>
      </c>
    </row>
    <row r="801" spans="1:11" x14ac:dyDescent="0.2">
      <c r="A801" s="12" t="str">
        <f t="shared" si="41"/>
        <v/>
      </c>
      <c r="B801" s="58"/>
      <c r="C801" s="59"/>
      <c r="D801" s="63"/>
      <c r="E801" s="49"/>
      <c r="F801" s="34"/>
      <c r="G801" s="41"/>
      <c r="H801" s="62"/>
      <c r="I801" s="53"/>
      <c r="J801" s="12" t="str">
        <f t="shared" si="42"/>
        <v/>
      </c>
      <c r="K801" s="78" t="str">
        <f t="shared" si="43"/>
        <v/>
      </c>
    </row>
    <row r="802" spans="1:11" x14ac:dyDescent="0.2">
      <c r="A802" s="12" t="str">
        <f t="shared" si="41"/>
        <v/>
      </c>
      <c r="B802" s="58"/>
      <c r="C802" s="59"/>
      <c r="D802" s="63"/>
      <c r="E802" s="49"/>
      <c r="F802" s="34"/>
      <c r="G802" s="41"/>
      <c r="H802" s="62"/>
      <c r="I802" s="53"/>
      <c r="J802" s="12" t="str">
        <f t="shared" si="42"/>
        <v/>
      </c>
      <c r="K802" s="78" t="str">
        <f t="shared" si="43"/>
        <v/>
      </c>
    </row>
    <row r="803" spans="1:11" x14ac:dyDescent="0.2">
      <c r="A803" s="12" t="str">
        <f t="shared" si="41"/>
        <v/>
      </c>
      <c r="B803" s="58"/>
      <c r="C803" s="59"/>
      <c r="D803" s="63"/>
      <c r="E803" s="49"/>
      <c r="F803" s="34"/>
      <c r="G803" s="41"/>
      <c r="H803" s="62"/>
      <c r="I803" s="53"/>
      <c r="J803" s="12" t="str">
        <f t="shared" si="42"/>
        <v/>
      </c>
      <c r="K803" s="78" t="str">
        <f t="shared" si="43"/>
        <v/>
      </c>
    </row>
    <row r="804" spans="1:11" x14ac:dyDescent="0.2">
      <c r="A804" s="12" t="str">
        <f t="shared" si="41"/>
        <v/>
      </c>
      <c r="B804" s="58"/>
      <c r="C804" s="59"/>
      <c r="D804" s="63"/>
      <c r="E804" s="49"/>
      <c r="F804" s="34"/>
      <c r="G804" s="41"/>
      <c r="H804" s="62"/>
      <c r="I804" s="53"/>
      <c r="J804" s="12" t="str">
        <f t="shared" si="42"/>
        <v/>
      </c>
      <c r="K804" s="78" t="str">
        <f t="shared" si="43"/>
        <v/>
      </c>
    </row>
    <row r="805" spans="1:11" x14ac:dyDescent="0.2">
      <c r="A805" s="12" t="str">
        <f t="shared" si="41"/>
        <v/>
      </c>
      <c r="B805" s="58"/>
      <c r="C805" s="59"/>
      <c r="D805" s="63"/>
      <c r="E805" s="49"/>
      <c r="F805" s="34"/>
      <c r="G805" s="41"/>
      <c r="H805" s="62"/>
      <c r="I805" s="53"/>
      <c r="J805" s="12" t="str">
        <f t="shared" si="42"/>
        <v/>
      </c>
      <c r="K805" s="78" t="str">
        <f t="shared" si="43"/>
        <v/>
      </c>
    </row>
    <row r="806" spans="1:11" x14ac:dyDescent="0.2">
      <c r="A806" s="12" t="str">
        <f t="shared" si="41"/>
        <v/>
      </c>
      <c r="B806" s="58"/>
      <c r="C806" s="59"/>
      <c r="D806" s="63"/>
      <c r="E806" s="49"/>
      <c r="F806" s="34"/>
      <c r="G806" s="41"/>
      <c r="H806" s="62"/>
      <c r="I806" s="53"/>
      <c r="J806" s="12" t="str">
        <f t="shared" si="42"/>
        <v/>
      </c>
      <c r="K806" s="78" t="str">
        <f t="shared" si="43"/>
        <v/>
      </c>
    </row>
    <row r="807" spans="1:11" x14ac:dyDescent="0.2">
      <c r="A807" s="12" t="str">
        <f t="shared" si="41"/>
        <v/>
      </c>
      <c r="B807" s="58"/>
      <c r="C807" s="59"/>
      <c r="D807" s="63"/>
      <c r="E807" s="49"/>
      <c r="F807" s="34"/>
      <c r="G807" s="41"/>
      <c r="H807" s="62"/>
      <c r="I807" s="53"/>
      <c r="J807" s="12" t="str">
        <f t="shared" si="42"/>
        <v/>
      </c>
      <c r="K807" s="78" t="str">
        <f t="shared" si="43"/>
        <v/>
      </c>
    </row>
    <row r="808" spans="1:11" x14ac:dyDescent="0.2">
      <c r="A808" s="12" t="str">
        <f t="shared" si="41"/>
        <v/>
      </c>
      <c r="B808" s="58"/>
      <c r="C808" s="59"/>
      <c r="D808" s="63"/>
      <c r="E808" s="49"/>
      <c r="F808" s="34"/>
      <c r="G808" s="41"/>
      <c r="H808" s="62"/>
      <c r="I808" s="53"/>
      <c r="J808" s="12" t="str">
        <f t="shared" si="42"/>
        <v/>
      </c>
      <c r="K808" s="78" t="str">
        <f t="shared" si="43"/>
        <v/>
      </c>
    </row>
    <row r="809" spans="1:11" x14ac:dyDescent="0.2">
      <c r="A809" s="12" t="str">
        <f t="shared" si="41"/>
        <v/>
      </c>
      <c r="B809" s="58"/>
      <c r="C809" s="59"/>
      <c r="D809" s="63"/>
      <c r="E809" s="49"/>
      <c r="F809" s="34"/>
      <c r="G809" s="41"/>
      <c r="H809" s="62"/>
      <c r="I809" s="53"/>
      <c r="J809" s="12" t="str">
        <f t="shared" si="42"/>
        <v/>
      </c>
      <c r="K809" s="78" t="str">
        <f t="shared" si="43"/>
        <v/>
      </c>
    </row>
    <row r="810" spans="1:11" x14ac:dyDescent="0.2">
      <c r="A810" s="12" t="str">
        <f t="shared" si="41"/>
        <v/>
      </c>
      <c r="B810" s="58"/>
      <c r="C810" s="59"/>
      <c r="D810" s="63"/>
      <c r="E810" s="49"/>
      <c r="F810" s="34"/>
      <c r="G810" s="41"/>
      <c r="H810" s="62"/>
      <c r="I810" s="53"/>
      <c r="J810" s="12" t="str">
        <f t="shared" si="42"/>
        <v/>
      </c>
      <c r="K810" s="78" t="str">
        <f t="shared" si="43"/>
        <v/>
      </c>
    </row>
    <row r="811" spans="1:11" x14ac:dyDescent="0.2">
      <c r="A811" s="12" t="str">
        <f t="shared" si="41"/>
        <v/>
      </c>
      <c r="B811" s="58"/>
      <c r="C811" s="59"/>
      <c r="D811" s="63"/>
      <c r="E811" s="49"/>
      <c r="F811" s="34"/>
      <c r="G811" s="41"/>
      <c r="H811" s="62"/>
      <c r="I811" s="53"/>
      <c r="J811" s="12" t="str">
        <f t="shared" si="42"/>
        <v/>
      </c>
      <c r="K811" s="78" t="str">
        <f t="shared" si="43"/>
        <v/>
      </c>
    </row>
    <row r="812" spans="1:11" x14ac:dyDescent="0.2">
      <c r="A812" s="12" t="str">
        <f t="shared" si="41"/>
        <v/>
      </c>
      <c r="B812" s="58"/>
      <c r="C812" s="59"/>
      <c r="D812" s="63"/>
      <c r="E812" s="49"/>
      <c r="F812" s="34"/>
      <c r="G812" s="41"/>
      <c r="H812" s="62"/>
      <c r="I812" s="53"/>
      <c r="J812" s="12" t="str">
        <f t="shared" si="42"/>
        <v/>
      </c>
      <c r="K812" s="78" t="str">
        <f t="shared" si="43"/>
        <v/>
      </c>
    </row>
    <row r="813" spans="1:11" x14ac:dyDescent="0.2">
      <c r="A813" s="12" t="str">
        <f t="shared" si="41"/>
        <v/>
      </c>
      <c r="B813" s="58"/>
      <c r="C813" s="59"/>
      <c r="D813" s="63"/>
      <c r="E813" s="49"/>
      <c r="F813" s="34"/>
      <c r="G813" s="41"/>
      <c r="H813" s="62"/>
      <c r="I813" s="53"/>
      <c r="J813" s="12" t="str">
        <f t="shared" si="42"/>
        <v/>
      </c>
      <c r="K813" s="78" t="str">
        <f t="shared" si="43"/>
        <v/>
      </c>
    </row>
    <row r="814" spans="1:11" x14ac:dyDescent="0.2">
      <c r="A814" s="12" t="str">
        <f t="shared" si="41"/>
        <v/>
      </c>
      <c r="B814" s="58"/>
      <c r="C814" s="59"/>
      <c r="D814" s="63"/>
      <c r="E814" s="49"/>
      <c r="F814" s="34"/>
      <c r="G814" s="41"/>
      <c r="H814" s="62"/>
      <c r="I814" s="53"/>
      <c r="J814" s="12" t="str">
        <f t="shared" si="42"/>
        <v/>
      </c>
      <c r="K814" s="78" t="str">
        <f t="shared" si="43"/>
        <v/>
      </c>
    </row>
    <row r="815" spans="1:11" x14ac:dyDescent="0.2">
      <c r="A815" s="12" t="str">
        <f t="shared" si="41"/>
        <v/>
      </c>
      <c r="B815" s="58"/>
      <c r="C815" s="59"/>
      <c r="D815" s="63"/>
      <c r="E815" s="49"/>
      <c r="F815" s="34"/>
      <c r="G815" s="41"/>
      <c r="H815" s="62"/>
      <c r="I815" s="53"/>
      <c r="J815" s="12" t="str">
        <f t="shared" si="42"/>
        <v/>
      </c>
      <c r="K815" s="78" t="str">
        <f t="shared" si="43"/>
        <v/>
      </c>
    </row>
    <row r="816" spans="1:11" x14ac:dyDescent="0.2">
      <c r="A816" s="12" t="str">
        <f t="shared" si="41"/>
        <v/>
      </c>
      <c r="B816" s="58"/>
      <c r="C816" s="59"/>
      <c r="D816" s="63"/>
      <c r="E816" s="49"/>
      <c r="F816" s="34"/>
      <c r="G816" s="41"/>
      <c r="H816" s="62"/>
      <c r="I816" s="53"/>
      <c r="J816" s="12" t="str">
        <f t="shared" si="42"/>
        <v/>
      </c>
      <c r="K816" s="78" t="str">
        <f t="shared" si="43"/>
        <v/>
      </c>
    </row>
    <row r="817" spans="1:11" x14ac:dyDescent="0.2">
      <c r="A817" s="12" t="str">
        <f t="shared" si="41"/>
        <v/>
      </c>
      <c r="B817" s="58"/>
      <c r="C817" s="59"/>
      <c r="D817" s="63"/>
      <c r="E817" s="49"/>
      <c r="F817" s="34"/>
      <c r="G817" s="41"/>
      <c r="H817" s="62"/>
      <c r="I817" s="53"/>
      <c r="J817" s="12" t="str">
        <f t="shared" si="42"/>
        <v/>
      </c>
      <c r="K817" s="78" t="str">
        <f t="shared" si="43"/>
        <v/>
      </c>
    </row>
    <row r="818" spans="1:11" x14ac:dyDescent="0.2">
      <c r="A818" s="12" t="str">
        <f t="shared" si="41"/>
        <v/>
      </c>
      <c r="B818" s="58"/>
      <c r="C818" s="59"/>
      <c r="D818" s="63"/>
      <c r="E818" s="49"/>
      <c r="F818" s="34"/>
      <c r="G818" s="41"/>
      <c r="H818" s="62"/>
      <c r="I818" s="53"/>
      <c r="J818" s="12" t="str">
        <f t="shared" si="42"/>
        <v/>
      </c>
      <c r="K818" s="78" t="str">
        <f t="shared" si="43"/>
        <v/>
      </c>
    </row>
    <row r="819" spans="1:11" x14ac:dyDescent="0.2">
      <c r="A819" s="12" t="str">
        <f t="shared" si="41"/>
        <v/>
      </c>
      <c r="B819" s="58"/>
      <c r="C819" s="59"/>
      <c r="D819" s="63"/>
      <c r="E819" s="49"/>
      <c r="F819" s="34"/>
      <c r="G819" s="41"/>
      <c r="H819" s="62"/>
      <c r="I819" s="53"/>
      <c r="J819" s="12" t="str">
        <f t="shared" si="42"/>
        <v/>
      </c>
      <c r="K819" s="78" t="str">
        <f t="shared" si="43"/>
        <v/>
      </c>
    </row>
    <row r="820" spans="1:11" x14ac:dyDescent="0.2">
      <c r="A820" s="12" t="str">
        <f t="shared" si="41"/>
        <v/>
      </c>
      <c r="B820" s="58"/>
      <c r="C820" s="59"/>
      <c r="D820" s="63"/>
      <c r="E820" s="49"/>
      <c r="F820" s="34"/>
      <c r="G820" s="41"/>
      <c r="H820" s="62"/>
      <c r="I820" s="53"/>
      <c r="J820" s="12" t="str">
        <f t="shared" si="42"/>
        <v/>
      </c>
      <c r="K820" s="78" t="str">
        <f t="shared" si="43"/>
        <v/>
      </c>
    </row>
    <row r="821" spans="1:11" x14ac:dyDescent="0.2">
      <c r="A821" s="12" t="str">
        <f t="shared" si="41"/>
        <v/>
      </c>
      <c r="B821" s="58"/>
      <c r="C821" s="59"/>
      <c r="D821" s="63"/>
      <c r="E821" s="49"/>
      <c r="F821" s="34"/>
      <c r="G821" s="41"/>
      <c r="H821" s="62"/>
      <c r="I821" s="53"/>
      <c r="J821" s="12" t="str">
        <f t="shared" si="42"/>
        <v/>
      </c>
      <c r="K821" s="78" t="str">
        <f t="shared" si="43"/>
        <v/>
      </c>
    </row>
    <row r="822" spans="1:11" x14ac:dyDescent="0.2">
      <c r="A822" s="12" t="str">
        <f t="shared" si="41"/>
        <v/>
      </c>
      <c r="B822" s="58"/>
      <c r="C822" s="59"/>
      <c r="D822" s="63"/>
      <c r="E822" s="49"/>
      <c r="F822" s="34"/>
      <c r="G822" s="41"/>
      <c r="H822" s="62"/>
      <c r="I822" s="53"/>
      <c r="J822" s="12" t="str">
        <f t="shared" si="42"/>
        <v/>
      </c>
      <c r="K822" s="78" t="str">
        <f t="shared" si="43"/>
        <v/>
      </c>
    </row>
    <row r="823" spans="1:11" x14ac:dyDescent="0.2">
      <c r="A823" s="12" t="str">
        <f t="shared" si="41"/>
        <v/>
      </c>
      <c r="B823" s="58"/>
      <c r="C823" s="59"/>
      <c r="D823" s="63"/>
      <c r="E823" s="49"/>
      <c r="F823" s="34"/>
      <c r="G823" s="41"/>
      <c r="H823" s="62"/>
      <c r="I823" s="53"/>
      <c r="J823" s="12" t="str">
        <f t="shared" si="42"/>
        <v/>
      </c>
      <c r="K823" s="78" t="str">
        <f t="shared" si="43"/>
        <v/>
      </c>
    </row>
    <row r="824" spans="1:11" x14ac:dyDescent="0.2">
      <c r="A824" s="12" t="str">
        <f t="shared" ref="A824:A887" si="44">IF(B824="","",A823+1)</f>
        <v/>
      </c>
      <c r="B824" s="58"/>
      <c r="C824" s="59"/>
      <c r="D824" s="63"/>
      <c r="E824" s="49"/>
      <c r="F824" s="34"/>
      <c r="G824" s="41"/>
      <c r="H824" s="62"/>
      <c r="I824" s="53"/>
      <c r="J824" s="12" t="str">
        <f t="shared" si="42"/>
        <v/>
      </c>
      <c r="K824" s="78" t="str">
        <f t="shared" si="43"/>
        <v/>
      </c>
    </row>
    <row r="825" spans="1:11" x14ac:dyDescent="0.2">
      <c r="A825" s="12" t="str">
        <f t="shared" si="44"/>
        <v/>
      </c>
      <c r="B825" s="58"/>
      <c r="C825" s="59"/>
      <c r="D825" s="63"/>
      <c r="E825" s="49"/>
      <c r="F825" s="34"/>
      <c r="G825" s="41"/>
      <c r="H825" s="62"/>
      <c r="I825" s="53"/>
      <c r="J825" s="12" t="str">
        <f t="shared" si="42"/>
        <v/>
      </c>
      <c r="K825" s="78" t="str">
        <f t="shared" si="43"/>
        <v/>
      </c>
    </row>
    <row r="826" spans="1:11" x14ac:dyDescent="0.2">
      <c r="A826" s="12" t="str">
        <f t="shared" si="44"/>
        <v/>
      </c>
      <c r="B826" s="58"/>
      <c r="C826" s="59"/>
      <c r="D826" s="63"/>
      <c r="E826" s="49"/>
      <c r="F826" s="34"/>
      <c r="G826" s="41"/>
      <c r="H826" s="62"/>
      <c r="I826" s="53"/>
      <c r="J826" s="12" t="str">
        <f t="shared" si="42"/>
        <v/>
      </c>
      <c r="K826" s="78" t="str">
        <f t="shared" si="43"/>
        <v/>
      </c>
    </row>
    <row r="827" spans="1:11" x14ac:dyDescent="0.2">
      <c r="A827" s="12" t="str">
        <f t="shared" si="44"/>
        <v/>
      </c>
      <c r="B827" s="58"/>
      <c r="C827" s="59"/>
      <c r="D827" s="63"/>
      <c r="E827" s="49"/>
      <c r="F827" s="34"/>
      <c r="G827" s="41"/>
      <c r="H827" s="62"/>
      <c r="I827" s="53"/>
      <c r="J827" s="12" t="str">
        <f t="shared" si="42"/>
        <v/>
      </c>
      <c r="K827" s="78" t="str">
        <f t="shared" si="43"/>
        <v/>
      </c>
    </row>
    <row r="828" spans="1:11" x14ac:dyDescent="0.2">
      <c r="A828" s="12" t="str">
        <f t="shared" si="44"/>
        <v/>
      </c>
      <c r="B828" s="58"/>
      <c r="C828" s="59"/>
      <c r="D828" s="63"/>
      <c r="E828" s="49"/>
      <c r="F828" s="34"/>
      <c r="G828" s="41"/>
      <c r="H828" s="62"/>
      <c r="I828" s="53"/>
      <c r="J828" s="12" t="str">
        <f t="shared" si="42"/>
        <v/>
      </c>
      <c r="K828" s="78" t="str">
        <f t="shared" si="43"/>
        <v/>
      </c>
    </row>
    <row r="829" spans="1:11" x14ac:dyDescent="0.2">
      <c r="A829" s="12" t="str">
        <f t="shared" si="44"/>
        <v/>
      </c>
      <c r="B829" s="58"/>
      <c r="C829" s="59"/>
      <c r="D829" s="63"/>
      <c r="E829" s="49"/>
      <c r="F829" s="34"/>
      <c r="G829" s="41"/>
      <c r="H829" s="62"/>
      <c r="I829" s="53"/>
      <c r="J829" s="12" t="str">
        <f t="shared" si="42"/>
        <v/>
      </c>
      <c r="K829" s="78" t="str">
        <f t="shared" si="43"/>
        <v/>
      </c>
    </row>
    <row r="830" spans="1:11" x14ac:dyDescent="0.2">
      <c r="A830" s="12" t="str">
        <f t="shared" si="44"/>
        <v/>
      </c>
      <c r="B830" s="58"/>
      <c r="C830" s="59"/>
      <c r="D830" s="63"/>
      <c r="E830" s="49"/>
      <c r="F830" s="34"/>
      <c r="G830" s="41"/>
      <c r="H830" s="62"/>
      <c r="I830" s="53"/>
      <c r="J830" s="12" t="str">
        <f t="shared" si="42"/>
        <v/>
      </c>
      <c r="K830" s="78" t="str">
        <f t="shared" si="43"/>
        <v/>
      </c>
    </row>
    <row r="831" spans="1:11" x14ac:dyDescent="0.2">
      <c r="A831" s="12" t="str">
        <f t="shared" si="44"/>
        <v/>
      </c>
      <c r="B831" s="58"/>
      <c r="C831" s="59"/>
      <c r="D831" s="63"/>
      <c r="E831" s="49"/>
      <c r="F831" s="34"/>
      <c r="G831" s="41"/>
      <c r="H831" s="62"/>
      <c r="I831" s="53"/>
      <c r="J831" s="12" t="str">
        <f t="shared" si="42"/>
        <v/>
      </c>
      <c r="K831" s="78" t="str">
        <f t="shared" si="43"/>
        <v/>
      </c>
    </row>
    <row r="832" spans="1:11" x14ac:dyDescent="0.2">
      <c r="A832" s="12" t="str">
        <f t="shared" si="44"/>
        <v/>
      </c>
      <c r="B832" s="58"/>
      <c r="C832" s="59"/>
      <c r="D832" s="63"/>
      <c r="E832" s="49"/>
      <c r="F832" s="34"/>
      <c r="G832" s="41"/>
      <c r="H832" s="62"/>
      <c r="I832" s="53"/>
      <c r="J832" s="12" t="str">
        <f t="shared" si="42"/>
        <v/>
      </c>
      <c r="K832" s="78" t="str">
        <f t="shared" si="43"/>
        <v/>
      </c>
    </row>
    <row r="833" spans="1:11" x14ac:dyDescent="0.2">
      <c r="A833" s="12" t="str">
        <f t="shared" si="44"/>
        <v/>
      </c>
      <c r="B833" s="58"/>
      <c r="C833" s="59"/>
      <c r="D833" s="63"/>
      <c r="E833" s="49"/>
      <c r="F833" s="34"/>
      <c r="G833" s="41"/>
      <c r="H833" s="62"/>
      <c r="I833" s="53"/>
      <c r="J833" s="12" t="str">
        <f t="shared" si="42"/>
        <v/>
      </c>
      <c r="K833" s="78" t="str">
        <f t="shared" si="43"/>
        <v/>
      </c>
    </row>
    <row r="834" spans="1:11" x14ac:dyDescent="0.2">
      <c r="A834" s="12" t="str">
        <f t="shared" si="44"/>
        <v/>
      </c>
      <c r="B834" s="58"/>
      <c r="C834" s="59"/>
      <c r="D834" s="63"/>
      <c r="E834" s="49"/>
      <c r="F834" s="34"/>
      <c r="G834" s="41"/>
      <c r="H834" s="62"/>
      <c r="I834" s="53"/>
      <c r="J834" s="12" t="str">
        <f t="shared" si="42"/>
        <v/>
      </c>
      <c r="K834" s="78" t="str">
        <f t="shared" si="43"/>
        <v/>
      </c>
    </row>
    <row r="835" spans="1:11" x14ac:dyDescent="0.2">
      <c r="A835" s="12" t="str">
        <f t="shared" si="44"/>
        <v/>
      </c>
      <c r="B835" s="58"/>
      <c r="C835" s="59"/>
      <c r="D835" s="63"/>
      <c r="E835" s="49"/>
      <c r="F835" s="34"/>
      <c r="G835" s="41"/>
      <c r="H835" s="62"/>
      <c r="I835" s="53"/>
      <c r="J835" s="12" t="str">
        <f t="shared" si="42"/>
        <v/>
      </c>
      <c r="K835" s="78" t="str">
        <f t="shared" si="43"/>
        <v/>
      </c>
    </row>
    <row r="836" spans="1:11" x14ac:dyDescent="0.2">
      <c r="A836" s="12" t="str">
        <f t="shared" si="44"/>
        <v/>
      </c>
      <c r="B836" s="58"/>
      <c r="C836" s="59"/>
      <c r="D836" s="63"/>
      <c r="E836" s="49"/>
      <c r="F836" s="34"/>
      <c r="G836" s="41"/>
      <c r="H836" s="62"/>
      <c r="I836" s="53"/>
      <c r="J836" s="12" t="str">
        <f t="shared" si="42"/>
        <v/>
      </c>
      <c r="K836" s="78" t="str">
        <f t="shared" si="43"/>
        <v/>
      </c>
    </row>
    <row r="837" spans="1:11" x14ac:dyDescent="0.2">
      <c r="A837" s="12" t="str">
        <f t="shared" si="44"/>
        <v/>
      </c>
      <c r="B837" s="58"/>
      <c r="C837" s="59"/>
      <c r="D837" s="63"/>
      <c r="E837" s="49"/>
      <c r="F837" s="34"/>
      <c r="G837" s="41"/>
      <c r="H837" s="62"/>
      <c r="I837" s="53"/>
      <c r="J837" s="12" t="str">
        <f t="shared" si="42"/>
        <v/>
      </c>
      <c r="K837" s="78" t="str">
        <f t="shared" si="43"/>
        <v/>
      </c>
    </row>
    <row r="838" spans="1:11" x14ac:dyDescent="0.2">
      <c r="A838" s="12" t="str">
        <f t="shared" si="44"/>
        <v/>
      </c>
      <c r="B838" s="58"/>
      <c r="C838" s="59"/>
      <c r="D838" s="63"/>
      <c r="E838" s="49"/>
      <c r="F838" s="34"/>
      <c r="G838" s="41"/>
      <c r="H838" s="62"/>
      <c r="I838" s="53"/>
      <c r="J838" s="12" t="str">
        <f t="shared" si="42"/>
        <v/>
      </c>
      <c r="K838" s="78" t="str">
        <f t="shared" si="43"/>
        <v/>
      </c>
    </row>
    <row r="839" spans="1:11" x14ac:dyDescent="0.2">
      <c r="A839" s="12" t="str">
        <f t="shared" si="44"/>
        <v/>
      </c>
      <c r="B839" s="58"/>
      <c r="C839" s="59"/>
      <c r="D839" s="63"/>
      <c r="E839" s="49"/>
      <c r="F839" s="34"/>
      <c r="G839" s="41"/>
      <c r="H839" s="62"/>
      <c r="I839" s="53"/>
      <c r="J839" s="12" t="str">
        <f t="shared" si="42"/>
        <v/>
      </c>
      <c r="K839" s="78" t="str">
        <f t="shared" si="43"/>
        <v/>
      </c>
    </row>
    <row r="840" spans="1:11" x14ac:dyDescent="0.2">
      <c r="A840" s="12" t="str">
        <f t="shared" si="44"/>
        <v/>
      </c>
      <c r="B840" s="58"/>
      <c r="C840" s="59"/>
      <c r="D840" s="63"/>
      <c r="E840" s="49"/>
      <c r="F840" s="34"/>
      <c r="G840" s="41"/>
      <c r="H840" s="62"/>
      <c r="I840" s="53"/>
      <c r="J840" s="12" t="str">
        <f t="shared" si="42"/>
        <v/>
      </c>
      <c r="K840" s="78" t="str">
        <f t="shared" si="43"/>
        <v/>
      </c>
    </row>
    <row r="841" spans="1:11" x14ac:dyDescent="0.2">
      <c r="A841" s="12" t="str">
        <f t="shared" si="44"/>
        <v/>
      </c>
      <c r="B841" s="58"/>
      <c r="C841" s="59"/>
      <c r="D841" s="63"/>
      <c r="E841" s="49"/>
      <c r="F841" s="34"/>
      <c r="G841" s="41"/>
      <c r="H841" s="62"/>
      <c r="I841" s="53"/>
      <c r="J841" s="12" t="str">
        <f t="shared" ref="J841:J904" si="45">IF(A841="","",MONTH(C841))</f>
        <v/>
      </c>
      <c r="K841" s="78" t="str">
        <f t="shared" ref="K841:K904" si="46">IF(A841="","",YEAR(C841))</f>
        <v/>
      </c>
    </row>
    <row r="842" spans="1:11" x14ac:dyDescent="0.2">
      <c r="A842" s="12" t="str">
        <f t="shared" si="44"/>
        <v/>
      </c>
      <c r="B842" s="58"/>
      <c r="C842" s="59"/>
      <c r="D842" s="63"/>
      <c r="E842" s="49"/>
      <c r="F842" s="34"/>
      <c r="G842" s="41"/>
      <c r="H842" s="62"/>
      <c r="I842" s="53"/>
      <c r="J842" s="12" t="str">
        <f t="shared" si="45"/>
        <v/>
      </c>
      <c r="K842" s="78" t="str">
        <f t="shared" si="46"/>
        <v/>
      </c>
    </row>
    <row r="843" spans="1:11" x14ac:dyDescent="0.2">
      <c r="A843" s="12" t="str">
        <f t="shared" si="44"/>
        <v/>
      </c>
      <c r="B843" s="58"/>
      <c r="C843" s="59"/>
      <c r="D843" s="63"/>
      <c r="E843" s="49"/>
      <c r="F843" s="34"/>
      <c r="G843" s="41"/>
      <c r="H843" s="62"/>
      <c r="I843" s="53"/>
      <c r="J843" s="12" t="str">
        <f t="shared" si="45"/>
        <v/>
      </c>
      <c r="K843" s="78" t="str">
        <f t="shared" si="46"/>
        <v/>
      </c>
    </row>
    <row r="844" spans="1:11" x14ac:dyDescent="0.2">
      <c r="A844" s="12" t="str">
        <f t="shared" si="44"/>
        <v/>
      </c>
      <c r="B844" s="58"/>
      <c r="C844" s="59"/>
      <c r="D844" s="63"/>
      <c r="E844" s="49"/>
      <c r="F844" s="34"/>
      <c r="G844" s="41"/>
      <c r="H844" s="62"/>
      <c r="I844" s="53"/>
      <c r="J844" s="12" t="str">
        <f t="shared" si="45"/>
        <v/>
      </c>
      <c r="K844" s="78" t="str">
        <f t="shared" si="46"/>
        <v/>
      </c>
    </row>
    <row r="845" spans="1:11" x14ac:dyDescent="0.2">
      <c r="A845" s="12" t="str">
        <f t="shared" si="44"/>
        <v/>
      </c>
      <c r="B845" s="58"/>
      <c r="C845" s="59"/>
      <c r="D845" s="63"/>
      <c r="E845" s="49"/>
      <c r="F845" s="34"/>
      <c r="G845" s="41"/>
      <c r="H845" s="62"/>
      <c r="I845" s="53"/>
      <c r="J845" s="12" t="str">
        <f t="shared" si="45"/>
        <v/>
      </c>
      <c r="K845" s="78" t="str">
        <f t="shared" si="46"/>
        <v/>
      </c>
    </row>
    <row r="846" spans="1:11" x14ac:dyDescent="0.2">
      <c r="A846" s="12" t="str">
        <f t="shared" si="44"/>
        <v/>
      </c>
      <c r="B846" s="58"/>
      <c r="C846" s="59"/>
      <c r="D846" s="63"/>
      <c r="E846" s="49"/>
      <c r="F846" s="34"/>
      <c r="G846" s="41"/>
      <c r="H846" s="62"/>
      <c r="I846" s="53"/>
      <c r="J846" s="12" t="str">
        <f t="shared" si="45"/>
        <v/>
      </c>
      <c r="K846" s="78" t="str">
        <f t="shared" si="46"/>
        <v/>
      </c>
    </row>
    <row r="847" spans="1:11" x14ac:dyDescent="0.2">
      <c r="A847" s="12" t="str">
        <f t="shared" si="44"/>
        <v/>
      </c>
      <c r="B847" s="58"/>
      <c r="C847" s="59"/>
      <c r="D847" s="63"/>
      <c r="E847" s="49"/>
      <c r="F847" s="34"/>
      <c r="G847" s="41"/>
      <c r="H847" s="62"/>
      <c r="I847" s="53"/>
      <c r="J847" s="12" t="str">
        <f t="shared" si="45"/>
        <v/>
      </c>
      <c r="K847" s="78" t="str">
        <f t="shared" si="46"/>
        <v/>
      </c>
    </row>
    <row r="848" spans="1:11" x14ac:dyDescent="0.2">
      <c r="A848" s="12" t="str">
        <f t="shared" si="44"/>
        <v/>
      </c>
      <c r="B848" s="58"/>
      <c r="C848" s="59"/>
      <c r="D848" s="63"/>
      <c r="E848" s="49"/>
      <c r="F848" s="34"/>
      <c r="G848" s="41"/>
      <c r="H848" s="62"/>
      <c r="I848" s="53"/>
      <c r="J848" s="12" t="str">
        <f t="shared" si="45"/>
        <v/>
      </c>
      <c r="K848" s="78" t="str">
        <f t="shared" si="46"/>
        <v/>
      </c>
    </row>
    <row r="849" spans="1:11" x14ac:dyDescent="0.2">
      <c r="A849" s="12" t="str">
        <f t="shared" si="44"/>
        <v/>
      </c>
      <c r="B849" s="58"/>
      <c r="C849" s="59"/>
      <c r="D849" s="63"/>
      <c r="E849" s="49"/>
      <c r="F849" s="34"/>
      <c r="G849" s="41"/>
      <c r="H849" s="62"/>
      <c r="I849" s="53"/>
      <c r="J849" s="12" t="str">
        <f t="shared" si="45"/>
        <v/>
      </c>
      <c r="K849" s="78" t="str">
        <f t="shared" si="46"/>
        <v/>
      </c>
    </row>
    <row r="850" spans="1:11" x14ac:dyDescent="0.2">
      <c r="A850" s="12" t="str">
        <f t="shared" si="44"/>
        <v/>
      </c>
      <c r="B850" s="58"/>
      <c r="C850" s="59"/>
      <c r="D850" s="63"/>
      <c r="E850" s="49"/>
      <c r="F850" s="34"/>
      <c r="G850" s="41"/>
      <c r="H850" s="62"/>
      <c r="I850" s="53"/>
      <c r="J850" s="12" t="str">
        <f t="shared" si="45"/>
        <v/>
      </c>
      <c r="K850" s="78" t="str">
        <f t="shared" si="46"/>
        <v/>
      </c>
    </row>
    <row r="851" spans="1:11" x14ac:dyDescent="0.2">
      <c r="A851" s="12" t="str">
        <f t="shared" si="44"/>
        <v/>
      </c>
      <c r="B851" s="58"/>
      <c r="C851" s="59"/>
      <c r="D851" s="63"/>
      <c r="E851" s="49"/>
      <c r="F851" s="34"/>
      <c r="G851" s="41"/>
      <c r="H851" s="62"/>
      <c r="I851" s="53"/>
      <c r="J851" s="12" t="str">
        <f t="shared" si="45"/>
        <v/>
      </c>
      <c r="K851" s="78" t="str">
        <f t="shared" si="46"/>
        <v/>
      </c>
    </row>
    <row r="852" spans="1:11" x14ac:dyDescent="0.2">
      <c r="A852" s="12" t="str">
        <f t="shared" si="44"/>
        <v/>
      </c>
      <c r="B852" s="58"/>
      <c r="C852" s="59"/>
      <c r="D852" s="63"/>
      <c r="E852" s="49"/>
      <c r="F852" s="34"/>
      <c r="G852" s="41"/>
      <c r="H852" s="62"/>
      <c r="I852" s="53"/>
      <c r="J852" s="12" t="str">
        <f t="shared" si="45"/>
        <v/>
      </c>
      <c r="K852" s="78" t="str">
        <f t="shared" si="46"/>
        <v/>
      </c>
    </row>
    <row r="853" spans="1:11" x14ac:dyDescent="0.2">
      <c r="A853" s="12" t="str">
        <f t="shared" si="44"/>
        <v/>
      </c>
      <c r="B853" s="58"/>
      <c r="C853" s="59"/>
      <c r="D853" s="63"/>
      <c r="E853" s="49"/>
      <c r="F853" s="34"/>
      <c r="G853" s="41"/>
      <c r="H853" s="62"/>
      <c r="I853" s="53"/>
      <c r="J853" s="12" t="str">
        <f t="shared" si="45"/>
        <v/>
      </c>
      <c r="K853" s="78" t="str">
        <f t="shared" si="46"/>
        <v/>
      </c>
    </row>
    <row r="854" spans="1:11" x14ac:dyDescent="0.2">
      <c r="A854" s="12" t="str">
        <f t="shared" si="44"/>
        <v/>
      </c>
      <c r="B854" s="58"/>
      <c r="C854" s="59"/>
      <c r="D854" s="63"/>
      <c r="E854" s="49"/>
      <c r="F854" s="34"/>
      <c r="G854" s="41"/>
      <c r="H854" s="62"/>
      <c r="I854" s="53"/>
      <c r="J854" s="12" t="str">
        <f t="shared" si="45"/>
        <v/>
      </c>
      <c r="K854" s="78" t="str">
        <f t="shared" si="46"/>
        <v/>
      </c>
    </row>
    <row r="855" spans="1:11" x14ac:dyDescent="0.2">
      <c r="A855" s="12" t="str">
        <f t="shared" si="44"/>
        <v/>
      </c>
      <c r="B855" s="58"/>
      <c r="C855" s="59"/>
      <c r="D855" s="63"/>
      <c r="E855" s="49"/>
      <c r="F855" s="34"/>
      <c r="G855" s="41"/>
      <c r="H855" s="62"/>
      <c r="I855" s="53"/>
      <c r="J855" s="12" t="str">
        <f t="shared" si="45"/>
        <v/>
      </c>
      <c r="K855" s="78" t="str">
        <f t="shared" si="46"/>
        <v/>
      </c>
    </row>
    <row r="856" spans="1:11" x14ac:dyDescent="0.2">
      <c r="A856" s="12" t="str">
        <f t="shared" si="44"/>
        <v/>
      </c>
      <c r="B856" s="58"/>
      <c r="C856" s="59"/>
      <c r="D856" s="63"/>
      <c r="E856" s="49"/>
      <c r="F856" s="34"/>
      <c r="G856" s="41"/>
      <c r="H856" s="62"/>
      <c r="I856" s="53"/>
      <c r="J856" s="12" t="str">
        <f t="shared" si="45"/>
        <v/>
      </c>
      <c r="K856" s="78" t="str">
        <f t="shared" si="46"/>
        <v/>
      </c>
    </row>
    <row r="857" spans="1:11" x14ac:dyDescent="0.2">
      <c r="A857" s="12" t="str">
        <f t="shared" si="44"/>
        <v/>
      </c>
      <c r="B857" s="58"/>
      <c r="C857" s="59"/>
      <c r="D857" s="63"/>
      <c r="E857" s="49"/>
      <c r="F857" s="34"/>
      <c r="G857" s="41"/>
      <c r="H857" s="62"/>
      <c r="I857" s="53"/>
      <c r="J857" s="12" t="str">
        <f t="shared" si="45"/>
        <v/>
      </c>
      <c r="K857" s="78" t="str">
        <f t="shared" si="46"/>
        <v/>
      </c>
    </row>
    <row r="858" spans="1:11" x14ac:dyDescent="0.2">
      <c r="A858" s="12" t="str">
        <f t="shared" si="44"/>
        <v/>
      </c>
      <c r="B858" s="58"/>
      <c r="C858" s="59"/>
      <c r="D858" s="63"/>
      <c r="E858" s="49"/>
      <c r="F858" s="34"/>
      <c r="G858" s="41"/>
      <c r="H858" s="62"/>
      <c r="I858" s="53"/>
      <c r="J858" s="12" t="str">
        <f t="shared" si="45"/>
        <v/>
      </c>
      <c r="K858" s="78" t="str">
        <f t="shared" si="46"/>
        <v/>
      </c>
    </row>
    <row r="859" spans="1:11" x14ac:dyDescent="0.2">
      <c r="A859" s="12" t="str">
        <f t="shared" si="44"/>
        <v/>
      </c>
      <c r="B859" s="58"/>
      <c r="C859" s="59"/>
      <c r="D859" s="63"/>
      <c r="E859" s="49"/>
      <c r="F859" s="34"/>
      <c r="G859" s="41"/>
      <c r="H859" s="62"/>
      <c r="I859" s="53"/>
      <c r="J859" s="12" t="str">
        <f t="shared" si="45"/>
        <v/>
      </c>
      <c r="K859" s="78" t="str">
        <f t="shared" si="46"/>
        <v/>
      </c>
    </row>
    <row r="860" spans="1:11" x14ac:dyDescent="0.2">
      <c r="A860" s="12" t="str">
        <f t="shared" si="44"/>
        <v/>
      </c>
      <c r="B860" s="58"/>
      <c r="C860" s="59"/>
      <c r="D860" s="63"/>
      <c r="E860" s="49"/>
      <c r="F860" s="34"/>
      <c r="G860" s="41"/>
      <c r="H860" s="62"/>
      <c r="I860" s="53"/>
      <c r="J860" s="12" t="str">
        <f t="shared" si="45"/>
        <v/>
      </c>
      <c r="K860" s="78" t="str">
        <f t="shared" si="46"/>
        <v/>
      </c>
    </row>
    <row r="861" spans="1:11" x14ac:dyDescent="0.2">
      <c r="A861" s="12" t="str">
        <f t="shared" si="44"/>
        <v/>
      </c>
      <c r="B861" s="58"/>
      <c r="C861" s="59"/>
      <c r="D861" s="63"/>
      <c r="E861" s="49"/>
      <c r="F861" s="34"/>
      <c r="G861" s="41"/>
      <c r="H861" s="62"/>
      <c r="I861" s="53"/>
      <c r="J861" s="12" t="str">
        <f t="shared" si="45"/>
        <v/>
      </c>
      <c r="K861" s="78" t="str">
        <f t="shared" si="46"/>
        <v/>
      </c>
    </row>
    <row r="862" spans="1:11" x14ac:dyDescent="0.2">
      <c r="A862" s="12" t="str">
        <f t="shared" si="44"/>
        <v/>
      </c>
      <c r="B862" s="58"/>
      <c r="C862" s="59"/>
      <c r="D862" s="63"/>
      <c r="E862" s="49"/>
      <c r="F862" s="34"/>
      <c r="G862" s="41"/>
      <c r="H862" s="62"/>
      <c r="I862" s="53"/>
      <c r="J862" s="12" t="str">
        <f t="shared" si="45"/>
        <v/>
      </c>
      <c r="K862" s="78" t="str">
        <f t="shared" si="46"/>
        <v/>
      </c>
    </row>
    <row r="863" spans="1:11" x14ac:dyDescent="0.2">
      <c r="A863" s="12" t="str">
        <f t="shared" si="44"/>
        <v/>
      </c>
      <c r="B863" s="58"/>
      <c r="C863" s="59"/>
      <c r="D863" s="63"/>
      <c r="E863" s="49"/>
      <c r="F863" s="34"/>
      <c r="G863" s="41"/>
      <c r="H863" s="62"/>
      <c r="I863" s="53"/>
      <c r="J863" s="12" t="str">
        <f t="shared" si="45"/>
        <v/>
      </c>
      <c r="K863" s="78" t="str">
        <f t="shared" si="46"/>
        <v/>
      </c>
    </row>
    <row r="864" spans="1:11" x14ac:dyDescent="0.2">
      <c r="A864" s="12" t="str">
        <f t="shared" si="44"/>
        <v/>
      </c>
      <c r="B864" s="58"/>
      <c r="C864" s="59"/>
      <c r="D864" s="63"/>
      <c r="E864" s="49"/>
      <c r="F864" s="34"/>
      <c r="G864" s="41"/>
      <c r="H864" s="62"/>
      <c r="I864" s="53"/>
      <c r="J864" s="12" t="str">
        <f t="shared" si="45"/>
        <v/>
      </c>
      <c r="K864" s="78" t="str">
        <f t="shared" si="46"/>
        <v/>
      </c>
    </row>
    <row r="865" spans="1:11" x14ac:dyDescent="0.2">
      <c r="A865" s="12" t="str">
        <f t="shared" si="44"/>
        <v/>
      </c>
      <c r="B865" s="58"/>
      <c r="C865" s="59"/>
      <c r="D865" s="63"/>
      <c r="E865" s="49"/>
      <c r="F865" s="34"/>
      <c r="G865" s="41"/>
      <c r="H865" s="62"/>
      <c r="I865" s="53"/>
      <c r="J865" s="12" t="str">
        <f t="shared" si="45"/>
        <v/>
      </c>
      <c r="K865" s="78" t="str">
        <f t="shared" si="46"/>
        <v/>
      </c>
    </row>
    <row r="866" spans="1:11" x14ac:dyDescent="0.2">
      <c r="A866" s="12" t="str">
        <f t="shared" si="44"/>
        <v/>
      </c>
      <c r="B866" s="58"/>
      <c r="C866" s="59"/>
      <c r="D866" s="63"/>
      <c r="E866" s="49"/>
      <c r="F866" s="34"/>
      <c r="G866" s="41"/>
      <c r="H866" s="62"/>
      <c r="I866" s="53"/>
      <c r="J866" s="12" t="str">
        <f t="shared" si="45"/>
        <v/>
      </c>
      <c r="K866" s="78" t="str">
        <f t="shared" si="46"/>
        <v/>
      </c>
    </row>
    <row r="867" spans="1:11" x14ac:dyDescent="0.2">
      <c r="A867" s="12" t="str">
        <f t="shared" si="44"/>
        <v/>
      </c>
      <c r="B867" s="58"/>
      <c r="C867" s="59"/>
      <c r="D867" s="63"/>
      <c r="E867" s="49"/>
      <c r="F867" s="34"/>
      <c r="G867" s="41"/>
      <c r="H867" s="62"/>
      <c r="I867" s="53"/>
      <c r="J867" s="12" t="str">
        <f t="shared" si="45"/>
        <v/>
      </c>
      <c r="K867" s="78" t="str">
        <f t="shared" si="46"/>
        <v/>
      </c>
    </row>
    <row r="868" spans="1:11" x14ac:dyDescent="0.2">
      <c r="A868" s="12" t="str">
        <f t="shared" si="44"/>
        <v/>
      </c>
      <c r="B868" s="58"/>
      <c r="C868" s="59"/>
      <c r="D868" s="63"/>
      <c r="E868" s="49"/>
      <c r="F868" s="34"/>
      <c r="G868" s="41"/>
      <c r="H868" s="62"/>
      <c r="I868" s="53"/>
      <c r="J868" s="12" t="str">
        <f t="shared" si="45"/>
        <v/>
      </c>
      <c r="K868" s="78" t="str">
        <f t="shared" si="46"/>
        <v/>
      </c>
    </row>
    <row r="869" spans="1:11" x14ac:dyDescent="0.2">
      <c r="A869" s="12" t="str">
        <f t="shared" si="44"/>
        <v/>
      </c>
      <c r="B869" s="58"/>
      <c r="C869" s="59"/>
      <c r="D869" s="63"/>
      <c r="E869" s="49"/>
      <c r="F869" s="34"/>
      <c r="G869" s="41"/>
      <c r="H869" s="62"/>
      <c r="I869" s="53"/>
      <c r="J869" s="12" t="str">
        <f t="shared" si="45"/>
        <v/>
      </c>
      <c r="K869" s="78" t="str">
        <f t="shared" si="46"/>
        <v/>
      </c>
    </row>
    <row r="870" spans="1:11" x14ac:dyDescent="0.2">
      <c r="A870" s="12" t="str">
        <f t="shared" si="44"/>
        <v/>
      </c>
      <c r="B870" s="58"/>
      <c r="C870" s="59"/>
      <c r="D870" s="63"/>
      <c r="E870" s="49"/>
      <c r="F870" s="34"/>
      <c r="G870" s="41"/>
      <c r="H870" s="62"/>
      <c r="I870" s="53"/>
      <c r="J870" s="12" t="str">
        <f t="shared" si="45"/>
        <v/>
      </c>
      <c r="K870" s="78" t="str">
        <f t="shared" si="46"/>
        <v/>
      </c>
    </row>
    <row r="871" spans="1:11" x14ac:dyDescent="0.2">
      <c r="A871" s="12" t="str">
        <f t="shared" si="44"/>
        <v/>
      </c>
      <c r="B871" s="58"/>
      <c r="C871" s="59"/>
      <c r="D871" s="63"/>
      <c r="E871" s="49"/>
      <c r="F871" s="34"/>
      <c r="G871" s="41"/>
      <c r="H871" s="62"/>
      <c r="I871" s="53"/>
      <c r="J871" s="12" t="str">
        <f t="shared" si="45"/>
        <v/>
      </c>
      <c r="K871" s="78" t="str">
        <f t="shared" si="46"/>
        <v/>
      </c>
    </row>
    <row r="872" spans="1:11" x14ac:dyDescent="0.2">
      <c r="A872" s="12" t="str">
        <f t="shared" si="44"/>
        <v/>
      </c>
      <c r="B872" s="58"/>
      <c r="C872" s="59"/>
      <c r="D872" s="63"/>
      <c r="E872" s="49"/>
      <c r="F872" s="34"/>
      <c r="G872" s="41"/>
      <c r="H872" s="62"/>
      <c r="I872" s="53"/>
      <c r="J872" s="12" t="str">
        <f t="shared" si="45"/>
        <v/>
      </c>
      <c r="K872" s="78" t="str">
        <f t="shared" si="46"/>
        <v/>
      </c>
    </row>
    <row r="873" spans="1:11" x14ac:dyDescent="0.2">
      <c r="A873" s="12" t="str">
        <f t="shared" si="44"/>
        <v/>
      </c>
      <c r="B873" s="58"/>
      <c r="C873" s="59"/>
      <c r="D873" s="63"/>
      <c r="E873" s="49"/>
      <c r="F873" s="34"/>
      <c r="G873" s="41"/>
      <c r="H873" s="62"/>
      <c r="I873" s="53"/>
      <c r="J873" s="12" t="str">
        <f t="shared" si="45"/>
        <v/>
      </c>
      <c r="K873" s="78" t="str">
        <f t="shared" si="46"/>
        <v/>
      </c>
    </row>
    <row r="874" spans="1:11" x14ac:dyDescent="0.2">
      <c r="A874" s="12" t="str">
        <f t="shared" si="44"/>
        <v/>
      </c>
      <c r="B874" s="58"/>
      <c r="C874" s="59"/>
      <c r="D874" s="63"/>
      <c r="E874" s="49"/>
      <c r="F874" s="34"/>
      <c r="G874" s="41"/>
      <c r="H874" s="62"/>
      <c r="I874" s="53"/>
      <c r="J874" s="12" t="str">
        <f t="shared" si="45"/>
        <v/>
      </c>
      <c r="K874" s="78" t="str">
        <f t="shared" si="46"/>
        <v/>
      </c>
    </row>
    <row r="875" spans="1:11" x14ac:dyDescent="0.2">
      <c r="A875" s="12" t="str">
        <f t="shared" si="44"/>
        <v/>
      </c>
      <c r="B875" s="58"/>
      <c r="C875" s="59"/>
      <c r="D875" s="63"/>
      <c r="E875" s="49"/>
      <c r="F875" s="34"/>
      <c r="G875" s="41"/>
      <c r="H875" s="62"/>
      <c r="I875" s="53"/>
      <c r="J875" s="12" t="str">
        <f t="shared" si="45"/>
        <v/>
      </c>
      <c r="K875" s="78" t="str">
        <f t="shared" si="46"/>
        <v/>
      </c>
    </row>
    <row r="876" spans="1:11" x14ac:dyDescent="0.2">
      <c r="A876" s="12" t="str">
        <f t="shared" si="44"/>
        <v/>
      </c>
      <c r="B876" s="58"/>
      <c r="C876" s="59"/>
      <c r="D876" s="63"/>
      <c r="E876" s="49"/>
      <c r="F876" s="34"/>
      <c r="G876" s="41"/>
      <c r="H876" s="62"/>
      <c r="I876" s="53"/>
      <c r="J876" s="12" t="str">
        <f t="shared" si="45"/>
        <v/>
      </c>
      <c r="K876" s="78" t="str">
        <f t="shared" si="46"/>
        <v/>
      </c>
    </row>
    <row r="877" spans="1:11" x14ac:dyDescent="0.2">
      <c r="A877" s="12" t="str">
        <f t="shared" si="44"/>
        <v/>
      </c>
      <c r="B877" s="58"/>
      <c r="C877" s="59"/>
      <c r="D877" s="63"/>
      <c r="E877" s="49"/>
      <c r="F877" s="34"/>
      <c r="G877" s="41"/>
      <c r="H877" s="62"/>
      <c r="I877" s="53"/>
      <c r="J877" s="12" t="str">
        <f t="shared" si="45"/>
        <v/>
      </c>
      <c r="K877" s="78" t="str">
        <f t="shared" si="46"/>
        <v/>
      </c>
    </row>
    <row r="878" spans="1:11" x14ac:dyDescent="0.2">
      <c r="A878" s="12" t="str">
        <f t="shared" si="44"/>
        <v/>
      </c>
      <c r="B878" s="58"/>
      <c r="C878" s="59"/>
      <c r="D878" s="63"/>
      <c r="E878" s="49"/>
      <c r="F878" s="34"/>
      <c r="G878" s="41"/>
      <c r="H878" s="62"/>
      <c r="I878" s="53"/>
      <c r="J878" s="12" t="str">
        <f t="shared" si="45"/>
        <v/>
      </c>
      <c r="K878" s="78" t="str">
        <f t="shared" si="46"/>
        <v/>
      </c>
    </row>
    <row r="879" spans="1:11" x14ac:dyDescent="0.2">
      <c r="A879" s="12" t="str">
        <f t="shared" si="44"/>
        <v/>
      </c>
      <c r="B879" s="58"/>
      <c r="C879" s="59"/>
      <c r="D879" s="63"/>
      <c r="E879" s="49"/>
      <c r="F879" s="34"/>
      <c r="G879" s="41"/>
      <c r="H879" s="62"/>
      <c r="I879" s="53"/>
      <c r="J879" s="12" t="str">
        <f t="shared" si="45"/>
        <v/>
      </c>
      <c r="K879" s="78" t="str">
        <f t="shared" si="46"/>
        <v/>
      </c>
    </row>
    <row r="880" spans="1:11" x14ac:dyDescent="0.2">
      <c r="A880" s="12" t="str">
        <f t="shared" si="44"/>
        <v/>
      </c>
      <c r="B880" s="58"/>
      <c r="C880" s="59"/>
      <c r="D880" s="63"/>
      <c r="E880" s="49"/>
      <c r="F880" s="34"/>
      <c r="G880" s="41"/>
      <c r="H880" s="62"/>
      <c r="I880" s="53"/>
      <c r="J880" s="12" t="str">
        <f t="shared" si="45"/>
        <v/>
      </c>
      <c r="K880" s="78" t="str">
        <f t="shared" si="46"/>
        <v/>
      </c>
    </row>
    <row r="881" spans="1:11" x14ac:dyDescent="0.2">
      <c r="A881" s="12" t="str">
        <f t="shared" si="44"/>
        <v/>
      </c>
      <c r="B881" s="58"/>
      <c r="C881" s="59"/>
      <c r="D881" s="63"/>
      <c r="E881" s="49"/>
      <c r="F881" s="34"/>
      <c r="G881" s="41"/>
      <c r="H881" s="62"/>
      <c r="I881" s="53"/>
      <c r="J881" s="12" t="str">
        <f t="shared" si="45"/>
        <v/>
      </c>
      <c r="K881" s="78" t="str">
        <f t="shared" si="46"/>
        <v/>
      </c>
    </row>
    <row r="882" spans="1:11" x14ac:dyDescent="0.2">
      <c r="A882" s="12" t="str">
        <f t="shared" si="44"/>
        <v/>
      </c>
      <c r="B882" s="58"/>
      <c r="C882" s="59"/>
      <c r="D882" s="63"/>
      <c r="E882" s="49"/>
      <c r="F882" s="34"/>
      <c r="G882" s="41"/>
      <c r="H882" s="62"/>
      <c r="I882" s="53"/>
      <c r="J882" s="12" t="str">
        <f t="shared" si="45"/>
        <v/>
      </c>
      <c r="K882" s="78" t="str">
        <f t="shared" si="46"/>
        <v/>
      </c>
    </row>
    <row r="883" spans="1:11" x14ac:dyDescent="0.2">
      <c r="A883" s="12" t="str">
        <f t="shared" si="44"/>
        <v/>
      </c>
      <c r="B883" s="58"/>
      <c r="C883" s="59"/>
      <c r="D883" s="63"/>
      <c r="E883" s="49"/>
      <c r="F883" s="34"/>
      <c r="G883" s="41"/>
      <c r="H883" s="62"/>
      <c r="I883" s="53"/>
      <c r="J883" s="12" t="str">
        <f t="shared" si="45"/>
        <v/>
      </c>
      <c r="K883" s="78" t="str">
        <f t="shared" si="46"/>
        <v/>
      </c>
    </row>
    <row r="884" spans="1:11" x14ac:dyDescent="0.2">
      <c r="A884" s="12" t="str">
        <f t="shared" si="44"/>
        <v/>
      </c>
      <c r="B884" s="58"/>
      <c r="C884" s="59"/>
      <c r="D884" s="63"/>
      <c r="E884" s="49"/>
      <c r="F884" s="34"/>
      <c r="G884" s="41"/>
      <c r="H884" s="62"/>
      <c r="I884" s="53"/>
      <c r="J884" s="12" t="str">
        <f t="shared" si="45"/>
        <v/>
      </c>
      <c r="K884" s="78" t="str">
        <f t="shared" si="46"/>
        <v/>
      </c>
    </row>
    <row r="885" spans="1:11" x14ac:dyDescent="0.2">
      <c r="A885" s="12" t="str">
        <f t="shared" si="44"/>
        <v/>
      </c>
      <c r="B885" s="58"/>
      <c r="C885" s="59"/>
      <c r="D885" s="63"/>
      <c r="E885" s="49"/>
      <c r="F885" s="34"/>
      <c r="G885" s="41"/>
      <c r="H885" s="62"/>
      <c r="I885" s="53"/>
      <c r="J885" s="12" t="str">
        <f t="shared" si="45"/>
        <v/>
      </c>
      <c r="K885" s="78" t="str">
        <f t="shared" si="46"/>
        <v/>
      </c>
    </row>
    <row r="886" spans="1:11" x14ac:dyDescent="0.2">
      <c r="A886" s="12" t="str">
        <f t="shared" si="44"/>
        <v/>
      </c>
      <c r="B886" s="58"/>
      <c r="C886" s="59"/>
      <c r="D886" s="63"/>
      <c r="E886" s="49"/>
      <c r="F886" s="34"/>
      <c r="G886" s="41"/>
      <c r="H886" s="62"/>
      <c r="I886" s="53"/>
      <c r="J886" s="12" t="str">
        <f t="shared" si="45"/>
        <v/>
      </c>
      <c r="K886" s="78" t="str">
        <f t="shared" si="46"/>
        <v/>
      </c>
    </row>
    <row r="887" spans="1:11" x14ac:dyDescent="0.2">
      <c r="A887" s="12" t="str">
        <f t="shared" si="44"/>
        <v/>
      </c>
      <c r="B887" s="58"/>
      <c r="C887" s="59"/>
      <c r="D887" s="63"/>
      <c r="E887" s="49"/>
      <c r="F887" s="34"/>
      <c r="G887" s="41"/>
      <c r="H887" s="62"/>
      <c r="I887" s="53"/>
      <c r="J887" s="12" t="str">
        <f t="shared" si="45"/>
        <v/>
      </c>
      <c r="K887" s="78" t="str">
        <f t="shared" si="46"/>
        <v/>
      </c>
    </row>
    <row r="888" spans="1:11" x14ac:dyDescent="0.2">
      <c r="A888" s="12" t="str">
        <f t="shared" ref="A888:A951" si="47">IF(B888="","",A887+1)</f>
        <v/>
      </c>
      <c r="B888" s="58"/>
      <c r="C888" s="59"/>
      <c r="D888" s="63"/>
      <c r="E888" s="49"/>
      <c r="F888" s="34"/>
      <c r="G888" s="41"/>
      <c r="H888" s="62"/>
      <c r="I888" s="53"/>
      <c r="J888" s="12" t="str">
        <f t="shared" si="45"/>
        <v/>
      </c>
      <c r="K888" s="78" t="str">
        <f t="shared" si="46"/>
        <v/>
      </c>
    </row>
    <row r="889" spans="1:11" x14ac:dyDescent="0.2">
      <c r="A889" s="12" t="str">
        <f t="shared" si="47"/>
        <v/>
      </c>
      <c r="B889" s="58"/>
      <c r="C889" s="59"/>
      <c r="D889" s="63"/>
      <c r="E889" s="49"/>
      <c r="F889" s="34"/>
      <c r="G889" s="41"/>
      <c r="H889" s="62"/>
      <c r="I889" s="53"/>
      <c r="J889" s="12" t="str">
        <f t="shared" si="45"/>
        <v/>
      </c>
      <c r="K889" s="78" t="str">
        <f t="shared" si="46"/>
        <v/>
      </c>
    </row>
    <row r="890" spans="1:11" x14ac:dyDescent="0.2">
      <c r="A890" s="12" t="str">
        <f t="shared" si="47"/>
        <v/>
      </c>
      <c r="B890" s="58"/>
      <c r="C890" s="59"/>
      <c r="D890" s="63"/>
      <c r="E890" s="49"/>
      <c r="F890" s="34"/>
      <c r="G890" s="41"/>
      <c r="H890" s="62"/>
      <c r="I890" s="53"/>
      <c r="J890" s="12" t="str">
        <f t="shared" si="45"/>
        <v/>
      </c>
      <c r="K890" s="78" t="str">
        <f t="shared" si="46"/>
        <v/>
      </c>
    </row>
    <row r="891" spans="1:11" x14ac:dyDescent="0.2">
      <c r="A891" s="12" t="str">
        <f t="shared" si="47"/>
        <v/>
      </c>
      <c r="B891" s="58"/>
      <c r="C891" s="59"/>
      <c r="D891" s="63"/>
      <c r="E891" s="49"/>
      <c r="F891" s="34"/>
      <c r="G891" s="41"/>
      <c r="H891" s="62"/>
      <c r="I891" s="53"/>
      <c r="J891" s="12" t="str">
        <f t="shared" si="45"/>
        <v/>
      </c>
      <c r="K891" s="78" t="str">
        <f t="shared" si="46"/>
        <v/>
      </c>
    </row>
    <row r="892" spans="1:11" x14ac:dyDescent="0.2">
      <c r="A892" s="12" t="str">
        <f t="shared" si="47"/>
        <v/>
      </c>
      <c r="B892" s="58"/>
      <c r="C892" s="59"/>
      <c r="D892" s="63"/>
      <c r="E892" s="49"/>
      <c r="F892" s="34"/>
      <c r="G892" s="41"/>
      <c r="H892" s="62"/>
      <c r="I892" s="53"/>
      <c r="J892" s="12" t="str">
        <f t="shared" si="45"/>
        <v/>
      </c>
      <c r="K892" s="78" t="str">
        <f t="shared" si="46"/>
        <v/>
      </c>
    </row>
    <row r="893" spans="1:11" x14ac:dyDescent="0.2">
      <c r="A893" s="12" t="str">
        <f t="shared" si="47"/>
        <v/>
      </c>
      <c r="B893" s="58"/>
      <c r="C893" s="59"/>
      <c r="D893" s="63"/>
      <c r="E893" s="49"/>
      <c r="F893" s="34"/>
      <c r="G893" s="41"/>
      <c r="H893" s="62"/>
      <c r="I893" s="53"/>
      <c r="J893" s="12" t="str">
        <f t="shared" si="45"/>
        <v/>
      </c>
      <c r="K893" s="78" t="str">
        <f t="shared" si="46"/>
        <v/>
      </c>
    </row>
    <row r="894" spans="1:11" x14ac:dyDescent="0.2">
      <c r="A894" s="12" t="str">
        <f t="shared" si="47"/>
        <v/>
      </c>
      <c r="B894" s="58"/>
      <c r="C894" s="59"/>
      <c r="D894" s="63"/>
      <c r="E894" s="49"/>
      <c r="F894" s="34"/>
      <c r="G894" s="41"/>
      <c r="H894" s="62"/>
      <c r="I894" s="53"/>
      <c r="J894" s="12" t="str">
        <f t="shared" si="45"/>
        <v/>
      </c>
      <c r="K894" s="78" t="str">
        <f t="shared" si="46"/>
        <v/>
      </c>
    </row>
    <row r="895" spans="1:11" x14ac:dyDescent="0.2">
      <c r="A895" s="12" t="str">
        <f t="shared" si="47"/>
        <v/>
      </c>
      <c r="B895" s="58"/>
      <c r="C895" s="59"/>
      <c r="D895" s="63"/>
      <c r="E895" s="49"/>
      <c r="F895" s="34"/>
      <c r="G895" s="41"/>
      <c r="H895" s="62"/>
      <c r="I895" s="53"/>
      <c r="J895" s="12" t="str">
        <f t="shared" si="45"/>
        <v/>
      </c>
      <c r="K895" s="78" t="str">
        <f t="shared" si="46"/>
        <v/>
      </c>
    </row>
    <row r="896" spans="1:11" x14ac:dyDescent="0.2">
      <c r="A896" s="12" t="str">
        <f t="shared" si="47"/>
        <v/>
      </c>
      <c r="B896" s="58"/>
      <c r="C896" s="59"/>
      <c r="D896" s="63"/>
      <c r="E896" s="49"/>
      <c r="F896" s="34"/>
      <c r="G896" s="41"/>
      <c r="H896" s="62"/>
      <c r="I896" s="53"/>
      <c r="J896" s="12" t="str">
        <f t="shared" si="45"/>
        <v/>
      </c>
      <c r="K896" s="78" t="str">
        <f t="shared" si="46"/>
        <v/>
      </c>
    </row>
    <row r="897" spans="1:11" x14ac:dyDescent="0.2">
      <c r="A897" s="12" t="str">
        <f t="shared" si="47"/>
        <v/>
      </c>
      <c r="B897" s="58"/>
      <c r="C897" s="59"/>
      <c r="D897" s="63"/>
      <c r="E897" s="49"/>
      <c r="F897" s="34"/>
      <c r="G897" s="41"/>
      <c r="H897" s="62"/>
      <c r="I897" s="53"/>
      <c r="J897" s="12" t="str">
        <f t="shared" si="45"/>
        <v/>
      </c>
      <c r="K897" s="78" t="str">
        <f t="shared" si="46"/>
        <v/>
      </c>
    </row>
    <row r="898" spans="1:11" x14ac:dyDescent="0.2">
      <c r="A898" s="12" t="str">
        <f t="shared" si="47"/>
        <v/>
      </c>
      <c r="B898" s="58"/>
      <c r="C898" s="59"/>
      <c r="D898" s="63"/>
      <c r="E898" s="49"/>
      <c r="F898" s="34"/>
      <c r="G898" s="41"/>
      <c r="H898" s="62"/>
      <c r="I898" s="53"/>
      <c r="J898" s="12" t="str">
        <f t="shared" si="45"/>
        <v/>
      </c>
      <c r="K898" s="78" t="str">
        <f t="shared" si="46"/>
        <v/>
      </c>
    </row>
    <row r="899" spans="1:11" x14ac:dyDescent="0.2">
      <c r="A899" s="12" t="str">
        <f t="shared" si="47"/>
        <v/>
      </c>
      <c r="B899" s="58"/>
      <c r="C899" s="59"/>
      <c r="D899" s="63"/>
      <c r="E899" s="49"/>
      <c r="F899" s="34"/>
      <c r="G899" s="41"/>
      <c r="H899" s="62"/>
      <c r="I899" s="53"/>
      <c r="J899" s="12" t="str">
        <f t="shared" si="45"/>
        <v/>
      </c>
      <c r="K899" s="78" t="str">
        <f t="shared" si="46"/>
        <v/>
      </c>
    </row>
    <row r="900" spans="1:11" x14ac:dyDescent="0.2">
      <c r="A900" s="12" t="str">
        <f t="shared" si="47"/>
        <v/>
      </c>
      <c r="B900" s="58"/>
      <c r="C900" s="59"/>
      <c r="D900" s="63"/>
      <c r="E900" s="49"/>
      <c r="F900" s="34"/>
      <c r="G900" s="41"/>
      <c r="H900" s="62"/>
      <c r="I900" s="53"/>
      <c r="J900" s="12" t="str">
        <f t="shared" si="45"/>
        <v/>
      </c>
      <c r="K900" s="78" t="str">
        <f t="shared" si="46"/>
        <v/>
      </c>
    </row>
    <row r="901" spans="1:11" x14ac:dyDescent="0.2">
      <c r="A901" s="12" t="str">
        <f t="shared" si="47"/>
        <v/>
      </c>
      <c r="B901" s="58"/>
      <c r="C901" s="59"/>
      <c r="D901" s="63"/>
      <c r="E901" s="49"/>
      <c r="F901" s="34"/>
      <c r="G901" s="41"/>
      <c r="H901" s="62"/>
      <c r="I901" s="53"/>
      <c r="J901" s="12" t="str">
        <f t="shared" si="45"/>
        <v/>
      </c>
      <c r="K901" s="78" t="str">
        <f t="shared" si="46"/>
        <v/>
      </c>
    </row>
    <row r="902" spans="1:11" x14ac:dyDescent="0.2">
      <c r="A902" s="12" t="str">
        <f t="shared" si="47"/>
        <v/>
      </c>
      <c r="B902" s="58"/>
      <c r="C902" s="59"/>
      <c r="D902" s="63"/>
      <c r="E902" s="49"/>
      <c r="F902" s="34"/>
      <c r="G902" s="41"/>
      <c r="H902" s="62"/>
      <c r="I902" s="53"/>
      <c r="J902" s="12" t="str">
        <f t="shared" si="45"/>
        <v/>
      </c>
      <c r="K902" s="78" t="str">
        <f t="shared" si="46"/>
        <v/>
      </c>
    </row>
    <row r="903" spans="1:11" x14ac:dyDescent="0.2">
      <c r="A903" s="12" t="str">
        <f t="shared" si="47"/>
        <v/>
      </c>
      <c r="B903" s="58"/>
      <c r="C903" s="59"/>
      <c r="D903" s="63"/>
      <c r="E903" s="49"/>
      <c r="F903" s="34"/>
      <c r="G903" s="41"/>
      <c r="H903" s="62"/>
      <c r="I903" s="53"/>
      <c r="J903" s="12" t="str">
        <f t="shared" si="45"/>
        <v/>
      </c>
      <c r="K903" s="78" t="str">
        <f t="shared" si="46"/>
        <v/>
      </c>
    </row>
    <row r="904" spans="1:11" x14ac:dyDescent="0.2">
      <c r="A904" s="12" t="str">
        <f t="shared" si="47"/>
        <v/>
      </c>
      <c r="B904" s="58"/>
      <c r="C904" s="59"/>
      <c r="D904" s="63"/>
      <c r="E904" s="49"/>
      <c r="F904" s="34"/>
      <c r="G904" s="41"/>
      <c r="H904" s="62"/>
      <c r="I904" s="53"/>
      <c r="J904" s="12" t="str">
        <f t="shared" si="45"/>
        <v/>
      </c>
      <c r="K904" s="78" t="str">
        <f t="shared" si="46"/>
        <v/>
      </c>
    </row>
    <row r="905" spans="1:11" x14ac:dyDescent="0.2">
      <c r="A905" s="12" t="str">
        <f t="shared" si="47"/>
        <v/>
      </c>
      <c r="B905" s="58"/>
      <c r="C905" s="59"/>
      <c r="D905" s="63"/>
      <c r="E905" s="49"/>
      <c r="F905" s="34"/>
      <c r="G905" s="41"/>
      <c r="H905" s="62"/>
      <c r="I905" s="53"/>
      <c r="J905" s="12" t="str">
        <f t="shared" ref="J905:J968" si="48">IF(A905="","",MONTH(C905))</f>
        <v/>
      </c>
      <c r="K905" s="78" t="str">
        <f t="shared" ref="K905:K968" si="49">IF(A905="","",YEAR(C905))</f>
        <v/>
      </c>
    </row>
    <row r="906" spans="1:11" x14ac:dyDescent="0.2">
      <c r="A906" s="12" t="str">
        <f t="shared" si="47"/>
        <v/>
      </c>
      <c r="B906" s="58"/>
      <c r="C906" s="59"/>
      <c r="D906" s="63"/>
      <c r="E906" s="49"/>
      <c r="F906" s="34"/>
      <c r="G906" s="41"/>
      <c r="H906" s="62"/>
      <c r="I906" s="53"/>
      <c r="J906" s="12" t="str">
        <f t="shared" si="48"/>
        <v/>
      </c>
      <c r="K906" s="78" t="str">
        <f t="shared" si="49"/>
        <v/>
      </c>
    </row>
    <row r="907" spans="1:11" x14ac:dyDescent="0.2">
      <c r="A907" s="12" t="str">
        <f t="shared" si="47"/>
        <v/>
      </c>
      <c r="B907" s="58"/>
      <c r="C907" s="59"/>
      <c r="D907" s="63"/>
      <c r="E907" s="49"/>
      <c r="F907" s="34"/>
      <c r="G907" s="41"/>
      <c r="H907" s="62"/>
      <c r="I907" s="53"/>
      <c r="J907" s="12" t="str">
        <f t="shared" si="48"/>
        <v/>
      </c>
      <c r="K907" s="78" t="str">
        <f t="shared" si="49"/>
        <v/>
      </c>
    </row>
    <row r="908" spans="1:11" x14ac:dyDescent="0.2">
      <c r="A908" s="12" t="str">
        <f t="shared" si="47"/>
        <v/>
      </c>
      <c r="B908" s="58"/>
      <c r="C908" s="59"/>
      <c r="D908" s="63"/>
      <c r="E908" s="49"/>
      <c r="F908" s="34"/>
      <c r="G908" s="41"/>
      <c r="H908" s="62"/>
      <c r="I908" s="53"/>
      <c r="J908" s="12" t="str">
        <f t="shared" si="48"/>
        <v/>
      </c>
      <c r="K908" s="78" t="str">
        <f t="shared" si="49"/>
        <v/>
      </c>
    </row>
    <row r="909" spans="1:11" x14ac:dyDescent="0.2">
      <c r="A909" s="12" t="str">
        <f t="shared" si="47"/>
        <v/>
      </c>
      <c r="B909" s="58"/>
      <c r="C909" s="59"/>
      <c r="D909" s="63"/>
      <c r="E909" s="49"/>
      <c r="F909" s="34"/>
      <c r="G909" s="41"/>
      <c r="H909" s="62"/>
      <c r="I909" s="53"/>
      <c r="J909" s="12" t="str">
        <f t="shared" si="48"/>
        <v/>
      </c>
      <c r="K909" s="78" t="str">
        <f t="shared" si="49"/>
        <v/>
      </c>
    </row>
    <row r="910" spans="1:11" x14ac:dyDescent="0.2">
      <c r="A910" s="12" t="str">
        <f t="shared" si="47"/>
        <v/>
      </c>
      <c r="B910" s="58"/>
      <c r="C910" s="59"/>
      <c r="D910" s="63"/>
      <c r="E910" s="49"/>
      <c r="F910" s="34"/>
      <c r="G910" s="41"/>
      <c r="H910" s="62"/>
      <c r="I910" s="53"/>
      <c r="J910" s="12" t="str">
        <f t="shared" si="48"/>
        <v/>
      </c>
      <c r="K910" s="78" t="str">
        <f t="shared" si="49"/>
        <v/>
      </c>
    </row>
    <row r="911" spans="1:11" x14ac:dyDescent="0.2">
      <c r="A911" s="12" t="str">
        <f t="shared" si="47"/>
        <v/>
      </c>
      <c r="B911" s="58"/>
      <c r="C911" s="59"/>
      <c r="D911" s="63"/>
      <c r="E911" s="49"/>
      <c r="F911" s="34"/>
      <c r="G911" s="41"/>
      <c r="H911" s="62"/>
      <c r="I911" s="53"/>
      <c r="J911" s="12" t="str">
        <f t="shared" si="48"/>
        <v/>
      </c>
      <c r="K911" s="78" t="str">
        <f t="shared" si="49"/>
        <v/>
      </c>
    </row>
    <row r="912" spans="1:11" x14ac:dyDescent="0.2">
      <c r="A912" s="12" t="str">
        <f t="shared" si="47"/>
        <v/>
      </c>
      <c r="B912" s="58"/>
      <c r="C912" s="59"/>
      <c r="D912" s="63"/>
      <c r="E912" s="49"/>
      <c r="F912" s="34"/>
      <c r="G912" s="41"/>
      <c r="H912" s="62"/>
      <c r="I912" s="53"/>
      <c r="J912" s="12" t="str">
        <f t="shared" si="48"/>
        <v/>
      </c>
      <c r="K912" s="78" t="str">
        <f t="shared" si="49"/>
        <v/>
      </c>
    </row>
    <row r="913" spans="1:11" x14ac:dyDescent="0.2">
      <c r="A913" s="12" t="str">
        <f t="shared" si="47"/>
        <v/>
      </c>
      <c r="B913" s="58"/>
      <c r="C913" s="59"/>
      <c r="D913" s="63"/>
      <c r="E913" s="49"/>
      <c r="F913" s="34"/>
      <c r="G913" s="41"/>
      <c r="H913" s="62"/>
      <c r="I913" s="53"/>
      <c r="J913" s="12" t="str">
        <f t="shared" si="48"/>
        <v/>
      </c>
      <c r="K913" s="78" t="str">
        <f t="shared" si="49"/>
        <v/>
      </c>
    </row>
    <row r="914" spans="1:11" x14ac:dyDescent="0.2">
      <c r="A914" s="12" t="str">
        <f t="shared" si="47"/>
        <v/>
      </c>
      <c r="B914" s="58"/>
      <c r="C914" s="59"/>
      <c r="D914" s="63"/>
      <c r="E914" s="49"/>
      <c r="F914" s="34"/>
      <c r="G914" s="41"/>
      <c r="H914" s="62"/>
      <c r="I914" s="53"/>
      <c r="J914" s="12" t="str">
        <f t="shared" si="48"/>
        <v/>
      </c>
      <c r="K914" s="78" t="str">
        <f t="shared" si="49"/>
        <v/>
      </c>
    </row>
    <row r="915" spans="1:11" x14ac:dyDescent="0.2">
      <c r="A915" s="12" t="str">
        <f t="shared" si="47"/>
        <v/>
      </c>
      <c r="B915" s="58"/>
      <c r="C915" s="59"/>
      <c r="D915" s="63"/>
      <c r="E915" s="49"/>
      <c r="F915" s="34"/>
      <c r="G915" s="41"/>
      <c r="H915" s="62"/>
      <c r="I915" s="53"/>
      <c r="J915" s="12" t="str">
        <f t="shared" si="48"/>
        <v/>
      </c>
      <c r="K915" s="78" t="str">
        <f t="shared" si="49"/>
        <v/>
      </c>
    </row>
    <row r="916" spans="1:11" x14ac:dyDescent="0.2">
      <c r="A916" s="12" t="str">
        <f t="shared" si="47"/>
        <v/>
      </c>
      <c r="B916" s="58"/>
      <c r="C916" s="59"/>
      <c r="D916" s="63"/>
      <c r="E916" s="49"/>
      <c r="F916" s="34"/>
      <c r="G916" s="41"/>
      <c r="H916" s="62"/>
      <c r="I916" s="53"/>
      <c r="J916" s="12" t="str">
        <f t="shared" si="48"/>
        <v/>
      </c>
      <c r="K916" s="78" t="str">
        <f t="shared" si="49"/>
        <v/>
      </c>
    </row>
    <row r="917" spans="1:11" x14ac:dyDescent="0.2">
      <c r="A917" s="12" t="str">
        <f t="shared" si="47"/>
        <v/>
      </c>
      <c r="B917" s="58"/>
      <c r="C917" s="59"/>
      <c r="D917" s="63"/>
      <c r="E917" s="49"/>
      <c r="F917" s="34"/>
      <c r="G917" s="41"/>
      <c r="H917" s="62"/>
      <c r="I917" s="53"/>
      <c r="J917" s="12" t="str">
        <f t="shared" si="48"/>
        <v/>
      </c>
      <c r="K917" s="78" t="str">
        <f t="shared" si="49"/>
        <v/>
      </c>
    </row>
    <row r="918" spans="1:11" x14ac:dyDescent="0.2">
      <c r="A918" s="12" t="str">
        <f t="shared" si="47"/>
        <v/>
      </c>
      <c r="B918" s="58"/>
      <c r="C918" s="59"/>
      <c r="D918" s="63"/>
      <c r="E918" s="49"/>
      <c r="F918" s="34"/>
      <c r="G918" s="41"/>
      <c r="H918" s="62"/>
      <c r="I918" s="53"/>
      <c r="J918" s="12" t="str">
        <f t="shared" si="48"/>
        <v/>
      </c>
      <c r="K918" s="78" t="str">
        <f t="shared" si="49"/>
        <v/>
      </c>
    </row>
    <row r="919" spans="1:11" x14ac:dyDescent="0.2">
      <c r="A919" s="12" t="str">
        <f t="shared" si="47"/>
        <v/>
      </c>
      <c r="B919" s="58"/>
      <c r="C919" s="59"/>
      <c r="D919" s="63"/>
      <c r="E919" s="49"/>
      <c r="F919" s="34"/>
      <c r="G919" s="41"/>
      <c r="H919" s="62"/>
      <c r="I919" s="53"/>
      <c r="J919" s="12" t="str">
        <f t="shared" si="48"/>
        <v/>
      </c>
      <c r="K919" s="78" t="str">
        <f t="shared" si="49"/>
        <v/>
      </c>
    </row>
    <row r="920" spans="1:11" x14ac:dyDescent="0.2">
      <c r="A920" s="12" t="str">
        <f t="shared" si="47"/>
        <v/>
      </c>
      <c r="B920" s="58"/>
      <c r="C920" s="59"/>
      <c r="D920" s="63"/>
      <c r="E920" s="49"/>
      <c r="F920" s="34"/>
      <c r="G920" s="41"/>
      <c r="H920" s="62"/>
      <c r="I920" s="53"/>
      <c r="J920" s="12" t="str">
        <f t="shared" si="48"/>
        <v/>
      </c>
      <c r="K920" s="78" t="str">
        <f t="shared" si="49"/>
        <v/>
      </c>
    </row>
    <row r="921" spans="1:11" x14ac:dyDescent="0.2">
      <c r="A921" s="12" t="str">
        <f t="shared" si="47"/>
        <v/>
      </c>
      <c r="B921" s="58"/>
      <c r="C921" s="59"/>
      <c r="D921" s="63"/>
      <c r="E921" s="49"/>
      <c r="F921" s="34"/>
      <c r="G921" s="41"/>
      <c r="H921" s="62"/>
      <c r="I921" s="53"/>
      <c r="J921" s="12" t="str">
        <f t="shared" si="48"/>
        <v/>
      </c>
      <c r="K921" s="78" t="str">
        <f t="shared" si="49"/>
        <v/>
      </c>
    </row>
    <row r="922" spans="1:11" x14ac:dyDescent="0.2">
      <c r="A922" s="12" t="str">
        <f t="shared" si="47"/>
        <v/>
      </c>
      <c r="B922" s="58"/>
      <c r="C922" s="59"/>
      <c r="D922" s="63"/>
      <c r="E922" s="49"/>
      <c r="F922" s="34"/>
      <c r="G922" s="41"/>
      <c r="H922" s="62"/>
      <c r="I922" s="53"/>
      <c r="J922" s="12" t="str">
        <f t="shared" si="48"/>
        <v/>
      </c>
      <c r="K922" s="78" t="str">
        <f t="shared" si="49"/>
        <v/>
      </c>
    </row>
    <row r="923" spans="1:11" x14ac:dyDescent="0.2">
      <c r="A923" s="12" t="str">
        <f t="shared" si="47"/>
        <v/>
      </c>
      <c r="B923" s="58"/>
      <c r="C923" s="59"/>
      <c r="D923" s="63"/>
      <c r="E923" s="49"/>
      <c r="F923" s="34"/>
      <c r="G923" s="41"/>
      <c r="H923" s="62"/>
      <c r="I923" s="53"/>
      <c r="J923" s="12" t="str">
        <f t="shared" si="48"/>
        <v/>
      </c>
      <c r="K923" s="78" t="str">
        <f t="shared" si="49"/>
        <v/>
      </c>
    </row>
    <row r="924" spans="1:11" x14ac:dyDescent="0.2">
      <c r="A924" s="12" t="str">
        <f t="shared" si="47"/>
        <v/>
      </c>
      <c r="B924" s="58"/>
      <c r="C924" s="59"/>
      <c r="D924" s="63"/>
      <c r="E924" s="49"/>
      <c r="F924" s="34"/>
      <c r="G924" s="41"/>
      <c r="H924" s="62"/>
      <c r="I924" s="53"/>
      <c r="J924" s="12" t="str">
        <f t="shared" si="48"/>
        <v/>
      </c>
      <c r="K924" s="78" t="str">
        <f t="shared" si="49"/>
        <v/>
      </c>
    </row>
    <row r="925" spans="1:11" x14ac:dyDescent="0.2">
      <c r="A925" s="12" t="str">
        <f t="shared" si="47"/>
        <v/>
      </c>
      <c r="B925" s="58"/>
      <c r="C925" s="59"/>
      <c r="D925" s="63"/>
      <c r="E925" s="49"/>
      <c r="F925" s="34"/>
      <c r="G925" s="41"/>
      <c r="H925" s="62"/>
      <c r="I925" s="53"/>
      <c r="J925" s="12" t="str">
        <f t="shared" si="48"/>
        <v/>
      </c>
      <c r="K925" s="78" t="str">
        <f t="shared" si="49"/>
        <v/>
      </c>
    </row>
    <row r="926" spans="1:11" x14ac:dyDescent="0.2">
      <c r="A926" s="12" t="str">
        <f t="shared" si="47"/>
        <v/>
      </c>
      <c r="B926" s="58"/>
      <c r="C926" s="59"/>
      <c r="D926" s="63"/>
      <c r="E926" s="49"/>
      <c r="F926" s="34"/>
      <c r="G926" s="41"/>
      <c r="H926" s="62"/>
      <c r="I926" s="53"/>
      <c r="J926" s="12" t="str">
        <f t="shared" si="48"/>
        <v/>
      </c>
      <c r="K926" s="78" t="str">
        <f t="shared" si="49"/>
        <v/>
      </c>
    </row>
    <row r="927" spans="1:11" x14ac:dyDescent="0.2">
      <c r="A927" s="12" t="str">
        <f t="shared" si="47"/>
        <v/>
      </c>
      <c r="B927" s="58"/>
      <c r="C927" s="59"/>
      <c r="D927" s="63"/>
      <c r="E927" s="49"/>
      <c r="F927" s="34"/>
      <c r="G927" s="41"/>
      <c r="H927" s="62"/>
      <c r="I927" s="53"/>
      <c r="J927" s="12" t="str">
        <f t="shared" si="48"/>
        <v/>
      </c>
      <c r="K927" s="78" t="str">
        <f t="shared" si="49"/>
        <v/>
      </c>
    </row>
    <row r="928" spans="1:11" x14ac:dyDescent="0.2">
      <c r="A928" s="12" t="str">
        <f t="shared" si="47"/>
        <v/>
      </c>
      <c r="B928" s="58"/>
      <c r="C928" s="59"/>
      <c r="D928" s="63"/>
      <c r="E928" s="49"/>
      <c r="F928" s="34"/>
      <c r="G928" s="41"/>
      <c r="H928" s="62"/>
      <c r="I928" s="53"/>
      <c r="J928" s="12" t="str">
        <f t="shared" si="48"/>
        <v/>
      </c>
      <c r="K928" s="78" t="str">
        <f t="shared" si="49"/>
        <v/>
      </c>
    </row>
    <row r="929" spans="1:11" x14ac:dyDescent="0.2">
      <c r="A929" s="12" t="str">
        <f t="shared" si="47"/>
        <v/>
      </c>
      <c r="B929" s="58"/>
      <c r="C929" s="59"/>
      <c r="D929" s="63"/>
      <c r="E929" s="49"/>
      <c r="F929" s="34"/>
      <c r="G929" s="41"/>
      <c r="H929" s="62"/>
      <c r="I929" s="53"/>
      <c r="J929" s="12" t="str">
        <f t="shared" si="48"/>
        <v/>
      </c>
      <c r="K929" s="78" t="str">
        <f t="shared" si="49"/>
        <v/>
      </c>
    </row>
    <row r="930" spans="1:11" x14ac:dyDescent="0.2">
      <c r="A930" s="12" t="str">
        <f t="shared" si="47"/>
        <v/>
      </c>
      <c r="B930" s="58"/>
      <c r="C930" s="59"/>
      <c r="D930" s="63"/>
      <c r="E930" s="49"/>
      <c r="F930" s="34"/>
      <c r="G930" s="41"/>
      <c r="H930" s="62"/>
      <c r="I930" s="53"/>
      <c r="J930" s="12" t="str">
        <f t="shared" si="48"/>
        <v/>
      </c>
      <c r="K930" s="78" t="str">
        <f t="shared" si="49"/>
        <v/>
      </c>
    </row>
    <row r="931" spans="1:11" x14ac:dyDescent="0.2">
      <c r="A931" s="12" t="str">
        <f t="shared" si="47"/>
        <v/>
      </c>
      <c r="B931" s="58"/>
      <c r="C931" s="59"/>
      <c r="D931" s="63"/>
      <c r="E931" s="49"/>
      <c r="F931" s="34"/>
      <c r="G931" s="41"/>
      <c r="H931" s="62"/>
      <c r="I931" s="53"/>
      <c r="J931" s="12" t="str">
        <f t="shared" si="48"/>
        <v/>
      </c>
      <c r="K931" s="78" t="str">
        <f t="shared" si="49"/>
        <v/>
      </c>
    </row>
    <row r="932" spans="1:11" x14ac:dyDescent="0.2">
      <c r="A932" s="12" t="str">
        <f t="shared" si="47"/>
        <v/>
      </c>
      <c r="B932" s="58"/>
      <c r="C932" s="59"/>
      <c r="D932" s="63"/>
      <c r="E932" s="49"/>
      <c r="F932" s="34"/>
      <c r="G932" s="41"/>
      <c r="H932" s="62"/>
      <c r="I932" s="53"/>
      <c r="J932" s="12" t="str">
        <f t="shared" si="48"/>
        <v/>
      </c>
      <c r="K932" s="78" t="str">
        <f t="shared" si="49"/>
        <v/>
      </c>
    </row>
    <row r="933" spans="1:11" x14ac:dyDescent="0.2">
      <c r="A933" s="12" t="str">
        <f t="shared" si="47"/>
        <v/>
      </c>
      <c r="B933" s="58"/>
      <c r="C933" s="59"/>
      <c r="D933" s="63"/>
      <c r="E933" s="49"/>
      <c r="F933" s="34"/>
      <c r="G933" s="41"/>
      <c r="H933" s="62"/>
      <c r="I933" s="53"/>
      <c r="J933" s="12" t="str">
        <f t="shared" si="48"/>
        <v/>
      </c>
      <c r="K933" s="78" t="str">
        <f t="shared" si="49"/>
        <v/>
      </c>
    </row>
    <row r="934" spans="1:11" x14ac:dyDescent="0.2">
      <c r="A934" s="12" t="str">
        <f t="shared" si="47"/>
        <v/>
      </c>
      <c r="B934" s="58"/>
      <c r="C934" s="59"/>
      <c r="D934" s="63"/>
      <c r="E934" s="49"/>
      <c r="F934" s="34"/>
      <c r="G934" s="41"/>
      <c r="H934" s="62"/>
      <c r="I934" s="53"/>
      <c r="J934" s="12" t="str">
        <f t="shared" si="48"/>
        <v/>
      </c>
      <c r="K934" s="78" t="str">
        <f t="shared" si="49"/>
        <v/>
      </c>
    </row>
    <row r="935" spans="1:11" x14ac:dyDescent="0.2">
      <c r="A935" s="12" t="str">
        <f t="shared" si="47"/>
        <v/>
      </c>
      <c r="B935" s="58"/>
      <c r="C935" s="59"/>
      <c r="D935" s="63"/>
      <c r="E935" s="49"/>
      <c r="F935" s="34"/>
      <c r="G935" s="41"/>
      <c r="H935" s="62"/>
      <c r="I935" s="53"/>
      <c r="J935" s="12" t="str">
        <f t="shared" si="48"/>
        <v/>
      </c>
      <c r="K935" s="78" t="str">
        <f t="shared" si="49"/>
        <v/>
      </c>
    </row>
    <row r="936" spans="1:11" x14ac:dyDescent="0.2">
      <c r="A936" s="12" t="str">
        <f t="shared" si="47"/>
        <v/>
      </c>
      <c r="B936" s="58"/>
      <c r="C936" s="59"/>
      <c r="D936" s="63"/>
      <c r="E936" s="49"/>
      <c r="F936" s="34"/>
      <c r="G936" s="41"/>
      <c r="H936" s="62"/>
      <c r="I936" s="53"/>
      <c r="J936" s="12" t="str">
        <f t="shared" si="48"/>
        <v/>
      </c>
      <c r="K936" s="78" t="str">
        <f t="shared" si="49"/>
        <v/>
      </c>
    </row>
    <row r="937" spans="1:11" x14ac:dyDescent="0.2">
      <c r="A937" s="12" t="str">
        <f t="shared" si="47"/>
        <v/>
      </c>
      <c r="B937" s="58"/>
      <c r="C937" s="59"/>
      <c r="D937" s="63"/>
      <c r="E937" s="49"/>
      <c r="F937" s="34"/>
      <c r="G937" s="41"/>
      <c r="H937" s="62"/>
      <c r="I937" s="53"/>
      <c r="J937" s="12" t="str">
        <f t="shared" si="48"/>
        <v/>
      </c>
      <c r="K937" s="78" t="str">
        <f t="shared" si="49"/>
        <v/>
      </c>
    </row>
    <row r="938" spans="1:11" x14ac:dyDescent="0.2">
      <c r="A938" s="12" t="str">
        <f t="shared" si="47"/>
        <v/>
      </c>
      <c r="B938" s="58"/>
      <c r="C938" s="59"/>
      <c r="D938" s="63"/>
      <c r="E938" s="49"/>
      <c r="F938" s="34"/>
      <c r="G938" s="41"/>
      <c r="H938" s="62"/>
      <c r="I938" s="53"/>
      <c r="J938" s="12" t="str">
        <f t="shared" si="48"/>
        <v/>
      </c>
      <c r="K938" s="78" t="str">
        <f t="shared" si="49"/>
        <v/>
      </c>
    </row>
    <row r="939" spans="1:11" x14ac:dyDescent="0.2">
      <c r="A939" s="12" t="str">
        <f t="shared" si="47"/>
        <v/>
      </c>
      <c r="B939" s="58"/>
      <c r="C939" s="59"/>
      <c r="D939" s="63"/>
      <c r="E939" s="49"/>
      <c r="F939" s="34"/>
      <c r="G939" s="41"/>
      <c r="H939" s="62"/>
      <c r="I939" s="53"/>
      <c r="J939" s="12" t="str">
        <f t="shared" si="48"/>
        <v/>
      </c>
      <c r="K939" s="78" t="str">
        <f t="shared" si="49"/>
        <v/>
      </c>
    </row>
    <row r="940" spans="1:11" x14ac:dyDescent="0.2">
      <c r="A940" s="12" t="str">
        <f t="shared" si="47"/>
        <v/>
      </c>
      <c r="B940" s="58"/>
      <c r="C940" s="59"/>
      <c r="D940" s="63"/>
      <c r="E940" s="49"/>
      <c r="F940" s="34"/>
      <c r="G940" s="41"/>
      <c r="H940" s="62"/>
      <c r="I940" s="53"/>
      <c r="J940" s="12" t="str">
        <f t="shared" si="48"/>
        <v/>
      </c>
      <c r="K940" s="78" t="str">
        <f t="shared" si="49"/>
        <v/>
      </c>
    </row>
    <row r="941" spans="1:11" x14ac:dyDescent="0.2">
      <c r="A941" s="12" t="str">
        <f t="shared" si="47"/>
        <v/>
      </c>
      <c r="B941" s="58"/>
      <c r="C941" s="59"/>
      <c r="D941" s="63"/>
      <c r="E941" s="49"/>
      <c r="F941" s="34"/>
      <c r="G941" s="41"/>
      <c r="H941" s="62"/>
      <c r="I941" s="53"/>
      <c r="J941" s="12" t="str">
        <f t="shared" si="48"/>
        <v/>
      </c>
      <c r="K941" s="78" t="str">
        <f t="shared" si="49"/>
        <v/>
      </c>
    </row>
    <row r="942" spans="1:11" x14ac:dyDescent="0.2">
      <c r="A942" s="12" t="str">
        <f t="shared" si="47"/>
        <v/>
      </c>
      <c r="B942" s="58"/>
      <c r="C942" s="59"/>
      <c r="D942" s="63"/>
      <c r="E942" s="49"/>
      <c r="F942" s="34"/>
      <c r="G942" s="41"/>
      <c r="H942" s="62"/>
      <c r="I942" s="53"/>
      <c r="J942" s="12" t="str">
        <f t="shared" si="48"/>
        <v/>
      </c>
      <c r="K942" s="78" t="str">
        <f t="shared" si="49"/>
        <v/>
      </c>
    </row>
    <row r="943" spans="1:11" x14ac:dyDescent="0.2">
      <c r="A943" s="12" t="str">
        <f t="shared" si="47"/>
        <v/>
      </c>
      <c r="B943" s="58"/>
      <c r="C943" s="59"/>
      <c r="D943" s="63"/>
      <c r="E943" s="49"/>
      <c r="F943" s="34"/>
      <c r="G943" s="41"/>
      <c r="H943" s="62"/>
      <c r="I943" s="53"/>
      <c r="J943" s="12" t="str">
        <f t="shared" si="48"/>
        <v/>
      </c>
      <c r="K943" s="78" t="str">
        <f t="shared" si="49"/>
        <v/>
      </c>
    </row>
    <row r="944" spans="1:11" x14ac:dyDescent="0.2">
      <c r="A944" s="12" t="str">
        <f t="shared" si="47"/>
        <v/>
      </c>
      <c r="B944" s="58"/>
      <c r="C944" s="59"/>
      <c r="D944" s="63"/>
      <c r="E944" s="49"/>
      <c r="F944" s="34"/>
      <c r="G944" s="41"/>
      <c r="H944" s="62"/>
      <c r="I944" s="53"/>
      <c r="J944" s="12" t="str">
        <f t="shared" si="48"/>
        <v/>
      </c>
      <c r="K944" s="78" t="str">
        <f t="shared" si="49"/>
        <v/>
      </c>
    </row>
    <row r="945" spans="1:11" x14ac:dyDescent="0.2">
      <c r="A945" s="12" t="str">
        <f t="shared" si="47"/>
        <v/>
      </c>
      <c r="B945" s="58"/>
      <c r="C945" s="59"/>
      <c r="D945" s="63"/>
      <c r="E945" s="49"/>
      <c r="F945" s="34"/>
      <c r="G945" s="41"/>
      <c r="H945" s="62"/>
      <c r="I945" s="53"/>
      <c r="J945" s="12" t="str">
        <f t="shared" si="48"/>
        <v/>
      </c>
      <c r="K945" s="78" t="str">
        <f t="shared" si="49"/>
        <v/>
      </c>
    </row>
    <row r="946" spans="1:11" x14ac:dyDescent="0.2">
      <c r="A946" s="12" t="str">
        <f t="shared" si="47"/>
        <v/>
      </c>
      <c r="B946" s="58"/>
      <c r="C946" s="59"/>
      <c r="D946" s="63"/>
      <c r="E946" s="49"/>
      <c r="F946" s="34"/>
      <c r="G946" s="41"/>
      <c r="H946" s="62"/>
      <c r="I946" s="53"/>
      <c r="J946" s="12" t="str">
        <f t="shared" si="48"/>
        <v/>
      </c>
      <c r="K946" s="78" t="str">
        <f t="shared" si="49"/>
        <v/>
      </c>
    </row>
    <row r="947" spans="1:11" x14ac:dyDescent="0.2">
      <c r="A947" s="12" t="str">
        <f t="shared" si="47"/>
        <v/>
      </c>
      <c r="B947" s="58"/>
      <c r="C947" s="59"/>
      <c r="D947" s="63"/>
      <c r="E947" s="49"/>
      <c r="F947" s="34"/>
      <c r="G947" s="41"/>
      <c r="H947" s="62"/>
      <c r="I947" s="53"/>
      <c r="J947" s="12" t="str">
        <f t="shared" si="48"/>
        <v/>
      </c>
      <c r="K947" s="78" t="str">
        <f t="shared" si="49"/>
        <v/>
      </c>
    </row>
    <row r="948" spans="1:11" x14ac:dyDescent="0.2">
      <c r="A948" s="12" t="str">
        <f t="shared" si="47"/>
        <v/>
      </c>
      <c r="B948" s="58"/>
      <c r="C948" s="59"/>
      <c r="D948" s="63"/>
      <c r="E948" s="49"/>
      <c r="F948" s="34"/>
      <c r="G948" s="41"/>
      <c r="H948" s="62"/>
      <c r="I948" s="53"/>
      <c r="J948" s="12" t="str">
        <f t="shared" si="48"/>
        <v/>
      </c>
      <c r="K948" s="78" t="str">
        <f t="shared" si="49"/>
        <v/>
      </c>
    </row>
    <row r="949" spans="1:11" x14ac:dyDescent="0.2">
      <c r="A949" s="12" t="str">
        <f t="shared" si="47"/>
        <v/>
      </c>
      <c r="B949" s="58"/>
      <c r="C949" s="59"/>
      <c r="D949" s="63"/>
      <c r="E949" s="49"/>
      <c r="F949" s="34"/>
      <c r="G949" s="41"/>
      <c r="H949" s="62"/>
      <c r="I949" s="53"/>
      <c r="J949" s="12" t="str">
        <f t="shared" si="48"/>
        <v/>
      </c>
      <c r="K949" s="78" t="str">
        <f t="shared" si="49"/>
        <v/>
      </c>
    </row>
    <row r="950" spans="1:11" x14ac:dyDescent="0.2">
      <c r="A950" s="12" t="str">
        <f t="shared" si="47"/>
        <v/>
      </c>
      <c r="B950" s="58"/>
      <c r="C950" s="59"/>
      <c r="D950" s="63"/>
      <c r="E950" s="49"/>
      <c r="F950" s="34"/>
      <c r="G950" s="41"/>
      <c r="H950" s="62"/>
      <c r="I950" s="53"/>
      <c r="J950" s="12" t="str">
        <f t="shared" si="48"/>
        <v/>
      </c>
      <c r="K950" s="78" t="str">
        <f t="shared" si="49"/>
        <v/>
      </c>
    </row>
    <row r="951" spans="1:11" x14ac:dyDescent="0.2">
      <c r="A951" s="12" t="str">
        <f t="shared" si="47"/>
        <v/>
      </c>
      <c r="B951" s="58"/>
      <c r="C951" s="59"/>
      <c r="D951" s="63"/>
      <c r="E951" s="49"/>
      <c r="F951" s="34"/>
      <c r="G951" s="41"/>
      <c r="H951" s="62"/>
      <c r="I951" s="53"/>
      <c r="J951" s="12" t="str">
        <f t="shared" si="48"/>
        <v/>
      </c>
      <c r="K951" s="78" t="str">
        <f t="shared" si="49"/>
        <v/>
      </c>
    </row>
    <row r="952" spans="1:11" x14ac:dyDescent="0.2">
      <c r="A952" s="12" t="str">
        <f t="shared" ref="A952:A1015" si="50">IF(B952="","",A951+1)</f>
        <v/>
      </c>
      <c r="B952" s="58"/>
      <c r="C952" s="59"/>
      <c r="D952" s="63"/>
      <c r="E952" s="49"/>
      <c r="F952" s="34"/>
      <c r="G952" s="41"/>
      <c r="H952" s="62"/>
      <c r="I952" s="53"/>
      <c r="J952" s="12" t="str">
        <f t="shared" si="48"/>
        <v/>
      </c>
      <c r="K952" s="78" t="str">
        <f t="shared" si="49"/>
        <v/>
      </c>
    </row>
    <row r="953" spans="1:11" x14ac:dyDescent="0.2">
      <c r="A953" s="12" t="str">
        <f t="shared" si="50"/>
        <v/>
      </c>
      <c r="B953" s="58"/>
      <c r="C953" s="59"/>
      <c r="D953" s="63"/>
      <c r="E953" s="49"/>
      <c r="F953" s="34"/>
      <c r="G953" s="41"/>
      <c r="H953" s="62"/>
      <c r="I953" s="53"/>
      <c r="J953" s="12" t="str">
        <f t="shared" si="48"/>
        <v/>
      </c>
      <c r="K953" s="78" t="str">
        <f t="shared" si="49"/>
        <v/>
      </c>
    </row>
    <row r="954" spans="1:11" x14ac:dyDescent="0.2">
      <c r="A954" s="12" t="str">
        <f t="shared" si="50"/>
        <v/>
      </c>
      <c r="B954" s="58"/>
      <c r="C954" s="59"/>
      <c r="D954" s="63"/>
      <c r="E954" s="49"/>
      <c r="F954" s="34"/>
      <c r="G954" s="41"/>
      <c r="H954" s="62"/>
      <c r="I954" s="53"/>
      <c r="J954" s="12" t="str">
        <f t="shared" si="48"/>
        <v/>
      </c>
      <c r="K954" s="78" t="str">
        <f t="shared" si="49"/>
        <v/>
      </c>
    </row>
    <row r="955" spans="1:11" x14ac:dyDescent="0.2">
      <c r="A955" s="12" t="str">
        <f t="shared" si="50"/>
        <v/>
      </c>
      <c r="B955" s="58"/>
      <c r="C955" s="59"/>
      <c r="D955" s="63"/>
      <c r="E955" s="49"/>
      <c r="F955" s="34"/>
      <c r="G955" s="41"/>
      <c r="H955" s="62"/>
      <c r="I955" s="53"/>
      <c r="J955" s="12" t="str">
        <f t="shared" si="48"/>
        <v/>
      </c>
      <c r="K955" s="78" t="str">
        <f t="shared" si="49"/>
        <v/>
      </c>
    </row>
    <row r="956" spans="1:11" x14ac:dyDescent="0.2">
      <c r="A956" s="12" t="str">
        <f t="shared" si="50"/>
        <v/>
      </c>
      <c r="B956" s="58"/>
      <c r="C956" s="59"/>
      <c r="D956" s="63"/>
      <c r="E956" s="49"/>
      <c r="F956" s="34"/>
      <c r="G956" s="41"/>
      <c r="H956" s="62"/>
      <c r="I956" s="53"/>
      <c r="J956" s="12" t="str">
        <f t="shared" si="48"/>
        <v/>
      </c>
      <c r="K956" s="78" t="str">
        <f t="shared" si="49"/>
        <v/>
      </c>
    </row>
    <row r="957" spans="1:11" x14ac:dyDescent="0.2">
      <c r="A957" s="12" t="str">
        <f t="shared" si="50"/>
        <v/>
      </c>
      <c r="B957" s="58"/>
      <c r="C957" s="59"/>
      <c r="D957" s="63"/>
      <c r="E957" s="49"/>
      <c r="F957" s="34"/>
      <c r="G957" s="41"/>
      <c r="H957" s="62"/>
      <c r="I957" s="53"/>
      <c r="J957" s="12" t="str">
        <f t="shared" si="48"/>
        <v/>
      </c>
      <c r="K957" s="78" t="str">
        <f t="shared" si="49"/>
        <v/>
      </c>
    </row>
    <row r="958" spans="1:11" x14ac:dyDescent="0.2">
      <c r="A958" s="12" t="str">
        <f t="shared" si="50"/>
        <v/>
      </c>
      <c r="B958" s="58"/>
      <c r="C958" s="59"/>
      <c r="D958" s="63"/>
      <c r="E958" s="49"/>
      <c r="F958" s="34"/>
      <c r="G958" s="41"/>
      <c r="H958" s="62"/>
      <c r="I958" s="53"/>
      <c r="J958" s="12" t="str">
        <f t="shared" si="48"/>
        <v/>
      </c>
      <c r="K958" s="78" t="str">
        <f t="shared" si="49"/>
        <v/>
      </c>
    </row>
    <row r="959" spans="1:11" x14ac:dyDescent="0.2">
      <c r="A959" s="12" t="str">
        <f t="shared" si="50"/>
        <v/>
      </c>
      <c r="B959" s="58"/>
      <c r="C959" s="59"/>
      <c r="D959" s="63"/>
      <c r="E959" s="49"/>
      <c r="F959" s="34"/>
      <c r="G959" s="41"/>
      <c r="H959" s="62"/>
      <c r="I959" s="53"/>
      <c r="J959" s="12" t="str">
        <f t="shared" si="48"/>
        <v/>
      </c>
      <c r="K959" s="78" t="str">
        <f t="shared" si="49"/>
        <v/>
      </c>
    </row>
    <row r="960" spans="1:11" x14ac:dyDescent="0.2">
      <c r="A960" s="12" t="str">
        <f t="shared" si="50"/>
        <v/>
      </c>
      <c r="B960" s="58"/>
      <c r="C960" s="59"/>
      <c r="D960" s="63"/>
      <c r="E960" s="49"/>
      <c r="F960" s="34"/>
      <c r="G960" s="41"/>
      <c r="H960" s="62"/>
      <c r="I960" s="53"/>
      <c r="J960" s="12" t="str">
        <f t="shared" si="48"/>
        <v/>
      </c>
      <c r="K960" s="78" t="str">
        <f t="shared" si="49"/>
        <v/>
      </c>
    </row>
    <row r="961" spans="1:11" x14ac:dyDescent="0.2">
      <c r="A961" s="12" t="str">
        <f t="shared" si="50"/>
        <v/>
      </c>
      <c r="B961" s="58"/>
      <c r="C961" s="59"/>
      <c r="D961" s="63"/>
      <c r="E961" s="49"/>
      <c r="F961" s="34"/>
      <c r="G961" s="41"/>
      <c r="H961" s="62"/>
      <c r="I961" s="53"/>
      <c r="J961" s="12" t="str">
        <f t="shared" si="48"/>
        <v/>
      </c>
      <c r="K961" s="78" t="str">
        <f t="shared" si="49"/>
        <v/>
      </c>
    </row>
    <row r="962" spans="1:11" x14ac:dyDescent="0.2">
      <c r="A962" s="12" t="str">
        <f t="shared" si="50"/>
        <v/>
      </c>
      <c r="B962" s="58"/>
      <c r="C962" s="59"/>
      <c r="D962" s="63"/>
      <c r="E962" s="49"/>
      <c r="F962" s="34"/>
      <c r="G962" s="41"/>
      <c r="H962" s="62"/>
      <c r="I962" s="53"/>
      <c r="J962" s="12" t="str">
        <f t="shared" si="48"/>
        <v/>
      </c>
      <c r="K962" s="78" t="str">
        <f t="shared" si="49"/>
        <v/>
      </c>
    </row>
    <row r="963" spans="1:11" x14ac:dyDescent="0.2">
      <c r="A963" s="12" t="str">
        <f t="shared" si="50"/>
        <v/>
      </c>
      <c r="B963" s="58"/>
      <c r="C963" s="59"/>
      <c r="D963" s="63"/>
      <c r="E963" s="49"/>
      <c r="F963" s="34"/>
      <c r="G963" s="41"/>
      <c r="H963" s="62"/>
      <c r="I963" s="53"/>
      <c r="J963" s="12" t="str">
        <f t="shared" si="48"/>
        <v/>
      </c>
      <c r="K963" s="78" t="str">
        <f t="shared" si="49"/>
        <v/>
      </c>
    </row>
    <row r="964" spans="1:11" x14ac:dyDescent="0.2">
      <c r="A964" s="12" t="str">
        <f t="shared" si="50"/>
        <v/>
      </c>
      <c r="B964" s="58"/>
      <c r="C964" s="59"/>
      <c r="D964" s="63"/>
      <c r="E964" s="49"/>
      <c r="F964" s="34"/>
      <c r="G964" s="41"/>
      <c r="H964" s="62"/>
      <c r="I964" s="53"/>
      <c r="J964" s="12" t="str">
        <f t="shared" si="48"/>
        <v/>
      </c>
      <c r="K964" s="78" t="str">
        <f t="shared" si="49"/>
        <v/>
      </c>
    </row>
    <row r="965" spans="1:11" x14ac:dyDescent="0.2">
      <c r="A965" s="12" t="str">
        <f t="shared" si="50"/>
        <v/>
      </c>
      <c r="B965" s="58"/>
      <c r="C965" s="59"/>
      <c r="D965" s="63"/>
      <c r="E965" s="49"/>
      <c r="F965" s="34"/>
      <c r="G965" s="41"/>
      <c r="H965" s="62"/>
      <c r="I965" s="53"/>
      <c r="J965" s="12" t="str">
        <f t="shared" si="48"/>
        <v/>
      </c>
      <c r="K965" s="78" t="str">
        <f t="shared" si="49"/>
        <v/>
      </c>
    </row>
    <row r="966" spans="1:11" x14ac:dyDescent="0.2">
      <c r="A966" s="12" t="str">
        <f t="shared" si="50"/>
        <v/>
      </c>
      <c r="B966" s="58"/>
      <c r="C966" s="59"/>
      <c r="D966" s="63"/>
      <c r="E966" s="49"/>
      <c r="F966" s="34"/>
      <c r="G966" s="41"/>
      <c r="H966" s="62"/>
      <c r="I966" s="53"/>
      <c r="J966" s="12" t="str">
        <f t="shared" si="48"/>
        <v/>
      </c>
      <c r="K966" s="78" t="str">
        <f t="shared" si="49"/>
        <v/>
      </c>
    </row>
    <row r="967" spans="1:11" x14ac:dyDescent="0.2">
      <c r="A967" s="12" t="str">
        <f t="shared" si="50"/>
        <v/>
      </c>
      <c r="B967" s="58"/>
      <c r="C967" s="59"/>
      <c r="D967" s="63"/>
      <c r="E967" s="49"/>
      <c r="F967" s="34"/>
      <c r="G967" s="41"/>
      <c r="H967" s="62"/>
      <c r="I967" s="53"/>
      <c r="J967" s="12" t="str">
        <f t="shared" si="48"/>
        <v/>
      </c>
      <c r="K967" s="78" t="str">
        <f t="shared" si="49"/>
        <v/>
      </c>
    </row>
    <row r="968" spans="1:11" x14ac:dyDescent="0.2">
      <c r="A968" s="12" t="str">
        <f t="shared" si="50"/>
        <v/>
      </c>
      <c r="B968" s="58"/>
      <c r="C968" s="59"/>
      <c r="D968" s="63"/>
      <c r="E968" s="49"/>
      <c r="F968" s="34"/>
      <c r="G968" s="41"/>
      <c r="H968" s="62"/>
      <c r="I968" s="53"/>
      <c r="J968" s="12" t="str">
        <f t="shared" si="48"/>
        <v/>
      </c>
      <c r="K968" s="78" t="str">
        <f t="shared" si="49"/>
        <v/>
      </c>
    </row>
    <row r="969" spans="1:11" x14ac:dyDescent="0.2">
      <c r="A969" s="12" t="str">
        <f t="shared" si="50"/>
        <v/>
      </c>
      <c r="B969" s="58"/>
      <c r="C969" s="59"/>
      <c r="D969" s="63"/>
      <c r="E969" s="49"/>
      <c r="F969" s="34"/>
      <c r="G969" s="41"/>
      <c r="H969" s="62"/>
      <c r="I969" s="53"/>
      <c r="J969" s="12" t="str">
        <f t="shared" ref="J969:J1032" si="51">IF(A969="","",MONTH(C969))</f>
        <v/>
      </c>
      <c r="K969" s="78" t="str">
        <f t="shared" ref="K969:K1032" si="52">IF(A969="","",YEAR(C969))</f>
        <v/>
      </c>
    </row>
    <row r="970" spans="1:11" x14ac:dyDescent="0.2">
      <c r="A970" s="12" t="str">
        <f t="shared" si="50"/>
        <v/>
      </c>
      <c r="B970" s="58"/>
      <c r="C970" s="59"/>
      <c r="D970" s="63"/>
      <c r="E970" s="49"/>
      <c r="F970" s="34"/>
      <c r="G970" s="41"/>
      <c r="H970" s="62"/>
      <c r="I970" s="53"/>
      <c r="J970" s="12" t="str">
        <f t="shared" si="51"/>
        <v/>
      </c>
      <c r="K970" s="78" t="str">
        <f t="shared" si="52"/>
        <v/>
      </c>
    </row>
    <row r="971" spans="1:11" x14ac:dyDescent="0.2">
      <c r="A971" s="12" t="str">
        <f t="shared" si="50"/>
        <v/>
      </c>
      <c r="B971" s="58"/>
      <c r="C971" s="59"/>
      <c r="D971" s="63"/>
      <c r="E971" s="49"/>
      <c r="F971" s="34"/>
      <c r="G971" s="41"/>
      <c r="H971" s="62"/>
      <c r="I971" s="53"/>
      <c r="J971" s="12" t="str">
        <f t="shared" si="51"/>
        <v/>
      </c>
      <c r="K971" s="78" t="str">
        <f t="shared" si="52"/>
        <v/>
      </c>
    </row>
    <row r="972" spans="1:11" x14ac:dyDescent="0.2">
      <c r="A972" s="12" t="str">
        <f t="shared" si="50"/>
        <v/>
      </c>
      <c r="B972" s="58"/>
      <c r="C972" s="59"/>
      <c r="D972" s="63"/>
      <c r="E972" s="49"/>
      <c r="F972" s="34"/>
      <c r="G972" s="41"/>
      <c r="H972" s="62"/>
      <c r="I972" s="53"/>
      <c r="J972" s="12" t="str">
        <f t="shared" si="51"/>
        <v/>
      </c>
      <c r="K972" s="78" t="str">
        <f t="shared" si="52"/>
        <v/>
      </c>
    </row>
    <row r="973" spans="1:11" x14ac:dyDescent="0.2">
      <c r="A973" s="12" t="str">
        <f t="shared" si="50"/>
        <v/>
      </c>
      <c r="B973" s="58"/>
      <c r="C973" s="59"/>
      <c r="D973" s="63"/>
      <c r="E973" s="49"/>
      <c r="F973" s="34"/>
      <c r="G973" s="41"/>
      <c r="H973" s="62"/>
      <c r="I973" s="53"/>
      <c r="J973" s="12" t="str">
        <f t="shared" si="51"/>
        <v/>
      </c>
      <c r="K973" s="78" t="str">
        <f t="shared" si="52"/>
        <v/>
      </c>
    </row>
    <row r="974" spans="1:11" x14ac:dyDescent="0.2">
      <c r="A974" s="12" t="str">
        <f t="shared" si="50"/>
        <v/>
      </c>
      <c r="B974" s="58"/>
      <c r="C974" s="59"/>
      <c r="D974" s="63"/>
      <c r="E974" s="49"/>
      <c r="F974" s="34"/>
      <c r="G974" s="41"/>
      <c r="H974" s="62"/>
      <c r="I974" s="53"/>
      <c r="J974" s="12" t="str">
        <f t="shared" si="51"/>
        <v/>
      </c>
      <c r="K974" s="78" t="str">
        <f t="shared" si="52"/>
        <v/>
      </c>
    </row>
    <row r="975" spans="1:11" x14ac:dyDescent="0.2">
      <c r="A975" s="12" t="str">
        <f t="shared" si="50"/>
        <v/>
      </c>
      <c r="B975" s="58"/>
      <c r="C975" s="59"/>
      <c r="D975" s="63"/>
      <c r="E975" s="49"/>
      <c r="F975" s="34"/>
      <c r="G975" s="41"/>
      <c r="H975" s="62"/>
      <c r="I975" s="53"/>
      <c r="J975" s="12" t="str">
        <f t="shared" si="51"/>
        <v/>
      </c>
      <c r="K975" s="78" t="str">
        <f t="shared" si="52"/>
        <v/>
      </c>
    </row>
    <row r="976" spans="1:11" x14ac:dyDescent="0.2">
      <c r="A976" s="12" t="str">
        <f t="shared" si="50"/>
        <v/>
      </c>
      <c r="B976" s="58"/>
      <c r="C976" s="59"/>
      <c r="D976" s="63"/>
      <c r="E976" s="49"/>
      <c r="F976" s="34"/>
      <c r="G976" s="41"/>
      <c r="H976" s="62"/>
      <c r="I976" s="53"/>
      <c r="J976" s="12" t="str">
        <f t="shared" si="51"/>
        <v/>
      </c>
      <c r="K976" s="78" t="str">
        <f t="shared" si="52"/>
        <v/>
      </c>
    </row>
    <row r="977" spans="1:11" x14ac:dyDescent="0.2">
      <c r="A977" s="12" t="str">
        <f t="shared" si="50"/>
        <v/>
      </c>
      <c r="B977" s="58"/>
      <c r="C977" s="59"/>
      <c r="D977" s="63"/>
      <c r="E977" s="49"/>
      <c r="F977" s="34"/>
      <c r="G977" s="41"/>
      <c r="H977" s="62"/>
      <c r="I977" s="53"/>
      <c r="J977" s="12" t="str">
        <f t="shared" si="51"/>
        <v/>
      </c>
      <c r="K977" s="78" t="str">
        <f t="shared" si="52"/>
        <v/>
      </c>
    </row>
    <row r="978" spans="1:11" x14ac:dyDescent="0.2">
      <c r="A978" s="12" t="str">
        <f t="shared" si="50"/>
        <v/>
      </c>
      <c r="B978" s="58"/>
      <c r="C978" s="59"/>
      <c r="D978" s="63"/>
      <c r="E978" s="49"/>
      <c r="F978" s="34"/>
      <c r="G978" s="41"/>
      <c r="H978" s="62"/>
      <c r="I978" s="53"/>
      <c r="J978" s="12" t="str">
        <f t="shared" si="51"/>
        <v/>
      </c>
      <c r="K978" s="78" t="str">
        <f t="shared" si="52"/>
        <v/>
      </c>
    </row>
    <row r="979" spans="1:11" x14ac:dyDescent="0.2">
      <c r="A979" s="12" t="str">
        <f t="shared" si="50"/>
        <v/>
      </c>
      <c r="B979" s="58"/>
      <c r="C979" s="59"/>
      <c r="D979" s="63"/>
      <c r="E979" s="49"/>
      <c r="F979" s="34"/>
      <c r="G979" s="41"/>
      <c r="H979" s="62"/>
      <c r="I979" s="53"/>
      <c r="J979" s="12" t="str">
        <f t="shared" si="51"/>
        <v/>
      </c>
      <c r="K979" s="78" t="str">
        <f t="shared" si="52"/>
        <v/>
      </c>
    </row>
    <row r="980" spans="1:11" x14ac:dyDescent="0.2">
      <c r="A980" s="12" t="str">
        <f t="shared" si="50"/>
        <v/>
      </c>
      <c r="B980" s="58"/>
      <c r="C980" s="59"/>
      <c r="D980" s="63"/>
      <c r="E980" s="49"/>
      <c r="F980" s="34"/>
      <c r="G980" s="41"/>
      <c r="H980" s="62"/>
      <c r="I980" s="53"/>
      <c r="J980" s="12" t="str">
        <f t="shared" si="51"/>
        <v/>
      </c>
      <c r="K980" s="78" t="str">
        <f t="shared" si="52"/>
        <v/>
      </c>
    </row>
    <row r="981" spans="1:11" x14ac:dyDescent="0.2">
      <c r="A981" s="12" t="str">
        <f t="shared" si="50"/>
        <v/>
      </c>
      <c r="B981" s="58"/>
      <c r="C981" s="59"/>
      <c r="D981" s="63"/>
      <c r="E981" s="49"/>
      <c r="F981" s="34"/>
      <c r="G981" s="41"/>
      <c r="H981" s="62"/>
      <c r="I981" s="53"/>
      <c r="J981" s="12" t="str">
        <f t="shared" si="51"/>
        <v/>
      </c>
      <c r="K981" s="78" t="str">
        <f t="shared" si="52"/>
        <v/>
      </c>
    </row>
    <row r="982" spans="1:11" x14ac:dyDescent="0.2">
      <c r="A982" s="12" t="str">
        <f t="shared" si="50"/>
        <v/>
      </c>
      <c r="B982" s="58"/>
      <c r="C982" s="59"/>
      <c r="D982" s="63"/>
      <c r="E982" s="49"/>
      <c r="F982" s="34"/>
      <c r="G982" s="41"/>
      <c r="H982" s="62"/>
      <c r="I982" s="53"/>
      <c r="J982" s="12" t="str">
        <f t="shared" si="51"/>
        <v/>
      </c>
      <c r="K982" s="78" t="str">
        <f t="shared" si="52"/>
        <v/>
      </c>
    </row>
    <row r="983" spans="1:11" x14ac:dyDescent="0.2">
      <c r="A983" s="12" t="str">
        <f t="shared" si="50"/>
        <v/>
      </c>
      <c r="B983" s="58"/>
      <c r="C983" s="59"/>
      <c r="D983" s="63"/>
      <c r="E983" s="49"/>
      <c r="F983" s="34"/>
      <c r="G983" s="41"/>
      <c r="H983" s="62"/>
      <c r="I983" s="53"/>
      <c r="J983" s="12" t="str">
        <f t="shared" si="51"/>
        <v/>
      </c>
      <c r="K983" s="78" t="str">
        <f t="shared" si="52"/>
        <v/>
      </c>
    </row>
    <row r="984" spans="1:11" x14ac:dyDescent="0.2">
      <c r="A984" s="12" t="str">
        <f t="shared" si="50"/>
        <v/>
      </c>
      <c r="B984" s="58"/>
      <c r="C984" s="59"/>
      <c r="D984" s="63"/>
      <c r="E984" s="49"/>
      <c r="F984" s="34"/>
      <c r="G984" s="41"/>
      <c r="H984" s="62"/>
      <c r="I984" s="53"/>
      <c r="J984" s="12" t="str">
        <f t="shared" si="51"/>
        <v/>
      </c>
      <c r="K984" s="78" t="str">
        <f t="shared" si="52"/>
        <v/>
      </c>
    </row>
    <row r="985" spans="1:11" x14ac:dyDescent="0.2">
      <c r="A985" s="12" t="str">
        <f t="shared" si="50"/>
        <v/>
      </c>
      <c r="B985" s="58"/>
      <c r="C985" s="59"/>
      <c r="D985" s="63"/>
      <c r="E985" s="49"/>
      <c r="F985" s="34"/>
      <c r="G985" s="41"/>
      <c r="H985" s="62"/>
      <c r="I985" s="53"/>
      <c r="J985" s="12" t="str">
        <f t="shared" si="51"/>
        <v/>
      </c>
      <c r="K985" s="78" t="str">
        <f t="shared" si="52"/>
        <v/>
      </c>
    </row>
    <row r="986" spans="1:11" x14ac:dyDescent="0.2">
      <c r="A986" s="12" t="str">
        <f t="shared" si="50"/>
        <v/>
      </c>
      <c r="B986" s="58"/>
      <c r="C986" s="59"/>
      <c r="D986" s="63"/>
      <c r="E986" s="49"/>
      <c r="F986" s="34"/>
      <c r="G986" s="41"/>
      <c r="H986" s="62"/>
      <c r="I986" s="53"/>
      <c r="J986" s="12" t="str">
        <f t="shared" si="51"/>
        <v/>
      </c>
      <c r="K986" s="78" t="str">
        <f t="shared" si="52"/>
        <v/>
      </c>
    </row>
    <row r="987" spans="1:11" x14ac:dyDescent="0.2">
      <c r="A987" s="12" t="str">
        <f t="shared" si="50"/>
        <v/>
      </c>
      <c r="B987" s="58"/>
      <c r="C987" s="59"/>
      <c r="D987" s="63"/>
      <c r="E987" s="49"/>
      <c r="F987" s="34"/>
      <c r="G987" s="41"/>
      <c r="H987" s="62"/>
      <c r="I987" s="53"/>
      <c r="J987" s="12" t="str">
        <f t="shared" si="51"/>
        <v/>
      </c>
      <c r="K987" s="78" t="str">
        <f t="shared" si="52"/>
        <v/>
      </c>
    </row>
    <row r="988" spans="1:11" x14ac:dyDescent="0.2">
      <c r="A988" s="12" t="str">
        <f t="shared" si="50"/>
        <v/>
      </c>
      <c r="B988" s="58"/>
      <c r="C988" s="59"/>
      <c r="D988" s="63"/>
      <c r="E988" s="49"/>
      <c r="F988" s="34"/>
      <c r="G988" s="41"/>
      <c r="H988" s="62"/>
      <c r="I988" s="53"/>
      <c r="J988" s="12" t="str">
        <f t="shared" si="51"/>
        <v/>
      </c>
      <c r="K988" s="78" t="str">
        <f t="shared" si="52"/>
        <v/>
      </c>
    </row>
    <row r="989" spans="1:11" x14ac:dyDescent="0.2">
      <c r="A989" s="12" t="str">
        <f t="shared" si="50"/>
        <v/>
      </c>
      <c r="B989" s="58"/>
      <c r="C989" s="59"/>
      <c r="D989" s="63"/>
      <c r="E989" s="49"/>
      <c r="F989" s="34"/>
      <c r="G989" s="41"/>
      <c r="H989" s="62"/>
      <c r="I989" s="53"/>
      <c r="J989" s="12" t="str">
        <f t="shared" si="51"/>
        <v/>
      </c>
      <c r="K989" s="78" t="str">
        <f t="shared" si="52"/>
        <v/>
      </c>
    </row>
    <row r="990" spans="1:11" x14ac:dyDescent="0.2">
      <c r="A990" s="12" t="str">
        <f t="shared" si="50"/>
        <v/>
      </c>
      <c r="B990" s="58"/>
      <c r="C990" s="59"/>
      <c r="D990" s="63"/>
      <c r="E990" s="49"/>
      <c r="F990" s="34"/>
      <c r="G990" s="41"/>
      <c r="H990" s="62"/>
      <c r="I990" s="53"/>
      <c r="J990" s="12" t="str">
        <f t="shared" si="51"/>
        <v/>
      </c>
      <c r="K990" s="78" t="str">
        <f t="shared" si="52"/>
        <v/>
      </c>
    </row>
    <row r="991" spans="1:11" x14ac:dyDescent="0.2">
      <c r="A991" s="12" t="str">
        <f t="shared" si="50"/>
        <v/>
      </c>
      <c r="B991" s="58"/>
      <c r="C991" s="59"/>
      <c r="D991" s="63"/>
      <c r="E991" s="49"/>
      <c r="F991" s="34"/>
      <c r="G991" s="41"/>
      <c r="H991" s="62"/>
      <c r="I991" s="53"/>
      <c r="J991" s="12" t="str">
        <f t="shared" si="51"/>
        <v/>
      </c>
      <c r="K991" s="78" t="str">
        <f t="shared" si="52"/>
        <v/>
      </c>
    </row>
    <row r="992" spans="1:11" x14ac:dyDescent="0.2">
      <c r="A992" s="12" t="str">
        <f t="shared" si="50"/>
        <v/>
      </c>
      <c r="B992" s="58"/>
      <c r="C992" s="59"/>
      <c r="D992" s="63"/>
      <c r="E992" s="49"/>
      <c r="F992" s="34"/>
      <c r="G992" s="41"/>
      <c r="H992" s="62"/>
      <c r="I992" s="53"/>
      <c r="J992" s="12" t="str">
        <f t="shared" si="51"/>
        <v/>
      </c>
      <c r="K992" s="78" t="str">
        <f t="shared" si="52"/>
        <v/>
      </c>
    </row>
    <row r="993" spans="1:11" x14ac:dyDescent="0.2">
      <c r="A993" s="12" t="str">
        <f t="shared" si="50"/>
        <v/>
      </c>
      <c r="B993" s="58"/>
      <c r="C993" s="59"/>
      <c r="D993" s="63"/>
      <c r="E993" s="49"/>
      <c r="F993" s="34"/>
      <c r="G993" s="41"/>
      <c r="H993" s="62"/>
      <c r="I993" s="53"/>
      <c r="J993" s="12" t="str">
        <f t="shared" si="51"/>
        <v/>
      </c>
      <c r="K993" s="78" t="str">
        <f t="shared" si="52"/>
        <v/>
      </c>
    </row>
    <row r="994" spans="1:11" x14ac:dyDescent="0.2">
      <c r="A994" s="12" t="str">
        <f t="shared" si="50"/>
        <v/>
      </c>
      <c r="B994" s="58"/>
      <c r="C994" s="59"/>
      <c r="D994" s="63"/>
      <c r="E994" s="49"/>
      <c r="F994" s="34"/>
      <c r="G994" s="41"/>
      <c r="H994" s="62"/>
      <c r="I994" s="53"/>
      <c r="J994" s="12" t="str">
        <f t="shared" si="51"/>
        <v/>
      </c>
      <c r="K994" s="78" t="str">
        <f t="shared" si="52"/>
        <v/>
      </c>
    </row>
    <row r="995" spans="1:11" x14ac:dyDescent="0.2">
      <c r="A995" s="12" t="str">
        <f t="shared" si="50"/>
        <v/>
      </c>
      <c r="B995" s="58"/>
      <c r="C995" s="59"/>
      <c r="D995" s="63"/>
      <c r="E995" s="49"/>
      <c r="F995" s="34"/>
      <c r="G995" s="41"/>
      <c r="H995" s="62"/>
      <c r="I995" s="53"/>
      <c r="J995" s="12" t="str">
        <f t="shared" si="51"/>
        <v/>
      </c>
      <c r="K995" s="78" t="str">
        <f t="shared" si="52"/>
        <v/>
      </c>
    </row>
    <row r="996" spans="1:11" x14ac:dyDescent="0.2">
      <c r="A996" s="12" t="str">
        <f t="shared" si="50"/>
        <v/>
      </c>
      <c r="B996" s="58"/>
      <c r="C996" s="59"/>
      <c r="D996" s="63"/>
      <c r="E996" s="49"/>
      <c r="F996" s="34"/>
      <c r="G996" s="41"/>
      <c r="H996" s="62"/>
      <c r="I996" s="53"/>
      <c r="J996" s="12" t="str">
        <f t="shared" si="51"/>
        <v/>
      </c>
      <c r="K996" s="78" t="str">
        <f t="shared" si="52"/>
        <v/>
      </c>
    </row>
    <row r="997" spans="1:11" x14ac:dyDescent="0.2">
      <c r="A997" s="12" t="str">
        <f t="shared" si="50"/>
        <v/>
      </c>
      <c r="B997" s="58"/>
      <c r="C997" s="59"/>
      <c r="D997" s="63"/>
      <c r="E997" s="49"/>
      <c r="F997" s="34"/>
      <c r="G997" s="41"/>
      <c r="H997" s="62"/>
      <c r="I997" s="53"/>
      <c r="J997" s="12" t="str">
        <f t="shared" si="51"/>
        <v/>
      </c>
      <c r="K997" s="78" t="str">
        <f t="shared" si="52"/>
        <v/>
      </c>
    </row>
    <row r="998" spans="1:11" x14ac:dyDescent="0.2">
      <c r="A998" s="12" t="str">
        <f t="shared" si="50"/>
        <v/>
      </c>
      <c r="B998" s="58"/>
      <c r="C998" s="59"/>
      <c r="D998" s="63"/>
      <c r="E998" s="49"/>
      <c r="F998" s="34"/>
      <c r="G998" s="41"/>
      <c r="H998" s="62"/>
      <c r="I998" s="53"/>
      <c r="J998" s="12" t="str">
        <f t="shared" si="51"/>
        <v/>
      </c>
      <c r="K998" s="78" t="str">
        <f t="shared" si="52"/>
        <v/>
      </c>
    </row>
    <row r="999" spans="1:11" x14ac:dyDescent="0.2">
      <c r="A999" s="12" t="str">
        <f t="shared" si="50"/>
        <v/>
      </c>
      <c r="B999" s="58"/>
      <c r="C999" s="59"/>
      <c r="D999" s="63"/>
      <c r="E999" s="49"/>
      <c r="F999" s="34"/>
      <c r="G999" s="41"/>
      <c r="H999" s="62"/>
      <c r="I999" s="53"/>
      <c r="J999" s="12" t="str">
        <f t="shared" si="51"/>
        <v/>
      </c>
      <c r="K999" s="78" t="str">
        <f t="shared" si="52"/>
        <v/>
      </c>
    </row>
    <row r="1000" spans="1:11" x14ac:dyDescent="0.2">
      <c r="A1000" s="12" t="str">
        <f t="shared" si="50"/>
        <v/>
      </c>
      <c r="B1000" s="58"/>
      <c r="C1000" s="59"/>
      <c r="D1000" s="63"/>
      <c r="E1000" s="49"/>
      <c r="F1000" s="34"/>
      <c r="G1000" s="41"/>
      <c r="H1000" s="62"/>
      <c r="I1000" s="53"/>
      <c r="J1000" s="12" t="str">
        <f t="shared" si="51"/>
        <v/>
      </c>
      <c r="K1000" s="78" t="str">
        <f t="shared" si="52"/>
        <v/>
      </c>
    </row>
    <row r="1001" spans="1:11" x14ac:dyDescent="0.2">
      <c r="A1001" s="12" t="str">
        <f t="shared" si="50"/>
        <v/>
      </c>
      <c r="B1001" s="58"/>
      <c r="C1001" s="59"/>
      <c r="D1001" s="63"/>
      <c r="E1001" s="49"/>
      <c r="F1001" s="34"/>
      <c r="G1001" s="41"/>
      <c r="H1001" s="62"/>
      <c r="I1001" s="53"/>
      <c r="J1001" s="12" t="str">
        <f t="shared" si="51"/>
        <v/>
      </c>
      <c r="K1001" s="78" t="str">
        <f t="shared" si="52"/>
        <v/>
      </c>
    </row>
    <row r="1002" spans="1:11" x14ac:dyDescent="0.2">
      <c r="A1002" s="12" t="str">
        <f t="shared" si="50"/>
        <v/>
      </c>
      <c r="B1002" s="58"/>
      <c r="C1002" s="59"/>
      <c r="D1002" s="63"/>
      <c r="E1002" s="49"/>
      <c r="F1002" s="34"/>
      <c r="G1002" s="41"/>
      <c r="H1002" s="62"/>
      <c r="I1002" s="53"/>
      <c r="J1002" s="12" t="str">
        <f t="shared" si="51"/>
        <v/>
      </c>
      <c r="K1002" s="78" t="str">
        <f t="shared" si="52"/>
        <v/>
      </c>
    </row>
    <row r="1003" spans="1:11" x14ac:dyDescent="0.2">
      <c r="A1003" s="12" t="str">
        <f t="shared" si="50"/>
        <v/>
      </c>
      <c r="B1003" s="58"/>
      <c r="C1003" s="59"/>
      <c r="D1003" s="63"/>
      <c r="E1003" s="49"/>
      <c r="F1003" s="34"/>
      <c r="G1003" s="41"/>
      <c r="H1003" s="62"/>
      <c r="I1003" s="53"/>
      <c r="J1003" s="12" t="str">
        <f t="shared" si="51"/>
        <v/>
      </c>
      <c r="K1003" s="78" t="str">
        <f t="shared" si="52"/>
        <v/>
      </c>
    </row>
    <row r="1004" spans="1:11" x14ac:dyDescent="0.2">
      <c r="A1004" s="12" t="str">
        <f t="shared" si="50"/>
        <v/>
      </c>
      <c r="B1004" s="58"/>
      <c r="C1004" s="59"/>
      <c r="D1004" s="63"/>
      <c r="E1004" s="49"/>
      <c r="F1004" s="34"/>
      <c r="G1004" s="41"/>
      <c r="H1004" s="62"/>
      <c r="I1004" s="53"/>
      <c r="J1004" s="12" t="str">
        <f t="shared" si="51"/>
        <v/>
      </c>
      <c r="K1004" s="78" t="str">
        <f t="shared" si="52"/>
        <v/>
      </c>
    </row>
    <row r="1005" spans="1:11" x14ac:dyDescent="0.2">
      <c r="A1005" s="12" t="str">
        <f t="shared" si="50"/>
        <v/>
      </c>
      <c r="B1005" s="58"/>
      <c r="C1005" s="59"/>
      <c r="D1005" s="63"/>
      <c r="E1005" s="49"/>
      <c r="F1005" s="34"/>
      <c r="G1005" s="41"/>
      <c r="H1005" s="62"/>
      <c r="I1005" s="53"/>
      <c r="J1005" s="12" t="str">
        <f t="shared" si="51"/>
        <v/>
      </c>
      <c r="K1005" s="78" t="str">
        <f t="shared" si="52"/>
        <v/>
      </c>
    </row>
    <row r="1006" spans="1:11" x14ac:dyDescent="0.2">
      <c r="A1006" s="12" t="str">
        <f t="shared" si="50"/>
        <v/>
      </c>
      <c r="B1006" s="58"/>
      <c r="C1006" s="59"/>
      <c r="D1006" s="63"/>
      <c r="E1006" s="49"/>
      <c r="F1006" s="34"/>
      <c r="G1006" s="41"/>
      <c r="H1006" s="62"/>
      <c r="I1006" s="53"/>
      <c r="J1006" s="12" t="str">
        <f t="shared" si="51"/>
        <v/>
      </c>
      <c r="K1006" s="78" t="str">
        <f t="shared" si="52"/>
        <v/>
      </c>
    </row>
    <row r="1007" spans="1:11" x14ac:dyDescent="0.2">
      <c r="A1007" s="12" t="str">
        <f t="shared" si="50"/>
        <v/>
      </c>
      <c r="B1007" s="58"/>
      <c r="C1007" s="59"/>
      <c r="D1007" s="63"/>
      <c r="E1007" s="49"/>
      <c r="F1007" s="34"/>
      <c r="G1007" s="41"/>
      <c r="H1007" s="62"/>
      <c r="I1007" s="53"/>
      <c r="J1007" s="12" t="str">
        <f t="shared" si="51"/>
        <v/>
      </c>
      <c r="K1007" s="78" t="str">
        <f t="shared" si="52"/>
        <v/>
      </c>
    </row>
    <row r="1008" spans="1:11" x14ac:dyDescent="0.2">
      <c r="A1008" s="12" t="str">
        <f t="shared" si="50"/>
        <v/>
      </c>
      <c r="B1008" s="58"/>
      <c r="C1008" s="59"/>
      <c r="D1008" s="63"/>
      <c r="E1008" s="49"/>
      <c r="F1008" s="34"/>
      <c r="G1008" s="41"/>
      <c r="H1008" s="62"/>
      <c r="I1008" s="53"/>
      <c r="J1008" s="12" t="str">
        <f t="shared" si="51"/>
        <v/>
      </c>
      <c r="K1008" s="78" t="str">
        <f t="shared" si="52"/>
        <v/>
      </c>
    </row>
    <row r="1009" spans="1:11" x14ac:dyDescent="0.2">
      <c r="A1009" s="12" t="str">
        <f t="shared" si="50"/>
        <v/>
      </c>
      <c r="B1009" s="58"/>
      <c r="C1009" s="59"/>
      <c r="D1009" s="63"/>
      <c r="E1009" s="49"/>
      <c r="F1009" s="34"/>
      <c r="G1009" s="41"/>
      <c r="H1009" s="62"/>
      <c r="I1009" s="53"/>
      <c r="J1009" s="12" t="str">
        <f t="shared" si="51"/>
        <v/>
      </c>
      <c r="K1009" s="78" t="str">
        <f t="shared" si="52"/>
        <v/>
      </c>
    </row>
    <row r="1010" spans="1:11" x14ac:dyDescent="0.2">
      <c r="A1010" s="12" t="str">
        <f t="shared" si="50"/>
        <v/>
      </c>
      <c r="B1010" s="58"/>
      <c r="C1010" s="59"/>
      <c r="D1010" s="63"/>
      <c r="E1010" s="49"/>
      <c r="F1010" s="34"/>
      <c r="G1010" s="41"/>
      <c r="H1010" s="62"/>
      <c r="I1010" s="53"/>
      <c r="J1010" s="12" t="str">
        <f t="shared" si="51"/>
        <v/>
      </c>
      <c r="K1010" s="78" t="str">
        <f t="shared" si="52"/>
        <v/>
      </c>
    </row>
    <row r="1011" spans="1:11" x14ac:dyDescent="0.2">
      <c r="A1011" s="12" t="str">
        <f t="shared" si="50"/>
        <v/>
      </c>
      <c r="B1011" s="58"/>
      <c r="C1011" s="59"/>
      <c r="D1011" s="63"/>
      <c r="E1011" s="49"/>
      <c r="F1011" s="34"/>
      <c r="G1011" s="41"/>
      <c r="H1011" s="62"/>
      <c r="I1011" s="53"/>
      <c r="J1011" s="12" t="str">
        <f t="shared" si="51"/>
        <v/>
      </c>
      <c r="K1011" s="78" t="str">
        <f t="shared" si="52"/>
        <v/>
      </c>
    </row>
    <row r="1012" spans="1:11" x14ac:dyDescent="0.2">
      <c r="A1012" s="12" t="str">
        <f t="shared" si="50"/>
        <v/>
      </c>
      <c r="B1012" s="58"/>
      <c r="C1012" s="59"/>
      <c r="D1012" s="63"/>
      <c r="E1012" s="49"/>
      <c r="F1012" s="34"/>
      <c r="G1012" s="41"/>
      <c r="H1012" s="62"/>
      <c r="I1012" s="53"/>
      <c r="J1012" s="12" t="str">
        <f t="shared" si="51"/>
        <v/>
      </c>
      <c r="K1012" s="78" t="str">
        <f t="shared" si="52"/>
        <v/>
      </c>
    </row>
    <row r="1013" spans="1:11" x14ac:dyDescent="0.2">
      <c r="A1013" s="12" t="str">
        <f t="shared" si="50"/>
        <v/>
      </c>
      <c r="B1013" s="58"/>
      <c r="C1013" s="59"/>
      <c r="D1013" s="63"/>
      <c r="E1013" s="49"/>
      <c r="F1013" s="34"/>
      <c r="G1013" s="41"/>
      <c r="H1013" s="62"/>
      <c r="I1013" s="53"/>
      <c r="J1013" s="12" t="str">
        <f t="shared" si="51"/>
        <v/>
      </c>
      <c r="K1013" s="78" t="str">
        <f t="shared" si="52"/>
        <v/>
      </c>
    </row>
    <row r="1014" spans="1:11" x14ac:dyDescent="0.2">
      <c r="A1014" s="12" t="str">
        <f t="shared" si="50"/>
        <v/>
      </c>
      <c r="B1014" s="58"/>
      <c r="C1014" s="59"/>
      <c r="D1014" s="63"/>
      <c r="E1014" s="49"/>
      <c r="F1014" s="34"/>
      <c r="G1014" s="41"/>
      <c r="H1014" s="62"/>
      <c r="I1014" s="53"/>
      <c r="J1014" s="12" t="str">
        <f t="shared" si="51"/>
        <v/>
      </c>
      <c r="K1014" s="78" t="str">
        <f t="shared" si="52"/>
        <v/>
      </c>
    </row>
    <row r="1015" spans="1:11" x14ac:dyDescent="0.2">
      <c r="A1015" s="12" t="str">
        <f t="shared" si="50"/>
        <v/>
      </c>
      <c r="B1015" s="58"/>
      <c r="C1015" s="59"/>
      <c r="D1015" s="63"/>
      <c r="E1015" s="49"/>
      <c r="F1015" s="34"/>
      <c r="G1015" s="41"/>
      <c r="H1015" s="62"/>
      <c r="I1015" s="53"/>
      <c r="J1015" s="12" t="str">
        <f t="shared" si="51"/>
        <v/>
      </c>
      <c r="K1015" s="78" t="str">
        <f t="shared" si="52"/>
        <v/>
      </c>
    </row>
    <row r="1016" spans="1:11" x14ac:dyDescent="0.2">
      <c r="A1016" s="12" t="str">
        <f t="shared" ref="A1016:A1064" si="53">IF(B1016="","",A1015+1)</f>
        <v/>
      </c>
      <c r="B1016" s="58"/>
      <c r="C1016" s="59"/>
      <c r="D1016" s="63"/>
      <c r="E1016" s="49"/>
      <c r="F1016" s="34"/>
      <c r="G1016" s="41"/>
      <c r="H1016" s="62"/>
      <c r="I1016" s="53"/>
      <c r="J1016" s="12" t="str">
        <f t="shared" si="51"/>
        <v/>
      </c>
      <c r="K1016" s="78" t="str">
        <f t="shared" si="52"/>
        <v/>
      </c>
    </row>
    <row r="1017" spans="1:11" x14ac:dyDescent="0.2">
      <c r="A1017" s="12" t="str">
        <f t="shared" si="53"/>
        <v/>
      </c>
      <c r="B1017" s="58"/>
      <c r="C1017" s="59"/>
      <c r="D1017" s="63"/>
      <c r="E1017" s="49"/>
      <c r="F1017" s="34"/>
      <c r="G1017" s="41"/>
      <c r="H1017" s="62"/>
      <c r="I1017" s="53"/>
      <c r="J1017" s="12" t="str">
        <f t="shared" si="51"/>
        <v/>
      </c>
      <c r="K1017" s="78" t="str">
        <f t="shared" si="52"/>
        <v/>
      </c>
    </row>
    <row r="1018" spans="1:11" x14ac:dyDescent="0.2">
      <c r="A1018" s="12" t="str">
        <f t="shared" si="53"/>
        <v/>
      </c>
      <c r="B1018" s="58"/>
      <c r="C1018" s="59"/>
      <c r="D1018" s="63"/>
      <c r="E1018" s="49"/>
      <c r="F1018" s="34"/>
      <c r="G1018" s="41"/>
      <c r="H1018" s="62"/>
      <c r="I1018" s="53"/>
      <c r="J1018" s="12" t="str">
        <f t="shared" si="51"/>
        <v/>
      </c>
      <c r="K1018" s="78" t="str">
        <f t="shared" si="52"/>
        <v/>
      </c>
    </row>
    <row r="1019" spans="1:11" x14ac:dyDescent="0.2">
      <c r="A1019" s="12" t="str">
        <f t="shared" si="53"/>
        <v/>
      </c>
      <c r="B1019" s="58"/>
      <c r="C1019" s="59"/>
      <c r="D1019" s="63"/>
      <c r="E1019" s="49"/>
      <c r="F1019" s="34"/>
      <c r="G1019" s="41"/>
      <c r="H1019" s="62"/>
      <c r="I1019" s="53"/>
      <c r="J1019" s="12" t="str">
        <f t="shared" si="51"/>
        <v/>
      </c>
      <c r="K1019" s="78" t="str">
        <f t="shared" si="52"/>
        <v/>
      </c>
    </row>
    <row r="1020" spans="1:11" x14ac:dyDescent="0.2">
      <c r="A1020" s="12" t="str">
        <f t="shared" si="53"/>
        <v/>
      </c>
      <c r="B1020" s="58"/>
      <c r="C1020" s="59"/>
      <c r="D1020" s="63"/>
      <c r="E1020" s="49"/>
      <c r="F1020" s="34"/>
      <c r="G1020" s="41"/>
      <c r="H1020" s="62"/>
      <c r="I1020" s="53"/>
      <c r="J1020" s="12" t="str">
        <f t="shared" si="51"/>
        <v/>
      </c>
      <c r="K1020" s="78" t="str">
        <f t="shared" si="52"/>
        <v/>
      </c>
    </row>
    <row r="1021" spans="1:11" x14ac:dyDescent="0.2">
      <c r="A1021" s="12" t="str">
        <f t="shared" si="53"/>
        <v/>
      </c>
      <c r="B1021" s="58"/>
      <c r="C1021" s="59"/>
      <c r="D1021" s="63"/>
      <c r="E1021" s="49"/>
      <c r="F1021" s="34"/>
      <c r="G1021" s="41"/>
      <c r="H1021" s="62"/>
      <c r="I1021" s="53"/>
      <c r="J1021" s="12" t="str">
        <f t="shared" si="51"/>
        <v/>
      </c>
      <c r="K1021" s="78" t="str">
        <f t="shared" si="52"/>
        <v/>
      </c>
    </row>
    <row r="1022" spans="1:11" x14ac:dyDescent="0.2">
      <c r="A1022" s="12" t="str">
        <f t="shared" si="53"/>
        <v/>
      </c>
      <c r="B1022" s="58"/>
      <c r="C1022" s="59"/>
      <c r="D1022" s="63"/>
      <c r="E1022" s="49"/>
      <c r="F1022" s="34"/>
      <c r="G1022" s="41"/>
      <c r="H1022" s="62"/>
      <c r="I1022" s="53"/>
      <c r="J1022" s="12" t="str">
        <f t="shared" si="51"/>
        <v/>
      </c>
      <c r="K1022" s="78" t="str">
        <f t="shared" si="52"/>
        <v/>
      </c>
    </row>
    <row r="1023" spans="1:11" x14ac:dyDescent="0.2">
      <c r="A1023" s="12" t="str">
        <f t="shared" si="53"/>
        <v/>
      </c>
      <c r="B1023" s="58"/>
      <c r="C1023" s="59"/>
      <c r="D1023" s="63"/>
      <c r="E1023" s="49"/>
      <c r="F1023" s="34"/>
      <c r="G1023" s="41"/>
      <c r="H1023" s="62"/>
      <c r="I1023" s="53"/>
      <c r="J1023" s="12" t="str">
        <f t="shared" si="51"/>
        <v/>
      </c>
      <c r="K1023" s="78" t="str">
        <f t="shared" si="52"/>
        <v/>
      </c>
    </row>
    <row r="1024" spans="1:11" x14ac:dyDescent="0.2">
      <c r="A1024" s="12" t="str">
        <f t="shared" si="53"/>
        <v/>
      </c>
      <c r="B1024" s="58"/>
      <c r="C1024" s="59"/>
      <c r="D1024" s="63"/>
      <c r="E1024" s="49"/>
      <c r="F1024" s="34"/>
      <c r="G1024" s="41"/>
      <c r="H1024" s="62"/>
      <c r="I1024" s="53"/>
      <c r="J1024" s="12" t="str">
        <f t="shared" si="51"/>
        <v/>
      </c>
      <c r="K1024" s="78" t="str">
        <f t="shared" si="52"/>
        <v/>
      </c>
    </row>
    <row r="1025" spans="1:11" x14ac:dyDescent="0.2">
      <c r="A1025" s="12" t="str">
        <f t="shared" si="53"/>
        <v/>
      </c>
      <c r="B1025" s="58"/>
      <c r="C1025" s="59"/>
      <c r="D1025" s="63"/>
      <c r="E1025" s="49"/>
      <c r="F1025" s="34"/>
      <c r="G1025" s="41"/>
      <c r="H1025" s="62"/>
      <c r="I1025" s="53"/>
      <c r="J1025" s="12" t="str">
        <f t="shared" si="51"/>
        <v/>
      </c>
      <c r="K1025" s="78" t="str">
        <f t="shared" si="52"/>
        <v/>
      </c>
    </row>
    <row r="1026" spans="1:11" x14ac:dyDescent="0.2">
      <c r="A1026" s="12" t="str">
        <f t="shared" si="53"/>
        <v/>
      </c>
      <c r="B1026" s="58"/>
      <c r="C1026" s="59"/>
      <c r="D1026" s="63"/>
      <c r="E1026" s="49"/>
      <c r="F1026" s="34"/>
      <c r="G1026" s="41"/>
      <c r="H1026" s="62"/>
      <c r="I1026" s="53"/>
      <c r="J1026" s="12" t="str">
        <f t="shared" si="51"/>
        <v/>
      </c>
      <c r="K1026" s="78" t="str">
        <f t="shared" si="52"/>
        <v/>
      </c>
    </row>
    <row r="1027" spans="1:11" x14ac:dyDescent="0.2">
      <c r="A1027" s="12" t="str">
        <f t="shared" si="53"/>
        <v/>
      </c>
      <c r="B1027" s="58"/>
      <c r="C1027" s="59"/>
      <c r="D1027" s="63"/>
      <c r="E1027" s="49"/>
      <c r="F1027" s="34"/>
      <c r="G1027" s="41"/>
      <c r="H1027" s="62"/>
      <c r="I1027" s="53"/>
      <c r="J1027" s="12" t="str">
        <f t="shared" si="51"/>
        <v/>
      </c>
      <c r="K1027" s="78" t="str">
        <f t="shared" si="52"/>
        <v/>
      </c>
    </row>
    <row r="1028" spans="1:11" x14ac:dyDescent="0.2">
      <c r="A1028" s="12" t="str">
        <f t="shared" si="53"/>
        <v/>
      </c>
      <c r="B1028" s="58"/>
      <c r="C1028" s="59"/>
      <c r="D1028" s="63"/>
      <c r="E1028" s="49"/>
      <c r="F1028" s="34"/>
      <c r="G1028" s="41"/>
      <c r="H1028" s="62"/>
      <c r="I1028" s="53"/>
      <c r="J1028" s="12" t="str">
        <f t="shared" si="51"/>
        <v/>
      </c>
      <c r="K1028" s="78" t="str">
        <f t="shared" si="52"/>
        <v/>
      </c>
    </row>
    <row r="1029" spans="1:11" x14ac:dyDescent="0.2">
      <c r="A1029" s="12" t="str">
        <f t="shared" si="53"/>
        <v/>
      </c>
      <c r="B1029" s="58"/>
      <c r="C1029" s="59"/>
      <c r="D1029" s="63"/>
      <c r="E1029" s="49"/>
      <c r="F1029" s="34"/>
      <c r="G1029" s="41"/>
      <c r="H1029" s="62"/>
      <c r="I1029" s="53"/>
      <c r="J1029" s="12" t="str">
        <f t="shared" si="51"/>
        <v/>
      </c>
      <c r="K1029" s="78" t="str">
        <f t="shared" si="52"/>
        <v/>
      </c>
    </row>
    <row r="1030" spans="1:11" x14ac:dyDescent="0.2">
      <c r="A1030" s="12" t="str">
        <f t="shared" si="53"/>
        <v/>
      </c>
      <c r="B1030" s="58"/>
      <c r="C1030" s="59"/>
      <c r="D1030" s="63"/>
      <c r="E1030" s="49"/>
      <c r="F1030" s="34"/>
      <c r="G1030" s="41"/>
      <c r="H1030" s="62"/>
      <c r="I1030" s="53"/>
      <c r="J1030" s="12" t="str">
        <f t="shared" si="51"/>
        <v/>
      </c>
      <c r="K1030" s="78" t="str">
        <f t="shared" si="52"/>
        <v/>
      </c>
    </row>
    <row r="1031" spans="1:11" x14ac:dyDescent="0.2">
      <c r="A1031" s="12" t="str">
        <f t="shared" si="53"/>
        <v/>
      </c>
      <c r="B1031" s="58"/>
      <c r="C1031" s="59"/>
      <c r="D1031" s="63"/>
      <c r="E1031" s="49"/>
      <c r="F1031" s="34"/>
      <c r="G1031" s="41"/>
      <c r="H1031" s="62"/>
      <c r="I1031" s="53"/>
      <c r="J1031" s="12" t="str">
        <f t="shared" si="51"/>
        <v/>
      </c>
      <c r="K1031" s="78" t="str">
        <f t="shared" si="52"/>
        <v/>
      </c>
    </row>
    <row r="1032" spans="1:11" x14ac:dyDescent="0.2">
      <c r="A1032" s="12" t="str">
        <f t="shared" si="53"/>
        <v/>
      </c>
      <c r="B1032" s="58"/>
      <c r="C1032" s="59"/>
      <c r="D1032" s="63"/>
      <c r="E1032" s="49"/>
      <c r="F1032" s="34"/>
      <c r="G1032" s="41"/>
      <c r="H1032" s="62"/>
      <c r="I1032" s="53"/>
      <c r="J1032" s="12" t="str">
        <f t="shared" si="51"/>
        <v/>
      </c>
      <c r="K1032" s="78" t="str">
        <f t="shared" si="52"/>
        <v/>
      </c>
    </row>
    <row r="1033" spans="1:11" x14ac:dyDescent="0.2">
      <c r="A1033" s="12" t="str">
        <f t="shared" si="53"/>
        <v/>
      </c>
      <c r="B1033" s="58"/>
      <c r="C1033" s="59"/>
      <c r="D1033" s="63"/>
      <c r="E1033" s="49"/>
      <c r="F1033" s="34"/>
      <c r="G1033" s="41"/>
      <c r="H1033" s="62"/>
      <c r="I1033" s="53"/>
      <c r="J1033" s="12" t="str">
        <f t="shared" ref="J1033:J1064" si="54">IF(A1033="","",MONTH(C1033))</f>
        <v/>
      </c>
      <c r="K1033" s="78" t="str">
        <f t="shared" ref="K1033:K1064" si="55">IF(A1033="","",YEAR(C1033))</f>
        <v/>
      </c>
    </row>
    <row r="1034" spans="1:11" x14ac:dyDescent="0.2">
      <c r="A1034" s="12" t="str">
        <f t="shared" si="53"/>
        <v/>
      </c>
      <c r="B1034" s="58"/>
      <c r="C1034" s="59"/>
      <c r="D1034" s="63"/>
      <c r="E1034" s="49"/>
      <c r="F1034" s="34"/>
      <c r="G1034" s="41"/>
      <c r="H1034" s="62"/>
      <c r="I1034" s="53"/>
      <c r="J1034" s="12" t="str">
        <f t="shared" si="54"/>
        <v/>
      </c>
      <c r="K1034" s="78" t="str">
        <f t="shared" si="55"/>
        <v/>
      </c>
    </row>
    <row r="1035" spans="1:11" x14ac:dyDescent="0.2">
      <c r="A1035" s="12" t="str">
        <f t="shared" si="53"/>
        <v/>
      </c>
      <c r="B1035" s="58"/>
      <c r="C1035" s="59"/>
      <c r="D1035" s="63"/>
      <c r="E1035" s="49"/>
      <c r="F1035" s="34"/>
      <c r="G1035" s="41"/>
      <c r="H1035" s="62"/>
      <c r="I1035" s="53"/>
      <c r="J1035" s="12" t="str">
        <f t="shared" si="54"/>
        <v/>
      </c>
      <c r="K1035" s="78" t="str">
        <f t="shared" si="55"/>
        <v/>
      </c>
    </row>
    <row r="1036" spans="1:11" x14ac:dyDescent="0.2">
      <c r="A1036" s="12" t="str">
        <f t="shared" si="53"/>
        <v/>
      </c>
      <c r="B1036" s="58"/>
      <c r="C1036" s="59"/>
      <c r="D1036" s="63"/>
      <c r="E1036" s="49"/>
      <c r="F1036" s="34"/>
      <c r="G1036" s="41"/>
      <c r="H1036" s="62"/>
      <c r="I1036" s="53"/>
      <c r="J1036" s="12" t="str">
        <f t="shared" si="54"/>
        <v/>
      </c>
      <c r="K1036" s="78" t="str">
        <f t="shared" si="55"/>
        <v/>
      </c>
    </row>
    <row r="1037" spans="1:11" x14ac:dyDescent="0.2">
      <c r="A1037" s="12" t="str">
        <f t="shared" si="53"/>
        <v/>
      </c>
      <c r="B1037" s="58"/>
      <c r="C1037" s="59"/>
      <c r="D1037" s="63"/>
      <c r="E1037" s="49"/>
      <c r="F1037" s="34"/>
      <c r="G1037" s="41"/>
      <c r="H1037" s="62"/>
      <c r="I1037" s="53"/>
      <c r="J1037" s="12" t="str">
        <f t="shared" si="54"/>
        <v/>
      </c>
      <c r="K1037" s="78" t="str">
        <f t="shared" si="55"/>
        <v/>
      </c>
    </row>
    <row r="1038" spans="1:11" x14ac:dyDescent="0.2">
      <c r="A1038" s="12" t="str">
        <f t="shared" si="53"/>
        <v/>
      </c>
      <c r="B1038" s="58"/>
      <c r="C1038" s="59"/>
      <c r="D1038" s="63"/>
      <c r="E1038" s="49"/>
      <c r="F1038" s="34"/>
      <c r="G1038" s="41"/>
      <c r="H1038" s="62"/>
      <c r="I1038" s="53"/>
      <c r="J1038" s="12" t="str">
        <f t="shared" si="54"/>
        <v/>
      </c>
      <c r="K1038" s="78" t="str">
        <f t="shared" si="55"/>
        <v/>
      </c>
    </row>
    <row r="1039" spans="1:11" x14ac:dyDescent="0.2">
      <c r="A1039" s="12" t="str">
        <f t="shared" si="53"/>
        <v/>
      </c>
      <c r="B1039" s="58"/>
      <c r="C1039" s="59"/>
      <c r="D1039" s="63"/>
      <c r="E1039" s="49"/>
      <c r="F1039" s="34"/>
      <c r="G1039" s="41"/>
      <c r="H1039" s="62"/>
      <c r="I1039" s="53"/>
      <c r="J1039" s="12" t="str">
        <f t="shared" si="54"/>
        <v/>
      </c>
      <c r="K1039" s="78" t="str">
        <f t="shared" si="55"/>
        <v/>
      </c>
    </row>
    <row r="1040" spans="1:11" x14ac:dyDescent="0.2">
      <c r="A1040" s="12" t="str">
        <f t="shared" si="53"/>
        <v/>
      </c>
      <c r="B1040" s="58"/>
      <c r="C1040" s="59"/>
      <c r="D1040" s="63"/>
      <c r="E1040" s="49"/>
      <c r="F1040" s="34"/>
      <c r="G1040" s="41"/>
      <c r="H1040" s="62"/>
      <c r="I1040" s="53"/>
      <c r="J1040" s="12" t="str">
        <f t="shared" si="54"/>
        <v/>
      </c>
      <c r="K1040" s="78" t="str">
        <f t="shared" si="55"/>
        <v/>
      </c>
    </row>
    <row r="1041" spans="1:11" x14ac:dyDescent="0.2">
      <c r="A1041" s="12" t="str">
        <f t="shared" si="53"/>
        <v/>
      </c>
      <c r="B1041" s="58"/>
      <c r="C1041" s="59"/>
      <c r="D1041" s="63"/>
      <c r="E1041" s="49"/>
      <c r="F1041" s="34"/>
      <c r="G1041" s="41"/>
      <c r="H1041" s="62"/>
      <c r="I1041" s="53"/>
      <c r="J1041" s="12" t="str">
        <f t="shared" si="54"/>
        <v/>
      </c>
      <c r="K1041" s="78" t="str">
        <f t="shared" si="55"/>
        <v/>
      </c>
    </row>
    <row r="1042" spans="1:11" x14ac:dyDescent="0.2">
      <c r="A1042" s="12" t="str">
        <f t="shared" si="53"/>
        <v/>
      </c>
      <c r="B1042" s="58"/>
      <c r="C1042" s="59"/>
      <c r="D1042" s="63"/>
      <c r="E1042" s="49"/>
      <c r="F1042" s="34"/>
      <c r="G1042" s="41"/>
      <c r="H1042" s="62"/>
      <c r="I1042" s="53"/>
      <c r="J1042" s="12" t="str">
        <f t="shared" si="54"/>
        <v/>
      </c>
      <c r="K1042" s="78" t="str">
        <f t="shared" si="55"/>
        <v/>
      </c>
    </row>
    <row r="1043" spans="1:11" x14ac:dyDescent="0.2">
      <c r="A1043" s="12" t="str">
        <f t="shared" si="53"/>
        <v/>
      </c>
      <c r="B1043" s="58"/>
      <c r="C1043" s="59"/>
      <c r="D1043" s="63"/>
      <c r="E1043" s="49"/>
      <c r="F1043" s="34"/>
      <c r="G1043" s="41"/>
      <c r="H1043" s="62"/>
      <c r="I1043" s="53"/>
      <c r="J1043" s="12" t="str">
        <f t="shared" si="54"/>
        <v/>
      </c>
      <c r="K1043" s="78" t="str">
        <f t="shared" si="55"/>
        <v/>
      </c>
    </row>
    <row r="1044" spans="1:11" x14ac:dyDescent="0.2">
      <c r="A1044" s="12" t="str">
        <f t="shared" si="53"/>
        <v/>
      </c>
      <c r="B1044" s="58"/>
      <c r="C1044" s="59"/>
      <c r="D1044" s="63"/>
      <c r="E1044" s="49"/>
      <c r="F1044" s="34"/>
      <c r="G1044" s="41"/>
      <c r="H1044" s="62"/>
      <c r="I1044" s="53"/>
      <c r="J1044" s="12" t="str">
        <f t="shared" si="54"/>
        <v/>
      </c>
      <c r="K1044" s="78" t="str">
        <f t="shared" si="55"/>
        <v/>
      </c>
    </row>
    <row r="1045" spans="1:11" x14ac:dyDescent="0.2">
      <c r="A1045" s="12" t="str">
        <f t="shared" si="53"/>
        <v/>
      </c>
      <c r="B1045" s="58"/>
      <c r="C1045" s="59"/>
      <c r="D1045" s="63"/>
      <c r="E1045" s="49"/>
      <c r="F1045" s="34"/>
      <c r="G1045" s="41"/>
      <c r="H1045" s="62"/>
      <c r="I1045" s="53"/>
      <c r="J1045" s="12" t="str">
        <f t="shared" si="54"/>
        <v/>
      </c>
      <c r="K1045" s="78" t="str">
        <f t="shared" si="55"/>
        <v/>
      </c>
    </row>
    <row r="1046" spans="1:11" x14ac:dyDescent="0.2">
      <c r="A1046" s="12" t="str">
        <f t="shared" si="53"/>
        <v/>
      </c>
      <c r="B1046" s="58"/>
      <c r="C1046" s="59"/>
      <c r="D1046" s="63"/>
      <c r="E1046" s="49"/>
      <c r="F1046" s="34"/>
      <c r="G1046" s="41"/>
      <c r="H1046" s="62"/>
      <c r="I1046" s="53"/>
      <c r="J1046" s="12" t="str">
        <f t="shared" si="54"/>
        <v/>
      </c>
      <c r="K1046" s="78" t="str">
        <f t="shared" si="55"/>
        <v/>
      </c>
    </row>
    <row r="1047" spans="1:11" x14ac:dyDescent="0.2">
      <c r="A1047" s="12" t="str">
        <f t="shared" si="53"/>
        <v/>
      </c>
      <c r="B1047" s="58"/>
      <c r="C1047" s="59"/>
      <c r="D1047" s="63"/>
      <c r="E1047" s="49"/>
      <c r="F1047" s="34"/>
      <c r="G1047" s="41"/>
      <c r="H1047" s="62"/>
      <c r="I1047" s="53"/>
      <c r="J1047" s="12" t="str">
        <f t="shared" si="54"/>
        <v/>
      </c>
      <c r="K1047" s="78" t="str">
        <f t="shared" si="55"/>
        <v/>
      </c>
    </row>
    <row r="1048" spans="1:11" x14ac:dyDescent="0.2">
      <c r="A1048" s="12" t="str">
        <f t="shared" si="53"/>
        <v/>
      </c>
      <c r="B1048" s="58"/>
      <c r="C1048" s="59"/>
      <c r="D1048" s="63"/>
      <c r="E1048" s="49"/>
      <c r="F1048" s="34"/>
      <c r="G1048" s="41"/>
      <c r="H1048" s="62"/>
      <c r="I1048" s="53"/>
      <c r="J1048" s="12" t="str">
        <f t="shared" si="54"/>
        <v/>
      </c>
      <c r="K1048" s="78" t="str">
        <f t="shared" si="55"/>
        <v/>
      </c>
    </row>
    <row r="1049" spans="1:11" x14ac:dyDescent="0.2">
      <c r="A1049" s="12" t="str">
        <f t="shared" si="53"/>
        <v/>
      </c>
      <c r="B1049" s="58"/>
      <c r="C1049" s="59"/>
      <c r="D1049" s="63"/>
      <c r="E1049" s="49"/>
      <c r="F1049" s="34"/>
      <c r="G1049" s="41"/>
      <c r="H1049" s="62"/>
      <c r="I1049" s="53"/>
      <c r="J1049" s="12" t="str">
        <f t="shared" si="54"/>
        <v/>
      </c>
      <c r="K1049" s="78" t="str">
        <f t="shared" si="55"/>
        <v/>
      </c>
    </row>
    <row r="1050" spans="1:11" x14ac:dyDescent="0.2">
      <c r="A1050" s="12" t="str">
        <f t="shared" si="53"/>
        <v/>
      </c>
      <c r="B1050" s="58"/>
      <c r="C1050" s="59"/>
      <c r="D1050" s="63"/>
      <c r="E1050" s="49"/>
      <c r="F1050" s="34"/>
      <c r="G1050" s="41"/>
      <c r="H1050" s="62"/>
      <c r="I1050" s="53"/>
      <c r="J1050" s="12" t="str">
        <f t="shared" si="54"/>
        <v/>
      </c>
      <c r="K1050" s="78" t="str">
        <f t="shared" si="55"/>
        <v/>
      </c>
    </row>
    <row r="1051" spans="1:11" x14ac:dyDescent="0.2">
      <c r="A1051" s="12" t="str">
        <f t="shared" si="53"/>
        <v/>
      </c>
      <c r="B1051" s="58"/>
      <c r="C1051" s="59"/>
      <c r="D1051" s="63"/>
      <c r="E1051" s="49"/>
      <c r="F1051" s="34"/>
      <c r="G1051" s="41"/>
      <c r="H1051" s="62"/>
      <c r="I1051" s="53"/>
      <c r="J1051" s="12" t="str">
        <f t="shared" si="54"/>
        <v/>
      </c>
      <c r="K1051" s="78" t="str">
        <f t="shared" si="55"/>
        <v/>
      </c>
    </row>
    <row r="1052" spans="1:11" x14ac:dyDescent="0.2">
      <c r="A1052" s="12" t="str">
        <f t="shared" si="53"/>
        <v/>
      </c>
      <c r="B1052" s="58"/>
      <c r="C1052" s="59"/>
      <c r="D1052" s="63"/>
      <c r="E1052" s="49"/>
      <c r="F1052" s="34"/>
      <c r="G1052" s="41"/>
      <c r="H1052" s="62"/>
      <c r="I1052" s="53"/>
      <c r="J1052" s="12" t="str">
        <f t="shared" si="54"/>
        <v/>
      </c>
      <c r="K1052" s="78" t="str">
        <f t="shared" si="55"/>
        <v/>
      </c>
    </row>
    <row r="1053" spans="1:11" x14ac:dyDescent="0.2">
      <c r="A1053" s="12" t="str">
        <f t="shared" si="53"/>
        <v/>
      </c>
      <c r="B1053" s="58"/>
      <c r="C1053" s="59"/>
      <c r="D1053" s="63"/>
      <c r="E1053" s="49"/>
      <c r="F1053" s="34"/>
      <c r="G1053" s="41"/>
      <c r="H1053" s="62"/>
      <c r="I1053" s="53"/>
      <c r="J1053" s="12" t="str">
        <f t="shared" si="54"/>
        <v/>
      </c>
      <c r="K1053" s="78" t="str">
        <f t="shared" si="55"/>
        <v/>
      </c>
    </row>
    <row r="1054" spans="1:11" x14ac:dyDescent="0.2">
      <c r="A1054" s="12" t="str">
        <f t="shared" si="53"/>
        <v/>
      </c>
      <c r="B1054" s="58"/>
      <c r="C1054" s="59"/>
      <c r="D1054" s="63"/>
      <c r="E1054" s="49"/>
      <c r="F1054" s="34"/>
      <c r="G1054" s="41"/>
      <c r="H1054" s="62"/>
      <c r="I1054" s="53"/>
      <c r="J1054" s="12" t="str">
        <f t="shared" si="54"/>
        <v/>
      </c>
      <c r="K1054" s="78" t="str">
        <f t="shared" si="55"/>
        <v/>
      </c>
    </row>
    <row r="1055" spans="1:11" x14ac:dyDescent="0.2">
      <c r="A1055" s="12" t="str">
        <f t="shared" si="53"/>
        <v/>
      </c>
      <c r="B1055" s="58"/>
      <c r="C1055" s="59"/>
      <c r="D1055" s="63"/>
      <c r="E1055" s="49"/>
      <c r="F1055" s="34"/>
      <c r="G1055" s="41"/>
      <c r="H1055" s="62"/>
      <c r="I1055" s="53"/>
      <c r="J1055" s="12" t="str">
        <f t="shared" si="54"/>
        <v/>
      </c>
      <c r="K1055" s="78" t="str">
        <f t="shared" si="55"/>
        <v/>
      </c>
    </row>
    <row r="1056" spans="1:11" x14ac:dyDescent="0.2">
      <c r="A1056" s="12" t="str">
        <f t="shared" si="53"/>
        <v/>
      </c>
      <c r="B1056" s="58"/>
      <c r="C1056" s="59"/>
      <c r="D1056" s="63"/>
      <c r="E1056" s="49"/>
      <c r="F1056" s="34"/>
      <c r="G1056" s="41"/>
      <c r="H1056" s="62"/>
      <c r="I1056" s="53"/>
      <c r="J1056" s="12" t="str">
        <f t="shared" si="54"/>
        <v/>
      </c>
      <c r="K1056" s="78" t="str">
        <f t="shared" si="55"/>
        <v/>
      </c>
    </row>
    <row r="1057" spans="1:11" x14ac:dyDescent="0.2">
      <c r="A1057" s="12" t="str">
        <f t="shared" si="53"/>
        <v/>
      </c>
      <c r="B1057" s="58"/>
      <c r="C1057" s="59"/>
      <c r="D1057" s="63"/>
      <c r="E1057" s="49"/>
      <c r="F1057" s="34"/>
      <c r="G1057" s="41"/>
      <c r="H1057" s="62"/>
      <c r="I1057" s="53"/>
      <c r="J1057" s="12" t="str">
        <f t="shared" si="54"/>
        <v/>
      </c>
      <c r="K1057" s="78" t="str">
        <f t="shared" si="55"/>
        <v/>
      </c>
    </row>
    <row r="1058" spans="1:11" x14ac:dyDescent="0.2">
      <c r="A1058" s="12" t="str">
        <f t="shared" si="53"/>
        <v/>
      </c>
      <c r="B1058" s="58"/>
      <c r="C1058" s="59"/>
      <c r="D1058" s="63"/>
      <c r="E1058" s="49"/>
      <c r="F1058" s="34"/>
      <c r="G1058" s="41"/>
      <c r="H1058" s="62"/>
      <c r="I1058" s="53"/>
      <c r="J1058" s="12" t="str">
        <f t="shared" si="54"/>
        <v/>
      </c>
      <c r="K1058" s="78" t="str">
        <f t="shared" si="55"/>
        <v/>
      </c>
    </row>
    <row r="1059" spans="1:11" x14ac:dyDescent="0.2">
      <c r="A1059" s="12" t="str">
        <f t="shared" si="53"/>
        <v/>
      </c>
      <c r="B1059" s="58"/>
      <c r="C1059" s="59"/>
      <c r="D1059" s="63"/>
      <c r="E1059" s="49"/>
      <c r="F1059" s="34"/>
      <c r="G1059" s="41"/>
      <c r="H1059" s="62"/>
      <c r="I1059" s="53"/>
      <c r="J1059" s="12" t="str">
        <f t="shared" si="54"/>
        <v/>
      </c>
      <c r="K1059" s="78" t="str">
        <f t="shared" si="55"/>
        <v/>
      </c>
    </row>
    <row r="1060" spans="1:11" x14ac:dyDescent="0.2">
      <c r="A1060" s="12" t="str">
        <f t="shared" si="53"/>
        <v/>
      </c>
      <c r="B1060" s="58"/>
      <c r="C1060" s="59"/>
      <c r="D1060" s="63"/>
      <c r="E1060" s="49"/>
      <c r="F1060" s="34"/>
      <c r="G1060" s="41"/>
      <c r="H1060" s="62"/>
      <c r="I1060" s="53"/>
      <c r="J1060" s="12" t="str">
        <f t="shared" si="54"/>
        <v/>
      </c>
      <c r="K1060" s="78" t="str">
        <f t="shared" si="55"/>
        <v/>
      </c>
    </row>
    <row r="1061" spans="1:11" x14ac:dyDescent="0.2">
      <c r="A1061" s="12" t="str">
        <f t="shared" si="53"/>
        <v/>
      </c>
      <c r="B1061" s="58"/>
      <c r="C1061" s="59"/>
      <c r="D1061" s="63"/>
      <c r="E1061" s="49"/>
      <c r="F1061" s="34"/>
      <c r="G1061" s="41"/>
      <c r="H1061" s="62"/>
      <c r="I1061" s="53"/>
      <c r="J1061" s="12" t="str">
        <f t="shared" si="54"/>
        <v/>
      </c>
      <c r="K1061" s="78" t="str">
        <f t="shared" si="55"/>
        <v/>
      </c>
    </row>
    <row r="1062" spans="1:11" x14ac:dyDescent="0.2">
      <c r="A1062" s="12" t="str">
        <f t="shared" si="53"/>
        <v/>
      </c>
      <c r="B1062" s="58"/>
      <c r="C1062" s="59"/>
      <c r="D1062" s="63"/>
      <c r="E1062" s="49"/>
      <c r="F1062" s="34"/>
      <c r="G1062" s="41"/>
      <c r="H1062" s="62"/>
      <c r="I1062" s="53"/>
      <c r="J1062" s="12" t="str">
        <f t="shared" si="54"/>
        <v/>
      </c>
      <c r="K1062" s="78" t="str">
        <f t="shared" si="55"/>
        <v/>
      </c>
    </row>
    <row r="1063" spans="1:11" x14ac:dyDescent="0.2">
      <c r="A1063" s="12" t="str">
        <f t="shared" si="53"/>
        <v/>
      </c>
      <c r="B1063" s="58"/>
      <c r="C1063" s="59"/>
      <c r="D1063" s="63"/>
      <c r="E1063" s="49"/>
      <c r="F1063" s="34"/>
      <c r="G1063" s="41"/>
      <c r="H1063" s="62"/>
      <c r="I1063" s="53"/>
      <c r="J1063" s="12" t="str">
        <f t="shared" si="54"/>
        <v/>
      </c>
      <c r="K1063" s="78" t="str">
        <f t="shared" si="55"/>
        <v/>
      </c>
    </row>
    <row r="1064" spans="1:11" x14ac:dyDescent="0.2">
      <c r="A1064" s="12" t="str">
        <f t="shared" si="53"/>
        <v/>
      </c>
      <c r="B1064" s="58"/>
      <c r="C1064" s="59"/>
      <c r="D1064" s="63"/>
      <c r="E1064" s="49"/>
      <c r="F1064" s="34"/>
      <c r="G1064" s="41"/>
      <c r="H1064" s="62"/>
      <c r="I1064" s="53"/>
      <c r="J1064" s="12" t="str">
        <f t="shared" si="54"/>
        <v/>
      </c>
      <c r="K1064" s="78" t="str">
        <f t="shared" si="55"/>
        <v/>
      </c>
    </row>
    <row r="1065" spans="1:11" x14ac:dyDescent="0.2">
      <c r="B1065" s="33"/>
      <c r="C1065" s="31"/>
      <c r="D1065" s="31"/>
      <c r="E1065" s="38"/>
      <c r="F1065" s="32"/>
      <c r="G1065" s="34"/>
      <c r="H1065" s="34"/>
      <c r="I1065" s="53"/>
    </row>
    <row r="1066" spans="1:11" x14ac:dyDescent="0.2">
      <c r="B1066" s="33"/>
      <c r="C1066" s="31"/>
      <c r="D1066" s="31"/>
      <c r="E1066" s="38"/>
      <c r="F1066" s="32"/>
      <c r="G1066" s="34"/>
      <c r="H1066" s="34"/>
      <c r="I1066" s="53"/>
    </row>
    <row r="1067" spans="1:11" x14ac:dyDescent="0.2">
      <c r="B1067" s="33"/>
      <c r="C1067" s="31"/>
      <c r="D1067" s="31"/>
      <c r="E1067" s="38"/>
      <c r="F1067" s="32"/>
      <c r="G1067" s="34"/>
      <c r="H1067" s="34"/>
      <c r="I1067" s="53"/>
    </row>
    <row r="1068" spans="1:11" x14ac:dyDescent="0.2">
      <c r="B1068" s="33"/>
      <c r="C1068" s="31"/>
      <c r="D1068" s="31"/>
      <c r="E1068" s="38"/>
      <c r="F1068" s="32"/>
      <c r="G1068" s="34"/>
      <c r="H1068" s="34"/>
      <c r="I1068" s="53"/>
    </row>
    <row r="1069" spans="1:11" x14ac:dyDescent="0.2">
      <c r="B1069" s="33"/>
      <c r="C1069" s="31"/>
      <c r="D1069" s="31"/>
      <c r="E1069" s="38"/>
      <c r="F1069" s="32"/>
      <c r="G1069" s="34"/>
      <c r="H1069" s="34"/>
      <c r="I1069" s="53"/>
    </row>
    <row r="1070" spans="1:11" x14ac:dyDescent="0.2">
      <c r="B1070" s="33"/>
      <c r="C1070" s="31"/>
      <c r="D1070" s="31"/>
      <c r="E1070" s="38"/>
      <c r="F1070" s="32"/>
      <c r="G1070" s="34"/>
      <c r="H1070" s="34"/>
      <c r="I1070" s="53"/>
    </row>
    <row r="1071" spans="1:11" x14ac:dyDescent="0.2">
      <c r="B1071" s="33"/>
      <c r="C1071" s="31"/>
      <c r="D1071" s="31"/>
      <c r="E1071" s="38"/>
      <c r="F1071" s="32"/>
      <c r="G1071" s="34"/>
      <c r="H1071" s="34"/>
      <c r="I1071" s="53"/>
    </row>
    <row r="1072" spans="1:11" x14ac:dyDescent="0.2">
      <c r="B1072" s="33"/>
      <c r="C1072" s="31"/>
      <c r="D1072" s="31"/>
      <c r="E1072" s="38"/>
      <c r="F1072" s="32"/>
      <c r="G1072" s="34"/>
      <c r="H1072" s="34"/>
      <c r="I1072" s="53"/>
    </row>
    <row r="1073" spans="2:9" x14ac:dyDescent="0.2">
      <c r="B1073" s="33"/>
      <c r="C1073" s="31"/>
      <c r="D1073" s="31"/>
      <c r="E1073" s="38"/>
      <c r="F1073" s="32"/>
      <c r="G1073" s="34"/>
      <c r="H1073" s="34"/>
      <c r="I1073" s="53"/>
    </row>
    <row r="1074" spans="2:9" x14ac:dyDescent="0.2">
      <c r="B1074" s="33"/>
      <c r="C1074" s="31"/>
      <c r="D1074" s="31"/>
      <c r="E1074" s="38"/>
      <c r="F1074" s="32"/>
      <c r="G1074" s="34"/>
      <c r="H1074" s="34"/>
      <c r="I1074" s="53"/>
    </row>
    <row r="1075" spans="2:9" x14ac:dyDescent="0.2">
      <c r="B1075" s="33"/>
      <c r="C1075" s="31"/>
      <c r="D1075" s="31"/>
      <c r="E1075" s="38"/>
      <c r="F1075" s="32"/>
      <c r="G1075" s="34"/>
      <c r="H1075" s="34"/>
      <c r="I1075" s="53"/>
    </row>
    <row r="1076" spans="2:9" x14ac:dyDescent="0.2">
      <c r="B1076" s="33"/>
      <c r="C1076" s="31"/>
      <c r="D1076" s="31"/>
      <c r="E1076" s="38"/>
      <c r="F1076" s="32"/>
      <c r="G1076" s="34"/>
      <c r="H1076" s="34"/>
      <c r="I1076" s="53"/>
    </row>
    <row r="1077" spans="2:9" x14ac:dyDescent="0.2">
      <c r="B1077" s="33"/>
      <c r="C1077" s="31"/>
      <c r="D1077" s="31"/>
      <c r="E1077" s="38"/>
      <c r="F1077" s="32"/>
      <c r="G1077" s="34"/>
      <c r="H1077" s="34"/>
      <c r="I1077" s="53"/>
    </row>
    <row r="1078" spans="2:9" x14ac:dyDescent="0.2">
      <c r="B1078" s="33"/>
      <c r="C1078" s="31"/>
      <c r="D1078" s="31"/>
      <c r="E1078" s="38"/>
      <c r="F1078" s="32"/>
      <c r="G1078" s="34"/>
      <c r="H1078" s="34"/>
      <c r="I1078" s="53"/>
    </row>
    <row r="1079" spans="2:9" x14ac:dyDescent="0.2">
      <c r="B1079" s="33"/>
      <c r="C1079" s="31"/>
      <c r="D1079" s="31"/>
      <c r="E1079" s="38"/>
      <c r="F1079" s="32"/>
      <c r="G1079" s="34"/>
      <c r="H1079" s="34"/>
      <c r="I1079" s="53"/>
    </row>
    <row r="1080" spans="2:9" x14ac:dyDescent="0.2">
      <c r="B1080" s="33"/>
      <c r="C1080" s="31"/>
      <c r="D1080" s="31"/>
      <c r="E1080" s="38"/>
      <c r="F1080" s="32"/>
      <c r="G1080" s="34"/>
      <c r="H1080" s="34"/>
      <c r="I1080" s="53"/>
    </row>
    <row r="1081" spans="2:9" x14ac:dyDescent="0.2">
      <c r="B1081" s="33"/>
      <c r="C1081" s="31"/>
      <c r="D1081" s="31"/>
      <c r="E1081" s="38"/>
      <c r="F1081" s="32"/>
      <c r="G1081" s="34"/>
      <c r="H1081" s="34"/>
      <c r="I1081" s="53"/>
    </row>
    <row r="1082" spans="2:9" x14ac:dyDescent="0.2">
      <c r="B1082" s="33"/>
      <c r="C1082" s="31"/>
      <c r="D1082" s="31"/>
      <c r="E1082" s="38"/>
      <c r="F1082" s="32"/>
      <c r="G1082" s="34"/>
      <c r="H1082" s="34"/>
      <c r="I1082" s="53"/>
    </row>
    <row r="1083" spans="2:9" x14ac:dyDescent="0.2">
      <c r="B1083" s="33"/>
      <c r="C1083" s="31"/>
      <c r="D1083" s="31"/>
      <c r="E1083" s="38"/>
      <c r="F1083" s="32"/>
      <c r="G1083" s="34"/>
      <c r="H1083" s="34"/>
      <c r="I1083" s="53"/>
    </row>
    <row r="1084" spans="2:9" x14ac:dyDescent="0.2">
      <c r="B1084" s="33"/>
      <c r="C1084" s="31"/>
      <c r="D1084" s="31"/>
      <c r="E1084" s="38"/>
      <c r="F1084" s="32"/>
      <c r="G1084" s="34"/>
      <c r="H1084" s="34"/>
      <c r="I1084" s="53"/>
    </row>
    <row r="1085" spans="2:9" x14ac:dyDescent="0.2">
      <c r="B1085" s="33"/>
      <c r="C1085" s="31"/>
      <c r="D1085" s="31"/>
      <c r="E1085" s="38"/>
      <c r="F1085" s="32"/>
      <c r="G1085" s="34"/>
      <c r="H1085" s="34"/>
      <c r="I1085" s="53"/>
    </row>
    <row r="1086" spans="2:9" x14ac:dyDescent="0.2">
      <c r="B1086" s="33"/>
      <c r="C1086" s="31"/>
      <c r="D1086" s="31"/>
      <c r="E1086" s="38"/>
      <c r="F1086" s="32"/>
      <c r="G1086" s="34"/>
      <c r="H1086" s="34"/>
      <c r="I1086" s="53"/>
    </row>
    <row r="1087" spans="2:9" x14ac:dyDescent="0.2">
      <c r="B1087" s="33"/>
      <c r="C1087" s="31"/>
      <c r="D1087" s="31"/>
      <c r="E1087" s="38"/>
      <c r="F1087" s="32"/>
      <c r="G1087" s="34"/>
      <c r="H1087" s="34"/>
      <c r="I1087" s="53"/>
    </row>
    <row r="1088" spans="2:9" x14ac:dyDescent="0.2">
      <c r="B1088" s="33"/>
      <c r="C1088" s="31"/>
      <c r="D1088" s="31"/>
      <c r="E1088" s="38"/>
      <c r="F1088" s="32"/>
      <c r="G1088" s="34"/>
      <c r="H1088" s="34"/>
      <c r="I1088" s="53"/>
    </row>
    <row r="1089" spans="2:9" x14ac:dyDescent="0.2">
      <c r="B1089" s="33"/>
      <c r="C1089" s="31"/>
      <c r="D1089" s="31"/>
      <c r="E1089" s="38"/>
      <c r="F1089" s="32"/>
      <c r="G1089" s="34"/>
      <c r="H1089" s="34"/>
      <c r="I1089" s="53"/>
    </row>
    <row r="1090" spans="2:9" x14ac:dyDescent="0.2">
      <c r="B1090" s="33"/>
      <c r="C1090" s="31"/>
      <c r="D1090" s="31"/>
      <c r="E1090" s="38"/>
      <c r="F1090" s="32"/>
      <c r="G1090" s="34"/>
      <c r="H1090" s="34"/>
      <c r="I1090" s="53"/>
    </row>
    <row r="1091" spans="2:9" x14ac:dyDescent="0.2">
      <c r="B1091" s="33"/>
      <c r="C1091" s="31"/>
      <c r="D1091" s="31"/>
      <c r="E1091" s="38"/>
      <c r="F1091" s="32"/>
      <c r="G1091" s="34"/>
      <c r="H1091" s="34"/>
      <c r="I1091" s="53"/>
    </row>
    <row r="1092" spans="2:9" x14ac:dyDescent="0.2">
      <c r="B1092" s="33"/>
      <c r="C1092" s="31"/>
      <c r="D1092" s="31"/>
      <c r="E1092" s="38"/>
      <c r="F1092" s="32"/>
      <c r="G1092" s="34"/>
      <c r="H1092" s="34"/>
      <c r="I1092" s="53"/>
    </row>
    <row r="1093" spans="2:9" x14ac:dyDescent="0.2">
      <c r="B1093" s="33"/>
      <c r="C1093" s="31"/>
      <c r="D1093" s="31"/>
      <c r="E1093" s="38"/>
      <c r="F1093" s="32"/>
      <c r="G1093" s="34"/>
      <c r="H1093" s="34"/>
      <c r="I1093" s="53"/>
    </row>
    <row r="1094" spans="2:9" x14ac:dyDescent="0.2">
      <c r="B1094" s="33"/>
      <c r="C1094" s="31"/>
      <c r="D1094" s="31"/>
      <c r="E1094" s="38"/>
      <c r="F1094" s="32"/>
      <c r="G1094" s="34"/>
      <c r="H1094" s="34"/>
      <c r="I1094" s="53"/>
    </row>
    <row r="1095" spans="2:9" x14ac:dyDescent="0.2">
      <c r="B1095" s="33"/>
      <c r="C1095" s="31"/>
      <c r="D1095" s="31"/>
      <c r="E1095" s="38"/>
      <c r="F1095" s="32"/>
      <c r="G1095" s="34"/>
      <c r="H1095" s="34"/>
      <c r="I1095" s="53"/>
    </row>
    <row r="1096" spans="2:9" x14ac:dyDescent="0.2">
      <c r="B1096" s="33"/>
      <c r="C1096" s="31"/>
      <c r="D1096" s="31"/>
      <c r="E1096" s="38"/>
      <c r="F1096" s="32"/>
      <c r="G1096" s="34"/>
      <c r="H1096" s="34"/>
      <c r="I1096" s="53"/>
    </row>
    <row r="1097" spans="2:9" x14ac:dyDescent="0.2">
      <c r="B1097" s="33"/>
      <c r="C1097" s="31"/>
      <c r="D1097" s="31"/>
      <c r="E1097" s="38"/>
      <c r="F1097" s="32"/>
      <c r="G1097" s="34"/>
      <c r="H1097" s="34"/>
      <c r="I1097" s="53"/>
    </row>
    <row r="1098" spans="2:9" x14ac:dyDescent="0.2">
      <c r="B1098" s="33"/>
      <c r="C1098" s="31"/>
      <c r="D1098" s="31"/>
      <c r="E1098" s="38"/>
      <c r="F1098" s="32"/>
      <c r="G1098" s="34"/>
      <c r="H1098" s="34"/>
      <c r="I1098" s="53"/>
    </row>
    <row r="1099" spans="2:9" x14ac:dyDescent="0.2">
      <c r="B1099" s="33"/>
      <c r="C1099" s="31"/>
      <c r="D1099" s="31"/>
      <c r="E1099" s="38"/>
      <c r="F1099" s="32"/>
      <c r="G1099" s="34"/>
      <c r="H1099" s="34"/>
      <c r="I1099" s="53"/>
    </row>
    <row r="1100" spans="2:9" x14ac:dyDescent="0.2">
      <c r="B1100" s="33"/>
      <c r="C1100" s="31"/>
      <c r="D1100" s="31"/>
      <c r="E1100" s="38"/>
      <c r="F1100" s="32"/>
      <c r="G1100" s="34"/>
      <c r="H1100" s="34"/>
      <c r="I1100" s="53"/>
    </row>
    <row r="1101" spans="2:9" x14ac:dyDescent="0.2">
      <c r="B1101" s="33"/>
      <c r="C1101" s="31"/>
      <c r="D1101" s="31"/>
      <c r="E1101" s="38"/>
      <c r="F1101" s="32"/>
      <c r="G1101" s="34"/>
      <c r="H1101" s="34"/>
      <c r="I1101" s="53"/>
    </row>
    <row r="1102" spans="2:9" x14ac:dyDescent="0.2">
      <c r="B1102" s="33"/>
      <c r="C1102" s="31"/>
      <c r="D1102" s="31"/>
      <c r="E1102" s="38"/>
      <c r="F1102" s="32"/>
      <c r="G1102" s="34"/>
      <c r="H1102" s="34"/>
      <c r="I1102" s="53"/>
    </row>
    <row r="1103" spans="2:9" x14ac:dyDescent="0.2">
      <c r="B1103" s="33"/>
      <c r="C1103" s="31"/>
      <c r="D1103" s="31"/>
      <c r="E1103" s="38"/>
      <c r="F1103" s="32"/>
      <c r="G1103" s="34"/>
      <c r="H1103" s="34"/>
      <c r="I1103" s="53"/>
    </row>
    <row r="1104" spans="2:9" x14ac:dyDescent="0.2">
      <c r="B1104" s="33"/>
      <c r="C1104" s="31"/>
      <c r="D1104" s="31"/>
      <c r="E1104" s="38"/>
      <c r="F1104" s="32"/>
      <c r="G1104" s="34"/>
      <c r="H1104" s="34"/>
      <c r="I1104" s="53"/>
    </row>
    <row r="1105" spans="2:9" x14ac:dyDescent="0.2">
      <c r="B1105" s="33"/>
      <c r="C1105" s="31"/>
      <c r="D1105" s="31"/>
      <c r="E1105" s="38"/>
      <c r="F1105" s="32"/>
      <c r="G1105" s="34"/>
      <c r="H1105" s="34"/>
      <c r="I1105" s="53"/>
    </row>
    <row r="1106" spans="2:9" x14ac:dyDescent="0.2">
      <c r="B1106" s="33"/>
      <c r="C1106" s="31"/>
      <c r="D1106" s="31"/>
      <c r="E1106" s="38"/>
      <c r="F1106" s="32"/>
      <c r="G1106" s="34"/>
      <c r="H1106" s="34"/>
      <c r="I1106" s="53"/>
    </row>
    <row r="1107" spans="2:9" x14ac:dyDescent="0.2">
      <c r="B1107" s="33"/>
      <c r="C1107" s="31"/>
      <c r="D1107" s="31"/>
      <c r="E1107" s="38"/>
      <c r="F1107" s="32"/>
      <c r="G1107" s="34"/>
      <c r="H1107" s="34"/>
      <c r="I1107" s="53"/>
    </row>
    <row r="1108" spans="2:9" x14ac:dyDescent="0.2">
      <c r="B1108" s="33"/>
      <c r="C1108" s="31"/>
      <c r="D1108" s="31"/>
      <c r="E1108" s="38"/>
      <c r="F1108" s="32"/>
      <c r="G1108" s="34"/>
      <c r="H1108" s="34"/>
      <c r="I1108" s="53"/>
    </row>
    <row r="1109" spans="2:9" x14ac:dyDescent="0.2">
      <c r="B1109" s="33"/>
      <c r="C1109" s="31"/>
      <c r="D1109" s="31"/>
      <c r="E1109" s="38"/>
      <c r="F1109" s="32"/>
      <c r="G1109" s="34"/>
      <c r="H1109" s="34"/>
      <c r="I1109" s="53"/>
    </row>
    <row r="1110" spans="2:9" x14ac:dyDescent="0.2">
      <c r="B1110" s="33"/>
      <c r="C1110" s="31"/>
      <c r="D1110" s="31"/>
      <c r="E1110" s="38"/>
      <c r="F1110" s="32"/>
      <c r="G1110" s="34"/>
      <c r="H1110" s="34"/>
      <c r="I1110" s="53"/>
    </row>
    <row r="1111" spans="2:9" x14ac:dyDescent="0.2">
      <c r="B1111" s="33"/>
      <c r="C1111" s="31"/>
      <c r="D1111" s="31"/>
      <c r="E1111" s="38"/>
      <c r="F1111" s="32"/>
      <c r="G1111" s="34"/>
      <c r="H1111" s="34"/>
      <c r="I1111" s="53"/>
    </row>
    <row r="1112" spans="2:9" x14ac:dyDescent="0.2">
      <c r="B1112" s="33"/>
      <c r="C1112" s="31"/>
      <c r="D1112" s="31"/>
      <c r="E1112" s="38"/>
      <c r="F1112" s="32"/>
      <c r="G1112" s="34"/>
      <c r="H1112" s="34"/>
      <c r="I1112" s="53"/>
    </row>
    <row r="1113" spans="2:9" x14ac:dyDescent="0.2">
      <c r="B1113" s="33"/>
      <c r="C1113" s="31"/>
      <c r="D1113" s="31"/>
      <c r="E1113" s="38"/>
      <c r="F1113" s="32"/>
      <c r="G1113" s="34"/>
      <c r="H1113" s="34"/>
      <c r="I1113" s="53"/>
    </row>
    <row r="1114" spans="2:9" x14ac:dyDescent="0.2">
      <c r="B1114" s="33"/>
      <c r="C1114" s="31"/>
      <c r="D1114" s="31"/>
      <c r="E1114" s="38"/>
      <c r="F1114" s="32"/>
      <c r="G1114" s="34"/>
      <c r="H1114" s="34"/>
      <c r="I1114" s="53"/>
    </row>
    <row r="1115" spans="2:9" x14ac:dyDescent="0.2">
      <c r="B1115" s="33"/>
      <c r="C1115" s="31"/>
      <c r="D1115" s="31"/>
      <c r="E1115" s="38"/>
      <c r="F1115" s="32"/>
      <c r="G1115" s="34"/>
      <c r="H1115" s="34"/>
      <c r="I1115" s="53"/>
    </row>
    <row r="1116" spans="2:9" x14ac:dyDescent="0.2">
      <c r="B1116" s="33"/>
      <c r="C1116" s="31"/>
      <c r="D1116" s="31"/>
      <c r="E1116" s="38"/>
      <c r="F1116" s="32"/>
      <c r="G1116" s="34"/>
      <c r="H1116" s="34"/>
      <c r="I1116" s="53"/>
    </row>
    <row r="1117" spans="2:9" x14ac:dyDescent="0.2">
      <c r="B1117" s="33"/>
      <c r="C1117" s="31"/>
      <c r="D1117" s="31"/>
      <c r="E1117" s="38"/>
      <c r="F1117" s="32"/>
      <c r="G1117" s="34"/>
      <c r="H1117" s="34"/>
      <c r="I1117" s="53"/>
    </row>
    <row r="1118" spans="2:9" x14ac:dyDescent="0.2">
      <c r="B1118" s="33"/>
      <c r="C1118" s="31"/>
      <c r="D1118" s="31"/>
      <c r="E1118" s="38"/>
      <c r="F1118" s="32"/>
      <c r="G1118" s="34"/>
      <c r="H1118" s="34"/>
      <c r="I1118" s="53"/>
    </row>
    <row r="1119" spans="2:9" x14ac:dyDescent="0.2">
      <c r="B1119" s="33"/>
      <c r="C1119" s="31"/>
      <c r="D1119" s="31"/>
      <c r="E1119" s="38"/>
      <c r="F1119" s="32"/>
      <c r="G1119" s="34"/>
      <c r="H1119" s="34"/>
      <c r="I1119" s="53"/>
    </row>
    <row r="1120" spans="2:9" x14ac:dyDescent="0.2">
      <c r="B1120" s="33"/>
      <c r="C1120" s="31"/>
      <c r="D1120" s="31"/>
      <c r="E1120" s="38"/>
      <c r="F1120" s="32"/>
      <c r="G1120" s="34"/>
      <c r="H1120" s="34"/>
      <c r="I1120" s="53"/>
    </row>
    <row r="1121" spans="2:9" x14ac:dyDescent="0.2">
      <c r="B1121" s="33"/>
      <c r="C1121" s="31"/>
      <c r="D1121" s="31"/>
      <c r="E1121" s="38"/>
      <c r="F1121" s="32"/>
      <c r="G1121" s="34"/>
      <c r="H1121" s="34"/>
      <c r="I1121" s="53"/>
    </row>
    <row r="1122" spans="2:9" x14ac:dyDescent="0.2">
      <c r="B1122" s="33"/>
      <c r="C1122" s="31"/>
      <c r="D1122" s="31"/>
      <c r="E1122" s="38"/>
      <c r="F1122" s="32"/>
      <c r="G1122" s="34"/>
      <c r="H1122" s="34"/>
      <c r="I1122" s="53"/>
    </row>
    <row r="1123" spans="2:9" x14ac:dyDescent="0.2">
      <c r="B1123" s="33"/>
      <c r="C1123" s="31"/>
      <c r="D1123" s="31"/>
      <c r="E1123" s="38"/>
      <c r="F1123" s="32"/>
      <c r="G1123" s="34"/>
      <c r="H1123" s="34"/>
      <c r="I1123" s="53"/>
    </row>
    <row r="1124" spans="2:9" x14ac:dyDescent="0.2">
      <c r="B1124" s="33"/>
      <c r="C1124" s="31"/>
      <c r="D1124" s="31"/>
      <c r="E1124" s="38"/>
      <c r="F1124" s="32"/>
      <c r="G1124" s="34"/>
      <c r="H1124" s="34"/>
      <c r="I1124" s="53"/>
    </row>
    <row r="1125" spans="2:9" x14ac:dyDescent="0.2">
      <c r="B1125" s="33"/>
      <c r="C1125" s="31"/>
      <c r="D1125" s="31"/>
      <c r="E1125" s="38"/>
      <c r="F1125" s="32"/>
      <c r="G1125" s="34"/>
      <c r="H1125" s="34"/>
      <c r="I1125" s="53"/>
    </row>
    <row r="1126" spans="2:9" x14ac:dyDescent="0.2">
      <c r="B1126" s="33"/>
      <c r="C1126" s="31"/>
      <c r="D1126" s="31"/>
      <c r="E1126" s="38"/>
      <c r="F1126" s="32"/>
      <c r="G1126" s="34"/>
      <c r="H1126" s="34"/>
      <c r="I1126" s="53"/>
    </row>
    <row r="1127" spans="2:9" x14ac:dyDescent="0.2">
      <c r="B1127" s="33"/>
      <c r="C1127" s="31"/>
      <c r="D1127" s="31"/>
      <c r="E1127" s="38"/>
      <c r="F1127" s="32"/>
      <c r="G1127" s="34"/>
      <c r="H1127" s="34"/>
      <c r="I1127" s="53"/>
    </row>
    <row r="1128" spans="2:9" x14ac:dyDescent="0.2">
      <c r="B1128" s="33"/>
      <c r="C1128" s="31"/>
      <c r="D1128" s="31"/>
      <c r="E1128" s="38"/>
      <c r="F1128" s="32"/>
      <c r="G1128" s="34"/>
      <c r="H1128" s="34"/>
      <c r="I1128" s="53"/>
    </row>
    <row r="1129" spans="2:9" x14ac:dyDescent="0.2">
      <c r="B1129" s="33"/>
      <c r="C1129" s="31"/>
      <c r="D1129" s="31"/>
      <c r="E1129" s="38"/>
      <c r="F1129" s="32"/>
      <c r="G1129" s="34"/>
      <c r="H1129" s="34"/>
      <c r="I1129" s="53"/>
    </row>
    <row r="1130" spans="2:9" x14ac:dyDescent="0.2">
      <c r="B1130" s="33"/>
      <c r="C1130" s="31"/>
      <c r="D1130" s="31"/>
      <c r="E1130" s="38"/>
      <c r="F1130" s="32"/>
      <c r="G1130" s="34"/>
      <c r="H1130" s="34"/>
      <c r="I1130" s="53"/>
    </row>
    <row r="1131" spans="2:9" x14ac:dyDescent="0.2">
      <c r="B1131" s="33"/>
      <c r="C1131" s="31"/>
      <c r="D1131" s="31"/>
      <c r="E1131" s="38"/>
      <c r="F1131" s="32"/>
      <c r="G1131" s="34"/>
      <c r="H1131" s="34"/>
      <c r="I1131" s="53"/>
    </row>
    <row r="1132" spans="2:9" x14ac:dyDescent="0.2">
      <c r="B1132" s="33"/>
      <c r="C1132" s="31"/>
      <c r="D1132" s="31"/>
      <c r="E1132" s="38"/>
      <c r="F1132" s="32"/>
      <c r="G1132" s="34"/>
      <c r="H1132" s="34"/>
      <c r="I1132" s="53"/>
    </row>
    <row r="1133" spans="2:9" x14ac:dyDescent="0.2">
      <c r="B1133" s="33"/>
      <c r="C1133" s="31"/>
      <c r="D1133" s="31"/>
      <c r="E1133" s="38"/>
      <c r="F1133" s="32"/>
      <c r="G1133" s="34"/>
      <c r="H1133" s="34"/>
      <c r="I1133" s="53"/>
    </row>
    <row r="1134" spans="2:9" x14ac:dyDescent="0.2">
      <c r="B1134" s="33"/>
      <c r="C1134" s="31"/>
      <c r="D1134" s="31"/>
      <c r="E1134" s="38"/>
      <c r="F1134" s="32"/>
      <c r="G1134" s="34"/>
      <c r="H1134" s="34"/>
      <c r="I1134" s="53"/>
    </row>
    <row r="1135" spans="2:9" x14ac:dyDescent="0.2">
      <c r="B1135" s="33"/>
      <c r="C1135" s="31"/>
      <c r="D1135" s="31"/>
      <c r="E1135" s="38"/>
      <c r="F1135" s="32"/>
      <c r="G1135" s="34"/>
      <c r="H1135" s="34"/>
      <c r="I1135" s="53"/>
    </row>
    <row r="1136" spans="2:9" x14ac:dyDescent="0.2">
      <c r="B1136" s="33"/>
      <c r="C1136" s="31"/>
      <c r="D1136" s="31"/>
      <c r="E1136" s="38"/>
      <c r="F1136" s="32"/>
      <c r="G1136" s="34"/>
      <c r="H1136" s="34"/>
      <c r="I1136" s="53"/>
    </row>
    <row r="1137" spans="2:9" x14ac:dyDescent="0.2">
      <c r="B1137" s="33"/>
      <c r="C1137" s="31"/>
      <c r="D1137" s="31"/>
      <c r="E1137" s="38"/>
      <c r="F1137" s="32"/>
      <c r="G1137" s="34"/>
      <c r="H1137" s="34"/>
      <c r="I1137" s="53"/>
    </row>
    <row r="1138" spans="2:9" x14ac:dyDescent="0.2">
      <c r="B1138" s="33"/>
      <c r="C1138" s="31"/>
      <c r="D1138" s="31"/>
      <c r="E1138" s="38"/>
      <c r="F1138" s="32"/>
      <c r="G1138" s="34"/>
      <c r="H1138" s="34"/>
      <c r="I1138" s="53"/>
    </row>
    <row r="1139" spans="2:9" x14ac:dyDescent="0.2">
      <c r="B1139" s="33"/>
      <c r="C1139" s="31"/>
      <c r="D1139" s="31"/>
      <c r="E1139" s="38"/>
      <c r="F1139" s="32"/>
      <c r="G1139" s="34"/>
      <c r="H1139" s="34"/>
      <c r="I1139" s="53"/>
    </row>
    <row r="1140" spans="2:9" x14ac:dyDescent="0.2">
      <c r="B1140" s="33"/>
      <c r="C1140" s="31"/>
      <c r="D1140" s="31"/>
      <c r="E1140" s="38"/>
      <c r="F1140" s="32"/>
      <c r="G1140" s="34"/>
      <c r="H1140" s="34"/>
      <c r="I1140" s="53"/>
    </row>
    <row r="1141" spans="2:9" x14ac:dyDescent="0.2">
      <c r="B1141" s="33"/>
      <c r="C1141" s="31"/>
      <c r="D1141" s="31"/>
      <c r="E1141" s="38"/>
      <c r="F1141" s="32"/>
      <c r="G1141" s="34"/>
      <c r="H1141" s="34"/>
      <c r="I1141" s="53"/>
    </row>
    <row r="1142" spans="2:9" x14ac:dyDescent="0.2">
      <c r="B1142" s="33"/>
      <c r="C1142" s="31"/>
      <c r="D1142" s="31"/>
      <c r="E1142" s="38"/>
      <c r="F1142" s="32"/>
      <c r="G1142" s="34"/>
      <c r="H1142" s="34"/>
      <c r="I1142" s="53"/>
    </row>
    <row r="1143" spans="2:9" x14ac:dyDescent="0.2">
      <c r="B1143" s="33"/>
      <c r="C1143" s="31"/>
      <c r="D1143" s="31"/>
      <c r="E1143" s="38"/>
      <c r="F1143" s="32"/>
      <c r="G1143" s="34"/>
      <c r="H1143" s="34"/>
      <c r="I1143" s="53"/>
    </row>
    <row r="1144" spans="2:9" x14ac:dyDescent="0.2">
      <c r="B1144" s="33"/>
      <c r="C1144" s="31"/>
      <c r="D1144" s="31"/>
      <c r="E1144" s="38"/>
      <c r="F1144" s="32"/>
      <c r="G1144" s="34"/>
      <c r="H1144" s="34"/>
      <c r="I1144" s="53"/>
    </row>
    <row r="1145" spans="2:9" x14ac:dyDescent="0.2">
      <c r="B1145" s="33"/>
      <c r="C1145" s="31"/>
      <c r="D1145" s="31"/>
      <c r="E1145" s="38"/>
      <c r="F1145" s="32"/>
      <c r="G1145" s="34"/>
      <c r="H1145" s="34"/>
      <c r="I1145" s="53"/>
    </row>
    <row r="1146" spans="2:9" x14ac:dyDescent="0.2">
      <c r="B1146" s="33"/>
      <c r="C1146" s="31"/>
      <c r="D1146" s="31"/>
      <c r="E1146" s="38"/>
      <c r="F1146" s="32"/>
      <c r="G1146" s="34"/>
      <c r="H1146" s="34"/>
      <c r="I1146" s="53"/>
    </row>
    <row r="1147" spans="2:9" x14ac:dyDescent="0.2">
      <c r="B1147" s="33"/>
      <c r="C1147" s="31"/>
      <c r="D1147" s="31"/>
      <c r="E1147" s="38"/>
      <c r="F1147" s="32"/>
      <c r="G1147" s="34"/>
      <c r="H1147" s="34"/>
      <c r="I1147" s="53"/>
    </row>
    <row r="1148" spans="2:9" x14ac:dyDescent="0.2">
      <c r="B1148" s="33"/>
      <c r="C1148" s="31"/>
      <c r="D1148" s="31"/>
      <c r="E1148" s="38"/>
      <c r="F1148" s="32"/>
      <c r="G1148" s="34"/>
      <c r="H1148" s="34"/>
      <c r="I1148" s="53"/>
    </row>
    <row r="1149" spans="2:9" x14ac:dyDescent="0.2">
      <c r="B1149" s="33"/>
      <c r="C1149" s="31"/>
      <c r="D1149" s="31"/>
      <c r="E1149" s="38"/>
      <c r="F1149" s="32"/>
      <c r="G1149" s="34"/>
      <c r="H1149" s="34"/>
      <c r="I1149" s="53"/>
    </row>
    <row r="1150" spans="2:9" x14ac:dyDescent="0.2">
      <c r="B1150" s="33"/>
      <c r="C1150" s="31"/>
      <c r="D1150" s="31"/>
      <c r="E1150" s="38"/>
      <c r="F1150" s="32"/>
      <c r="G1150" s="34"/>
      <c r="H1150" s="34"/>
      <c r="I1150" s="53"/>
    </row>
    <row r="1151" spans="2:9" x14ac:dyDescent="0.2">
      <c r="B1151" s="33"/>
      <c r="C1151" s="31"/>
      <c r="D1151" s="31"/>
      <c r="E1151" s="38"/>
      <c r="F1151" s="32"/>
      <c r="G1151" s="34"/>
      <c r="H1151" s="34"/>
      <c r="I1151" s="53"/>
    </row>
    <row r="1152" spans="2:9" x14ac:dyDescent="0.2">
      <c r="B1152" s="33"/>
      <c r="C1152" s="31"/>
      <c r="D1152" s="31"/>
      <c r="E1152" s="38"/>
      <c r="F1152" s="32"/>
      <c r="G1152" s="34"/>
      <c r="H1152" s="34"/>
      <c r="I1152" s="53"/>
    </row>
    <row r="1153" spans="2:9" x14ac:dyDescent="0.2">
      <c r="B1153" s="33"/>
      <c r="C1153" s="31"/>
      <c r="D1153" s="31"/>
      <c r="E1153" s="38"/>
      <c r="F1153" s="32"/>
      <c r="G1153" s="34"/>
      <c r="H1153" s="34"/>
      <c r="I1153" s="53"/>
    </row>
    <row r="1154" spans="2:9" x14ac:dyDescent="0.2">
      <c r="B1154" s="33"/>
      <c r="C1154" s="31"/>
      <c r="D1154" s="31"/>
      <c r="E1154" s="38"/>
      <c r="F1154" s="32"/>
      <c r="G1154" s="34"/>
      <c r="H1154" s="34"/>
      <c r="I1154" s="53"/>
    </row>
    <row r="1155" spans="2:9" x14ac:dyDescent="0.2">
      <c r="B1155" s="33"/>
      <c r="C1155" s="31"/>
      <c r="D1155" s="31"/>
      <c r="E1155" s="38"/>
      <c r="F1155" s="32"/>
      <c r="G1155" s="34"/>
      <c r="H1155" s="34"/>
      <c r="I1155" s="53"/>
    </row>
    <row r="1156" spans="2:9" x14ac:dyDescent="0.2">
      <c r="B1156" s="33"/>
      <c r="C1156" s="31"/>
      <c r="D1156" s="31"/>
      <c r="E1156" s="38"/>
      <c r="F1156" s="32"/>
      <c r="G1156" s="34"/>
      <c r="H1156" s="34"/>
      <c r="I1156" s="53"/>
    </row>
    <row r="1157" spans="2:9" x14ac:dyDescent="0.2">
      <c r="B1157" s="33"/>
      <c r="C1157" s="31"/>
      <c r="D1157" s="31"/>
      <c r="E1157" s="38"/>
      <c r="F1157" s="32"/>
      <c r="G1157" s="34"/>
      <c r="H1157" s="34"/>
      <c r="I1157" s="53"/>
    </row>
    <row r="1158" spans="2:9" x14ac:dyDescent="0.2">
      <c r="B1158" s="33"/>
      <c r="C1158" s="31"/>
      <c r="D1158" s="31"/>
      <c r="E1158" s="38"/>
      <c r="F1158" s="32"/>
      <c r="G1158" s="34"/>
      <c r="H1158" s="34"/>
      <c r="I1158" s="53"/>
    </row>
    <row r="1159" spans="2:9" x14ac:dyDescent="0.2">
      <c r="B1159" s="33"/>
      <c r="C1159" s="31"/>
      <c r="D1159" s="31"/>
      <c r="E1159" s="38"/>
      <c r="F1159" s="32"/>
      <c r="G1159" s="34"/>
      <c r="H1159" s="34"/>
      <c r="I1159" s="53"/>
    </row>
    <row r="1160" spans="2:9" x14ac:dyDescent="0.2">
      <c r="B1160" s="33"/>
      <c r="C1160" s="31"/>
      <c r="D1160" s="31"/>
      <c r="E1160" s="38"/>
      <c r="F1160" s="32"/>
      <c r="G1160" s="34"/>
      <c r="H1160" s="34"/>
      <c r="I1160" s="53"/>
    </row>
    <row r="1161" spans="2:9" x14ac:dyDescent="0.2">
      <c r="B1161" s="33"/>
      <c r="C1161" s="31"/>
      <c r="D1161" s="31"/>
      <c r="E1161" s="38"/>
      <c r="F1161" s="32"/>
      <c r="G1161" s="34"/>
      <c r="H1161" s="34"/>
      <c r="I1161" s="53"/>
    </row>
    <row r="1162" spans="2:9" x14ac:dyDescent="0.2">
      <c r="B1162" s="33"/>
      <c r="C1162" s="31"/>
      <c r="D1162" s="31"/>
      <c r="E1162" s="38"/>
      <c r="F1162" s="32"/>
      <c r="G1162" s="34"/>
      <c r="H1162" s="34"/>
      <c r="I1162" s="53"/>
    </row>
    <row r="1163" spans="2:9" x14ac:dyDescent="0.2">
      <c r="B1163" s="33"/>
      <c r="C1163" s="31"/>
      <c r="D1163" s="31"/>
      <c r="E1163" s="38"/>
      <c r="F1163" s="32"/>
      <c r="G1163" s="34"/>
      <c r="H1163" s="34"/>
      <c r="I1163" s="53"/>
    </row>
    <row r="1164" spans="2:9" x14ac:dyDescent="0.2">
      <c r="B1164" s="33"/>
      <c r="C1164" s="31"/>
      <c r="D1164" s="31"/>
      <c r="E1164" s="38"/>
      <c r="F1164" s="32"/>
      <c r="G1164" s="34"/>
      <c r="H1164" s="34"/>
      <c r="I1164" s="53"/>
    </row>
    <row r="1165" spans="2:9" x14ac:dyDescent="0.2">
      <c r="B1165" s="33"/>
      <c r="C1165" s="31"/>
      <c r="D1165" s="31"/>
      <c r="E1165" s="38"/>
      <c r="F1165" s="32"/>
      <c r="G1165" s="34"/>
      <c r="H1165" s="34"/>
      <c r="I1165" s="53"/>
    </row>
    <row r="1166" spans="2:9" x14ac:dyDescent="0.2">
      <c r="B1166" s="33"/>
      <c r="C1166" s="31"/>
      <c r="D1166" s="31"/>
      <c r="E1166" s="38"/>
      <c r="F1166" s="32"/>
      <c r="G1166" s="34"/>
      <c r="H1166" s="34"/>
      <c r="I1166" s="53"/>
    </row>
    <row r="1167" spans="2:9" x14ac:dyDescent="0.2">
      <c r="B1167" s="33"/>
      <c r="C1167" s="31"/>
      <c r="D1167" s="31"/>
      <c r="E1167" s="38"/>
      <c r="F1167" s="32"/>
      <c r="G1167" s="34"/>
      <c r="H1167" s="34"/>
      <c r="I1167" s="53"/>
    </row>
    <row r="1168" spans="2:9" x14ac:dyDescent="0.2">
      <c r="B1168" s="33"/>
      <c r="C1168" s="31"/>
      <c r="D1168" s="31"/>
      <c r="E1168" s="38"/>
      <c r="F1168" s="32"/>
      <c r="G1168" s="34"/>
      <c r="H1168" s="34"/>
      <c r="I1168" s="53"/>
    </row>
    <row r="1169" spans="2:9" x14ac:dyDescent="0.2">
      <c r="B1169" s="33"/>
      <c r="C1169" s="31"/>
      <c r="D1169" s="31"/>
      <c r="E1169" s="38"/>
      <c r="F1169" s="32"/>
      <c r="G1169" s="34"/>
      <c r="H1169" s="34"/>
      <c r="I1169" s="53"/>
    </row>
    <row r="1170" spans="2:9" x14ac:dyDescent="0.2">
      <c r="B1170" s="33"/>
      <c r="C1170" s="31"/>
      <c r="D1170" s="31"/>
      <c r="E1170" s="38"/>
      <c r="F1170" s="32"/>
      <c r="G1170" s="34"/>
      <c r="H1170" s="34"/>
      <c r="I1170" s="53"/>
    </row>
    <row r="1171" spans="2:9" x14ac:dyDescent="0.2">
      <c r="B1171" s="33"/>
      <c r="C1171" s="31"/>
      <c r="D1171" s="31"/>
      <c r="E1171" s="38"/>
      <c r="F1171" s="32"/>
      <c r="G1171" s="34"/>
      <c r="H1171" s="34"/>
      <c r="I1171" s="53"/>
    </row>
    <row r="1172" spans="2:9" x14ac:dyDescent="0.2">
      <c r="B1172" s="33"/>
      <c r="C1172" s="31"/>
      <c r="D1172" s="31"/>
      <c r="E1172" s="38"/>
      <c r="F1172" s="32"/>
      <c r="G1172" s="34"/>
      <c r="H1172" s="34"/>
      <c r="I1172" s="53"/>
    </row>
    <row r="1173" spans="2:9" x14ac:dyDescent="0.2">
      <c r="B1173" s="33"/>
      <c r="C1173" s="31"/>
      <c r="D1173" s="31"/>
      <c r="E1173" s="38"/>
      <c r="F1173" s="32"/>
      <c r="G1173" s="34"/>
      <c r="H1173" s="34"/>
      <c r="I1173" s="53"/>
    </row>
    <row r="1174" spans="2:9" x14ac:dyDescent="0.2">
      <c r="B1174" s="33"/>
      <c r="C1174" s="31"/>
      <c r="D1174" s="31"/>
      <c r="E1174" s="38"/>
      <c r="F1174" s="32"/>
      <c r="G1174" s="34"/>
      <c r="H1174" s="34"/>
      <c r="I1174" s="53"/>
    </row>
    <row r="1175" spans="2:9" x14ac:dyDescent="0.2">
      <c r="B1175" s="33"/>
      <c r="C1175" s="31"/>
      <c r="D1175" s="31"/>
      <c r="E1175" s="38"/>
      <c r="F1175" s="32"/>
      <c r="G1175" s="34"/>
      <c r="H1175" s="34"/>
      <c r="I1175" s="53"/>
    </row>
    <row r="1176" spans="2:9" x14ac:dyDescent="0.2">
      <c r="B1176" s="33"/>
      <c r="C1176" s="31"/>
      <c r="D1176" s="31"/>
      <c r="E1176" s="38"/>
      <c r="F1176" s="32"/>
      <c r="G1176" s="34"/>
      <c r="H1176" s="34"/>
      <c r="I1176" s="53"/>
    </row>
    <row r="1177" spans="2:9" x14ac:dyDescent="0.2">
      <c r="B1177" s="33"/>
      <c r="C1177" s="31"/>
      <c r="D1177" s="31"/>
      <c r="E1177" s="38"/>
      <c r="F1177" s="32"/>
      <c r="G1177" s="34"/>
      <c r="H1177" s="34"/>
      <c r="I1177" s="53"/>
    </row>
    <row r="1178" spans="2:9" x14ac:dyDescent="0.2">
      <c r="B1178" s="33"/>
      <c r="C1178" s="31"/>
      <c r="D1178" s="31"/>
      <c r="E1178" s="38"/>
      <c r="F1178" s="32"/>
      <c r="G1178" s="34"/>
      <c r="H1178" s="34"/>
      <c r="I1178" s="53"/>
    </row>
    <row r="1179" spans="2:9" x14ac:dyDescent="0.2">
      <c r="B1179" s="33"/>
      <c r="C1179" s="31"/>
      <c r="D1179" s="31"/>
      <c r="E1179" s="38"/>
      <c r="F1179" s="32"/>
      <c r="G1179" s="34"/>
      <c r="H1179" s="34"/>
      <c r="I1179" s="53"/>
    </row>
    <row r="1180" spans="2:9" x14ac:dyDescent="0.2">
      <c r="B1180" s="33"/>
      <c r="C1180" s="31"/>
      <c r="D1180" s="31"/>
      <c r="E1180" s="38"/>
      <c r="F1180" s="32"/>
      <c r="G1180" s="34"/>
      <c r="H1180" s="34"/>
      <c r="I1180" s="53"/>
    </row>
    <row r="1181" spans="2:9" x14ac:dyDescent="0.2">
      <c r="B1181" s="33"/>
      <c r="C1181" s="31"/>
      <c r="D1181" s="31"/>
      <c r="E1181" s="38"/>
      <c r="F1181" s="32"/>
      <c r="G1181" s="34"/>
      <c r="H1181" s="34"/>
      <c r="I1181" s="53"/>
    </row>
    <row r="1182" spans="2:9" x14ac:dyDescent="0.2">
      <c r="B1182" s="33"/>
      <c r="C1182" s="31"/>
      <c r="D1182" s="31"/>
      <c r="E1182" s="38"/>
      <c r="F1182" s="32"/>
      <c r="G1182" s="34"/>
      <c r="H1182" s="34"/>
      <c r="I1182" s="53"/>
    </row>
    <row r="1183" spans="2:9" x14ac:dyDescent="0.2">
      <c r="B1183" s="33"/>
      <c r="C1183" s="31"/>
      <c r="D1183" s="31"/>
      <c r="E1183" s="38"/>
      <c r="F1183" s="32"/>
      <c r="G1183" s="34"/>
      <c r="H1183" s="34"/>
      <c r="I1183" s="53"/>
    </row>
    <row r="1184" spans="2:9" x14ac:dyDescent="0.2">
      <c r="B1184" s="33"/>
      <c r="C1184" s="31"/>
      <c r="D1184" s="31"/>
      <c r="E1184" s="38"/>
      <c r="F1184" s="32"/>
      <c r="G1184" s="34"/>
      <c r="H1184" s="34"/>
      <c r="I1184" s="53"/>
    </row>
    <row r="1185" spans="2:9" x14ac:dyDescent="0.2">
      <c r="B1185" s="33"/>
      <c r="C1185" s="31"/>
      <c r="D1185" s="31"/>
      <c r="E1185" s="38"/>
      <c r="F1185" s="32"/>
      <c r="G1185" s="34"/>
      <c r="H1185" s="34"/>
      <c r="I1185" s="53"/>
    </row>
    <row r="1186" spans="2:9" x14ac:dyDescent="0.2">
      <c r="B1186" s="33"/>
      <c r="C1186" s="31"/>
      <c r="D1186" s="31"/>
      <c r="E1186" s="38"/>
      <c r="F1186" s="32"/>
      <c r="G1186" s="34"/>
      <c r="H1186" s="34"/>
      <c r="I1186" s="53"/>
    </row>
    <row r="1187" spans="2:9" x14ac:dyDescent="0.2">
      <c r="B1187" s="33"/>
      <c r="C1187" s="31"/>
      <c r="D1187" s="31"/>
      <c r="E1187" s="38"/>
      <c r="F1187" s="32"/>
      <c r="G1187" s="34"/>
      <c r="H1187" s="34"/>
      <c r="I1187" s="53"/>
    </row>
    <row r="1188" spans="2:9" x14ac:dyDescent="0.2">
      <c r="B1188" s="33"/>
      <c r="C1188" s="31"/>
      <c r="D1188" s="31"/>
      <c r="E1188" s="38"/>
      <c r="F1188" s="32"/>
      <c r="G1188" s="34"/>
      <c r="H1188" s="34"/>
      <c r="I1188" s="53"/>
    </row>
    <row r="1189" spans="2:9" x14ac:dyDescent="0.2">
      <c r="B1189" s="33"/>
      <c r="C1189" s="31"/>
      <c r="D1189" s="31"/>
      <c r="E1189" s="38"/>
      <c r="F1189" s="32"/>
      <c r="G1189" s="34"/>
      <c r="H1189" s="34"/>
      <c r="I1189" s="53"/>
    </row>
    <row r="1190" spans="2:9" x14ac:dyDescent="0.2">
      <c r="B1190" s="33"/>
      <c r="C1190" s="31"/>
      <c r="D1190" s="31"/>
      <c r="E1190" s="38"/>
      <c r="F1190" s="32"/>
      <c r="G1190" s="34"/>
      <c r="H1190" s="34"/>
      <c r="I1190" s="53"/>
    </row>
    <row r="1191" spans="2:9" x14ac:dyDescent="0.2">
      <c r="B1191" s="33"/>
      <c r="C1191" s="31"/>
      <c r="D1191" s="31"/>
      <c r="E1191" s="38"/>
      <c r="F1191" s="32"/>
      <c r="G1191" s="34"/>
      <c r="H1191" s="34"/>
      <c r="I1191" s="53"/>
    </row>
    <row r="1192" spans="2:9" x14ac:dyDescent="0.2">
      <c r="B1192" s="33"/>
      <c r="C1192" s="31"/>
      <c r="D1192" s="31"/>
      <c r="E1192" s="38"/>
      <c r="F1192" s="32"/>
      <c r="G1192" s="34"/>
      <c r="H1192" s="34"/>
      <c r="I1192" s="53"/>
    </row>
    <row r="1193" spans="2:9" x14ac:dyDescent="0.2">
      <c r="B1193" s="33"/>
      <c r="C1193" s="31"/>
      <c r="D1193" s="31"/>
      <c r="E1193" s="38"/>
      <c r="F1193" s="32"/>
      <c r="G1193" s="34"/>
      <c r="H1193" s="34"/>
      <c r="I1193" s="53"/>
    </row>
    <row r="1194" spans="2:9" x14ac:dyDescent="0.2">
      <c r="B1194" s="33"/>
      <c r="C1194" s="31"/>
      <c r="D1194" s="31"/>
      <c r="E1194" s="38"/>
      <c r="F1194" s="32"/>
      <c r="G1194" s="34"/>
      <c r="H1194" s="34"/>
      <c r="I1194" s="53"/>
    </row>
    <row r="1195" spans="2:9" x14ac:dyDescent="0.2">
      <c r="B1195" s="33"/>
      <c r="C1195" s="31"/>
      <c r="D1195" s="31"/>
      <c r="E1195" s="38"/>
      <c r="F1195" s="32"/>
      <c r="G1195" s="34"/>
      <c r="H1195" s="34"/>
      <c r="I1195" s="53"/>
    </row>
    <row r="1196" spans="2:9" x14ac:dyDescent="0.2">
      <c r="B1196" s="33"/>
      <c r="C1196" s="31"/>
      <c r="D1196" s="31"/>
      <c r="E1196" s="38"/>
      <c r="F1196" s="32"/>
      <c r="G1196" s="34"/>
      <c r="H1196" s="34"/>
      <c r="I1196" s="53"/>
    </row>
    <row r="1197" spans="2:9" x14ac:dyDescent="0.2">
      <c r="B1197" s="33"/>
      <c r="C1197" s="31"/>
      <c r="D1197" s="31"/>
      <c r="E1197" s="38"/>
      <c r="F1197" s="32"/>
      <c r="G1197" s="34"/>
      <c r="H1197" s="34"/>
      <c r="I1197" s="53"/>
    </row>
    <row r="1198" spans="2:9" x14ac:dyDescent="0.2">
      <c r="B1198" s="33"/>
      <c r="C1198" s="31"/>
      <c r="D1198" s="31"/>
      <c r="E1198" s="38"/>
      <c r="F1198" s="32"/>
      <c r="G1198" s="34"/>
      <c r="H1198" s="34"/>
      <c r="I1198" s="53"/>
    </row>
    <row r="1199" spans="2:9" x14ac:dyDescent="0.2">
      <c r="B1199" s="33"/>
      <c r="C1199" s="31"/>
      <c r="D1199" s="31"/>
      <c r="E1199" s="38"/>
      <c r="F1199" s="32"/>
      <c r="G1199" s="34"/>
      <c r="H1199" s="34"/>
      <c r="I1199" s="53"/>
    </row>
    <row r="1200" spans="2:9" x14ac:dyDescent="0.2">
      <c r="B1200" s="33"/>
      <c r="C1200" s="31"/>
      <c r="D1200" s="31"/>
      <c r="E1200" s="38"/>
      <c r="F1200" s="32"/>
      <c r="G1200" s="34"/>
      <c r="H1200" s="34"/>
      <c r="I1200" s="53"/>
    </row>
    <row r="1201" spans="2:9" x14ac:dyDescent="0.2">
      <c r="B1201" s="33"/>
      <c r="C1201" s="31"/>
      <c r="D1201" s="31"/>
      <c r="E1201" s="38"/>
      <c r="F1201" s="32"/>
      <c r="G1201" s="34"/>
      <c r="H1201" s="34"/>
      <c r="I1201" s="53"/>
    </row>
    <row r="1202" spans="2:9" x14ac:dyDescent="0.2">
      <c r="B1202" s="33"/>
      <c r="C1202" s="31"/>
      <c r="D1202" s="31"/>
      <c r="E1202" s="38"/>
      <c r="F1202" s="32"/>
      <c r="G1202" s="34"/>
      <c r="H1202" s="34"/>
      <c r="I1202" s="53"/>
    </row>
    <row r="1203" spans="2:9" x14ac:dyDescent="0.2">
      <c r="B1203" s="33"/>
      <c r="C1203" s="31"/>
      <c r="D1203" s="31"/>
      <c r="E1203" s="38"/>
      <c r="F1203" s="32"/>
      <c r="G1203" s="34"/>
      <c r="H1203" s="34"/>
      <c r="I1203" s="53"/>
    </row>
    <row r="1204" spans="2:9" x14ac:dyDescent="0.2">
      <c r="B1204" s="33"/>
      <c r="C1204" s="31"/>
      <c r="D1204" s="31"/>
      <c r="E1204" s="38"/>
      <c r="F1204" s="32"/>
      <c r="G1204" s="34"/>
      <c r="H1204" s="34"/>
      <c r="I1204" s="53"/>
    </row>
    <row r="1205" spans="2:9" x14ac:dyDescent="0.2">
      <c r="B1205" s="33"/>
      <c r="C1205" s="31"/>
      <c r="D1205" s="31"/>
      <c r="E1205" s="38"/>
      <c r="F1205" s="32"/>
      <c r="G1205" s="34"/>
      <c r="H1205" s="34"/>
      <c r="I1205" s="53"/>
    </row>
    <row r="1206" spans="2:9" x14ac:dyDescent="0.2">
      <c r="B1206" s="33"/>
      <c r="C1206" s="31"/>
      <c r="D1206" s="31"/>
      <c r="E1206" s="38"/>
      <c r="F1206" s="32"/>
      <c r="G1206" s="34"/>
      <c r="H1206" s="34"/>
      <c r="I1206" s="53"/>
    </row>
    <row r="1207" spans="2:9" x14ac:dyDescent="0.2">
      <c r="B1207" s="33"/>
      <c r="C1207" s="31"/>
      <c r="D1207" s="31"/>
      <c r="E1207" s="38"/>
      <c r="F1207" s="32"/>
      <c r="G1207" s="34"/>
      <c r="H1207" s="34"/>
      <c r="I1207" s="53"/>
    </row>
    <row r="1208" spans="2:9" x14ac:dyDescent="0.2">
      <c r="B1208" s="33"/>
      <c r="C1208" s="31"/>
      <c r="D1208" s="31"/>
      <c r="E1208" s="38"/>
      <c r="F1208" s="32"/>
      <c r="G1208" s="34"/>
      <c r="H1208" s="34"/>
      <c r="I1208" s="53"/>
    </row>
    <row r="1209" spans="2:9" x14ac:dyDescent="0.2">
      <c r="B1209" s="33"/>
      <c r="C1209" s="31"/>
      <c r="D1209" s="31"/>
      <c r="E1209" s="38"/>
      <c r="F1209" s="32"/>
      <c r="G1209" s="34"/>
      <c r="H1209" s="34"/>
      <c r="I1209" s="53"/>
    </row>
    <row r="1210" spans="2:9" x14ac:dyDescent="0.2">
      <c r="B1210" s="33"/>
      <c r="C1210" s="31"/>
      <c r="D1210" s="31"/>
      <c r="E1210" s="38"/>
      <c r="F1210" s="32"/>
      <c r="G1210" s="34"/>
      <c r="H1210" s="34"/>
      <c r="I1210" s="53"/>
    </row>
    <row r="1211" spans="2:9" x14ac:dyDescent="0.2">
      <c r="B1211" s="33"/>
      <c r="C1211" s="31"/>
      <c r="D1211" s="31"/>
      <c r="E1211" s="38"/>
      <c r="F1211" s="32"/>
      <c r="G1211" s="34"/>
      <c r="H1211" s="34"/>
      <c r="I1211" s="53"/>
    </row>
    <row r="1212" spans="2:9" x14ac:dyDescent="0.2">
      <c r="B1212" s="33"/>
      <c r="C1212" s="31"/>
      <c r="D1212" s="31"/>
      <c r="E1212" s="38"/>
      <c r="F1212" s="32"/>
      <c r="G1212" s="34"/>
      <c r="H1212" s="34"/>
      <c r="I1212" s="53"/>
    </row>
    <row r="1213" spans="2:9" x14ac:dyDescent="0.2">
      <c r="B1213" s="33"/>
      <c r="C1213" s="31"/>
      <c r="D1213" s="31"/>
      <c r="E1213" s="38"/>
      <c r="F1213" s="32"/>
      <c r="G1213" s="34"/>
      <c r="H1213" s="34"/>
      <c r="I1213" s="53"/>
    </row>
    <row r="1214" spans="2:9" x14ac:dyDescent="0.2">
      <c r="B1214" s="33"/>
      <c r="C1214" s="31"/>
      <c r="D1214" s="31"/>
      <c r="E1214" s="38"/>
      <c r="F1214" s="32"/>
      <c r="G1214" s="34"/>
      <c r="H1214" s="34"/>
      <c r="I1214" s="53"/>
    </row>
    <row r="1215" spans="2:9" x14ac:dyDescent="0.2">
      <c r="B1215" s="33"/>
      <c r="C1215" s="31"/>
      <c r="D1215" s="31"/>
      <c r="E1215" s="38"/>
      <c r="F1215" s="32"/>
      <c r="G1215" s="34"/>
      <c r="H1215" s="34"/>
      <c r="I1215" s="53"/>
    </row>
    <row r="1216" spans="2:9" x14ac:dyDescent="0.2">
      <c r="B1216" s="33"/>
      <c r="C1216" s="31"/>
      <c r="D1216" s="31"/>
      <c r="E1216" s="38"/>
      <c r="F1216" s="32"/>
      <c r="G1216" s="34"/>
      <c r="H1216" s="34"/>
      <c r="I1216" s="53"/>
    </row>
    <row r="1217" spans="2:9" x14ac:dyDescent="0.2">
      <c r="B1217" s="33"/>
      <c r="C1217" s="31"/>
      <c r="D1217" s="31"/>
      <c r="E1217" s="38"/>
      <c r="F1217" s="32"/>
      <c r="G1217" s="34"/>
      <c r="H1217" s="34"/>
      <c r="I1217" s="53"/>
    </row>
    <row r="1218" spans="2:9" x14ac:dyDescent="0.2">
      <c r="B1218" s="33"/>
      <c r="C1218" s="31"/>
      <c r="D1218" s="31"/>
      <c r="E1218" s="38"/>
      <c r="F1218" s="32"/>
      <c r="G1218" s="34"/>
      <c r="H1218" s="34"/>
      <c r="I1218" s="53"/>
    </row>
    <row r="1219" spans="2:9" x14ac:dyDescent="0.2">
      <c r="B1219" s="33"/>
      <c r="C1219" s="31"/>
      <c r="D1219" s="31"/>
      <c r="E1219" s="38"/>
      <c r="F1219" s="32"/>
      <c r="G1219" s="34"/>
      <c r="H1219" s="34"/>
      <c r="I1219" s="53"/>
    </row>
    <row r="1220" spans="2:9" x14ac:dyDescent="0.2">
      <c r="B1220" s="33"/>
      <c r="C1220" s="31"/>
      <c r="D1220" s="31"/>
      <c r="E1220" s="38"/>
      <c r="F1220" s="32"/>
      <c r="G1220" s="34"/>
      <c r="H1220" s="34"/>
      <c r="I1220" s="53"/>
    </row>
    <row r="1221" spans="2:9" x14ac:dyDescent="0.2">
      <c r="B1221" s="33"/>
      <c r="C1221" s="31"/>
      <c r="D1221" s="31"/>
      <c r="E1221" s="38"/>
      <c r="F1221" s="32"/>
      <c r="G1221" s="34"/>
      <c r="H1221" s="34"/>
      <c r="I1221" s="53"/>
    </row>
    <row r="1222" spans="2:9" x14ac:dyDescent="0.2">
      <c r="B1222" s="33"/>
      <c r="C1222" s="31"/>
      <c r="D1222" s="31"/>
      <c r="E1222" s="38"/>
      <c r="F1222" s="32"/>
      <c r="G1222" s="34"/>
      <c r="H1222" s="34"/>
      <c r="I1222" s="53"/>
    </row>
    <row r="1223" spans="2:9" x14ac:dyDescent="0.2">
      <c r="B1223" s="33"/>
      <c r="C1223" s="31"/>
      <c r="D1223" s="31"/>
      <c r="E1223" s="38"/>
      <c r="F1223" s="32"/>
      <c r="G1223" s="34"/>
      <c r="H1223" s="34"/>
      <c r="I1223" s="53"/>
    </row>
    <row r="1224" spans="2:9" x14ac:dyDescent="0.2">
      <c r="B1224" s="33"/>
      <c r="C1224" s="31"/>
      <c r="D1224" s="31"/>
      <c r="E1224" s="38"/>
      <c r="F1224" s="32"/>
      <c r="G1224" s="34"/>
      <c r="H1224" s="34"/>
      <c r="I1224" s="53"/>
    </row>
    <row r="1225" spans="2:9" x14ac:dyDescent="0.2">
      <c r="B1225" s="33"/>
      <c r="C1225" s="31"/>
      <c r="D1225" s="31"/>
      <c r="E1225" s="38"/>
      <c r="F1225" s="32"/>
      <c r="G1225" s="34"/>
      <c r="H1225" s="34"/>
      <c r="I1225" s="53"/>
    </row>
    <row r="1226" spans="2:9" x14ac:dyDescent="0.2">
      <c r="B1226" s="33"/>
      <c r="C1226" s="31"/>
      <c r="D1226" s="31"/>
      <c r="E1226" s="38"/>
      <c r="F1226" s="32"/>
      <c r="G1226" s="34"/>
      <c r="H1226" s="34"/>
      <c r="I1226" s="53"/>
    </row>
    <row r="1227" spans="2:9" x14ac:dyDescent="0.2">
      <c r="B1227" s="33"/>
      <c r="C1227" s="31"/>
      <c r="D1227" s="31"/>
      <c r="E1227" s="38"/>
      <c r="F1227" s="32"/>
      <c r="G1227" s="34"/>
      <c r="H1227" s="34"/>
      <c r="I1227" s="53"/>
    </row>
    <row r="1228" spans="2:9" x14ac:dyDescent="0.2">
      <c r="B1228" s="33"/>
      <c r="C1228" s="31"/>
      <c r="D1228" s="31"/>
      <c r="E1228" s="38"/>
      <c r="F1228" s="32"/>
      <c r="G1228" s="34"/>
      <c r="H1228" s="34"/>
      <c r="I1228" s="53"/>
    </row>
    <row r="1229" spans="2:9" x14ac:dyDescent="0.2">
      <c r="B1229" s="33"/>
      <c r="C1229" s="31"/>
      <c r="D1229" s="31"/>
      <c r="E1229" s="38"/>
      <c r="F1229" s="32"/>
      <c r="G1229" s="34"/>
      <c r="H1229" s="34"/>
      <c r="I1229" s="53"/>
    </row>
    <row r="1230" spans="2:9" x14ac:dyDescent="0.2">
      <c r="B1230" s="33"/>
      <c r="C1230" s="31"/>
      <c r="D1230" s="31"/>
      <c r="E1230" s="38"/>
      <c r="F1230" s="32"/>
      <c r="G1230" s="34"/>
      <c r="H1230" s="34"/>
      <c r="I1230" s="53"/>
    </row>
    <row r="1231" spans="2:9" x14ac:dyDescent="0.2">
      <c r="B1231" s="33"/>
      <c r="C1231" s="31"/>
      <c r="D1231" s="31"/>
      <c r="E1231" s="38"/>
      <c r="F1231" s="32"/>
      <c r="G1231" s="34"/>
      <c r="H1231" s="34"/>
      <c r="I1231" s="53"/>
    </row>
    <row r="1232" spans="2:9" x14ac:dyDescent="0.2">
      <c r="B1232" s="33"/>
      <c r="C1232" s="31"/>
      <c r="D1232" s="31"/>
      <c r="E1232" s="38"/>
      <c r="F1232" s="32"/>
      <c r="G1232" s="34"/>
      <c r="H1232" s="34"/>
      <c r="I1232" s="53"/>
    </row>
    <row r="1233" spans="2:9" x14ac:dyDescent="0.2">
      <c r="B1233" s="33"/>
      <c r="C1233" s="31"/>
      <c r="D1233" s="31"/>
      <c r="E1233" s="38"/>
      <c r="F1233" s="32"/>
      <c r="G1233" s="34"/>
      <c r="H1233" s="34"/>
      <c r="I1233" s="53"/>
    </row>
    <row r="1234" spans="2:9" x14ac:dyDescent="0.2">
      <c r="B1234" s="33"/>
      <c r="C1234" s="31"/>
      <c r="D1234" s="31"/>
      <c r="E1234" s="38"/>
      <c r="F1234" s="32"/>
      <c r="G1234" s="34"/>
      <c r="H1234" s="34"/>
      <c r="I1234" s="53"/>
    </row>
    <row r="1235" spans="2:9" x14ac:dyDescent="0.2">
      <c r="B1235" s="33"/>
      <c r="C1235" s="31"/>
      <c r="D1235" s="31"/>
      <c r="E1235" s="38"/>
      <c r="F1235" s="32"/>
      <c r="G1235" s="34"/>
      <c r="H1235" s="34"/>
      <c r="I1235" s="53"/>
    </row>
    <row r="1236" spans="2:9" x14ac:dyDescent="0.2">
      <c r="B1236" s="33"/>
      <c r="C1236" s="31"/>
      <c r="D1236" s="31"/>
      <c r="E1236" s="38"/>
      <c r="F1236" s="32"/>
      <c r="G1236" s="34"/>
      <c r="H1236" s="34"/>
      <c r="I1236" s="53"/>
    </row>
    <row r="1237" spans="2:9" x14ac:dyDescent="0.2">
      <c r="B1237" s="33"/>
      <c r="C1237" s="31"/>
      <c r="D1237" s="31"/>
      <c r="E1237" s="38"/>
      <c r="F1237" s="32"/>
      <c r="G1237" s="34"/>
      <c r="H1237" s="34"/>
      <c r="I1237" s="53"/>
    </row>
    <row r="1238" spans="2:9" x14ac:dyDescent="0.2">
      <c r="B1238" s="33"/>
      <c r="C1238" s="31"/>
      <c r="D1238" s="31"/>
      <c r="E1238" s="38"/>
      <c r="F1238" s="32"/>
      <c r="G1238" s="34"/>
      <c r="H1238" s="34"/>
      <c r="I1238" s="53"/>
    </row>
    <row r="1239" spans="2:9" x14ac:dyDescent="0.2">
      <c r="B1239" s="33"/>
      <c r="C1239" s="31"/>
      <c r="D1239" s="31"/>
      <c r="E1239" s="38"/>
      <c r="F1239" s="32"/>
      <c r="G1239" s="34"/>
      <c r="H1239" s="34"/>
      <c r="I1239" s="53"/>
    </row>
    <row r="1240" spans="2:9" x14ac:dyDescent="0.2">
      <c r="B1240" s="33"/>
      <c r="C1240" s="31"/>
      <c r="D1240" s="31"/>
      <c r="E1240" s="38"/>
      <c r="F1240" s="32"/>
      <c r="G1240" s="34"/>
      <c r="H1240" s="34"/>
      <c r="I1240" s="53"/>
    </row>
    <row r="1241" spans="2:9" x14ac:dyDescent="0.2">
      <c r="B1241" s="33"/>
      <c r="C1241" s="31"/>
      <c r="D1241" s="31"/>
      <c r="E1241" s="38"/>
      <c r="F1241" s="32"/>
      <c r="G1241" s="34"/>
      <c r="H1241" s="34"/>
      <c r="I1241" s="53"/>
    </row>
    <row r="1242" spans="2:9" x14ac:dyDescent="0.2">
      <c r="B1242" s="33"/>
      <c r="C1242" s="31"/>
      <c r="D1242" s="31"/>
      <c r="E1242" s="38"/>
      <c r="F1242" s="32"/>
      <c r="G1242" s="34"/>
      <c r="H1242" s="34"/>
      <c r="I1242" s="53"/>
    </row>
    <row r="1243" spans="2:9" x14ac:dyDescent="0.2">
      <c r="B1243" s="33"/>
      <c r="C1243" s="31"/>
      <c r="D1243" s="31"/>
      <c r="E1243" s="38"/>
      <c r="F1243" s="32"/>
      <c r="G1243" s="34"/>
      <c r="H1243" s="34"/>
      <c r="I1243" s="53"/>
    </row>
    <row r="1244" spans="2:9" x14ac:dyDescent="0.2">
      <c r="B1244" s="33"/>
      <c r="C1244" s="31"/>
      <c r="D1244" s="31"/>
      <c r="E1244" s="38"/>
      <c r="F1244" s="32"/>
      <c r="G1244" s="34"/>
      <c r="H1244" s="34"/>
      <c r="I1244" s="53"/>
    </row>
    <row r="1245" spans="2:9" x14ac:dyDescent="0.2">
      <c r="B1245" s="33"/>
      <c r="C1245" s="31"/>
      <c r="D1245" s="31"/>
      <c r="E1245" s="38"/>
      <c r="F1245" s="32"/>
      <c r="G1245" s="34"/>
      <c r="H1245" s="34"/>
      <c r="I1245" s="53"/>
    </row>
    <row r="1246" spans="2:9" x14ac:dyDescent="0.2">
      <c r="B1246" s="33"/>
      <c r="C1246" s="31"/>
      <c r="D1246" s="31"/>
      <c r="E1246" s="38"/>
      <c r="F1246" s="32"/>
      <c r="G1246" s="34"/>
      <c r="H1246" s="34"/>
      <c r="I1246" s="53"/>
    </row>
    <row r="1247" spans="2:9" x14ac:dyDescent="0.2">
      <c r="B1247" s="33"/>
      <c r="C1247" s="31"/>
      <c r="D1247" s="31"/>
      <c r="E1247" s="38"/>
      <c r="F1247" s="32"/>
      <c r="G1247" s="34"/>
      <c r="H1247" s="34"/>
      <c r="I1247" s="53"/>
    </row>
    <row r="1248" spans="2:9" x14ac:dyDescent="0.2">
      <c r="B1248" s="33"/>
      <c r="C1248" s="31"/>
      <c r="D1248" s="31"/>
      <c r="E1248" s="38"/>
      <c r="F1248" s="32"/>
      <c r="G1248" s="34"/>
      <c r="H1248" s="34"/>
      <c r="I1248" s="53"/>
    </row>
    <row r="1249" spans="2:9" x14ac:dyDescent="0.2">
      <c r="B1249" s="33"/>
      <c r="C1249" s="31"/>
      <c r="D1249" s="31"/>
      <c r="E1249" s="38"/>
      <c r="F1249" s="32"/>
      <c r="G1249" s="34"/>
      <c r="H1249" s="34"/>
      <c r="I1249" s="53"/>
    </row>
    <row r="1250" spans="2:9" x14ac:dyDescent="0.2">
      <c r="B1250" s="33"/>
      <c r="C1250" s="31"/>
      <c r="D1250" s="31"/>
      <c r="E1250" s="38"/>
      <c r="F1250" s="32"/>
      <c r="G1250" s="34"/>
      <c r="H1250" s="34"/>
      <c r="I1250" s="53"/>
    </row>
    <row r="1251" spans="2:9" x14ac:dyDescent="0.2">
      <c r="B1251" s="33"/>
      <c r="C1251" s="31"/>
      <c r="D1251" s="31"/>
      <c r="E1251" s="38"/>
      <c r="F1251" s="32"/>
      <c r="G1251" s="34"/>
      <c r="H1251" s="34"/>
      <c r="I1251" s="53"/>
    </row>
    <row r="1252" spans="2:9" x14ac:dyDescent="0.2">
      <c r="B1252" s="33"/>
      <c r="C1252" s="31"/>
      <c r="D1252" s="31"/>
      <c r="E1252" s="38"/>
      <c r="F1252" s="32"/>
      <c r="G1252" s="34"/>
      <c r="H1252" s="34"/>
      <c r="I1252" s="53"/>
    </row>
    <row r="1253" spans="2:9" x14ac:dyDescent="0.2">
      <c r="B1253" s="33"/>
      <c r="C1253" s="31"/>
      <c r="D1253" s="31"/>
      <c r="E1253" s="38"/>
      <c r="F1253" s="32"/>
      <c r="G1253" s="34"/>
      <c r="H1253" s="34"/>
      <c r="I1253" s="53"/>
    </row>
    <row r="1254" spans="2:9" x14ac:dyDescent="0.2">
      <c r="B1254" s="33"/>
      <c r="C1254" s="31"/>
      <c r="D1254" s="31"/>
      <c r="E1254" s="38"/>
      <c r="F1254" s="32"/>
      <c r="G1254" s="34"/>
      <c r="H1254" s="34"/>
      <c r="I1254" s="53"/>
    </row>
    <row r="1255" spans="2:9" x14ac:dyDescent="0.2">
      <c r="B1255" s="33"/>
      <c r="C1255" s="31"/>
      <c r="D1255" s="31"/>
      <c r="E1255" s="38"/>
      <c r="F1255" s="32"/>
      <c r="G1255" s="34"/>
      <c r="H1255" s="34"/>
      <c r="I1255" s="53"/>
    </row>
    <row r="1256" spans="2:9" x14ac:dyDescent="0.2">
      <c r="B1256" s="33"/>
      <c r="C1256" s="31"/>
      <c r="D1256" s="31"/>
      <c r="E1256" s="38"/>
      <c r="F1256" s="32"/>
      <c r="G1256" s="34"/>
      <c r="H1256" s="34"/>
      <c r="I1256" s="53"/>
    </row>
    <row r="1257" spans="2:9" x14ac:dyDescent="0.2">
      <c r="B1257" s="33"/>
      <c r="C1257" s="31"/>
      <c r="D1257" s="31"/>
      <c r="E1257" s="38"/>
      <c r="F1257" s="32"/>
      <c r="G1257" s="34"/>
      <c r="H1257" s="34"/>
      <c r="I1257" s="53"/>
    </row>
    <row r="1258" spans="2:9" x14ac:dyDescent="0.2">
      <c r="B1258" s="33"/>
      <c r="C1258" s="31"/>
      <c r="D1258" s="31"/>
      <c r="E1258" s="38"/>
      <c r="F1258" s="32"/>
      <c r="G1258" s="34"/>
      <c r="H1258" s="34"/>
      <c r="I1258" s="53"/>
    </row>
    <row r="1259" spans="2:9" x14ac:dyDescent="0.2">
      <c r="B1259" s="33"/>
      <c r="C1259" s="31"/>
      <c r="D1259" s="31"/>
      <c r="E1259" s="38"/>
      <c r="F1259" s="32"/>
      <c r="G1259" s="34"/>
      <c r="H1259" s="34"/>
      <c r="I1259" s="53"/>
    </row>
    <row r="1260" spans="2:9" x14ac:dyDescent="0.2">
      <c r="B1260" s="33"/>
      <c r="C1260" s="31"/>
      <c r="D1260" s="31"/>
      <c r="E1260" s="38"/>
      <c r="F1260" s="32"/>
      <c r="G1260" s="34"/>
      <c r="H1260" s="34"/>
      <c r="I1260" s="53"/>
    </row>
    <row r="1261" spans="2:9" x14ac:dyDescent="0.2">
      <c r="B1261" s="33"/>
      <c r="C1261" s="31"/>
      <c r="D1261" s="31"/>
      <c r="E1261" s="38"/>
      <c r="F1261" s="32"/>
      <c r="G1261" s="34"/>
      <c r="H1261" s="34"/>
      <c r="I1261" s="53"/>
    </row>
    <row r="1262" spans="2:9" x14ac:dyDescent="0.2">
      <c r="B1262" s="33"/>
      <c r="C1262" s="31"/>
      <c r="D1262" s="31"/>
      <c r="E1262" s="38"/>
      <c r="F1262" s="32"/>
      <c r="G1262" s="34"/>
      <c r="H1262" s="34"/>
      <c r="I1262" s="53"/>
    </row>
    <row r="1263" spans="2:9" x14ac:dyDescent="0.2">
      <c r="B1263" s="33"/>
      <c r="C1263" s="31"/>
      <c r="D1263" s="31"/>
      <c r="E1263" s="38"/>
      <c r="F1263" s="32"/>
      <c r="G1263" s="34"/>
      <c r="H1263" s="34"/>
      <c r="I1263" s="53"/>
    </row>
    <row r="1264" spans="2:9" x14ac:dyDescent="0.2">
      <c r="B1264" s="33"/>
      <c r="C1264" s="31"/>
      <c r="D1264" s="31"/>
      <c r="E1264" s="38"/>
      <c r="F1264" s="32"/>
      <c r="G1264" s="34"/>
      <c r="H1264" s="34"/>
      <c r="I1264" s="53"/>
    </row>
    <row r="1265" spans="2:9" x14ac:dyDescent="0.2">
      <c r="B1265" s="33"/>
      <c r="C1265" s="31"/>
      <c r="D1265" s="31"/>
      <c r="E1265" s="38"/>
      <c r="F1265" s="32"/>
      <c r="G1265" s="34"/>
      <c r="H1265" s="34"/>
      <c r="I1265" s="53"/>
    </row>
    <row r="1266" spans="2:9" x14ac:dyDescent="0.2">
      <c r="B1266" s="33"/>
      <c r="C1266" s="31"/>
      <c r="D1266" s="31"/>
      <c r="E1266" s="38"/>
      <c r="F1266" s="32"/>
      <c r="G1266" s="34"/>
      <c r="H1266" s="34"/>
      <c r="I1266" s="53"/>
    </row>
    <row r="1267" spans="2:9" x14ac:dyDescent="0.2">
      <c r="B1267" s="33"/>
      <c r="C1267" s="31"/>
      <c r="D1267" s="31"/>
      <c r="E1267" s="38"/>
      <c r="F1267" s="32"/>
      <c r="G1267" s="34"/>
      <c r="H1267" s="34"/>
      <c r="I1267" s="53"/>
    </row>
    <row r="1268" spans="2:9" x14ac:dyDescent="0.2">
      <c r="B1268" s="33"/>
      <c r="C1268" s="31"/>
      <c r="D1268" s="31"/>
      <c r="E1268" s="38"/>
      <c r="F1268" s="32"/>
      <c r="G1268" s="34"/>
      <c r="H1268" s="34"/>
      <c r="I1268" s="53"/>
    </row>
    <row r="1269" spans="2:9" x14ac:dyDescent="0.2">
      <c r="B1269" s="33"/>
      <c r="C1269" s="31"/>
      <c r="D1269" s="31"/>
      <c r="E1269" s="38"/>
      <c r="F1269" s="32"/>
      <c r="G1269" s="34"/>
      <c r="H1269" s="34"/>
      <c r="I1269" s="53"/>
    </row>
    <row r="1270" spans="2:9" x14ac:dyDescent="0.2">
      <c r="B1270" s="33"/>
      <c r="C1270" s="31"/>
      <c r="D1270" s="31"/>
      <c r="E1270" s="38"/>
      <c r="F1270" s="32"/>
      <c r="G1270" s="34"/>
      <c r="H1270" s="34"/>
      <c r="I1270" s="53"/>
    </row>
    <row r="1271" spans="2:9" x14ac:dyDescent="0.2">
      <c r="B1271" s="33"/>
      <c r="C1271" s="31"/>
      <c r="D1271" s="31"/>
      <c r="E1271" s="38"/>
      <c r="F1271" s="32"/>
      <c r="G1271" s="34"/>
      <c r="H1271" s="34"/>
      <c r="I1271" s="53"/>
    </row>
    <row r="1272" spans="2:9" x14ac:dyDescent="0.2">
      <c r="B1272" s="33"/>
      <c r="C1272" s="31"/>
      <c r="D1272" s="31"/>
      <c r="E1272" s="38"/>
      <c r="F1272" s="32"/>
      <c r="G1272" s="34"/>
      <c r="H1272" s="34"/>
      <c r="I1272" s="53"/>
    </row>
    <row r="1273" spans="2:9" x14ac:dyDescent="0.2">
      <c r="B1273" s="33"/>
      <c r="C1273" s="31"/>
      <c r="D1273" s="31"/>
      <c r="E1273" s="38"/>
      <c r="F1273" s="32"/>
      <c r="G1273" s="34"/>
      <c r="H1273" s="34"/>
      <c r="I1273" s="53"/>
    </row>
    <row r="1274" spans="2:9" x14ac:dyDescent="0.2">
      <c r="B1274" s="33"/>
      <c r="C1274" s="31"/>
      <c r="D1274" s="31"/>
      <c r="E1274" s="38"/>
      <c r="F1274" s="32"/>
      <c r="G1274" s="34"/>
      <c r="H1274" s="34"/>
      <c r="I1274" s="53"/>
    </row>
    <row r="1275" spans="2:9" x14ac:dyDescent="0.2">
      <c r="B1275" s="33"/>
      <c r="C1275" s="31"/>
      <c r="D1275" s="31"/>
      <c r="E1275" s="38"/>
      <c r="F1275" s="32"/>
      <c r="G1275" s="34"/>
      <c r="H1275" s="34"/>
      <c r="I1275" s="53"/>
    </row>
    <row r="1276" spans="2:9" x14ac:dyDescent="0.2">
      <c r="B1276" s="33"/>
      <c r="C1276" s="31"/>
      <c r="D1276" s="31"/>
      <c r="E1276" s="38"/>
      <c r="F1276" s="32"/>
      <c r="G1276" s="34"/>
      <c r="H1276" s="34"/>
      <c r="I1276" s="53"/>
    </row>
    <row r="1277" spans="2:9" x14ac:dyDescent="0.2">
      <c r="B1277" s="33"/>
      <c r="C1277" s="31"/>
      <c r="D1277" s="31"/>
      <c r="E1277" s="38"/>
      <c r="F1277" s="32"/>
      <c r="G1277" s="34"/>
      <c r="H1277" s="34"/>
      <c r="I1277" s="53"/>
    </row>
    <row r="1278" spans="2:9" x14ac:dyDescent="0.2">
      <c r="B1278" s="33"/>
      <c r="C1278" s="31"/>
      <c r="D1278" s="31"/>
      <c r="E1278" s="38"/>
      <c r="F1278" s="32"/>
      <c r="G1278" s="34"/>
      <c r="H1278" s="34"/>
      <c r="I1278" s="53"/>
    </row>
    <row r="1279" spans="2:9" x14ac:dyDescent="0.2">
      <c r="B1279" s="33"/>
      <c r="C1279" s="31"/>
      <c r="D1279" s="31"/>
      <c r="E1279" s="38"/>
      <c r="F1279" s="32"/>
      <c r="G1279" s="34"/>
      <c r="H1279" s="34"/>
      <c r="I1279" s="53"/>
    </row>
    <row r="1280" spans="2:9" x14ac:dyDescent="0.2">
      <c r="B1280" s="33"/>
      <c r="C1280" s="31"/>
      <c r="D1280" s="31"/>
      <c r="E1280" s="38"/>
      <c r="F1280" s="32"/>
      <c r="G1280" s="34"/>
      <c r="H1280" s="34"/>
      <c r="I1280" s="53"/>
    </row>
    <row r="1281" spans="2:9" x14ac:dyDescent="0.2">
      <c r="B1281" s="33"/>
      <c r="C1281" s="31"/>
      <c r="D1281" s="31"/>
      <c r="E1281" s="38"/>
      <c r="F1281" s="32"/>
      <c r="G1281" s="34"/>
      <c r="H1281" s="34"/>
      <c r="I1281" s="53"/>
    </row>
    <row r="1282" spans="2:9" x14ac:dyDescent="0.2">
      <c r="B1282" s="33"/>
      <c r="C1282" s="31"/>
      <c r="D1282" s="31"/>
      <c r="E1282" s="38"/>
      <c r="F1282" s="32"/>
      <c r="G1282" s="34"/>
      <c r="H1282" s="34"/>
      <c r="I1282" s="53"/>
    </row>
    <row r="1283" spans="2:9" x14ac:dyDescent="0.2">
      <c r="B1283" s="33"/>
      <c r="C1283" s="31"/>
      <c r="D1283" s="31"/>
      <c r="E1283" s="38"/>
      <c r="F1283" s="32"/>
      <c r="G1283" s="34"/>
      <c r="H1283" s="34"/>
      <c r="I1283" s="53"/>
    </row>
    <row r="1284" spans="2:9" x14ac:dyDescent="0.2">
      <c r="B1284" s="33"/>
      <c r="C1284" s="31"/>
      <c r="D1284" s="31"/>
      <c r="E1284" s="38"/>
      <c r="F1284" s="32"/>
      <c r="G1284" s="34"/>
      <c r="H1284" s="34"/>
      <c r="I1284" s="53"/>
    </row>
    <row r="1285" spans="2:9" x14ac:dyDescent="0.2">
      <c r="B1285" s="33"/>
      <c r="C1285" s="31"/>
      <c r="D1285" s="31"/>
      <c r="E1285" s="38"/>
      <c r="F1285" s="32"/>
      <c r="G1285" s="34"/>
      <c r="H1285" s="34"/>
      <c r="I1285" s="53"/>
    </row>
    <row r="1286" spans="2:9" x14ac:dyDescent="0.2">
      <c r="B1286" s="33"/>
      <c r="C1286" s="31"/>
      <c r="D1286" s="31"/>
      <c r="E1286" s="38"/>
      <c r="F1286" s="32"/>
      <c r="G1286" s="34"/>
      <c r="H1286" s="34"/>
      <c r="I1286" s="53"/>
    </row>
    <row r="1287" spans="2:9" x14ac:dyDescent="0.2">
      <c r="B1287" s="33"/>
      <c r="C1287" s="31"/>
      <c r="D1287" s="31"/>
      <c r="E1287" s="38"/>
      <c r="F1287" s="32"/>
      <c r="G1287" s="34"/>
      <c r="H1287" s="34"/>
      <c r="I1287" s="53"/>
    </row>
    <row r="1288" spans="2:9" x14ac:dyDescent="0.2">
      <c r="B1288" s="33"/>
      <c r="C1288" s="31"/>
      <c r="D1288" s="31"/>
      <c r="E1288" s="38"/>
      <c r="F1288" s="32"/>
      <c r="G1288" s="34"/>
      <c r="H1288" s="34"/>
      <c r="I1288" s="53"/>
    </row>
    <row r="1289" spans="2:9" x14ac:dyDescent="0.2">
      <c r="B1289" s="33"/>
      <c r="C1289" s="31"/>
      <c r="D1289" s="31"/>
      <c r="E1289" s="38"/>
      <c r="F1289" s="32"/>
      <c r="G1289" s="34"/>
      <c r="H1289" s="34"/>
      <c r="I1289" s="53"/>
    </row>
    <row r="1290" spans="2:9" x14ac:dyDescent="0.2">
      <c r="B1290" s="33"/>
      <c r="C1290" s="31"/>
      <c r="D1290" s="31"/>
      <c r="E1290" s="38"/>
      <c r="F1290" s="32"/>
      <c r="G1290" s="34"/>
      <c r="H1290" s="34"/>
      <c r="I1290" s="53"/>
    </row>
    <row r="1291" spans="2:9" x14ac:dyDescent="0.2">
      <c r="B1291" s="33"/>
      <c r="C1291" s="31"/>
      <c r="D1291" s="31"/>
      <c r="E1291" s="38"/>
      <c r="F1291" s="32"/>
      <c r="G1291" s="34"/>
      <c r="H1291" s="34"/>
      <c r="I1291" s="53"/>
    </row>
    <row r="1292" spans="2:9" x14ac:dyDescent="0.2">
      <c r="B1292" s="33"/>
      <c r="C1292" s="31"/>
      <c r="D1292" s="31"/>
      <c r="E1292" s="38"/>
      <c r="F1292" s="32"/>
      <c r="G1292" s="34"/>
      <c r="H1292" s="34"/>
      <c r="I1292" s="53"/>
    </row>
    <row r="1293" spans="2:9" x14ac:dyDescent="0.2">
      <c r="B1293" s="33"/>
      <c r="C1293" s="31"/>
      <c r="D1293" s="31"/>
      <c r="E1293" s="38"/>
      <c r="F1293" s="32"/>
      <c r="G1293" s="34"/>
      <c r="H1293" s="34"/>
      <c r="I1293" s="53"/>
    </row>
    <row r="1294" spans="2:9" x14ac:dyDescent="0.2">
      <c r="B1294" s="33"/>
      <c r="C1294" s="31"/>
      <c r="D1294" s="31"/>
      <c r="E1294" s="38"/>
      <c r="F1294" s="32"/>
      <c r="G1294" s="34"/>
      <c r="H1294" s="34"/>
      <c r="I1294" s="53"/>
    </row>
    <row r="1295" spans="2:9" x14ac:dyDescent="0.2">
      <c r="B1295" s="33"/>
      <c r="C1295" s="31"/>
      <c r="D1295" s="31"/>
      <c r="E1295" s="38"/>
      <c r="F1295" s="32"/>
      <c r="G1295" s="34"/>
      <c r="H1295" s="34"/>
      <c r="I1295" s="53"/>
    </row>
    <row r="1296" spans="2:9" x14ac:dyDescent="0.2">
      <c r="B1296" s="33"/>
      <c r="C1296" s="31"/>
      <c r="D1296" s="31"/>
      <c r="E1296" s="38"/>
      <c r="F1296" s="32"/>
      <c r="G1296" s="34"/>
      <c r="H1296" s="34"/>
      <c r="I1296" s="53"/>
    </row>
    <row r="1297" spans="2:9" x14ac:dyDescent="0.2">
      <c r="B1297" s="33"/>
      <c r="C1297" s="31"/>
      <c r="D1297" s="31"/>
      <c r="E1297" s="38"/>
      <c r="F1297" s="32"/>
      <c r="G1297" s="34"/>
      <c r="H1297" s="34"/>
      <c r="I1297" s="53"/>
    </row>
    <row r="1298" spans="2:9" x14ac:dyDescent="0.2">
      <c r="B1298" s="33"/>
      <c r="C1298" s="31"/>
      <c r="D1298" s="31"/>
      <c r="E1298" s="38"/>
      <c r="F1298" s="32"/>
      <c r="G1298" s="34"/>
      <c r="H1298" s="34"/>
      <c r="I1298" s="53"/>
    </row>
    <row r="1299" spans="2:9" x14ac:dyDescent="0.2">
      <c r="B1299" s="33"/>
      <c r="C1299" s="31"/>
      <c r="D1299" s="31"/>
      <c r="E1299" s="38"/>
      <c r="F1299" s="32"/>
      <c r="G1299" s="34"/>
      <c r="H1299" s="34"/>
      <c r="I1299" s="53"/>
    </row>
    <row r="1300" spans="2:9" x14ac:dyDescent="0.2">
      <c r="B1300" s="33"/>
      <c r="C1300" s="31"/>
      <c r="D1300" s="31"/>
      <c r="E1300" s="38"/>
      <c r="F1300" s="32"/>
      <c r="G1300" s="34"/>
      <c r="H1300" s="34"/>
      <c r="I1300" s="53"/>
    </row>
    <row r="1301" spans="2:9" x14ac:dyDescent="0.2">
      <c r="B1301" s="33"/>
      <c r="C1301" s="31"/>
      <c r="D1301" s="31"/>
      <c r="E1301" s="38"/>
      <c r="F1301" s="32"/>
      <c r="G1301" s="34"/>
      <c r="H1301" s="34"/>
      <c r="I1301" s="53"/>
    </row>
    <row r="1302" spans="2:9" x14ac:dyDescent="0.2">
      <c r="B1302" s="33"/>
      <c r="C1302" s="31"/>
      <c r="D1302" s="31"/>
      <c r="E1302" s="38"/>
      <c r="F1302" s="32"/>
      <c r="G1302" s="34"/>
      <c r="H1302" s="34"/>
      <c r="I1302" s="53"/>
    </row>
    <row r="1303" spans="2:9" x14ac:dyDescent="0.2">
      <c r="B1303" s="33"/>
      <c r="C1303" s="31"/>
      <c r="D1303" s="31"/>
      <c r="E1303" s="38"/>
      <c r="F1303" s="32"/>
      <c r="G1303" s="34"/>
      <c r="H1303" s="34"/>
      <c r="I1303" s="53"/>
    </row>
    <row r="1304" spans="2:9" x14ac:dyDescent="0.2">
      <c r="B1304" s="33"/>
      <c r="C1304" s="31"/>
      <c r="D1304" s="31"/>
      <c r="E1304" s="38"/>
      <c r="F1304" s="32"/>
      <c r="G1304" s="34"/>
      <c r="H1304" s="34"/>
      <c r="I1304" s="53"/>
    </row>
    <row r="1305" spans="2:9" x14ac:dyDescent="0.2">
      <c r="B1305" s="33"/>
      <c r="C1305" s="31"/>
      <c r="D1305" s="31"/>
      <c r="E1305" s="38"/>
      <c r="F1305" s="32"/>
      <c r="G1305" s="34"/>
      <c r="H1305" s="34"/>
      <c r="I1305" s="53"/>
    </row>
    <row r="1306" spans="2:9" x14ac:dyDescent="0.2">
      <c r="B1306" s="33"/>
      <c r="C1306" s="31"/>
      <c r="D1306" s="31"/>
      <c r="E1306" s="38"/>
      <c r="F1306" s="32"/>
      <c r="G1306" s="34"/>
      <c r="H1306" s="34"/>
      <c r="I1306" s="53"/>
    </row>
    <row r="1307" spans="2:9" x14ac:dyDescent="0.2">
      <c r="B1307" s="33"/>
      <c r="C1307" s="31"/>
      <c r="D1307" s="31"/>
      <c r="E1307" s="38"/>
      <c r="F1307" s="32"/>
      <c r="G1307" s="34"/>
      <c r="H1307" s="34"/>
      <c r="I1307" s="53"/>
    </row>
    <row r="1308" spans="2:9" x14ac:dyDescent="0.2">
      <c r="B1308" s="33"/>
      <c r="C1308" s="31"/>
      <c r="D1308" s="31"/>
      <c r="E1308" s="38"/>
      <c r="F1308" s="32"/>
      <c r="G1308" s="34"/>
      <c r="H1308" s="34"/>
      <c r="I1308" s="53"/>
    </row>
    <row r="1309" spans="2:9" x14ac:dyDescent="0.2">
      <c r="B1309" s="33"/>
      <c r="C1309" s="31"/>
      <c r="D1309" s="31"/>
      <c r="E1309" s="38"/>
      <c r="F1309" s="32"/>
      <c r="G1309" s="34"/>
      <c r="H1309" s="34"/>
      <c r="I1309" s="53"/>
    </row>
    <row r="1310" spans="2:9" x14ac:dyDescent="0.2">
      <c r="B1310" s="33"/>
      <c r="C1310" s="31"/>
      <c r="D1310" s="31"/>
      <c r="E1310" s="38"/>
      <c r="F1310" s="32"/>
      <c r="G1310" s="34"/>
      <c r="H1310" s="34"/>
      <c r="I1310" s="53"/>
    </row>
    <row r="1311" spans="2:9" x14ac:dyDescent="0.2">
      <c r="B1311" s="33"/>
      <c r="C1311" s="31"/>
      <c r="D1311" s="31"/>
      <c r="E1311" s="38"/>
      <c r="F1311" s="32"/>
      <c r="G1311" s="34"/>
      <c r="H1311" s="34"/>
      <c r="I1311" s="53"/>
    </row>
    <row r="1312" spans="2:9" x14ac:dyDescent="0.2">
      <c r="B1312" s="33"/>
      <c r="C1312" s="31"/>
      <c r="D1312" s="31"/>
      <c r="E1312" s="38"/>
      <c r="F1312" s="32"/>
      <c r="G1312" s="34"/>
      <c r="H1312" s="34"/>
      <c r="I1312" s="53"/>
    </row>
    <row r="1313" spans="2:9" x14ac:dyDescent="0.2">
      <c r="B1313" s="33"/>
      <c r="C1313" s="31"/>
      <c r="D1313" s="31"/>
      <c r="E1313" s="38"/>
      <c r="F1313" s="32"/>
      <c r="G1313" s="34"/>
      <c r="H1313" s="34"/>
      <c r="I1313" s="53"/>
    </row>
    <row r="1314" spans="2:9" x14ac:dyDescent="0.2">
      <c r="B1314" s="33"/>
      <c r="C1314" s="31"/>
      <c r="D1314" s="31"/>
      <c r="E1314" s="38"/>
      <c r="F1314" s="32"/>
      <c r="G1314" s="34"/>
      <c r="H1314" s="34"/>
      <c r="I1314" s="53"/>
    </row>
    <row r="1315" spans="2:9" x14ac:dyDescent="0.2">
      <c r="B1315" s="33"/>
      <c r="C1315" s="31"/>
      <c r="D1315" s="31"/>
      <c r="E1315" s="38"/>
      <c r="F1315" s="32"/>
      <c r="G1315" s="34"/>
      <c r="H1315" s="34"/>
      <c r="I1315" s="53"/>
    </row>
    <row r="1316" spans="2:9" x14ac:dyDescent="0.2">
      <c r="B1316" s="33"/>
      <c r="C1316" s="31"/>
      <c r="D1316" s="31"/>
      <c r="E1316" s="38"/>
      <c r="F1316" s="32"/>
      <c r="G1316" s="34"/>
      <c r="H1316" s="34"/>
      <c r="I1316" s="53"/>
    </row>
    <row r="1317" spans="2:9" x14ac:dyDescent="0.2">
      <c r="B1317" s="33"/>
      <c r="C1317" s="31"/>
      <c r="D1317" s="31"/>
      <c r="E1317" s="38"/>
      <c r="F1317" s="32"/>
      <c r="G1317" s="34"/>
      <c r="H1317" s="34"/>
      <c r="I1317" s="53"/>
    </row>
    <row r="1318" spans="2:9" x14ac:dyDescent="0.2">
      <c r="B1318" s="33"/>
      <c r="C1318" s="31"/>
      <c r="D1318" s="31"/>
      <c r="E1318" s="38"/>
      <c r="F1318" s="32"/>
      <c r="G1318" s="34"/>
      <c r="H1318" s="34"/>
      <c r="I1318" s="53"/>
    </row>
    <row r="1319" spans="2:9" x14ac:dyDescent="0.2">
      <c r="B1319" s="33"/>
      <c r="C1319" s="31"/>
      <c r="D1319" s="31"/>
      <c r="E1319" s="38"/>
      <c r="F1319" s="32"/>
      <c r="G1319" s="34"/>
      <c r="H1319" s="34"/>
      <c r="I1319" s="53"/>
    </row>
    <row r="1320" spans="2:9" x14ac:dyDescent="0.2">
      <c r="B1320" s="33"/>
      <c r="C1320" s="31"/>
      <c r="D1320" s="31"/>
      <c r="E1320" s="38"/>
      <c r="F1320" s="32"/>
      <c r="G1320" s="34"/>
      <c r="H1320" s="34"/>
      <c r="I1320" s="53"/>
    </row>
    <row r="1321" spans="2:9" x14ac:dyDescent="0.2">
      <c r="B1321" s="33"/>
      <c r="C1321" s="31"/>
      <c r="D1321" s="31"/>
      <c r="E1321" s="38"/>
      <c r="F1321" s="32"/>
      <c r="G1321" s="34"/>
      <c r="H1321" s="34"/>
      <c r="I1321" s="53"/>
    </row>
    <row r="1322" spans="2:9" x14ac:dyDescent="0.2">
      <c r="B1322" s="33"/>
      <c r="C1322" s="31"/>
      <c r="D1322" s="31"/>
      <c r="E1322" s="38"/>
      <c r="F1322" s="32"/>
      <c r="G1322" s="34"/>
      <c r="H1322" s="34"/>
      <c r="I1322" s="53"/>
    </row>
    <row r="1323" spans="2:9" x14ac:dyDescent="0.2">
      <c r="B1323" s="33"/>
      <c r="C1323" s="31"/>
      <c r="D1323" s="31"/>
      <c r="E1323" s="38"/>
      <c r="F1323" s="32"/>
      <c r="G1323" s="34"/>
      <c r="H1323" s="34"/>
      <c r="I1323" s="53"/>
    </row>
    <row r="1324" spans="2:9" x14ac:dyDescent="0.2">
      <c r="B1324" s="33"/>
      <c r="C1324" s="31"/>
      <c r="D1324" s="31"/>
      <c r="E1324" s="38"/>
      <c r="F1324" s="32"/>
      <c r="G1324" s="34"/>
      <c r="H1324" s="34"/>
      <c r="I1324" s="53"/>
    </row>
    <row r="1325" spans="2:9" x14ac:dyDescent="0.2">
      <c r="B1325" s="33"/>
      <c r="C1325" s="31"/>
      <c r="D1325" s="31"/>
      <c r="E1325" s="38"/>
      <c r="F1325" s="32"/>
      <c r="G1325" s="34"/>
      <c r="H1325" s="34"/>
      <c r="I1325" s="53"/>
    </row>
    <row r="1326" spans="2:9" x14ac:dyDescent="0.2">
      <c r="B1326" s="33"/>
      <c r="C1326" s="31"/>
      <c r="D1326" s="31"/>
      <c r="E1326" s="38"/>
      <c r="F1326" s="32"/>
      <c r="G1326" s="34"/>
      <c r="H1326" s="34"/>
      <c r="I1326" s="53"/>
    </row>
    <row r="1327" spans="2:9" x14ac:dyDescent="0.2">
      <c r="B1327" s="33"/>
      <c r="C1327" s="31"/>
      <c r="D1327" s="31"/>
      <c r="E1327" s="38"/>
      <c r="F1327" s="32"/>
      <c r="G1327" s="34"/>
      <c r="H1327" s="34"/>
      <c r="I1327" s="53"/>
    </row>
    <row r="1328" spans="2:9" x14ac:dyDescent="0.2">
      <c r="B1328" s="33"/>
      <c r="C1328" s="31"/>
      <c r="D1328" s="31"/>
      <c r="E1328" s="38"/>
      <c r="F1328" s="32"/>
      <c r="G1328" s="34"/>
      <c r="H1328" s="34"/>
      <c r="I1328" s="53"/>
    </row>
    <row r="1329" spans="2:9" x14ac:dyDescent="0.2">
      <c r="B1329" s="33"/>
      <c r="C1329" s="31"/>
      <c r="D1329" s="31"/>
      <c r="E1329" s="38"/>
      <c r="F1329" s="32"/>
      <c r="G1329" s="34"/>
      <c r="H1329" s="34"/>
      <c r="I1329" s="53"/>
    </row>
    <row r="1330" spans="2:9" x14ac:dyDescent="0.2">
      <c r="B1330" s="33"/>
      <c r="C1330" s="31"/>
      <c r="D1330" s="31"/>
      <c r="E1330" s="38"/>
      <c r="F1330" s="32"/>
      <c r="G1330" s="34"/>
      <c r="H1330" s="34"/>
      <c r="I1330" s="53"/>
    </row>
    <row r="1331" spans="2:9" x14ac:dyDescent="0.2">
      <c r="B1331" s="33"/>
      <c r="C1331" s="31"/>
      <c r="D1331" s="31"/>
      <c r="E1331" s="38"/>
      <c r="F1331" s="32"/>
      <c r="G1331" s="34"/>
      <c r="H1331" s="34"/>
      <c r="I1331" s="53"/>
    </row>
    <row r="1332" spans="2:9" x14ac:dyDescent="0.2">
      <c r="B1332" s="33"/>
      <c r="C1332" s="31"/>
      <c r="D1332" s="31"/>
      <c r="E1332" s="38"/>
      <c r="F1332" s="32"/>
      <c r="G1332" s="34"/>
      <c r="H1332" s="34"/>
      <c r="I1332" s="53"/>
    </row>
    <row r="1333" spans="2:9" x14ac:dyDescent="0.2">
      <c r="B1333" s="33"/>
      <c r="C1333" s="31"/>
      <c r="D1333" s="31"/>
      <c r="E1333" s="38"/>
      <c r="F1333" s="32"/>
      <c r="G1333" s="34"/>
      <c r="H1333" s="34"/>
      <c r="I1333" s="53"/>
    </row>
    <row r="1334" spans="2:9" x14ac:dyDescent="0.2">
      <c r="B1334" s="33"/>
      <c r="C1334" s="31"/>
      <c r="D1334" s="31"/>
      <c r="E1334" s="38"/>
      <c r="F1334" s="32"/>
      <c r="G1334" s="34"/>
      <c r="H1334" s="34"/>
      <c r="I1334" s="53"/>
    </row>
    <row r="1335" spans="2:9" x14ac:dyDescent="0.2">
      <c r="B1335" s="33"/>
      <c r="C1335" s="31"/>
      <c r="D1335" s="31"/>
      <c r="E1335" s="38"/>
      <c r="F1335" s="32"/>
      <c r="G1335" s="34"/>
      <c r="H1335" s="34"/>
      <c r="I1335" s="53"/>
    </row>
    <row r="1336" spans="2:9" x14ac:dyDescent="0.2">
      <c r="B1336" s="33"/>
      <c r="C1336" s="31"/>
      <c r="D1336" s="31"/>
      <c r="E1336" s="38"/>
      <c r="F1336" s="32"/>
      <c r="G1336" s="34"/>
      <c r="H1336" s="34"/>
      <c r="I1336" s="53"/>
    </row>
    <row r="1337" spans="2:9" x14ac:dyDescent="0.2">
      <c r="B1337" s="33"/>
      <c r="C1337" s="31"/>
      <c r="D1337" s="31"/>
      <c r="E1337" s="38"/>
      <c r="F1337" s="32"/>
      <c r="G1337" s="34"/>
      <c r="H1337" s="34"/>
      <c r="I1337" s="53"/>
    </row>
    <row r="1338" spans="2:9" x14ac:dyDescent="0.2">
      <c r="B1338" s="33"/>
      <c r="C1338" s="31"/>
      <c r="D1338" s="31"/>
      <c r="E1338" s="38"/>
      <c r="F1338" s="32"/>
      <c r="G1338" s="34"/>
      <c r="H1338" s="34"/>
      <c r="I1338" s="53"/>
    </row>
    <row r="1339" spans="2:9" x14ac:dyDescent="0.2">
      <c r="B1339" s="33"/>
      <c r="C1339" s="31"/>
      <c r="D1339" s="31"/>
      <c r="E1339" s="38"/>
      <c r="F1339" s="32"/>
      <c r="G1339" s="34"/>
      <c r="H1339" s="34"/>
      <c r="I1339" s="53"/>
    </row>
    <row r="1340" spans="2:9" x14ac:dyDescent="0.2">
      <c r="B1340" s="33"/>
      <c r="C1340" s="31"/>
      <c r="D1340" s="31"/>
      <c r="E1340" s="38"/>
      <c r="F1340" s="32"/>
      <c r="G1340" s="34"/>
      <c r="H1340" s="34"/>
      <c r="I1340" s="53"/>
    </row>
    <row r="1341" spans="2:9" x14ac:dyDescent="0.2">
      <c r="B1341" s="33"/>
      <c r="C1341" s="31"/>
      <c r="D1341" s="31"/>
      <c r="E1341" s="38"/>
      <c r="F1341" s="32"/>
      <c r="G1341" s="34"/>
      <c r="H1341" s="34"/>
      <c r="I1341" s="53"/>
    </row>
    <row r="1342" spans="2:9" x14ac:dyDescent="0.2">
      <c r="B1342" s="33"/>
      <c r="C1342" s="31"/>
      <c r="D1342" s="31"/>
      <c r="E1342" s="38"/>
      <c r="F1342" s="32"/>
      <c r="G1342" s="34"/>
      <c r="H1342" s="34"/>
      <c r="I1342" s="53"/>
    </row>
    <row r="1343" spans="2:9" x14ac:dyDescent="0.2">
      <c r="B1343" s="33"/>
      <c r="C1343" s="31"/>
      <c r="D1343" s="31"/>
      <c r="E1343" s="38"/>
      <c r="F1343" s="32"/>
      <c r="G1343" s="34"/>
      <c r="H1343" s="34"/>
      <c r="I1343" s="53"/>
    </row>
    <row r="1344" spans="2:9" x14ac:dyDescent="0.2">
      <c r="B1344" s="33"/>
      <c r="C1344" s="31"/>
      <c r="D1344" s="31"/>
      <c r="E1344" s="38"/>
      <c r="F1344" s="32"/>
      <c r="G1344" s="34"/>
      <c r="H1344" s="34"/>
      <c r="I1344" s="53"/>
    </row>
    <row r="1345" spans="2:9" x14ac:dyDescent="0.2">
      <c r="B1345" s="33"/>
      <c r="C1345" s="31"/>
      <c r="D1345" s="31"/>
      <c r="E1345" s="38"/>
      <c r="F1345" s="32"/>
      <c r="G1345" s="34"/>
      <c r="H1345" s="34"/>
      <c r="I1345" s="53"/>
    </row>
    <row r="1346" spans="2:9" x14ac:dyDescent="0.2">
      <c r="B1346" s="33"/>
      <c r="C1346" s="31"/>
      <c r="D1346" s="31"/>
      <c r="E1346" s="38"/>
      <c r="F1346" s="32"/>
      <c r="G1346" s="34"/>
      <c r="H1346" s="34"/>
      <c r="I1346" s="53"/>
    </row>
    <row r="1347" spans="2:9" x14ac:dyDescent="0.2">
      <c r="B1347" s="33"/>
      <c r="C1347" s="31"/>
      <c r="D1347" s="31"/>
      <c r="E1347" s="38"/>
      <c r="F1347" s="32"/>
      <c r="G1347" s="34"/>
      <c r="H1347" s="34"/>
      <c r="I1347" s="53"/>
    </row>
    <row r="1348" spans="2:9" x14ac:dyDescent="0.2">
      <c r="B1348" s="33"/>
      <c r="C1348" s="31"/>
      <c r="D1348" s="31"/>
      <c r="E1348" s="38"/>
      <c r="F1348" s="32"/>
      <c r="G1348" s="34"/>
      <c r="H1348" s="34"/>
      <c r="I1348" s="53"/>
    </row>
    <row r="1349" spans="2:9" x14ac:dyDescent="0.2">
      <c r="B1349" s="33"/>
      <c r="C1349" s="31"/>
      <c r="D1349" s="31"/>
      <c r="E1349" s="38"/>
      <c r="F1349" s="32"/>
      <c r="G1349" s="34"/>
      <c r="H1349" s="34"/>
      <c r="I1349" s="53"/>
    </row>
    <row r="1350" spans="2:9" x14ac:dyDescent="0.2">
      <c r="B1350" s="33"/>
      <c r="C1350" s="31"/>
      <c r="D1350" s="31"/>
      <c r="E1350" s="38"/>
      <c r="F1350" s="32"/>
      <c r="G1350" s="34"/>
      <c r="H1350" s="34"/>
      <c r="I1350" s="53"/>
    </row>
    <row r="1351" spans="2:9" x14ac:dyDescent="0.2">
      <c r="B1351" s="33"/>
      <c r="C1351" s="31"/>
      <c r="D1351" s="31"/>
      <c r="E1351" s="38"/>
      <c r="F1351" s="32"/>
      <c r="G1351" s="34"/>
      <c r="H1351" s="34"/>
      <c r="I1351" s="53"/>
    </row>
    <row r="1352" spans="2:9" x14ac:dyDescent="0.2">
      <c r="B1352" s="33"/>
      <c r="C1352" s="31"/>
      <c r="D1352" s="31"/>
      <c r="E1352" s="38"/>
      <c r="F1352" s="32"/>
      <c r="G1352" s="34"/>
      <c r="H1352" s="34"/>
      <c r="I1352" s="53"/>
    </row>
    <row r="1353" spans="2:9" x14ac:dyDescent="0.2">
      <c r="B1353" s="33"/>
      <c r="C1353" s="31"/>
      <c r="D1353" s="31"/>
      <c r="E1353" s="38"/>
      <c r="F1353" s="32"/>
      <c r="G1353" s="34"/>
      <c r="H1353" s="34"/>
      <c r="I1353" s="53"/>
    </row>
    <row r="1354" spans="2:9" x14ac:dyDescent="0.2">
      <c r="B1354" s="33"/>
      <c r="C1354" s="31"/>
      <c r="D1354" s="31"/>
      <c r="E1354" s="38"/>
      <c r="F1354" s="32"/>
      <c r="G1354" s="34"/>
      <c r="H1354" s="34"/>
      <c r="I1354" s="53"/>
    </row>
    <row r="1355" spans="2:9" x14ac:dyDescent="0.2">
      <c r="B1355" s="33"/>
      <c r="C1355" s="31"/>
      <c r="D1355" s="31"/>
      <c r="E1355" s="38"/>
      <c r="F1355" s="32"/>
      <c r="G1355" s="34"/>
      <c r="H1355" s="34"/>
      <c r="I1355" s="53"/>
    </row>
    <row r="1356" spans="2:9" x14ac:dyDescent="0.2">
      <c r="B1356" s="33"/>
      <c r="C1356" s="31"/>
      <c r="D1356" s="31"/>
      <c r="E1356" s="38"/>
      <c r="F1356" s="32"/>
      <c r="G1356" s="34"/>
      <c r="H1356" s="34"/>
      <c r="I1356" s="53"/>
    </row>
    <row r="1357" spans="2:9" x14ac:dyDescent="0.2">
      <c r="B1357" s="33"/>
      <c r="C1357" s="31"/>
      <c r="D1357" s="31"/>
      <c r="E1357" s="38"/>
      <c r="F1357" s="32"/>
      <c r="G1357" s="34"/>
      <c r="H1357" s="34"/>
      <c r="I1357" s="53"/>
    </row>
    <row r="1358" spans="2:9" x14ac:dyDescent="0.2">
      <c r="B1358" s="33"/>
      <c r="C1358" s="31"/>
      <c r="D1358" s="31"/>
      <c r="E1358" s="38"/>
      <c r="F1358" s="32"/>
      <c r="G1358" s="34"/>
      <c r="H1358" s="34"/>
      <c r="I1358" s="53"/>
    </row>
    <row r="1359" spans="2:9" x14ac:dyDescent="0.2">
      <c r="B1359" s="33"/>
      <c r="C1359" s="31"/>
      <c r="D1359" s="31"/>
      <c r="E1359" s="38"/>
      <c r="F1359" s="32"/>
      <c r="G1359" s="34"/>
      <c r="H1359" s="34"/>
      <c r="I1359" s="53"/>
    </row>
    <row r="1360" spans="2:9" x14ac:dyDescent="0.2">
      <c r="B1360" s="33"/>
      <c r="C1360" s="31"/>
      <c r="D1360" s="31"/>
      <c r="E1360" s="38"/>
      <c r="F1360" s="32"/>
      <c r="G1360" s="34"/>
      <c r="H1360" s="34"/>
      <c r="I1360" s="53"/>
    </row>
    <row r="1361" spans="2:9" x14ac:dyDescent="0.2">
      <c r="B1361" s="33"/>
      <c r="C1361" s="31"/>
      <c r="D1361" s="31"/>
      <c r="E1361" s="38"/>
      <c r="F1361" s="32"/>
      <c r="G1361" s="34"/>
      <c r="H1361" s="34"/>
      <c r="I1361" s="53"/>
    </row>
    <row r="1362" spans="2:9" x14ac:dyDescent="0.2">
      <c r="B1362" s="33"/>
      <c r="C1362" s="31"/>
      <c r="D1362" s="31"/>
      <c r="E1362" s="38"/>
      <c r="F1362" s="32"/>
      <c r="G1362" s="34"/>
      <c r="H1362" s="34"/>
      <c r="I1362" s="53"/>
    </row>
    <row r="1363" spans="2:9" x14ac:dyDescent="0.2">
      <c r="B1363" s="33"/>
      <c r="C1363" s="31"/>
      <c r="D1363" s="31"/>
      <c r="E1363" s="38"/>
      <c r="F1363" s="32"/>
      <c r="G1363" s="34"/>
      <c r="H1363" s="34"/>
      <c r="I1363" s="53"/>
    </row>
    <row r="1364" spans="2:9" x14ac:dyDescent="0.2">
      <c r="B1364" s="33"/>
      <c r="C1364" s="31"/>
      <c r="D1364" s="31"/>
      <c r="E1364" s="38"/>
      <c r="F1364" s="32"/>
      <c r="G1364" s="34"/>
      <c r="H1364" s="34"/>
      <c r="I1364" s="53"/>
    </row>
    <row r="1365" spans="2:9" x14ac:dyDescent="0.2">
      <c r="B1365" s="33"/>
      <c r="C1365" s="31"/>
      <c r="D1365" s="31"/>
      <c r="E1365" s="38"/>
      <c r="F1365" s="32"/>
      <c r="G1365" s="34"/>
      <c r="H1365" s="34"/>
      <c r="I1365" s="53"/>
    </row>
    <row r="1366" spans="2:9" x14ac:dyDescent="0.2">
      <c r="B1366" s="33"/>
      <c r="C1366" s="31"/>
      <c r="D1366" s="31"/>
      <c r="E1366" s="38"/>
      <c r="F1366" s="32"/>
      <c r="G1366" s="34"/>
      <c r="H1366" s="34"/>
      <c r="I1366" s="53"/>
    </row>
    <row r="1367" spans="2:9" x14ac:dyDescent="0.2">
      <c r="B1367" s="33"/>
      <c r="C1367" s="31"/>
      <c r="D1367" s="31"/>
      <c r="E1367" s="38"/>
      <c r="F1367" s="32"/>
      <c r="G1367" s="34"/>
      <c r="H1367" s="34"/>
      <c r="I1367" s="53"/>
    </row>
    <row r="1368" spans="2:9" x14ac:dyDescent="0.2">
      <c r="B1368" s="33"/>
      <c r="C1368" s="31"/>
      <c r="D1368" s="31"/>
      <c r="E1368" s="38"/>
      <c r="F1368" s="32"/>
      <c r="G1368" s="34"/>
      <c r="H1368" s="34"/>
      <c r="I1368" s="53"/>
    </row>
    <row r="1369" spans="2:9" x14ac:dyDescent="0.2">
      <c r="B1369" s="33"/>
      <c r="C1369" s="31"/>
      <c r="D1369" s="31"/>
      <c r="E1369" s="38"/>
      <c r="F1369" s="32"/>
      <c r="G1369" s="34"/>
      <c r="H1369" s="34"/>
      <c r="I1369" s="53"/>
    </row>
    <row r="1370" spans="2:9" x14ac:dyDescent="0.2">
      <c r="B1370" s="33"/>
      <c r="C1370" s="31"/>
      <c r="D1370" s="31"/>
      <c r="E1370" s="38"/>
      <c r="F1370" s="32"/>
      <c r="G1370" s="34"/>
      <c r="H1370" s="34"/>
      <c r="I1370" s="53"/>
    </row>
    <row r="1371" spans="2:9" x14ac:dyDescent="0.2">
      <c r="B1371" s="33"/>
      <c r="C1371" s="31"/>
      <c r="D1371" s="31"/>
      <c r="E1371" s="38"/>
      <c r="F1371" s="32"/>
      <c r="G1371" s="34"/>
      <c r="H1371" s="34"/>
      <c r="I1371" s="53"/>
    </row>
    <row r="1372" spans="2:9" x14ac:dyDescent="0.2">
      <c r="B1372" s="33"/>
      <c r="C1372" s="31"/>
      <c r="D1372" s="31"/>
      <c r="E1372" s="38"/>
      <c r="F1372" s="32"/>
      <c r="G1372" s="34"/>
      <c r="H1372" s="34"/>
      <c r="I1372" s="53"/>
    </row>
    <row r="1373" spans="2:9" x14ac:dyDescent="0.2">
      <c r="B1373" s="33"/>
      <c r="C1373" s="31"/>
      <c r="D1373" s="31"/>
      <c r="E1373" s="38"/>
      <c r="F1373" s="32"/>
      <c r="G1373" s="34"/>
      <c r="H1373" s="34"/>
      <c r="I1373" s="53"/>
    </row>
    <row r="1374" spans="2:9" x14ac:dyDescent="0.2">
      <c r="B1374" s="33"/>
      <c r="C1374" s="31"/>
      <c r="D1374" s="31"/>
      <c r="E1374" s="38"/>
      <c r="F1374" s="32"/>
      <c r="G1374" s="34"/>
      <c r="H1374" s="34"/>
      <c r="I1374" s="53"/>
    </row>
    <row r="1375" spans="2:9" x14ac:dyDescent="0.2">
      <c r="B1375" s="33"/>
      <c r="C1375" s="31"/>
      <c r="D1375" s="31"/>
      <c r="E1375" s="38"/>
      <c r="F1375" s="32"/>
      <c r="G1375" s="34"/>
      <c r="H1375" s="34"/>
      <c r="I1375" s="53"/>
    </row>
    <row r="1376" spans="2:9" x14ac:dyDescent="0.2">
      <c r="B1376" s="33"/>
      <c r="C1376" s="31"/>
      <c r="D1376" s="31"/>
      <c r="E1376" s="38"/>
      <c r="F1376" s="32"/>
      <c r="G1376" s="34"/>
      <c r="H1376" s="34"/>
      <c r="I1376" s="53"/>
    </row>
    <row r="1377" spans="2:9" x14ac:dyDescent="0.2">
      <c r="B1377" s="33"/>
      <c r="C1377" s="31"/>
      <c r="D1377" s="31"/>
      <c r="E1377" s="38"/>
      <c r="F1377" s="32"/>
      <c r="G1377" s="34"/>
      <c r="H1377" s="34"/>
      <c r="I1377" s="53"/>
    </row>
    <row r="1378" spans="2:9" x14ac:dyDescent="0.2">
      <c r="B1378" s="33"/>
      <c r="C1378" s="31"/>
      <c r="D1378" s="31"/>
      <c r="E1378" s="38"/>
      <c r="F1378" s="32"/>
      <c r="G1378" s="34"/>
      <c r="H1378" s="34"/>
      <c r="I1378" s="53"/>
    </row>
    <row r="1379" spans="2:9" x14ac:dyDescent="0.2">
      <c r="B1379" s="33"/>
      <c r="C1379" s="31"/>
      <c r="D1379" s="31"/>
      <c r="E1379" s="38"/>
      <c r="F1379" s="32"/>
      <c r="G1379" s="34"/>
      <c r="H1379" s="34"/>
      <c r="I1379" s="53"/>
    </row>
    <row r="1380" spans="2:9" x14ac:dyDescent="0.2">
      <c r="B1380" s="33"/>
      <c r="C1380" s="31"/>
      <c r="D1380" s="31"/>
      <c r="E1380" s="38"/>
      <c r="F1380" s="32"/>
      <c r="G1380" s="34"/>
      <c r="H1380" s="34"/>
      <c r="I1380" s="53"/>
    </row>
    <row r="1381" spans="2:9" x14ac:dyDescent="0.2">
      <c r="B1381" s="33"/>
      <c r="C1381" s="31"/>
      <c r="D1381" s="31"/>
      <c r="E1381" s="38"/>
      <c r="F1381" s="32"/>
      <c r="G1381" s="34"/>
      <c r="H1381" s="34"/>
      <c r="I1381" s="53"/>
    </row>
    <row r="1382" spans="2:9" x14ac:dyDescent="0.2">
      <c r="B1382" s="33"/>
      <c r="C1382" s="31"/>
      <c r="D1382" s="31"/>
      <c r="E1382" s="38"/>
      <c r="F1382" s="32"/>
      <c r="G1382" s="34"/>
      <c r="H1382" s="34"/>
      <c r="I1382" s="53"/>
    </row>
    <row r="1383" spans="2:9" x14ac:dyDescent="0.2">
      <c r="B1383" s="33"/>
      <c r="C1383" s="31"/>
      <c r="D1383" s="31"/>
      <c r="E1383" s="38"/>
      <c r="F1383" s="32"/>
      <c r="G1383" s="34"/>
      <c r="H1383" s="34"/>
      <c r="I1383" s="53"/>
    </row>
    <row r="1384" spans="2:9" x14ac:dyDescent="0.2">
      <c r="B1384" s="33"/>
      <c r="C1384" s="31"/>
      <c r="D1384" s="31"/>
      <c r="E1384" s="38"/>
      <c r="F1384" s="32"/>
      <c r="G1384" s="34"/>
      <c r="H1384" s="34"/>
      <c r="I1384" s="53"/>
    </row>
    <row r="1385" spans="2:9" x14ac:dyDescent="0.2">
      <c r="B1385" s="33"/>
      <c r="C1385" s="31"/>
      <c r="D1385" s="31"/>
      <c r="E1385" s="38"/>
      <c r="F1385" s="32"/>
      <c r="G1385" s="34"/>
      <c r="H1385" s="34"/>
      <c r="I1385" s="53"/>
    </row>
    <row r="1386" spans="2:9" x14ac:dyDescent="0.2">
      <c r="B1386" s="33"/>
      <c r="C1386" s="31"/>
      <c r="D1386" s="31"/>
      <c r="E1386" s="38"/>
      <c r="F1386" s="32"/>
      <c r="G1386" s="34"/>
      <c r="H1386" s="34"/>
      <c r="I1386" s="53"/>
    </row>
    <row r="1387" spans="2:9" x14ac:dyDescent="0.2">
      <c r="B1387" s="33"/>
      <c r="C1387" s="31"/>
      <c r="D1387" s="31"/>
      <c r="E1387" s="38"/>
      <c r="F1387" s="32"/>
      <c r="G1387" s="34"/>
      <c r="H1387" s="34"/>
      <c r="I1387" s="53"/>
    </row>
    <row r="1388" spans="2:9" x14ac:dyDescent="0.2">
      <c r="B1388" s="33"/>
      <c r="C1388" s="31"/>
      <c r="D1388" s="31"/>
      <c r="E1388" s="38"/>
      <c r="F1388" s="32"/>
      <c r="G1388" s="34"/>
      <c r="H1388" s="34"/>
      <c r="I1388" s="53"/>
    </row>
    <row r="1389" spans="2:9" x14ac:dyDescent="0.2">
      <c r="B1389" s="33"/>
      <c r="C1389" s="31"/>
      <c r="D1389" s="31"/>
      <c r="E1389" s="38"/>
      <c r="F1389" s="32"/>
      <c r="G1389" s="34"/>
      <c r="H1389" s="34"/>
      <c r="I1389" s="53"/>
    </row>
    <row r="1390" spans="2:9" x14ac:dyDescent="0.2">
      <c r="B1390" s="33"/>
      <c r="C1390" s="31"/>
      <c r="D1390" s="31"/>
      <c r="E1390" s="38"/>
      <c r="F1390" s="32"/>
      <c r="G1390" s="34"/>
      <c r="H1390" s="34"/>
      <c r="I1390" s="53"/>
    </row>
    <row r="1391" spans="2:9" x14ac:dyDescent="0.2">
      <c r="B1391" s="33"/>
      <c r="C1391" s="31"/>
      <c r="D1391" s="31"/>
      <c r="E1391" s="38"/>
      <c r="F1391" s="32"/>
      <c r="G1391" s="34"/>
      <c r="H1391" s="34"/>
      <c r="I1391" s="53"/>
    </row>
    <row r="1392" spans="2:9" x14ac:dyDescent="0.2">
      <c r="B1392" s="33"/>
      <c r="C1392" s="31"/>
      <c r="D1392" s="31"/>
      <c r="E1392" s="38"/>
      <c r="F1392" s="32"/>
      <c r="G1392" s="34"/>
      <c r="H1392" s="34"/>
      <c r="I1392" s="53"/>
    </row>
    <row r="1393" spans="2:9" x14ac:dyDescent="0.2">
      <c r="B1393" s="33"/>
      <c r="C1393" s="31"/>
      <c r="D1393" s="31"/>
      <c r="E1393" s="38"/>
      <c r="F1393" s="32"/>
      <c r="G1393" s="34"/>
      <c r="H1393" s="34"/>
      <c r="I1393" s="53"/>
    </row>
    <row r="1394" spans="2:9" x14ac:dyDescent="0.2">
      <c r="B1394" s="33"/>
      <c r="C1394" s="31"/>
      <c r="D1394" s="31"/>
      <c r="E1394" s="38"/>
      <c r="F1394" s="32"/>
      <c r="G1394" s="34"/>
      <c r="H1394" s="34"/>
      <c r="I1394" s="53"/>
    </row>
    <row r="1395" spans="2:9" x14ac:dyDescent="0.2">
      <c r="B1395" s="33"/>
      <c r="C1395" s="31"/>
      <c r="D1395" s="31"/>
      <c r="E1395" s="38"/>
      <c r="F1395" s="32"/>
      <c r="G1395" s="34"/>
      <c r="H1395" s="34"/>
      <c r="I1395" s="53"/>
    </row>
    <row r="1396" spans="2:9" x14ac:dyDescent="0.2">
      <c r="B1396" s="33"/>
      <c r="C1396" s="31"/>
      <c r="D1396" s="31"/>
      <c r="E1396" s="38"/>
      <c r="F1396" s="32"/>
      <c r="G1396" s="34"/>
      <c r="H1396" s="34"/>
      <c r="I1396" s="53"/>
    </row>
    <row r="1397" spans="2:9" x14ac:dyDescent="0.2">
      <c r="B1397" s="33"/>
      <c r="C1397" s="31"/>
      <c r="D1397" s="31"/>
      <c r="E1397" s="38"/>
      <c r="F1397" s="32"/>
      <c r="G1397" s="34"/>
      <c r="H1397" s="34"/>
      <c r="I1397" s="53"/>
    </row>
    <row r="1398" spans="2:9" x14ac:dyDescent="0.2">
      <c r="B1398" s="33"/>
      <c r="C1398" s="31"/>
      <c r="D1398" s="31"/>
      <c r="E1398" s="38"/>
      <c r="F1398" s="32"/>
      <c r="G1398" s="34"/>
      <c r="H1398" s="34"/>
      <c r="I1398" s="53"/>
    </row>
    <row r="1399" spans="2:9" x14ac:dyDescent="0.2">
      <c r="B1399" s="33"/>
      <c r="C1399" s="31"/>
      <c r="D1399" s="31"/>
      <c r="E1399" s="38"/>
      <c r="F1399" s="32"/>
      <c r="G1399" s="34"/>
      <c r="H1399" s="34"/>
      <c r="I1399" s="53"/>
    </row>
    <row r="1400" spans="2:9" x14ac:dyDescent="0.2">
      <c r="B1400" s="33"/>
      <c r="C1400" s="31"/>
      <c r="D1400" s="31"/>
      <c r="E1400" s="38"/>
      <c r="F1400" s="32"/>
      <c r="G1400" s="34"/>
      <c r="H1400" s="34"/>
      <c r="I1400" s="53"/>
    </row>
    <row r="1401" spans="2:9" x14ac:dyDescent="0.2">
      <c r="B1401" s="33"/>
      <c r="C1401" s="31"/>
      <c r="D1401" s="31"/>
      <c r="E1401" s="38"/>
      <c r="F1401" s="32"/>
      <c r="G1401" s="34"/>
      <c r="H1401" s="34"/>
      <c r="I1401" s="53"/>
    </row>
    <row r="1402" spans="2:9" x14ac:dyDescent="0.2">
      <c r="B1402" s="33"/>
      <c r="C1402" s="31"/>
      <c r="D1402" s="31"/>
      <c r="E1402" s="38"/>
      <c r="F1402" s="32"/>
      <c r="G1402" s="34"/>
      <c r="H1402" s="34"/>
      <c r="I1402" s="53"/>
    </row>
    <row r="1403" spans="2:9" x14ac:dyDescent="0.2">
      <c r="B1403" s="33"/>
      <c r="C1403" s="31"/>
      <c r="D1403" s="31"/>
      <c r="E1403" s="38"/>
      <c r="F1403" s="32"/>
      <c r="G1403" s="34"/>
      <c r="H1403" s="34"/>
      <c r="I1403" s="53"/>
    </row>
    <row r="1404" spans="2:9" x14ac:dyDescent="0.2">
      <c r="B1404" s="33"/>
      <c r="C1404" s="31"/>
      <c r="D1404" s="31"/>
      <c r="E1404" s="38"/>
      <c r="F1404" s="32"/>
      <c r="G1404" s="34"/>
      <c r="H1404" s="34"/>
      <c r="I1404" s="53"/>
    </row>
    <row r="1405" spans="2:9" x14ac:dyDescent="0.2">
      <c r="B1405" s="33"/>
      <c r="C1405" s="31"/>
      <c r="D1405" s="31"/>
      <c r="E1405" s="38"/>
      <c r="F1405" s="32"/>
      <c r="G1405" s="34"/>
      <c r="H1405" s="34"/>
      <c r="I1405" s="53"/>
    </row>
    <row r="1406" spans="2:9" x14ac:dyDescent="0.2">
      <c r="B1406" s="33"/>
      <c r="C1406" s="31"/>
      <c r="D1406" s="31"/>
      <c r="E1406" s="38"/>
      <c r="F1406" s="32"/>
      <c r="G1406" s="34"/>
      <c r="H1406" s="34"/>
      <c r="I1406" s="53"/>
    </row>
    <row r="1407" spans="2:9" x14ac:dyDescent="0.2">
      <c r="B1407" s="33"/>
      <c r="C1407" s="31"/>
      <c r="D1407" s="31"/>
      <c r="E1407" s="38"/>
      <c r="F1407" s="32"/>
      <c r="G1407" s="34"/>
      <c r="H1407" s="34"/>
      <c r="I1407" s="53"/>
    </row>
    <row r="1408" spans="2:9" x14ac:dyDescent="0.2">
      <c r="B1408" s="33"/>
      <c r="C1408" s="31"/>
      <c r="D1408" s="31"/>
      <c r="E1408" s="38"/>
      <c r="F1408" s="32"/>
      <c r="G1408" s="34"/>
      <c r="H1408" s="34"/>
      <c r="I1408" s="53"/>
    </row>
    <row r="1409" spans="2:9" x14ac:dyDescent="0.2">
      <c r="B1409" s="33"/>
      <c r="C1409" s="31"/>
      <c r="D1409" s="31"/>
      <c r="E1409" s="38"/>
      <c r="F1409" s="32"/>
      <c r="G1409" s="34"/>
      <c r="H1409" s="34"/>
      <c r="I1409" s="53"/>
    </row>
    <row r="1410" spans="2:9" x14ac:dyDescent="0.2">
      <c r="B1410" s="33"/>
      <c r="C1410" s="31"/>
      <c r="D1410" s="31"/>
      <c r="E1410" s="38"/>
      <c r="F1410" s="32"/>
      <c r="G1410" s="34"/>
      <c r="H1410" s="34"/>
      <c r="I1410" s="53"/>
    </row>
    <row r="1411" spans="2:9" x14ac:dyDescent="0.2">
      <c r="B1411" s="33"/>
      <c r="C1411" s="31"/>
      <c r="D1411" s="31"/>
      <c r="E1411" s="38"/>
      <c r="F1411" s="32"/>
      <c r="G1411" s="34"/>
      <c r="H1411" s="34"/>
      <c r="I1411" s="53"/>
    </row>
    <row r="1412" spans="2:9" x14ac:dyDescent="0.2">
      <c r="B1412" s="33"/>
      <c r="C1412" s="31"/>
      <c r="D1412" s="31"/>
      <c r="E1412" s="38"/>
      <c r="F1412" s="32"/>
      <c r="G1412" s="34"/>
      <c r="H1412" s="34"/>
      <c r="I1412" s="53"/>
    </row>
    <row r="1413" spans="2:9" x14ac:dyDescent="0.2">
      <c r="B1413" s="33"/>
      <c r="C1413" s="31"/>
      <c r="D1413" s="31"/>
      <c r="E1413" s="38"/>
      <c r="F1413" s="32"/>
      <c r="G1413" s="34"/>
      <c r="H1413" s="34"/>
      <c r="I1413" s="53"/>
    </row>
    <row r="1414" spans="2:9" x14ac:dyDescent="0.2">
      <c r="B1414" s="33"/>
      <c r="C1414" s="31"/>
      <c r="D1414" s="31"/>
      <c r="E1414" s="38"/>
      <c r="F1414" s="32"/>
      <c r="G1414" s="34"/>
      <c r="H1414" s="34"/>
      <c r="I1414" s="53"/>
    </row>
    <row r="1415" spans="2:9" x14ac:dyDescent="0.2">
      <c r="B1415" s="33"/>
      <c r="C1415" s="31"/>
      <c r="D1415" s="31"/>
      <c r="E1415" s="38"/>
      <c r="F1415" s="32"/>
      <c r="G1415" s="34"/>
      <c r="H1415" s="34"/>
      <c r="I1415" s="53"/>
    </row>
    <row r="1416" spans="2:9" x14ac:dyDescent="0.2">
      <c r="B1416" s="33"/>
      <c r="C1416" s="31"/>
      <c r="D1416" s="31"/>
      <c r="E1416" s="38"/>
      <c r="F1416" s="32"/>
      <c r="G1416" s="34"/>
      <c r="H1416" s="34"/>
      <c r="I1416" s="53"/>
    </row>
    <row r="1417" spans="2:9" x14ac:dyDescent="0.2">
      <c r="B1417" s="33"/>
      <c r="C1417" s="31"/>
      <c r="D1417" s="31"/>
      <c r="E1417" s="38"/>
      <c r="F1417" s="32"/>
      <c r="G1417" s="34"/>
      <c r="H1417" s="34"/>
      <c r="I1417" s="53"/>
    </row>
    <row r="1418" spans="2:9" x14ac:dyDescent="0.2">
      <c r="B1418" s="33"/>
      <c r="C1418" s="31"/>
      <c r="D1418" s="31"/>
      <c r="E1418" s="38"/>
      <c r="F1418" s="32"/>
      <c r="G1418" s="34"/>
      <c r="H1418" s="34"/>
      <c r="I1418" s="53"/>
    </row>
    <row r="1419" spans="2:9" x14ac:dyDescent="0.2">
      <c r="B1419" s="33"/>
      <c r="C1419" s="31"/>
      <c r="D1419" s="31"/>
      <c r="E1419" s="38"/>
      <c r="F1419" s="32"/>
      <c r="G1419" s="34"/>
      <c r="H1419" s="34"/>
      <c r="I1419" s="53"/>
    </row>
    <row r="1420" spans="2:9" x14ac:dyDescent="0.2">
      <c r="B1420" s="33"/>
      <c r="C1420" s="31"/>
      <c r="D1420" s="31"/>
      <c r="E1420" s="38"/>
      <c r="F1420" s="32"/>
      <c r="G1420" s="34"/>
      <c r="H1420" s="34"/>
      <c r="I1420" s="53"/>
    </row>
    <row r="1421" spans="2:9" x14ac:dyDescent="0.2">
      <c r="B1421" s="33"/>
      <c r="C1421" s="31"/>
      <c r="D1421" s="31"/>
      <c r="E1421" s="38"/>
      <c r="F1421" s="32"/>
      <c r="G1421" s="34"/>
      <c r="H1421" s="34"/>
      <c r="I1421" s="53"/>
    </row>
    <row r="1422" spans="2:9" x14ac:dyDescent="0.2">
      <c r="B1422" s="33"/>
      <c r="C1422" s="31"/>
      <c r="D1422" s="31"/>
      <c r="E1422" s="38"/>
      <c r="F1422" s="32"/>
      <c r="G1422" s="34"/>
      <c r="H1422" s="34"/>
      <c r="I1422" s="53"/>
    </row>
    <row r="1423" spans="2:9" x14ac:dyDescent="0.2">
      <c r="B1423" s="33"/>
      <c r="C1423" s="31"/>
      <c r="D1423" s="31"/>
      <c r="E1423" s="38"/>
      <c r="F1423" s="32"/>
      <c r="G1423" s="34"/>
      <c r="H1423" s="34"/>
      <c r="I1423" s="53"/>
    </row>
    <row r="1424" spans="2:9" x14ac:dyDescent="0.2">
      <c r="B1424" s="33"/>
      <c r="C1424" s="31"/>
      <c r="D1424" s="31"/>
      <c r="E1424" s="38"/>
      <c r="F1424" s="32"/>
      <c r="G1424" s="34"/>
      <c r="H1424" s="34"/>
      <c r="I1424" s="53"/>
    </row>
    <row r="1425" spans="2:9" x14ac:dyDescent="0.2">
      <c r="B1425" s="33"/>
      <c r="C1425" s="31"/>
      <c r="D1425" s="31"/>
      <c r="E1425" s="38"/>
      <c r="F1425" s="32"/>
      <c r="G1425" s="34"/>
      <c r="H1425" s="34"/>
      <c r="I1425" s="53"/>
    </row>
    <row r="1426" spans="2:9" x14ac:dyDescent="0.2">
      <c r="B1426" s="33"/>
      <c r="C1426" s="31"/>
      <c r="D1426" s="31"/>
      <c r="E1426" s="38"/>
      <c r="F1426" s="32"/>
      <c r="G1426" s="34"/>
      <c r="H1426" s="34"/>
      <c r="I1426" s="53"/>
    </row>
    <row r="1427" spans="2:9" x14ac:dyDescent="0.2">
      <c r="B1427" s="33"/>
      <c r="C1427" s="31"/>
      <c r="D1427" s="31"/>
      <c r="E1427" s="38"/>
      <c r="F1427" s="32"/>
      <c r="G1427" s="34"/>
      <c r="H1427" s="34"/>
      <c r="I1427" s="53"/>
    </row>
    <row r="1428" spans="2:9" x14ac:dyDescent="0.2">
      <c r="B1428" s="33"/>
      <c r="C1428" s="31"/>
      <c r="D1428" s="31"/>
      <c r="E1428" s="38"/>
      <c r="F1428" s="32"/>
      <c r="G1428" s="34"/>
      <c r="H1428" s="34"/>
      <c r="I1428" s="53"/>
    </row>
    <row r="1429" spans="2:9" x14ac:dyDescent="0.2">
      <c r="B1429" s="33"/>
      <c r="C1429" s="31"/>
      <c r="D1429" s="31"/>
      <c r="E1429" s="38"/>
      <c r="F1429" s="32"/>
      <c r="G1429" s="34"/>
      <c r="H1429" s="34"/>
      <c r="I1429" s="53"/>
    </row>
    <row r="1430" spans="2:9" x14ac:dyDescent="0.2">
      <c r="B1430" s="33"/>
      <c r="C1430" s="31"/>
      <c r="D1430" s="31"/>
      <c r="E1430" s="38"/>
      <c r="F1430" s="32"/>
      <c r="G1430" s="34"/>
      <c r="H1430" s="34"/>
      <c r="I1430" s="53"/>
    </row>
    <row r="1431" spans="2:9" x14ac:dyDescent="0.2">
      <c r="B1431" s="33"/>
      <c r="C1431" s="31"/>
      <c r="D1431" s="31"/>
      <c r="E1431" s="38"/>
      <c r="F1431" s="32"/>
      <c r="G1431" s="34"/>
      <c r="H1431" s="34"/>
      <c r="I1431" s="53"/>
    </row>
    <row r="1432" spans="2:9" x14ac:dyDescent="0.2">
      <c r="B1432" s="33"/>
      <c r="C1432" s="31"/>
      <c r="D1432" s="31"/>
      <c r="E1432" s="38"/>
      <c r="F1432" s="32"/>
      <c r="G1432" s="34"/>
      <c r="H1432" s="34"/>
      <c r="I1432" s="53"/>
    </row>
    <row r="1433" spans="2:9" x14ac:dyDescent="0.2">
      <c r="B1433" s="33"/>
      <c r="C1433" s="31"/>
      <c r="D1433" s="31"/>
      <c r="E1433" s="38"/>
      <c r="F1433" s="32"/>
      <c r="G1433" s="34"/>
      <c r="H1433" s="34"/>
      <c r="I1433" s="53"/>
    </row>
    <row r="1434" spans="2:9" x14ac:dyDescent="0.2">
      <c r="B1434" s="33"/>
      <c r="C1434" s="31"/>
      <c r="D1434" s="31"/>
      <c r="E1434" s="38"/>
      <c r="F1434" s="32"/>
      <c r="G1434" s="34"/>
      <c r="H1434" s="34"/>
      <c r="I1434" s="53"/>
    </row>
    <row r="1435" spans="2:9" x14ac:dyDescent="0.2">
      <c r="B1435" s="33"/>
      <c r="C1435" s="31"/>
      <c r="D1435" s="31"/>
      <c r="E1435" s="38"/>
      <c r="F1435" s="32"/>
      <c r="G1435" s="34"/>
      <c r="H1435" s="34"/>
      <c r="I1435" s="53"/>
    </row>
    <row r="1436" spans="2:9" x14ac:dyDescent="0.2">
      <c r="B1436" s="33"/>
      <c r="C1436" s="31"/>
      <c r="D1436" s="31"/>
      <c r="E1436" s="38"/>
      <c r="F1436" s="32"/>
      <c r="G1436" s="34"/>
      <c r="H1436" s="34"/>
      <c r="I1436" s="53"/>
    </row>
    <row r="1437" spans="2:9" x14ac:dyDescent="0.2">
      <c r="B1437" s="33"/>
      <c r="C1437" s="31"/>
      <c r="D1437" s="31"/>
      <c r="E1437" s="38"/>
      <c r="F1437" s="32"/>
      <c r="G1437" s="34"/>
      <c r="H1437" s="34"/>
      <c r="I1437" s="53"/>
    </row>
    <row r="1438" spans="2:9" x14ac:dyDescent="0.2">
      <c r="B1438" s="33"/>
      <c r="C1438" s="31"/>
      <c r="D1438" s="31"/>
      <c r="E1438" s="38"/>
      <c r="F1438" s="32"/>
      <c r="G1438" s="34"/>
      <c r="H1438" s="34"/>
      <c r="I1438" s="53"/>
    </row>
    <row r="1439" spans="2:9" x14ac:dyDescent="0.2">
      <c r="B1439" s="33"/>
      <c r="C1439" s="31"/>
      <c r="D1439" s="31"/>
      <c r="E1439" s="38"/>
      <c r="F1439" s="32"/>
      <c r="G1439" s="34"/>
      <c r="H1439" s="34"/>
      <c r="I1439" s="53"/>
    </row>
    <row r="1440" spans="2:9" x14ac:dyDescent="0.2">
      <c r="B1440" s="33"/>
      <c r="C1440" s="31"/>
      <c r="D1440" s="31"/>
      <c r="E1440" s="38"/>
      <c r="F1440" s="32"/>
      <c r="G1440" s="34"/>
      <c r="H1440" s="34"/>
      <c r="I1440" s="53"/>
    </row>
    <row r="1441" spans="2:9" x14ac:dyDescent="0.2">
      <c r="B1441" s="33"/>
      <c r="C1441" s="31"/>
      <c r="D1441" s="31"/>
      <c r="E1441" s="38"/>
      <c r="F1441" s="32"/>
      <c r="G1441" s="34"/>
      <c r="H1441" s="34"/>
      <c r="I1441" s="53"/>
    </row>
    <row r="1442" spans="2:9" x14ac:dyDescent="0.2">
      <c r="B1442" s="33"/>
      <c r="C1442" s="31"/>
      <c r="D1442" s="31"/>
      <c r="E1442" s="38"/>
      <c r="F1442" s="32"/>
      <c r="G1442" s="34"/>
      <c r="H1442" s="34"/>
      <c r="I1442" s="53"/>
    </row>
    <row r="1443" spans="2:9" x14ac:dyDescent="0.2">
      <c r="B1443" s="33"/>
      <c r="C1443" s="31"/>
      <c r="D1443" s="31"/>
      <c r="E1443" s="38"/>
      <c r="F1443" s="32"/>
      <c r="G1443" s="34"/>
      <c r="H1443" s="34"/>
      <c r="I1443" s="53"/>
    </row>
    <row r="1444" spans="2:9" x14ac:dyDescent="0.2">
      <c r="B1444" s="33"/>
      <c r="C1444" s="31"/>
      <c r="D1444" s="31"/>
      <c r="E1444" s="38"/>
      <c r="F1444" s="32"/>
      <c r="G1444" s="34"/>
      <c r="H1444" s="34"/>
      <c r="I1444" s="53"/>
    </row>
    <row r="1445" spans="2:9" x14ac:dyDescent="0.2">
      <c r="B1445" s="33"/>
      <c r="C1445" s="31"/>
      <c r="D1445" s="31"/>
      <c r="E1445" s="38"/>
      <c r="F1445" s="32"/>
      <c r="G1445" s="34"/>
      <c r="H1445" s="34"/>
      <c r="I1445" s="53"/>
    </row>
    <row r="1446" spans="2:9" x14ac:dyDescent="0.2">
      <c r="B1446" s="33"/>
      <c r="C1446" s="31"/>
      <c r="D1446" s="31"/>
      <c r="E1446" s="38"/>
      <c r="F1446" s="32"/>
      <c r="G1446" s="34"/>
      <c r="H1446" s="34"/>
      <c r="I1446" s="53"/>
    </row>
    <row r="1447" spans="2:9" x14ac:dyDescent="0.2">
      <c r="B1447" s="33"/>
      <c r="C1447" s="31"/>
      <c r="D1447" s="31"/>
      <c r="E1447" s="38"/>
      <c r="F1447" s="32"/>
      <c r="G1447" s="34"/>
      <c r="H1447" s="34"/>
      <c r="I1447" s="53"/>
    </row>
    <row r="1448" spans="2:9" x14ac:dyDescent="0.2">
      <c r="B1448" s="33"/>
      <c r="C1448" s="31"/>
      <c r="D1448" s="31"/>
      <c r="E1448" s="38"/>
      <c r="F1448" s="32"/>
      <c r="G1448" s="34"/>
      <c r="H1448" s="34"/>
      <c r="I1448" s="53"/>
    </row>
    <row r="1449" spans="2:9" x14ac:dyDescent="0.2">
      <c r="B1449" s="33"/>
      <c r="C1449" s="31"/>
      <c r="D1449" s="31"/>
      <c r="E1449" s="38"/>
      <c r="F1449" s="32"/>
      <c r="G1449" s="34"/>
      <c r="H1449" s="34"/>
      <c r="I1449" s="53"/>
    </row>
    <row r="1450" spans="2:9" x14ac:dyDescent="0.2">
      <c r="B1450" s="33"/>
      <c r="C1450" s="31"/>
      <c r="D1450" s="31"/>
      <c r="E1450" s="38"/>
      <c r="F1450" s="32"/>
      <c r="G1450" s="34"/>
      <c r="H1450" s="34"/>
      <c r="I1450" s="53"/>
    </row>
    <row r="1451" spans="2:9" x14ac:dyDescent="0.2">
      <c r="B1451" s="33"/>
      <c r="C1451" s="31"/>
      <c r="D1451" s="31"/>
      <c r="E1451" s="38"/>
      <c r="F1451" s="32"/>
      <c r="G1451" s="34"/>
      <c r="H1451" s="34"/>
      <c r="I1451" s="53"/>
    </row>
    <row r="1452" spans="2:9" x14ac:dyDescent="0.2">
      <c r="B1452" s="33"/>
      <c r="C1452" s="31"/>
      <c r="D1452" s="31"/>
      <c r="E1452" s="38"/>
      <c r="F1452" s="32"/>
      <c r="G1452" s="34"/>
      <c r="H1452" s="34"/>
      <c r="I1452" s="53"/>
    </row>
    <row r="1453" spans="2:9" x14ac:dyDescent="0.2">
      <c r="B1453" s="33"/>
      <c r="C1453" s="31"/>
      <c r="D1453" s="31"/>
      <c r="E1453" s="38"/>
      <c r="F1453" s="32"/>
      <c r="G1453" s="34"/>
      <c r="H1453" s="34"/>
      <c r="I1453" s="53"/>
    </row>
    <row r="1454" spans="2:9" x14ac:dyDescent="0.2">
      <c r="B1454" s="33"/>
      <c r="C1454" s="31"/>
      <c r="D1454" s="31"/>
      <c r="E1454" s="38"/>
      <c r="F1454" s="32"/>
      <c r="G1454" s="34"/>
      <c r="H1454" s="34"/>
      <c r="I1454" s="53"/>
    </row>
    <row r="1455" spans="2:9" x14ac:dyDescent="0.2">
      <c r="B1455" s="33"/>
      <c r="C1455" s="31"/>
      <c r="D1455" s="31"/>
      <c r="E1455" s="38"/>
      <c r="F1455" s="32"/>
      <c r="G1455" s="34"/>
      <c r="H1455" s="34"/>
      <c r="I1455" s="53"/>
    </row>
    <row r="1456" spans="2:9" x14ac:dyDescent="0.2">
      <c r="B1456" s="33"/>
      <c r="C1456" s="31"/>
      <c r="D1456" s="31"/>
      <c r="E1456" s="38"/>
      <c r="F1456" s="32"/>
      <c r="G1456" s="34"/>
      <c r="H1456" s="34"/>
      <c r="I1456" s="53"/>
    </row>
    <row r="1457" spans="2:9" x14ac:dyDescent="0.2">
      <c r="B1457" s="33"/>
      <c r="C1457" s="31"/>
      <c r="D1457" s="31"/>
      <c r="E1457" s="38"/>
      <c r="F1457" s="32"/>
      <c r="G1457" s="34"/>
      <c r="H1457" s="34"/>
      <c r="I1457" s="53"/>
    </row>
    <row r="1458" spans="2:9" x14ac:dyDescent="0.2">
      <c r="B1458" s="33"/>
      <c r="C1458" s="31"/>
      <c r="D1458" s="31"/>
      <c r="E1458" s="38"/>
      <c r="F1458" s="32"/>
      <c r="G1458" s="34"/>
      <c r="H1458" s="34"/>
      <c r="I1458" s="53"/>
    </row>
    <row r="1459" spans="2:9" x14ac:dyDescent="0.2">
      <c r="B1459" s="33"/>
      <c r="C1459" s="31"/>
      <c r="D1459" s="31"/>
      <c r="E1459" s="38"/>
      <c r="F1459" s="32"/>
      <c r="G1459" s="34"/>
      <c r="H1459" s="34"/>
      <c r="I1459" s="53"/>
    </row>
    <row r="1460" spans="2:9" x14ac:dyDescent="0.2">
      <c r="B1460" s="33"/>
      <c r="C1460" s="31"/>
      <c r="D1460" s="31"/>
      <c r="E1460" s="38"/>
      <c r="F1460" s="32"/>
      <c r="G1460" s="34"/>
      <c r="H1460" s="34"/>
      <c r="I1460" s="53"/>
    </row>
    <row r="1461" spans="2:9" x14ac:dyDescent="0.2">
      <c r="B1461" s="33"/>
      <c r="C1461" s="31"/>
      <c r="D1461" s="31"/>
      <c r="E1461" s="38"/>
      <c r="F1461" s="32"/>
      <c r="G1461" s="34"/>
      <c r="H1461" s="34"/>
      <c r="I1461" s="53"/>
    </row>
    <row r="1462" spans="2:9" x14ac:dyDescent="0.2">
      <c r="B1462" s="33"/>
      <c r="C1462" s="31"/>
      <c r="D1462" s="31"/>
      <c r="E1462" s="38"/>
      <c r="F1462" s="32"/>
      <c r="G1462" s="34"/>
      <c r="H1462" s="34"/>
      <c r="I1462" s="53"/>
    </row>
    <row r="1463" spans="2:9" x14ac:dyDescent="0.2">
      <c r="B1463" s="33"/>
      <c r="C1463" s="31"/>
      <c r="D1463" s="31"/>
      <c r="E1463" s="38"/>
      <c r="F1463" s="32"/>
      <c r="G1463" s="34"/>
      <c r="H1463" s="34"/>
      <c r="I1463" s="53"/>
    </row>
    <row r="1464" spans="2:9" x14ac:dyDescent="0.2">
      <c r="B1464" s="33"/>
      <c r="C1464" s="31"/>
      <c r="D1464" s="31"/>
      <c r="E1464" s="38"/>
      <c r="F1464" s="32"/>
      <c r="G1464" s="34"/>
      <c r="H1464" s="34"/>
      <c r="I1464" s="53"/>
    </row>
    <row r="1465" spans="2:9" x14ac:dyDescent="0.2">
      <c r="B1465" s="33"/>
      <c r="C1465" s="31"/>
      <c r="D1465" s="31"/>
      <c r="E1465" s="38"/>
      <c r="F1465" s="32"/>
      <c r="G1465" s="34"/>
      <c r="H1465" s="34"/>
      <c r="I1465" s="53"/>
    </row>
    <row r="1466" spans="2:9" x14ac:dyDescent="0.2">
      <c r="B1466" s="33"/>
      <c r="C1466" s="31"/>
      <c r="D1466" s="31"/>
      <c r="E1466" s="38"/>
      <c r="F1466" s="32"/>
      <c r="G1466" s="34"/>
      <c r="H1466" s="34"/>
      <c r="I1466" s="53"/>
    </row>
    <row r="1467" spans="2:9" x14ac:dyDescent="0.2">
      <c r="B1467" s="33"/>
      <c r="C1467" s="31"/>
      <c r="D1467" s="31"/>
      <c r="E1467" s="38"/>
      <c r="F1467" s="32"/>
      <c r="G1467" s="34"/>
      <c r="H1467" s="34"/>
      <c r="I1467" s="53"/>
    </row>
    <row r="1468" spans="2:9" x14ac:dyDescent="0.2">
      <c r="B1468" s="33"/>
      <c r="C1468" s="31"/>
      <c r="D1468" s="31"/>
      <c r="E1468" s="38"/>
      <c r="F1468" s="32"/>
      <c r="G1468" s="34"/>
      <c r="H1468" s="34"/>
      <c r="I1468" s="53"/>
    </row>
    <row r="1469" spans="2:9" x14ac:dyDescent="0.2">
      <c r="B1469" s="33"/>
      <c r="C1469" s="31"/>
      <c r="D1469" s="31"/>
      <c r="E1469" s="38"/>
      <c r="F1469" s="32"/>
      <c r="G1469" s="34"/>
      <c r="H1469" s="34"/>
      <c r="I1469" s="53"/>
    </row>
    <row r="1470" spans="2:9" x14ac:dyDescent="0.2">
      <c r="B1470" s="33"/>
      <c r="C1470" s="31"/>
      <c r="D1470" s="31"/>
      <c r="E1470" s="38"/>
      <c r="F1470" s="32"/>
      <c r="G1470" s="34"/>
      <c r="H1470" s="34"/>
      <c r="I1470" s="53"/>
    </row>
    <row r="1471" spans="2:9" x14ac:dyDescent="0.2">
      <c r="B1471" s="33"/>
      <c r="C1471" s="31"/>
      <c r="D1471" s="31"/>
      <c r="E1471" s="38"/>
      <c r="F1471" s="32"/>
      <c r="G1471" s="34"/>
      <c r="H1471" s="34"/>
      <c r="I1471" s="53"/>
    </row>
    <row r="1472" spans="2:9" x14ac:dyDescent="0.2">
      <c r="B1472" s="33"/>
      <c r="C1472" s="31"/>
      <c r="D1472" s="31"/>
      <c r="E1472" s="38"/>
      <c r="F1472" s="32"/>
      <c r="G1472" s="34"/>
      <c r="H1472" s="34"/>
      <c r="I1472" s="53"/>
    </row>
    <row r="1473" spans="2:9" x14ac:dyDescent="0.2">
      <c r="B1473" s="33"/>
      <c r="C1473" s="31"/>
      <c r="D1473" s="31"/>
      <c r="E1473" s="38"/>
      <c r="F1473" s="32"/>
      <c r="G1473" s="34"/>
      <c r="H1473" s="34"/>
      <c r="I1473" s="53"/>
    </row>
    <row r="1474" spans="2:9" x14ac:dyDescent="0.2">
      <c r="B1474" s="33"/>
      <c r="C1474" s="31"/>
      <c r="D1474" s="31"/>
      <c r="E1474" s="38"/>
      <c r="F1474" s="32"/>
      <c r="G1474" s="34"/>
      <c r="H1474" s="34"/>
      <c r="I1474" s="53"/>
    </row>
    <row r="1475" spans="2:9" x14ac:dyDescent="0.2">
      <c r="B1475" s="33"/>
      <c r="C1475" s="31"/>
      <c r="D1475" s="31"/>
      <c r="E1475" s="38"/>
      <c r="F1475" s="32"/>
      <c r="G1475" s="34"/>
      <c r="H1475" s="34"/>
      <c r="I1475" s="53"/>
    </row>
    <row r="1476" spans="2:9" x14ac:dyDescent="0.2">
      <c r="B1476" s="33"/>
      <c r="C1476" s="31"/>
      <c r="D1476" s="31"/>
      <c r="E1476" s="38"/>
      <c r="F1476" s="32"/>
      <c r="G1476" s="34"/>
      <c r="H1476" s="34"/>
      <c r="I1476" s="53"/>
    </row>
    <row r="1477" spans="2:9" x14ac:dyDescent="0.2">
      <c r="B1477" s="33"/>
      <c r="C1477" s="31"/>
      <c r="D1477" s="31"/>
      <c r="E1477" s="38"/>
      <c r="F1477" s="32"/>
      <c r="G1477" s="34"/>
      <c r="H1477" s="34"/>
      <c r="I1477" s="53"/>
    </row>
    <row r="1478" spans="2:9" x14ac:dyDescent="0.2">
      <c r="B1478" s="33"/>
      <c r="C1478" s="31"/>
      <c r="D1478" s="31"/>
      <c r="E1478" s="38"/>
      <c r="F1478" s="32"/>
      <c r="G1478" s="34"/>
      <c r="H1478" s="34"/>
      <c r="I1478" s="53"/>
    </row>
    <row r="1479" spans="2:9" x14ac:dyDescent="0.2">
      <c r="B1479" s="33"/>
      <c r="C1479" s="31"/>
      <c r="D1479" s="31"/>
      <c r="E1479" s="38"/>
      <c r="F1479" s="32"/>
      <c r="G1479" s="34"/>
      <c r="H1479" s="34"/>
      <c r="I1479" s="53"/>
    </row>
    <row r="1480" spans="2:9" x14ac:dyDescent="0.2">
      <c r="B1480" s="33"/>
      <c r="C1480" s="31"/>
      <c r="D1480" s="31"/>
      <c r="E1480" s="38"/>
      <c r="F1480" s="32"/>
      <c r="G1480" s="34"/>
      <c r="H1480" s="34"/>
      <c r="I1480" s="53"/>
    </row>
    <row r="1481" spans="2:9" x14ac:dyDescent="0.2">
      <c r="B1481" s="33"/>
      <c r="C1481" s="31"/>
      <c r="D1481" s="31"/>
      <c r="E1481" s="38"/>
      <c r="F1481" s="32"/>
      <c r="G1481" s="34"/>
      <c r="H1481" s="34"/>
      <c r="I1481" s="53"/>
    </row>
    <row r="1482" spans="2:9" x14ac:dyDescent="0.2">
      <c r="B1482" s="33"/>
      <c r="C1482" s="31"/>
      <c r="D1482" s="31"/>
      <c r="E1482" s="38"/>
      <c r="F1482" s="32"/>
      <c r="G1482" s="34"/>
      <c r="H1482" s="34"/>
      <c r="I1482" s="53"/>
    </row>
    <row r="1483" spans="2:9" x14ac:dyDescent="0.2">
      <c r="B1483" s="33"/>
      <c r="C1483" s="31"/>
      <c r="D1483" s="31"/>
      <c r="E1483" s="38"/>
      <c r="F1483" s="32"/>
      <c r="G1483" s="34"/>
      <c r="H1483" s="34"/>
      <c r="I1483" s="53"/>
    </row>
    <row r="1484" spans="2:9" x14ac:dyDescent="0.2">
      <c r="B1484" s="33"/>
      <c r="C1484" s="31"/>
      <c r="D1484" s="31"/>
      <c r="E1484" s="38"/>
      <c r="F1484" s="32"/>
      <c r="G1484" s="34"/>
      <c r="H1484" s="34"/>
      <c r="I1484" s="53"/>
    </row>
    <row r="1485" spans="2:9" x14ac:dyDescent="0.2">
      <c r="B1485" s="33"/>
      <c r="C1485" s="31"/>
      <c r="D1485" s="31"/>
      <c r="E1485" s="38"/>
      <c r="F1485" s="32"/>
      <c r="G1485" s="34"/>
      <c r="H1485" s="34"/>
      <c r="I1485" s="53"/>
    </row>
    <row r="1486" spans="2:9" x14ac:dyDescent="0.2">
      <c r="B1486" s="33"/>
      <c r="C1486" s="31"/>
      <c r="D1486" s="31"/>
      <c r="E1486" s="38"/>
      <c r="F1486" s="32"/>
      <c r="G1486" s="34"/>
      <c r="H1486" s="34"/>
      <c r="I1486" s="53"/>
    </row>
    <row r="1487" spans="2:9" x14ac:dyDescent="0.2">
      <c r="B1487" s="33"/>
      <c r="C1487" s="31"/>
      <c r="D1487" s="31"/>
      <c r="E1487" s="38"/>
      <c r="F1487" s="32"/>
      <c r="G1487" s="34"/>
      <c r="H1487" s="34"/>
      <c r="I1487" s="53"/>
    </row>
    <row r="1488" spans="2:9" x14ac:dyDescent="0.2">
      <c r="B1488" s="33"/>
      <c r="C1488" s="31"/>
      <c r="D1488" s="31"/>
      <c r="E1488" s="38"/>
      <c r="F1488" s="32"/>
      <c r="G1488" s="34"/>
      <c r="H1488" s="34"/>
      <c r="I1488" s="53"/>
    </row>
    <row r="1489" spans="2:9" x14ac:dyDescent="0.2">
      <c r="B1489" s="33"/>
      <c r="C1489" s="31"/>
      <c r="D1489" s="31"/>
      <c r="E1489" s="38"/>
      <c r="F1489" s="32"/>
      <c r="G1489" s="34"/>
      <c r="H1489" s="34"/>
      <c r="I1489" s="53"/>
    </row>
    <row r="1490" spans="2:9" x14ac:dyDescent="0.2">
      <c r="B1490" s="33"/>
      <c r="C1490" s="31"/>
      <c r="D1490" s="31"/>
      <c r="E1490" s="38"/>
      <c r="F1490" s="32"/>
      <c r="G1490" s="34"/>
      <c r="H1490" s="34"/>
      <c r="I1490" s="53"/>
    </row>
    <row r="1491" spans="2:9" x14ac:dyDescent="0.2">
      <c r="B1491" s="33"/>
      <c r="C1491" s="31"/>
      <c r="D1491" s="31"/>
      <c r="E1491" s="38"/>
      <c r="F1491" s="32"/>
      <c r="G1491" s="34"/>
      <c r="H1491" s="34"/>
      <c r="I1491" s="53"/>
    </row>
    <row r="1492" spans="2:9" x14ac:dyDescent="0.2">
      <c r="B1492" s="33"/>
      <c r="C1492" s="31"/>
      <c r="D1492" s="31"/>
      <c r="E1492" s="38"/>
      <c r="F1492" s="32"/>
      <c r="G1492" s="34"/>
      <c r="H1492" s="34"/>
      <c r="I1492" s="53"/>
    </row>
    <row r="1493" spans="2:9" x14ac:dyDescent="0.2">
      <c r="B1493" s="33"/>
      <c r="C1493" s="31"/>
      <c r="D1493" s="31"/>
      <c r="E1493" s="38"/>
      <c r="F1493" s="32"/>
      <c r="G1493" s="34"/>
      <c r="H1493" s="34"/>
      <c r="I1493" s="53"/>
    </row>
    <row r="1494" spans="2:9" x14ac:dyDescent="0.2">
      <c r="B1494" s="33"/>
      <c r="C1494" s="31"/>
      <c r="D1494" s="31"/>
      <c r="E1494" s="38"/>
      <c r="F1494" s="32"/>
      <c r="G1494" s="34"/>
      <c r="H1494" s="34"/>
      <c r="I1494" s="53"/>
    </row>
    <row r="1495" spans="2:9" x14ac:dyDescent="0.2">
      <c r="B1495" s="33"/>
      <c r="C1495" s="31"/>
      <c r="D1495" s="31"/>
      <c r="E1495" s="38"/>
      <c r="F1495" s="32"/>
      <c r="G1495" s="34"/>
      <c r="H1495" s="34"/>
      <c r="I1495" s="53"/>
    </row>
    <row r="1496" spans="2:9" x14ac:dyDescent="0.2">
      <c r="B1496" s="33"/>
      <c r="C1496" s="31"/>
      <c r="D1496" s="31"/>
      <c r="E1496" s="38"/>
      <c r="F1496" s="32"/>
      <c r="G1496" s="34"/>
      <c r="H1496" s="34"/>
      <c r="I1496" s="53"/>
    </row>
    <row r="1497" spans="2:9" x14ac:dyDescent="0.2">
      <c r="B1497" s="33"/>
      <c r="C1497" s="31"/>
      <c r="D1497" s="31"/>
      <c r="E1497" s="38"/>
      <c r="F1497" s="32"/>
      <c r="G1497" s="34"/>
      <c r="H1497" s="34"/>
      <c r="I1497" s="53"/>
    </row>
    <row r="1498" spans="2:9" x14ac:dyDescent="0.2">
      <c r="B1498" s="33"/>
      <c r="C1498" s="31"/>
      <c r="D1498" s="31"/>
      <c r="E1498" s="38"/>
      <c r="F1498" s="32"/>
      <c r="G1498" s="34"/>
      <c r="H1498" s="34"/>
      <c r="I1498" s="53"/>
    </row>
    <row r="1499" spans="2:9" x14ac:dyDescent="0.2">
      <c r="B1499" s="33"/>
      <c r="C1499" s="31"/>
      <c r="D1499" s="31"/>
      <c r="E1499" s="38"/>
      <c r="F1499" s="32"/>
      <c r="G1499" s="34"/>
      <c r="H1499" s="34"/>
      <c r="I1499" s="53"/>
    </row>
    <row r="1500" spans="2:9" x14ac:dyDescent="0.2">
      <c r="B1500" s="33"/>
      <c r="C1500" s="31"/>
      <c r="D1500" s="31"/>
      <c r="E1500" s="38"/>
      <c r="F1500" s="32"/>
      <c r="G1500" s="34"/>
      <c r="H1500" s="34"/>
      <c r="I1500" s="53"/>
    </row>
    <row r="1501" spans="2:9" x14ac:dyDescent="0.2">
      <c r="B1501" s="33"/>
      <c r="C1501" s="31"/>
      <c r="D1501" s="31"/>
      <c r="E1501" s="38"/>
      <c r="F1501" s="32"/>
      <c r="G1501" s="34"/>
      <c r="H1501" s="34"/>
      <c r="I1501" s="53"/>
    </row>
    <row r="1502" spans="2:9" x14ac:dyDescent="0.2">
      <c r="B1502" s="33"/>
      <c r="C1502" s="31"/>
      <c r="D1502" s="31"/>
      <c r="E1502" s="38"/>
      <c r="F1502" s="32"/>
      <c r="G1502" s="34"/>
      <c r="H1502" s="34"/>
      <c r="I1502" s="53"/>
    </row>
    <row r="1503" spans="2:9" x14ac:dyDescent="0.2">
      <c r="B1503" s="33"/>
      <c r="C1503" s="31"/>
      <c r="D1503" s="31"/>
      <c r="E1503" s="38"/>
      <c r="F1503" s="32"/>
      <c r="G1503" s="34"/>
      <c r="H1503" s="34"/>
      <c r="I1503" s="53"/>
    </row>
    <row r="1504" spans="2:9" x14ac:dyDescent="0.2">
      <c r="B1504" s="33"/>
      <c r="C1504" s="31"/>
      <c r="D1504" s="31"/>
      <c r="E1504" s="38"/>
      <c r="F1504" s="32"/>
      <c r="G1504" s="34"/>
      <c r="H1504" s="34"/>
      <c r="I1504" s="53"/>
    </row>
    <row r="1505" spans="2:9" x14ac:dyDescent="0.2">
      <c r="B1505" s="33"/>
      <c r="C1505" s="31"/>
      <c r="D1505" s="31"/>
      <c r="E1505" s="38"/>
      <c r="F1505" s="32"/>
      <c r="G1505" s="34"/>
      <c r="H1505" s="34"/>
      <c r="I1505" s="53"/>
    </row>
    <row r="1506" spans="2:9" x14ac:dyDescent="0.2">
      <c r="B1506" s="33"/>
      <c r="C1506" s="31"/>
      <c r="D1506" s="31"/>
      <c r="E1506" s="38"/>
      <c r="F1506" s="32"/>
      <c r="G1506" s="34"/>
      <c r="H1506" s="34"/>
      <c r="I1506" s="53"/>
    </row>
    <row r="1507" spans="2:9" x14ac:dyDescent="0.2">
      <c r="B1507" s="33"/>
      <c r="C1507" s="31"/>
      <c r="D1507" s="31"/>
      <c r="E1507" s="38"/>
      <c r="F1507" s="32"/>
      <c r="G1507" s="34"/>
      <c r="H1507" s="34"/>
      <c r="I1507" s="53"/>
    </row>
    <row r="1508" spans="2:9" x14ac:dyDescent="0.2">
      <c r="B1508" s="33"/>
      <c r="C1508" s="31"/>
      <c r="D1508" s="31"/>
      <c r="E1508" s="38"/>
      <c r="F1508" s="32"/>
      <c r="G1508" s="34"/>
      <c r="H1508" s="34"/>
      <c r="I1508" s="53"/>
    </row>
    <row r="1509" spans="2:9" x14ac:dyDescent="0.2">
      <c r="B1509" s="33"/>
      <c r="C1509" s="31"/>
      <c r="D1509" s="31"/>
      <c r="E1509" s="38"/>
      <c r="F1509" s="32"/>
      <c r="G1509" s="34"/>
      <c r="H1509" s="34"/>
      <c r="I1509" s="53"/>
    </row>
    <row r="1510" spans="2:9" x14ac:dyDescent="0.2">
      <c r="B1510" s="33"/>
      <c r="C1510" s="31"/>
      <c r="D1510" s="31"/>
      <c r="E1510" s="38"/>
      <c r="F1510" s="32"/>
      <c r="G1510" s="34"/>
      <c r="H1510" s="34"/>
      <c r="I1510" s="53"/>
    </row>
    <row r="1511" spans="2:9" x14ac:dyDescent="0.2">
      <c r="B1511" s="33"/>
      <c r="C1511" s="31"/>
      <c r="D1511" s="31"/>
      <c r="E1511" s="38"/>
      <c r="F1511" s="32"/>
      <c r="G1511" s="34"/>
      <c r="H1511" s="34"/>
      <c r="I1511" s="53"/>
    </row>
    <row r="1512" spans="2:9" x14ac:dyDescent="0.2">
      <c r="B1512" s="33"/>
      <c r="C1512" s="31"/>
      <c r="D1512" s="31"/>
      <c r="E1512" s="38"/>
      <c r="F1512" s="32"/>
      <c r="G1512" s="34"/>
      <c r="H1512" s="34"/>
      <c r="I1512" s="53"/>
    </row>
    <row r="1513" spans="2:9" x14ac:dyDescent="0.2">
      <c r="B1513" s="33"/>
      <c r="C1513" s="31"/>
      <c r="D1513" s="31"/>
      <c r="E1513" s="38"/>
      <c r="F1513" s="32"/>
      <c r="G1513" s="34"/>
      <c r="H1513" s="34"/>
      <c r="I1513" s="53"/>
    </row>
    <row r="1514" spans="2:9" x14ac:dyDescent="0.2">
      <c r="B1514" s="33"/>
      <c r="C1514" s="31"/>
      <c r="D1514" s="31"/>
      <c r="E1514" s="38"/>
      <c r="F1514" s="32"/>
      <c r="G1514" s="34"/>
      <c r="H1514" s="34"/>
      <c r="I1514" s="53"/>
    </row>
    <row r="1515" spans="2:9" x14ac:dyDescent="0.2">
      <c r="B1515" s="33"/>
      <c r="C1515" s="31"/>
      <c r="D1515" s="31"/>
      <c r="E1515" s="38"/>
      <c r="F1515" s="32"/>
      <c r="G1515" s="34"/>
      <c r="H1515" s="34"/>
      <c r="I1515" s="53"/>
    </row>
    <row r="1516" spans="2:9" x14ac:dyDescent="0.2">
      <c r="B1516" s="33"/>
      <c r="C1516" s="31"/>
      <c r="D1516" s="31"/>
      <c r="E1516" s="38"/>
      <c r="F1516" s="32"/>
      <c r="G1516" s="34"/>
      <c r="H1516" s="34"/>
      <c r="I1516" s="53"/>
    </row>
    <row r="1517" spans="2:9" x14ac:dyDescent="0.2">
      <c r="B1517" s="33"/>
      <c r="C1517" s="31"/>
      <c r="D1517" s="31"/>
      <c r="E1517" s="38"/>
      <c r="F1517" s="32"/>
      <c r="G1517" s="34"/>
      <c r="H1517" s="34"/>
      <c r="I1517" s="53"/>
    </row>
    <row r="1518" spans="2:9" x14ac:dyDescent="0.2">
      <c r="B1518" s="33"/>
      <c r="C1518" s="31"/>
      <c r="D1518" s="31"/>
      <c r="E1518" s="38"/>
      <c r="F1518" s="32"/>
      <c r="G1518" s="34"/>
      <c r="H1518" s="34"/>
      <c r="I1518" s="53"/>
    </row>
    <row r="1519" spans="2:9" x14ac:dyDescent="0.2">
      <c r="B1519" s="33"/>
      <c r="C1519" s="31"/>
      <c r="D1519" s="31"/>
      <c r="E1519" s="38"/>
      <c r="F1519" s="32"/>
      <c r="G1519" s="34"/>
      <c r="H1519" s="34"/>
      <c r="I1519" s="53"/>
    </row>
    <row r="1520" spans="2:9" x14ac:dyDescent="0.2">
      <c r="B1520" s="33"/>
      <c r="C1520" s="31"/>
      <c r="D1520" s="31"/>
      <c r="E1520" s="38"/>
      <c r="F1520" s="32"/>
      <c r="G1520" s="34"/>
      <c r="H1520" s="34"/>
      <c r="I1520" s="53"/>
    </row>
    <row r="1521" spans="2:9" x14ac:dyDescent="0.2">
      <c r="B1521" s="33"/>
      <c r="C1521" s="31"/>
      <c r="D1521" s="31"/>
      <c r="E1521" s="38"/>
      <c r="F1521" s="32"/>
      <c r="G1521" s="34"/>
      <c r="H1521" s="34"/>
      <c r="I1521" s="53"/>
    </row>
    <row r="1522" spans="2:9" x14ac:dyDescent="0.2">
      <c r="B1522" s="33"/>
      <c r="C1522" s="31"/>
      <c r="D1522" s="31"/>
      <c r="E1522" s="38"/>
      <c r="F1522" s="32"/>
      <c r="G1522" s="34"/>
      <c r="H1522" s="34"/>
      <c r="I1522" s="53"/>
    </row>
    <row r="1523" spans="2:9" x14ac:dyDescent="0.2">
      <c r="B1523" s="33"/>
      <c r="C1523" s="31"/>
      <c r="D1523" s="31"/>
      <c r="E1523" s="38"/>
      <c r="F1523" s="32"/>
      <c r="G1523" s="34"/>
      <c r="H1523" s="34"/>
      <c r="I1523" s="53"/>
    </row>
    <row r="1524" spans="2:9" x14ac:dyDescent="0.2">
      <c r="B1524" s="33"/>
      <c r="C1524" s="31"/>
      <c r="D1524" s="31"/>
      <c r="E1524" s="38"/>
      <c r="F1524" s="32"/>
      <c r="G1524" s="34"/>
      <c r="H1524" s="34"/>
      <c r="I1524" s="53"/>
    </row>
    <row r="1525" spans="2:9" x14ac:dyDescent="0.2">
      <c r="B1525" s="33"/>
      <c r="C1525" s="31"/>
      <c r="D1525" s="31"/>
      <c r="E1525" s="38"/>
      <c r="F1525" s="32"/>
      <c r="G1525" s="34"/>
      <c r="H1525" s="34"/>
      <c r="I1525" s="53"/>
    </row>
    <row r="1526" spans="2:9" x14ac:dyDescent="0.2">
      <c r="B1526" s="33"/>
      <c r="C1526" s="31"/>
      <c r="D1526" s="31"/>
      <c r="E1526" s="38"/>
      <c r="F1526" s="32"/>
      <c r="G1526" s="34"/>
      <c r="H1526" s="34"/>
      <c r="I1526" s="53"/>
    </row>
    <row r="1527" spans="2:9" x14ac:dyDescent="0.2">
      <c r="B1527" s="33"/>
      <c r="C1527" s="31"/>
      <c r="D1527" s="31"/>
      <c r="E1527" s="38"/>
      <c r="F1527" s="32"/>
      <c r="G1527" s="34"/>
      <c r="H1527" s="34"/>
      <c r="I1527" s="53"/>
    </row>
    <row r="1528" spans="2:9" x14ac:dyDescent="0.2">
      <c r="B1528" s="33"/>
      <c r="C1528" s="31"/>
      <c r="D1528" s="31"/>
      <c r="E1528" s="38"/>
      <c r="F1528" s="32"/>
      <c r="G1528" s="34"/>
      <c r="H1528" s="34"/>
      <c r="I1528" s="53"/>
    </row>
    <row r="1529" spans="2:9" x14ac:dyDescent="0.2">
      <c r="B1529" s="33"/>
      <c r="C1529" s="31"/>
      <c r="D1529" s="31"/>
      <c r="E1529" s="38"/>
      <c r="F1529" s="32"/>
      <c r="G1529" s="34"/>
      <c r="H1529" s="34"/>
      <c r="I1529" s="53"/>
    </row>
    <row r="1530" spans="2:9" x14ac:dyDescent="0.2">
      <c r="B1530" s="33"/>
      <c r="C1530" s="31"/>
      <c r="D1530" s="31"/>
      <c r="E1530" s="38"/>
      <c r="F1530" s="32"/>
      <c r="G1530" s="34"/>
      <c r="H1530" s="34"/>
      <c r="I1530" s="53"/>
    </row>
    <row r="1531" spans="2:9" x14ac:dyDescent="0.2">
      <c r="B1531" s="33"/>
      <c r="C1531" s="31"/>
      <c r="D1531" s="31"/>
      <c r="E1531" s="38"/>
      <c r="F1531" s="32"/>
      <c r="G1531" s="34"/>
      <c r="H1531" s="34"/>
      <c r="I1531" s="53"/>
    </row>
    <row r="1532" spans="2:9" x14ac:dyDescent="0.2">
      <c r="B1532" s="33"/>
      <c r="C1532" s="31"/>
      <c r="D1532" s="31"/>
      <c r="E1532" s="38"/>
      <c r="F1532" s="32"/>
      <c r="G1532" s="34"/>
      <c r="H1532" s="34"/>
      <c r="I1532" s="53"/>
    </row>
    <row r="1533" spans="2:9" x14ac:dyDescent="0.2">
      <c r="B1533" s="33"/>
      <c r="C1533" s="31"/>
      <c r="D1533" s="31"/>
      <c r="E1533" s="38"/>
      <c r="F1533" s="32"/>
      <c r="G1533" s="34"/>
      <c r="H1533" s="34"/>
      <c r="I1533" s="53"/>
    </row>
    <row r="1534" spans="2:9" x14ac:dyDescent="0.2">
      <c r="B1534" s="33"/>
      <c r="C1534" s="31"/>
      <c r="D1534" s="31"/>
      <c r="E1534" s="38"/>
      <c r="F1534" s="32"/>
      <c r="G1534" s="34"/>
      <c r="H1534" s="34"/>
      <c r="I1534" s="53"/>
    </row>
    <row r="1535" spans="2:9" x14ac:dyDescent="0.2">
      <c r="B1535" s="33"/>
      <c r="C1535" s="31"/>
      <c r="D1535" s="31"/>
      <c r="E1535" s="38"/>
      <c r="F1535" s="32"/>
      <c r="G1535" s="34"/>
      <c r="H1535" s="34"/>
      <c r="I1535" s="53"/>
    </row>
    <row r="1536" spans="2:9" x14ac:dyDescent="0.2">
      <c r="B1536" s="33"/>
      <c r="C1536" s="31"/>
      <c r="D1536" s="31"/>
      <c r="E1536" s="38"/>
      <c r="F1536" s="32"/>
      <c r="G1536" s="34"/>
      <c r="H1536" s="34"/>
      <c r="I1536" s="53"/>
    </row>
    <row r="1537" spans="2:9" x14ac:dyDescent="0.2">
      <c r="B1537" s="33"/>
      <c r="C1537" s="31"/>
      <c r="D1537" s="31"/>
      <c r="E1537" s="38"/>
      <c r="F1537" s="32"/>
      <c r="G1537" s="34"/>
      <c r="H1537" s="34"/>
      <c r="I1537" s="53"/>
    </row>
    <row r="1538" spans="2:9" x14ac:dyDescent="0.2">
      <c r="B1538" s="33"/>
      <c r="C1538" s="31"/>
      <c r="D1538" s="31"/>
      <c r="E1538" s="38"/>
      <c r="F1538" s="32"/>
      <c r="G1538" s="34"/>
      <c r="H1538" s="34"/>
      <c r="I1538" s="53"/>
    </row>
    <row r="1539" spans="2:9" x14ac:dyDescent="0.2">
      <c r="B1539" s="33"/>
      <c r="C1539" s="31"/>
      <c r="D1539" s="31"/>
      <c r="E1539" s="38"/>
      <c r="F1539" s="32"/>
      <c r="G1539" s="34"/>
      <c r="H1539" s="34"/>
      <c r="I1539" s="53"/>
    </row>
    <row r="1540" spans="2:9" x14ac:dyDescent="0.2">
      <c r="B1540" s="33"/>
      <c r="C1540" s="31"/>
      <c r="D1540" s="31"/>
      <c r="E1540" s="38"/>
      <c r="F1540" s="32"/>
      <c r="G1540" s="34"/>
      <c r="H1540" s="34"/>
      <c r="I1540" s="53"/>
    </row>
    <row r="1541" spans="2:9" x14ac:dyDescent="0.2">
      <c r="B1541" s="33"/>
      <c r="C1541" s="31"/>
      <c r="D1541" s="31"/>
      <c r="E1541" s="38"/>
      <c r="F1541" s="32"/>
      <c r="G1541" s="34"/>
      <c r="H1541" s="34"/>
      <c r="I1541" s="53"/>
    </row>
    <row r="1542" spans="2:9" x14ac:dyDescent="0.2">
      <c r="B1542" s="33"/>
      <c r="C1542" s="31"/>
      <c r="D1542" s="31"/>
      <c r="E1542" s="38"/>
      <c r="F1542" s="32"/>
      <c r="G1542" s="34"/>
      <c r="H1542" s="34"/>
      <c r="I1542" s="53"/>
    </row>
    <row r="1543" spans="2:9" x14ac:dyDescent="0.2">
      <c r="B1543" s="33"/>
      <c r="C1543" s="31"/>
      <c r="D1543" s="31"/>
      <c r="E1543" s="38"/>
      <c r="F1543" s="32"/>
      <c r="G1543" s="34"/>
      <c r="H1543" s="34"/>
      <c r="I1543" s="53"/>
    </row>
    <row r="1544" spans="2:9" x14ac:dyDescent="0.2">
      <c r="B1544" s="33"/>
      <c r="C1544" s="31"/>
      <c r="D1544" s="31"/>
      <c r="E1544" s="38"/>
      <c r="F1544" s="32"/>
      <c r="G1544" s="34"/>
      <c r="H1544" s="34"/>
      <c r="I1544" s="53"/>
    </row>
    <row r="1545" spans="2:9" x14ac:dyDescent="0.2">
      <c r="B1545" s="33"/>
      <c r="C1545" s="31"/>
      <c r="D1545" s="31"/>
      <c r="E1545" s="38"/>
      <c r="F1545" s="32"/>
      <c r="G1545" s="34"/>
      <c r="H1545" s="34"/>
      <c r="I1545" s="53"/>
    </row>
    <row r="1546" spans="2:9" x14ac:dyDescent="0.2">
      <c r="B1546" s="33"/>
      <c r="C1546" s="31"/>
      <c r="D1546" s="31"/>
      <c r="E1546" s="38"/>
      <c r="F1546" s="32"/>
      <c r="G1546" s="34"/>
      <c r="H1546" s="34"/>
      <c r="I1546" s="53"/>
    </row>
    <row r="1547" spans="2:9" x14ac:dyDescent="0.2">
      <c r="B1547" s="33"/>
      <c r="C1547" s="31"/>
      <c r="D1547" s="31"/>
      <c r="E1547" s="38"/>
      <c r="F1547" s="32"/>
      <c r="G1547" s="34"/>
      <c r="H1547" s="34"/>
      <c r="I1547" s="53"/>
    </row>
    <row r="1548" spans="2:9" x14ac:dyDescent="0.2">
      <c r="B1548" s="33"/>
      <c r="C1548" s="31"/>
      <c r="D1548" s="31"/>
      <c r="E1548" s="38"/>
      <c r="F1548" s="32"/>
      <c r="G1548" s="34"/>
      <c r="H1548" s="34"/>
      <c r="I1548" s="53"/>
    </row>
    <row r="1549" spans="2:9" x14ac:dyDescent="0.2">
      <c r="B1549" s="33"/>
      <c r="C1549" s="31"/>
      <c r="D1549" s="31"/>
      <c r="E1549" s="38"/>
      <c r="F1549" s="32"/>
      <c r="G1549" s="34"/>
      <c r="H1549" s="34"/>
      <c r="I1549" s="53"/>
    </row>
    <row r="1550" spans="2:9" x14ac:dyDescent="0.2">
      <c r="B1550" s="33"/>
      <c r="C1550" s="31"/>
      <c r="D1550" s="31"/>
      <c r="E1550" s="38"/>
      <c r="F1550" s="32"/>
      <c r="G1550" s="34"/>
      <c r="H1550" s="34"/>
      <c r="I1550" s="53"/>
    </row>
    <row r="1551" spans="2:9" x14ac:dyDescent="0.2">
      <c r="B1551" s="33"/>
      <c r="C1551" s="31"/>
      <c r="D1551" s="31"/>
      <c r="E1551" s="38"/>
      <c r="F1551" s="32"/>
      <c r="G1551" s="34"/>
      <c r="H1551" s="34"/>
      <c r="I1551" s="53"/>
    </row>
    <row r="1552" spans="2:9" x14ac:dyDescent="0.2">
      <c r="B1552" s="33"/>
      <c r="C1552" s="31"/>
      <c r="D1552" s="31"/>
      <c r="E1552" s="38"/>
      <c r="F1552" s="32"/>
      <c r="G1552" s="34"/>
      <c r="H1552" s="34"/>
      <c r="I1552" s="53"/>
    </row>
    <row r="1553" spans="2:9" x14ac:dyDescent="0.2">
      <c r="B1553" s="33"/>
      <c r="C1553" s="31"/>
      <c r="D1553" s="31"/>
      <c r="E1553" s="38"/>
      <c r="F1553" s="32"/>
      <c r="G1553" s="34"/>
      <c r="H1553" s="34"/>
      <c r="I1553" s="53"/>
    </row>
    <row r="1554" spans="2:9" x14ac:dyDescent="0.2">
      <c r="B1554" s="33"/>
      <c r="C1554" s="31"/>
      <c r="D1554" s="31"/>
      <c r="E1554" s="38"/>
      <c r="F1554" s="32"/>
      <c r="G1554" s="34"/>
      <c r="H1554" s="34"/>
      <c r="I1554" s="53"/>
    </row>
    <row r="1555" spans="2:9" x14ac:dyDescent="0.2">
      <c r="B1555" s="33"/>
      <c r="C1555" s="31"/>
      <c r="D1555" s="31"/>
      <c r="E1555" s="38"/>
      <c r="F1555" s="32"/>
      <c r="G1555" s="34"/>
      <c r="H1555" s="34"/>
      <c r="I1555" s="53"/>
    </row>
    <row r="1556" spans="2:9" x14ac:dyDescent="0.2">
      <c r="B1556" s="33"/>
      <c r="C1556" s="31"/>
      <c r="D1556" s="31"/>
      <c r="E1556" s="38"/>
      <c r="F1556" s="32"/>
      <c r="G1556" s="34"/>
      <c r="H1556" s="34"/>
      <c r="I1556" s="53"/>
    </row>
    <row r="1557" spans="2:9" x14ac:dyDescent="0.2">
      <c r="B1557" s="33"/>
      <c r="C1557" s="31"/>
      <c r="D1557" s="31"/>
      <c r="E1557" s="38"/>
      <c r="F1557" s="32"/>
      <c r="G1557" s="34"/>
      <c r="H1557" s="34"/>
      <c r="I1557" s="53"/>
    </row>
    <row r="1558" spans="2:9" x14ac:dyDescent="0.2">
      <c r="B1558" s="33"/>
      <c r="C1558" s="31"/>
      <c r="D1558" s="31"/>
      <c r="E1558" s="38"/>
      <c r="F1558" s="32"/>
      <c r="G1558" s="34"/>
      <c r="H1558" s="34"/>
      <c r="I1558" s="53"/>
    </row>
    <row r="1559" spans="2:9" x14ac:dyDescent="0.2">
      <c r="B1559" s="33"/>
      <c r="C1559" s="31"/>
      <c r="D1559" s="31"/>
      <c r="E1559" s="38"/>
      <c r="F1559" s="32"/>
      <c r="G1559" s="34"/>
      <c r="H1559" s="34"/>
      <c r="I1559" s="53"/>
    </row>
    <row r="1560" spans="2:9" x14ac:dyDescent="0.2">
      <c r="B1560" s="33"/>
      <c r="C1560" s="31"/>
      <c r="D1560" s="31"/>
      <c r="E1560" s="38"/>
      <c r="F1560" s="32"/>
      <c r="G1560" s="34"/>
      <c r="H1560" s="34"/>
      <c r="I1560" s="53"/>
    </row>
    <row r="1561" spans="2:9" x14ac:dyDescent="0.2">
      <c r="B1561" s="33"/>
      <c r="C1561" s="31"/>
      <c r="D1561" s="31"/>
      <c r="E1561" s="38"/>
      <c r="F1561" s="32"/>
      <c r="G1561" s="34"/>
      <c r="H1561" s="34"/>
      <c r="I1561" s="53"/>
    </row>
    <row r="1562" spans="2:9" x14ac:dyDescent="0.2">
      <c r="B1562" s="33"/>
      <c r="C1562" s="31"/>
      <c r="D1562" s="31"/>
      <c r="E1562" s="38"/>
      <c r="F1562" s="32"/>
      <c r="G1562" s="34"/>
      <c r="H1562" s="34"/>
      <c r="I1562" s="53"/>
    </row>
    <row r="1563" spans="2:9" x14ac:dyDescent="0.2">
      <c r="B1563" s="33"/>
      <c r="C1563" s="31"/>
      <c r="D1563" s="31"/>
      <c r="E1563" s="38"/>
      <c r="F1563" s="32"/>
      <c r="G1563" s="34"/>
      <c r="H1563" s="34"/>
      <c r="I1563" s="53"/>
    </row>
    <row r="1564" spans="2:9" x14ac:dyDescent="0.2">
      <c r="B1564" s="33"/>
      <c r="C1564" s="31"/>
      <c r="D1564" s="31"/>
      <c r="E1564" s="38"/>
      <c r="F1564" s="32"/>
      <c r="G1564" s="34"/>
      <c r="H1564" s="34"/>
      <c r="I1564" s="53"/>
    </row>
    <row r="1565" spans="2:9" x14ac:dyDescent="0.2">
      <c r="B1565" s="33"/>
      <c r="C1565" s="31"/>
      <c r="D1565" s="31"/>
      <c r="E1565" s="38"/>
      <c r="F1565" s="32"/>
      <c r="G1565" s="34"/>
      <c r="H1565" s="34"/>
      <c r="I1565" s="53"/>
    </row>
    <row r="1566" spans="2:9" x14ac:dyDescent="0.2">
      <c r="B1566" s="33"/>
      <c r="C1566" s="31"/>
      <c r="D1566" s="31"/>
      <c r="E1566" s="38"/>
      <c r="F1566" s="32"/>
      <c r="G1566" s="34"/>
      <c r="H1566" s="34"/>
      <c r="I1566" s="53"/>
    </row>
    <row r="1567" spans="2:9" x14ac:dyDescent="0.2">
      <c r="B1567" s="33"/>
      <c r="C1567" s="31"/>
      <c r="D1567" s="31"/>
      <c r="E1567" s="38"/>
      <c r="F1567" s="32"/>
      <c r="G1567" s="34"/>
      <c r="H1567" s="34"/>
      <c r="I1567" s="53"/>
    </row>
    <row r="1568" spans="2:9" x14ac:dyDescent="0.2">
      <c r="B1568" s="33"/>
      <c r="C1568" s="31"/>
      <c r="D1568" s="31"/>
      <c r="E1568" s="38"/>
      <c r="F1568" s="32"/>
      <c r="G1568" s="34"/>
      <c r="H1568" s="34"/>
      <c r="I1568" s="53"/>
    </row>
    <row r="1569" spans="2:9" x14ac:dyDescent="0.2">
      <c r="B1569" s="33"/>
      <c r="C1569" s="31"/>
      <c r="D1569" s="31"/>
      <c r="E1569" s="38"/>
      <c r="F1569" s="32"/>
      <c r="G1569" s="34"/>
      <c r="H1569" s="34"/>
      <c r="I1569" s="53"/>
    </row>
    <row r="1570" spans="2:9" x14ac:dyDescent="0.2">
      <c r="B1570" s="33"/>
      <c r="C1570" s="31"/>
      <c r="D1570" s="31"/>
      <c r="E1570" s="38"/>
      <c r="F1570" s="32"/>
      <c r="G1570" s="34"/>
      <c r="H1570" s="34"/>
      <c r="I1570" s="53"/>
    </row>
    <row r="1571" spans="2:9" x14ac:dyDescent="0.2">
      <c r="B1571" s="33"/>
      <c r="C1571" s="31"/>
      <c r="D1571" s="31"/>
      <c r="E1571" s="38"/>
      <c r="F1571" s="32"/>
      <c r="G1571" s="34"/>
      <c r="H1571" s="34"/>
      <c r="I1571" s="53"/>
    </row>
    <row r="1572" spans="2:9" x14ac:dyDescent="0.2">
      <c r="B1572" s="33"/>
      <c r="C1572" s="31"/>
      <c r="D1572" s="31"/>
      <c r="E1572" s="38"/>
      <c r="F1572" s="32"/>
      <c r="G1572" s="34"/>
      <c r="H1572" s="34"/>
      <c r="I1572" s="53"/>
    </row>
    <row r="1573" spans="2:9" x14ac:dyDescent="0.2">
      <c r="B1573" s="33"/>
      <c r="C1573" s="31"/>
      <c r="D1573" s="31"/>
      <c r="E1573" s="38"/>
      <c r="F1573" s="32"/>
      <c r="G1573" s="34"/>
      <c r="H1573" s="34"/>
      <c r="I1573" s="53"/>
    </row>
    <row r="1574" spans="2:9" x14ac:dyDescent="0.2">
      <c r="B1574" s="33"/>
      <c r="C1574" s="31"/>
      <c r="D1574" s="31"/>
      <c r="E1574" s="38"/>
      <c r="F1574" s="32"/>
      <c r="G1574" s="34"/>
      <c r="H1574" s="34"/>
      <c r="I1574" s="53"/>
    </row>
    <row r="1575" spans="2:9" x14ac:dyDescent="0.2">
      <c r="B1575" s="33"/>
      <c r="C1575" s="31"/>
      <c r="D1575" s="31"/>
      <c r="E1575" s="38"/>
      <c r="F1575" s="32"/>
      <c r="G1575" s="34"/>
      <c r="H1575" s="34"/>
      <c r="I1575" s="53"/>
    </row>
    <row r="1576" spans="2:9" x14ac:dyDescent="0.2">
      <c r="B1576" s="33"/>
      <c r="C1576" s="31"/>
      <c r="D1576" s="31"/>
      <c r="E1576" s="38"/>
      <c r="F1576" s="32"/>
      <c r="G1576" s="34"/>
      <c r="H1576" s="34"/>
      <c r="I1576" s="53"/>
    </row>
    <row r="1577" spans="2:9" x14ac:dyDescent="0.2">
      <c r="B1577" s="33"/>
      <c r="C1577" s="31"/>
      <c r="D1577" s="31"/>
      <c r="E1577" s="38"/>
      <c r="F1577" s="32"/>
      <c r="G1577" s="34"/>
      <c r="H1577" s="34"/>
      <c r="I1577" s="53"/>
    </row>
    <row r="1578" spans="2:9" x14ac:dyDescent="0.2">
      <c r="B1578" s="33"/>
      <c r="C1578" s="31"/>
      <c r="D1578" s="31"/>
      <c r="E1578" s="38"/>
      <c r="F1578" s="32"/>
      <c r="G1578" s="34"/>
      <c r="H1578" s="34"/>
      <c r="I1578" s="53"/>
    </row>
    <row r="1579" spans="2:9" x14ac:dyDescent="0.2">
      <c r="B1579" s="33"/>
      <c r="C1579" s="31"/>
      <c r="D1579" s="31"/>
      <c r="E1579" s="38"/>
      <c r="F1579" s="32"/>
      <c r="G1579" s="34"/>
      <c r="H1579" s="34"/>
      <c r="I1579" s="53"/>
    </row>
    <row r="1580" spans="2:9" x14ac:dyDescent="0.2">
      <c r="B1580" s="33"/>
      <c r="C1580" s="31"/>
      <c r="D1580" s="31"/>
      <c r="E1580" s="38"/>
      <c r="F1580" s="32"/>
      <c r="G1580" s="34"/>
      <c r="H1580" s="34"/>
      <c r="I1580" s="53"/>
    </row>
    <row r="1581" spans="2:9" x14ac:dyDescent="0.2">
      <c r="B1581" s="33"/>
      <c r="C1581" s="31"/>
      <c r="D1581" s="31"/>
      <c r="E1581" s="38"/>
      <c r="F1581" s="32"/>
      <c r="G1581" s="34"/>
      <c r="H1581" s="34"/>
      <c r="I1581" s="53"/>
    </row>
    <row r="1582" spans="2:9" x14ac:dyDescent="0.2">
      <c r="B1582" s="33"/>
      <c r="C1582" s="31"/>
      <c r="D1582" s="31"/>
      <c r="E1582" s="38"/>
      <c r="F1582" s="32"/>
      <c r="G1582" s="34"/>
      <c r="H1582" s="34"/>
      <c r="I1582" s="53"/>
    </row>
    <row r="1583" spans="2:9" x14ac:dyDescent="0.2">
      <c r="B1583" s="33"/>
      <c r="C1583" s="31"/>
      <c r="D1583" s="31"/>
      <c r="E1583" s="38"/>
      <c r="F1583" s="32"/>
      <c r="G1583" s="34"/>
      <c r="H1583" s="34"/>
      <c r="I1583" s="53"/>
    </row>
    <row r="1584" spans="2:9" x14ac:dyDescent="0.2">
      <c r="B1584" s="33"/>
      <c r="C1584" s="31"/>
      <c r="D1584" s="31"/>
      <c r="E1584" s="38"/>
      <c r="F1584" s="32"/>
      <c r="G1584" s="34"/>
      <c r="H1584" s="34"/>
      <c r="I1584" s="53"/>
    </row>
    <row r="1585" spans="2:9" x14ac:dyDescent="0.2">
      <c r="B1585" s="33"/>
      <c r="C1585" s="31"/>
      <c r="D1585" s="31"/>
      <c r="E1585" s="38"/>
      <c r="F1585" s="32"/>
      <c r="G1585" s="34"/>
      <c r="H1585" s="34"/>
      <c r="I1585" s="53"/>
    </row>
    <row r="1586" spans="2:9" x14ac:dyDescent="0.2">
      <c r="B1586" s="33"/>
      <c r="C1586" s="31"/>
      <c r="D1586" s="31"/>
      <c r="E1586" s="38"/>
      <c r="F1586" s="32"/>
      <c r="G1586" s="34"/>
      <c r="H1586" s="34"/>
      <c r="I1586" s="53"/>
    </row>
    <row r="1587" spans="2:9" x14ac:dyDescent="0.2">
      <c r="B1587" s="33"/>
      <c r="C1587" s="31"/>
      <c r="D1587" s="31"/>
      <c r="E1587" s="38"/>
      <c r="F1587" s="32"/>
      <c r="G1587" s="34"/>
      <c r="H1587" s="34"/>
      <c r="I1587" s="53"/>
    </row>
    <row r="1588" spans="2:9" x14ac:dyDescent="0.2">
      <c r="B1588" s="33"/>
      <c r="C1588" s="31"/>
      <c r="D1588" s="31"/>
      <c r="E1588" s="38"/>
      <c r="F1588" s="32"/>
      <c r="G1588" s="34"/>
      <c r="H1588" s="34"/>
      <c r="I1588" s="53"/>
    </row>
    <row r="1589" spans="2:9" x14ac:dyDescent="0.2">
      <c r="B1589" s="33"/>
      <c r="C1589" s="31"/>
      <c r="D1589" s="31"/>
      <c r="E1589" s="38"/>
      <c r="F1589" s="32"/>
      <c r="G1589" s="34"/>
      <c r="H1589" s="34"/>
      <c r="I1589" s="53"/>
    </row>
    <row r="1590" spans="2:9" x14ac:dyDescent="0.2">
      <c r="B1590" s="33"/>
      <c r="C1590" s="31"/>
      <c r="D1590" s="31"/>
      <c r="E1590" s="38"/>
      <c r="F1590" s="32"/>
      <c r="G1590" s="34"/>
      <c r="H1590" s="34"/>
      <c r="I1590" s="53"/>
    </row>
    <row r="1591" spans="2:9" x14ac:dyDescent="0.2">
      <c r="B1591" s="33"/>
      <c r="C1591" s="31"/>
      <c r="D1591" s="31"/>
      <c r="E1591" s="38"/>
      <c r="F1591" s="32"/>
      <c r="G1591" s="34"/>
      <c r="H1591" s="34"/>
      <c r="I1591" s="53"/>
    </row>
    <row r="1592" spans="2:9" x14ac:dyDescent="0.2">
      <c r="B1592" s="33"/>
      <c r="C1592" s="31"/>
      <c r="D1592" s="31"/>
      <c r="E1592" s="38"/>
      <c r="F1592" s="32"/>
      <c r="G1592" s="34"/>
      <c r="H1592" s="34"/>
      <c r="I1592" s="53"/>
    </row>
    <row r="1593" spans="2:9" x14ac:dyDescent="0.2">
      <c r="B1593" s="33"/>
      <c r="C1593" s="31"/>
      <c r="D1593" s="31"/>
      <c r="E1593" s="38"/>
      <c r="F1593" s="32"/>
      <c r="G1593" s="34"/>
      <c r="H1593" s="34"/>
      <c r="I1593" s="53"/>
    </row>
    <row r="1594" spans="2:9" x14ac:dyDescent="0.2">
      <c r="B1594" s="33"/>
      <c r="C1594" s="31"/>
      <c r="D1594" s="31"/>
      <c r="E1594" s="38"/>
      <c r="F1594" s="32"/>
      <c r="G1594" s="34"/>
      <c r="H1594" s="34"/>
      <c r="I1594" s="53"/>
    </row>
    <row r="1595" spans="2:9" x14ac:dyDescent="0.2">
      <c r="B1595" s="33"/>
      <c r="C1595" s="31"/>
      <c r="D1595" s="31"/>
      <c r="E1595" s="38"/>
      <c r="F1595" s="32"/>
      <c r="G1595" s="34"/>
      <c r="H1595" s="34"/>
      <c r="I1595" s="53"/>
    </row>
    <row r="1596" spans="2:9" x14ac:dyDescent="0.2">
      <c r="B1596" s="33"/>
      <c r="C1596" s="31"/>
      <c r="D1596" s="31"/>
      <c r="E1596" s="38"/>
      <c r="F1596" s="32"/>
      <c r="G1596" s="34"/>
      <c r="H1596" s="34"/>
      <c r="I1596" s="53"/>
    </row>
    <row r="1597" spans="2:9" x14ac:dyDescent="0.2">
      <c r="B1597" s="33"/>
      <c r="C1597" s="31"/>
      <c r="D1597" s="31"/>
      <c r="E1597" s="38"/>
      <c r="F1597" s="32"/>
      <c r="G1597" s="34"/>
      <c r="H1597" s="34"/>
      <c r="I1597" s="53"/>
    </row>
    <row r="1598" spans="2:9" x14ac:dyDescent="0.2">
      <c r="B1598" s="33"/>
      <c r="C1598" s="31"/>
      <c r="D1598" s="31"/>
      <c r="E1598" s="38"/>
      <c r="F1598" s="32"/>
      <c r="G1598" s="34"/>
      <c r="H1598" s="34"/>
      <c r="I1598" s="53"/>
    </row>
    <row r="1599" spans="2:9" x14ac:dyDescent="0.2">
      <c r="B1599" s="33"/>
      <c r="C1599" s="31"/>
      <c r="D1599" s="31"/>
      <c r="E1599" s="38"/>
      <c r="F1599" s="32"/>
      <c r="G1599" s="34"/>
      <c r="H1599" s="34"/>
      <c r="I1599" s="53"/>
    </row>
    <row r="1600" spans="2:9" x14ac:dyDescent="0.2">
      <c r="B1600" s="33"/>
      <c r="C1600" s="31"/>
      <c r="D1600" s="31"/>
      <c r="E1600" s="38"/>
      <c r="F1600" s="32"/>
      <c r="G1600" s="34"/>
      <c r="H1600" s="34"/>
      <c r="I1600" s="53"/>
    </row>
    <row r="1601" spans="2:9" x14ac:dyDescent="0.2">
      <c r="B1601" s="33"/>
      <c r="C1601" s="31"/>
      <c r="D1601" s="31"/>
      <c r="E1601" s="38"/>
      <c r="F1601" s="32"/>
      <c r="G1601" s="34"/>
      <c r="H1601" s="34"/>
      <c r="I1601" s="53"/>
    </row>
    <row r="1602" spans="2:9" x14ac:dyDescent="0.2">
      <c r="B1602" s="33"/>
      <c r="C1602" s="31"/>
      <c r="D1602" s="31"/>
      <c r="E1602" s="38"/>
      <c r="F1602" s="32"/>
      <c r="G1602" s="34"/>
      <c r="H1602" s="34"/>
      <c r="I1602" s="53"/>
    </row>
    <row r="1603" spans="2:9" x14ac:dyDescent="0.2">
      <c r="B1603" s="33"/>
      <c r="C1603" s="31"/>
      <c r="D1603" s="31"/>
      <c r="E1603" s="38"/>
      <c r="F1603" s="32"/>
      <c r="G1603" s="34"/>
      <c r="H1603" s="34"/>
      <c r="I1603" s="53"/>
    </row>
    <row r="1604" spans="2:9" x14ac:dyDescent="0.2">
      <c r="B1604" s="33"/>
      <c r="C1604" s="31"/>
      <c r="D1604" s="31"/>
      <c r="E1604" s="38"/>
      <c r="F1604" s="32"/>
      <c r="G1604" s="34"/>
      <c r="H1604" s="34"/>
      <c r="I1604" s="53"/>
    </row>
    <row r="1605" spans="2:9" x14ac:dyDescent="0.2">
      <c r="B1605" s="33"/>
      <c r="C1605" s="31"/>
      <c r="D1605" s="31"/>
      <c r="E1605" s="38"/>
      <c r="F1605" s="32"/>
      <c r="G1605" s="34"/>
      <c r="H1605" s="34"/>
      <c r="I1605" s="53"/>
    </row>
    <row r="1606" spans="2:9" x14ac:dyDescent="0.2">
      <c r="B1606" s="33"/>
      <c r="C1606" s="31"/>
      <c r="D1606" s="31"/>
      <c r="E1606" s="38"/>
      <c r="F1606" s="32"/>
      <c r="G1606" s="34"/>
      <c r="H1606" s="34"/>
      <c r="I1606" s="53"/>
    </row>
    <row r="1607" spans="2:9" x14ac:dyDescent="0.2">
      <c r="B1607" s="33"/>
      <c r="C1607" s="31"/>
      <c r="D1607" s="31"/>
      <c r="E1607" s="38"/>
      <c r="F1607" s="32"/>
      <c r="G1607" s="34"/>
      <c r="H1607" s="34"/>
      <c r="I1607" s="53"/>
    </row>
    <row r="1608" spans="2:9" x14ac:dyDescent="0.2">
      <c r="B1608" s="33"/>
      <c r="C1608" s="31"/>
      <c r="D1608" s="31"/>
      <c r="E1608" s="38"/>
      <c r="F1608" s="32"/>
      <c r="G1608" s="34"/>
      <c r="H1608" s="34"/>
      <c r="I1608" s="53"/>
    </row>
    <row r="1609" spans="2:9" x14ac:dyDescent="0.2">
      <c r="B1609" s="33"/>
      <c r="C1609" s="31"/>
      <c r="D1609" s="31"/>
      <c r="E1609" s="38"/>
      <c r="F1609" s="32"/>
      <c r="G1609" s="34"/>
      <c r="H1609" s="34"/>
      <c r="I1609" s="53"/>
    </row>
    <row r="1610" spans="2:9" x14ac:dyDescent="0.2">
      <c r="B1610" s="33"/>
      <c r="C1610" s="31"/>
      <c r="D1610" s="31"/>
      <c r="E1610" s="38"/>
      <c r="F1610" s="32"/>
      <c r="G1610" s="34"/>
      <c r="H1610" s="34"/>
      <c r="I1610" s="53"/>
    </row>
    <row r="1611" spans="2:9" x14ac:dyDescent="0.2">
      <c r="B1611" s="33"/>
      <c r="C1611" s="31"/>
      <c r="D1611" s="31"/>
      <c r="E1611" s="38"/>
      <c r="F1611" s="32"/>
      <c r="G1611" s="34"/>
      <c r="H1611" s="34"/>
      <c r="I1611" s="53"/>
    </row>
    <row r="1612" spans="2:9" x14ac:dyDescent="0.2">
      <c r="B1612" s="33"/>
      <c r="C1612" s="31"/>
      <c r="D1612" s="31"/>
      <c r="E1612" s="38"/>
      <c r="F1612" s="32"/>
      <c r="G1612" s="34"/>
      <c r="H1612" s="34"/>
      <c r="I1612" s="53"/>
    </row>
    <row r="1613" spans="2:9" x14ac:dyDescent="0.2">
      <c r="B1613" s="33"/>
      <c r="C1613" s="31"/>
      <c r="D1613" s="31"/>
      <c r="E1613" s="38"/>
      <c r="F1613" s="32"/>
      <c r="G1613" s="34"/>
      <c r="H1613" s="34"/>
      <c r="I1613" s="53"/>
    </row>
    <row r="1614" spans="2:9" x14ac:dyDescent="0.2">
      <c r="B1614" s="33"/>
      <c r="C1614" s="31"/>
      <c r="D1614" s="31"/>
      <c r="E1614" s="38"/>
      <c r="F1614" s="32"/>
      <c r="G1614" s="34"/>
      <c r="H1614" s="34"/>
      <c r="I1614" s="53"/>
    </row>
    <row r="1615" spans="2:9" x14ac:dyDescent="0.2">
      <c r="B1615" s="33"/>
      <c r="C1615" s="31"/>
      <c r="D1615" s="31"/>
      <c r="E1615" s="38"/>
      <c r="F1615" s="32"/>
      <c r="G1615" s="34"/>
      <c r="H1615" s="34"/>
      <c r="I1615" s="53"/>
    </row>
    <row r="1616" spans="2:9" x14ac:dyDescent="0.2">
      <c r="B1616" s="33"/>
      <c r="C1616" s="31"/>
      <c r="D1616" s="31"/>
      <c r="E1616" s="38"/>
      <c r="F1616" s="32"/>
      <c r="G1616" s="34"/>
      <c r="H1616" s="34"/>
      <c r="I1616" s="53"/>
    </row>
    <row r="1617" spans="2:9" x14ac:dyDescent="0.2">
      <c r="B1617" s="33"/>
      <c r="C1617" s="31"/>
      <c r="D1617" s="31"/>
      <c r="E1617" s="38"/>
      <c r="F1617" s="32"/>
      <c r="G1617" s="34"/>
      <c r="H1617" s="34"/>
      <c r="I1617" s="53"/>
    </row>
    <row r="1618" spans="2:9" x14ac:dyDescent="0.2">
      <c r="B1618" s="33"/>
      <c r="C1618" s="31"/>
      <c r="D1618" s="31"/>
      <c r="E1618" s="38"/>
      <c r="F1618" s="32"/>
      <c r="G1618" s="34"/>
      <c r="H1618" s="34"/>
      <c r="I1618" s="53"/>
    </row>
    <row r="1619" spans="2:9" x14ac:dyDescent="0.2">
      <c r="B1619" s="33"/>
      <c r="C1619" s="31"/>
      <c r="D1619" s="31"/>
      <c r="E1619" s="38"/>
      <c r="F1619" s="32"/>
      <c r="G1619" s="34"/>
      <c r="H1619" s="34"/>
      <c r="I1619" s="53"/>
    </row>
    <row r="1620" spans="2:9" x14ac:dyDescent="0.2">
      <c r="B1620" s="33"/>
      <c r="C1620" s="31"/>
      <c r="D1620" s="31"/>
      <c r="E1620" s="38"/>
      <c r="F1620" s="32"/>
      <c r="G1620" s="34"/>
      <c r="H1620" s="34"/>
      <c r="I1620" s="53"/>
    </row>
    <row r="1621" spans="2:9" x14ac:dyDescent="0.2">
      <c r="B1621" s="33"/>
      <c r="C1621" s="31"/>
      <c r="D1621" s="31"/>
      <c r="E1621" s="38"/>
      <c r="F1621" s="32"/>
      <c r="G1621" s="34"/>
      <c r="H1621" s="34"/>
      <c r="I1621" s="53"/>
    </row>
    <row r="1622" spans="2:9" x14ac:dyDescent="0.2">
      <c r="B1622" s="33"/>
      <c r="C1622" s="31"/>
      <c r="D1622" s="31"/>
      <c r="E1622" s="38"/>
      <c r="F1622" s="32"/>
      <c r="G1622" s="34"/>
      <c r="H1622" s="34"/>
      <c r="I1622" s="53"/>
    </row>
    <row r="1623" spans="2:9" x14ac:dyDescent="0.2">
      <c r="B1623" s="33"/>
      <c r="C1623" s="31"/>
      <c r="D1623" s="31"/>
      <c r="E1623" s="38"/>
      <c r="F1623" s="32"/>
      <c r="G1623" s="34"/>
      <c r="H1623" s="34"/>
      <c r="I1623" s="53"/>
    </row>
    <row r="1624" spans="2:9" x14ac:dyDescent="0.2">
      <c r="B1624" s="33"/>
      <c r="C1624" s="31"/>
      <c r="D1624" s="31"/>
      <c r="E1624" s="38"/>
      <c r="F1624" s="32"/>
      <c r="G1624" s="34"/>
      <c r="H1624" s="34"/>
      <c r="I1624" s="53"/>
    </row>
    <row r="1625" spans="2:9" x14ac:dyDescent="0.2">
      <c r="B1625" s="33"/>
      <c r="C1625" s="31"/>
      <c r="D1625" s="31"/>
      <c r="E1625" s="38"/>
      <c r="F1625" s="32"/>
      <c r="G1625" s="34"/>
      <c r="H1625" s="34"/>
      <c r="I1625" s="53"/>
    </row>
    <row r="1626" spans="2:9" x14ac:dyDescent="0.2">
      <c r="B1626" s="33"/>
      <c r="C1626" s="31"/>
      <c r="D1626" s="31"/>
      <c r="E1626" s="38"/>
      <c r="F1626" s="32"/>
      <c r="G1626" s="34"/>
      <c r="H1626" s="34"/>
      <c r="I1626" s="53"/>
    </row>
    <row r="1627" spans="2:9" x14ac:dyDescent="0.2">
      <c r="B1627" s="33"/>
      <c r="C1627" s="31"/>
      <c r="D1627" s="31"/>
      <c r="E1627" s="38"/>
      <c r="F1627" s="32"/>
      <c r="G1627" s="34"/>
      <c r="H1627" s="34"/>
      <c r="I1627" s="53"/>
    </row>
    <row r="1628" spans="2:9" x14ac:dyDescent="0.2">
      <c r="B1628" s="33"/>
      <c r="C1628" s="31"/>
      <c r="D1628" s="31"/>
      <c r="E1628" s="38"/>
      <c r="F1628" s="32"/>
      <c r="G1628" s="34"/>
      <c r="H1628" s="34"/>
      <c r="I1628" s="53"/>
    </row>
    <row r="1629" spans="2:9" x14ac:dyDescent="0.2">
      <c r="B1629" s="33"/>
      <c r="C1629" s="31"/>
      <c r="D1629" s="31"/>
      <c r="E1629" s="38"/>
      <c r="F1629" s="32"/>
      <c r="G1629" s="34"/>
      <c r="H1629" s="34"/>
      <c r="I1629" s="53"/>
    </row>
    <row r="1630" spans="2:9" x14ac:dyDescent="0.2">
      <c r="B1630" s="33"/>
      <c r="C1630" s="31"/>
      <c r="D1630" s="31"/>
      <c r="E1630" s="38"/>
      <c r="F1630" s="32"/>
      <c r="G1630" s="34"/>
      <c r="H1630" s="34"/>
      <c r="I1630" s="53"/>
    </row>
    <row r="1631" spans="2:9" x14ac:dyDescent="0.2">
      <c r="B1631" s="33"/>
      <c r="C1631" s="31"/>
      <c r="D1631" s="31"/>
      <c r="E1631" s="38"/>
      <c r="F1631" s="32"/>
      <c r="G1631" s="34"/>
      <c r="H1631" s="34"/>
      <c r="I1631" s="53"/>
    </row>
    <row r="1632" spans="2:9" x14ac:dyDescent="0.2">
      <c r="B1632" s="33"/>
      <c r="C1632" s="31"/>
      <c r="D1632" s="31"/>
      <c r="E1632" s="38"/>
      <c r="F1632" s="32"/>
      <c r="G1632" s="34"/>
      <c r="H1632" s="34"/>
      <c r="I1632" s="53"/>
    </row>
    <row r="1633" spans="2:9" x14ac:dyDescent="0.2">
      <c r="B1633" s="33"/>
      <c r="C1633" s="31"/>
      <c r="D1633" s="31"/>
      <c r="E1633" s="38"/>
      <c r="F1633" s="32"/>
      <c r="G1633" s="34"/>
      <c r="H1633" s="34"/>
      <c r="I1633" s="53"/>
    </row>
    <row r="1634" spans="2:9" x14ac:dyDescent="0.2">
      <c r="B1634" s="33"/>
      <c r="C1634" s="31"/>
      <c r="D1634" s="31"/>
      <c r="E1634" s="38"/>
      <c r="F1634" s="32"/>
      <c r="G1634" s="34"/>
      <c r="H1634" s="34"/>
      <c r="I1634" s="53"/>
    </row>
    <row r="1635" spans="2:9" x14ac:dyDescent="0.2">
      <c r="B1635" s="33"/>
      <c r="C1635" s="31"/>
      <c r="D1635" s="31"/>
      <c r="E1635" s="38"/>
      <c r="F1635" s="32"/>
      <c r="G1635" s="34"/>
      <c r="H1635" s="34"/>
      <c r="I1635" s="53"/>
    </row>
    <row r="1636" spans="2:9" x14ac:dyDescent="0.2">
      <c r="B1636" s="33"/>
      <c r="C1636" s="31"/>
      <c r="D1636" s="31"/>
      <c r="E1636" s="38"/>
      <c r="F1636" s="32"/>
      <c r="G1636" s="34"/>
      <c r="H1636" s="34"/>
      <c r="I1636" s="53"/>
    </row>
    <row r="1637" spans="2:9" x14ac:dyDescent="0.2">
      <c r="B1637" s="33"/>
      <c r="C1637" s="31"/>
      <c r="D1637" s="31"/>
      <c r="E1637" s="38"/>
      <c r="F1637" s="32"/>
      <c r="G1637" s="34"/>
      <c r="H1637" s="34"/>
      <c r="I1637" s="53"/>
    </row>
    <row r="1638" spans="2:9" x14ac:dyDescent="0.2">
      <c r="B1638" s="33"/>
      <c r="C1638" s="31"/>
      <c r="D1638" s="31"/>
      <c r="E1638" s="38"/>
      <c r="F1638" s="32"/>
      <c r="G1638" s="34"/>
      <c r="H1638" s="34"/>
      <c r="I1638" s="53"/>
    </row>
    <row r="1639" spans="2:9" x14ac:dyDescent="0.2">
      <c r="B1639" s="33"/>
      <c r="C1639" s="31"/>
      <c r="D1639" s="31"/>
      <c r="E1639" s="38"/>
      <c r="F1639" s="32"/>
      <c r="G1639" s="34"/>
      <c r="H1639" s="34"/>
      <c r="I1639" s="53"/>
    </row>
    <row r="1640" spans="2:9" x14ac:dyDescent="0.2">
      <c r="B1640" s="33"/>
      <c r="C1640" s="31"/>
      <c r="D1640" s="31"/>
      <c r="E1640" s="38"/>
      <c r="F1640" s="32"/>
      <c r="G1640" s="34"/>
      <c r="H1640" s="34"/>
      <c r="I1640" s="53"/>
    </row>
    <row r="1641" spans="2:9" x14ac:dyDescent="0.2">
      <c r="B1641" s="33"/>
      <c r="C1641" s="31"/>
      <c r="D1641" s="31"/>
      <c r="E1641" s="38"/>
      <c r="F1641" s="32"/>
      <c r="G1641" s="34"/>
      <c r="H1641" s="34"/>
      <c r="I1641" s="53"/>
    </row>
    <row r="1642" spans="2:9" x14ac:dyDescent="0.2">
      <c r="B1642" s="33"/>
      <c r="C1642" s="31"/>
      <c r="D1642" s="31"/>
      <c r="E1642" s="38"/>
      <c r="F1642" s="32"/>
      <c r="G1642" s="34"/>
      <c r="H1642" s="34"/>
      <c r="I1642" s="53"/>
    </row>
    <row r="1643" spans="2:9" x14ac:dyDescent="0.2">
      <c r="B1643" s="33"/>
      <c r="C1643" s="31"/>
      <c r="D1643" s="31"/>
      <c r="E1643" s="38"/>
      <c r="F1643" s="32"/>
      <c r="G1643" s="34"/>
      <c r="H1643" s="34"/>
      <c r="I1643" s="53"/>
    </row>
    <row r="1644" spans="2:9" x14ac:dyDescent="0.2">
      <c r="B1644" s="33"/>
      <c r="C1644" s="31"/>
      <c r="D1644" s="31"/>
      <c r="E1644" s="38"/>
      <c r="F1644" s="32"/>
      <c r="G1644" s="34"/>
      <c r="H1644" s="34"/>
      <c r="I1644" s="53"/>
    </row>
    <row r="1645" spans="2:9" x14ac:dyDescent="0.2">
      <c r="B1645" s="33"/>
      <c r="C1645" s="31"/>
      <c r="D1645" s="31"/>
      <c r="E1645" s="38"/>
      <c r="F1645" s="32"/>
      <c r="G1645" s="34"/>
      <c r="H1645" s="34"/>
      <c r="I1645" s="53"/>
    </row>
    <row r="1646" spans="2:9" x14ac:dyDescent="0.2">
      <c r="B1646" s="33"/>
      <c r="C1646" s="31"/>
      <c r="D1646" s="31"/>
      <c r="E1646" s="38"/>
      <c r="F1646" s="32"/>
      <c r="G1646" s="34"/>
      <c r="H1646" s="34"/>
      <c r="I1646" s="53"/>
    </row>
    <row r="1647" spans="2:9" x14ac:dyDescent="0.2">
      <c r="B1647" s="33"/>
      <c r="C1647" s="31"/>
      <c r="D1647" s="31"/>
      <c r="E1647" s="38"/>
      <c r="F1647" s="32"/>
      <c r="G1647" s="34"/>
      <c r="H1647" s="34"/>
      <c r="I1647" s="53"/>
    </row>
    <row r="1648" spans="2:9" x14ac:dyDescent="0.2">
      <c r="B1648" s="33"/>
      <c r="C1648" s="31"/>
      <c r="D1648" s="31"/>
      <c r="E1648" s="38"/>
      <c r="F1648" s="32"/>
      <c r="G1648" s="34"/>
      <c r="H1648" s="34"/>
      <c r="I1648" s="53"/>
    </row>
    <row r="1649" spans="2:9" x14ac:dyDescent="0.2">
      <c r="B1649" s="33"/>
      <c r="C1649" s="31"/>
      <c r="D1649" s="31"/>
      <c r="E1649" s="38"/>
      <c r="F1649" s="32"/>
      <c r="G1649" s="34"/>
      <c r="H1649" s="34"/>
      <c r="I1649" s="53"/>
    </row>
    <row r="1650" spans="2:9" x14ac:dyDescent="0.2">
      <c r="B1650" s="33"/>
      <c r="C1650" s="31"/>
      <c r="D1650" s="31"/>
      <c r="E1650" s="38"/>
      <c r="F1650" s="32"/>
      <c r="G1650" s="34"/>
      <c r="H1650" s="34"/>
      <c r="I1650" s="53"/>
    </row>
    <row r="1651" spans="2:9" x14ac:dyDescent="0.2">
      <c r="B1651" s="33"/>
      <c r="C1651" s="31"/>
      <c r="D1651" s="31"/>
      <c r="E1651" s="38"/>
      <c r="F1651" s="32"/>
      <c r="G1651" s="34"/>
      <c r="H1651" s="34"/>
      <c r="I1651" s="53"/>
    </row>
    <row r="1652" spans="2:9" x14ac:dyDescent="0.2">
      <c r="B1652" s="33"/>
      <c r="C1652" s="31"/>
      <c r="D1652" s="31"/>
      <c r="E1652" s="38"/>
      <c r="F1652" s="32"/>
      <c r="G1652" s="34"/>
      <c r="H1652" s="34"/>
      <c r="I1652" s="53"/>
    </row>
    <row r="1653" spans="2:9" x14ac:dyDescent="0.2">
      <c r="B1653" s="33"/>
      <c r="C1653" s="31"/>
      <c r="D1653" s="31"/>
      <c r="E1653" s="38"/>
      <c r="F1653" s="32"/>
      <c r="G1653" s="34"/>
      <c r="H1653" s="34"/>
      <c r="I1653" s="53"/>
    </row>
    <row r="1654" spans="2:9" x14ac:dyDescent="0.2">
      <c r="B1654" s="33"/>
      <c r="C1654" s="31"/>
      <c r="D1654" s="31"/>
      <c r="E1654" s="38"/>
      <c r="F1654" s="32"/>
      <c r="G1654" s="34"/>
      <c r="H1654" s="34"/>
      <c r="I1654" s="53"/>
    </row>
    <row r="1655" spans="2:9" x14ac:dyDescent="0.2">
      <c r="B1655" s="33"/>
      <c r="C1655" s="31"/>
      <c r="D1655" s="31"/>
      <c r="E1655" s="38"/>
      <c r="F1655" s="32"/>
      <c r="G1655" s="34"/>
      <c r="H1655" s="34"/>
      <c r="I1655" s="53"/>
    </row>
    <row r="1656" spans="2:9" x14ac:dyDescent="0.2">
      <c r="B1656" s="33"/>
      <c r="C1656" s="31"/>
      <c r="D1656" s="31"/>
      <c r="E1656" s="38"/>
      <c r="F1656" s="32"/>
      <c r="G1656" s="34"/>
      <c r="H1656" s="34"/>
      <c r="I1656" s="53"/>
    </row>
    <row r="1657" spans="2:9" x14ac:dyDescent="0.2">
      <c r="B1657" s="33"/>
      <c r="C1657" s="31"/>
      <c r="D1657" s="31"/>
      <c r="E1657" s="38"/>
      <c r="F1657" s="32"/>
      <c r="G1657" s="34"/>
      <c r="H1657" s="34"/>
      <c r="I1657" s="53"/>
    </row>
    <row r="1658" spans="2:9" x14ac:dyDescent="0.2">
      <c r="B1658" s="33"/>
      <c r="C1658" s="31"/>
      <c r="D1658" s="31"/>
      <c r="E1658" s="38"/>
      <c r="F1658" s="32"/>
      <c r="G1658" s="34"/>
      <c r="H1658" s="34"/>
      <c r="I1658" s="53"/>
    </row>
    <row r="1659" spans="2:9" x14ac:dyDescent="0.2">
      <c r="B1659" s="33"/>
      <c r="C1659" s="31"/>
      <c r="D1659" s="31"/>
      <c r="E1659" s="38"/>
      <c r="F1659" s="32"/>
      <c r="G1659" s="34"/>
      <c r="H1659" s="34"/>
      <c r="I1659" s="53"/>
    </row>
    <row r="1660" spans="2:9" x14ac:dyDescent="0.2">
      <c r="B1660" s="33"/>
      <c r="C1660" s="31"/>
      <c r="D1660" s="31"/>
      <c r="E1660" s="38"/>
      <c r="F1660" s="32"/>
      <c r="G1660" s="34"/>
      <c r="H1660" s="34"/>
      <c r="I1660" s="53"/>
    </row>
    <row r="1661" spans="2:9" x14ac:dyDescent="0.2">
      <c r="B1661" s="33"/>
      <c r="C1661" s="31"/>
      <c r="D1661" s="31"/>
      <c r="E1661" s="38"/>
      <c r="F1661" s="32"/>
      <c r="G1661" s="34"/>
      <c r="H1661" s="34"/>
      <c r="I1661" s="53"/>
    </row>
    <row r="1662" spans="2:9" x14ac:dyDescent="0.2">
      <c r="B1662" s="33"/>
      <c r="C1662" s="31"/>
      <c r="D1662" s="31"/>
      <c r="E1662" s="38"/>
      <c r="F1662" s="32"/>
      <c r="G1662" s="34"/>
      <c r="H1662" s="34"/>
      <c r="I1662" s="53"/>
    </row>
    <row r="1663" spans="2:9" x14ac:dyDescent="0.2">
      <c r="B1663" s="33"/>
      <c r="C1663" s="31"/>
      <c r="D1663" s="31"/>
      <c r="E1663" s="38"/>
      <c r="F1663" s="32"/>
      <c r="G1663" s="34"/>
      <c r="H1663" s="34"/>
      <c r="I1663" s="53"/>
    </row>
    <row r="1664" spans="2:9" x14ac:dyDescent="0.2">
      <c r="B1664" s="33"/>
      <c r="C1664" s="31"/>
      <c r="D1664" s="31"/>
      <c r="E1664" s="38"/>
      <c r="F1664" s="32"/>
      <c r="G1664" s="34"/>
      <c r="H1664" s="34"/>
      <c r="I1664" s="53"/>
    </row>
    <row r="1665" spans="2:9" x14ac:dyDescent="0.2">
      <c r="B1665" s="33"/>
      <c r="C1665" s="31"/>
      <c r="D1665" s="31"/>
      <c r="E1665" s="38"/>
      <c r="F1665" s="32"/>
      <c r="G1665" s="34"/>
      <c r="H1665" s="34"/>
      <c r="I1665" s="53"/>
    </row>
    <row r="1666" spans="2:9" x14ac:dyDescent="0.2">
      <c r="B1666" s="33"/>
      <c r="C1666" s="31"/>
      <c r="D1666" s="31"/>
      <c r="E1666" s="38"/>
      <c r="F1666" s="32"/>
      <c r="G1666" s="34"/>
      <c r="H1666" s="34"/>
      <c r="I1666" s="53"/>
    </row>
    <row r="1667" spans="2:9" x14ac:dyDescent="0.2">
      <c r="B1667" s="33"/>
      <c r="C1667" s="31"/>
      <c r="D1667" s="31"/>
      <c r="E1667" s="38"/>
      <c r="F1667" s="32"/>
      <c r="G1667" s="34"/>
      <c r="H1667" s="34"/>
      <c r="I1667" s="53"/>
    </row>
    <row r="1668" spans="2:9" x14ac:dyDescent="0.2">
      <c r="B1668" s="33"/>
      <c r="C1668" s="31"/>
      <c r="D1668" s="31"/>
      <c r="E1668" s="38"/>
      <c r="F1668" s="32"/>
      <c r="G1668" s="34"/>
      <c r="H1668" s="34"/>
      <c r="I1668" s="53"/>
    </row>
    <row r="1669" spans="2:9" x14ac:dyDescent="0.2">
      <c r="B1669" s="33"/>
      <c r="C1669" s="31"/>
      <c r="D1669" s="31"/>
      <c r="E1669" s="38"/>
      <c r="F1669" s="32"/>
      <c r="G1669" s="34"/>
      <c r="H1669" s="34"/>
      <c r="I1669" s="53"/>
    </row>
    <row r="1670" spans="2:9" x14ac:dyDescent="0.2">
      <c r="B1670" s="33"/>
      <c r="C1670" s="31"/>
      <c r="D1670" s="31"/>
      <c r="E1670" s="38"/>
      <c r="F1670" s="32"/>
      <c r="G1670" s="34"/>
      <c r="H1670" s="34"/>
      <c r="I1670" s="53"/>
    </row>
    <row r="1671" spans="2:9" x14ac:dyDescent="0.2">
      <c r="B1671" s="33"/>
      <c r="C1671" s="31"/>
      <c r="D1671" s="31"/>
      <c r="E1671" s="38"/>
      <c r="F1671" s="32"/>
      <c r="G1671" s="34"/>
      <c r="H1671" s="34"/>
      <c r="I1671" s="53"/>
    </row>
    <row r="1672" spans="2:9" x14ac:dyDescent="0.2">
      <c r="B1672" s="33"/>
      <c r="C1672" s="31"/>
      <c r="D1672" s="31"/>
      <c r="E1672" s="38"/>
      <c r="F1672" s="32"/>
      <c r="G1672" s="34"/>
      <c r="H1672" s="34"/>
      <c r="I1672" s="53"/>
    </row>
    <row r="1673" spans="2:9" x14ac:dyDescent="0.2">
      <c r="B1673" s="33"/>
      <c r="C1673" s="31"/>
      <c r="D1673" s="31"/>
      <c r="E1673" s="38"/>
      <c r="F1673" s="32"/>
      <c r="G1673" s="34"/>
      <c r="H1673" s="34"/>
      <c r="I1673" s="53"/>
    </row>
    <row r="1674" spans="2:9" x14ac:dyDescent="0.2">
      <c r="B1674" s="33"/>
      <c r="C1674" s="31"/>
      <c r="D1674" s="31"/>
      <c r="E1674" s="38"/>
      <c r="F1674" s="32"/>
      <c r="G1674" s="34"/>
      <c r="H1674" s="34"/>
      <c r="I1674" s="53"/>
    </row>
    <row r="1675" spans="2:9" x14ac:dyDescent="0.2">
      <c r="B1675" s="33"/>
      <c r="C1675" s="31"/>
      <c r="D1675" s="31"/>
      <c r="E1675" s="38"/>
      <c r="F1675" s="32"/>
      <c r="G1675" s="34"/>
      <c r="H1675" s="34"/>
      <c r="I1675" s="53"/>
    </row>
    <row r="1676" spans="2:9" x14ac:dyDescent="0.2">
      <c r="B1676" s="33"/>
      <c r="C1676" s="31"/>
      <c r="D1676" s="31"/>
      <c r="E1676" s="38"/>
      <c r="F1676" s="32"/>
      <c r="G1676" s="34"/>
      <c r="H1676" s="34"/>
      <c r="I1676" s="53"/>
    </row>
    <row r="1677" spans="2:9" x14ac:dyDescent="0.2">
      <c r="B1677" s="33"/>
      <c r="C1677" s="31"/>
      <c r="D1677" s="31"/>
      <c r="E1677" s="38"/>
      <c r="F1677" s="32"/>
      <c r="G1677" s="34"/>
      <c r="H1677" s="34"/>
      <c r="I1677" s="53"/>
    </row>
    <row r="1678" spans="2:9" x14ac:dyDescent="0.2">
      <c r="B1678" s="33"/>
      <c r="C1678" s="31"/>
      <c r="D1678" s="31"/>
      <c r="E1678" s="38"/>
      <c r="F1678" s="32"/>
      <c r="G1678" s="34"/>
      <c r="H1678" s="34"/>
      <c r="I1678" s="53"/>
    </row>
    <row r="1679" spans="2:9" x14ac:dyDescent="0.2">
      <c r="B1679" s="33"/>
      <c r="C1679" s="31"/>
      <c r="D1679" s="31"/>
      <c r="E1679" s="38"/>
      <c r="F1679" s="32"/>
      <c r="G1679" s="34"/>
      <c r="H1679" s="34"/>
      <c r="I1679" s="53"/>
    </row>
    <row r="1680" spans="2:9" x14ac:dyDescent="0.2">
      <c r="B1680" s="33"/>
      <c r="C1680" s="31"/>
      <c r="D1680" s="31"/>
      <c r="E1680" s="38"/>
      <c r="F1680" s="32"/>
      <c r="G1680" s="34"/>
      <c r="H1680" s="34"/>
      <c r="I1680" s="53"/>
    </row>
    <row r="1681" spans="2:9" x14ac:dyDescent="0.2">
      <c r="B1681" s="33"/>
      <c r="C1681" s="31"/>
      <c r="D1681" s="31"/>
      <c r="E1681" s="38"/>
      <c r="F1681" s="32"/>
      <c r="G1681" s="34"/>
      <c r="H1681" s="34"/>
      <c r="I1681" s="53"/>
    </row>
    <row r="1682" spans="2:9" x14ac:dyDescent="0.2">
      <c r="B1682" s="33"/>
      <c r="C1682" s="31"/>
      <c r="D1682" s="31"/>
      <c r="E1682" s="38"/>
      <c r="F1682" s="32"/>
      <c r="G1682" s="34"/>
      <c r="H1682" s="34"/>
      <c r="I1682" s="53"/>
    </row>
    <row r="1683" spans="2:9" x14ac:dyDescent="0.2">
      <c r="B1683" s="33"/>
      <c r="C1683" s="31"/>
      <c r="D1683" s="31"/>
      <c r="E1683" s="38"/>
      <c r="F1683" s="32"/>
      <c r="G1683" s="34"/>
      <c r="H1683" s="34"/>
      <c r="I1683" s="53"/>
    </row>
    <row r="1684" spans="2:9" x14ac:dyDescent="0.2">
      <c r="B1684" s="33"/>
      <c r="C1684" s="31"/>
      <c r="D1684" s="31"/>
      <c r="E1684" s="38"/>
      <c r="F1684" s="32"/>
      <c r="G1684" s="34"/>
      <c r="H1684" s="34"/>
      <c r="I1684" s="53"/>
    </row>
    <row r="1685" spans="2:9" x14ac:dyDescent="0.2">
      <c r="B1685" s="33"/>
      <c r="C1685" s="31"/>
      <c r="D1685" s="31"/>
      <c r="E1685" s="38"/>
      <c r="F1685" s="32"/>
      <c r="G1685" s="34"/>
      <c r="H1685" s="34"/>
      <c r="I1685" s="53"/>
    </row>
    <row r="1686" spans="2:9" x14ac:dyDescent="0.2">
      <c r="B1686" s="33"/>
      <c r="C1686" s="31"/>
      <c r="D1686" s="31"/>
      <c r="E1686" s="38"/>
      <c r="F1686" s="32"/>
      <c r="G1686" s="34"/>
      <c r="H1686" s="34"/>
      <c r="I1686" s="53"/>
    </row>
    <row r="1687" spans="2:9" x14ac:dyDescent="0.2">
      <c r="B1687" s="33"/>
      <c r="C1687" s="31"/>
      <c r="D1687" s="31"/>
      <c r="E1687" s="38"/>
      <c r="F1687" s="32"/>
      <c r="G1687" s="34"/>
      <c r="H1687" s="34"/>
      <c r="I1687" s="53"/>
    </row>
    <row r="1688" spans="2:9" x14ac:dyDescent="0.2">
      <c r="B1688" s="33"/>
      <c r="C1688" s="31"/>
      <c r="D1688" s="31"/>
      <c r="E1688" s="38"/>
      <c r="F1688" s="32"/>
      <c r="G1688" s="34"/>
      <c r="H1688" s="34"/>
      <c r="I1688" s="53"/>
    </row>
    <row r="1689" spans="2:9" x14ac:dyDescent="0.2">
      <c r="B1689" s="33"/>
      <c r="C1689" s="31"/>
      <c r="D1689" s="31"/>
      <c r="E1689" s="38"/>
      <c r="F1689" s="32"/>
      <c r="G1689" s="34"/>
      <c r="H1689" s="34"/>
      <c r="I1689" s="53"/>
    </row>
    <row r="1690" spans="2:9" x14ac:dyDescent="0.2">
      <c r="B1690" s="33"/>
      <c r="C1690" s="31"/>
      <c r="D1690" s="31"/>
      <c r="E1690" s="38"/>
      <c r="F1690" s="32"/>
      <c r="G1690" s="34"/>
      <c r="H1690" s="34"/>
      <c r="I1690" s="53"/>
    </row>
    <row r="1691" spans="2:9" x14ac:dyDescent="0.2">
      <c r="B1691" s="33"/>
      <c r="C1691" s="31"/>
      <c r="D1691" s="31"/>
      <c r="E1691" s="38"/>
      <c r="F1691" s="32"/>
      <c r="G1691" s="34"/>
      <c r="H1691" s="34"/>
      <c r="I1691" s="53"/>
    </row>
    <row r="1692" spans="2:9" x14ac:dyDescent="0.2">
      <c r="B1692" s="33"/>
      <c r="C1692" s="31"/>
      <c r="D1692" s="31"/>
      <c r="E1692" s="38"/>
      <c r="F1692" s="32"/>
      <c r="G1692" s="34"/>
      <c r="H1692" s="34"/>
      <c r="I1692" s="53"/>
    </row>
    <row r="1693" spans="2:9" x14ac:dyDescent="0.2">
      <c r="B1693" s="33"/>
      <c r="C1693" s="31"/>
      <c r="D1693" s="31"/>
      <c r="E1693" s="38"/>
      <c r="F1693" s="32"/>
      <c r="G1693" s="34"/>
      <c r="H1693" s="34"/>
      <c r="I1693" s="53"/>
    </row>
    <row r="1694" spans="2:9" x14ac:dyDescent="0.2">
      <c r="B1694" s="33"/>
      <c r="C1694" s="31"/>
      <c r="D1694" s="31"/>
      <c r="E1694" s="38"/>
      <c r="F1694" s="32"/>
      <c r="G1694" s="34"/>
      <c r="H1694" s="34"/>
      <c r="I1694" s="53"/>
    </row>
    <row r="1695" spans="2:9" x14ac:dyDescent="0.2">
      <c r="B1695" s="33"/>
      <c r="C1695" s="31"/>
      <c r="D1695" s="31"/>
      <c r="E1695" s="38"/>
      <c r="F1695" s="32"/>
      <c r="G1695" s="34"/>
      <c r="H1695" s="34"/>
      <c r="I1695" s="53"/>
    </row>
    <row r="1696" spans="2:9" x14ac:dyDescent="0.2">
      <c r="B1696" s="33"/>
      <c r="C1696" s="31"/>
      <c r="D1696" s="31"/>
      <c r="E1696" s="38"/>
      <c r="F1696" s="32"/>
      <c r="G1696" s="34"/>
      <c r="H1696" s="34"/>
      <c r="I1696" s="53"/>
    </row>
    <row r="1697" spans="2:9" x14ac:dyDescent="0.2">
      <c r="B1697" s="33"/>
      <c r="C1697" s="31"/>
      <c r="D1697" s="31"/>
      <c r="E1697" s="38"/>
      <c r="F1697" s="32"/>
      <c r="G1697" s="34"/>
      <c r="H1697" s="34"/>
      <c r="I1697" s="53"/>
    </row>
    <row r="1698" spans="2:9" x14ac:dyDescent="0.2">
      <c r="B1698" s="33"/>
      <c r="C1698" s="31"/>
      <c r="D1698" s="31"/>
      <c r="E1698" s="38"/>
      <c r="F1698" s="32"/>
      <c r="G1698" s="34"/>
      <c r="H1698" s="34"/>
      <c r="I1698" s="53"/>
    </row>
    <row r="1699" spans="2:9" x14ac:dyDescent="0.2">
      <c r="B1699" s="33"/>
      <c r="C1699" s="31"/>
      <c r="D1699" s="31"/>
      <c r="E1699" s="38"/>
      <c r="F1699" s="32"/>
      <c r="G1699" s="34"/>
      <c r="H1699" s="34"/>
      <c r="I1699" s="53"/>
    </row>
    <row r="1700" spans="2:9" x14ac:dyDescent="0.2">
      <c r="B1700" s="33"/>
      <c r="C1700" s="31"/>
      <c r="D1700" s="31"/>
      <c r="E1700" s="38"/>
      <c r="F1700" s="32"/>
      <c r="G1700" s="34"/>
      <c r="H1700" s="34"/>
      <c r="I1700" s="53"/>
    </row>
    <row r="1701" spans="2:9" x14ac:dyDescent="0.2">
      <c r="B1701" s="33"/>
      <c r="C1701" s="31"/>
      <c r="D1701" s="31"/>
      <c r="E1701" s="38"/>
      <c r="F1701" s="32"/>
      <c r="G1701" s="34"/>
      <c r="H1701" s="34"/>
      <c r="I1701" s="53"/>
    </row>
    <row r="1702" spans="2:9" x14ac:dyDescent="0.2">
      <c r="B1702" s="33"/>
      <c r="C1702" s="31"/>
      <c r="D1702" s="31"/>
      <c r="E1702" s="38"/>
      <c r="F1702" s="32"/>
      <c r="G1702" s="34"/>
      <c r="H1702" s="34"/>
      <c r="I1702" s="53"/>
    </row>
    <row r="1703" spans="2:9" x14ac:dyDescent="0.2">
      <c r="B1703" s="33"/>
      <c r="C1703" s="31"/>
      <c r="D1703" s="31"/>
      <c r="E1703" s="38"/>
      <c r="F1703" s="32"/>
      <c r="G1703" s="34"/>
      <c r="H1703" s="34"/>
      <c r="I1703" s="53"/>
    </row>
    <row r="1704" spans="2:9" x14ac:dyDescent="0.2">
      <c r="B1704" s="33"/>
      <c r="C1704" s="31"/>
      <c r="D1704" s="31"/>
      <c r="E1704" s="38"/>
      <c r="F1704" s="32"/>
      <c r="G1704" s="34"/>
      <c r="H1704" s="34"/>
      <c r="I1704" s="53"/>
    </row>
    <row r="1705" spans="2:9" x14ac:dyDescent="0.2">
      <c r="B1705" s="33"/>
      <c r="C1705" s="31"/>
      <c r="D1705" s="31"/>
      <c r="E1705" s="38"/>
      <c r="F1705" s="32"/>
      <c r="G1705" s="34"/>
      <c r="H1705" s="34"/>
      <c r="I1705" s="53"/>
    </row>
    <row r="1706" spans="2:9" x14ac:dyDescent="0.2">
      <c r="B1706" s="33"/>
      <c r="C1706" s="31"/>
      <c r="D1706" s="31"/>
      <c r="E1706" s="38"/>
      <c r="F1706" s="32"/>
      <c r="G1706" s="34"/>
      <c r="H1706" s="34"/>
      <c r="I1706" s="53"/>
    </row>
    <row r="1707" spans="2:9" x14ac:dyDescent="0.2">
      <c r="B1707" s="33"/>
      <c r="C1707" s="31"/>
      <c r="D1707" s="31"/>
      <c r="E1707" s="38"/>
      <c r="F1707" s="32"/>
      <c r="G1707" s="34"/>
      <c r="H1707" s="34"/>
      <c r="I1707" s="53"/>
    </row>
    <row r="1708" spans="2:9" x14ac:dyDescent="0.2">
      <c r="B1708" s="33"/>
      <c r="C1708" s="31"/>
      <c r="D1708" s="31"/>
      <c r="E1708" s="38"/>
      <c r="F1708" s="32"/>
      <c r="G1708" s="34"/>
      <c r="H1708" s="34"/>
      <c r="I1708" s="53"/>
    </row>
    <row r="1709" spans="2:9" x14ac:dyDescent="0.2">
      <c r="B1709" s="33"/>
      <c r="C1709" s="31"/>
      <c r="D1709" s="31"/>
      <c r="E1709" s="38"/>
      <c r="F1709" s="32"/>
      <c r="G1709" s="34"/>
      <c r="H1709" s="34"/>
      <c r="I1709" s="53"/>
    </row>
    <row r="1710" spans="2:9" x14ac:dyDescent="0.2">
      <c r="B1710" s="33"/>
      <c r="C1710" s="31"/>
      <c r="D1710" s="31"/>
      <c r="E1710" s="38"/>
      <c r="F1710" s="32"/>
      <c r="G1710" s="34"/>
      <c r="H1710" s="34"/>
      <c r="I1710" s="53"/>
    </row>
    <row r="1711" spans="2:9" x14ac:dyDescent="0.2">
      <c r="B1711" s="33"/>
      <c r="C1711" s="31"/>
      <c r="D1711" s="31"/>
      <c r="E1711" s="38"/>
      <c r="F1711" s="32"/>
      <c r="G1711" s="34"/>
      <c r="H1711" s="34"/>
      <c r="I1711" s="53"/>
    </row>
    <row r="1712" spans="2:9" x14ac:dyDescent="0.2">
      <c r="B1712" s="33"/>
      <c r="C1712" s="31"/>
      <c r="D1712" s="31"/>
      <c r="E1712" s="38"/>
      <c r="F1712" s="32"/>
      <c r="G1712" s="34"/>
      <c r="H1712" s="34"/>
      <c r="I1712" s="53"/>
    </row>
    <row r="1713" spans="2:9" x14ac:dyDescent="0.2">
      <c r="B1713" s="33"/>
      <c r="C1713" s="31"/>
      <c r="D1713" s="31"/>
      <c r="E1713" s="38"/>
      <c r="F1713" s="32"/>
      <c r="G1713" s="34"/>
      <c r="H1713" s="34"/>
      <c r="I1713" s="53"/>
    </row>
    <row r="1714" spans="2:9" x14ac:dyDescent="0.2">
      <c r="B1714" s="33"/>
      <c r="C1714" s="31"/>
      <c r="D1714" s="31"/>
      <c r="E1714" s="38"/>
      <c r="F1714" s="32"/>
      <c r="G1714" s="34"/>
      <c r="H1714" s="34"/>
      <c r="I1714" s="53"/>
    </row>
    <row r="1715" spans="2:9" x14ac:dyDescent="0.2">
      <c r="B1715" s="33"/>
      <c r="C1715" s="31"/>
      <c r="D1715" s="31"/>
      <c r="E1715" s="38"/>
      <c r="F1715" s="32"/>
      <c r="G1715" s="34"/>
      <c r="H1715" s="34"/>
      <c r="I1715" s="53"/>
    </row>
    <row r="1716" spans="2:9" x14ac:dyDescent="0.2">
      <c r="B1716" s="33"/>
      <c r="C1716" s="31"/>
      <c r="D1716" s="31"/>
      <c r="E1716" s="38"/>
      <c r="F1716" s="32"/>
      <c r="G1716" s="34"/>
      <c r="H1716" s="34"/>
      <c r="I1716" s="53"/>
    </row>
    <row r="1717" spans="2:9" x14ac:dyDescent="0.2">
      <c r="B1717" s="33"/>
      <c r="C1717" s="31"/>
      <c r="D1717" s="31"/>
      <c r="E1717" s="38"/>
      <c r="F1717" s="32"/>
      <c r="G1717" s="34"/>
      <c r="H1717" s="34"/>
      <c r="I1717" s="53"/>
    </row>
    <row r="1718" spans="2:9" x14ac:dyDescent="0.2">
      <c r="B1718" s="33"/>
      <c r="C1718" s="31"/>
      <c r="D1718" s="31"/>
      <c r="E1718" s="38"/>
      <c r="F1718" s="32"/>
      <c r="G1718" s="34"/>
      <c r="H1718" s="34"/>
      <c r="I1718" s="53"/>
    </row>
    <row r="1719" spans="2:9" x14ac:dyDescent="0.2">
      <c r="B1719" s="33"/>
      <c r="C1719" s="31"/>
      <c r="D1719" s="31"/>
      <c r="E1719" s="38"/>
      <c r="F1719" s="32"/>
      <c r="G1719" s="34"/>
      <c r="H1719" s="34"/>
      <c r="I1719" s="53"/>
    </row>
    <row r="1720" spans="2:9" x14ac:dyDescent="0.2">
      <c r="B1720" s="33"/>
      <c r="C1720" s="31"/>
      <c r="D1720" s="31"/>
      <c r="E1720" s="38"/>
      <c r="F1720" s="32"/>
      <c r="G1720" s="34"/>
      <c r="H1720" s="34"/>
      <c r="I1720" s="53"/>
    </row>
    <row r="1721" spans="2:9" x14ac:dyDescent="0.2">
      <c r="B1721" s="33"/>
      <c r="C1721" s="31"/>
      <c r="D1721" s="31"/>
      <c r="E1721" s="38"/>
      <c r="F1721" s="32"/>
      <c r="G1721" s="34"/>
      <c r="H1721" s="34"/>
      <c r="I1721" s="53"/>
    </row>
    <row r="1722" spans="2:9" x14ac:dyDescent="0.2">
      <c r="B1722" s="33"/>
      <c r="C1722" s="31"/>
      <c r="D1722" s="31"/>
      <c r="E1722" s="38"/>
      <c r="F1722" s="32"/>
      <c r="G1722" s="34"/>
      <c r="H1722" s="34"/>
      <c r="I1722" s="53"/>
    </row>
    <row r="1723" spans="2:9" x14ac:dyDescent="0.2">
      <c r="B1723" s="33"/>
      <c r="C1723" s="31"/>
      <c r="D1723" s="31"/>
      <c r="E1723" s="38"/>
      <c r="F1723" s="32"/>
      <c r="G1723" s="34"/>
      <c r="H1723" s="34"/>
      <c r="I1723" s="53"/>
    </row>
    <row r="1724" spans="2:9" x14ac:dyDescent="0.2">
      <c r="B1724" s="33"/>
      <c r="C1724" s="31"/>
      <c r="D1724" s="31"/>
      <c r="E1724" s="38"/>
      <c r="F1724" s="32"/>
      <c r="G1724" s="34"/>
      <c r="H1724" s="34"/>
      <c r="I1724" s="53"/>
    </row>
    <row r="1725" spans="2:9" x14ac:dyDescent="0.2">
      <c r="B1725" s="33"/>
      <c r="C1725" s="31"/>
      <c r="D1725" s="31"/>
      <c r="E1725" s="38"/>
      <c r="F1725" s="32"/>
      <c r="G1725" s="34"/>
      <c r="H1725" s="34"/>
      <c r="I1725" s="53"/>
    </row>
    <row r="1726" spans="2:9" x14ac:dyDescent="0.2">
      <c r="B1726" s="33"/>
      <c r="C1726" s="31"/>
      <c r="D1726" s="31"/>
      <c r="E1726" s="38"/>
      <c r="F1726" s="32"/>
      <c r="G1726" s="34"/>
      <c r="H1726" s="34"/>
      <c r="I1726" s="53"/>
    </row>
    <row r="1727" spans="2:9" x14ac:dyDescent="0.2">
      <c r="B1727" s="33"/>
      <c r="C1727" s="31"/>
      <c r="D1727" s="31"/>
      <c r="E1727" s="38"/>
      <c r="F1727" s="32"/>
      <c r="G1727" s="34"/>
      <c r="H1727" s="34"/>
      <c r="I1727" s="53"/>
    </row>
    <row r="1728" spans="2:9" x14ac:dyDescent="0.2">
      <c r="B1728" s="33"/>
      <c r="C1728" s="31"/>
      <c r="D1728" s="31"/>
      <c r="E1728" s="38"/>
      <c r="F1728" s="32"/>
      <c r="G1728" s="34"/>
      <c r="H1728" s="34"/>
      <c r="I1728" s="53"/>
    </row>
    <row r="1729" spans="2:9" x14ac:dyDescent="0.2">
      <c r="B1729" s="33"/>
      <c r="C1729" s="31"/>
      <c r="D1729" s="31"/>
      <c r="E1729" s="38"/>
      <c r="F1729" s="32"/>
      <c r="G1729" s="34"/>
      <c r="H1729" s="34"/>
      <c r="I1729" s="53"/>
    </row>
    <row r="1730" spans="2:9" x14ac:dyDescent="0.2">
      <c r="B1730" s="33"/>
      <c r="C1730" s="31"/>
      <c r="D1730" s="31"/>
      <c r="E1730" s="38"/>
      <c r="F1730" s="32"/>
      <c r="G1730" s="34"/>
      <c r="H1730" s="34"/>
      <c r="I1730" s="53"/>
    </row>
    <row r="1731" spans="2:9" x14ac:dyDescent="0.2">
      <c r="B1731" s="33"/>
      <c r="C1731" s="31"/>
      <c r="D1731" s="31"/>
      <c r="E1731" s="38"/>
      <c r="F1731" s="32"/>
      <c r="G1731" s="34"/>
      <c r="H1731" s="34"/>
      <c r="I1731" s="53"/>
    </row>
    <row r="1732" spans="2:9" x14ac:dyDescent="0.2">
      <c r="B1732" s="33"/>
      <c r="C1732" s="31"/>
      <c r="D1732" s="31"/>
      <c r="E1732" s="38"/>
      <c r="F1732" s="32"/>
      <c r="G1732" s="34"/>
      <c r="H1732" s="34"/>
      <c r="I1732" s="53"/>
    </row>
    <row r="1733" spans="2:9" x14ac:dyDescent="0.2">
      <c r="B1733" s="33"/>
      <c r="C1733" s="31"/>
      <c r="D1733" s="31"/>
      <c r="E1733" s="38"/>
      <c r="F1733" s="32"/>
      <c r="G1733" s="34"/>
      <c r="H1733" s="34"/>
      <c r="I1733" s="53"/>
    </row>
    <row r="1734" spans="2:9" x14ac:dyDescent="0.2">
      <c r="B1734" s="33"/>
      <c r="C1734" s="31"/>
      <c r="D1734" s="31"/>
      <c r="E1734" s="38"/>
      <c r="F1734" s="32"/>
      <c r="G1734" s="34"/>
      <c r="H1734" s="34"/>
      <c r="I1734" s="53"/>
    </row>
    <row r="1735" spans="2:9" x14ac:dyDescent="0.2">
      <c r="B1735" s="33"/>
      <c r="C1735" s="31"/>
      <c r="D1735" s="31"/>
      <c r="E1735" s="38"/>
      <c r="F1735" s="32"/>
      <c r="G1735" s="34"/>
      <c r="H1735" s="34"/>
      <c r="I1735" s="53"/>
    </row>
    <row r="1736" spans="2:9" x14ac:dyDescent="0.2">
      <c r="B1736" s="33"/>
      <c r="C1736" s="31"/>
      <c r="D1736" s="31"/>
      <c r="E1736" s="38"/>
      <c r="F1736" s="32"/>
      <c r="G1736" s="34"/>
      <c r="H1736" s="34"/>
      <c r="I1736" s="53"/>
    </row>
    <row r="1737" spans="2:9" x14ac:dyDescent="0.2">
      <c r="B1737" s="33"/>
      <c r="C1737" s="31"/>
      <c r="D1737" s="31"/>
      <c r="E1737" s="38"/>
      <c r="F1737" s="32"/>
      <c r="G1737" s="34"/>
      <c r="H1737" s="34"/>
      <c r="I1737" s="53"/>
    </row>
    <row r="1738" spans="2:9" x14ac:dyDescent="0.2">
      <c r="B1738" s="33"/>
      <c r="C1738" s="31"/>
      <c r="D1738" s="31"/>
      <c r="E1738" s="38"/>
      <c r="F1738" s="32"/>
      <c r="G1738" s="34"/>
      <c r="H1738" s="34"/>
      <c r="I1738" s="53"/>
    </row>
    <row r="1739" spans="2:9" x14ac:dyDescent="0.2">
      <c r="B1739" s="33"/>
      <c r="C1739" s="31"/>
      <c r="D1739" s="31"/>
      <c r="E1739" s="38"/>
      <c r="F1739" s="32"/>
      <c r="G1739" s="34"/>
      <c r="H1739" s="34"/>
      <c r="I1739" s="53"/>
    </row>
    <row r="1740" spans="2:9" x14ac:dyDescent="0.2">
      <c r="B1740" s="33"/>
      <c r="C1740" s="31"/>
      <c r="D1740" s="31"/>
      <c r="E1740" s="38"/>
      <c r="F1740" s="32"/>
      <c r="G1740" s="34"/>
      <c r="H1740" s="34"/>
      <c r="I1740" s="53"/>
    </row>
    <row r="1741" spans="2:9" x14ac:dyDescent="0.2">
      <c r="B1741" s="33"/>
      <c r="C1741" s="31"/>
      <c r="D1741" s="31"/>
      <c r="E1741" s="38"/>
      <c r="F1741" s="32"/>
      <c r="G1741" s="34"/>
      <c r="H1741" s="34"/>
      <c r="I1741" s="53"/>
    </row>
    <row r="1742" spans="2:9" x14ac:dyDescent="0.2">
      <c r="B1742" s="33"/>
      <c r="C1742" s="31"/>
      <c r="D1742" s="31"/>
      <c r="E1742" s="38"/>
      <c r="F1742" s="32"/>
      <c r="G1742" s="34"/>
      <c r="H1742" s="34"/>
      <c r="I1742" s="53"/>
    </row>
    <row r="1743" spans="2:9" x14ac:dyDescent="0.2">
      <c r="B1743" s="33"/>
      <c r="C1743" s="31"/>
      <c r="D1743" s="31"/>
      <c r="E1743" s="38"/>
      <c r="F1743" s="32"/>
      <c r="G1743" s="34"/>
      <c r="H1743" s="34"/>
      <c r="I1743" s="53"/>
    </row>
    <row r="1744" spans="2:9" x14ac:dyDescent="0.2">
      <c r="B1744" s="33"/>
      <c r="C1744" s="31"/>
      <c r="D1744" s="31"/>
      <c r="E1744" s="38"/>
      <c r="F1744" s="32"/>
      <c r="G1744" s="34"/>
      <c r="H1744" s="34"/>
      <c r="I1744" s="53"/>
    </row>
    <row r="1745" spans="2:9" x14ac:dyDescent="0.2">
      <c r="B1745" s="33"/>
      <c r="C1745" s="31"/>
      <c r="D1745" s="31"/>
      <c r="E1745" s="38"/>
      <c r="F1745" s="32"/>
      <c r="G1745" s="34"/>
      <c r="H1745" s="34"/>
      <c r="I1745" s="53"/>
    </row>
    <row r="1746" spans="2:9" x14ac:dyDescent="0.2">
      <c r="B1746" s="33"/>
      <c r="C1746" s="31"/>
      <c r="D1746" s="31"/>
      <c r="E1746" s="38"/>
      <c r="F1746" s="32"/>
      <c r="G1746" s="34"/>
      <c r="H1746" s="34"/>
      <c r="I1746" s="53"/>
    </row>
    <row r="1747" spans="2:9" x14ac:dyDescent="0.2">
      <c r="B1747" s="33"/>
      <c r="C1747" s="31"/>
      <c r="D1747" s="31"/>
      <c r="E1747" s="38"/>
      <c r="F1747" s="32"/>
      <c r="G1747" s="34"/>
      <c r="H1747" s="34"/>
      <c r="I1747" s="53"/>
    </row>
    <row r="1748" spans="2:9" x14ac:dyDescent="0.2">
      <c r="B1748" s="33"/>
      <c r="C1748" s="31"/>
      <c r="D1748" s="31"/>
      <c r="E1748" s="38"/>
      <c r="F1748" s="32"/>
      <c r="G1748" s="34"/>
      <c r="H1748" s="34"/>
      <c r="I1748" s="53"/>
    </row>
    <row r="1749" spans="2:9" x14ac:dyDescent="0.2">
      <c r="B1749" s="33"/>
      <c r="C1749" s="31"/>
      <c r="D1749" s="31"/>
      <c r="E1749" s="38"/>
      <c r="F1749" s="32"/>
      <c r="G1749" s="34"/>
      <c r="H1749" s="34"/>
      <c r="I1749" s="53"/>
    </row>
    <row r="1750" spans="2:9" x14ac:dyDescent="0.2">
      <c r="B1750" s="33"/>
      <c r="C1750" s="31"/>
      <c r="D1750" s="31"/>
      <c r="E1750" s="38"/>
      <c r="F1750" s="32"/>
      <c r="G1750" s="34"/>
      <c r="H1750" s="34"/>
      <c r="I1750" s="53"/>
    </row>
    <row r="1751" spans="2:9" x14ac:dyDescent="0.2">
      <c r="B1751" s="33"/>
      <c r="C1751" s="31"/>
      <c r="D1751" s="31"/>
      <c r="E1751" s="38"/>
      <c r="F1751" s="32"/>
      <c r="G1751" s="34"/>
      <c r="H1751" s="34"/>
      <c r="I1751" s="53"/>
    </row>
    <row r="1752" spans="2:9" x14ac:dyDescent="0.2">
      <c r="B1752" s="33"/>
      <c r="C1752" s="31"/>
      <c r="D1752" s="31"/>
      <c r="E1752" s="38"/>
      <c r="F1752" s="32"/>
      <c r="G1752" s="34"/>
      <c r="H1752" s="34"/>
      <c r="I1752" s="53"/>
    </row>
    <row r="1753" spans="2:9" x14ac:dyDescent="0.2">
      <c r="B1753" s="33"/>
      <c r="C1753" s="31"/>
      <c r="D1753" s="31"/>
      <c r="E1753" s="38"/>
      <c r="F1753" s="32"/>
      <c r="G1753" s="34"/>
      <c r="H1753" s="34"/>
      <c r="I1753" s="53"/>
    </row>
    <row r="1754" spans="2:9" x14ac:dyDescent="0.2">
      <c r="B1754" s="33"/>
      <c r="C1754" s="31"/>
      <c r="D1754" s="31"/>
      <c r="E1754" s="38"/>
      <c r="F1754" s="32"/>
      <c r="G1754" s="34"/>
      <c r="H1754" s="34"/>
      <c r="I1754" s="53"/>
    </row>
    <row r="1755" spans="2:9" x14ac:dyDescent="0.2">
      <c r="B1755" s="33"/>
      <c r="C1755" s="31"/>
      <c r="D1755" s="31"/>
      <c r="E1755" s="38"/>
      <c r="F1755" s="32"/>
      <c r="G1755" s="34"/>
      <c r="H1755" s="34"/>
      <c r="I1755" s="53"/>
    </row>
    <row r="1756" spans="2:9" x14ac:dyDescent="0.2">
      <c r="B1756" s="33"/>
      <c r="C1756" s="31"/>
      <c r="D1756" s="31"/>
      <c r="E1756" s="38"/>
      <c r="F1756" s="32"/>
      <c r="G1756" s="34"/>
      <c r="H1756" s="34"/>
      <c r="I1756" s="53"/>
    </row>
    <row r="1757" spans="2:9" x14ac:dyDescent="0.2">
      <c r="B1757" s="33"/>
      <c r="C1757" s="31"/>
      <c r="D1757" s="31"/>
      <c r="E1757" s="38"/>
      <c r="F1757" s="32"/>
      <c r="G1757" s="34"/>
      <c r="H1757" s="34"/>
      <c r="I1757" s="53"/>
    </row>
    <row r="1758" spans="2:9" x14ac:dyDescent="0.2">
      <c r="B1758" s="33"/>
      <c r="C1758" s="31"/>
      <c r="D1758" s="31"/>
      <c r="E1758" s="38"/>
      <c r="F1758" s="32"/>
      <c r="G1758" s="34"/>
      <c r="H1758" s="34"/>
      <c r="I1758" s="53"/>
    </row>
    <row r="1759" spans="2:9" x14ac:dyDescent="0.2">
      <c r="B1759" s="33"/>
      <c r="C1759" s="31"/>
      <c r="D1759" s="31"/>
      <c r="E1759" s="38"/>
      <c r="F1759" s="32"/>
      <c r="G1759" s="34"/>
      <c r="H1759" s="34"/>
      <c r="I1759" s="53"/>
    </row>
    <row r="1760" spans="2:9" x14ac:dyDescent="0.2">
      <c r="B1760" s="33"/>
      <c r="C1760" s="31"/>
      <c r="D1760" s="31"/>
      <c r="E1760" s="38"/>
      <c r="F1760" s="32"/>
      <c r="G1760" s="34"/>
      <c r="H1760" s="34"/>
      <c r="I1760" s="53"/>
    </row>
    <row r="1761" spans="2:9" x14ac:dyDescent="0.2">
      <c r="B1761" s="33"/>
      <c r="C1761" s="31"/>
      <c r="D1761" s="31"/>
      <c r="E1761" s="38"/>
      <c r="F1761" s="32"/>
      <c r="G1761" s="34"/>
      <c r="H1761" s="34"/>
      <c r="I1761" s="53"/>
    </row>
    <row r="1762" spans="2:9" x14ac:dyDescent="0.2">
      <c r="B1762" s="33"/>
      <c r="C1762" s="31"/>
      <c r="D1762" s="31"/>
      <c r="E1762" s="38"/>
      <c r="F1762" s="32"/>
      <c r="G1762" s="34"/>
      <c r="H1762" s="34"/>
      <c r="I1762" s="53"/>
    </row>
    <row r="1763" spans="2:9" x14ac:dyDescent="0.2">
      <c r="B1763" s="33"/>
      <c r="C1763" s="31"/>
      <c r="D1763" s="31"/>
      <c r="E1763" s="38"/>
      <c r="F1763" s="32"/>
      <c r="G1763" s="34"/>
      <c r="H1763" s="34"/>
      <c r="I1763" s="53"/>
    </row>
    <row r="1764" spans="2:9" x14ac:dyDescent="0.2">
      <c r="B1764" s="33"/>
      <c r="C1764" s="31"/>
      <c r="D1764" s="31"/>
      <c r="E1764" s="38"/>
      <c r="F1764" s="32"/>
      <c r="G1764" s="34"/>
      <c r="H1764" s="34"/>
      <c r="I1764" s="53"/>
    </row>
    <row r="1765" spans="2:9" x14ac:dyDescent="0.2">
      <c r="B1765" s="33"/>
      <c r="C1765" s="31"/>
      <c r="D1765" s="31"/>
      <c r="E1765" s="38"/>
      <c r="F1765" s="32"/>
      <c r="G1765" s="34"/>
      <c r="H1765" s="34"/>
      <c r="I1765" s="53"/>
    </row>
    <row r="1766" spans="2:9" x14ac:dyDescent="0.2">
      <c r="B1766" s="33"/>
      <c r="C1766" s="31"/>
      <c r="D1766" s="31"/>
      <c r="E1766" s="38"/>
      <c r="F1766" s="32"/>
      <c r="G1766" s="34"/>
      <c r="H1766" s="34"/>
      <c r="I1766" s="53"/>
    </row>
    <row r="1767" spans="2:9" x14ac:dyDescent="0.2">
      <c r="B1767" s="33"/>
      <c r="C1767" s="31"/>
      <c r="D1767" s="31"/>
      <c r="E1767" s="38"/>
      <c r="F1767" s="32"/>
      <c r="G1767" s="34"/>
      <c r="H1767" s="34"/>
      <c r="I1767" s="53"/>
    </row>
    <row r="1768" spans="2:9" x14ac:dyDescent="0.2">
      <c r="B1768" s="33"/>
      <c r="C1768" s="31"/>
      <c r="D1768" s="31"/>
      <c r="E1768" s="38"/>
      <c r="F1768" s="32"/>
      <c r="G1768" s="34"/>
      <c r="H1768" s="34"/>
      <c r="I1768" s="53"/>
    </row>
    <row r="1769" spans="2:9" x14ac:dyDescent="0.2">
      <c r="B1769" s="33"/>
      <c r="C1769" s="31"/>
      <c r="D1769" s="31"/>
      <c r="E1769" s="38"/>
      <c r="F1769" s="32"/>
      <c r="G1769" s="34"/>
      <c r="H1769" s="34"/>
      <c r="I1769" s="53"/>
    </row>
    <row r="1770" spans="2:9" x14ac:dyDescent="0.2">
      <c r="B1770" s="33"/>
      <c r="C1770" s="31"/>
      <c r="D1770" s="31"/>
      <c r="E1770" s="38"/>
      <c r="F1770" s="32"/>
      <c r="G1770" s="34"/>
      <c r="H1770" s="34"/>
      <c r="I1770" s="53"/>
    </row>
    <row r="1771" spans="2:9" x14ac:dyDescent="0.2">
      <c r="B1771" s="33"/>
      <c r="C1771" s="31"/>
      <c r="D1771" s="31"/>
      <c r="E1771" s="38"/>
      <c r="F1771" s="32"/>
      <c r="G1771" s="34"/>
      <c r="H1771" s="34"/>
      <c r="I1771" s="53"/>
    </row>
    <row r="1772" spans="2:9" x14ac:dyDescent="0.2">
      <c r="B1772" s="33"/>
      <c r="C1772" s="31"/>
      <c r="D1772" s="31"/>
      <c r="E1772" s="38"/>
      <c r="F1772" s="32"/>
      <c r="G1772" s="34"/>
      <c r="H1772" s="34"/>
      <c r="I1772" s="53"/>
    </row>
    <row r="1773" spans="2:9" x14ac:dyDescent="0.2">
      <c r="B1773" s="33"/>
      <c r="C1773" s="31"/>
      <c r="D1773" s="31"/>
      <c r="E1773" s="38"/>
      <c r="F1773" s="32"/>
      <c r="G1773" s="34"/>
      <c r="H1773" s="34"/>
      <c r="I1773" s="53"/>
    </row>
    <row r="1774" spans="2:9" x14ac:dyDescent="0.2">
      <c r="B1774" s="33"/>
      <c r="C1774" s="31"/>
      <c r="D1774" s="31"/>
      <c r="E1774" s="38"/>
      <c r="F1774" s="32"/>
      <c r="G1774" s="34"/>
      <c r="H1774" s="34"/>
      <c r="I1774" s="53"/>
    </row>
    <row r="1775" spans="2:9" x14ac:dyDescent="0.2">
      <c r="B1775" s="33"/>
      <c r="C1775" s="31"/>
      <c r="D1775" s="31"/>
      <c r="E1775" s="38"/>
      <c r="F1775" s="32"/>
      <c r="G1775" s="34"/>
      <c r="H1775" s="34"/>
      <c r="I1775" s="53"/>
    </row>
    <row r="1776" spans="2:9" x14ac:dyDescent="0.2">
      <c r="B1776" s="33"/>
      <c r="C1776" s="31"/>
      <c r="D1776" s="31"/>
      <c r="E1776" s="38"/>
      <c r="F1776" s="32"/>
      <c r="G1776" s="34"/>
      <c r="H1776" s="34"/>
      <c r="I1776" s="53"/>
    </row>
    <row r="1777" spans="2:9" x14ac:dyDescent="0.2">
      <c r="B1777" s="33"/>
      <c r="C1777" s="31"/>
      <c r="D1777" s="31"/>
      <c r="E1777" s="38"/>
      <c r="F1777" s="32"/>
      <c r="G1777" s="34"/>
      <c r="H1777" s="34"/>
      <c r="I1777" s="53"/>
    </row>
    <row r="1778" spans="2:9" x14ac:dyDescent="0.2">
      <c r="B1778" s="33"/>
      <c r="C1778" s="31"/>
      <c r="D1778" s="31"/>
      <c r="E1778" s="38"/>
      <c r="F1778" s="32"/>
      <c r="G1778" s="34"/>
      <c r="H1778" s="34"/>
      <c r="I1778" s="53"/>
    </row>
    <row r="1779" spans="2:9" x14ac:dyDescent="0.2">
      <c r="B1779" s="33"/>
      <c r="C1779" s="31"/>
      <c r="D1779" s="31"/>
      <c r="E1779" s="38"/>
      <c r="F1779" s="32"/>
      <c r="G1779" s="34"/>
      <c r="H1779" s="34"/>
      <c r="I1779" s="53"/>
    </row>
    <row r="1780" spans="2:9" x14ac:dyDescent="0.2">
      <c r="B1780" s="33"/>
      <c r="C1780" s="31"/>
      <c r="D1780" s="31"/>
      <c r="E1780" s="38"/>
      <c r="F1780" s="32"/>
      <c r="G1780" s="34"/>
      <c r="H1780" s="34"/>
      <c r="I1780" s="53"/>
    </row>
    <row r="1781" spans="2:9" x14ac:dyDescent="0.2">
      <c r="B1781" s="33"/>
      <c r="C1781" s="31"/>
      <c r="D1781" s="31"/>
      <c r="E1781" s="38"/>
      <c r="F1781" s="32"/>
      <c r="G1781" s="34"/>
      <c r="H1781" s="34"/>
      <c r="I1781" s="53"/>
    </row>
    <row r="1782" spans="2:9" x14ac:dyDescent="0.2">
      <c r="B1782" s="33"/>
      <c r="C1782" s="31"/>
      <c r="D1782" s="31"/>
      <c r="E1782" s="38"/>
      <c r="F1782" s="32"/>
      <c r="G1782" s="34"/>
      <c r="H1782" s="34"/>
      <c r="I1782" s="53"/>
    </row>
    <row r="1783" spans="2:9" x14ac:dyDescent="0.2">
      <c r="B1783" s="33"/>
      <c r="C1783" s="31"/>
      <c r="D1783" s="31"/>
      <c r="E1783" s="38"/>
      <c r="F1783" s="32"/>
      <c r="G1783" s="34"/>
      <c r="H1783" s="34"/>
      <c r="I1783" s="53"/>
    </row>
    <row r="1784" spans="2:9" x14ac:dyDescent="0.2">
      <c r="B1784" s="33"/>
      <c r="C1784" s="31"/>
      <c r="D1784" s="31"/>
      <c r="E1784" s="38"/>
      <c r="F1784" s="32"/>
      <c r="G1784" s="34"/>
      <c r="H1784" s="34"/>
      <c r="I1784" s="53"/>
    </row>
    <row r="1785" spans="2:9" x14ac:dyDescent="0.2">
      <c r="B1785" s="33"/>
      <c r="C1785" s="31"/>
      <c r="D1785" s="31"/>
      <c r="E1785" s="38"/>
      <c r="F1785" s="32"/>
      <c r="G1785" s="34"/>
      <c r="H1785" s="34"/>
      <c r="I1785" s="53"/>
    </row>
    <row r="1786" spans="2:9" x14ac:dyDescent="0.2">
      <c r="B1786" s="33"/>
      <c r="C1786" s="31"/>
      <c r="D1786" s="31"/>
      <c r="E1786" s="38"/>
      <c r="F1786" s="32"/>
      <c r="G1786" s="34"/>
      <c r="H1786" s="34"/>
      <c r="I1786" s="53"/>
    </row>
    <row r="1787" spans="2:9" x14ac:dyDescent="0.2">
      <c r="B1787" s="33"/>
      <c r="C1787" s="31"/>
      <c r="D1787" s="31"/>
      <c r="E1787" s="38"/>
      <c r="F1787" s="32"/>
      <c r="G1787" s="34"/>
      <c r="H1787" s="34"/>
      <c r="I1787" s="53"/>
    </row>
    <row r="1788" spans="2:9" x14ac:dyDescent="0.2">
      <c r="B1788" s="33"/>
      <c r="C1788" s="31"/>
      <c r="D1788" s="31"/>
      <c r="E1788" s="38"/>
      <c r="F1788" s="32"/>
      <c r="G1788" s="34"/>
      <c r="H1788" s="34"/>
      <c r="I1788" s="53"/>
    </row>
    <row r="1789" spans="2:9" x14ac:dyDescent="0.2">
      <c r="B1789" s="33"/>
      <c r="C1789" s="31"/>
      <c r="D1789" s="31"/>
      <c r="E1789" s="38"/>
      <c r="F1789" s="32"/>
      <c r="G1789" s="34"/>
      <c r="H1789" s="34"/>
      <c r="I1789" s="53"/>
    </row>
    <row r="1790" spans="2:9" x14ac:dyDescent="0.2">
      <c r="B1790" s="33"/>
      <c r="C1790" s="31"/>
      <c r="D1790" s="31"/>
      <c r="E1790" s="38"/>
      <c r="F1790" s="32"/>
      <c r="G1790" s="34"/>
      <c r="H1790" s="34"/>
      <c r="I1790" s="53"/>
    </row>
    <row r="1791" spans="2:9" x14ac:dyDescent="0.2">
      <c r="B1791" s="33"/>
      <c r="C1791" s="31"/>
      <c r="D1791" s="31"/>
      <c r="E1791" s="38"/>
      <c r="F1791" s="32"/>
      <c r="G1791" s="34"/>
      <c r="H1791" s="34"/>
      <c r="I1791" s="53"/>
    </row>
    <row r="1792" spans="2:9" x14ac:dyDescent="0.2">
      <c r="B1792" s="33"/>
      <c r="C1792" s="31"/>
      <c r="D1792" s="31"/>
      <c r="E1792" s="38"/>
      <c r="F1792" s="32"/>
      <c r="G1792" s="34"/>
      <c r="H1792" s="34"/>
      <c r="I1792" s="53"/>
    </row>
    <row r="1793" spans="2:9" x14ac:dyDescent="0.2">
      <c r="B1793" s="33"/>
      <c r="C1793" s="31"/>
      <c r="D1793" s="31"/>
      <c r="E1793" s="38"/>
      <c r="F1793" s="32"/>
      <c r="G1793" s="34"/>
      <c r="H1793" s="34"/>
      <c r="I1793" s="53"/>
    </row>
    <row r="1794" spans="2:9" x14ac:dyDescent="0.2">
      <c r="B1794" s="33"/>
      <c r="C1794" s="31"/>
      <c r="D1794" s="31"/>
      <c r="E1794" s="38"/>
      <c r="F1794" s="32"/>
      <c r="G1794" s="34"/>
      <c r="H1794" s="34"/>
      <c r="I1794" s="53"/>
    </row>
    <row r="1795" spans="2:9" x14ac:dyDescent="0.2">
      <c r="B1795" s="33"/>
      <c r="C1795" s="31"/>
      <c r="D1795" s="31"/>
      <c r="E1795" s="38"/>
      <c r="F1795" s="32"/>
      <c r="G1795" s="34"/>
      <c r="H1795" s="34"/>
      <c r="I1795" s="53"/>
    </row>
    <row r="1796" spans="2:9" x14ac:dyDescent="0.2">
      <c r="B1796" s="33"/>
      <c r="C1796" s="31"/>
      <c r="D1796" s="31"/>
      <c r="E1796" s="38"/>
      <c r="F1796" s="32"/>
      <c r="G1796" s="34"/>
      <c r="H1796" s="34"/>
      <c r="I1796" s="53"/>
    </row>
    <row r="1797" spans="2:9" x14ac:dyDescent="0.2">
      <c r="B1797" s="33"/>
      <c r="C1797" s="31"/>
      <c r="D1797" s="31"/>
      <c r="E1797" s="38"/>
      <c r="F1797" s="32"/>
      <c r="G1797" s="34"/>
      <c r="H1797" s="34"/>
      <c r="I1797" s="53"/>
    </row>
    <row r="1798" spans="2:9" x14ac:dyDescent="0.2">
      <c r="B1798" s="33"/>
      <c r="C1798" s="31"/>
      <c r="D1798" s="31"/>
      <c r="E1798" s="38"/>
      <c r="F1798" s="32"/>
      <c r="G1798" s="34"/>
      <c r="H1798" s="34"/>
      <c r="I1798" s="53"/>
    </row>
    <row r="1799" spans="2:9" x14ac:dyDescent="0.2">
      <c r="B1799" s="33"/>
      <c r="C1799" s="31"/>
      <c r="D1799" s="31"/>
      <c r="E1799" s="38"/>
      <c r="F1799" s="32"/>
      <c r="G1799" s="34"/>
      <c r="H1799" s="34"/>
      <c r="I1799" s="53"/>
    </row>
    <row r="1800" spans="2:9" x14ac:dyDescent="0.2">
      <c r="B1800" s="33"/>
      <c r="C1800" s="31"/>
      <c r="D1800" s="31"/>
      <c r="E1800" s="38"/>
      <c r="F1800" s="32"/>
      <c r="G1800" s="34"/>
      <c r="H1800" s="34"/>
      <c r="I1800" s="53"/>
    </row>
    <row r="1801" spans="2:9" x14ac:dyDescent="0.2">
      <c r="B1801" s="33"/>
      <c r="C1801" s="31"/>
      <c r="D1801" s="31"/>
      <c r="E1801" s="38"/>
      <c r="F1801" s="32"/>
      <c r="G1801" s="34"/>
      <c r="H1801" s="34"/>
      <c r="I1801" s="53"/>
    </row>
    <row r="1802" spans="2:9" x14ac:dyDescent="0.2">
      <c r="B1802" s="33"/>
      <c r="C1802" s="31"/>
      <c r="D1802" s="31"/>
      <c r="E1802" s="38"/>
      <c r="F1802" s="32"/>
      <c r="G1802" s="34"/>
      <c r="H1802" s="34"/>
      <c r="I1802" s="53"/>
    </row>
    <row r="1803" spans="2:9" x14ac:dyDescent="0.2">
      <c r="B1803" s="33"/>
      <c r="C1803" s="31"/>
      <c r="D1803" s="31"/>
      <c r="E1803" s="38"/>
      <c r="F1803" s="32"/>
      <c r="G1803" s="34"/>
      <c r="H1803" s="34"/>
      <c r="I1803" s="53"/>
    </row>
    <row r="1804" spans="2:9" x14ac:dyDescent="0.2">
      <c r="B1804" s="33"/>
      <c r="C1804" s="31"/>
      <c r="D1804" s="31"/>
      <c r="E1804" s="38"/>
      <c r="F1804" s="32"/>
      <c r="G1804" s="34"/>
      <c r="H1804" s="34"/>
      <c r="I1804" s="53"/>
    </row>
    <row r="1805" spans="2:9" x14ac:dyDescent="0.2">
      <c r="B1805" s="33"/>
      <c r="C1805" s="31"/>
      <c r="D1805" s="31"/>
      <c r="E1805" s="38"/>
      <c r="F1805" s="32"/>
      <c r="G1805" s="34"/>
      <c r="H1805" s="34"/>
      <c r="I1805" s="53"/>
    </row>
    <row r="1806" spans="2:9" x14ac:dyDescent="0.2">
      <c r="B1806" s="33"/>
      <c r="C1806" s="31"/>
      <c r="D1806" s="31"/>
      <c r="E1806" s="38"/>
      <c r="F1806" s="32"/>
      <c r="G1806" s="34"/>
      <c r="H1806" s="34"/>
      <c r="I1806" s="53"/>
    </row>
    <row r="1807" spans="2:9" x14ac:dyDescent="0.2">
      <c r="B1807" s="33"/>
      <c r="C1807" s="31"/>
      <c r="D1807" s="31"/>
      <c r="E1807" s="38"/>
      <c r="F1807" s="32"/>
      <c r="G1807" s="34"/>
      <c r="H1807" s="34"/>
      <c r="I1807" s="53"/>
    </row>
    <row r="1808" spans="2:9" x14ac:dyDescent="0.2">
      <c r="B1808" s="33"/>
      <c r="C1808" s="31"/>
      <c r="D1808" s="31"/>
      <c r="E1808" s="38"/>
      <c r="F1808" s="32"/>
      <c r="G1808" s="34"/>
      <c r="H1808" s="34"/>
      <c r="I1808" s="53"/>
    </row>
    <row r="1809" spans="2:9" x14ac:dyDescent="0.2">
      <c r="B1809" s="33"/>
      <c r="C1809" s="31"/>
      <c r="D1809" s="31"/>
      <c r="E1809" s="38"/>
      <c r="F1809" s="32"/>
      <c r="G1809" s="34"/>
      <c r="H1809" s="34"/>
      <c r="I1809" s="53"/>
    </row>
    <row r="1810" spans="2:9" x14ac:dyDescent="0.2">
      <c r="B1810" s="33"/>
      <c r="C1810" s="31"/>
      <c r="D1810" s="31"/>
      <c r="E1810" s="38"/>
      <c r="F1810" s="32"/>
      <c r="G1810" s="34"/>
      <c r="H1810" s="34"/>
      <c r="I1810" s="53"/>
    </row>
    <row r="1811" spans="2:9" x14ac:dyDescent="0.2">
      <c r="B1811" s="33"/>
      <c r="C1811" s="31"/>
      <c r="D1811" s="31"/>
      <c r="E1811" s="38"/>
      <c r="F1811" s="32"/>
      <c r="G1811" s="34"/>
      <c r="H1811" s="34"/>
      <c r="I1811" s="53"/>
    </row>
    <row r="1812" spans="2:9" x14ac:dyDescent="0.2">
      <c r="B1812" s="33"/>
      <c r="C1812" s="31"/>
      <c r="D1812" s="31"/>
      <c r="E1812" s="38"/>
      <c r="F1812" s="32"/>
      <c r="G1812" s="34"/>
      <c r="H1812" s="34"/>
      <c r="I1812" s="53"/>
    </row>
    <row r="1813" spans="2:9" x14ac:dyDescent="0.2">
      <c r="B1813" s="33"/>
      <c r="C1813" s="31"/>
      <c r="D1813" s="31"/>
      <c r="E1813" s="38"/>
      <c r="F1813" s="32"/>
      <c r="G1813" s="34"/>
      <c r="H1813" s="34"/>
      <c r="I1813" s="53"/>
    </row>
    <row r="1814" spans="2:9" x14ac:dyDescent="0.2">
      <c r="B1814" s="33"/>
      <c r="C1814" s="31"/>
      <c r="D1814" s="31"/>
      <c r="E1814" s="38"/>
      <c r="F1814" s="32"/>
      <c r="G1814" s="34"/>
      <c r="H1814" s="34"/>
      <c r="I1814" s="53"/>
    </row>
    <row r="1815" spans="2:9" x14ac:dyDescent="0.2">
      <c r="B1815" s="33"/>
      <c r="C1815" s="31"/>
      <c r="D1815" s="31"/>
      <c r="E1815" s="38"/>
      <c r="F1815" s="32"/>
      <c r="G1815" s="34"/>
      <c r="H1815" s="34"/>
      <c r="I1815" s="53"/>
    </row>
    <row r="1816" spans="2:9" x14ac:dyDescent="0.2">
      <c r="B1816" s="33"/>
      <c r="C1816" s="31"/>
      <c r="D1816" s="31"/>
      <c r="E1816" s="38"/>
      <c r="F1816" s="32"/>
      <c r="G1816" s="34"/>
      <c r="H1816" s="34"/>
      <c r="I1816" s="53"/>
    </row>
    <row r="1817" spans="2:9" x14ac:dyDescent="0.2">
      <c r="B1817" s="33"/>
      <c r="C1817" s="31"/>
      <c r="D1817" s="31"/>
      <c r="E1817" s="38"/>
      <c r="F1817" s="32"/>
      <c r="G1817" s="34"/>
      <c r="H1817" s="34"/>
      <c r="I1817" s="53"/>
    </row>
    <row r="1818" spans="2:9" x14ac:dyDescent="0.2">
      <c r="B1818" s="33"/>
      <c r="C1818" s="31"/>
      <c r="D1818" s="31"/>
      <c r="E1818" s="38"/>
      <c r="F1818" s="32"/>
      <c r="G1818" s="34"/>
      <c r="H1818" s="34"/>
      <c r="I1818" s="53"/>
    </row>
    <row r="1819" spans="2:9" x14ac:dyDescent="0.2">
      <c r="B1819" s="33"/>
      <c r="C1819" s="31"/>
      <c r="D1819" s="31"/>
      <c r="E1819" s="38"/>
      <c r="F1819" s="32"/>
      <c r="G1819" s="34"/>
      <c r="H1819" s="34"/>
      <c r="I1819" s="53"/>
    </row>
    <row r="1820" spans="2:9" x14ac:dyDescent="0.2">
      <c r="B1820" s="33"/>
      <c r="C1820" s="31"/>
      <c r="D1820" s="31"/>
      <c r="E1820" s="38"/>
      <c r="F1820" s="32"/>
      <c r="G1820" s="34"/>
      <c r="H1820" s="34"/>
      <c r="I1820" s="53"/>
    </row>
    <row r="1821" spans="2:9" x14ac:dyDescent="0.2">
      <c r="B1821" s="33"/>
      <c r="C1821" s="31"/>
      <c r="D1821" s="31"/>
      <c r="E1821" s="38"/>
      <c r="F1821" s="32"/>
      <c r="G1821" s="34"/>
      <c r="H1821" s="34"/>
      <c r="I1821" s="53"/>
    </row>
    <row r="1822" spans="2:9" x14ac:dyDescent="0.2">
      <c r="B1822" s="33"/>
      <c r="C1822" s="31"/>
      <c r="D1822" s="31"/>
      <c r="E1822" s="38"/>
      <c r="F1822" s="32"/>
      <c r="G1822" s="34"/>
      <c r="H1822" s="34"/>
      <c r="I1822" s="53"/>
    </row>
    <row r="1823" spans="2:9" x14ac:dyDescent="0.2">
      <c r="B1823" s="33"/>
      <c r="C1823" s="31"/>
      <c r="D1823" s="31"/>
      <c r="E1823" s="38"/>
      <c r="F1823" s="32"/>
      <c r="G1823" s="34"/>
      <c r="H1823" s="34"/>
      <c r="I1823" s="53"/>
    </row>
    <row r="1824" spans="2:9" x14ac:dyDescent="0.2">
      <c r="B1824" s="33"/>
      <c r="C1824" s="31"/>
      <c r="D1824" s="31"/>
      <c r="E1824" s="38"/>
      <c r="F1824" s="32"/>
      <c r="G1824" s="34"/>
      <c r="H1824" s="34"/>
      <c r="I1824" s="53"/>
    </row>
    <row r="1825" spans="2:9" x14ac:dyDescent="0.2">
      <c r="B1825" s="33"/>
      <c r="C1825" s="31"/>
      <c r="D1825" s="31"/>
      <c r="E1825" s="38"/>
      <c r="F1825" s="32"/>
      <c r="G1825" s="34"/>
      <c r="H1825" s="34"/>
      <c r="I1825" s="53"/>
    </row>
    <row r="1826" spans="2:9" x14ac:dyDescent="0.2">
      <c r="B1826" s="33"/>
      <c r="C1826" s="31"/>
      <c r="D1826" s="31"/>
      <c r="E1826" s="38"/>
      <c r="F1826" s="32"/>
      <c r="G1826" s="34"/>
      <c r="H1826" s="34"/>
      <c r="I1826" s="53"/>
    </row>
    <row r="1827" spans="2:9" x14ac:dyDescent="0.2">
      <c r="B1827" s="33"/>
      <c r="C1827" s="31"/>
      <c r="D1827" s="31"/>
      <c r="E1827" s="38"/>
      <c r="F1827" s="32"/>
      <c r="G1827" s="34"/>
      <c r="H1827" s="34"/>
      <c r="I1827" s="53"/>
    </row>
    <row r="1828" spans="2:9" x14ac:dyDescent="0.2">
      <c r="B1828" s="33"/>
      <c r="C1828" s="31"/>
      <c r="D1828" s="31"/>
      <c r="E1828" s="38"/>
      <c r="F1828" s="32"/>
      <c r="G1828" s="34"/>
      <c r="H1828" s="34"/>
      <c r="I1828" s="53"/>
    </row>
    <row r="1829" spans="2:9" x14ac:dyDescent="0.2">
      <c r="B1829" s="33"/>
      <c r="C1829" s="31"/>
      <c r="D1829" s="31"/>
      <c r="E1829" s="38"/>
      <c r="F1829" s="32"/>
      <c r="G1829" s="34"/>
      <c r="H1829" s="34"/>
      <c r="I1829" s="53"/>
    </row>
    <row r="1830" spans="2:9" x14ac:dyDescent="0.2">
      <c r="B1830" s="33"/>
      <c r="C1830" s="31"/>
      <c r="D1830" s="31"/>
      <c r="E1830" s="38"/>
      <c r="F1830" s="32"/>
      <c r="G1830" s="34"/>
      <c r="H1830" s="34"/>
      <c r="I1830" s="53"/>
    </row>
    <row r="1831" spans="2:9" x14ac:dyDescent="0.2">
      <c r="B1831" s="33"/>
      <c r="C1831" s="31"/>
      <c r="D1831" s="31"/>
      <c r="E1831" s="38"/>
      <c r="F1831" s="32"/>
      <c r="G1831" s="34"/>
      <c r="H1831" s="34"/>
      <c r="I1831" s="53"/>
    </row>
    <row r="1832" spans="2:9" x14ac:dyDescent="0.2">
      <c r="B1832" s="33"/>
      <c r="C1832" s="31"/>
      <c r="D1832" s="31"/>
      <c r="E1832" s="38"/>
      <c r="F1832" s="32"/>
      <c r="G1832" s="34"/>
      <c r="H1832" s="34"/>
      <c r="I1832" s="53"/>
    </row>
    <row r="1833" spans="2:9" x14ac:dyDescent="0.2">
      <c r="B1833" s="33"/>
      <c r="C1833" s="31"/>
      <c r="D1833" s="31"/>
      <c r="E1833" s="38"/>
      <c r="F1833" s="32"/>
      <c r="G1833" s="34"/>
      <c r="H1833" s="34"/>
      <c r="I1833" s="53"/>
    </row>
    <row r="1834" spans="2:9" x14ac:dyDescent="0.2">
      <c r="B1834" s="33"/>
      <c r="C1834" s="31"/>
      <c r="D1834" s="31"/>
      <c r="E1834" s="38"/>
      <c r="F1834" s="32"/>
      <c r="G1834" s="34"/>
      <c r="H1834" s="34"/>
      <c r="I1834" s="53"/>
    </row>
    <row r="1835" spans="2:9" x14ac:dyDescent="0.2">
      <c r="B1835" s="33"/>
      <c r="C1835" s="31"/>
      <c r="D1835" s="31"/>
      <c r="E1835" s="38"/>
      <c r="F1835" s="32"/>
      <c r="G1835" s="34"/>
      <c r="H1835" s="34"/>
      <c r="I1835" s="53"/>
    </row>
    <row r="1836" spans="2:9" x14ac:dyDescent="0.2">
      <c r="B1836" s="33"/>
      <c r="C1836" s="31"/>
      <c r="D1836" s="31"/>
      <c r="E1836" s="38"/>
      <c r="F1836" s="32"/>
      <c r="G1836" s="34"/>
      <c r="H1836" s="34"/>
      <c r="I1836" s="53"/>
    </row>
    <row r="1837" spans="2:9" x14ac:dyDescent="0.2">
      <c r="B1837" s="33"/>
      <c r="C1837" s="31"/>
      <c r="D1837" s="31"/>
      <c r="E1837" s="38"/>
      <c r="F1837" s="32"/>
      <c r="G1837" s="34"/>
      <c r="H1837" s="34"/>
      <c r="I1837" s="53"/>
    </row>
    <row r="1838" spans="2:9" x14ac:dyDescent="0.2">
      <c r="B1838" s="33"/>
      <c r="C1838" s="31"/>
      <c r="D1838" s="31"/>
      <c r="E1838" s="38"/>
      <c r="F1838" s="32"/>
      <c r="G1838" s="34"/>
      <c r="H1838" s="34"/>
      <c r="I1838" s="53"/>
    </row>
    <row r="1839" spans="2:9" x14ac:dyDescent="0.2">
      <c r="B1839" s="33"/>
      <c r="C1839" s="31"/>
      <c r="D1839" s="31"/>
      <c r="E1839" s="38"/>
      <c r="F1839" s="32"/>
      <c r="G1839" s="34"/>
      <c r="H1839" s="34"/>
      <c r="I1839" s="53"/>
    </row>
    <row r="1840" spans="2:9" x14ac:dyDescent="0.2">
      <c r="B1840" s="33"/>
      <c r="C1840" s="31"/>
      <c r="D1840" s="31"/>
      <c r="E1840" s="38"/>
      <c r="F1840" s="32"/>
      <c r="G1840" s="34"/>
      <c r="H1840" s="34"/>
      <c r="I1840" s="53"/>
    </row>
    <row r="1841" spans="2:9" x14ac:dyDescent="0.2">
      <c r="B1841" s="33"/>
      <c r="C1841" s="31"/>
      <c r="D1841" s="31"/>
      <c r="E1841" s="38"/>
      <c r="F1841" s="32"/>
      <c r="G1841" s="34"/>
      <c r="H1841" s="34"/>
      <c r="I1841" s="53"/>
    </row>
    <row r="1842" spans="2:9" x14ac:dyDescent="0.2">
      <c r="B1842" s="33"/>
      <c r="C1842" s="31"/>
      <c r="D1842" s="31"/>
      <c r="E1842" s="38"/>
      <c r="F1842" s="32"/>
      <c r="G1842" s="34"/>
      <c r="H1842" s="34"/>
      <c r="I1842" s="53"/>
    </row>
    <row r="1843" spans="2:9" x14ac:dyDescent="0.2">
      <c r="B1843" s="33"/>
      <c r="C1843" s="31"/>
      <c r="D1843" s="31"/>
      <c r="E1843" s="38"/>
      <c r="F1843" s="32"/>
      <c r="G1843" s="34"/>
      <c r="H1843" s="34"/>
      <c r="I1843" s="53"/>
    </row>
    <row r="1844" spans="2:9" x14ac:dyDescent="0.2">
      <c r="B1844" s="33"/>
      <c r="C1844" s="31"/>
      <c r="D1844" s="31"/>
      <c r="E1844" s="38"/>
      <c r="F1844" s="32"/>
      <c r="G1844" s="34"/>
      <c r="H1844" s="34"/>
      <c r="I1844" s="53"/>
    </row>
    <row r="1845" spans="2:9" x14ac:dyDescent="0.2">
      <c r="B1845" s="33"/>
      <c r="C1845" s="31"/>
      <c r="D1845" s="31"/>
      <c r="E1845" s="38"/>
      <c r="F1845" s="32"/>
      <c r="G1845" s="34"/>
      <c r="H1845" s="34"/>
      <c r="I1845" s="53"/>
    </row>
    <row r="1846" spans="2:9" x14ac:dyDescent="0.2">
      <c r="B1846" s="33"/>
      <c r="C1846" s="31"/>
      <c r="D1846" s="31"/>
      <c r="E1846" s="38"/>
      <c r="F1846" s="32"/>
      <c r="G1846" s="34"/>
      <c r="H1846" s="34"/>
      <c r="I1846" s="53"/>
    </row>
    <row r="1847" spans="2:9" x14ac:dyDescent="0.2">
      <c r="B1847" s="33"/>
      <c r="C1847" s="31"/>
      <c r="D1847" s="31"/>
      <c r="E1847" s="38"/>
      <c r="F1847" s="32"/>
      <c r="G1847" s="34"/>
      <c r="H1847" s="34"/>
      <c r="I1847" s="53"/>
    </row>
    <row r="1848" spans="2:9" x14ac:dyDescent="0.2">
      <c r="B1848" s="33"/>
      <c r="C1848" s="31"/>
      <c r="D1848" s="31"/>
      <c r="E1848" s="38"/>
      <c r="F1848" s="32"/>
      <c r="G1848" s="34"/>
      <c r="H1848" s="34"/>
      <c r="I1848" s="53"/>
    </row>
    <row r="1849" spans="2:9" x14ac:dyDescent="0.2">
      <c r="B1849" s="33"/>
      <c r="C1849" s="31"/>
      <c r="D1849" s="31"/>
      <c r="E1849" s="38"/>
      <c r="F1849" s="32"/>
      <c r="G1849" s="34"/>
      <c r="H1849" s="34"/>
      <c r="I1849" s="53"/>
    </row>
    <row r="1850" spans="2:9" x14ac:dyDescent="0.2">
      <c r="B1850" s="33"/>
      <c r="C1850" s="31"/>
      <c r="D1850" s="31"/>
      <c r="E1850" s="38"/>
      <c r="F1850" s="32"/>
      <c r="G1850" s="34"/>
      <c r="H1850" s="34"/>
      <c r="I1850" s="53"/>
    </row>
    <row r="1851" spans="2:9" x14ac:dyDescent="0.2">
      <c r="B1851" s="33"/>
      <c r="C1851" s="31"/>
      <c r="D1851" s="31"/>
      <c r="E1851" s="38"/>
      <c r="F1851" s="32"/>
      <c r="G1851" s="34"/>
      <c r="H1851" s="34"/>
      <c r="I1851" s="53"/>
    </row>
    <row r="1852" spans="2:9" x14ac:dyDescent="0.2">
      <c r="B1852" s="33"/>
      <c r="C1852" s="31"/>
      <c r="D1852" s="31"/>
      <c r="E1852" s="38"/>
      <c r="F1852" s="32"/>
      <c r="G1852" s="34"/>
      <c r="H1852" s="34"/>
      <c r="I1852" s="53"/>
    </row>
    <row r="1853" spans="2:9" x14ac:dyDescent="0.2">
      <c r="B1853" s="33"/>
      <c r="C1853" s="31"/>
      <c r="D1853" s="31"/>
      <c r="E1853" s="38"/>
      <c r="F1853" s="32"/>
      <c r="G1853" s="34"/>
      <c r="H1853" s="34"/>
      <c r="I1853" s="53"/>
    </row>
    <row r="1854" spans="2:9" x14ac:dyDescent="0.2">
      <c r="B1854" s="33"/>
      <c r="C1854" s="31"/>
      <c r="D1854" s="31"/>
      <c r="E1854" s="38"/>
      <c r="F1854" s="32"/>
      <c r="G1854" s="34"/>
      <c r="H1854" s="34"/>
      <c r="I1854" s="53"/>
    </row>
    <row r="1855" spans="2:9" x14ac:dyDescent="0.2">
      <c r="B1855" s="33"/>
      <c r="C1855" s="31"/>
      <c r="D1855" s="31"/>
      <c r="E1855" s="38"/>
      <c r="F1855" s="32"/>
      <c r="G1855" s="34"/>
      <c r="H1855" s="34"/>
      <c r="I1855" s="53"/>
    </row>
    <row r="1856" spans="2:9" x14ac:dyDescent="0.2">
      <c r="B1856" s="33"/>
      <c r="C1856" s="31"/>
      <c r="D1856" s="31"/>
      <c r="E1856" s="38"/>
      <c r="F1856" s="32"/>
      <c r="G1856" s="34"/>
      <c r="H1856" s="34"/>
      <c r="I1856" s="53"/>
    </row>
    <row r="1857" spans="2:9" x14ac:dyDescent="0.2">
      <c r="B1857" s="33"/>
      <c r="C1857" s="31"/>
      <c r="D1857" s="31"/>
      <c r="E1857" s="38"/>
      <c r="F1857" s="32"/>
      <c r="G1857" s="34"/>
      <c r="H1857" s="34"/>
      <c r="I1857" s="53"/>
    </row>
    <row r="1858" spans="2:9" x14ac:dyDescent="0.2">
      <c r="B1858" s="33"/>
      <c r="C1858" s="31"/>
      <c r="D1858" s="31"/>
      <c r="E1858" s="38"/>
      <c r="F1858" s="32"/>
      <c r="G1858" s="34"/>
      <c r="H1858" s="34"/>
      <c r="I1858" s="53"/>
    </row>
    <row r="1859" spans="2:9" x14ac:dyDescent="0.2">
      <c r="B1859" s="33"/>
      <c r="C1859" s="31"/>
      <c r="D1859" s="31"/>
      <c r="E1859" s="38"/>
      <c r="F1859" s="32"/>
      <c r="G1859" s="34"/>
      <c r="H1859" s="34"/>
      <c r="I1859" s="53"/>
    </row>
    <row r="1860" spans="2:9" x14ac:dyDescent="0.2">
      <c r="B1860" s="33"/>
      <c r="C1860" s="31"/>
      <c r="D1860" s="31"/>
      <c r="E1860" s="38"/>
      <c r="F1860" s="32"/>
      <c r="G1860" s="34"/>
      <c r="H1860" s="34"/>
      <c r="I1860" s="53"/>
    </row>
    <row r="1861" spans="2:9" x14ac:dyDescent="0.2">
      <c r="B1861" s="33"/>
      <c r="C1861" s="31"/>
      <c r="D1861" s="31"/>
      <c r="E1861" s="38"/>
      <c r="F1861" s="32"/>
      <c r="G1861" s="34"/>
      <c r="H1861" s="34"/>
      <c r="I1861" s="53"/>
    </row>
    <row r="1862" spans="2:9" x14ac:dyDescent="0.2">
      <c r="B1862" s="33"/>
      <c r="C1862" s="31"/>
      <c r="D1862" s="31"/>
      <c r="E1862" s="38"/>
      <c r="F1862" s="32"/>
      <c r="G1862" s="34"/>
      <c r="H1862" s="34"/>
      <c r="I1862" s="53"/>
    </row>
    <row r="1863" spans="2:9" x14ac:dyDescent="0.2">
      <c r="B1863" s="33"/>
      <c r="C1863" s="31"/>
      <c r="D1863" s="31"/>
      <c r="E1863" s="38"/>
      <c r="F1863" s="32"/>
      <c r="G1863" s="34"/>
      <c r="H1863" s="34"/>
      <c r="I1863" s="53"/>
    </row>
    <row r="1864" spans="2:9" x14ac:dyDescent="0.2">
      <c r="B1864" s="33"/>
      <c r="C1864" s="31"/>
      <c r="D1864" s="31"/>
      <c r="E1864" s="38"/>
      <c r="F1864" s="32"/>
      <c r="G1864" s="34"/>
      <c r="H1864" s="34"/>
      <c r="I1864" s="53"/>
    </row>
    <row r="1865" spans="2:9" x14ac:dyDescent="0.2">
      <c r="B1865" s="33"/>
      <c r="C1865" s="31"/>
      <c r="D1865" s="31"/>
      <c r="E1865" s="38"/>
      <c r="F1865" s="32"/>
      <c r="G1865" s="34"/>
      <c r="H1865" s="34"/>
      <c r="I1865" s="53"/>
    </row>
    <row r="1866" spans="2:9" x14ac:dyDescent="0.2">
      <c r="B1866" s="33"/>
      <c r="C1866" s="31"/>
      <c r="D1866" s="31"/>
      <c r="E1866" s="38"/>
      <c r="F1866" s="32"/>
      <c r="G1866" s="34"/>
      <c r="H1866" s="34"/>
      <c r="I1866" s="53"/>
    </row>
    <row r="1867" spans="2:9" x14ac:dyDescent="0.2">
      <c r="B1867" s="33"/>
      <c r="C1867" s="31"/>
      <c r="D1867" s="31"/>
      <c r="E1867" s="38"/>
      <c r="F1867" s="32"/>
      <c r="G1867" s="34"/>
      <c r="H1867" s="34"/>
      <c r="I1867" s="53"/>
    </row>
    <row r="1868" spans="2:9" x14ac:dyDescent="0.2">
      <c r="B1868" s="33"/>
      <c r="C1868" s="31"/>
      <c r="D1868" s="31"/>
      <c r="E1868" s="38"/>
      <c r="F1868" s="32"/>
      <c r="G1868" s="34"/>
      <c r="H1868" s="34"/>
      <c r="I1868" s="53"/>
    </row>
    <row r="1869" spans="2:9" x14ac:dyDescent="0.2">
      <c r="B1869" s="33"/>
      <c r="C1869" s="31"/>
      <c r="D1869" s="31"/>
      <c r="E1869" s="38"/>
      <c r="F1869" s="32"/>
      <c r="G1869" s="34"/>
      <c r="H1869" s="34"/>
      <c r="I1869" s="53"/>
    </row>
    <row r="1870" spans="2:9" x14ac:dyDescent="0.2">
      <c r="B1870" s="33"/>
      <c r="C1870" s="31"/>
      <c r="D1870" s="31"/>
      <c r="E1870" s="38"/>
      <c r="F1870" s="32"/>
      <c r="G1870" s="34"/>
      <c r="H1870" s="34"/>
      <c r="I1870" s="53"/>
    </row>
    <row r="1871" spans="2:9" x14ac:dyDescent="0.2">
      <c r="B1871" s="33"/>
      <c r="C1871" s="31"/>
      <c r="D1871" s="31"/>
      <c r="E1871" s="38"/>
      <c r="F1871" s="32"/>
      <c r="G1871" s="34"/>
      <c r="H1871" s="34"/>
      <c r="I1871" s="53"/>
    </row>
    <row r="1872" spans="2:9" x14ac:dyDescent="0.2">
      <c r="B1872" s="33"/>
      <c r="C1872" s="31"/>
      <c r="D1872" s="31"/>
      <c r="E1872" s="38"/>
      <c r="F1872" s="32"/>
      <c r="G1872" s="34"/>
      <c r="H1872" s="34"/>
      <c r="I1872" s="53"/>
    </row>
    <row r="1873" spans="2:9" x14ac:dyDescent="0.2">
      <c r="B1873" s="33"/>
      <c r="C1873" s="31"/>
      <c r="D1873" s="31"/>
      <c r="E1873" s="38"/>
      <c r="F1873" s="32"/>
      <c r="G1873" s="34"/>
      <c r="H1873" s="34"/>
      <c r="I1873" s="53"/>
    </row>
    <row r="1874" spans="2:9" x14ac:dyDescent="0.2">
      <c r="B1874" s="33"/>
      <c r="C1874" s="31"/>
      <c r="D1874" s="31"/>
      <c r="E1874" s="38"/>
      <c r="F1874" s="32"/>
      <c r="G1874" s="34"/>
      <c r="H1874" s="34"/>
      <c r="I1874" s="53"/>
    </row>
    <row r="1875" spans="2:9" x14ac:dyDescent="0.2">
      <c r="B1875" s="33"/>
      <c r="C1875" s="31"/>
      <c r="D1875" s="31"/>
      <c r="E1875" s="38"/>
      <c r="F1875" s="32"/>
      <c r="G1875" s="34"/>
      <c r="H1875" s="34"/>
      <c r="I1875" s="53"/>
    </row>
    <row r="1876" spans="2:9" x14ac:dyDescent="0.2">
      <c r="B1876" s="33"/>
      <c r="C1876" s="31"/>
      <c r="D1876" s="31"/>
      <c r="E1876" s="38"/>
      <c r="F1876" s="32"/>
      <c r="G1876" s="34"/>
      <c r="H1876" s="34"/>
      <c r="I1876" s="53"/>
    </row>
    <row r="1877" spans="2:9" x14ac:dyDescent="0.2">
      <c r="B1877" s="33"/>
      <c r="C1877" s="31"/>
      <c r="D1877" s="31"/>
      <c r="E1877" s="38"/>
      <c r="F1877" s="32"/>
      <c r="G1877" s="34"/>
      <c r="H1877" s="34"/>
      <c r="I1877" s="53"/>
    </row>
    <row r="1878" spans="2:9" x14ac:dyDescent="0.2">
      <c r="B1878" s="33"/>
      <c r="C1878" s="31"/>
      <c r="D1878" s="31"/>
      <c r="E1878" s="38"/>
      <c r="F1878" s="32"/>
      <c r="G1878" s="34"/>
      <c r="H1878" s="34"/>
      <c r="I1878" s="53"/>
    </row>
    <row r="1879" spans="2:9" x14ac:dyDescent="0.2">
      <c r="B1879" s="33"/>
      <c r="C1879" s="31"/>
      <c r="D1879" s="31"/>
      <c r="E1879" s="38"/>
      <c r="F1879" s="32"/>
      <c r="G1879" s="34"/>
      <c r="H1879" s="34"/>
      <c r="I1879" s="53"/>
    </row>
    <row r="1880" spans="2:9" x14ac:dyDescent="0.2">
      <c r="B1880" s="33"/>
      <c r="C1880" s="31"/>
      <c r="D1880" s="31"/>
      <c r="E1880" s="38"/>
      <c r="F1880" s="32"/>
      <c r="G1880" s="34"/>
      <c r="H1880" s="34"/>
      <c r="I1880" s="53"/>
    </row>
    <row r="1881" spans="2:9" x14ac:dyDescent="0.2">
      <c r="B1881" s="33"/>
      <c r="C1881" s="31"/>
      <c r="D1881" s="31"/>
      <c r="E1881" s="38"/>
      <c r="F1881" s="32"/>
      <c r="G1881" s="34"/>
      <c r="H1881" s="34"/>
      <c r="I1881" s="53"/>
    </row>
    <row r="1882" spans="2:9" x14ac:dyDescent="0.2">
      <c r="B1882" s="33"/>
      <c r="C1882" s="31"/>
      <c r="D1882" s="31"/>
      <c r="E1882" s="38"/>
      <c r="F1882" s="32"/>
      <c r="G1882" s="34"/>
      <c r="H1882" s="34"/>
      <c r="I1882" s="53"/>
    </row>
    <row r="1883" spans="2:9" x14ac:dyDescent="0.2">
      <c r="B1883" s="33"/>
      <c r="C1883" s="31"/>
      <c r="D1883" s="31"/>
      <c r="E1883" s="38"/>
      <c r="F1883" s="32"/>
      <c r="G1883" s="34"/>
      <c r="H1883" s="34"/>
      <c r="I1883" s="53"/>
    </row>
    <row r="1884" spans="2:9" x14ac:dyDescent="0.2">
      <c r="B1884" s="33"/>
      <c r="C1884" s="31"/>
      <c r="D1884" s="31"/>
      <c r="E1884" s="38"/>
      <c r="F1884" s="32"/>
      <c r="G1884" s="34"/>
      <c r="H1884" s="34"/>
      <c r="I1884" s="53"/>
    </row>
    <row r="1885" spans="2:9" x14ac:dyDescent="0.2">
      <c r="B1885" s="33"/>
      <c r="C1885" s="31"/>
      <c r="D1885" s="31"/>
      <c r="E1885" s="38"/>
      <c r="F1885" s="32"/>
      <c r="G1885" s="34"/>
      <c r="H1885" s="34"/>
      <c r="I1885" s="53"/>
    </row>
    <row r="1886" spans="2:9" x14ac:dyDescent="0.2">
      <c r="B1886" s="33"/>
      <c r="C1886" s="31"/>
      <c r="D1886" s="31"/>
      <c r="E1886" s="38"/>
      <c r="F1886" s="32"/>
      <c r="G1886" s="34"/>
      <c r="H1886" s="34"/>
      <c r="I1886" s="53"/>
    </row>
    <row r="1887" spans="2:9" x14ac:dyDescent="0.2">
      <c r="B1887" s="33"/>
      <c r="C1887" s="31"/>
      <c r="D1887" s="31"/>
      <c r="E1887" s="38"/>
      <c r="F1887" s="32"/>
      <c r="G1887" s="34"/>
      <c r="H1887" s="34"/>
      <c r="I1887" s="53"/>
    </row>
    <row r="1888" spans="2:9" x14ac:dyDescent="0.2">
      <c r="B1888" s="33"/>
      <c r="C1888" s="31"/>
      <c r="D1888" s="31"/>
      <c r="E1888" s="38"/>
      <c r="F1888" s="32"/>
      <c r="G1888" s="34"/>
      <c r="H1888" s="34"/>
      <c r="I1888" s="53"/>
    </row>
    <row r="1889" spans="2:9" x14ac:dyDescent="0.2">
      <c r="B1889" s="33"/>
      <c r="C1889" s="31"/>
      <c r="D1889" s="31"/>
      <c r="E1889" s="38"/>
      <c r="F1889" s="32"/>
      <c r="G1889" s="34"/>
      <c r="H1889" s="34"/>
      <c r="I1889" s="53"/>
    </row>
    <row r="1890" spans="2:9" x14ac:dyDescent="0.2">
      <c r="B1890" s="33"/>
      <c r="C1890" s="31"/>
      <c r="D1890" s="31"/>
      <c r="E1890" s="38"/>
      <c r="F1890" s="32"/>
      <c r="G1890" s="34"/>
      <c r="H1890" s="34"/>
      <c r="I1890" s="53"/>
    </row>
    <row r="1891" spans="2:9" x14ac:dyDescent="0.2">
      <c r="B1891" s="33"/>
      <c r="C1891" s="31"/>
      <c r="D1891" s="31"/>
      <c r="E1891" s="38"/>
      <c r="F1891" s="32"/>
      <c r="G1891" s="34"/>
      <c r="H1891" s="34"/>
      <c r="I1891" s="53"/>
    </row>
    <row r="1892" spans="2:9" x14ac:dyDescent="0.2">
      <c r="B1892" s="33"/>
      <c r="C1892" s="31"/>
      <c r="D1892" s="31"/>
      <c r="E1892" s="38"/>
      <c r="F1892" s="32"/>
      <c r="G1892" s="34"/>
      <c r="H1892" s="34"/>
      <c r="I1892" s="53"/>
    </row>
    <row r="1893" spans="2:9" x14ac:dyDescent="0.2">
      <c r="B1893" s="33"/>
      <c r="C1893" s="31"/>
      <c r="D1893" s="31"/>
      <c r="E1893" s="38"/>
      <c r="F1893" s="32"/>
      <c r="G1893" s="34"/>
      <c r="H1893" s="34"/>
      <c r="I1893" s="53"/>
    </row>
    <row r="1894" spans="2:9" x14ac:dyDescent="0.2">
      <c r="B1894" s="33"/>
      <c r="C1894" s="31"/>
      <c r="D1894" s="31"/>
      <c r="E1894" s="38"/>
      <c r="F1894" s="32"/>
      <c r="G1894" s="34"/>
      <c r="H1894" s="34"/>
      <c r="I1894" s="53"/>
    </row>
    <row r="1895" spans="2:9" x14ac:dyDescent="0.2">
      <c r="B1895" s="33"/>
      <c r="C1895" s="31"/>
      <c r="D1895" s="31"/>
      <c r="E1895" s="38"/>
      <c r="F1895" s="32"/>
      <c r="G1895" s="34"/>
      <c r="H1895" s="34"/>
      <c r="I1895" s="53"/>
    </row>
    <row r="1896" spans="2:9" x14ac:dyDescent="0.2">
      <c r="B1896" s="33"/>
      <c r="C1896" s="31"/>
      <c r="D1896" s="31"/>
      <c r="E1896" s="38"/>
      <c r="F1896" s="32"/>
      <c r="G1896" s="34"/>
      <c r="H1896" s="34"/>
      <c r="I1896" s="53"/>
    </row>
    <row r="1897" spans="2:9" x14ac:dyDescent="0.2">
      <c r="B1897" s="33"/>
      <c r="C1897" s="31"/>
      <c r="D1897" s="31"/>
      <c r="E1897" s="38"/>
      <c r="F1897" s="32"/>
      <c r="G1897" s="34"/>
      <c r="H1897" s="34"/>
      <c r="I1897" s="53"/>
    </row>
    <row r="1898" spans="2:9" x14ac:dyDescent="0.2">
      <c r="B1898" s="33"/>
      <c r="C1898" s="31"/>
      <c r="D1898" s="31"/>
      <c r="E1898" s="38"/>
      <c r="F1898" s="32"/>
      <c r="G1898" s="34"/>
      <c r="H1898" s="34"/>
      <c r="I1898" s="53"/>
    </row>
    <row r="1899" spans="2:9" x14ac:dyDescent="0.2">
      <c r="B1899" s="33"/>
      <c r="C1899" s="31"/>
      <c r="D1899" s="31"/>
      <c r="E1899" s="38"/>
      <c r="F1899" s="32"/>
      <c r="G1899" s="34"/>
      <c r="H1899" s="34"/>
      <c r="I1899" s="53"/>
    </row>
    <row r="1900" spans="2:9" x14ac:dyDescent="0.2">
      <c r="B1900" s="33"/>
      <c r="C1900" s="31"/>
      <c r="D1900" s="31"/>
      <c r="E1900" s="38"/>
      <c r="F1900" s="32"/>
      <c r="G1900" s="34"/>
      <c r="H1900" s="34"/>
      <c r="I1900" s="53"/>
    </row>
    <row r="1901" spans="2:9" x14ac:dyDescent="0.2">
      <c r="B1901" s="33"/>
      <c r="C1901" s="31"/>
      <c r="D1901" s="31"/>
      <c r="E1901" s="38"/>
      <c r="F1901" s="32"/>
      <c r="G1901" s="34"/>
      <c r="H1901" s="34"/>
      <c r="I1901" s="53"/>
    </row>
    <row r="1902" spans="2:9" x14ac:dyDescent="0.2">
      <c r="B1902" s="33"/>
      <c r="C1902" s="31"/>
      <c r="D1902" s="31"/>
      <c r="E1902" s="38"/>
      <c r="F1902" s="32"/>
      <c r="G1902" s="34"/>
      <c r="H1902" s="34"/>
      <c r="I1902" s="53"/>
    </row>
    <row r="1903" spans="2:9" x14ac:dyDescent="0.2">
      <c r="B1903" s="33"/>
      <c r="C1903" s="31"/>
      <c r="D1903" s="31"/>
      <c r="E1903" s="38"/>
      <c r="F1903" s="32"/>
      <c r="G1903" s="34"/>
      <c r="H1903" s="34"/>
      <c r="I1903" s="53"/>
    </row>
    <row r="1904" spans="2:9" x14ac:dyDescent="0.2">
      <c r="B1904" s="33"/>
      <c r="C1904" s="31"/>
      <c r="D1904" s="31"/>
      <c r="E1904" s="38"/>
      <c r="F1904" s="32"/>
      <c r="G1904" s="34"/>
      <c r="H1904" s="34"/>
      <c r="I1904" s="53"/>
    </row>
    <row r="1905" spans="2:9" x14ac:dyDescent="0.2">
      <c r="B1905" s="33"/>
      <c r="C1905" s="31"/>
      <c r="D1905" s="31"/>
      <c r="E1905" s="38"/>
      <c r="F1905" s="32"/>
      <c r="G1905" s="34"/>
      <c r="H1905" s="34"/>
      <c r="I1905" s="53"/>
    </row>
    <row r="1906" spans="2:9" x14ac:dyDescent="0.2">
      <c r="B1906" s="33"/>
      <c r="C1906" s="31"/>
      <c r="D1906" s="31"/>
      <c r="E1906" s="38"/>
      <c r="F1906" s="32"/>
      <c r="G1906" s="34"/>
      <c r="H1906" s="34"/>
      <c r="I1906" s="53"/>
    </row>
    <row r="1907" spans="2:9" x14ac:dyDescent="0.2">
      <c r="B1907" s="33"/>
      <c r="C1907" s="31"/>
      <c r="D1907" s="31"/>
      <c r="E1907" s="38"/>
      <c r="F1907" s="32"/>
      <c r="G1907" s="34"/>
      <c r="H1907" s="34"/>
      <c r="I1907" s="53"/>
    </row>
    <row r="1908" spans="2:9" x14ac:dyDescent="0.2">
      <c r="B1908" s="33"/>
      <c r="C1908" s="31"/>
      <c r="D1908" s="31"/>
      <c r="E1908" s="38"/>
      <c r="F1908" s="32"/>
      <c r="G1908" s="34"/>
      <c r="H1908" s="34"/>
      <c r="I1908" s="53"/>
    </row>
    <row r="1909" spans="2:9" x14ac:dyDescent="0.2">
      <c r="B1909" s="33"/>
      <c r="C1909" s="31"/>
      <c r="D1909" s="31"/>
      <c r="E1909" s="38"/>
      <c r="F1909" s="32"/>
      <c r="G1909" s="34"/>
      <c r="H1909" s="34"/>
      <c r="I1909" s="53"/>
    </row>
    <row r="1910" spans="2:9" x14ac:dyDescent="0.2">
      <c r="B1910" s="33"/>
      <c r="C1910" s="31"/>
      <c r="D1910" s="31"/>
      <c r="E1910" s="38"/>
      <c r="F1910" s="32"/>
      <c r="G1910" s="34"/>
      <c r="H1910" s="34"/>
      <c r="I1910" s="53"/>
    </row>
    <row r="1911" spans="2:9" x14ac:dyDescent="0.2">
      <c r="B1911" s="33"/>
      <c r="C1911" s="31"/>
      <c r="D1911" s="31"/>
      <c r="E1911" s="38"/>
      <c r="F1911" s="32"/>
      <c r="G1911" s="34"/>
      <c r="H1911" s="34"/>
      <c r="I1911" s="53"/>
    </row>
    <row r="1912" spans="2:9" x14ac:dyDescent="0.2">
      <c r="B1912" s="33"/>
      <c r="C1912" s="31"/>
      <c r="D1912" s="31"/>
      <c r="E1912" s="38"/>
      <c r="F1912" s="32"/>
      <c r="G1912" s="34"/>
      <c r="H1912" s="34"/>
      <c r="I1912" s="53"/>
    </row>
    <row r="1913" spans="2:9" x14ac:dyDescent="0.2">
      <c r="B1913" s="33"/>
      <c r="C1913" s="31"/>
      <c r="D1913" s="31"/>
      <c r="E1913" s="38"/>
      <c r="F1913" s="32"/>
      <c r="G1913" s="34"/>
      <c r="H1913" s="34"/>
      <c r="I1913" s="53"/>
    </row>
    <row r="1914" spans="2:9" x14ac:dyDescent="0.2">
      <c r="B1914" s="33"/>
      <c r="C1914" s="31"/>
      <c r="D1914" s="31"/>
      <c r="E1914" s="38"/>
      <c r="F1914" s="32"/>
      <c r="G1914" s="34"/>
      <c r="H1914" s="34"/>
      <c r="I1914" s="53"/>
    </row>
    <row r="1915" spans="2:9" x14ac:dyDescent="0.2">
      <c r="B1915" s="33"/>
      <c r="C1915" s="31"/>
      <c r="D1915" s="31"/>
      <c r="E1915" s="38"/>
      <c r="F1915" s="32"/>
      <c r="G1915" s="34"/>
      <c r="H1915" s="34"/>
      <c r="I1915" s="53"/>
    </row>
    <row r="1916" spans="2:9" x14ac:dyDescent="0.2">
      <c r="B1916" s="33"/>
      <c r="C1916" s="31"/>
      <c r="D1916" s="31"/>
      <c r="E1916" s="38"/>
      <c r="F1916" s="32"/>
      <c r="G1916" s="34"/>
      <c r="H1916" s="34"/>
      <c r="I1916" s="53"/>
    </row>
    <row r="1917" spans="2:9" x14ac:dyDescent="0.2">
      <c r="B1917" s="33"/>
      <c r="C1917" s="31"/>
      <c r="D1917" s="31"/>
      <c r="E1917" s="38"/>
      <c r="F1917" s="32"/>
      <c r="G1917" s="34"/>
      <c r="H1917" s="34"/>
      <c r="I1917" s="53"/>
    </row>
    <row r="1918" spans="2:9" x14ac:dyDescent="0.2">
      <c r="B1918" s="33"/>
      <c r="C1918" s="31"/>
      <c r="D1918" s="31"/>
      <c r="E1918" s="38"/>
      <c r="F1918" s="32"/>
      <c r="G1918" s="34"/>
      <c r="H1918" s="34"/>
      <c r="I1918" s="53"/>
    </row>
    <row r="1919" spans="2:9" x14ac:dyDescent="0.2">
      <c r="B1919" s="33"/>
      <c r="C1919" s="31"/>
      <c r="D1919" s="31"/>
      <c r="E1919" s="38"/>
      <c r="F1919" s="32"/>
      <c r="G1919" s="34"/>
      <c r="H1919" s="34"/>
      <c r="I1919" s="53"/>
    </row>
    <row r="1920" spans="2:9" x14ac:dyDescent="0.2">
      <c r="B1920" s="33"/>
      <c r="C1920" s="31"/>
      <c r="D1920" s="31"/>
      <c r="E1920" s="38"/>
      <c r="F1920" s="32"/>
      <c r="G1920" s="34"/>
      <c r="H1920" s="34"/>
      <c r="I1920" s="53"/>
    </row>
    <row r="1921" spans="2:9" x14ac:dyDescent="0.2">
      <c r="B1921" s="33"/>
      <c r="C1921" s="31"/>
      <c r="D1921" s="31"/>
      <c r="E1921" s="38"/>
      <c r="F1921" s="32"/>
      <c r="G1921" s="34"/>
      <c r="H1921" s="34"/>
      <c r="I1921" s="53"/>
    </row>
    <row r="1922" spans="2:9" x14ac:dyDescent="0.2">
      <c r="B1922" s="33"/>
      <c r="C1922" s="31"/>
      <c r="D1922" s="31"/>
      <c r="E1922" s="38"/>
      <c r="F1922" s="32"/>
      <c r="G1922" s="34"/>
      <c r="H1922" s="34"/>
      <c r="I1922" s="53"/>
    </row>
    <row r="1923" spans="2:9" x14ac:dyDescent="0.2">
      <c r="B1923" s="33"/>
      <c r="C1923" s="31"/>
      <c r="D1923" s="31"/>
      <c r="E1923" s="38"/>
      <c r="F1923" s="32"/>
      <c r="G1923" s="34"/>
      <c r="H1923" s="34"/>
      <c r="I1923" s="53"/>
    </row>
    <row r="1924" spans="2:9" x14ac:dyDescent="0.2">
      <c r="B1924" s="33"/>
      <c r="C1924" s="31"/>
      <c r="D1924" s="31"/>
      <c r="E1924" s="38"/>
      <c r="F1924" s="32"/>
      <c r="G1924" s="34"/>
      <c r="H1924" s="34"/>
      <c r="I1924" s="53"/>
    </row>
    <row r="1925" spans="2:9" x14ac:dyDescent="0.2">
      <c r="B1925" s="33"/>
      <c r="C1925" s="31"/>
      <c r="D1925" s="31"/>
      <c r="E1925" s="38"/>
      <c r="F1925" s="32"/>
      <c r="G1925" s="34"/>
      <c r="H1925" s="34"/>
      <c r="I1925" s="53"/>
    </row>
    <row r="1926" spans="2:9" x14ac:dyDescent="0.2">
      <c r="B1926" s="33"/>
      <c r="C1926" s="31"/>
      <c r="D1926" s="31"/>
      <c r="E1926" s="38"/>
      <c r="F1926" s="32"/>
      <c r="G1926" s="34"/>
      <c r="H1926" s="34"/>
      <c r="I1926" s="53"/>
    </row>
    <row r="1927" spans="2:9" x14ac:dyDescent="0.2">
      <c r="B1927" s="33"/>
      <c r="C1927" s="31"/>
      <c r="D1927" s="31"/>
      <c r="E1927" s="38"/>
      <c r="F1927" s="32"/>
      <c r="G1927" s="34"/>
      <c r="H1927" s="34"/>
      <c r="I1927" s="53"/>
    </row>
    <row r="1928" spans="2:9" x14ac:dyDescent="0.2">
      <c r="B1928" s="33"/>
      <c r="C1928" s="31"/>
      <c r="D1928" s="31"/>
      <c r="E1928" s="38"/>
      <c r="F1928" s="32"/>
      <c r="G1928" s="34"/>
      <c r="H1928" s="34"/>
      <c r="I1928" s="53"/>
    </row>
    <row r="1929" spans="2:9" x14ac:dyDescent="0.2">
      <c r="B1929" s="33"/>
      <c r="C1929" s="31"/>
      <c r="D1929" s="31"/>
      <c r="E1929" s="38"/>
      <c r="F1929" s="32"/>
      <c r="G1929" s="34"/>
      <c r="H1929" s="34"/>
      <c r="I1929" s="53"/>
    </row>
    <row r="1930" spans="2:9" x14ac:dyDescent="0.2">
      <c r="B1930" s="33"/>
      <c r="C1930" s="31"/>
      <c r="D1930" s="31"/>
      <c r="E1930" s="38"/>
      <c r="F1930" s="32"/>
      <c r="G1930" s="34"/>
      <c r="H1930" s="34"/>
      <c r="I1930" s="53"/>
    </row>
    <row r="1931" spans="2:9" x14ac:dyDescent="0.2">
      <c r="B1931" s="33"/>
      <c r="C1931" s="31"/>
      <c r="D1931" s="31"/>
      <c r="E1931" s="38"/>
      <c r="F1931" s="32"/>
      <c r="G1931" s="34"/>
      <c r="H1931" s="34"/>
      <c r="I1931" s="53"/>
    </row>
    <row r="1932" spans="2:9" x14ac:dyDescent="0.2">
      <c r="B1932" s="33"/>
      <c r="C1932" s="31"/>
      <c r="D1932" s="31"/>
      <c r="E1932" s="38"/>
      <c r="F1932" s="32"/>
      <c r="G1932" s="34"/>
      <c r="H1932" s="34"/>
      <c r="I1932" s="53"/>
    </row>
    <row r="1933" spans="2:9" x14ac:dyDescent="0.2">
      <c r="B1933" s="33"/>
      <c r="C1933" s="31"/>
      <c r="D1933" s="31"/>
      <c r="E1933" s="38"/>
      <c r="F1933" s="32"/>
      <c r="G1933" s="34"/>
      <c r="H1933" s="34"/>
      <c r="I1933" s="53"/>
    </row>
    <row r="1934" spans="2:9" x14ac:dyDescent="0.2">
      <c r="B1934" s="33"/>
      <c r="C1934" s="31"/>
      <c r="D1934" s="31"/>
      <c r="E1934" s="38"/>
      <c r="F1934" s="32"/>
      <c r="G1934" s="34"/>
      <c r="H1934" s="34"/>
      <c r="I1934" s="53"/>
    </row>
    <row r="1935" spans="2:9" x14ac:dyDescent="0.2">
      <c r="B1935" s="33"/>
      <c r="C1935" s="31"/>
      <c r="D1935" s="31"/>
      <c r="E1935" s="38"/>
      <c r="F1935" s="32"/>
      <c r="G1935" s="34"/>
      <c r="H1935" s="34"/>
      <c r="I1935" s="53"/>
    </row>
    <row r="1936" spans="2:9" x14ac:dyDescent="0.2">
      <c r="B1936" s="33"/>
      <c r="C1936" s="31"/>
      <c r="D1936" s="31"/>
      <c r="E1936" s="38"/>
      <c r="F1936" s="32"/>
      <c r="G1936" s="34"/>
      <c r="H1936" s="34"/>
      <c r="I1936" s="53"/>
    </row>
    <row r="1937" spans="2:9" x14ac:dyDescent="0.2">
      <c r="B1937" s="33"/>
      <c r="C1937" s="31"/>
      <c r="D1937" s="31"/>
      <c r="E1937" s="38"/>
      <c r="F1937" s="32"/>
      <c r="G1937" s="34"/>
      <c r="H1937" s="34"/>
      <c r="I1937" s="53"/>
    </row>
    <row r="1938" spans="2:9" x14ac:dyDescent="0.2">
      <c r="B1938" s="33"/>
      <c r="C1938" s="31"/>
      <c r="D1938" s="31"/>
      <c r="E1938" s="38"/>
      <c r="F1938" s="32"/>
      <c r="G1938" s="34"/>
      <c r="H1938" s="34"/>
      <c r="I1938" s="53"/>
    </row>
    <row r="1939" spans="2:9" x14ac:dyDescent="0.2">
      <c r="B1939" s="33"/>
      <c r="C1939" s="31"/>
      <c r="D1939" s="31"/>
      <c r="E1939" s="38"/>
      <c r="F1939" s="32"/>
      <c r="G1939" s="34"/>
      <c r="H1939" s="34"/>
      <c r="I1939" s="53"/>
    </row>
    <row r="1940" spans="2:9" x14ac:dyDescent="0.2">
      <c r="B1940" s="33"/>
      <c r="C1940" s="31"/>
      <c r="D1940" s="31"/>
      <c r="E1940" s="38"/>
      <c r="F1940" s="32"/>
      <c r="G1940" s="34"/>
      <c r="H1940" s="34"/>
      <c r="I1940" s="53"/>
    </row>
    <row r="1941" spans="2:9" x14ac:dyDescent="0.2">
      <c r="B1941" s="33"/>
      <c r="C1941" s="31"/>
      <c r="D1941" s="31"/>
      <c r="E1941" s="38"/>
      <c r="F1941" s="32"/>
      <c r="G1941" s="34"/>
      <c r="H1941" s="34"/>
      <c r="I1941" s="53"/>
    </row>
    <row r="1942" spans="2:9" x14ac:dyDescent="0.2">
      <c r="B1942" s="33"/>
      <c r="C1942" s="31"/>
      <c r="D1942" s="31"/>
      <c r="E1942" s="38"/>
      <c r="F1942" s="32"/>
      <c r="G1942" s="34"/>
      <c r="H1942" s="34"/>
      <c r="I1942" s="53"/>
    </row>
    <row r="1943" spans="2:9" x14ac:dyDescent="0.2">
      <c r="B1943" s="33"/>
      <c r="C1943" s="31"/>
      <c r="D1943" s="31"/>
      <c r="E1943" s="38"/>
      <c r="F1943" s="32"/>
      <c r="G1943" s="34"/>
      <c r="H1943" s="34"/>
      <c r="I1943" s="53"/>
    </row>
    <row r="1944" spans="2:9" x14ac:dyDescent="0.2">
      <c r="B1944" s="33"/>
      <c r="C1944" s="31"/>
      <c r="D1944" s="31"/>
      <c r="E1944" s="38"/>
      <c r="F1944" s="32"/>
      <c r="G1944" s="34"/>
      <c r="H1944" s="34"/>
      <c r="I1944" s="53"/>
    </row>
    <row r="1945" spans="2:9" x14ac:dyDescent="0.2">
      <c r="B1945" s="33"/>
      <c r="C1945" s="31"/>
      <c r="D1945" s="31"/>
      <c r="E1945" s="38"/>
      <c r="F1945" s="32"/>
      <c r="G1945" s="34"/>
      <c r="H1945" s="34"/>
      <c r="I1945" s="53"/>
    </row>
    <row r="1946" spans="2:9" x14ac:dyDescent="0.2">
      <c r="B1946" s="33"/>
      <c r="C1946" s="31"/>
      <c r="D1946" s="31"/>
      <c r="E1946" s="38"/>
      <c r="F1946" s="32"/>
      <c r="G1946" s="34"/>
      <c r="H1946" s="34"/>
      <c r="I1946" s="53"/>
    </row>
    <row r="1947" spans="2:9" x14ac:dyDescent="0.2">
      <c r="B1947" s="33"/>
      <c r="C1947" s="31"/>
      <c r="D1947" s="31"/>
      <c r="E1947" s="38"/>
      <c r="F1947" s="32"/>
      <c r="G1947" s="34"/>
      <c r="H1947" s="34"/>
      <c r="I1947" s="53"/>
    </row>
    <row r="1948" spans="2:9" x14ac:dyDescent="0.2">
      <c r="B1948" s="33"/>
      <c r="C1948" s="31"/>
      <c r="D1948" s="31"/>
      <c r="E1948" s="38"/>
      <c r="F1948" s="32"/>
      <c r="G1948" s="34"/>
      <c r="H1948" s="34"/>
      <c r="I1948" s="53"/>
    </row>
    <row r="1949" spans="2:9" x14ac:dyDescent="0.2">
      <c r="B1949" s="33"/>
      <c r="C1949" s="31"/>
      <c r="D1949" s="31"/>
      <c r="E1949" s="38"/>
      <c r="F1949" s="32"/>
      <c r="G1949" s="34"/>
      <c r="H1949" s="34"/>
      <c r="I1949" s="53"/>
    </row>
    <row r="1950" spans="2:9" x14ac:dyDescent="0.2">
      <c r="B1950" s="33"/>
      <c r="C1950" s="31"/>
      <c r="D1950" s="31"/>
      <c r="E1950" s="38"/>
      <c r="F1950" s="32"/>
      <c r="G1950" s="34"/>
      <c r="H1950" s="34"/>
      <c r="I1950" s="53"/>
    </row>
    <row r="1951" spans="2:9" x14ac:dyDescent="0.2">
      <c r="B1951" s="33"/>
      <c r="C1951" s="31"/>
      <c r="D1951" s="31"/>
      <c r="E1951" s="38"/>
      <c r="F1951" s="32"/>
      <c r="G1951" s="34"/>
      <c r="H1951" s="34"/>
      <c r="I1951" s="53"/>
    </row>
    <row r="1952" spans="2:9" x14ac:dyDescent="0.2">
      <c r="B1952" s="33"/>
      <c r="C1952" s="31"/>
      <c r="D1952" s="31"/>
      <c r="E1952" s="38"/>
      <c r="F1952" s="32"/>
      <c r="G1952" s="34"/>
      <c r="H1952" s="34"/>
      <c r="I1952" s="53"/>
    </row>
    <row r="1953" spans="2:9" x14ac:dyDescent="0.2">
      <c r="B1953" s="33"/>
      <c r="C1953" s="31"/>
      <c r="D1953" s="31"/>
      <c r="E1953" s="38"/>
      <c r="F1953" s="32"/>
      <c r="G1953" s="34"/>
      <c r="H1953" s="34"/>
      <c r="I1953" s="53"/>
    </row>
    <row r="1954" spans="2:9" x14ac:dyDescent="0.2">
      <c r="B1954" s="33"/>
      <c r="C1954" s="31"/>
      <c r="D1954" s="31"/>
      <c r="E1954" s="38"/>
      <c r="F1954" s="32"/>
      <c r="G1954" s="34"/>
      <c r="H1954" s="34"/>
      <c r="I1954" s="53"/>
    </row>
    <row r="1955" spans="2:9" x14ac:dyDescent="0.2">
      <c r="B1955" s="33"/>
      <c r="C1955" s="31"/>
      <c r="D1955" s="31"/>
      <c r="E1955" s="38"/>
      <c r="F1955" s="32"/>
      <c r="G1955" s="34"/>
      <c r="H1955" s="34"/>
      <c r="I1955" s="53"/>
    </row>
    <row r="1956" spans="2:9" x14ac:dyDescent="0.2">
      <c r="B1956" s="33"/>
      <c r="C1956" s="31"/>
      <c r="D1956" s="31"/>
      <c r="E1956" s="38"/>
      <c r="F1956" s="32"/>
      <c r="G1956" s="34"/>
      <c r="H1956" s="34"/>
      <c r="I1956" s="53"/>
    </row>
    <row r="1957" spans="2:9" x14ac:dyDescent="0.2">
      <c r="B1957" s="33"/>
      <c r="C1957" s="31"/>
      <c r="D1957" s="31"/>
      <c r="E1957" s="38"/>
      <c r="F1957" s="32"/>
      <c r="G1957" s="34"/>
      <c r="H1957" s="34"/>
      <c r="I1957" s="53"/>
    </row>
    <row r="1958" spans="2:9" x14ac:dyDescent="0.2">
      <c r="B1958" s="33"/>
      <c r="C1958" s="31"/>
      <c r="D1958" s="31"/>
      <c r="E1958" s="38"/>
      <c r="F1958" s="32"/>
      <c r="G1958" s="34"/>
      <c r="H1958" s="34"/>
      <c r="I1958" s="53"/>
    </row>
    <row r="1959" spans="2:9" x14ac:dyDescent="0.2">
      <c r="B1959" s="33"/>
      <c r="C1959" s="31"/>
      <c r="D1959" s="31"/>
      <c r="E1959" s="38"/>
      <c r="F1959" s="32"/>
      <c r="G1959" s="34"/>
      <c r="H1959" s="34"/>
      <c r="I1959" s="53"/>
    </row>
    <row r="1960" spans="2:9" x14ac:dyDescent="0.2">
      <c r="B1960" s="33"/>
      <c r="C1960" s="31"/>
      <c r="D1960" s="31"/>
      <c r="E1960" s="38"/>
      <c r="F1960" s="32"/>
      <c r="G1960" s="34"/>
      <c r="H1960" s="34"/>
      <c r="I1960" s="53"/>
    </row>
    <row r="1961" spans="2:9" x14ac:dyDescent="0.2">
      <c r="B1961" s="33"/>
      <c r="C1961" s="31"/>
      <c r="D1961" s="31"/>
      <c r="E1961" s="38"/>
      <c r="F1961" s="32"/>
      <c r="G1961" s="34"/>
      <c r="H1961" s="34"/>
      <c r="I1961" s="53"/>
    </row>
    <row r="1962" spans="2:9" x14ac:dyDescent="0.2">
      <c r="B1962" s="33"/>
      <c r="C1962" s="31"/>
      <c r="D1962" s="31"/>
      <c r="E1962" s="38"/>
      <c r="F1962" s="32"/>
      <c r="G1962" s="34"/>
      <c r="H1962" s="34"/>
      <c r="I1962" s="53"/>
    </row>
    <row r="1963" spans="2:9" x14ac:dyDescent="0.2">
      <c r="B1963" s="33"/>
      <c r="C1963" s="31"/>
      <c r="D1963" s="31"/>
      <c r="E1963" s="38"/>
      <c r="F1963" s="32"/>
      <c r="G1963" s="34"/>
      <c r="H1963" s="34"/>
      <c r="I1963" s="53"/>
    </row>
    <row r="1964" spans="2:9" x14ac:dyDescent="0.2">
      <c r="B1964" s="33"/>
      <c r="C1964" s="31"/>
      <c r="D1964" s="31"/>
      <c r="E1964" s="38"/>
      <c r="F1964" s="32"/>
      <c r="G1964" s="34"/>
      <c r="H1964" s="34"/>
      <c r="I1964" s="53"/>
    </row>
    <row r="1965" spans="2:9" x14ac:dyDescent="0.2">
      <c r="B1965" s="33"/>
      <c r="C1965" s="31"/>
      <c r="D1965" s="31"/>
      <c r="E1965" s="38"/>
      <c r="F1965" s="32"/>
      <c r="G1965" s="34"/>
      <c r="H1965" s="34"/>
      <c r="I1965" s="53"/>
    </row>
    <row r="1966" spans="2:9" x14ac:dyDescent="0.2">
      <c r="B1966" s="33"/>
      <c r="C1966" s="31"/>
      <c r="D1966" s="31"/>
      <c r="E1966" s="38"/>
      <c r="F1966" s="32"/>
      <c r="G1966" s="34"/>
      <c r="H1966" s="34"/>
      <c r="I1966" s="53"/>
    </row>
    <row r="1967" spans="2:9" x14ac:dyDescent="0.2">
      <c r="B1967" s="33"/>
      <c r="C1967" s="31"/>
      <c r="D1967" s="31"/>
      <c r="E1967" s="38"/>
      <c r="F1967" s="32"/>
      <c r="G1967" s="34"/>
      <c r="H1967" s="34"/>
      <c r="I1967" s="53"/>
    </row>
    <row r="1968" spans="2:9" x14ac:dyDescent="0.2">
      <c r="B1968" s="33"/>
      <c r="C1968" s="31"/>
      <c r="D1968" s="31"/>
      <c r="E1968" s="38"/>
      <c r="F1968" s="32"/>
      <c r="G1968" s="34"/>
      <c r="H1968" s="34"/>
      <c r="I1968" s="53"/>
    </row>
    <row r="1969" spans="2:9" x14ac:dyDescent="0.2">
      <c r="B1969" s="33"/>
      <c r="C1969" s="31"/>
      <c r="D1969" s="31"/>
      <c r="E1969" s="38"/>
      <c r="F1969" s="32"/>
      <c r="G1969" s="34"/>
      <c r="H1969" s="34"/>
      <c r="I1969" s="53"/>
    </row>
    <row r="1970" spans="2:9" x14ac:dyDescent="0.2">
      <c r="B1970" s="33"/>
      <c r="C1970" s="31"/>
      <c r="D1970" s="31"/>
      <c r="E1970" s="38"/>
      <c r="F1970" s="32"/>
      <c r="G1970" s="34"/>
      <c r="H1970" s="34"/>
      <c r="I1970" s="53"/>
    </row>
    <row r="1971" spans="2:9" x14ac:dyDescent="0.2">
      <c r="B1971" s="33"/>
      <c r="C1971" s="31"/>
      <c r="D1971" s="31"/>
      <c r="E1971" s="38"/>
      <c r="F1971" s="32"/>
      <c r="G1971" s="34"/>
      <c r="H1971" s="34"/>
      <c r="I1971" s="53"/>
    </row>
    <row r="1972" spans="2:9" x14ac:dyDescent="0.2">
      <c r="B1972" s="33"/>
      <c r="C1972" s="31"/>
      <c r="D1972" s="31"/>
      <c r="E1972" s="38"/>
      <c r="F1972" s="32"/>
      <c r="G1972" s="34"/>
      <c r="H1972" s="34"/>
      <c r="I1972" s="53"/>
    </row>
    <row r="1973" spans="2:9" x14ac:dyDescent="0.2">
      <c r="B1973" s="33"/>
      <c r="C1973" s="31"/>
      <c r="D1973" s="31"/>
      <c r="E1973" s="38"/>
      <c r="F1973" s="32"/>
      <c r="G1973" s="34"/>
      <c r="H1973" s="34"/>
      <c r="I1973" s="53"/>
    </row>
    <row r="1974" spans="2:9" x14ac:dyDescent="0.2">
      <c r="B1974" s="33"/>
      <c r="C1974" s="31"/>
      <c r="D1974" s="31"/>
      <c r="E1974" s="38"/>
      <c r="F1974" s="32"/>
      <c r="G1974" s="34"/>
      <c r="H1974" s="34"/>
      <c r="I1974" s="53"/>
    </row>
    <row r="1975" spans="2:9" x14ac:dyDescent="0.2">
      <c r="B1975" s="33"/>
      <c r="C1975" s="31"/>
      <c r="D1975" s="31"/>
      <c r="E1975" s="38"/>
      <c r="F1975" s="32"/>
      <c r="G1975" s="34"/>
      <c r="H1975" s="34"/>
      <c r="I1975" s="53"/>
    </row>
    <row r="1976" spans="2:9" x14ac:dyDescent="0.2">
      <c r="B1976" s="33"/>
      <c r="C1976" s="31"/>
      <c r="D1976" s="31"/>
      <c r="E1976" s="38"/>
      <c r="F1976" s="32"/>
      <c r="G1976" s="34"/>
      <c r="H1976" s="34"/>
      <c r="I1976" s="53"/>
    </row>
    <row r="1977" spans="2:9" x14ac:dyDescent="0.2">
      <c r="B1977" s="33"/>
      <c r="C1977" s="31"/>
      <c r="D1977" s="31"/>
      <c r="E1977" s="38"/>
      <c r="F1977" s="32"/>
      <c r="G1977" s="34"/>
      <c r="H1977" s="34"/>
      <c r="I1977" s="53"/>
    </row>
    <row r="1978" spans="2:9" x14ac:dyDescent="0.2">
      <c r="B1978" s="33"/>
      <c r="C1978" s="31"/>
      <c r="D1978" s="31"/>
      <c r="E1978" s="38"/>
      <c r="F1978" s="32"/>
      <c r="G1978" s="34"/>
      <c r="H1978" s="34"/>
      <c r="I1978" s="53"/>
    </row>
    <row r="1979" spans="2:9" x14ac:dyDescent="0.2">
      <c r="B1979" s="33"/>
      <c r="C1979" s="31"/>
      <c r="D1979" s="31"/>
      <c r="E1979" s="38"/>
      <c r="F1979" s="32"/>
      <c r="G1979" s="34"/>
      <c r="H1979" s="34"/>
      <c r="I1979" s="53"/>
    </row>
    <row r="1980" spans="2:9" x14ac:dyDescent="0.2">
      <c r="B1980" s="33"/>
      <c r="C1980" s="31"/>
      <c r="D1980" s="31"/>
      <c r="E1980" s="38"/>
      <c r="F1980" s="32"/>
      <c r="G1980" s="34"/>
      <c r="H1980" s="34"/>
      <c r="I1980" s="53"/>
    </row>
    <row r="1981" spans="2:9" x14ac:dyDescent="0.2">
      <c r="B1981" s="33"/>
      <c r="C1981" s="31"/>
      <c r="D1981" s="31"/>
      <c r="E1981" s="38"/>
      <c r="F1981" s="32"/>
      <c r="G1981" s="34"/>
      <c r="H1981" s="34"/>
      <c r="I1981" s="53"/>
    </row>
    <row r="1982" spans="2:9" x14ac:dyDescent="0.2">
      <c r="B1982" s="33"/>
      <c r="C1982" s="31"/>
      <c r="D1982" s="31"/>
      <c r="E1982" s="38"/>
      <c r="F1982" s="32"/>
      <c r="G1982" s="34"/>
      <c r="H1982" s="34"/>
      <c r="I1982" s="53"/>
    </row>
    <row r="1983" spans="2:9" x14ac:dyDescent="0.2">
      <c r="B1983" s="33"/>
      <c r="C1983" s="31"/>
      <c r="D1983" s="31"/>
      <c r="E1983" s="38"/>
      <c r="F1983" s="32"/>
      <c r="G1983" s="34"/>
      <c r="H1983" s="34"/>
      <c r="I1983" s="53"/>
    </row>
    <row r="1984" spans="2:9" x14ac:dyDescent="0.2">
      <c r="B1984" s="33"/>
      <c r="C1984" s="31"/>
      <c r="D1984" s="31"/>
      <c r="E1984" s="38"/>
      <c r="F1984" s="32"/>
      <c r="G1984" s="34"/>
      <c r="H1984" s="34"/>
      <c r="I1984" s="53"/>
    </row>
    <row r="1985" spans="2:9" x14ac:dyDescent="0.2">
      <c r="B1985" s="33"/>
      <c r="C1985" s="31"/>
      <c r="D1985" s="31"/>
      <c r="E1985" s="38"/>
      <c r="F1985" s="32"/>
      <c r="G1985" s="34"/>
      <c r="H1985" s="34"/>
      <c r="I1985" s="53"/>
    </row>
    <row r="1986" spans="2:9" x14ac:dyDescent="0.2">
      <c r="B1986" s="33"/>
      <c r="C1986" s="31"/>
      <c r="D1986" s="31"/>
      <c r="E1986" s="38"/>
      <c r="F1986" s="32"/>
      <c r="G1986" s="34"/>
      <c r="H1986" s="34"/>
      <c r="I1986" s="53"/>
    </row>
    <row r="1987" spans="2:9" x14ac:dyDescent="0.2">
      <c r="B1987" s="33"/>
      <c r="C1987" s="31"/>
      <c r="D1987" s="31"/>
      <c r="E1987" s="38"/>
      <c r="F1987" s="32"/>
      <c r="G1987" s="34"/>
      <c r="H1987" s="34"/>
      <c r="I1987" s="53"/>
    </row>
    <row r="1988" spans="2:9" x14ac:dyDescent="0.2">
      <c r="B1988" s="33"/>
      <c r="C1988" s="31"/>
      <c r="D1988" s="31"/>
      <c r="E1988" s="38"/>
      <c r="F1988" s="32"/>
      <c r="G1988" s="34"/>
      <c r="H1988" s="34"/>
      <c r="I1988" s="53"/>
    </row>
    <row r="1989" spans="2:9" x14ac:dyDescent="0.2">
      <c r="B1989" s="33"/>
      <c r="C1989" s="31"/>
      <c r="D1989" s="31"/>
      <c r="E1989" s="38"/>
      <c r="F1989" s="32"/>
      <c r="G1989" s="34"/>
      <c r="H1989" s="34"/>
      <c r="I1989" s="53"/>
    </row>
    <row r="1990" spans="2:9" x14ac:dyDescent="0.2">
      <c r="B1990" s="33"/>
      <c r="C1990" s="31"/>
      <c r="D1990" s="31"/>
      <c r="E1990" s="38"/>
      <c r="F1990" s="32"/>
      <c r="G1990" s="34"/>
      <c r="H1990" s="34"/>
      <c r="I1990" s="53"/>
    </row>
    <row r="1991" spans="2:9" x14ac:dyDescent="0.2">
      <c r="B1991" s="33"/>
      <c r="C1991" s="31"/>
      <c r="D1991" s="31"/>
      <c r="E1991" s="38"/>
      <c r="F1991" s="32"/>
      <c r="G1991" s="34"/>
      <c r="H1991" s="34"/>
      <c r="I1991" s="53"/>
    </row>
    <row r="1992" spans="2:9" x14ac:dyDescent="0.2">
      <c r="B1992" s="33"/>
      <c r="C1992" s="31"/>
      <c r="D1992" s="31"/>
      <c r="E1992" s="38"/>
      <c r="F1992" s="32"/>
      <c r="G1992" s="34"/>
      <c r="H1992" s="34"/>
      <c r="I1992" s="53"/>
    </row>
    <row r="1993" spans="2:9" x14ac:dyDescent="0.2">
      <c r="B1993" s="33"/>
      <c r="C1993" s="31"/>
      <c r="D1993" s="31"/>
      <c r="E1993" s="38"/>
      <c r="F1993" s="32"/>
      <c r="G1993" s="34"/>
      <c r="H1993" s="34"/>
      <c r="I1993" s="53"/>
    </row>
    <row r="1994" spans="2:9" x14ac:dyDescent="0.2">
      <c r="B1994" s="33"/>
      <c r="C1994" s="31"/>
      <c r="D1994" s="31"/>
      <c r="E1994" s="38"/>
      <c r="F1994" s="32"/>
      <c r="G1994" s="34"/>
      <c r="H1994" s="34"/>
      <c r="I1994" s="53"/>
    </row>
    <row r="1995" spans="2:9" x14ac:dyDescent="0.2">
      <c r="B1995" s="33"/>
      <c r="C1995" s="31"/>
      <c r="D1995" s="31"/>
      <c r="E1995" s="38"/>
      <c r="F1995" s="32"/>
      <c r="G1995" s="34"/>
      <c r="H1995" s="34"/>
      <c r="I1995" s="53"/>
    </row>
    <row r="1996" spans="2:9" x14ac:dyDescent="0.2">
      <c r="B1996" s="33"/>
      <c r="C1996" s="31"/>
      <c r="D1996" s="31"/>
      <c r="E1996" s="38"/>
      <c r="F1996" s="32"/>
      <c r="G1996" s="34"/>
      <c r="H1996" s="34"/>
      <c r="I1996" s="53"/>
    </row>
    <row r="1997" spans="2:9" x14ac:dyDescent="0.2">
      <c r="B1997" s="33"/>
      <c r="C1997" s="31"/>
      <c r="D1997" s="31"/>
      <c r="E1997" s="38"/>
      <c r="F1997" s="32"/>
      <c r="G1997" s="34"/>
      <c r="H1997" s="34"/>
      <c r="I1997" s="53"/>
    </row>
    <row r="1998" spans="2:9" x14ac:dyDescent="0.2">
      <c r="B1998" s="33"/>
      <c r="C1998" s="31"/>
      <c r="D1998" s="31"/>
      <c r="E1998" s="38"/>
      <c r="F1998" s="32"/>
      <c r="G1998" s="34"/>
      <c r="H1998" s="34"/>
      <c r="I1998" s="53"/>
    </row>
    <row r="1999" spans="2:9" x14ac:dyDescent="0.2">
      <c r="B1999" s="33"/>
      <c r="C1999" s="31"/>
      <c r="D1999" s="31"/>
      <c r="E1999" s="38"/>
      <c r="F1999" s="32"/>
      <c r="G1999" s="34"/>
      <c r="H1999" s="34"/>
      <c r="I1999" s="53"/>
    </row>
    <row r="2000" spans="2:9" x14ac:dyDescent="0.2">
      <c r="B2000" s="33"/>
      <c r="C2000" s="31"/>
      <c r="D2000" s="31"/>
      <c r="E2000" s="38"/>
      <c r="F2000" s="32"/>
      <c r="G2000" s="34"/>
      <c r="H2000" s="34"/>
      <c r="I2000" s="53"/>
    </row>
    <row r="2001" spans="2:9" x14ac:dyDescent="0.2">
      <c r="B2001" s="33"/>
      <c r="C2001" s="31"/>
      <c r="D2001" s="31"/>
      <c r="E2001" s="38"/>
      <c r="F2001" s="32"/>
      <c r="G2001" s="34"/>
      <c r="H2001" s="34"/>
      <c r="I2001" s="53"/>
    </row>
    <row r="2002" spans="2:9" x14ac:dyDescent="0.2">
      <c r="B2002" s="33"/>
      <c r="C2002" s="31"/>
      <c r="D2002" s="31"/>
      <c r="E2002" s="38"/>
      <c r="F2002" s="32"/>
      <c r="G2002" s="34"/>
      <c r="H2002" s="34"/>
      <c r="I2002" s="53"/>
    </row>
    <row r="2003" spans="2:9" x14ac:dyDescent="0.2">
      <c r="B2003" s="33"/>
      <c r="C2003" s="31"/>
      <c r="D2003" s="31"/>
      <c r="E2003" s="38"/>
      <c r="F2003" s="32"/>
      <c r="G2003" s="34"/>
      <c r="H2003" s="34"/>
      <c r="I2003" s="53"/>
    </row>
    <row r="2004" spans="2:9" x14ac:dyDescent="0.2">
      <c r="B2004" s="33"/>
      <c r="C2004" s="31"/>
      <c r="D2004" s="31"/>
      <c r="E2004" s="38"/>
      <c r="F2004" s="32"/>
      <c r="G2004" s="34"/>
      <c r="H2004" s="34"/>
      <c r="I2004" s="53"/>
    </row>
    <row r="2005" spans="2:9" x14ac:dyDescent="0.2">
      <c r="B2005" s="33"/>
      <c r="C2005" s="31"/>
      <c r="D2005" s="31"/>
      <c r="E2005" s="38"/>
      <c r="F2005" s="32"/>
      <c r="G2005" s="34"/>
      <c r="H2005" s="34"/>
      <c r="I2005" s="53"/>
    </row>
    <row r="2006" spans="2:9" x14ac:dyDescent="0.2">
      <c r="B2006" s="33"/>
      <c r="C2006" s="31"/>
      <c r="D2006" s="31"/>
      <c r="E2006" s="38"/>
      <c r="F2006" s="32"/>
      <c r="G2006" s="34"/>
      <c r="H2006" s="34"/>
      <c r="I2006" s="53"/>
    </row>
    <row r="2007" spans="2:9" x14ac:dyDescent="0.2">
      <c r="B2007" s="33"/>
      <c r="C2007" s="31"/>
      <c r="D2007" s="31"/>
      <c r="E2007" s="38"/>
      <c r="F2007" s="32"/>
      <c r="G2007" s="34"/>
      <c r="H2007" s="34"/>
      <c r="I2007" s="53"/>
    </row>
    <row r="2008" spans="2:9" x14ac:dyDescent="0.2">
      <c r="B2008" s="33"/>
      <c r="C2008" s="31"/>
      <c r="D2008" s="31"/>
      <c r="E2008" s="38"/>
      <c r="F2008" s="32"/>
      <c r="G2008" s="34"/>
      <c r="H2008" s="34"/>
      <c r="I2008" s="53"/>
    </row>
    <row r="2009" spans="2:9" x14ac:dyDescent="0.2">
      <c r="B2009" s="33"/>
      <c r="C2009" s="31"/>
      <c r="D2009" s="31"/>
      <c r="E2009" s="38"/>
      <c r="F2009" s="32"/>
      <c r="G2009" s="34"/>
      <c r="H2009" s="34"/>
      <c r="I2009" s="53"/>
    </row>
    <row r="2010" spans="2:9" x14ac:dyDescent="0.2">
      <c r="B2010" s="33"/>
      <c r="C2010" s="31"/>
      <c r="D2010" s="31"/>
      <c r="E2010" s="38"/>
      <c r="F2010" s="32"/>
      <c r="G2010" s="34"/>
      <c r="H2010" s="34"/>
      <c r="I2010" s="53"/>
    </row>
    <row r="2011" spans="2:9" x14ac:dyDescent="0.2">
      <c r="B2011" s="33"/>
      <c r="C2011" s="31"/>
      <c r="D2011" s="31"/>
      <c r="E2011" s="38"/>
      <c r="F2011" s="32"/>
      <c r="G2011" s="34"/>
      <c r="H2011" s="34"/>
      <c r="I2011" s="53"/>
    </row>
    <row r="2012" spans="2:9" x14ac:dyDescent="0.2">
      <c r="B2012" s="33"/>
      <c r="C2012" s="31"/>
      <c r="D2012" s="31"/>
      <c r="E2012" s="38"/>
      <c r="F2012" s="32"/>
      <c r="G2012" s="34"/>
      <c r="H2012" s="34"/>
      <c r="I2012" s="53"/>
    </row>
    <row r="2013" spans="2:9" x14ac:dyDescent="0.2">
      <c r="B2013" s="33"/>
      <c r="C2013" s="31"/>
      <c r="D2013" s="31"/>
      <c r="E2013" s="38"/>
      <c r="F2013" s="32"/>
      <c r="G2013" s="34"/>
      <c r="H2013" s="34"/>
      <c r="I2013" s="53"/>
    </row>
    <row r="2014" spans="2:9" x14ac:dyDescent="0.2">
      <c r="B2014" s="33"/>
      <c r="C2014" s="31"/>
      <c r="D2014" s="31"/>
      <c r="E2014" s="38"/>
      <c r="F2014" s="32"/>
      <c r="G2014" s="34"/>
      <c r="H2014" s="34"/>
      <c r="I2014" s="53"/>
    </row>
    <row r="2015" spans="2:9" x14ac:dyDescent="0.2">
      <c r="B2015" s="33"/>
      <c r="C2015" s="31"/>
      <c r="D2015" s="31"/>
      <c r="E2015" s="38"/>
      <c r="F2015" s="32"/>
      <c r="G2015" s="34"/>
      <c r="H2015" s="34"/>
      <c r="I2015" s="53"/>
    </row>
    <row r="2016" spans="2:9" x14ac:dyDescent="0.2">
      <c r="B2016" s="33"/>
      <c r="C2016" s="31"/>
      <c r="D2016" s="31"/>
      <c r="E2016" s="38"/>
      <c r="F2016" s="32"/>
      <c r="G2016" s="34"/>
      <c r="H2016" s="34"/>
      <c r="I2016" s="53"/>
    </row>
    <row r="2017" spans="2:9" x14ac:dyDescent="0.2">
      <c r="B2017" s="33"/>
      <c r="C2017" s="31"/>
      <c r="D2017" s="31"/>
      <c r="E2017" s="38"/>
      <c r="F2017" s="32"/>
      <c r="G2017" s="34"/>
      <c r="H2017" s="34"/>
      <c r="I2017" s="53"/>
    </row>
    <row r="2018" spans="2:9" x14ac:dyDescent="0.2">
      <c r="B2018" s="33"/>
      <c r="C2018" s="31"/>
      <c r="D2018" s="31"/>
      <c r="E2018" s="38"/>
      <c r="F2018" s="32"/>
      <c r="G2018" s="34"/>
      <c r="H2018" s="34"/>
      <c r="I2018" s="53"/>
    </row>
    <row r="2019" spans="2:9" x14ac:dyDescent="0.2">
      <c r="B2019" s="33"/>
      <c r="C2019" s="31"/>
      <c r="D2019" s="31"/>
      <c r="E2019" s="38"/>
      <c r="F2019" s="32"/>
      <c r="G2019" s="34"/>
      <c r="H2019" s="34"/>
      <c r="I2019" s="53"/>
    </row>
    <row r="2020" spans="2:9" x14ac:dyDescent="0.2">
      <c r="B2020" s="33"/>
      <c r="C2020" s="31"/>
      <c r="D2020" s="31"/>
      <c r="E2020" s="38"/>
      <c r="F2020" s="32"/>
      <c r="G2020" s="34"/>
      <c r="H2020" s="34"/>
      <c r="I2020" s="53"/>
    </row>
    <row r="2021" spans="2:9" x14ac:dyDescent="0.2">
      <c r="B2021" s="33"/>
      <c r="C2021" s="31"/>
      <c r="D2021" s="31"/>
      <c r="E2021" s="38"/>
      <c r="F2021" s="32"/>
      <c r="G2021" s="34"/>
      <c r="H2021" s="34"/>
      <c r="I2021" s="53"/>
    </row>
    <row r="2022" spans="2:9" x14ac:dyDescent="0.2">
      <c r="B2022" s="33"/>
      <c r="C2022" s="31"/>
      <c r="D2022" s="31"/>
      <c r="E2022" s="38"/>
      <c r="F2022" s="32"/>
      <c r="G2022" s="34"/>
      <c r="H2022" s="34"/>
      <c r="I2022" s="53"/>
    </row>
    <row r="2023" spans="2:9" x14ac:dyDescent="0.2">
      <c r="B2023" s="33"/>
      <c r="C2023" s="31"/>
      <c r="D2023" s="31"/>
      <c r="E2023" s="38"/>
      <c r="F2023" s="32"/>
      <c r="G2023" s="34"/>
      <c r="H2023" s="34"/>
      <c r="I2023" s="53"/>
    </row>
    <row r="2024" spans="2:9" x14ac:dyDescent="0.2">
      <c r="B2024" s="33"/>
      <c r="C2024" s="31"/>
      <c r="D2024" s="31"/>
      <c r="E2024" s="38"/>
      <c r="F2024" s="32"/>
      <c r="G2024" s="34"/>
      <c r="H2024" s="34"/>
      <c r="I2024" s="53"/>
    </row>
    <row r="2025" spans="2:9" x14ac:dyDescent="0.2">
      <c r="B2025" s="33"/>
      <c r="C2025" s="31"/>
      <c r="D2025" s="31"/>
      <c r="E2025" s="38"/>
      <c r="F2025" s="32"/>
      <c r="G2025" s="34"/>
      <c r="H2025" s="34"/>
      <c r="I2025" s="53"/>
    </row>
    <row r="2026" spans="2:9" x14ac:dyDescent="0.2">
      <c r="B2026" s="33"/>
      <c r="C2026" s="31"/>
      <c r="D2026" s="31"/>
      <c r="E2026" s="38"/>
      <c r="F2026" s="32"/>
      <c r="G2026" s="34"/>
      <c r="H2026" s="34"/>
      <c r="I2026" s="53"/>
    </row>
    <row r="2027" spans="2:9" x14ac:dyDescent="0.2">
      <c r="B2027" s="33"/>
      <c r="C2027" s="31"/>
      <c r="D2027" s="31"/>
      <c r="E2027" s="38"/>
      <c r="F2027" s="32"/>
      <c r="G2027" s="34"/>
      <c r="H2027" s="34"/>
      <c r="I2027" s="53"/>
    </row>
    <row r="2028" spans="2:9" x14ac:dyDescent="0.2">
      <c r="B2028" s="33"/>
      <c r="C2028" s="31"/>
      <c r="D2028" s="31"/>
      <c r="E2028" s="38"/>
      <c r="F2028" s="32"/>
      <c r="G2028" s="34"/>
      <c r="H2028" s="34"/>
      <c r="I2028" s="53"/>
    </row>
    <row r="2029" spans="2:9" x14ac:dyDescent="0.2">
      <c r="B2029" s="33"/>
      <c r="C2029" s="31"/>
      <c r="D2029" s="31"/>
      <c r="E2029" s="38"/>
      <c r="F2029" s="32"/>
      <c r="G2029" s="34"/>
      <c r="H2029" s="34"/>
      <c r="I2029" s="53"/>
    </row>
    <row r="2030" spans="2:9" x14ac:dyDescent="0.2">
      <c r="B2030" s="33"/>
      <c r="C2030" s="31"/>
      <c r="D2030" s="31"/>
      <c r="E2030" s="38"/>
      <c r="F2030" s="32"/>
      <c r="G2030" s="34"/>
      <c r="H2030" s="34"/>
      <c r="I2030" s="53"/>
    </row>
    <row r="2031" spans="2:9" x14ac:dyDescent="0.2">
      <c r="B2031" s="33"/>
      <c r="C2031" s="31"/>
      <c r="D2031" s="31"/>
      <c r="E2031" s="38"/>
      <c r="F2031" s="32"/>
      <c r="G2031" s="34"/>
      <c r="H2031" s="34"/>
      <c r="I2031" s="53"/>
    </row>
    <row r="2032" spans="2:9" x14ac:dyDescent="0.2">
      <c r="B2032" s="33"/>
      <c r="C2032" s="31"/>
      <c r="D2032" s="31"/>
      <c r="E2032" s="38"/>
      <c r="F2032" s="32"/>
      <c r="G2032" s="34"/>
      <c r="H2032" s="34"/>
      <c r="I2032" s="53"/>
    </row>
    <row r="2033" spans="2:9" x14ac:dyDescent="0.2">
      <c r="B2033" s="33"/>
      <c r="C2033" s="31"/>
      <c r="D2033" s="31"/>
      <c r="E2033" s="38"/>
      <c r="F2033" s="32"/>
      <c r="G2033" s="34"/>
      <c r="H2033" s="34"/>
      <c r="I2033" s="53"/>
    </row>
    <row r="2034" spans="2:9" x14ac:dyDescent="0.2">
      <c r="B2034" s="33"/>
      <c r="C2034" s="31"/>
      <c r="D2034" s="31"/>
      <c r="E2034" s="38"/>
      <c r="F2034" s="32"/>
      <c r="G2034" s="34"/>
      <c r="H2034" s="34"/>
      <c r="I2034" s="53"/>
    </row>
    <row r="2035" spans="2:9" x14ac:dyDescent="0.2">
      <c r="B2035" s="33"/>
      <c r="C2035" s="31"/>
      <c r="D2035" s="31"/>
      <c r="E2035" s="38"/>
      <c r="F2035" s="32"/>
      <c r="G2035" s="34"/>
      <c r="H2035" s="34"/>
      <c r="I2035" s="53"/>
    </row>
    <row r="2036" spans="2:9" x14ac:dyDescent="0.2">
      <c r="B2036" s="33"/>
      <c r="C2036" s="31"/>
      <c r="D2036" s="31"/>
      <c r="E2036" s="38"/>
      <c r="F2036" s="32"/>
      <c r="G2036" s="34"/>
      <c r="H2036" s="34"/>
      <c r="I2036" s="53"/>
    </row>
    <row r="2037" spans="2:9" x14ac:dyDescent="0.2">
      <c r="B2037" s="33"/>
      <c r="C2037" s="31"/>
      <c r="D2037" s="31"/>
      <c r="E2037" s="38"/>
      <c r="F2037" s="32"/>
      <c r="G2037" s="34"/>
      <c r="H2037" s="34"/>
      <c r="I2037" s="53"/>
    </row>
    <row r="2038" spans="2:9" x14ac:dyDescent="0.2">
      <c r="B2038" s="33"/>
      <c r="C2038" s="31"/>
      <c r="D2038" s="31"/>
      <c r="E2038" s="38"/>
      <c r="F2038" s="32"/>
      <c r="G2038" s="34"/>
      <c r="H2038" s="34"/>
      <c r="I2038" s="53"/>
    </row>
    <row r="2039" spans="2:9" x14ac:dyDescent="0.2">
      <c r="B2039" s="33"/>
      <c r="C2039" s="31"/>
      <c r="D2039" s="31"/>
      <c r="E2039" s="38"/>
      <c r="F2039" s="32"/>
      <c r="G2039" s="34"/>
      <c r="H2039" s="34"/>
      <c r="I2039" s="53"/>
    </row>
    <row r="2040" spans="2:9" x14ac:dyDescent="0.2">
      <c r="B2040" s="33"/>
      <c r="C2040" s="31"/>
      <c r="D2040" s="31"/>
      <c r="E2040" s="38"/>
      <c r="F2040" s="32"/>
      <c r="G2040" s="34"/>
      <c r="H2040" s="34"/>
      <c r="I2040" s="53"/>
    </row>
    <row r="2041" spans="2:9" x14ac:dyDescent="0.2">
      <c r="B2041" s="33"/>
      <c r="C2041" s="31"/>
      <c r="D2041" s="31"/>
      <c r="E2041" s="38"/>
      <c r="F2041" s="32"/>
      <c r="G2041" s="34"/>
      <c r="H2041" s="34"/>
      <c r="I2041" s="53"/>
    </row>
    <row r="2042" spans="2:9" x14ac:dyDescent="0.2">
      <c r="B2042" s="33"/>
      <c r="C2042" s="31"/>
      <c r="D2042" s="31"/>
      <c r="E2042" s="38"/>
      <c r="F2042" s="32"/>
      <c r="G2042" s="34"/>
      <c r="H2042" s="34"/>
      <c r="I2042" s="53"/>
    </row>
    <row r="2043" spans="2:9" x14ac:dyDescent="0.2">
      <c r="B2043" s="33"/>
      <c r="C2043" s="31"/>
      <c r="D2043" s="31"/>
      <c r="E2043" s="38"/>
      <c r="F2043" s="32"/>
      <c r="G2043" s="34"/>
      <c r="H2043" s="34"/>
      <c r="I2043" s="53"/>
    </row>
    <row r="2044" spans="2:9" x14ac:dyDescent="0.2">
      <c r="B2044" s="33"/>
      <c r="C2044" s="31"/>
      <c r="D2044" s="31"/>
      <c r="E2044" s="38"/>
      <c r="F2044" s="32"/>
      <c r="G2044" s="34"/>
      <c r="H2044" s="34"/>
      <c r="I2044" s="53"/>
    </row>
    <row r="2045" spans="2:9" x14ac:dyDescent="0.2">
      <c r="B2045" s="33"/>
      <c r="C2045" s="31"/>
      <c r="D2045" s="31"/>
      <c r="E2045" s="38"/>
      <c r="F2045" s="32"/>
      <c r="G2045" s="34"/>
      <c r="H2045" s="34"/>
      <c r="I2045" s="53"/>
    </row>
    <row r="2046" spans="2:9" x14ac:dyDescent="0.2">
      <c r="B2046" s="33"/>
      <c r="C2046" s="31"/>
      <c r="D2046" s="31"/>
      <c r="E2046" s="38"/>
      <c r="F2046" s="32"/>
      <c r="G2046" s="34"/>
      <c r="H2046" s="34"/>
      <c r="I2046" s="53"/>
    </row>
    <row r="2047" spans="2:9" x14ac:dyDescent="0.2">
      <c r="B2047" s="33"/>
      <c r="C2047" s="31"/>
      <c r="D2047" s="31"/>
      <c r="E2047" s="38"/>
      <c r="F2047" s="32"/>
      <c r="G2047" s="34"/>
      <c r="H2047" s="34"/>
      <c r="I2047" s="53"/>
    </row>
    <row r="2048" spans="2:9" x14ac:dyDescent="0.2">
      <c r="B2048" s="33"/>
      <c r="C2048" s="31"/>
      <c r="D2048" s="31"/>
      <c r="E2048" s="38"/>
      <c r="F2048" s="32"/>
      <c r="G2048" s="34"/>
      <c r="H2048" s="34"/>
      <c r="I2048" s="53"/>
    </row>
    <row r="2049" spans="2:9" x14ac:dyDescent="0.2">
      <c r="B2049" s="33"/>
      <c r="C2049" s="31"/>
      <c r="D2049" s="31"/>
      <c r="E2049" s="38"/>
      <c r="F2049" s="32"/>
      <c r="G2049" s="34"/>
      <c r="H2049" s="34"/>
      <c r="I2049" s="53"/>
    </row>
    <row r="2050" spans="2:9" x14ac:dyDescent="0.2">
      <c r="B2050" s="33"/>
      <c r="C2050" s="31"/>
      <c r="D2050" s="31"/>
      <c r="E2050" s="38"/>
      <c r="F2050" s="32"/>
      <c r="G2050" s="34"/>
      <c r="H2050" s="34"/>
      <c r="I2050" s="53"/>
    </row>
    <row r="2051" spans="2:9" x14ac:dyDescent="0.2">
      <c r="B2051" s="33"/>
      <c r="C2051" s="31"/>
      <c r="D2051" s="31"/>
      <c r="E2051" s="38"/>
      <c r="F2051" s="32"/>
      <c r="G2051" s="34"/>
      <c r="H2051" s="34"/>
      <c r="I2051" s="53"/>
    </row>
    <row r="2052" spans="2:9" x14ac:dyDescent="0.2">
      <c r="B2052" s="33"/>
      <c r="C2052" s="31"/>
      <c r="D2052" s="31"/>
      <c r="E2052" s="38"/>
      <c r="F2052" s="32"/>
      <c r="G2052" s="34"/>
      <c r="H2052" s="34"/>
      <c r="I2052" s="53"/>
    </row>
    <row r="2053" spans="2:9" x14ac:dyDescent="0.2">
      <c r="B2053" s="33"/>
      <c r="C2053" s="31"/>
      <c r="D2053" s="31"/>
      <c r="E2053" s="38"/>
      <c r="F2053" s="32"/>
      <c r="G2053" s="34"/>
      <c r="H2053" s="34"/>
      <c r="I2053" s="53"/>
    </row>
    <row r="2054" spans="2:9" x14ac:dyDescent="0.2">
      <c r="B2054" s="33"/>
      <c r="C2054" s="31"/>
      <c r="D2054" s="31"/>
      <c r="E2054" s="38"/>
      <c r="F2054" s="32"/>
      <c r="G2054" s="34"/>
      <c r="H2054" s="34"/>
      <c r="I2054" s="53"/>
    </row>
    <row r="2055" spans="2:9" x14ac:dyDescent="0.2">
      <c r="B2055" s="33"/>
      <c r="C2055" s="31"/>
      <c r="D2055" s="31"/>
      <c r="E2055" s="38"/>
      <c r="F2055" s="32"/>
      <c r="G2055" s="34"/>
      <c r="H2055" s="34"/>
      <c r="I2055" s="53"/>
    </row>
    <row r="2056" spans="2:9" x14ac:dyDescent="0.2">
      <c r="B2056" s="33"/>
      <c r="C2056" s="31"/>
      <c r="D2056" s="31"/>
      <c r="E2056" s="38"/>
      <c r="F2056" s="32"/>
      <c r="G2056" s="34"/>
      <c r="H2056" s="34"/>
      <c r="I2056" s="53"/>
    </row>
    <row r="2057" spans="2:9" x14ac:dyDescent="0.2">
      <c r="B2057" s="33"/>
      <c r="C2057" s="31"/>
      <c r="D2057" s="31"/>
      <c r="E2057" s="38"/>
      <c r="F2057" s="32"/>
      <c r="G2057" s="34"/>
      <c r="H2057" s="34"/>
      <c r="I2057" s="53"/>
    </row>
    <row r="2058" spans="2:9" x14ac:dyDescent="0.2">
      <c r="B2058" s="33"/>
      <c r="C2058" s="31"/>
      <c r="D2058" s="31"/>
      <c r="E2058" s="38"/>
      <c r="F2058" s="32"/>
      <c r="G2058" s="34"/>
      <c r="H2058" s="34"/>
      <c r="I2058" s="53"/>
    </row>
    <row r="2059" spans="2:9" x14ac:dyDescent="0.2">
      <c r="B2059" s="33"/>
      <c r="C2059" s="31"/>
      <c r="D2059" s="31"/>
      <c r="E2059" s="38"/>
      <c r="F2059" s="32"/>
      <c r="G2059" s="34"/>
      <c r="H2059" s="34"/>
      <c r="I2059" s="53"/>
    </row>
    <row r="2060" spans="2:9" x14ac:dyDescent="0.2">
      <c r="B2060" s="33"/>
      <c r="C2060" s="31"/>
      <c r="D2060" s="31"/>
      <c r="E2060" s="38"/>
      <c r="F2060" s="32"/>
      <c r="G2060" s="34"/>
      <c r="H2060" s="34"/>
      <c r="I2060" s="53"/>
    </row>
    <row r="2061" spans="2:9" x14ac:dyDescent="0.2">
      <c r="B2061" s="33"/>
      <c r="C2061" s="31"/>
      <c r="D2061" s="31"/>
      <c r="E2061" s="38"/>
      <c r="F2061" s="32"/>
      <c r="G2061" s="34"/>
      <c r="H2061" s="34"/>
      <c r="I2061" s="53"/>
    </row>
    <row r="2062" spans="2:9" x14ac:dyDescent="0.2">
      <c r="B2062" s="33"/>
      <c r="C2062" s="31"/>
      <c r="D2062" s="31"/>
      <c r="E2062" s="38"/>
      <c r="F2062" s="32"/>
      <c r="G2062" s="34"/>
      <c r="H2062" s="34"/>
      <c r="I2062" s="53"/>
    </row>
    <row r="2063" spans="2:9" x14ac:dyDescent="0.2">
      <c r="B2063" s="33"/>
      <c r="C2063" s="31"/>
      <c r="D2063" s="31"/>
      <c r="E2063" s="38"/>
      <c r="F2063" s="32"/>
      <c r="G2063" s="34"/>
      <c r="H2063" s="34"/>
      <c r="I2063" s="53"/>
    </row>
    <row r="2064" spans="2:9" x14ac:dyDescent="0.2">
      <c r="B2064" s="33"/>
      <c r="C2064" s="31"/>
      <c r="D2064" s="31"/>
      <c r="E2064" s="38"/>
      <c r="F2064" s="32"/>
      <c r="G2064" s="34"/>
      <c r="H2064" s="34"/>
      <c r="I2064" s="53"/>
    </row>
    <row r="2065" spans="2:9" x14ac:dyDescent="0.2">
      <c r="B2065" s="33"/>
      <c r="C2065" s="31"/>
      <c r="D2065" s="31"/>
      <c r="E2065" s="38"/>
      <c r="F2065" s="32"/>
      <c r="G2065" s="34"/>
      <c r="H2065" s="34"/>
      <c r="I2065" s="53"/>
    </row>
    <row r="2066" spans="2:9" x14ac:dyDescent="0.2">
      <c r="B2066" s="33"/>
      <c r="C2066" s="31"/>
      <c r="D2066" s="31"/>
      <c r="E2066" s="38"/>
      <c r="F2066" s="32"/>
      <c r="G2066" s="34"/>
      <c r="H2066" s="34"/>
      <c r="I2066" s="53"/>
    </row>
    <row r="2067" spans="2:9" x14ac:dyDescent="0.2">
      <c r="B2067" s="33"/>
      <c r="C2067" s="31"/>
      <c r="D2067" s="31"/>
      <c r="E2067" s="38"/>
      <c r="F2067" s="32"/>
      <c r="G2067" s="34"/>
      <c r="H2067" s="34"/>
      <c r="I2067" s="53"/>
    </row>
    <row r="2068" spans="2:9" x14ac:dyDescent="0.2">
      <c r="B2068" s="33"/>
      <c r="C2068" s="31"/>
      <c r="D2068" s="31"/>
      <c r="E2068" s="38"/>
      <c r="F2068" s="32"/>
      <c r="G2068" s="34"/>
      <c r="H2068" s="34"/>
      <c r="I2068" s="53"/>
    </row>
    <row r="2069" spans="2:9" x14ac:dyDescent="0.2">
      <c r="B2069" s="33"/>
      <c r="C2069" s="31"/>
      <c r="D2069" s="31"/>
      <c r="E2069" s="38"/>
      <c r="F2069" s="32"/>
      <c r="G2069" s="34"/>
      <c r="H2069" s="34"/>
      <c r="I2069" s="53"/>
    </row>
    <row r="2070" spans="2:9" x14ac:dyDescent="0.2">
      <c r="B2070" s="33"/>
      <c r="C2070" s="31"/>
      <c r="D2070" s="31"/>
      <c r="E2070" s="38"/>
      <c r="F2070" s="32"/>
      <c r="G2070" s="34"/>
      <c r="H2070" s="34"/>
      <c r="I2070" s="53"/>
    </row>
    <row r="2071" spans="2:9" x14ac:dyDescent="0.2">
      <c r="B2071" s="33"/>
      <c r="C2071" s="31"/>
      <c r="D2071" s="31"/>
      <c r="E2071" s="38"/>
      <c r="F2071" s="32"/>
      <c r="G2071" s="34"/>
      <c r="H2071" s="34"/>
      <c r="I2071" s="53"/>
    </row>
    <row r="2072" spans="2:9" x14ac:dyDescent="0.2">
      <c r="B2072" s="33"/>
      <c r="C2072" s="31"/>
      <c r="D2072" s="31"/>
      <c r="E2072" s="38"/>
      <c r="F2072" s="32"/>
      <c r="G2072" s="34"/>
      <c r="H2072" s="34"/>
      <c r="I2072" s="53"/>
    </row>
    <row r="2073" spans="2:9" x14ac:dyDescent="0.2">
      <c r="B2073" s="33"/>
      <c r="C2073" s="31"/>
      <c r="D2073" s="31"/>
      <c r="E2073" s="38"/>
      <c r="F2073" s="32"/>
      <c r="G2073" s="34"/>
      <c r="H2073" s="34"/>
      <c r="I2073" s="53"/>
    </row>
    <row r="2074" spans="2:9" x14ac:dyDescent="0.2">
      <c r="B2074" s="33"/>
      <c r="C2074" s="31"/>
      <c r="D2074" s="31"/>
      <c r="E2074" s="38"/>
      <c r="F2074" s="32"/>
      <c r="G2074" s="34"/>
      <c r="H2074" s="34"/>
      <c r="I2074" s="53"/>
    </row>
    <row r="2075" spans="2:9" x14ac:dyDescent="0.2">
      <c r="B2075" s="33"/>
      <c r="C2075" s="31"/>
      <c r="D2075" s="31"/>
      <c r="E2075" s="38"/>
      <c r="F2075" s="32"/>
      <c r="G2075" s="34"/>
      <c r="H2075" s="34"/>
      <c r="I2075" s="53"/>
    </row>
    <row r="2076" spans="2:9" x14ac:dyDescent="0.2">
      <c r="B2076" s="33"/>
      <c r="C2076" s="31"/>
      <c r="D2076" s="31"/>
      <c r="E2076" s="38"/>
      <c r="F2076" s="32"/>
      <c r="G2076" s="34"/>
      <c r="H2076" s="34"/>
      <c r="I2076" s="53"/>
    </row>
    <row r="2077" spans="2:9" x14ac:dyDescent="0.2">
      <c r="B2077" s="33"/>
      <c r="C2077" s="31"/>
      <c r="D2077" s="31"/>
      <c r="E2077" s="38"/>
      <c r="F2077" s="32"/>
      <c r="G2077" s="34"/>
      <c r="H2077" s="34"/>
      <c r="I2077" s="53"/>
    </row>
    <row r="2078" spans="2:9" x14ac:dyDescent="0.2">
      <c r="B2078" s="33"/>
      <c r="C2078" s="31"/>
      <c r="D2078" s="31"/>
      <c r="E2078" s="38"/>
      <c r="F2078" s="32"/>
      <c r="G2078" s="34"/>
      <c r="H2078" s="34"/>
      <c r="I2078" s="53"/>
    </row>
    <row r="2079" spans="2:9" x14ac:dyDescent="0.2">
      <c r="B2079" s="33"/>
      <c r="C2079" s="31"/>
      <c r="D2079" s="31"/>
      <c r="E2079" s="38"/>
      <c r="F2079" s="32"/>
      <c r="G2079" s="34"/>
      <c r="H2079" s="34"/>
      <c r="I2079" s="53"/>
    </row>
    <row r="2080" spans="2:9" x14ac:dyDescent="0.2">
      <c r="B2080" s="33"/>
      <c r="C2080" s="31"/>
      <c r="D2080" s="31"/>
      <c r="E2080" s="38"/>
      <c r="F2080" s="32"/>
      <c r="G2080" s="34"/>
      <c r="H2080" s="34"/>
      <c r="I2080" s="53"/>
    </row>
    <row r="2081" spans="2:9" x14ac:dyDescent="0.2">
      <c r="B2081" s="33"/>
      <c r="C2081" s="31"/>
      <c r="D2081" s="31"/>
      <c r="E2081" s="38"/>
      <c r="F2081" s="32"/>
      <c r="G2081" s="34"/>
      <c r="H2081" s="34"/>
      <c r="I2081" s="53"/>
    </row>
    <row r="2082" spans="2:9" x14ac:dyDescent="0.2">
      <c r="B2082" s="33"/>
      <c r="C2082" s="31"/>
      <c r="D2082" s="31"/>
      <c r="E2082" s="38"/>
      <c r="F2082" s="32"/>
      <c r="G2082" s="34"/>
      <c r="H2082" s="34"/>
      <c r="I2082" s="53"/>
    </row>
    <row r="2083" spans="2:9" x14ac:dyDescent="0.2">
      <c r="B2083" s="33"/>
      <c r="C2083" s="31"/>
      <c r="D2083" s="31"/>
      <c r="E2083" s="38"/>
      <c r="F2083" s="32"/>
      <c r="G2083" s="34"/>
      <c r="H2083" s="34"/>
      <c r="I2083" s="53"/>
    </row>
    <row r="2084" spans="2:9" x14ac:dyDescent="0.2">
      <c r="B2084" s="33"/>
      <c r="C2084" s="31"/>
      <c r="D2084" s="31"/>
      <c r="E2084" s="38"/>
      <c r="F2084" s="32"/>
      <c r="G2084" s="34"/>
      <c r="H2084" s="34"/>
      <c r="I2084" s="53"/>
    </row>
    <row r="2085" spans="2:9" x14ac:dyDescent="0.2">
      <c r="B2085" s="33"/>
      <c r="C2085" s="31"/>
      <c r="D2085" s="31"/>
      <c r="E2085" s="38"/>
      <c r="F2085" s="32"/>
      <c r="G2085" s="34"/>
      <c r="H2085" s="34"/>
      <c r="I2085" s="53"/>
    </row>
    <row r="2086" spans="2:9" x14ac:dyDescent="0.2">
      <c r="B2086" s="33"/>
      <c r="C2086" s="31"/>
      <c r="D2086" s="31"/>
      <c r="E2086" s="38"/>
      <c r="F2086" s="32"/>
      <c r="G2086" s="34"/>
      <c r="H2086" s="34"/>
      <c r="I2086" s="53"/>
    </row>
    <row r="2087" spans="2:9" x14ac:dyDescent="0.2">
      <c r="B2087" s="33"/>
      <c r="C2087" s="31"/>
      <c r="D2087" s="31"/>
      <c r="E2087" s="38"/>
      <c r="F2087" s="32"/>
      <c r="G2087" s="34"/>
      <c r="H2087" s="34"/>
      <c r="I2087" s="53"/>
    </row>
    <row r="2088" spans="2:9" x14ac:dyDescent="0.2">
      <c r="B2088" s="33"/>
      <c r="C2088" s="31"/>
      <c r="D2088" s="31"/>
      <c r="E2088" s="38"/>
      <c r="F2088" s="32"/>
      <c r="G2088" s="34"/>
      <c r="H2088" s="34"/>
      <c r="I2088" s="53"/>
    </row>
    <row r="2089" spans="2:9" x14ac:dyDescent="0.2">
      <c r="B2089" s="33"/>
      <c r="C2089" s="31"/>
      <c r="D2089" s="31"/>
      <c r="E2089" s="38"/>
      <c r="F2089" s="32"/>
      <c r="G2089" s="34"/>
      <c r="H2089" s="34"/>
      <c r="I2089" s="53"/>
    </row>
    <row r="2090" spans="2:9" x14ac:dyDescent="0.2">
      <c r="B2090" s="33"/>
      <c r="C2090" s="31"/>
      <c r="D2090" s="31"/>
      <c r="E2090" s="38"/>
      <c r="F2090" s="32"/>
      <c r="G2090" s="34"/>
      <c r="H2090" s="34"/>
      <c r="I2090" s="53"/>
    </row>
    <row r="2091" spans="2:9" x14ac:dyDescent="0.2">
      <c r="B2091" s="33"/>
      <c r="C2091" s="31"/>
      <c r="D2091" s="31"/>
      <c r="E2091" s="38"/>
      <c r="F2091" s="32"/>
      <c r="G2091" s="34"/>
      <c r="H2091" s="34"/>
      <c r="I2091" s="53"/>
    </row>
    <row r="2092" spans="2:9" x14ac:dyDescent="0.2">
      <c r="B2092" s="33"/>
      <c r="C2092" s="31"/>
      <c r="D2092" s="31"/>
      <c r="E2092" s="38"/>
      <c r="F2092" s="32"/>
      <c r="G2092" s="34"/>
      <c r="H2092" s="34"/>
      <c r="I2092" s="53"/>
    </row>
    <row r="2093" spans="2:9" x14ac:dyDescent="0.2">
      <c r="B2093" s="33"/>
      <c r="C2093" s="31"/>
      <c r="D2093" s="31"/>
      <c r="E2093" s="38"/>
      <c r="F2093" s="32"/>
      <c r="G2093" s="34"/>
      <c r="H2093" s="34"/>
      <c r="I2093" s="53"/>
    </row>
    <row r="2094" spans="2:9" x14ac:dyDescent="0.2">
      <c r="B2094" s="33"/>
      <c r="C2094" s="31"/>
      <c r="D2094" s="31"/>
      <c r="E2094" s="38"/>
      <c r="F2094" s="32"/>
      <c r="G2094" s="34"/>
      <c r="H2094" s="34"/>
      <c r="I2094" s="53"/>
    </row>
    <row r="2095" spans="2:9" x14ac:dyDescent="0.2">
      <c r="B2095" s="33"/>
      <c r="C2095" s="31"/>
      <c r="D2095" s="31"/>
      <c r="E2095" s="38"/>
      <c r="F2095" s="32"/>
      <c r="G2095" s="34"/>
      <c r="H2095" s="34"/>
      <c r="I2095" s="53"/>
    </row>
    <row r="2096" spans="2:9" x14ac:dyDescent="0.2">
      <c r="B2096" s="33"/>
      <c r="C2096" s="31"/>
      <c r="D2096" s="31"/>
      <c r="E2096" s="38"/>
      <c r="F2096" s="32"/>
      <c r="G2096" s="34"/>
      <c r="H2096" s="34"/>
      <c r="I2096" s="53"/>
    </row>
    <row r="2097" spans="2:9" x14ac:dyDescent="0.2">
      <c r="B2097" s="33"/>
      <c r="C2097" s="31"/>
      <c r="D2097" s="31"/>
      <c r="E2097" s="38"/>
      <c r="F2097" s="32"/>
      <c r="G2097" s="34"/>
      <c r="H2097" s="34"/>
      <c r="I2097" s="53"/>
    </row>
    <row r="2098" spans="2:9" x14ac:dyDescent="0.2">
      <c r="B2098" s="33"/>
      <c r="C2098" s="31"/>
      <c r="D2098" s="31"/>
      <c r="E2098" s="38"/>
      <c r="F2098" s="32"/>
      <c r="G2098" s="34"/>
      <c r="H2098" s="34"/>
      <c r="I2098" s="53"/>
    </row>
    <row r="2099" spans="2:9" x14ac:dyDescent="0.2">
      <c r="B2099" s="33"/>
      <c r="C2099" s="31"/>
      <c r="D2099" s="31"/>
      <c r="E2099" s="38"/>
      <c r="F2099" s="32"/>
      <c r="G2099" s="34"/>
      <c r="H2099" s="34"/>
      <c r="I2099" s="53"/>
    </row>
    <row r="2100" spans="2:9" x14ac:dyDescent="0.2">
      <c r="B2100" s="33"/>
      <c r="C2100" s="31"/>
      <c r="D2100" s="31"/>
      <c r="E2100" s="38"/>
      <c r="F2100" s="32"/>
      <c r="G2100" s="34"/>
      <c r="H2100" s="34"/>
      <c r="I2100" s="53"/>
    </row>
    <row r="2101" spans="2:9" x14ac:dyDescent="0.2">
      <c r="B2101" s="33"/>
      <c r="C2101" s="31"/>
      <c r="D2101" s="31"/>
      <c r="E2101" s="38"/>
      <c r="F2101" s="32"/>
      <c r="G2101" s="34"/>
      <c r="H2101" s="34"/>
      <c r="I2101" s="53"/>
    </row>
    <row r="2102" spans="2:9" x14ac:dyDescent="0.2">
      <c r="B2102" s="33"/>
      <c r="C2102" s="31"/>
      <c r="D2102" s="31"/>
      <c r="E2102" s="38"/>
      <c r="F2102" s="32"/>
      <c r="G2102" s="34"/>
      <c r="H2102" s="34"/>
      <c r="I2102" s="53"/>
    </row>
    <row r="2103" spans="2:9" x14ac:dyDescent="0.2">
      <c r="B2103" s="33"/>
      <c r="C2103" s="31"/>
      <c r="D2103" s="31"/>
      <c r="E2103" s="38"/>
      <c r="F2103" s="32"/>
      <c r="G2103" s="34"/>
      <c r="H2103" s="34"/>
      <c r="I2103" s="53"/>
    </row>
    <row r="2104" spans="2:9" x14ac:dyDescent="0.2">
      <c r="B2104" s="33"/>
      <c r="C2104" s="31"/>
      <c r="D2104" s="31"/>
      <c r="E2104" s="38"/>
      <c r="F2104" s="32"/>
      <c r="G2104" s="34"/>
      <c r="H2104" s="34"/>
      <c r="I2104" s="53"/>
    </row>
    <row r="2105" spans="2:9" x14ac:dyDescent="0.2">
      <c r="B2105" s="33"/>
      <c r="C2105" s="31"/>
      <c r="D2105" s="31"/>
      <c r="E2105" s="38"/>
      <c r="F2105" s="32"/>
      <c r="G2105" s="34"/>
      <c r="H2105" s="34"/>
      <c r="I2105" s="53"/>
    </row>
    <row r="2106" spans="2:9" x14ac:dyDescent="0.2">
      <c r="B2106" s="33"/>
      <c r="C2106" s="31"/>
      <c r="D2106" s="31"/>
      <c r="E2106" s="38"/>
      <c r="F2106" s="32"/>
      <c r="G2106" s="34"/>
      <c r="H2106" s="34"/>
      <c r="I2106" s="53"/>
    </row>
    <row r="2107" spans="2:9" x14ac:dyDescent="0.2">
      <c r="B2107" s="33"/>
      <c r="C2107" s="31"/>
      <c r="D2107" s="31"/>
      <c r="E2107" s="38"/>
      <c r="F2107" s="32"/>
      <c r="G2107" s="34"/>
      <c r="H2107" s="34"/>
      <c r="I2107" s="53"/>
    </row>
    <row r="2108" spans="2:9" x14ac:dyDescent="0.2">
      <c r="B2108" s="33"/>
      <c r="C2108" s="31"/>
      <c r="D2108" s="31"/>
      <c r="E2108" s="38"/>
      <c r="F2108" s="32"/>
      <c r="G2108" s="34"/>
      <c r="H2108" s="34"/>
      <c r="I2108" s="53"/>
    </row>
    <row r="2109" spans="2:9" x14ac:dyDescent="0.2">
      <c r="B2109" s="33"/>
      <c r="C2109" s="31"/>
      <c r="D2109" s="31"/>
      <c r="E2109" s="38"/>
      <c r="F2109" s="32"/>
      <c r="G2109" s="34"/>
      <c r="H2109" s="34"/>
      <c r="I2109" s="53"/>
    </row>
    <row r="2110" spans="2:9" x14ac:dyDescent="0.2">
      <c r="B2110" s="33"/>
      <c r="C2110" s="31"/>
      <c r="D2110" s="31"/>
      <c r="E2110" s="38"/>
      <c r="F2110" s="32"/>
      <c r="G2110" s="34"/>
      <c r="H2110" s="34"/>
      <c r="I2110" s="53"/>
    </row>
    <row r="2111" spans="2:9" x14ac:dyDescent="0.2">
      <c r="B2111" s="33"/>
      <c r="C2111" s="31"/>
      <c r="D2111" s="31"/>
      <c r="E2111" s="38"/>
      <c r="F2111" s="32"/>
      <c r="G2111" s="34"/>
      <c r="H2111" s="34"/>
      <c r="I2111" s="53"/>
    </row>
    <row r="2112" spans="2:9" x14ac:dyDescent="0.2">
      <c r="B2112" s="33"/>
      <c r="C2112" s="31"/>
      <c r="D2112" s="31"/>
      <c r="E2112" s="38"/>
      <c r="F2112" s="32"/>
      <c r="G2112" s="34"/>
      <c r="H2112" s="34"/>
      <c r="I2112" s="53"/>
    </row>
    <row r="2113" spans="2:9" x14ac:dyDescent="0.2">
      <c r="B2113" s="33"/>
      <c r="C2113" s="31"/>
      <c r="D2113" s="31"/>
      <c r="E2113" s="38"/>
      <c r="F2113" s="32"/>
      <c r="G2113" s="34"/>
      <c r="H2113" s="34"/>
      <c r="I2113" s="53"/>
    </row>
    <row r="2114" spans="2:9" x14ac:dyDescent="0.2">
      <c r="B2114" s="33"/>
      <c r="C2114" s="31"/>
      <c r="D2114" s="31"/>
      <c r="E2114" s="38"/>
      <c r="F2114" s="32"/>
      <c r="G2114" s="34"/>
      <c r="H2114" s="34"/>
      <c r="I2114" s="53"/>
    </row>
    <row r="2115" spans="2:9" x14ac:dyDescent="0.2">
      <c r="B2115" s="33"/>
      <c r="C2115" s="31"/>
      <c r="D2115" s="31"/>
      <c r="E2115" s="38"/>
      <c r="F2115" s="32"/>
      <c r="G2115" s="34"/>
      <c r="H2115" s="34"/>
      <c r="I2115" s="53"/>
    </row>
    <row r="2116" spans="2:9" x14ac:dyDescent="0.2">
      <c r="B2116" s="33"/>
      <c r="C2116" s="31"/>
      <c r="D2116" s="31"/>
      <c r="E2116" s="38"/>
      <c r="F2116" s="32"/>
      <c r="G2116" s="34"/>
      <c r="H2116" s="34"/>
      <c r="I2116" s="53"/>
    </row>
    <row r="2117" spans="2:9" x14ac:dyDescent="0.2">
      <c r="B2117" s="33"/>
      <c r="C2117" s="31"/>
      <c r="D2117" s="31"/>
      <c r="E2117" s="38"/>
      <c r="F2117" s="32"/>
      <c r="G2117" s="34"/>
      <c r="H2117" s="34"/>
      <c r="I2117" s="53"/>
    </row>
    <row r="2118" spans="2:9" x14ac:dyDescent="0.2">
      <c r="B2118" s="33"/>
      <c r="C2118" s="31"/>
      <c r="D2118" s="31"/>
      <c r="E2118" s="38"/>
      <c r="F2118" s="32"/>
      <c r="G2118" s="34"/>
      <c r="H2118" s="34"/>
      <c r="I2118" s="53"/>
    </row>
    <row r="2119" spans="2:9" x14ac:dyDescent="0.2">
      <c r="B2119" s="33"/>
      <c r="C2119" s="31"/>
      <c r="D2119" s="31"/>
      <c r="E2119" s="38"/>
      <c r="F2119" s="32"/>
      <c r="G2119" s="34"/>
      <c r="H2119" s="34"/>
      <c r="I2119" s="53"/>
    </row>
    <row r="2120" spans="2:9" x14ac:dyDescent="0.2">
      <c r="B2120" s="33"/>
      <c r="C2120" s="31"/>
      <c r="D2120" s="31"/>
      <c r="E2120" s="38"/>
      <c r="F2120" s="32"/>
      <c r="G2120" s="34"/>
      <c r="H2120" s="34"/>
      <c r="I2120" s="53"/>
    </row>
    <row r="2121" spans="2:9" x14ac:dyDescent="0.2">
      <c r="B2121" s="33"/>
      <c r="C2121" s="31"/>
      <c r="D2121" s="31"/>
      <c r="E2121" s="38"/>
      <c r="F2121" s="32"/>
      <c r="G2121" s="34"/>
      <c r="H2121" s="34"/>
      <c r="I2121" s="53"/>
    </row>
    <row r="2122" spans="2:9" x14ac:dyDescent="0.2">
      <c r="B2122" s="33"/>
      <c r="C2122" s="31"/>
      <c r="D2122" s="31"/>
      <c r="E2122" s="38"/>
      <c r="F2122" s="32"/>
      <c r="G2122" s="34"/>
      <c r="H2122" s="34"/>
      <c r="I2122" s="53"/>
    </row>
    <row r="2123" spans="2:9" x14ac:dyDescent="0.2">
      <c r="B2123" s="33"/>
      <c r="C2123" s="31"/>
      <c r="D2123" s="31"/>
      <c r="E2123" s="38"/>
      <c r="F2123" s="32"/>
      <c r="G2123" s="34"/>
      <c r="H2123" s="34"/>
      <c r="I2123" s="53"/>
    </row>
    <row r="2124" spans="2:9" x14ac:dyDescent="0.2">
      <c r="B2124" s="33"/>
      <c r="C2124" s="31"/>
      <c r="D2124" s="31"/>
      <c r="E2124" s="38"/>
      <c r="F2124" s="32"/>
      <c r="G2124" s="34"/>
      <c r="H2124" s="34"/>
      <c r="I2124" s="53"/>
    </row>
    <row r="2125" spans="2:9" x14ac:dyDescent="0.2">
      <c r="B2125" s="33"/>
      <c r="C2125" s="31"/>
      <c r="D2125" s="31"/>
      <c r="E2125" s="38"/>
      <c r="F2125" s="32"/>
      <c r="G2125" s="34"/>
      <c r="H2125" s="34"/>
      <c r="I2125" s="53"/>
    </row>
    <row r="2126" spans="2:9" x14ac:dyDescent="0.2">
      <c r="B2126" s="33"/>
      <c r="C2126" s="31"/>
      <c r="D2126" s="31"/>
      <c r="E2126" s="38"/>
      <c r="F2126" s="32"/>
      <c r="G2126" s="34"/>
      <c r="H2126" s="34"/>
      <c r="I2126" s="53"/>
    </row>
    <row r="2127" spans="2:9" x14ac:dyDescent="0.2">
      <c r="B2127" s="33"/>
      <c r="C2127" s="31"/>
      <c r="D2127" s="31"/>
      <c r="E2127" s="38"/>
      <c r="F2127" s="32"/>
      <c r="G2127" s="34"/>
      <c r="H2127" s="34"/>
      <c r="I2127" s="53"/>
    </row>
    <row r="2128" spans="2:9" x14ac:dyDescent="0.2">
      <c r="B2128" s="33"/>
      <c r="C2128" s="31"/>
      <c r="D2128" s="31"/>
      <c r="E2128" s="38"/>
      <c r="F2128" s="32"/>
      <c r="G2128" s="34"/>
      <c r="H2128" s="34"/>
      <c r="I2128" s="53"/>
    </row>
    <row r="2129" spans="2:9" x14ac:dyDescent="0.2">
      <c r="B2129" s="33"/>
      <c r="C2129" s="31"/>
      <c r="D2129" s="31"/>
      <c r="E2129" s="38"/>
      <c r="F2129" s="32"/>
      <c r="G2129" s="34"/>
      <c r="H2129" s="34"/>
      <c r="I2129" s="53"/>
    </row>
    <row r="2130" spans="2:9" x14ac:dyDescent="0.2">
      <c r="B2130" s="33"/>
      <c r="C2130" s="31"/>
      <c r="D2130" s="31"/>
      <c r="E2130" s="38"/>
      <c r="F2130" s="32"/>
      <c r="G2130" s="34"/>
      <c r="H2130" s="34"/>
      <c r="I2130" s="53"/>
    </row>
    <row r="2131" spans="2:9" x14ac:dyDescent="0.2">
      <c r="B2131" s="33"/>
      <c r="C2131" s="31"/>
      <c r="D2131" s="31"/>
      <c r="E2131" s="38"/>
      <c r="F2131" s="32"/>
      <c r="G2131" s="34"/>
      <c r="H2131" s="34"/>
      <c r="I2131" s="53"/>
    </row>
    <row r="2132" spans="2:9" x14ac:dyDescent="0.2">
      <c r="B2132" s="33"/>
      <c r="C2132" s="31"/>
      <c r="D2132" s="31"/>
      <c r="E2132" s="38"/>
      <c r="F2132" s="32"/>
      <c r="G2132" s="34"/>
      <c r="H2132" s="34"/>
      <c r="I2132" s="53"/>
    </row>
    <row r="2133" spans="2:9" x14ac:dyDescent="0.2">
      <c r="B2133" s="33"/>
      <c r="C2133" s="31"/>
      <c r="D2133" s="31"/>
      <c r="E2133" s="38"/>
      <c r="F2133" s="32"/>
      <c r="G2133" s="34"/>
      <c r="H2133" s="34"/>
      <c r="I2133" s="53"/>
    </row>
    <row r="2134" spans="2:9" x14ac:dyDescent="0.2">
      <c r="B2134" s="33"/>
      <c r="C2134" s="31"/>
      <c r="D2134" s="31"/>
      <c r="E2134" s="38"/>
      <c r="F2134" s="32"/>
      <c r="G2134" s="34"/>
      <c r="H2134" s="34"/>
      <c r="I2134" s="53"/>
    </row>
    <row r="2135" spans="2:9" x14ac:dyDescent="0.2">
      <c r="B2135" s="33"/>
      <c r="C2135" s="31"/>
      <c r="D2135" s="31"/>
      <c r="E2135" s="38"/>
      <c r="F2135" s="32"/>
      <c r="G2135" s="34"/>
      <c r="H2135" s="34"/>
      <c r="I2135" s="53"/>
    </row>
    <row r="2136" spans="2:9" x14ac:dyDescent="0.2">
      <c r="B2136" s="33"/>
      <c r="C2136" s="31"/>
      <c r="D2136" s="31"/>
      <c r="E2136" s="38"/>
      <c r="F2136" s="32"/>
      <c r="G2136" s="34"/>
      <c r="H2136" s="34"/>
      <c r="I2136" s="53"/>
    </row>
    <row r="2137" spans="2:9" x14ac:dyDescent="0.2">
      <c r="B2137" s="33"/>
      <c r="C2137" s="31"/>
      <c r="D2137" s="31"/>
      <c r="E2137" s="38"/>
      <c r="F2137" s="32"/>
      <c r="G2137" s="34"/>
      <c r="H2137" s="34"/>
      <c r="I2137" s="53"/>
    </row>
    <row r="2138" spans="2:9" x14ac:dyDescent="0.2">
      <c r="B2138" s="33"/>
      <c r="C2138" s="31"/>
      <c r="D2138" s="31"/>
      <c r="E2138" s="38"/>
      <c r="F2138" s="32"/>
      <c r="G2138" s="34"/>
      <c r="H2138" s="34"/>
      <c r="I2138" s="53"/>
    </row>
    <row r="2139" spans="2:9" x14ac:dyDescent="0.2">
      <c r="B2139" s="33"/>
      <c r="C2139" s="31"/>
      <c r="D2139" s="31"/>
      <c r="E2139" s="38"/>
      <c r="F2139" s="32"/>
      <c r="G2139" s="34"/>
      <c r="H2139" s="34"/>
      <c r="I2139" s="53"/>
    </row>
    <row r="2140" spans="2:9" x14ac:dyDescent="0.2">
      <c r="B2140" s="33"/>
      <c r="C2140" s="31"/>
      <c r="D2140" s="31"/>
      <c r="E2140" s="38"/>
      <c r="F2140" s="32"/>
      <c r="G2140" s="34"/>
      <c r="H2140" s="34"/>
      <c r="I2140" s="53"/>
    </row>
    <row r="2141" spans="2:9" x14ac:dyDescent="0.2">
      <c r="B2141" s="33"/>
      <c r="C2141" s="31"/>
      <c r="D2141" s="31"/>
      <c r="E2141" s="38"/>
      <c r="F2141" s="32"/>
      <c r="G2141" s="34"/>
      <c r="H2141" s="34"/>
      <c r="I2141" s="53"/>
    </row>
    <row r="2142" spans="2:9" x14ac:dyDescent="0.2">
      <c r="B2142" s="33"/>
      <c r="C2142" s="31"/>
      <c r="D2142" s="31"/>
      <c r="E2142" s="38"/>
      <c r="F2142" s="32"/>
      <c r="G2142" s="34"/>
      <c r="H2142" s="34"/>
      <c r="I2142" s="53"/>
    </row>
    <row r="2143" spans="2:9" x14ac:dyDescent="0.2">
      <c r="B2143" s="33"/>
      <c r="C2143" s="31"/>
      <c r="D2143" s="31"/>
      <c r="E2143" s="38"/>
      <c r="F2143" s="32"/>
      <c r="G2143" s="34"/>
      <c r="H2143" s="34"/>
      <c r="I2143" s="53"/>
    </row>
    <row r="2144" spans="2:9" x14ac:dyDescent="0.2">
      <c r="B2144" s="33"/>
      <c r="C2144" s="31"/>
      <c r="D2144" s="31"/>
      <c r="E2144" s="38"/>
      <c r="F2144" s="32"/>
      <c r="G2144" s="34"/>
      <c r="H2144" s="34"/>
      <c r="I2144" s="53"/>
    </row>
    <row r="2145" spans="2:9" x14ac:dyDescent="0.2">
      <c r="B2145" s="33"/>
      <c r="C2145" s="31"/>
      <c r="D2145" s="31"/>
      <c r="E2145" s="38"/>
      <c r="F2145" s="32"/>
      <c r="G2145" s="34"/>
      <c r="H2145" s="34"/>
      <c r="I2145" s="53"/>
    </row>
    <row r="2146" spans="2:9" x14ac:dyDescent="0.2">
      <c r="B2146" s="33"/>
      <c r="C2146" s="31"/>
      <c r="D2146" s="31"/>
      <c r="E2146" s="38"/>
      <c r="F2146" s="32"/>
      <c r="G2146" s="34"/>
      <c r="H2146" s="34"/>
      <c r="I2146" s="53"/>
    </row>
    <row r="2147" spans="2:9" x14ac:dyDescent="0.2">
      <c r="B2147" s="33"/>
      <c r="C2147" s="31"/>
      <c r="D2147" s="31"/>
      <c r="E2147" s="38"/>
      <c r="F2147" s="32"/>
      <c r="G2147" s="34"/>
      <c r="H2147" s="34"/>
      <c r="I2147" s="53"/>
    </row>
    <row r="2148" spans="2:9" x14ac:dyDescent="0.2">
      <c r="B2148" s="33"/>
      <c r="C2148" s="31"/>
      <c r="D2148" s="31"/>
      <c r="E2148" s="38"/>
      <c r="F2148" s="32"/>
      <c r="G2148" s="34"/>
      <c r="H2148" s="34"/>
      <c r="I2148" s="53"/>
    </row>
    <row r="2149" spans="2:9" x14ac:dyDescent="0.2">
      <c r="B2149" s="33"/>
      <c r="C2149" s="31"/>
      <c r="D2149" s="31"/>
      <c r="E2149" s="38"/>
      <c r="F2149" s="32"/>
      <c r="G2149" s="34"/>
      <c r="H2149" s="34"/>
      <c r="I2149" s="53"/>
    </row>
    <row r="2150" spans="2:9" x14ac:dyDescent="0.2">
      <c r="B2150" s="33"/>
      <c r="C2150" s="31"/>
      <c r="D2150" s="31"/>
      <c r="E2150" s="38"/>
      <c r="F2150" s="32"/>
      <c r="G2150" s="34"/>
      <c r="H2150" s="34"/>
      <c r="I2150" s="53"/>
    </row>
    <row r="2151" spans="2:9" x14ac:dyDescent="0.2">
      <c r="B2151" s="33"/>
      <c r="C2151" s="31"/>
      <c r="D2151" s="31"/>
      <c r="E2151" s="38"/>
      <c r="F2151" s="32"/>
      <c r="G2151" s="34"/>
      <c r="H2151" s="34"/>
      <c r="I2151" s="53"/>
    </row>
    <row r="2152" spans="2:9" x14ac:dyDescent="0.2">
      <c r="B2152" s="33"/>
      <c r="C2152" s="31"/>
      <c r="D2152" s="31"/>
      <c r="E2152" s="38"/>
      <c r="F2152" s="32"/>
      <c r="G2152" s="34"/>
      <c r="H2152" s="34"/>
      <c r="I2152" s="53"/>
    </row>
    <row r="2153" spans="2:9" x14ac:dyDescent="0.2">
      <c r="B2153" s="33"/>
      <c r="C2153" s="31"/>
      <c r="D2153" s="31"/>
      <c r="E2153" s="38"/>
      <c r="F2153" s="32"/>
      <c r="G2153" s="34"/>
      <c r="H2153" s="34"/>
      <c r="I2153" s="53"/>
    </row>
    <row r="2154" spans="2:9" x14ac:dyDescent="0.2">
      <c r="B2154" s="33"/>
      <c r="C2154" s="31"/>
      <c r="D2154" s="31"/>
      <c r="E2154" s="38"/>
      <c r="F2154" s="32"/>
      <c r="G2154" s="34"/>
      <c r="H2154" s="34"/>
      <c r="I2154" s="53"/>
    </row>
    <row r="2155" spans="2:9" x14ac:dyDescent="0.2">
      <c r="B2155" s="33"/>
      <c r="C2155" s="31"/>
      <c r="D2155" s="31"/>
      <c r="E2155" s="38"/>
      <c r="F2155" s="32"/>
      <c r="G2155" s="34"/>
      <c r="H2155" s="34"/>
      <c r="I2155" s="53"/>
    </row>
    <row r="2156" spans="2:9" x14ac:dyDescent="0.2">
      <c r="B2156" s="33"/>
      <c r="C2156" s="31"/>
      <c r="D2156" s="31"/>
      <c r="E2156" s="38"/>
      <c r="F2156" s="32"/>
      <c r="G2156" s="34"/>
      <c r="H2156" s="34"/>
      <c r="I2156" s="53"/>
    </row>
    <row r="2157" spans="2:9" x14ac:dyDescent="0.2">
      <c r="B2157" s="33"/>
      <c r="C2157" s="31"/>
      <c r="D2157" s="31"/>
      <c r="E2157" s="38"/>
      <c r="F2157" s="32"/>
      <c r="G2157" s="34"/>
      <c r="H2157" s="34"/>
      <c r="I2157" s="53"/>
    </row>
    <row r="2158" spans="2:9" x14ac:dyDescent="0.2">
      <c r="B2158" s="33"/>
      <c r="C2158" s="31"/>
      <c r="D2158" s="31"/>
      <c r="E2158" s="38"/>
      <c r="F2158" s="32"/>
      <c r="G2158" s="34"/>
      <c r="H2158" s="34"/>
      <c r="I2158" s="53"/>
    </row>
    <row r="2159" spans="2:9" x14ac:dyDescent="0.2">
      <c r="B2159" s="33"/>
      <c r="C2159" s="31"/>
      <c r="D2159" s="31"/>
      <c r="E2159" s="38"/>
      <c r="F2159" s="32"/>
      <c r="G2159" s="34"/>
      <c r="H2159" s="34"/>
      <c r="I2159" s="53"/>
    </row>
    <row r="2160" spans="2:9" x14ac:dyDescent="0.2">
      <c r="B2160" s="33"/>
      <c r="C2160" s="31"/>
      <c r="D2160" s="31"/>
      <c r="E2160" s="38"/>
      <c r="F2160" s="32"/>
      <c r="G2160" s="34"/>
      <c r="H2160" s="34"/>
      <c r="I2160" s="53"/>
    </row>
    <row r="2161" spans="2:9" x14ac:dyDescent="0.2">
      <c r="B2161" s="33"/>
      <c r="C2161" s="31"/>
      <c r="D2161" s="31"/>
      <c r="E2161" s="38"/>
      <c r="F2161" s="32"/>
      <c r="G2161" s="34"/>
      <c r="H2161" s="34"/>
      <c r="I2161" s="53"/>
    </row>
    <row r="2162" spans="2:9" x14ac:dyDescent="0.2">
      <c r="B2162" s="33"/>
      <c r="C2162" s="31"/>
      <c r="D2162" s="31"/>
      <c r="E2162" s="38"/>
      <c r="F2162" s="32"/>
      <c r="G2162" s="34"/>
      <c r="H2162" s="34"/>
      <c r="I2162" s="53"/>
    </row>
    <row r="2163" spans="2:9" x14ac:dyDescent="0.2">
      <c r="B2163" s="33"/>
      <c r="C2163" s="31"/>
      <c r="D2163" s="31"/>
      <c r="E2163" s="38"/>
      <c r="F2163" s="32"/>
      <c r="G2163" s="34"/>
      <c r="H2163" s="34"/>
      <c r="I2163" s="53"/>
    </row>
    <row r="2164" spans="2:9" x14ac:dyDescent="0.2">
      <c r="B2164" s="33"/>
      <c r="C2164" s="31"/>
      <c r="D2164" s="31"/>
      <c r="E2164" s="38"/>
      <c r="F2164" s="32"/>
      <c r="G2164" s="34"/>
      <c r="H2164" s="34"/>
      <c r="I2164" s="53"/>
    </row>
    <row r="2165" spans="2:9" x14ac:dyDescent="0.2">
      <c r="B2165" s="33"/>
      <c r="C2165" s="31"/>
      <c r="D2165" s="31"/>
      <c r="E2165" s="38"/>
      <c r="F2165" s="32"/>
      <c r="G2165" s="34"/>
      <c r="H2165" s="34"/>
      <c r="I2165" s="53"/>
    </row>
    <row r="2166" spans="2:9" x14ac:dyDescent="0.2">
      <c r="B2166" s="33"/>
      <c r="C2166" s="31"/>
      <c r="D2166" s="31"/>
      <c r="E2166" s="38"/>
      <c r="F2166" s="32"/>
      <c r="G2166" s="34"/>
      <c r="H2166" s="34"/>
      <c r="I2166" s="53"/>
    </row>
    <row r="2167" spans="2:9" x14ac:dyDescent="0.2">
      <c r="B2167" s="33"/>
      <c r="C2167" s="31"/>
      <c r="D2167" s="31"/>
      <c r="E2167" s="38"/>
      <c r="F2167" s="32"/>
      <c r="G2167" s="34"/>
      <c r="H2167" s="34"/>
      <c r="I2167" s="53"/>
    </row>
    <row r="2168" spans="2:9" x14ac:dyDescent="0.2">
      <c r="B2168" s="33"/>
      <c r="C2168" s="31"/>
      <c r="D2168" s="31"/>
      <c r="E2168" s="38"/>
      <c r="F2168" s="32"/>
      <c r="G2168" s="34"/>
      <c r="H2168" s="34"/>
      <c r="I2168" s="53"/>
    </row>
    <row r="2169" spans="2:9" x14ac:dyDescent="0.2">
      <c r="B2169" s="33"/>
      <c r="C2169" s="31"/>
      <c r="D2169" s="31"/>
      <c r="E2169" s="38"/>
      <c r="F2169" s="32"/>
      <c r="G2169" s="34"/>
      <c r="H2169" s="34"/>
      <c r="I2169" s="53"/>
    </row>
    <row r="2170" spans="2:9" x14ac:dyDescent="0.2">
      <c r="B2170" s="33"/>
      <c r="C2170" s="31"/>
      <c r="D2170" s="31"/>
      <c r="E2170" s="38"/>
      <c r="F2170" s="32"/>
      <c r="G2170" s="34"/>
      <c r="H2170" s="34"/>
      <c r="I2170" s="53"/>
    </row>
    <row r="2171" spans="2:9" x14ac:dyDescent="0.2">
      <c r="B2171" s="33"/>
      <c r="C2171" s="31"/>
      <c r="D2171" s="31"/>
      <c r="E2171" s="38"/>
      <c r="F2171" s="32"/>
      <c r="G2171" s="34"/>
      <c r="H2171" s="34"/>
      <c r="I2171" s="53"/>
    </row>
    <row r="2172" spans="2:9" x14ac:dyDescent="0.2">
      <c r="B2172" s="33"/>
      <c r="C2172" s="31"/>
      <c r="D2172" s="31"/>
      <c r="E2172" s="38"/>
      <c r="F2172" s="32"/>
      <c r="G2172" s="34"/>
      <c r="H2172" s="34"/>
      <c r="I2172" s="53"/>
    </row>
    <row r="2173" spans="2:9" x14ac:dyDescent="0.2">
      <c r="B2173" s="33"/>
      <c r="C2173" s="31"/>
      <c r="D2173" s="31"/>
      <c r="E2173" s="38"/>
      <c r="F2173" s="32"/>
      <c r="G2173" s="34"/>
      <c r="H2173" s="34"/>
      <c r="I2173" s="53"/>
    </row>
    <row r="2174" spans="2:9" x14ac:dyDescent="0.2">
      <c r="B2174" s="33"/>
      <c r="C2174" s="31"/>
      <c r="D2174" s="31"/>
      <c r="E2174" s="38"/>
      <c r="F2174" s="32"/>
      <c r="G2174" s="34"/>
      <c r="H2174" s="34"/>
      <c r="I2174" s="53"/>
    </row>
    <row r="2175" spans="2:9" x14ac:dyDescent="0.2">
      <c r="B2175" s="33"/>
      <c r="C2175" s="31"/>
      <c r="D2175" s="31"/>
      <c r="E2175" s="38"/>
      <c r="F2175" s="32"/>
      <c r="G2175" s="34"/>
      <c r="H2175" s="34"/>
      <c r="I2175" s="53"/>
    </row>
    <row r="2176" spans="2:9" x14ac:dyDescent="0.2">
      <c r="B2176" s="33"/>
      <c r="C2176" s="31"/>
      <c r="D2176" s="31"/>
      <c r="E2176" s="38"/>
      <c r="F2176" s="32"/>
      <c r="G2176" s="34"/>
      <c r="H2176" s="34"/>
      <c r="I2176" s="53"/>
    </row>
    <row r="2177" spans="2:9" x14ac:dyDescent="0.2">
      <c r="B2177" s="33"/>
      <c r="C2177" s="31"/>
      <c r="D2177" s="31"/>
      <c r="E2177" s="38"/>
      <c r="F2177" s="32"/>
      <c r="G2177" s="34"/>
      <c r="H2177" s="34"/>
      <c r="I2177" s="53"/>
    </row>
    <row r="2178" spans="2:9" x14ac:dyDescent="0.2">
      <c r="B2178" s="33"/>
      <c r="C2178" s="31"/>
      <c r="D2178" s="31"/>
      <c r="E2178" s="38"/>
      <c r="F2178" s="32"/>
      <c r="G2178" s="34"/>
      <c r="H2178" s="34"/>
      <c r="I2178" s="53"/>
    </row>
    <row r="2179" spans="2:9" x14ac:dyDescent="0.2">
      <c r="B2179" s="33"/>
      <c r="C2179" s="31"/>
      <c r="D2179" s="31"/>
      <c r="E2179" s="38"/>
      <c r="F2179" s="32"/>
      <c r="G2179" s="34"/>
      <c r="H2179" s="34"/>
      <c r="I2179" s="53"/>
    </row>
    <row r="2180" spans="2:9" x14ac:dyDescent="0.2">
      <c r="B2180" s="33"/>
      <c r="C2180" s="31"/>
      <c r="D2180" s="31"/>
      <c r="E2180" s="38"/>
      <c r="F2180" s="32"/>
      <c r="G2180" s="34"/>
      <c r="H2180" s="34"/>
      <c r="I2180" s="53"/>
    </row>
    <row r="2181" spans="2:9" x14ac:dyDescent="0.2">
      <c r="B2181" s="33"/>
      <c r="C2181" s="31"/>
      <c r="D2181" s="31"/>
      <c r="E2181" s="38"/>
      <c r="F2181" s="32"/>
      <c r="G2181" s="34"/>
      <c r="H2181" s="34"/>
      <c r="I2181" s="53"/>
    </row>
    <row r="2182" spans="2:9" x14ac:dyDescent="0.2">
      <c r="B2182" s="33"/>
      <c r="C2182" s="31"/>
      <c r="D2182" s="31"/>
      <c r="E2182" s="38"/>
      <c r="F2182" s="32"/>
      <c r="G2182" s="34"/>
      <c r="H2182" s="34"/>
      <c r="I2182" s="53"/>
    </row>
    <row r="2183" spans="2:9" x14ac:dyDescent="0.2">
      <c r="B2183" s="33"/>
      <c r="C2183" s="31"/>
      <c r="D2183" s="31"/>
      <c r="E2183" s="38"/>
      <c r="F2183" s="32"/>
      <c r="G2183" s="34"/>
      <c r="H2183" s="34"/>
      <c r="I2183" s="53"/>
    </row>
    <row r="2184" spans="2:9" x14ac:dyDescent="0.2">
      <c r="B2184" s="33"/>
      <c r="C2184" s="31"/>
      <c r="D2184" s="31"/>
      <c r="E2184" s="38"/>
      <c r="F2184" s="32"/>
      <c r="G2184" s="34"/>
      <c r="H2184" s="34"/>
      <c r="I2184" s="53"/>
    </row>
    <row r="2185" spans="2:9" x14ac:dyDescent="0.2">
      <c r="B2185" s="33"/>
      <c r="C2185" s="31"/>
      <c r="D2185" s="31"/>
      <c r="E2185" s="38"/>
      <c r="F2185" s="32"/>
      <c r="G2185" s="34"/>
      <c r="H2185" s="34"/>
      <c r="I2185" s="53"/>
    </row>
    <row r="2186" spans="2:9" x14ac:dyDescent="0.2">
      <c r="B2186" s="33"/>
      <c r="C2186" s="31"/>
      <c r="D2186" s="31"/>
      <c r="E2186" s="38"/>
      <c r="F2186" s="32"/>
      <c r="G2186" s="34"/>
      <c r="H2186" s="34"/>
      <c r="I2186" s="53"/>
    </row>
    <row r="2187" spans="2:9" x14ac:dyDescent="0.2">
      <c r="B2187" s="33"/>
      <c r="C2187" s="31"/>
      <c r="D2187" s="31"/>
      <c r="E2187" s="38"/>
      <c r="F2187" s="32"/>
      <c r="G2187" s="34"/>
      <c r="H2187" s="34"/>
      <c r="I2187" s="53"/>
    </row>
    <row r="2188" spans="2:9" x14ac:dyDescent="0.2">
      <c r="B2188" s="33"/>
      <c r="C2188" s="31"/>
      <c r="D2188" s="31"/>
      <c r="E2188" s="38"/>
      <c r="F2188" s="32"/>
      <c r="G2188" s="34"/>
      <c r="H2188" s="34"/>
      <c r="I2188" s="53"/>
    </row>
    <row r="2189" spans="2:9" x14ac:dyDescent="0.2">
      <c r="B2189" s="33"/>
      <c r="C2189" s="31"/>
      <c r="D2189" s="31"/>
      <c r="E2189" s="38"/>
      <c r="F2189" s="32"/>
      <c r="G2189" s="34"/>
      <c r="H2189" s="34"/>
      <c r="I2189" s="53"/>
    </row>
    <row r="2190" spans="2:9" x14ac:dyDescent="0.2">
      <c r="B2190" s="33"/>
      <c r="C2190" s="31"/>
      <c r="D2190" s="31"/>
      <c r="E2190" s="38"/>
      <c r="F2190" s="32"/>
      <c r="G2190" s="34"/>
      <c r="H2190" s="34"/>
      <c r="I2190" s="53"/>
    </row>
    <row r="2191" spans="2:9" x14ac:dyDescent="0.2">
      <c r="B2191" s="33"/>
      <c r="C2191" s="31"/>
      <c r="D2191" s="31"/>
      <c r="E2191" s="38"/>
      <c r="F2191" s="32"/>
      <c r="G2191" s="34"/>
      <c r="H2191" s="34"/>
      <c r="I2191" s="53"/>
    </row>
    <row r="2192" spans="2:9" x14ac:dyDescent="0.2">
      <c r="B2192" s="33"/>
      <c r="C2192" s="31"/>
      <c r="D2192" s="31"/>
      <c r="E2192" s="38"/>
      <c r="F2192" s="32"/>
      <c r="G2192" s="34"/>
      <c r="H2192" s="34"/>
      <c r="I2192" s="53"/>
    </row>
    <row r="2193" spans="2:9" x14ac:dyDescent="0.2">
      <c r="B2193" s="33"/>
      <c r="C2193" s="31"/>
      <c r="D2193" s="31"/>
      <c r="E2193" s="38"/>
      <c r="F2193" s="32"/>
      <c r="G2193" s="34"/>
      <c r="H2193" s="34"/>
      <c r="I2193" s="53"/>
    </row>
    <row r="2194" spans="2:9" x14ac:dyDescent="0.2">
      <c r="B2194" s="33"/>
      <c r="C2194" s="31"/>
      <c r="D2194" s="31"/>
      <c r="E2194" s="38"/>
      <c r="F2194" s="32"/>
      <c r="G2194" s="34"/>
      <c r="H2194" s="34"/>
      <c r="I2194" s="53"/>
    </row>
    <row r="2195" spans="2:9" x14ac:dyDescent="0.2">
      <c r="B2195" s="33"/>
      <c r="C2195" s="31"/>
      <c r="D2195" s="31"/>
      <c r="E2195" s="38"/>
      <c r="F2195" s="32"/>
      <c r="G2195" s="34"/>
      <c r="H2195" s="34"/>
      <c r="I2195" s="53"/>
    </row>
    <row r="2196" spans="2:9" x14ac:dyDescent="0.2">
      <c r="B2196" s="33"/>
      <c r="C2196" s="31"/>
      <c r="D2196" s="31"/>
      <c r="E2196" s="38"/>
      <c r="F2196" s="32"/>
      <c r="G2196" s="34"/>
      <c r="H2196" s="34"/>
      <c r="I2196" s="53"/>
    </row>
    <row r="2197" spans="2:9" x14ac:dyDescent="0.2">
      <c r="B2197" s="33"/>
      <c r="C2197" s="31"/>
      <c r="D2197" s="31"/>
      <c r="E2197" s="38"/>
      <c r="F2197" s="32"/>
      <c r="G2197" s="34"/>
      <c r="H2197" s="34"/>
      <c r="I2197" s="53"/>
    </row>
    <row r="2198" spans="2:9" x14ac:dyDescent="0.2">
      <c r="B2198" s="33"/>
      <c r="C2198" s="31"/>
      <c r="D2198" s="31"/>
      <c r="E2198" s="38"/>
      <c r="F2198" s="32"/>
      <c r="G2198" s="34"/>
      <c r="H2198" s="34"/>
      <c r="I2198" s="53"/>
    </row>
    <row r="2199" spans="2:9" x14ac:dyDescent="0.2">
      <c r="B2199" s="33"/>
      <c r="C2199" s="31"/>
      <c r="D2199" s="31"/>
      <c r="E2199" s="38"/>
      <c r="F2199" s="32"/>
      <c r="G2199" s="34"/>
      <c r="H2199" s="34"/>
      <c r="I2199" s="53"/>
    </row>
    <row r="2200" spans="2:9" x14ac:dyDescent="0.2">
      <c r="B2200" s="33"/>
      <c r="C2200" s="31"/>
      <c r="D2200" s="31"/>
      <c r="E2200" s="38"/>
      <c r="F2200" s="32"/>
      <c r="G2200" s="34"/>
      <c r="H2200" s="34"/>
      <c r="I2200" s="53"/>
    </row>
    <row r="2201" spans="2:9" x14ac:dyDescent="0.2">
      <c r="B2201" s="33"/>
      <c r="C2201" s="31"/>
      <c r="D2201" s="31"/>
      <c r="E2201" s="38"/>
      <c r="F2201" s="32"/>
      <c r="G2201" s="34"/>
      <c r="H2201" s="34"/>
      <c r="I2201" s="53"/>
    </row>
    <row r="2202" spans="2:9" x14ac:dyDescent="0.2">
      <c r="B2202" s="33"/>
      <c r="C2202" s="31"/>
      <c r="D2202" s="31"/>
      <c r="E2202" s="38"/>
      <c r="F2202" s="32"/>
      <c r="G2202" s="34"/>
      <c r="H2202" s="34"/>
      <c r="I2202" s="53"/>
    </row>
    <row r="2203" spans="2:9" x14ac:dyDescent="0.2">
      <c r="B2203" s="33"/>
      <c r="C2203" s="31"/>
      <c r="D2203" s="31"/>
      <c r="E2203" s="38"/>
      <c r="F2203" s="32"/>
      <c r="G2203" s="34"/>
      <c r="H2203" s="34"/>
      <c r="I2203" s="53"/>
    </row>
    <row r="2204" spans="2:9" x14ac:dyDescent="0.2">
      <c r="B2204" s="33"/>
      <c r="C2204" s="31"/>
      <c r="D2204" s="31"/>
      <c r="E2204" s="38"/>
      <c r="F2204" s="32"/>
      <c r="G2204" s="34"/>
      <c r="H2204" s="34"/>
      <c r="I2204" s="53"/>
    </row>
    <row r="2205" spans="2:9" x14ac:dyDescent="0.2">
      <c r="B2205" s="33"/>
      <c r="C2205" s="31"/>
      <c r="D2205" s="31"/>
      <c r="E2205" s="38"/>
      <c r="F2205" s="32"/>
      <c r="G2205" s="34"/>
      <c r="H2205" s="34"/>
      <c r="I2205" s="53"/>
    </row>
    <row r="2206" spans="2:9" x14ac:dyDescent="0.2">
      <c r="B2206" s="33"/>
      <c r="C2206" s="31"/>
      <c r="D2206" s="31"/>
      <c r="E2206" s="38"/>
      <c r="F2206" s="32"/>
      <c r="G2206" s="34"/>
      <c r="H2206" s="34"/>
      <c r="I2206" s="53"/>
    </row>
    <row r="2207" spans="2:9" x14ac:dyDescent="0.2">
      <c r="B2207" s="33"/>
      <c r="C2207" s="31"/>
      <c r="D2207" s="31"/>
      <c r="E2207" s="38"/>
      <c r="F2207" s="32"/>
      <c r="G2207" s="34"/>
      <c r="H2207" s="34"/>
      <c r="I2207" s="53"/>
    </row>
    <row r="2208" spans="2:9" x14ac:dyDescent="0.2">
      <c r="B2208" s="33"/>
      <c r="C2208" s="31"/>
      <c r="D2208" s="31"/>
      <c r="E2208" s="38"/>
      <c r="F2208" s="32"/>
      <c r="G2208" s="34"/>
      <c r="H2208" s="34"/>
      <c r="I2208" s="53"/>
    </row>
    <row r="2209" spans="2:9" x14ac:dyDescent="0.2">
      <c r="B2209" s="33"/>
      <c r="C2209" s="31"/>
      <c r="D2209" s="31"/>
      <c r="E2209" s="38"/>
      <c r="F2209" s="32"/>
      <c r="G2209" s="34"/>
      <c r="H2209" s="34"/>
      <c r="I2209" s="53"/>
    </row>
    <row r="2210" spans="2:9" x14ac:dyDescent="0.2">
      <c r="B2210" s="33"/>
      <c r="C2210" s="31"/>
      <c r="D2210" s="31"/>
      <c r="E2210" s="38"/>
      <c r="F2210" s="32"/>
      <c r="G2210" s="34"/>
      <c r="H2210" s="34"/>
      <c r="I2210" s="53"/>
    </row>
    <row r="2211" spans="2:9" x14ac:dyDescent="0.2">
      <c r="B2211" s="33"/>
      <c r="C2211" s="31"/>
      <c r="D2211" s="31"/>
      <c r="E2211" s="38"/>
      <c r="F2211" s="32"/>
      <c r="G2211" s="34"/>
      <c r="H2211" s="34"/>
      <c r="I2211" s="53"/>
    </row>
    <row r="2212" spans="2:9" x14ac:dyDescent="0.2">
      <c r="B2212" s="33"/>
      <c r="C2212" s="31"/>
      <c r="D2212" s="31"/>
      <c r="E2212" s="38"/>
      <c r="F2212" s="32"/>
      <c r="G2212" s="34"/>
      <c r="H2212" s="34"/>
      <c r="I2212" s="53"/>
    </row>
    <row r="2213" spans="2:9" x14ac:dyDescent="0.2">
      <c r="B2213" s="33"/>
      <c r="C2213" s="31"/>
      <c r="D2213" s="31"/>
      <c r="E2213" s="38"/>
      <c r="F2213" s="32"/>
      <c r="G2213" s="34"/>
      <c r="H2213" s="34"/>
      <c r="I2213" s="53"/>
    </row>
    <row r="2214" spans="2:9" x14ac:dyDescent="0.2">
      <c r="B2214" s="33"/>
      <c r="C2214" s="31"/>
      <c r="D2214" s="31"/>
      <c r="E2214" s="38"/>
      <c r="F2214" s="32"/>
      <c r="G2214" s="34"/>
      <c r="H2214" s="34"/>
      <c r="I2214" s="53"/>
    </row>
    <row r="2215" spans="2:9" x14ac:dyDescent="0.2">
      <c r="B2215" s="33"/>
      <c r="C2215" s="31"/>
      <c r="D2215" s="31"/>
      <c r="E2215" s="38"/>
      <c r="F2215" s="32"/>
      <c r="G2215" s="34"/>
      <c r="H2215" s="34"/>
      <c r="I2215" s="53"/>
    </row>
    <row r="2216" spans="2:9" x14ac:dyDescent="0.2">
      <c r="B2216" s="33"/>
      <c r="C2216" s="31"/>
      <c r="D2216" s="31"/>
      <c r="E2216" s="38"/>
      <c r="F2216" s="32"/>
      <c r="G2216" s="34"/>
      <c r="H2216" s="34"/>
      <c r="I2216" s="53"/>
    </row>
    <row r="2217" spans="2:9" x14ac:dyDescent="0.2">
      <c r="B2217" s="33"/>
      <c r="C2217" s="31"/>
      <c r="D2217" s="31"/>
      <c r="E2217" s="38"/>
      <c r="F2217" s="32"/>
      <c r="G2217" s="34"/>
      <c r="H2217" s="34"/>
      <c r="I2217" s="53"/>
    </row>
    <row r="2218" spans="2:9" x14ac:dyDescent="0.2">
      <c r="B2218" s="33"/>
      <c r="C2218" s="31"/>
      <c r="D2218" s="31"/>
      <c r="E2218" s="38"/>
      <c r="F2218" s="32"/>
      <c r="G2218" s="34"/>
      <c r="H2218" s="34"/>
      <c r="I2218" s="53"/>
    </row>
    <row r="2219" spans="2:9" x14ac:dyDescent="0.2">
      <c r="B2219" s="33"/>
      <c r="C2219" s="31"/>
      <c r="D2219" s="31"/>
      <c r="E2219" s="38"/>
      <c r="F2219" s="32"/>
      <c r="G2219" s="34"/>
      <c r="H2219" s="34"/>
      <c r="I2219" s="53"/>
    </row>
    <row r="2220" spans="2:9" x14ac:dyDescent="0.2">
      <c r="B2220" s="33"/>
      <c r="C2220" s="31"/>
      <c r="D2220" s="31"/>
      <c r="E2220" s="38"/>
      <c r="F2220" s="32"/>
      <c r="G2220" s="34"/>
      <c r="H2220" s="34"/>
      <c r="I2220" s="53"/>
    </row>
    <row r="2221" spans="2:9" x14ac:dyDescent="0.2">
      <c r="B2221" s="33"/>
      <c r="C2221" s="31"/>
      <c r="D2221" s="31"/>
      <c r="E2221" s="38"/>
      <c r="F2221" s="32"/>
      <c r="G2221" s="34"/>
      <c r="H2221" s="34"/>
      <c r="I2221" s="53"/>
    </row>
    <row r="2222" spans="2:9" x14ac:dyDescent="0.2">
      <c r="B2222" s="33"/>
      <c r="C2222" s="31"/>
      <c r="D2222" s="31"/>
      <c r="E2222" s="38"/>
      <c r="F2222" s="32"/>
      <c r="G2222" s="34"/>
      <c r="H2222" s="34"/>
      <c r="I2222" s="53"/>
    </row>
    <row r="2223" spans="2:9" x14ac:dyDescent="0.2">
      <c r="B2223" s="33"/>
      <c r="C2223" s="31"/>
      <c r="D2223" s="31"/>
      <c r="E2223" s="38"/>
      <c r="F2223" s="32"/>
      <c r="G2223" s="34"/>
      <c r="H2223" s="34"/>
      <c r="I2223" s="53"/>
    </row>
    <row r="2224" spans="2:9" x14ac:dyDescent="0.2">
      <c r="B2224" s="33"/>
      <c r="C2224" s="31"/>
      <c r="D2224" s="31"/>
      <c r="E2224" s="38"/>
      <c r="F2224" s="32"/>
      <c r="G2224" s="34"/>
      <c r="H2224" s="34"/>
      <c r="I2224" s="53"/>
    </row>
    <row r="2225" spans="2:9" x14ac:dyDescent="0.2">
      <c r="B2225" s="33"/>
      <c r="C2225" s="31"/>
      <c r="D2225" s="31"/>
      <c r="E2225" s="38"/>
      <c r="F2225" s="32"/>
      <c r="G2225" s="34"/>
      <c r="H2225" s="34"/>
      <c r="I2225" s="53"/>
    </row>
    <row r="2226" spans="2:9" x14ac:dyDescent="0.2">
      <c r="B2226" s="33"/>
      <c r="C2226" s="31"/>
      <c r="D2226" s="31"/>
      <c r="E2226" s="38"/>
      <c r="F2226" s="32"/>
      <c r="G2226" s="34"/>
      <c r="H2226" s="34"/>
      <c r="I2226" s="53"/>
    </row>
    <row r="2227" spans="2:9" x14ac:dyDescent="0.2">
      <c r="B2227" s="33"/>
      <c r="C2227" s="31"/>
      <c r="D2227" s="31"/>
      <c r="E2227" s="38"/>
      <c r="F2227" s="32"/>
      <c r="G2227" s="34"/>
      <c r="H2227" s="34"/>
      <c r="I2227" s="53"/>
    </row>
    <row r="2228" spans="2:9" x14ac:dyDescent="0.2">
      <c r="B2228" s="33"/>
      <c r="C2228" s="31"/>
      <c r="D2228" s="31"/>
      <c r="E2228" s="38"/>
      <c r="F2228" s="32"/>
      <c r="G2228" s="34"/>
      <c r="H2228" s="34"/>
      <c r="I2228" s="53"/>
    </row>
    <row r="2229" spans="2:9" x14ac:dyDescent="0.2">
      <c r="B2229" s="33"/>
      <c r="C2229" s="31"/>
      <c r="D2229" s="31"/>
      <c r="E2229" s="38"/>
      <c r="F2229" s="32"/>
      <c r="G2229" s="34"/>
      <c r="H2229" s="34"/>
      <c r="I2229" s="53"/>
    </row>
    <row r="2230" spans="2:9" x14ac:dyDescent="0.2">
      <c r="B2230" s="33"/>
      <c r="C2230" s="31"/>
      <c r="D2230" s="31"/>
      <c r="E2230" s="38"/>
      <c r="F2230" s="32"/>
      <c r="G2230" s="34"/>
      <c r="H2230" s="34"/>
      <c r="I2230" s="53"/>
    </row>
    <row r="2231" spans="2:9" x14ac:dyDescent="0.2">
      <c r="B2231" s="33"/>
      <c r="C2231" s="31"/>
      <c r="D2231" s="31"/>
      <c r="E2231" s="38"/>
      <c r="F2231" s="32"/>
      <c r="G2231" s="34"/>
      <c r="H2231" s="34"/>
      <c r="I2231" s="53"/>
    </row>
    <row r="2232" spans="2:9" x14ac:dyDescent="0.2">
      <c r="B2232" s="33"/>
      <c r="C2232" s="31"/>
      <c r="D2232" s="31"/>
      <c r="E2232" s="38"/>
      <c r="F2232" s="32"/>
      <c r="G2232" s="34"/>
      <c r="H2232" s="34"/>
      <c r="I2232" s="53"/>
    </row>
    <row r="2233" spans="2:9" x14ac:dyDescent="0.2">
      <c r="B2233" s="33"/>
      <c r="C2233" s="31"/>
      <c r="D2233" s="31"/>
      <c r="E2233" s="38"/>
      <c r="F2233" s="32"/>
      <c r="G2233" s="34"/>
      <c r="H2233" s="34"/>
      <c r="I2233" s="53"/>
    </row>
    <row r="2234" spans="2:9" x14ac:dyDescent="0.2">
      <c r="B2234" s="33"/>
      <c r="C2234" s="31"/>
      <c r="D2234" s="31"/>
      <c r="E2234" s="38"/>
      <c r="F2234" s="32"/>
      <c r="G2234" s="34"/>
      <c r="H2234" s="34"/>
      <c r="I2234" s="53"/>
    </row>
    <row r="2235" spans="2:9" x14ac:dyDescent="0.2">
      <c r="B2235" s="33"/>
      <c r="C2235" s="31"/>
      <c r="D2235" s="31"/>
      <c r="E2235" s="38"/>
      <c r="F2235" s="32"/>
      <c r="G2235" s="34"/>
      <c r="H2235" s="34"/>
      <c r="I2235" s="53"/>
    </row>
    <row r="2236" spans="2:9" x14ac:dyDescent="0.2">
      <c r="B2236" s="33"/>
      <c r="C2236" s="31"/>
      <c r="D2236" s="31"/>
      <c r="E2236" s="38"/>
      <c r="F2236" s="32"/>
      <c r="G2236" s="34"/>
      <c r="H2236" s="34"/>
      <c r="I2236" s="53"/>
    </row>
    <row r="2237" spans="2:9" x14ac:dyDescent="0.2">
      <c r="B2237" s="33"/>
      <c r="C2237" s="31"/>
      <c r="D2237" s="31"/>
      <c r="E2237" s="38"/>
      <c r="F2237" s="32"/>
      <c r="G2237" s="34"/>
      <c r="H2237" s="34"/>
      <c r="I2237" s="53"/>
    </row>
    <row r="2238" spans="2:9" x14ac:dyDescent="0.2">
      <c r="B2238" s="33"/>
      <c r="C2238" s="31"/>
      <c r="D2238" s="31"/>
      <c r="E2238" s="38"/>
      <c r="F2238" s="32"/>
      <c r="G2238" s="34"/>
      <c r="H2238" s="34"/>
      <c r="I2238" s="53"/>
    </row>
    <row r="2239" spans="2:9" x14ac:dyDescent="0.2">
      <c r="B2239" s="33"/>
      <c r="C2239" s="31"/>
      <c r="D2239" s="31"/>
      <c r="E2239" s="38"/>
      <c r="F2239" s="32"/>
      <c r="G2239" s="34"/>
      <c r="H2239" s="34"/>
      <c r="I2239" s="53"/>
    </row>
    <row r="2240" spans="2:9" x14ac:dyDescent="0.2">
      <c r="B2240" s="33"/>
      <c r="C2240" s="31"/>
      <c r="D2240" s="31"/>
      <c r="E2240" s="38"/>
      <c r="F2240" s="32"/>
      <c r="G2240" s="34"/>
      <c r="H2240" s="34"/>
      <c r="I2240" s="53"/>
    </row>
    <row r="2241" spans="2:9" x14ac:dyDescent="0.2">
      <c r="B2241" s="33"/>
      <c r="C2241" s="31"/>
      <c r="D2241" s="31"/>
      <c r="E2241" s="38"/>
      <c r="F2241" s="32"/>
      <c r="G2241" s="34"/>
      <c r="H2241" s="34"/>
      <c r="I2241" s="53"/>
    </row>
    <row r="2242" spans="2:9" x14ac:dyDescent="0.2">
      <c r="B2242" s="33"/>
      <c r="C2242" s="31"/>
      <c r="D2242" s="31"/>
      <c r="E2242" s="38"/>
      <c r="F2242" s="32"/>
      <c r="G2242" s="34"/>
      <c r="H2242" s="34"/>
      <c r="I2242" s="53"/>
    </row>
    <row r="2243" spans="2:9" x14ac:dyDescent="0.2">
      <c r="B2243" s="33"/>
      <c r="C2243" s="31"/>
      <c r="D2243" s="31"/>
      <c r="E2243" s="38"/>
      <c r="F2243" s="32"/>
      <c r="G2243" s="34"/>
      <c r="H2243" s="34"/>
      <c r="I2243" s="53"/>
    </row>
    <row r="2244" spans="2:9" x14ac:dyDescent="0.2">
      <c r="B2244" s="33"/>
      <c r="C2244" s="31"/>
      <c r="D2244" s="31"/>
      <c r="E2244" s="38"/>
      <c r="F2244" s="32"/>
      <c r="G2244" s="34"/>
      <c r="H2244" s="34"/>
      <c r="I2244" s="53"/>
    </row>
    <row r="2245" spans="2:9" x14ac:dyDescent="0.2">
      <c r="B2245" s="33"/>
      <c r="C2245" s="31"/>
      <c r="D2245" s="31"/>
      <c r="E2245" s="38"/>
      <c r="F2245" s="32"/>
      <c r="G2245" s="34"/>
      <c r="H2245" s="34"/>
      <c r="I2245" s="53"/>
    </row>
    <row r="2246" spans="2:9" x14ac:dyDescent="0.2">
      <c r="B2246" s="33"/>
      <c r="C2246" s="31"/>
      <c r="D2246" s="31"/>
      <c r="E2246" s="38"/>
      <c r="F2246" s="32"/>
      <c r="G2246" s="34"/>
      <c r="H2246" s="34"/>
      <c r="I2246" s="53"/>
    </row>
    <row r="2247" spans="2:9" x14ac:dyDescent="0.2">
      <c r="B2247" s="33"/>
      <c r="C2247" s="31"/>
      <c r="D2247" s="31"/>
      <c r="E2247" s="38"/>
      <c r="F2247" s="32"/>
      <c r="G2247" s="34"/>
      <c r="H2247" s="34"/>
      <c r="I2247" s="53"/>
    </row>
    <row r="2248" spans="2:9" x14ac:dyDescent="0.2">
      <c r="B2248" s="33"/>
      <c r="C2248" s="31"/>
      <c r="D2248" s="31"/>
      <c r="E2248" s="38"/>
      <c r="F2248" s="32"/>
      <c r="G2248" s="34"/>
      <c r="H2248" s="34"/>
      <c r="I2248" s="53"/>
    </row>
    <row r="2249" spans="2:9" x14ac:dyDescent="0.2">
      <c r="B2249" s="33"/>
      <c r="C2249" s="31"/>
      <c r="D2249" s="31"/>
      <c r="E2249" s="38"/>
      <c r="F2249" s="32"/>
      <c r="G2249" s="34"/>
      <c r="H2249" s="34"/>
      <c r="I2249" s="53"/>
    </row>
    <row r="2250" spans="2:9" x14ac:dyDescent="0.2">
      <c r="B2250" s="33"/>
      <c r="C2250" s="31"/>
      <c r="D2250" s="31"/>
      <c r="E2250" s="38"/>
      <c r="F2250" s="32"/>
      <c r="G2250" s="34"/>
      <c r="H2250" s="34"/>
      <c r="I2250" s="53"/>
    </row>
    <row r="2251" spans="2:9" x14ac:dyDescent="0.2">
      <c r="B2251" s="33"/>
      <c r="C2251" s="31"/>
      <c r="D2251" s="31"/>
      <c r="E2251" s="38"/>
      <c r="F2251" s="32"/>
      <c r="G2251" s="34"/>
      <c r="H2251" s="34"/>
      <c r="I2251" s="53"/>
    </row>
    <row r="2252" spans="2:9" x14ac:dyDescent="0.2">
      <c r="B2252" s="33"/>
      <c r="C2252" s="31"/>
      <c r="D2252" s="31"/>
      <c r="E2252" s="38"/>
      <c r="F2252" s="32"/>
      <c r="G2252" s="34"/>
      <c r="H2252" s="34"/>
      <c r="I2252" s="53"/>
    </row>
    <row r="2253" spans="2:9" x14ac:dyDescent="0.2">
      <c r="B2253" s="33"/>
      <c r="C2253" s="31"/>
      <c r="D2253" s="31"/>
      <c r="E2253" s="38"/>
      <c r="F2253" s="32"/>
      <c r="G2253" s="34"/>
      <c r="H2253" s="34"/>
      <c r="I2253" s="53"/>
    </row>
    <row r="2254" spans="2:9" x14ac:dyDescent="0.2">
      <c r="B2254" s="33"/>
      <c r="C2254" s="31"/>
      <c r="D2254" s="31"/>
      <c r="E2254" s="38"/>
      <c r="F2254" s="32"/>
      <c r="G2254" s="34"/>
      <c r="H2254" s="34"/>
      <c r="I2254" s="53"/>
    </row>
    <row r="2255" spans="2:9" x14ac:dyDescent="0.2">
      <c r="B2255" s="33"/>
      <c r="C2255" s="31"/>
      <c r="D2255" s="31"/>
      <c r="E2255" s="38"/>
      <c r="F2255" s="32"/>
      <c r="G2255" s="34"/>
      <c r="H2255" s="34"/>
      <c r="I2255" s="53"/>
    </row>
    <row r="2256" spans="2:9" x14ac:dyDescent="0.2">
      <c r="B2256" s="33"/>
      <c r="C2256" s="31"/>
      <c r="D2256" s="31"/>
      <c r="E2256" s="38"/>
      <c r="F2256" s="32"/>
      <c r="G2256" s="34"/>
      <c r="H2256" s="34"/>
      <c r="I2256" s="53"/>
    </row>
    <row r="2257" spans="2:9" x14ac:dyDescent="0.2">
      <c r="B2257" s="33"/>
      <c r="C2257" s="31"/>
      <c r="D2257" s="31"/>
      <c r="E2257" s="38"/>
      <c r="F2257" s="32"/>
      <c r="G2257" s="34"/>
      <c r="H2257" s="34"/>
      <c r="I2257" s="53"/>
    </row>
    <row r="2258" spans="2:9" x14ac:dyDescent="0.2">
      <c r="B2258" s="33"/>
      <c r="C2258" s="31"/>
      <c r="D2258" s="31"/>
      <c r="E2258" s="38"/>
      <c r="F2258" s="32"/>
      <c r="G2258" s="34"/>
      <c r="H2258" s="34"/>
      <c r="I2258" s="53"/>
    </row>
    <row r="2259" spans="2:9" x14ac:dyDescent="0.2">
      <c r="B2259" s="33"/>
      <c r="C2259" s="31"/>
      <c r="D2259" s="31"/>
      <c r="E2259" s="38"/>
      <c r="F2259" s="32"/>
      <c r="G2259" s="34"/>
      <c r="H2259" s="34"/>
      <c r="I2259" s="53"/>
    </row>
    <row r="2260" spans="2:9" x14ac:dyDescent="0.2">
      <c r="B2260" s="33"/>
      <c r="C2260" s="31"/>
      <c r="D2260" s="31"/>
      <c r="E2260" s="38"/>
      <c r="F2260" s="32"/>
      <c r="G2260" s="34"/>
      <c r="H2260" s="34"/>
      <c r="I2260" s="53"/>
    </row>
    <row r="2261" spans="2:9" x14ac:dyDescent="0.2">
      <c r="B2261" s="33"/>
      <c r="C2261" s="31"/>
      <c r="D2261" s="31"/>
      <c r="E2261" s="38"/>
      <c r="F2261" s="32"/>
      <c r="G2261" s="34"/>
      <c r="H2261" s="34"/>
      <c r="I2261" s="53"/>
    </row>
    <row r="2262" spans="2:9" x14ac:dyDescent="0.2">
      <c r="B2262" s="33"/>
      <c r="C2262" s="31"/>
      <c r="D2262" s="31"/>
      <c r="E2262" s="38"/>
      <c r="F2262" s="32"/>
      <c r="G2262" s="34"/>
      <c r="H2262" s="34"/>
      <c r="I2262" s="53"/>
    </row>
    <row r="2263" spans="2:9" x14ac:dyDescent="0.2">
      <c r="B2263" s="33"/>
      <c r="C2263" s="31"/>
      <c r="D2263" s="31"/>
      <c r="E2263" s="38"/>
      <c r="F2263" s="32"/>
      <c r="G2263" s="34"/>
      <c r="H2263" s="34"/>
      <c r="I2263" s="53"/>
    </row>
    <row r="2264" spans="2:9" x14ac:dyDescent="0.2">
      <c r="B2264" s="33"/>
      <c r="C2264" s="31"/>
      <c r="D2264" s="31"/>
      <c r="E2264" s="38"/>
      <c r="F2264" s="32"/>
      <c r="G2264" s="34"/>
      <c r="H2264" s="34"/>
      <c r="I2264" s="53"/>
    </row>
    <row r="2265" spans="2:9" x14ac:dyDescent="0.2">
      <c r="B2265" s="33"/>
      <c r="C2265" s="31"/>
      <c r="D2265" s="31"/>
      <c r="E2265" s="38"/>
      <c r="F2265" s="32"/>
      <c r="G2265" s="34"/>
      <c r="H2265" s="34"/>
      <c r="I2265" s="53"/>
    </row>
    <row r="2266" spans="2:9" x14ac:dyDescent="0.2">
      <c r="B2266" s="33"/>
      <c r="C2266" s="31"/>
      <c r="D2266" s="31"/>
      <c r="E2266" s="38"/>
      <c r="F2266" s="32"/>
      <c r="G2266" s="34"/>
      <c r="H2266" s="34"/>
      <c r="I2266" s="53"/>
    </row>
    <row r="2267" spans="2:9" x14ac:dyDescent="0.2">
      <c r="B2267" s="33"/>
      <c r="C2267" s="31"/>
      <c r="D2267" s="31"/>
      <c r="E2267" s="38"/>
      <c r="F2267" s="32"/>
      <c r="G2267" s="34"/>
      <c r="H2267" s="34"/>
      <c r="I2267" s="53"/>
    </row>
    <row r="2268" spans="2:9" x14ac:dyDescent="0.2">
      <c r="B2268" s="33"/>
      <c r="C2268" s="31"/>
      <c r="D2268" s="31"/>
      <c r="E2268" s="38"/>
      <c r="F2268" s="32"/>
      <c r="G2268" s="34"/>
      <c r="H2268" s="34"/>
      <c r="I2268" s="53"/>
    </row>
    <row r="2269" spans="2:9" x14ac:dyDescent="0.2">
      <c r="B2269" s="33"/>
      <c r="C2269" s="31"/>
      <c r="D2269" s="31"/>
      <c r="E2269" s="38"/>
      <c r="F2269" s="32"/>
      <c r="G2269" s="34"/>
      <c r="H2269" s="34"/>
      <c r="I2269" s="53"/>
    </row>
    <row r="2270" spans="2:9" x14ac:dyDescent="0.2">
      <c r="B2270" s="33"/>
      <c r="C2270" s="31"/>
      <c r="D2270" s="31"/>
      <c r="E2270" s="38"/>
      <c r="F2270" s="32"/>
      <c r="G2270" s="34"/>
      <c r="H2270" s="34"/>
      <c r="I2270" s="53"/>
    </row>
    <row r="2271" spans="2:9" x14ac:dyDescent="0.2">
      <c r="B2271" s="33"/>
      <c r="C2271" s="31"/>
      <c r="D2271" s="31"/>
      <c r="E2271" s="38"/>
      <c r="F2271" s="32"/>
      <c r="G2271" s="34"/>
      <c r="H2271" s="34"/>
      <c r="I2271" s="53"/>
    </row>
    <row r="2272" spans="2:9" x14ac:dyDescent="0.2">
      <c r="B2272" s="33"/>
      <c r="C2272" s="31"/>
      <c r="D2272" s="31"/>
      <c r="E2272" s="38"/>
      <c r="F2272" s="32"/>
      <c r="G2272" s="34"/>
      <c r="H2272" s="34"/>
      <c r="I2272" s="53"/>
    </row>
    <row r="2273" spans="2:9" x14ac:dyDescent="0.2">
      <c r="B2273" s="33"/>
      <c r="C2273" s="31"/>
      <c r="D2273" s="31"/>
      <c r="E2273" s="38"/>
      <c r="F2273" s="32"/>
      <c r="G2273" s="34"/>
      <c r="H2273" s="34"/>
      <c r="I2273" s="53"/>
    </row>
    <row r="2274" spans="2:9" x14ac:dyDescent="0.2">
      <c r="B2274" s="33"/>
      <c r="C2274" s="31"/>
      <c r="D2274" s="31"/>
      <c r="E2274" s="38"/>
      <c r="F2274" s="32"/>
      <c r="G2274" s="34"/>
      <c r="H2274" s="34"/>
      <c r="I2274" s="53"/>
    </row>
    <row r="2275" spans="2:9" x14ac:dyDescent="0.2">
      <c r="B2275" s="33"/>
      <c r="C2275" s="31"/>
      <c r="D2275" s="31"/>
      <c r="E2275" s="38"/>
      <c r="F2275" s="32"/>
      <c r="G2275" s="34"/>
      <c r="H2275" s="34"/>
      <c r="I2275" s="53"/>
    </row>
    <row r="2276" spans="2:9" x14ac:dyDescent="0.2">
      <c r="B2276" s="33"/>
      <c r="C2276" s="31"/>
      <c r="D2276" s="31"/>
      <c r="E2276" s="38"/>
      <c r="F2276" s="32"/>
      <c r="G2276" s="34"/>
      <c r="H2276" s="34"/>
      <c r="I2276" s="53"/>
    </row>
    <row r="2277" spans="2:9" x14ac:dyDescent="0.2">
      <c r="B2277" s="33"/>
      <c r="C2277" s="31"/>
      <c r="D2277" s="31"/>
      <c r="E2277" s="38"/>
      <c r="F2277" s="32"/>
      <c r="G2277" s="34"/>
      <c r="H2277" s="34"/>
      <c r="I2277" s="53"/>
    </row>
    <row r="2278" spans="2:9" x14ac:dyDescent="0.2">
      <c r="B2278" s="33"/>
      <c r="C2278" s="31"/>
      <c r="D2278" s="31"/>
      <c r="E2278" s="38"/>
      <c r="F2278" s="32"/>
      <c r="G2278" s="34"/>
      <c r="H2278" s="34"/>
      <c r="I2278" s="53"/>
    </row>
    <row r="2279" spans="2:9" x14ac:dyDescent="0.2">
      <c r="B2279" s="33"/>
      <c r="C2279" s="31"/>
      <c r="D2279" s="31"/>
      <c r="E2279" s="38"/>
      <c r="F2279" s="32"/>
      <c r="G2279" s="34"/>
      <c r="H2279" s="34"/>
      <c r="I2279" s="53"/>
    </row>
    <row r="2280" spans="2:9" x14ac:dyDescent="0.2">
      <c r="B2280" s="33"/>
      <c r="C2280" s="31"/>
      <c r="D2280" s="31"/>
      <c r="E2280" s="38"/>
      <c r="F2280" s="32"/>
      <c r="G2280" s="34"/>
      <c r="H2280" s="34"/>
      <c r="I2280" s="53"/>
    </row>
    <row r="2281" spans="2:9" x14ac:dyDescent="0.2">
      <c r="B2281" s="33"/>
      <c r="C2281" s="31"/>
      <c r="D2281" s="31"/>
      <c r="E2281" s="38"/>
      <c r="F2281" s="32"/>
      <c r="G2281" s="34"/>
      <c r="H2281" s="34"/>
      <c r="I2281" s="53"/>
    </row>
    <row r="2282" spans="2:9" x14ac:dyDescent="0.2">
      <c r="B2282" s="33"/>
      <c r="C2282" s="31"/>
      <c r="D2282" s="31"/>
      <c r="E2282" s="38"/>
      <c r="F2282" s="32"/>
      <c r="G2282" s="34"/>
      <c r="H2282" s="34"/>
      <c r="I2282" s="53"/>
    </row>
    <row r="2283" spans="2:9" x14ac:dyDescent="0.2">
      <c r="B2283" s="33"/>
      <c r="C2283" s="31"/>
      <c r="D2283" s="31"/>
      <c r="E2283" s="38"/>
      <c r="F2283" s="32"/>
      <c r="G2283" s="34"/>
      <c r="H2283" s="34"/>
      <c r="I2283" s="53"/>
    </row>
    <row r="2284" spans="2:9" x14ac:dyDescent="0.2">
      <c r="B2284" s="33"/>
      <c r="C2284" s="31"/>
      <c r="D2284" s="31"/>
      <c r="E2284" s="38"/>
      <c r="F2284" s="32"/>
      <c r="G2284" s="34"/>
      <c r="H2284" s="34"/>
      <c r="I2284" s="53"/>
    </row>
    <row r="2285" spans="2:9" x14ac:dyDescent="0.2">
      <c r="B2285" s="33"/>
      <c r="C2285" s="31"/>
      <c r="D2285" s="31"/>
      <c r="E2285" s="38"/>
      <c r="F2285" s="32"/>
      <c r="G2285" s="34"/>
      <c r="H2285" s="34"/>
      <c r="I2285" s="53"/>
    </row>
    <row r="2286" spans="2:9" x14ac:dyDescent="0.2">
      <c r="B2286" s="33"/>
      <c r="C2286" s="31"/>
      <c r="D2286" s="31"/>
      <c r="E2286" s="38"/>
      <c r="F2286" s="32"/>
      <c r="G2286" s="34"/>
      <c r="H2286" s="34"/>
      <c r="I2286" s="53"/>
    </row>
    <row r="2287" spans="2:9" x14ac:dyDescent="0.2">
      <c r="B2287" s="33"/>
      <c r="C2287" s="31"/>
      <c r="D2287" s="31"/>
      <c r="E2287" s="38"/>
      <c r="F2287" s="32"/>
      <c r="G2287" s="34"/>
      <c r="H2287" s="34"/>
      <c r="I2287" s="53"/>
    </row>
    <row r="2288" spans="2:9" x14ac:dyDescent="0.2">
      <c r="B2288" s="33"/>
      <c r="C2288" s="31"/>
      <c r="D2288" s="31"/>
      <c r="E2288" s="38"/>
      <c r="F2288" s="32"/>
      <c r="G2288" s="34"/>
      <c r="H2288" s="34"/>
      <c r="I2288" s="53"/>
    </row>
    <row r="2289" spans="2:9" x14ac:dyDescent="0.2">
      <c r="B2289" s="33"/>
      <c r="C2289" s="31"/>
      <c r="D2289" s="31"/>
      <c r="E2289" s="38"/>
      <c r="F2289" s="32"/>
      <c r="G2289" s="34"/>
      <c r="H2289" s="34"/>
      <c r="I2289" s="53"/>
    </row>
    <row r="2290" spans="2:9" x14ac:dyDescent="0.2">
      <c r="B2290" s="33"/>
      <c r="C2290" s="31"/>
      <c r="D2290" s="31"/>
      <c r="E2290" s="38"/>
      <c r="F2290" s="32"/>
      <c r="G2290" s="34"/>
      <c r="H2290" s="34"/>
      <c r="I2290" s="53"/>
    </row>
    <row r="2291" spans="2:9" x14ac:dyDescent="0.2">
      <c r="B2291" s="33"/>
      <c r="C2291" s="31"/>
      <c r="D2291" s="31"/>
      <c r="E2291" s="38"/>
      <c r="F2291" s="32"/>
      <c r="G2291" s="34"/>
      <c r="H2291" s="34"/>
      <c r="I2291" s="53"/>
    </row>
    <row r="2292" spans="2:9" x14ac:dyDescent="0.2">
      <c r="B2292" s="33"/>
      <c r="C2292" s="31"/>
      <c r="D2292" s="31"/>
      <c r="E2292" s="38"/>
      <c r="F2292" s="32"/>
      <c r="G2292" s="34"/>
      <c r="H2292" s="34"/>
      <c r="I2292" s="53"/>
    </row>
    <row r="2293" spans="2:9" x14ac:dyDescent="0.2">
      <c r="B2293" s="33"/>
      <c r="C2293" s="31"/>
      <c r="D2293" s="31"/>
      <c r="E2293" s="38"/>
      <c r="F2293" s="32"/>
      <c r="G2293" s="34"/>
      <c r="H2293" s="34"/>
      <c r="I2293" s="53"/>
    </row>
    <row r="2294" spans="2:9" x14ac:dyDescent="0.2">
      <c r="B2294" s="33"/>
      <c r="C2294" s="31"/>
      <c r="D2294" s="31"/>
      <c r="E2294" s="38"/>
      <c r="F2294" s="32"/>
      <c r="G2294" s="34"/>
      <c r="H2294" s="34"/>
      <c r="I2294" s="53"/>
    </row>
    <row r="2295" spans="2:9" x14ac:dyDescent="0.2">
      <c r="B2295" s="33"/>
      <c r="C2295" s="31"/>
      <c r="D2295" s="31"/>
      <c r="E2295" s="38"/>
      <c r="F2295" s="32"/>
      <c r="G2295" s="34"/>
      <c r="H2295" s="34"/>
      <c r="I2295" s="53"/>
    </row>
    <row r="2296" spans="2:9" x14ac:dyDescent="0.2">
      <c r="B2296" s="33"/>
      <c r="C2296" s="31"/>
      <c r="D2296" s="31"/>
      <c r="E2296" s="38"/>
      <c r="F2296" s="32"/>
      <c r="G2296" s="34"/>
      <c r="H2296" s="34"/>
      <c r="I2296" s="53"/>
    </row>
    <row r="2297" spans="2:9" x14ac:dyDescent="0.2">
      <c r="B2297" s="33"/>
      <c r="C2297" s="31"/>
      <c r="D2297" s="31"/>
      <c r="E2297" s="38"/>
      <c r="F2297" s="32"/>
      <c r="G2297" s="34"/>
      <c r="H2297" s="34"/>
      <c r="I2297" s="53"/>
    </row>
    <row r="2298" spans="2:9" x14ac:dyDescent="0.2">
      <c r="B2298" s="33"/>
      <c r="C2298" s="31"/>
      <c r="D2298" s="31"/>
      <c r="E2298" s="38"/>
      <c r="F2298" s="32"/>
      <c r="G2298" s="34"/>
      <c r="H2298" s="34"/>
      <c r="I2298" s="53"/>
    </row>
    <row r="2299" spans="2:9" x14ac:dyDescent="0.2">
      <c r="B2299" s="33"/>
      <c r="C2299" s="31"/>
      <c r="D2299" s="31"/>
      <c r="E2299" s="38"/>
      <c r="F2299" s="32"/>
      <c r="G2299" s="34"/>
      <c r="H2299" s="34"/>
      <c r="I2299" s="53"/>
    </row>
    <row r="2300" spans="2:9" x14ac:dyDescent="0.2">
      <c r="B2300" s="33"/>
      <c r="C2300" s="31"/>
      <c r="D2300" s="31"/>
      <c r="E2300" s="38"/>
      <c r="F2300" s="32"/>
      <c r="G2300" s="34"/>
      <c r="H2300" s="34"/>
      <c r="I2300" s="53"/>
    </row>
    <row r="2301" spans="2:9" x14ac:dyDescent="0.2">
      <c r="B2301" s="33"/>
      <c r="C2301" s="31"/>
      <c r="D2301" s="31"/>
      <c r="E2301" s="38"/>
      <c r="F2301" s="32"/>
      <c r="G2301" s="34"/>
      <c r="H2301" s="34"/>
      <c r="I2301" s="53"/>
    </row>
    <row r="2302" spans="2:9" x14ac:dyDescent="0.2">
      <c r="B2302" s="33"/>
      <c r="C2302" s="31"/>
      <c r="D2302" s="31"/>
      <c r="E2302" s="38"/>
      <c r="F2302" s="32"/>
      <c r="G2302" s="34"/>
      <c r="H2302" s="34"/>
      <c r="I2302" s="53"/>
    </row>
    <row r="2303" spans="2:9" x14ac:dyDescent="0.2">
      <c r="B2303" s="33"/>
      <c r="C2303" s="31"/>
      <c r="D2303" s="31"/>
      <c r="E2303" s="38"/>
      <c r="F2303" s="32"/>
      <c r="G2303" s="34"/>
      <c r="H2303" s="34"/>
      <c r="I2303" s="53"/>
    </row>
    <row r="2304" spans="2:9" x14ac:dyDescent="0.2">
      <c r="B2304" s="33"/>
      <c r="C2304" s="31"/>
      <c r="D2304" s="31"/>
      <c r="E2304" s="38"/>
      <c r="F2304" s="32"/>
      <c r="G2304" s="34"/>
      <c r="H2304" s="34"/>
      <c r="I2304" s="53"/>
    </row>
    <row r="2305" spans="2:9" x14ac:dyDescent="0.2">
      <c r="B2305" s="33"/>
      <c r="C2305" s="31"/>
      <c r="D2305" s="31"/>
      <c r="E2305" s="38"/>
      <c r="F2305" s="32"/>
      <c r="G2305" s="34"/>
      <c r="H2305" s="34"/>
      <c r="I2305" s="53"/>
    </row>
    <row r="2306" spans="2:9" x14ac:dyDescent="0.2">
      <c r="B2306" s="33"/>
      <c r="C2306" s="31"/>
      <c r="D2306" s="31"/>
      <c r="E2306" s="38"/>
      <c r="F2306" s="32"/>
      <c r="G2306" s="34"/>
      <c r="H2306" s="34"/>
      <c r="I2306" s="53"/>
    </row>
    <row r="2307" spans="2:9" x14ac:dyDescent="0.2">
      <c r="B2307" s="33"/>
      <c r="C2307" s="31"/>
      <c r="D2307" s="31"/>
      <c r="E2307" s="38"/>
      <c r="F2307" s="32"/>
      <c r="G2307" s="34"/>
      <c r="H2307" s="34"/>
      <c r="I2307" s="53"/>
    </row>
    <row r="2308" spans="2:9" x14ac:dyDescent="0.2">
      <c r="B2308" s="33"/>
      <c r="C2308" s="31"/>
      <c r="D2308" s="31"/>
      <c r="E2308" s="38"/>
      <c r="F2308" s="32"/>
      <c r="G2308" s="34"/>
      <c r="H2308" s="34"/>
      <c r="I2308" s="53"/>
    </row>
    <row r="2309" spans="2:9" x14ac:dyDescent="0.2">
      <c r="B2309" s="33"/>
      <c r="C2309" s="31"/>
      <c r="D2309" s="31"/>
      <c r="E2309" s="38"/>
      <c r="F2309" s="32"/>
      <c r="G2309" s="34"/>
      <c r="H2309" s="34"/>
      <c r="I2309" s="53"/>
    </row>
    <row r="2310" spans="2:9" x14ac:dyDescent="0.2">
      <c r="B2310" s="33"/>
      <c r="C2310" s="31"/>
      <c r="D2310" s="31"/>
      <c r="E2310" s="38"/>
      <c r="F2310" s="32"/>
      <c r="G2310" s="34"/>
      <c r="H2310" s="34"/>
      <c r="I2310" s="53"/>
    </row>
    <row r="2311" spans="2:9" x14ac:dyDescent="0.2">
      <c r="B2311" s="33"/>
      <c r="C2311" s="31"/>
      <c r="D2311" s="31"/>
      <c r="E2311" s="38"/>
      <c r="F2311" s="32"/>
      <c r="G2311" s="34"/>
      <c r="H2311" s="34"/>
      <c r="I2311" s="53"/>
    </row>
    <row r="2312" spans="2:9" x14ac:dyDescent="0.2">
      <c r="B2312" s="33"/>
      <c r="C2312" s="31"/>
      <c r="D2312" s="31"/>
      <c r="E2312" s="38"/>
      <c r="F2312" s="32"/>
      <c r="G2312" s="34"/>
      <c r="H2312" s="34"/>
      <c r="I2312" s="53"/>
    </row>
    <row r="2313" spans="2:9" x14ac:dyDescent="0.2">
      <c r="B2313" s="33"/>
      <c r="C2313" s="31"/>
      <c r="D2313" s="31"/>
      <c r="E2313" s="38"/>
      <c r="F2313" s="32"/>
      <c r="G2313" s="34"/>
      <c r="H2313" s="34"/>
      <c r="I2313" s="53"/>
    </row>
    <row r="2314" spans="2:9" x14ac:dyDescent="0.2">
      <c r="B2314" s="33"/>
      <c r="C2314" s="31"/>
      <c r="D2314" s="31"/>
      <c r="E2314" s="38"/>
      <c r="F2314" s="32"/>
      <c r="G2314" s="34"/>
      <c r="H2314" s="34"/>
      <c r="I2314" s="53"/>
    </row>
    <row r="2315" spans="2:9" x14ac:dyDescent="0.2">
      <c r="B2315" s="33"/>
      <c r="C2315" s="31"/>
      <c r="D2315" s="31"/>
      <c r="E2315" s="38"/>
      <c r="F2315" s="32"/>
      <c r="G2315" s="34"/>
      <c r="H2315" s="34"/>
      <c r="I2315" s="53"/>
    </row>
    <row r="2316" spans="2:9" x14ac:dyDescent="0.2">
      <c r="B2316" s="33"/>
      <c r="C2316" s="31"/>
      <c r="D2316" s="31"/>
      <c r="E2316" s="38"/>
      <c r="F2316" s="32"/>
      <c r="G2316" s="34"/>
      <c r="H2316" s="34"/>
      <c r="I2316" s="53"/>
    </row>
    <row r="2317" spans="2:9" x14ac:dyDescent="0.2">
      <c r="B2317" s="33"/>
      <c r="C2317" s="31"/>
      <c r="D2317" s="31"/>
      <c r="E2317" s="38"/>
      <c r="F2317" s="32"/>
      <c r="G2317" s="34"/>
      <c r="H2317" s="34"/>
      <c r="I2317" s="53"/>
    </row>
    <row r="2318" spans="2:9" x14ac:dyDescent="0.2">
      <c r="B2318" s="33"/>
      <c r="C2318" s="31"/>
      <c r="D2318" s="31"/>
      <c r="E2318" s="38"/>
      <c r="F2318" s="32"/>
      <c r="G2318" s="34"/>
      <c r="H2318" s="34"/>
      <c r="I2318" s="53"/>
    </row>
    <row r="2319" spans="2:9" x14ac:dyDescent="0.2">
      <c r="B2319" s="33"/>
      <c r="C2319" s="31"/>
      <c r="D2319" s="31"/>
      <c r="E2319" s="38"/>
      <c r="F2319" s="32"/>
      <c r="G2319" s="34"/>
      <c r="H2319" s="34"/>
      <c r="I2319" s="53"/>
    </row>
    <row r="2320" spans="2:9" x14ac:dyDescent="0.2">
      <c r="B2320" s="33"/>
      <c r="C2320" s="31"/>
      <c r="D2320" s="31"/>
      <c r="E2320" s="38"/>
      <c r="F2320" s="32"/>
      <c r="G2320" s="34"/>
      <c r="H2320" s="34"/>
      <c r="I2320" s="53"/>
    </row>
    <row r="2321" spans="2:9" x14ac:dyDescent="0.2">
      <c r="B2321" s="33"/>
      <c r="C2321" s="31"/>
      <c r="D2321" s="31"/>
      <c r="E2321" s="38"/>
      <c r="F2321" s="32"/>
      <c r="G2321" s="34"/>
      <c r="H2321" s="34"/>
      <c r="I2321" s="53"/>
    </row>
    <row r="2322" spans="2:9" x14ac:dyDescent="0.2">
      <c r="B2322" s="33"/>
      <c r="C2322" s="31"/>
      <c r="D2322" s="31"/>
      <c r="E2322" s="38"/>
      <c r="F2322" s="32"/>
      <c r="G2322" s="34"/>
      <c r="H2322" s="34"/>
      <c r="I2322" s="53"/>
    </row>
    <row r="2323" spans="2:9" x14ac:dyDescent="0.2">
      <c r="B2323" s="33"/>
      <c r="C2323" s="31"/>
      <c r="D2323" s="31"/>
      <c r="E2323" s="38"/>
      <c r="F2323" s="32"/>
      <c r="G2323" s="34"/>
      <c r="H2323" s="34"/>
      <c r="I2323" s="53"/>
    </row>
    <row r="2324" spans="2:9" x14ac:dyDescent="0.2">
      <c r="B2324" s="33"/>
      <c r="C2324" s="31"/>
      <c r="D2324" s="31"/>
      <c r="E2324" s="38"/>
      <c r="F2324" s="32"/>
      <c r="G2324" s="34"/>
      <c r="H2324" s="34"/>
      <c r="I2324" s="53"/>
    </row>
    <row r="2325" spans="2:9" x14ac:dyDescent="0.2">
      <c r="B2325" s="33"/>
      <c r="C2325" s="31"/>
      <c r="D2325" s="31"/>
      <c r="E2325" s="38"/>
      <c r="F2325" s="32"/>
      <c r="G2325" s="34"/>
      <c r="H2325" s="34"/>
      <c r="I2325" s="53"/>
    </row>
    <row r="2326" spans="2:9" x14ac:dyDescent="0.2">
      <c r="B2326" s="33"/>
      <c r="C2326" s="31"/>
      <c r="D2326" s="31"/>
      <c r="E2326" s="38"/>
      <c r="F2326" s="32"/>
      <c r="G2326" s="34"/>
      <c r="H2326" s="34"/>
      <c r="I2326" s="53"/>
    </row>
    <row r="2327" spans="2:9" x14ac:dyDescent="0.2">
      <c r="B2327" s="33"/>
      <c r="C2327" s="31"/>
      <c r="D2327" s="31"/>
      <c r="E2327" s="38"/>
      <c r="F2327" s="32"/>
      <c r="G2327" s="34"/>
      <c r="H2327" s="34"/>
      <c r="I2327" s="53"/>
    </row>
    <row r="2328" spans="2:9" x14ac:dyDescent="0.2">
      <c r="B2328" s="33"/>
      <c r="C2328" s="31"/>
      <c r="D2328" s="31"/>
      <c r="E2328" s="38"/>
      <c r="F2328" s="32"/>
      <c r="G2328" s="34"/>
      <c r="H2328" s="34"/>
      <c r="I2328" s="53"/>
    </row>
    <row r="2329" spans="2:9" x14ac:dyDescent="0.2">
      <c r="B2329" s="33"/>
      <c r="C2329" s="31"/>
      <c r="D2329" s="31"/>
      <c r="E2329" s="38"/>
      <c r="F2329" s="32"/>
      <c r="G2329" s="34"/>
      <c r="H2329" s="34"/>
      <c r="I2329" s="53"/>
    </row>
    <row r="2330" spans="2:9" x14ac:dyDescent="0.2">
      <c r="B2330" s="33"/>
      <c r="C2330" s="31"/>
      <c r="D2330" s="31"/>
      <c r="E2330" s="38"/>
      <c r="F2330" s="32"/>
      <c r="G2330" s="34"/>
      <c r="H2330" s="34"/>
      <c r="I2330" s="53"/>
    </row>
    <row r="2331" spans="2:9" x14ac:dyDescent="0.2">
      <c r="B2331" s="33"/>
      <c r="C2331" s="31"/>
      <c r="D2331" s="31"/>
      <c r="E2331" s="38"/>
      <c r="F2331" s="32"/>
      <c r="G2331" s="34"/>
      <c r="H2331" s="34"/>
      <c r="I2331" s="53"/>
    </row>
    <row r="2332" spans="2:9" x14ac:dyDescent="0.2">
      <c r="B2332" s="33"/>
      <c r="C2332" s="31"/>
      <c r="D2332" s="31"/>
      <c r="E2332" s="38"/>
      <c r="F2332" s="32"/>
      <c r="G2332" s="34"/>
      <c r="H2332" s="34"/>
      <c r="I2332" s="53"/>
    </row>
    <row r="2333" spans="2:9" x14ac:dyDescent="0.2">
      <c r="B2333" s="33"/>
      <c r="C2333" s="31"/>
      <c r="D2333" s="31"/>
      <c r="E2333" s="38"/>
      <c r="F2333" s="32"/>
      <c r="G2333" s="34"/>
      <c r="H2333" s="34"/>
      <c r="I2333" s="53"/>
    </row>
    <row r="2334" spans="2:9" x14ac:dyDescent="0.2">
      <c r="B2334" s="33"/>
      <c r="C2334" s="31"/>
      <c r="D2334" s="31"/>
      <c r="E2334" s="38"/>
      <c r="F2334" s="32"/>
      <c r="G2334" s="34"/>
      <c r="H2334" s="34"/>
      <c r="I2334" s="53"/>
    </row>
    <row r="2335" spans="2:9" x14ac:dyDescent="0.2">
      <c r="B2335" s="33"/>
      <c r="C2335" s="31"/>
      <c r="D2335" s="31"/>
      <c r="E2335" s="38"/>
      <c r="F2335" s="32"/>
      <c r="G2335" s="34"/>
      <c r="H2335" s="34"/>
      <c r="I2335" s="53"/>
    </row>
    <row r="2336" spans="2:9" x14ac:dyDescent="0.2">
      <c r="B2336" s="33"/>
      <c r="C2336" s="31"/>
      <c r="D2336" s="31"/>
      <c r="E2336" s="38"/>
      <c r="F2336" s="32"/>
      <c r="G2336" s="34"/>
      <c r="H2336" s="34"/>
      <c r="I2336" s="53"/>
    </row>
    <row r="2337" spans="2:9" x14ac:dyDescent="0.2">
      <c r="B2337" s="33"/>
      <c r="C2337" s="31"/>
      <c r="D2337" s="31"/>
      <c r="E2337" s="38"/>
      <c r="F2337" s="32"/>
      <c r="G2337" s="34"/>
      <c r="H2337" s="34"/>
      <c r="I2337" s="53"/>
    </row>
    <row r="2338" spans="2:9" x14ac:dyDescent="0.2">
      <c r="B2338" s="33"/>
      <c r="C2338" s="31"/>
      <c r="D2338" s="31"/>
      <c r="E2338" s="38"/>
      <c r="F2338" s="32"/>
      <c r="G2338" s="34"/>
      <c r="H2338" s="34"/>
      <c r="I2338" s="53"/>
    </row>
    <row r="2339" spans="2:9" x14ac:dyDescent="0.2">
      <c r="B2339" s="33"/>
      <c r="C2339" s="31"/>
      <c r="D2339" s="31"/>
      <c r="E2339" s="38"/>
      <c r="F2339" s="32"/>
      <c r="G2339" s="34"/>
      <c r="H2339" s="34"/>
      <c r="I2339" s="53"/>
    </row>
    <row r="2340" spans="2:9" x14ac:dyDescent="0.2">
      <c r="B2340" s="33"/>
      <c r="C2340" s="31"/>
      <c r="D2340" s="31"/>
      <c r="E2340" s="38"/>
      <c r="F2340" s="32"/>
      <c r="G2340" s="34"/>
      <c r="H2340" s="34"/>
      <c r="I2340" s="53"/>
    </row>
    <row r="2341" spans="2:9" x14ac:dyDescent="0.2">
      <c r="B2341" s="33"/>
      <c r="C2341" s="31"/>
      <c r="D2341" s="31"/>
      <c r="E2341" s="38"/>
      <c r="F2341" s="32"/>
      <c r="G2341" s="34"/>
      <c r="H2341" s="34"/>
      <c r="I2341" s="53"/>
    </row>
    <row r="2342" spans="2:9" x14ac:dyDescent="0.2">
      <c r="B2342" s="33"/>
      <c r="C2342" s="31"/>
      <c r="D2342" s="31"/>
      <c r="E2342" s="38"/>
      <c r="F2342" s="32"/>
      <c r="G2342" s="34"/>
      <c r="H2342" s="34"/>
      <c r="I2342" s="53"/>
    </row>
    <row r="2343" spans="2:9" x14ac:dyDescent="0.2">
      <c r="B2343" s="33"/>
      <c r="C2343" s="31"/>
      <c r="D2343" s="31"/>
      <c r="E2343" s="38"/>
      <c r="F2343" s="32"/>
      <c r="G2343" s="34"/>
      <c r="H2343" s="34"/>
      <c r="I2343" s="53"/>
    </row>
    <row r="2344" spans="2:9" x14ac:dyDescent="0.2">
      <c r="B2344" s="33"/>
      <c r="C2344" s="31"/>
      <c r="D2344" s="31"/>
      <c r="E2344" s="38"/>
      <c r="F2344" s="32"/>
      <c r="G2344" s="34"/>
      <c r="H2344" s="34"/>
      <c r="I2344" s="53"/>
    </row>
    <row r="2345" spans="2:9" x14ac:dyDescent="0.2">
      <c r="B2345" s="33"/>
      <c r="C2345" s="31"/>
      <c r="D2345" s="31"/>
      <c r="E2345" s="38"/>
      <c r="F2345" s="32"/>
      <c r="G2345" s="34"/>
      <c r="H2345" s="34"/>
      <c r="I2345" s="53"/>
    </row>
    <row r="2346" spans="2:9" x14ac:dyDescent="0.2">
      <c r="B2346" s="33"/>
      <c r="C2346" s="31"/>
      <c r="D2346" s="31"/>
      <c r="E2346" s="38"/>
      <c r="F2346" s="32"/>
      <c r="G2346" s="34"/>
      <c r="H2346" s="34"/>
      <c r="I2346" s="53"/>
    </row>
    <row r="2347" spans="2:9" x14ac:dyDescent="0.2">
      <c r="B2347" s="33"/>
      <c r="C2347" s="31"/>
      <c r="D2347" s="31"/>
      <c r="E2347" s="38"/>
      <c r="F2347" s="32"/>
      <c r="G2347" s="34"/>
      <c r="H2347" s="34"/>
      <c r="I2347" s="53"/>
    </row>
    <row r="2348" spans="2:9" x14ac:dyDescent="0.2">
      <c r="B2348" s="33"/>
      <c r="C2348" s="31"/>
      <c r="D2348" s="31"/>
      <c r="E2348" s="38"/>
      <c r="F2348" s="32"/>
      <c r="G2348" s="34"/>
      <c r="H2348" s="34"/>
      <c r="I2348" s="53"/>
    </row>
    <row r="2349" spans="2:9" x14ac:dyDescent="0.2">
      <c r="B2349" s="33"/>
      <c r="C2349" s="31"/>
      <c r="D2349" s="31"/>
      <c r="E2349" s="38"/>
      <c r="F2349" s="32"/>
      <c r="G2349" s="34"/>
      <c r="H2349" s="34"/>
      <c r="I2349" s="53"/>
    </row>
    <row r="2350" spans="2:9" x14ac:dyDescent="0.2">
      <c r="B2350" s="33"/>
      <c r="C2350" s="31"/>
      <c r="D2350" s="31"/>
      <c r="E2350" s="38"/>
      <c r="F2350" s="32"/>
      <c r="G2350" s="34"/>
      <c r="H2350" s="34"/>
      <c r="I2350" s="53"/>
    </row>
    <row r="2351" spans="2:9" x14ac:dyDescent="0.2">
      <c r="B2351" s="33"/>
      <c r="C2351" s="31"/>
      <c r="D2351" s="31"/>
      <c r="E2351" s="38"/>
      <c r="F2351" s="32"/>
      <c r="G2351" s="34"/>
      <c r="H2351" s="34"/>
      <c r="I2351" s="53"/>
    </row>
    <row r="2352" spans="2:9" x14ac:dyDescent="0.2">
      <c r="B2352" s="33"/>
      <c r="C2352" s="31"/>
      <c r="D2352" s="31"/>
      <c r="E2352" s="38"/>
      <c r="F2352" s="32"/>
      <c r="G2352" s="34"/>
      <c r="H2352" s="34"/>
      <c r="I2352" s="53"/>
    </row>
    <row r="2353" spans="2:9" x14ac:dyDescent="0.2">
      <c r="B2353" s="33"/>
      <c r="C2353" s="31"/>
      <c r="D2353" s="31"/>
      <c r="E2353" s="38"/>
      <c r="F2353" s="32"/>
      <c r="G2353" s="34"/>
      <c r="H2353" s="34"/>
      <c r="I2353" s="53"/>
    </row>
    <row r="2354" spans="2:9" x14ac:dyDescent="0.2">
      <c r="B2354" s="33"/>
      <c r="C2354" s="31"/>
      <c r="D2354" s="31"/>
      <c r="E2354" s="38"/>
      <c r="F2354" s="32"/>
      <c r="G2354" s="34"/>
      <c r="H2354" s="34"/>
      <c r="I2354" s="53"/>
    </row>
    <row r="2355" spans="2:9" x14ac:dyDescent="0.2">
      <c r="B2355" s="33"/>
      <c r="C2355" s="31"/>
      <c r="D2355" s="31"/>
      <c r="E2355" s="38"/>
      <c r="F2355" s="32"/>
      <c r="G2355" s="34"/>
      <c r="H2355" s="34"/>
      <c r="I2355" s="53"/>
    </row>
    <row r="2356" spans="2:9" x14ac:dyDescent="0.2">
      <c r="B2356" s="33"/>
      <c r="C2356" s="31"/>
      <c r="D2356" s="31"/>
      <c r="E2356" s="38"/>
      <c r="F2356" s="32"/>
      <c r="G2356" s="34"/>
      <c r="H2356" s="34"/>
      <c r="I2356" s="53"/>
    </row>
    <row r="2357" spans="2:9" x14ac:dyDescent="0.2">
      <c r="B2357" s="33"/>
      <c r="C2357" s="31"/>
      <c r="D2357" s="31"/>
      <c r="E2357" s="38"/>
      <c r="F2357" s="32"/>
      <c r="G2357" s="34"/>
      <c r="H2357" s="34"/>
      <c r="I2357" s="53"/>
    </row>
    <row r="2358" spans="2:9" x14ac:dyDescent="0.2">
      <c r="B2358" s="33"/>
      <c r="C2358" s="31"/>
      <c r="D2358" s="31"/>
      <c r="E2358" s="38"/>
      <c r="F2358" s="32"/>
      <c r="G2358" s="34"/>
      <c r="H2358" s="34"/>
      <c r="I2358" s="53"/>
    </row>
    <row r="2359" spans="2:9" x14ac:dyDescent="0.2">
      <c r="B2359" s="33"/>
      <c r="C2359" s="31"/>
      <c r="D2359" s="31"/>
      <c r="E2359" s="38"/>
      <c r="F2359" s="32"/>
      <c r="G2359" s="34"/>
      <c r="H2359" s="34"/>
      <c r="I2359" s="53"/>
    </row>
    <row r="2360" spans="2:9" x14ac:dyDescent="0.2">
      <c r="B2360" s="33"/>
      <c r="C2360" s="31"/>
      <c r="D2360" s="31"/>
      <c r="E2360" s="38"/>
      <c r="F2360" s="32"/>
      <c r="G2360" s="34"/>
      <c r="H2360" s="34"/>
      <c r="I2360" s="53"/>
    </row>
    <row r="2361" spans="2:9" x14ac:dyDescent="0.2">
      <c r="B2361" s="33"/>
      <c r="C2361" s="31"/>
      <c r="D2361" s="31"/>
      <c r="E2361" s="38"/>
      <c r="F2361" s="32"/>
      <c r="G2361" s="34"/>
      <c r="H2361" s="34"/>
      <c r="I2361" s="53"/>
    </row>
    <row r="2362" spans="2:9" x14ac:dyDescent="0.2">
      <c r="B2362" s="33"/>
      <c r="C2362" s="31"/>
      <c r="D2362" s="31"/>
      <c r="E2362" s="38"/>
      <c r="F2362" s="32"/>
      <c r="G2362" s="34"/>
      <c r="H2362" s="34"/>
      <c r="I2362" s="53"/>
    </row>
    <row r="2363" spans="2:9" x14ac:dyDescent="0.2">
      <c r="B2363" s="33"/>
      <c r="C2363" s="31"/>
      <c r="D2363" s="31"/>
      <c r="E2363" s="38"/>
      <c r="F2363" s="32"/>
      <c r="G2363" s="34"/>
      <c r="H2363" s="34"/>
      <c r="I2363" s="53"/>
    </row>
    <row r="2364" spans="2:9" x14ac:dyDescent="0.2">
      <c r="B2364" s="33"/>
      <c r="C2364" s="31"/>
      <c r="D2364" s="31"/>
      <c r="E2364" s="38"/>
      <c r="F2364" s="32"/>
      <c r="G2364" s="34"/>
      <c r="H2364" s="34"/>
      <c r="I2364" s="53"/>
    </row>
    <row r="2365" spans="2:9" x14ac:dyDescent="0.2">
      <c r="B2365" s="33"/>
      <c r="C2365" s="31"/>
      <c r="D2365" s="31"/>
      <c r="E2365" s="38"/>
      <c r="F2365" s="32"/>
      <c r="G2365" s="34"/>
      <c r="H2365" s="34"/>
      <c r="I2365" s="53"/>
    </row>
    <row r="2366" spans="2:9" x14ac:dyDescent="0.2">
      <c r="B2366" s="33"/>
      <c r="C2366" s="31"/>
      <c r="D2366" s="31"/>
      <c r="E2366" s="38"/>
      <c r="F2366" s="32"/>
      <c r="G2366" s="34"/>
      <c r="H2366" s="34"/>
      <c r="I2366" s="53"/>
    </row>
    <row r="2367" spans="2:9" x14ac:dyDescent="0.2">
      <c r="B2367" s="33"/>
      <c r="C2367" s="31"/>
      <c r="D2367" s="31"/>
      <c r="E2367" s="38"/>
      <c r="F2367" s="32"/>
      <c r="G2367" s="34"/>
      <c r="H2367" s="34"/>
      <c r="I2367" s="53"/>
    </row>
    <row r="2368" spans="2:9" x14ac:dyDescent="0.2">
      <c r="B2368" s="33"/>
      <c r="C2368" s="31"/>
      <c r="D2368" s="31"/>
      <c r="E2368" s="38"/>
      <c r="F2368" s="32"/>
      <c r="G2368" s="34"/>
      <c r="H2368" s="34"/>
      <c r="I2368" s="53"/>
    </row>
    <row r="2369" spans="2:9" x14ac:dyDescent="0.2">
      <c r="B2369" s="33"/>
      <c r="C2369" s="31"/>
      <c r="D2369" s="31"/>
      <c r="E2369" s="38"/>
      <c r="F2369" s="32"/>
      <c r="G2369" s="34"/>
      <c r="H2369" s="34"/>
      <c r="I2369" s="53"/>
    </row>
    <row r="2370" spans="2:9" x14ac:dyDescent="0.2">
      <c r="B2370" s="33"/>
      <c r="C2370" s="31"/>
      <c r="D2370" s="31"/>
      <c r="E2370" s="38"/>
      <c r="F2370" s="32"/>
      <c r="G2370" s="34"/>
      <c r="H2370" s="34"/>
      <c r="I2370" s="53"/>
    </row>
    <row r="2371" spans="2:9" x14ac:dyDescent="0.2">
      <c r="B2371" s="33"/>
      <c r="C2371" s="31"/>
      <c r="D2371" s="31"/>
      <c r="E2371" s="38"/>
      <c r="F2371" s="32"/>
      <c r="G2371" s="34"/>
      <c r="H2371" s="34"/>
      <c r="I2371" s="53"/>
    </row>
    <row r="2372" spans="2:9" x14ac:dyDescent="0.2">
      <c r="B2372" s="33"/>
      <c r="C2372" s="31"/>
      <c r="D2372" s="31"/>
      <c r="E2372" s="38"/>
      <c r="F2372" s="32"/>
      <c r="G2372" s="34"/>
      <c r="H2372" s="34"/>
      <c r="I2372" s="53"/>
    </row>
    <row r="2373" spans="2:9" x14ac:dyDescent="0.2">
      <c r="B2373" s="33"/>
      <c r="C2373" s="31"/>
      <c r="D2373" s="31"/>
      <c r="E2373" s="38"/>
      <c r="F2373" s="32"/>
      <c r="G2373" s="34"/>
      <c r="H2373" s="34"/>
      <c r="I2373" s="53"/>
    </row>
    <row r="2374" spans="2:9" x14ac:dyDescent="0.2">
      <c r="B2374" s="33"/>
      <c r="C2374" s="31"/>
      <c r="D2374" s="31"/>
      <c r="E2374" s="38"/>
      <c r="F2374" s="32"/>
      <c r="G2374" s="34"/>
      <c r="H2374" s="34"/>
      <c r="I2374" s="53"/>
    </row>
    <row r="2375" spans="2:9" x14ac:dyDescent="0.2">
      <c r="B2375" s="33"/>
      <c r="C2375" s="31"/>
      <c r="D2375" s="31"/>
      <c r="E2375" s="38"/>
      <c r="F2375" s="32"/>
      <c r="G2375" s="34"/>
      <c r="H2375" s="34"/>
      <c r="I2375" s="53"/>
    </row>
    <row r="2376" spans="2:9" x14ac:dyDescent="0.2">
      <c r="B2376" s="33"/>
      <c r="C2376" s="31"/>
      <c r="D2376" s="31"/>
      <c r="E2376" s="38"/>
      <c r="F2376" s="32"/>
      <c r="G2376" s="34"/>
      <c r="H2376" s="34"/>
      <c r="I2376" s="53"/>
    </row>
    <row r="2377" spans="2:9" x14ac:dyDescent="0.2">
      <c r="B2377" s="33"/>
      <c r="C2377" s="31"/>
      <c r="D2377" s="31"/>
      <c r="E2377" s="38"/>
      <c r="F2377" s="32"/>
      <c r="G2377" s="34"/>
      <c r="H2377" s="34"/>
      <c r="I2377" s="53"/>
    </row>
    <row r="2378" spans="2:9" x14ac:dyDescent="0.2">
      <c r="B2378" s="33"/>
      <c r="C2378" s="31"/>
      <c r="D2378" s="31"/>
      <c r="E2378" s="38"/>
      <c r="F2378" s="32"/>
      <c r="G2378" s="34"/>
      <c r="H2378" s="34"/>
      <c r="I2378" s="53"/>
    </row>
    <row r="2379" spans="2:9" x14ac:dyDescent="0.2">
      <c r="B2379" s="33"/>
      <c r="C2379" s="31"/>
      <c r="D2379" s="31"/>
      <c r="E2379" s="38"/>
      <c r="F2379" s="32"/>
      <c r="G2379" s="34"/>
      <c r="H2379" s="34"/>
      <c r="I2379" s="53"/>
    </row>
    <row r="2380" spans="2:9" x14ac:dyDescent="0.2">
      <c r="B2380" s="33"/>
      <c r="C2380" s="31"/>
      <c r="D2380" s="31"/>
      <c r="E2380" s="38"/>
      <c r="F2380" s="32"/>
      <c r="G2380" s="34"/>
      <c r="H2380" s="34"/>
      <c r="I2380" s="53"/>
    </row>
    <row r="2381" spans="2:9" x14ac:dyDescent="0.2">
      <c r="B2381" s="33"/>
      <c r="C2381" s="31"/>
      <c r="D2381" s="31"/>
      <c r="E2381" s="38"/>
      <c r="F2381" s="32"/>
      <c r="G2381" s="34"/>
      <c r="H2381" s="34"/>
      <c r="I2381" s="53"/>
    </row>
    <row r="2382" spans="2:9" x14ac:dyDescent="0.2">
      <c r="B2382" s="33"/>
      <c r="C2382" s="31"/>
      <c r="D2382" s="31"/>
      <c r="E2382" s="38"/>
      <c r="F2382" s="32"/>
      <c r="G2382" s="34"/>
      <c r="H2382" s="34"/>
      <c r="I2382" s="53"/>
    </row>
    <row r="2383" spans="2:9" x14ac:dyDescent="0.2">
      <c r="B2383" s="33"/>
      <c r="C2383" s="31"/>
      <c r="D2383" s="31"/>
      <c r="E2383" s="38"/>
      <c r="F2383" s="32"/>
      <c r="G2383" s="34"/>
      <c r="H2383" s="34"/>
      <c r="I2383" s="53"/>
    </row>
    <row r="2384" spans="2:9" x14ac:dyDescent="0.2">
      <c r="B2384" s="33"/>
      <c r="C2384" s="31"/>
      <c r="D2384" s="31"/>
      <c r="E2384" s="38"/>
      <c r="F2384" s="32"/>
      <c r="G2384" s="34"/>
      <c r="H2384" s="34"/>
      <c r="I2384" s="53"/>
    </row>
    <row r="2385" spans="2:9" x14ac:dyDescent="0.2">
      <c r="B2385" s="33"/>
      <c r="C2385" s="31"/>
      <c r="D2385" s="31"/>
      <c r="E2385" s="38"/>
      <c r="F2385" s="32"/>
      <c r="G2385" s="34"/>
      <c r="H2385" s="34"/>
      <c r="I2385" s="53"/>
    </row>
    <row r="2386" spans="2:9" x14ac:dyDescent="0.2">
      <c r="B2386" s="33"/>
      <c r="C2386" s="31"/>
      <c r="D2386" s="31"/>
      <c r="E2386" s="38"/>
      <c r="F2386" s="32"/>
      <c r="G2386" s="34"/>
      <c r="H2386" s="34"/>
      <c r="I2386" s="53"/>
    </row>
    <row r="2387" spans="2:9" x14ac:dyDescent="0.2">
      <c r="B2387" s="33"/>
      <c r="C2387" s="31"/>
      <c r="D2387" s="31"/>
      <c r="E2387" s="38"/>
      <c r="F2387" s="32"/>
      <c r="G2387" s="34"/>
      <c r="H2387" s="34"/>
      <c r="I2387" s="53"/>
    </row>
    <row r="2388" spans="2:9" x14ac:dyDescent="0.2">
      <c r="B2388" s="33"/>
      <c r="C2388" s="31"/>
      <c r="D2388" s="31"/>
      <c r="E2388" s="38"/>
      <c r="F2388" s="32"/>
      <c r="G2388" s="34"/>
      <c r="H2388" s="34"/>
      <c r="I2388" s="53"/>
    </row>
    <row r="2389" spans="2:9" x14ac:dyDescent="0.2">
      <c r="B2389" s="33"/>
      <c r="C2389" s="31"/>
      <c r="D2389" s="31"/>
      <c r="E2389" s="38"/>
      <c r="F2389" s="32"/>
      <c r="G2389" s="34"/>
      <c r="H2389" s="34"/>
      <c r="I2389" s="53"/>
    </row>
    <row r="2390" spans="2:9" x14ac:dyDescent="0.2">
      <c r="B2390" s="33"/>
      <c r="C2390" s="31"/>
      <c r="D2390" s="31"/>
      <c r="E2390" s="38"/>
      <c r="F2390" s="32"/>
      <c r="G2390" s="34"/>
      <c r="H2390" s="34"/>
      <c r="I2390" s="53"/>
    </row>
    <row r="2391" spans="2:9" x14ac:dyDescent="0.2">
      <c r="B2391" s="33"/>
      <c r="C2391" s="31"/>
      <c r="D2391" s="31"/>
      <c r="E2391" s="38"/>
      <c r="F2391" s="32"/>
      <c r="G2391" s="34"/>
      <c r="H2391" s="34"/>
      <c r="I2391" s="53"/>
    </row>
    <row r="2392" spans="2:9" x14ac:dyDescent="0.2">
      <c r="B2392" s="33"/>
      <c r="C2392" s="31"/>
      <c r="D2392" s="31"/>
      <c r="E2392" s="38"/>
      <c r="F2392" s="32"/>
      <c r="G2392" s="34"/>
      <c r="H2392" s="34"/>
      <c r="I2392" s="53"/>
    </row>
    <row r="2393" spans="2:9" x14ac:dyDescent="0.2">
      <c r="B2393" s="33"/>
      <c r="C2393" s="31"/>
      <c r="D2393" s="31"/>
      <c r="E2393" s="38"/>
      <c r="F2393" s="32"/>
      <c r="G2393" s="34"/>
      <c r="H2393" s="34"/>
      <c r="I2393" s="53"/>
    </row>
    <row r="2394" spans="2:9" x14ac:dyDescent="0.2">
      <c r="B2394" s="33"/>
      <c r="C2394" s="31"/>
      <c r="D2394" s="31"/>
      <c r="E2394" s="38"/>
      <c r="F2394" s="32"/>
      <c r="G2394" s="34"/>
      <c r="H2394" s="34"/>
      <c r="I2394" s="53"/>
    </row>
    <row r="2395" spans="2:9" x14ac:dyDescent="0.2">
      <c r="B2395" s="33"/>
      <c r="C2395" s="31"/>
      <c r="D2395" s="31"/>
      <c r="E2395" s="38"/>
      <c r="F2395" s="32"/>
      <c r="G2395" s="34"/>
      <c r="H2395" s="34"/>
      <c r="I2395" s="53"/>
    </row>
    <row r="2396" spans="2:9" x14ac:dyDescent="0.2">
      <c r="B2396" s="33"/>
      <c r="C2396" s="31"/>
      <c r="D2396" s="31"/>
      <c r="E2396" s="38"/>
      <c r="F2396" s="32"/>
      <c r="G2396" s="34"/>
      <c r="H2396" s="34"/>
      <c r="I2396" s="53"/>
    </row>
    <row r="2397" spans="2:9" x14ac:dyDescent="0.2">
      <c r="B2397" s="33"/>
      <c r="C2397" s="31"/>
      <c r="D2397" s="31"/>
      <c r="E2397" s="38"/>
      <c r="F2397" s="32"/>
      <c r="G2397" s="34"/>
      <c r="H2397" s="34"/>
      <c r="I2397" s="53"/>
    </row>
    <row r="2398" spans="2:9" x14ac:dyDescent="0.2">
      <c r="B2398" s="33"/>
      <c r="C2398" s="31"/>
      <c r="D2398" s="31"/>
      <c r="E2398" s="38"/>
      <c r="F2398" s="32"/>
      <c r="G2398" s="34"/>
      <c r="H2398" s="34"/>
      <c r="I2398" s="53"/>
    </row>
    <row r="2399" spans="2:9" x14ac:dyDescent="0.2">
      <c r="B2399" s="33"/>
      <c r="C2399" s="31"/>
      <c r="D2399" s="31"/>
      <c r="E2399" s="38"/>
      <c r="F2399" s="32"/>
      <c r="G2399" s="34"/>
      <c r="H2399" s="34"/>
      <c r="I2399" s="53"/>
    </row>
    <row r="2400" spans="2:9" x14ac:dyDescent="0.2">
      <c r="B2400" s="33"/>
      <c r="C2400" s="31"/>
      <c r="D2400" s="31"/>
      <c r="E2400" s="38"/>
      <c r="F2400" s="32"/>
      <c r="G2400" s="34"/>
      <c r="H2400" s="34"/>
      <c r="I2400" s="53"/>
    </row>
    <row r="2401" spans="2:9" x14ac:dyDescent="0.2">
      <c r="B2401" s="33"/>
      <c r="C2401" s="31"/>
      <c r="D2401" s="31"/>
      <c r="E2401" s="38"/>
      <c r="F2401" s="32"/>
      <c r="G2401" s="34"/>
      <c r="H2401" s="34"/>
      <c r="I2401" s="53"/>
    </row>
    <row r="2402" spans="2:9" x14ac:dyDescent="0.2">
      <c r="B2402" s="33"/>
      <c r="C2402" s="31"/>
      <c r="D2402" s="31"/>
      <c r="E2402" s="38"/>
      <c r="F2402" s="32"/>
      <c r="G2402" s="34"/>
      <c r="H2402" s="34"/>
      <c r="I2402" s="53"/>
    </row>
    <row r="2403" spans="2:9" x14ac:dyDescent="0.2">
      <c r="B2403" s="33"/>
      <c r="C2403" s="31"/>
      <c r="D2403" s="31"/>
      <c r="E2403" s="38"/>
      <c r="F2403" s="32"/>
      <c r="G2403" s="34"/>
      <c r="H2403" s="34"/>
      <c r="I2403" s="53"/>
    </row>
    <row r="2404" spans="2:9" x14ac:dyDescent="0.2">
      <c r="B2404" s="33"/>
      <c r="C2404" s="31"/>
      <c r="D2404" s="31"/>
      <c r="E2404" s="38"/>
      <c r="F2404" s="32"/>
      <c r="G2404" s="34"/>
      <c r="H2404" s="34"/>
      <c r="I2404" s="53"/>
    </row>
    <row r="2405" spans="2:9" x14ac:dyDescent="0.2">
      <c r="B2405" s="33"/>
      <c r="C2405" s="31"/>
      <c r="D2405" s="31"/>
      <c r="E2405" s="38"/>
      <c r="F2405" s="32"/>
      <c r="G2405" s="34"/>
      <c r="H2405" s="34"/>
      <c r="I2405" s="53"/>
    </row>
    <row r="2406" spans="2:9" x14ac:dyDescent="0.2">
      <c r="B2406" s="33"/>
      <c r="C2406" s="31"/>
      <c r="D2406" s="31"/>
      <c r="E2406" s="38"/>
      <c r="F2406" s="32"/>
      <c r="G2406" s="34"/>
      <c r="H2406" s="34"/>
      <c r="I2406" s="53"/>
    </row>
    <row r="2407" spans="2:9" x14ac:dyDescent="0.2">
      <c r="B2407" s="33"/>
      <c r="C2407" s="31"/>
      <c r="D2407" s="31"/>
      <c r="E2407" s="38"/>
      <c r="F2407" s="32"/>
      <c r="G2407" s="34"/>
      <c r="H2407" s="34"/>
      <c r="I2407" s="53"/>
    </row>
    <row r="2408" spans="2:9" x14ac:dyDescent="0.2">
      <c r="B2408" s="33"/>
      <c r="C2408" s="31"/>
      <c r="D2408" s="31"/>
      <c r="E2408" s="38"/>
      <c r="F2408" s="32"/>
      <c r="G2408" s="34"/>
      <c r="H2408" s="34"/>
      <c r="I2408" s="53"/>
    </row>
    <row r="2409" spans="2:9" x14ac:dyDescent="0.2">
      <c r="B2409" s="33"/>
      <c r="C2409" s="31"/>
      <c r="D2409" s="31"/>
      <c r="E2409" s="38"/>
      <c r="F2409" s="32"/>
      <c r="G2409" s="34"/>
      <c r="H2409" s="34"/>
      <c r="I2409" s="53"/>
    </row>
    <row r="2410" spans="2:9" x14ac:dyDescent="0.2">
      <c r="B2410" s="33"/>
      <c r="C2410" s="31"/>
      <c r="D2410" s="31"/>
      <c r="E2410" s="38"/>
      <c r="F2410" s="32"/>
      <c r="G2410" s="34"/>
      <c r="H2410" s="34"/>
      <c r="I2410" s="53"/>
    </row>
    <row r="2411" spans="2:9" x14ac:dyDescent="0.2">
      <c r="B2411" s="33"/>
      <c r="C2411" s="31"/>
      <c r="D2411" s="31"/>
      <c r="E2411" s="38"/>
      <c r="F2411" s="32"/>
      <c r="G2411" s="34"/>
      <c r="H2411" s="34"/>
      <c r="I2411" s="53"/>
    </row>
    <row r="2412" spans="2:9" x14ac:dyDescent="0.2">
      <c r="B2412" s="33"/>
      <c r="C2412" s="31"/>
      <c r="D2412" s="31"/>
      <c r="E2412" s="38"/>
      <c r="F2412" s="32"/>
      <c r="G2412" s="34"/>
      <c r="H2412" s="34"/>
      <c r="I2412" s="53"/>
    </row>
    <row r="2413" spans="2:9" x14ac:dyDescent="0.2">
      <c r="B2413" s="33"/>
      <c r="C2413" s="31"/>
      <c r="D2413" s="31"/>
      <c r="E2413" s="38"/>
      <c r="F2413" s="32"/>
      <c r="G2413" s="34"/>
      <c r="H2413" s="34"/>
      <c r="I2413" s="53"/>
    </row>
    <row r="2414" spans="2:9" x14ac:dyDescent="0.2">
      <c r="B2414" s="33"/>
      <c r="C2414" s="31"/>
      <c r="D2414" s="31"/>
      <c r="E2414" s="38"/>
      <c r="F2414" s="32"/>
      <c r="G2414" s="34"/>
      <c r="H2414" s="34"/>
      <c r="I2414" s="53"/>
    </row>
    <row r="2415" spans="2:9" x14ac:dyDescent="0.2">
      <c r="B2415" s="33"/>
      <c r="C2415" s="31"/>
      <c r="D2415" s="31"/>
      <c r="E2415" s="38"/>
      <c r="F2415" s="32"/>
      <c r="G2415" s="34"/>
      <c r="H2415" s="34"/>
      <c r="I2415" s="53"/>
    </row>
    <row r="2416" spans="2:9" x14ac:dyDescent="0.2">
      <c r="B2416" s="33"/>
      <c r="C2416" s="31"/>
      <c r="D2416" s="31"/>
      <c r="E2416" s="38"/>
      <c r="F2416" s="32"/>
      <c r="G2416" s="34"/>
      <c r="H2416" s="34"/>
      <c r="I2416" s="53"/>
    </row>
    <row r="2417" spans="2:9" x14ac:dyDescent="0.2">
      <c r="B2417" s="33"/>
      <c r="C2417" s="31"/>
      <c r="D2417" s="31"/>
      <c r="E2417" s="38"/>
      <c r="F2417" s="32"/>
      <c r="G2417" s="34"/>
      <c r="H2417" s="34"/>
      <c r="I2417" s="53"/>
    </row>
    <row r="2418" spans="2:9" x14ac:dyDescent="0.2">
      <c r="B2418" s="33"/>
      <c r="C2418" s="31"/>
      <c r="D2418" s="31"/>
      <c r="E2418" s="38"/>
      <c r="F2418" s="32"/>
      <c r="G2418" s="34"/>
      <c r="H2418" s="34"/>
      <c r="I2418" s="53"/>
    </row>
    <row r="2419" spans="2:9" x14ac:dyDescent="0.2">
      <c r="B2419" s="33"/>
      <c r="C2419" s="31"/>
      <c r="D2419" s="31"/>
      <c r="E2419" s="38"/>
      <c r="F2419" s="32"/>
      <c r="G2419" s="34"/>
      <c r="H2419" s="34"/>
      <c r="I2419" s="53"/>
    </row>
    <row r="2420" spans="2:9" x14ac:dyDescent="0.2">
      <c r="B2420" s="33"/>
      <c r="C2420" s="31"/>
      <c r="D2420" s="31"/>
      <c r="E2420" s="38"/>
      <c r="F2420" s="32"/>
      <c r="G2420" s="34"/>
      <c r="H2420" s="34"/>
      <c r="I2420" s="53"/>
    </row>
    <row r="2421" spans="2:9" x14ac:dyDescent="0.2">
      <c r="B2421" s="33"/>
      <c r="C2421" s="31"/>
      <c r="D2421" s="31"/>
      <c r="E2421" s="38"/>
      <c r="F2421" s="32"/>
      <c r="G2421" s="34"/>
      <c r="H2421" s="34"/>
      <c r="I2421" s="53"/>
    </row>
    <row r="2422" spans="2:9" x14ac:dyDescent="0.2">
      <c r="B2422" s="33"/>
      <c r="C2422" s="31"/>
      <c r="D2422" s="31"/>
      <c r="E2422" s="38"/>
      <c r="F2422" s="32"/>
      <c r="G2422" s="34"/>
      <c r="H2422" s="34"/>
      <c r="I2422" s="53"/>
    </row>
    <row r="2423" spans="2:9" x14ac:dyDescent="0.2">
      <c r="B2423" s="33"/>
      <c r="C2423" s="31"/>
      <c r="D2423" s="31"/>
      <c r="E2423" s="38"/>
      <c r="F2423" s="32"/>
      <c r="G2423" s="34"/>
      <c r="H2423" s="34"/>
      <c r="I2423" s="53"/>
    </row>
    <row r="2424" spans="2:9" x14ac:dyDescent="0.2">
      <c r="B2424" s="33"/>
      <c r="C2424" s="31"/>
      <c r="D2424" s="31"/>
      <c r="E2424" s="38"/>
      <c r="F2424" s="32"/>
      <c r="G2424" s="34"/>
      <c r="H2424" s="34"/>
      <c r="I2424" s="53"/>
    </row>
    <row r="2425" spans="2:9" x14ac:dyDescent="0.2">
      <c r="B2425" s="33"/>
      <c r="C2425" s="31"/>
      <c r="D2425" s="31"/>
      <c r="E2425" s="38"/>
      <c r="F2425" s="32"/>
      <c r="G2425" s="34"/>
      <c r="H2425" s="34"/>
      <c r="I2425" s="53"/>
    </row>
    <row r="2426" spans="2:9" x14ac:dyDescent="0.2">
      <c r="B2426" s="33"/>
      <c r="C2426" s="31"/>
      <c r="D2426" s="31"/>
      <c r="E2426" s="38"/>
      <c r="F2426" s="32"/>
      <c r="G2426" s="34"/>
      <c r="H2426" s="34"/>
      <c r="I2426" s="53"/>
    </row>
    <row r="2427" spans="2:9" x14ac:dyDescent="0.2">
      <c r="B2427" s="33"/>
      <c r="C2427" s="31"/>
      <c r="D2427" s="31"/>
      <c r="E2427" s="38"/>
      <c r="F2427" s="32"/>
      <c r="G2427" s="34"/>
      <c r="H2427" s="34"/>
      <c r="I2427" s="53"/>
    </row>
    <row r="2428" spans="2:9" x14ac:dyDescent="0.2">
      <c r="B2428" s="33"/>
      <c r="C2428" s="31"/>
      <c r="D2428" s="31"/>
      <c r="E2428" s="38"/>
      <c r="F2428" s="32"/>
      <c r="G2428" s="34"/>
      <c r="H2428" s="34"/>
      <c r="I2428" s="53"/>
    </row>
    <row r="2429" spans="2:9" x14ac:dyDescent="0.2">
      <c r="B2429" s="33"/>
      <c r="C2429" s="31"/>
      <c r="D2429" s="31"/>
      <c r="E2429" s="38"/>
      <c r="F2429" s="32"/>
      <c r="G2429" s="34"/>
      <c r="H2429" s="34"/>
      <c r="I2429" s="53"/>
    </row>
    <row r="2430" spans="2:9" x14ac:dyDescent="0.2">
      <c r="B2430" s="33"/>
      <c r="C2430" s="31"/>
      <c r="D2430" s="31"/>
      <c r="E2430" s="38"/>
      <c r="F2430" s="32"/>
      <c r="G2430" s="34"/>
      <c r="H2430" s="34"/>
      <c r="I2430" s="53"/>
    </row>
    <row r="2431" spans="2:9" x14ac:dyDescent="0.2">
      <c r="B2431" s="33"/>
      <c r="C2431" s="31"/>
      <c r="D2431" s="31"/>
      <c r="E2431" s="38"/>
      <c r="F2431" s="32"/>
      <c r="G2431" s="34"/>
      <c r="H2431" s="34"/>
      <c r="I2431" s="53"/>
    </row>
    <row r="2432" spans="2:9" x14ac:dyDescent="0.2">
      <c r="B2432" s="33"/>
      <c r="C2432" s="31"/>
      <c r="D2432" s="31"/>
      <c r="E2432" s="38"/>
      <c r="F2432" s="32"/>
      <c r="G2432" s="34"/>
      <c r="H2432" s="34"/>
      <c r="I2432" s="53"/>
    </row>
    <row r="2433" spans="2:9" x14ac:dyDescent="0.2">
      <c r="B2433" s="33"/>
      <c r="C2433" s="31"/>
      <c r="D2433" s="31"/>
      <c r="E2433" s="38"/>
      <c r="F2433" s="32"/>
      <c r="G2433" s="34"/>
      <c r="H2433" s="34"/>
      <c r="I2433" s="53"/>
    </row>
    <row r="2434" spans="2:9" x14ac:dyDescent="0.2">
      <c r="B2434" s="33"/>
      <c r="C2434" s="31"/>
      <c r="D2434" s="31"/>
      <c r="E2434" s="38"/>
      <c r="F2434" s="32"/>
      <c r="G2434" s="34"/>
      <c r="H2434" s="34"/>
      <c r="I2434" s="53"/>
    </row>
    <row r="2435" spans="2:9" x14ac:dyDescent="0.2">
      <c r="B2435" s="33"/>
      <c r="C2435" s="31"/>
      <c r="D2435" s="31"/>
      <c r="E2435" s="38"/>
      <c r="F2435" s="32"/>
      <c r="G2435" s="34"/>
      <c r="H2435" s="34"/>
      <c r="I2435" s="53"/>
    </row>
    <row r="2436" spans="2:9" x14ac:dyDescent="0.2">
      <c r="B2436" s="33"/>
      <c r="C2436" s="31"/>
      <c r="D2436" s="31"/>
      <c r="E2436" s="38"/>
      <c r="F2436" s="32"/>
      <c r="G2436" s="34"/>
      <c r="H2436" s="34"/>
      <c r="I2436" s="53"/>
    </row>
    <row r="2437" spans="2:9" x14ac:dyDescent="0.2">
      <c r="B2437" s="33"/>
      <c r="C2437" s="31"/>
      <c r="D2437" s="31"/>
      <c r="E2437" s="38"/>
      <c r="F2437" s="32"/>
      <c r="G2437" s="34"/>
      <c r="H2437" s="34"/>
      <c r="I2437" s="53"/>
    </row>
    <row r="2438" spans="2:9" x14ac:dyDescent="0.2">
      <c r="B2438" s="33"/>
      <c r="C2438" s="31"/>
      <c r="D2438" s="31"/>
      <c r="E2438" s="38"/>
      <c r="F2438" s="32"/>
      <c r="G2438" s="34"/>
      <c r="H2438" s="34"/>
      <c r="I2438" s="53"/>
    </row>
    <row r="2439" spans="2:9" x14ac:dyDescent="0.2">
      <c r="B2439" s="33"/>
      <c r="C2439" s="31"/>
      <c r="D2439" s="31"/>
      <c r="E2439" s="38"/>
      <c r="F2439" s="32"/>
      <c r="G2439" s="34"/>
      <c r="H2439" s="34"/>
      <c r="I2439" s="53"/>
    </row>
    <row r="2440" spans="2:9" x14ac:dyDescent="0.2">
      <c r="B2440" s="33"/>
      <c r="C2440" s="31"/>
      <c r="D2440" s="31"/>
      <c r="E2440" s="38"/>
      <c r="F2440" s="32"/>
      <c r="G2440" s="34"/>
      <c r="H2440" s="34"/>
      <c r="I2440" s="53"/>
    </row>
    <row r="2441" spans="2:9" x14ac:dyDescent="0.2">
      <c r="B2441" s="33"/>
      <c r="C2441" s="31"/>
      <c r="D2441" s="31"/>
      <c r="E2441" s="38"/>
      <c r="F2441" s="32"/>
      <c r="G2441" s="34"/>
      <c r="H2441" s="34"/>
      <c r="I2441" s="53"/>
    </row>
    <row r="2442" spans="2:9" x14ac:dyDescent="0.2">
      <c r="B2442" s="33"/>
      <c r="C2442" s="31"/>
      <c r="D2442" s="31"/>
      <c r="E2442" s="38"/>
      <c r="F2442" s="32"/>
      <c r="G2442" s="34"/>
      <c r="H2442" s="34"/>
      <c r="I2442" s="53"/>
    </row>
    <row r="2443" spans="2:9" x14ac:dyDescent="0.2">
      <c r="B2443" s="33"/>
      <c r="C2443" s="31"/>
      <c r="D2443" s="31"/>
      <c r="E2443" s="38"/>
      <c r="F2443" s="32"/>
      <c r="G2443" s="34"/>
      <c r="H2443" s="34"/>
      <c r="I2443" s="53"/>
    </row>
    <row r="2444" spans="2:9" x14ac:dyDescent="0.2">
      <c r="B2444" s="33"/>
      <c r="C2444" s="31"/>
      <c r="D2444" s="31"/>
      <c r="E2444" s="38"/>
      <c r="F2444" s="32"/>
      <c r="G2444" s="34"/>
      <c r="H2444" s="34"/>
      <c r="I2444" s="53"/>
    </row>
    <row r="2445" spans="2:9" x14ac:dyDescent="0.2">
      <c r="B2445" s="33"/>
      <c r="C2445" s="31"/>
      <c r="D2445" s="31"/>
      <c r="E2445" s="38"/>
      <c r="F2445" s="32"/>
      <c r="G2445" s="34"/>
      <c r="H2445" s="34"/>
      <c r="I2445" s="53"/>
    </row>
    <row r="2446" spans="2:9" x14ac:dyDescent="0.2">
      <c r="B2446" s="33"/>
      <c r="C2446" s="31"/>
      <c r="D2446" s="31"/>
      <c r="E2446" s="38"/>
      <c r="F2446" s="32"/>
      <c r="G2446" s="34"/>
      <c r="H2446" s="34"/>
      <c r="I2446" s="53"/>
    </row>
    <row r="2447" spans="2:9" x14ac:dyDescent="0.2">
      <c r="B2447" s="33"/>
      <c r="C2447" s="31"/>
      <c r="D2447" s="31"/>
      <c r="E2447" s="38"/>
      <c r="F2447" s="32"/>
      <c r="G2447" s="34"/>
      <c r="H2447" s="34"/>
      <c r="I2447" s="53"/>
    </row>
    <row r="2448" spans="2:9" x14ac:dyDescent="0.2">
      <c r="B2448" s="33"/>
      <c r="C2448" s="31"/>
      <c r="D2448" s="31"/>
      <c r="E2448" s="38"/>
      <c r="F2448" s="32"/>
      <c r="G2448" s="34"/>
      <c r="H2448" s="34"/>
      <c r="I2448" s="53"/>
    </row>
    <row r="2449" spans="2:9" x14ac:dyDescent="0.2">
      <c r="B2449" s="33"/>
      <c r="C2449" s="31"/>
      <c r="D2449" s="31"/>
      <c r="E2449" s="38"/>
      <c r="F2449" s="32"/>
      <c r="G2449" s="34"/>
      <c r="H2449" s="34"/>
      <c r="I2449" s="53"/>
    </row>
    <row r="2450" spans="2:9" x14ac:dyDescent="0.2">
      <c r="B2450" s="33"/>
      <c r="C2450" s="31"/>
      <c r="D2450" s="31"/>
      <c r="E2450" s="38"/>
      <c r="F2450" s="32"/>
      <c r="G2450" s="34"/>
      <c r="H2450" s="34"/>
      <c r="I2450" s="53"/>
    </row>
    <row r="2451" spans="2:9" x14ac:dyDescent="0.2">
      <c r="B2451" s="33"/>
      <c r="C2451" s="31"/>
      <c r="D2451" s="31"/>
      <c r="E2451" s="38"/>
      <c r="F2451" s="32"/>
      <c r="G2451" s="34"/>
      <c r="H2451" s="34"/>
      <c r="I2451" s="53"/>
    </row>
    <row r="2452" spans="2:9" x14ac:dyDescent="0.2">
      <c r="B2452" s="33"/>
      <c r="C2452" s="31"/>
      <c r="D2452" s="31"/>
      <c r="E2452" s="38"/>
      <c r="F2452" s="32"/>
      <c r="G2452" s="34"/>
      <c r="H2452" s="34"/>
      <c r="I2452" s="53"/>
    </row>
    <row r="2453" spans="2:9" x14ac:dyDescent="0.2">
      <c r="B2453" s="33"/>
      <c r="C2453" s="31"/>
      <c r="D2453" s="31"/>
      <c r="E2453" s="38"/>
      <c r="F2453" s="32"/>
      <c r="G2453" s="34"/>
      <c r="H2453" s="34"/>
      <c r="I2453" s="53"/>
    </row>
    <row r="2454" spans="2:9" x14ac:dyDescent="0.2">
      <c r="B2454" s="33"/>
      <c r="C2454" s="31"/>
      <c r="D2454" s="31"/>
      <c r="E2454" s="38"/>
      <c r="F2454" s="32"/>
      <c r="G2454" s="34"/>
      <c r="H2454" s="34"/>
      <c r="I2454" s="53"/>
    </row>
    <row r="2455" spans="2:9" x14ac:dyDescent="0.2">
      <c r="B2455" s="33"/>
      <c r="C2455" s="31"/>
      <c r="D2455" s="31"/>
      <c r="E2455" s="38"/>
      <c r="F2455" s="32"/>
      <c r="G2455" s="34"/>
      <c r="H2455" s="34"/>
      <c r="I2455" s="53"/>
    </row>
    <row r="2456" spans="2:9" x14ac:dyDescent="0.2">
      <c r="B2456" s="33"/>
      <c r="C2456" s="31"/>
      <c r="D2456" s="31"/>
      <c r="E2456" s="38"/>
      <c r="F2456" s="32"/>
      <c r="G2456" s="34"/>
      <c r="H2456" s="34"/>
      <c r="I2456" s="53"/>
    </row>
    <row r="2457" spans="2:9" x14ac:dyDescent="0.2">
      <c r="B2457" s="33"/>
      <c r="C2457" s="31"/>
      <c r="D2457" s="31"/>
      <c r="E2457" s="38"/>
      <c r="F2457" s="32"/>
      <c r="G2457" s="34"/>
      <c r="H2457" s="34"/>
      <c r="I2457" s="53"/>
    </row>
    <row r="2458" spans="2:9" x14ac:dyDescent="0.2">
      <c r="B2458" s="33"/>
      <c r="C2458" s="31"/>
      <c r="D2458" s="31"/>
      <c r="E2458" s="38"/>
      <c r="F2458" s="32"/>
      <c r="G2458" s="34"/>
      <c r="H2458" s="34"/>
      <c r="I2458" s="53"/>
    </row>
    <row r="2459" spans="2:9" x14ac:dyDescent="0.2">
      <c r="B2459" s="33"/>
      <c r="C2459" s="31"/>
      <c r="D2459" s="31"/>
      <c r="E2459" s="38"/>
      <c r="F2459" s="32"/>
      <c r="G2459" s="34"/>
      <c r="H2459" s="34"/>
      <c r="I2459" s="53"/>
    </row>
    <row r="2460" spans="2:9" x14ac:dyDescent="0.2">
      <c r="B2460" s="33"/>
      <c r="C2460" s="31"/>
      <c r="D2460" s="31"/>
      <c r="E2460" s="38"/>
      <c r="F2460" s="32"/>
      <c r="G2460" s="34"/>
      <c r="H2460" s="34"/>
      <c r="I2460" s="53"/>
    </row>
    <row r="2461" spans="2:9" x14ac:dyDescent="0.2">
      <c r="B2461" s="33"/>
      <c r="C2461" s="31"/>
      <c r="D2461" s="31"/>
      <c r="E2461" s="38"/>
      <c r="F2461" s="32"/>
      <c r="G2461" s="34"/>
      <c r="H2461" s="34"/>
      <c r="I2461" s="53"/>
    </row>
    <row r="2462" spans="2:9" x14ac:dyDescent="0.2">
      <c r="B2462" s="33"/>
      <c r="C2462" s="31"/>
      <c r="D2462" s="31"/>
      <c r="E2462" s="38"/>
      <c r="F2462" s="32"/>
      <c r="G2462" s="34"/>
      <c r="H2462" s="34"/>
      <c r="I2462" s="53"/>
    </row>
    <row r="2463" spans="2:9" x14ac:dyDescent="0.2">
      <c r="B2463" s="33"/>
      <c r="C2463" s="31"/>
      <c r="D2463" s="31"/>
      <c r="E2463" s="38"/>
      <c r="F2463" s="32"/>
      <c r="G2463" s="34"/>
      <c r="H2463" s="34"/>
      <c r="I2463" s="53"/>
    </row>
    <row r="2464" spans="2:9" x14ac:dyDescent="0.2">
      <c r="B2464" s="33"/>
      <c r="C2464" s="31"/>
      <c r="D2464" s="31"/>
      <c r="E2464" s="38"/>
      <c r="F2464" s="32"/>
      <c r="G2464" s="34"/>
      <c r="H2464" s="34"/>
      <c r="I2464" s="53"/>
    </row>
    <row r="2465" spans="2:9" x14ac:dyDescent="0.2">
      <c r="B2465" s="33"/>
      <c r="C2465" s="31"/>
      <c r="D2465" s="31"/>
      <c r="E2465" s="38"/>
      <c r="F2465" s="32"/>
      <c r="G2465" s="34"/>
      <c r="H2465" s="34"/>
      <c r="I2465" s="53"/>
    </row>
    <row r="2466" spans="2:9" x14ac:dyDescent="0.2">
      <c r="B2466" s="33"/>
      <c r="C2466" s="31"/>
      <c r="D2466" s="31"/>
      <c r="E2466" s="38"/>
      <c r="F2466" s="32"/>
      <c r="G2466" s="34"/>
      <c r="H2466" s="34"/>
      <c r="I2466" s="53"/>
    </row>
    <row r="2467" spans="2:9" x14ac:dyDescent="0.2">
      <c r="B2467" s="33"/>
      <c r="C2467" s="31"/>
      <c r="D2467" s="31"/>
      <c r="E2467" s="38"/>
      <c r="F2467" s="32"/>
      <c r="G2467" s="34"/>
      <c r="H2467" s="34"/>
      <c r="I2467" s="53"/>
    </row>
    <row r="2468" spans="2:9" x14ac:dyDescent="0.2">
      <c r="B2468" s="33"/>
      <c r="C2468" s="31"/>
      <c r="D2468" s="31"/>
      <c r="E2468" s="38"/>
      <c r="F2468" s="32"/>
      <c r="G2468" s="34"/>
      <c r="H2468" s="34"/>
      <c r="I2468" s="53"/>
    </row>
    <row r="2469" spans="2:9" x14ac:dyDescent="0.2">
      <c r="B2469" s="33"/>
      <c r="C2469" s="31"/>
      <c r="D2469" s="31"/>
      <c r="E2469" s="38"/>
      <c r="F2469" s="32"/>
      <c r="G2469" s="34"/>
      <c r="H2469" s="34"/>
      <c r="I2469" s="53"/>
    </row>
    <row r="2470" spans="2:9" x14ac:dyDescent="0.2">
      <c r="B2470" s="33"/>
      <c r="C2470" s="31"/>
      <c r="D2470" s="31"/>
      <c r="E2470" s="38"/>
      <c r="F2470" s="32"/>
      <c r="G2470" s="34"/>
      <c r="H2470" s="34"/>
      <c r="I2470" s="53"/>
    </row>
    <row r="2471" spans="2:9" x14ac:dyDescent="0.2">
      <c r="B2471" s="33"/>
      <c r="C2471" s="31"/>
      <c r="D2471" s="31"/>
      <c r="E2471" s="38"/>
      <c r="F2471" s="32"/>
      <c r="G2471" s="34"/>
      <c r="H2471" s="34"/>
      <c r="I2471" s="53"/>
    </row>
    <row r="2472" spans="2:9" x14ac:dyDescent="0.2">
      <c r="B2472" s="33"/>
      <c r="C2472" s="31"/>
      <c r="D2472" s="31"/>
      <c r="E2472" s="38"/>
      <c r="F2472" s="32"/>
      <c r="G2472" s="34"/>
      <c r="H2472" s="34"/>
      <c r="I2472" s="53"/>
    </row>
    <row r="2473" spans="2:9" x14ac:dyDescent="0.2">
      <c r="B2473" s="33"/>
      <c r="C2473" s="31"/>
      <c r="D2473" s="31"/>
      <c r="E2473" s="38"/>
      <c r="F2473" s="32"/>
      <c r="G2473" s="34"/>
      <c r="H2473" s="34"/>
      <c r="I2473" s="53"/>
    </row>
    <row r="2474" spans="2:9" x14ac:dyDescent="0.2">
      <c r="B2474" s="33"/>
      <c r="C2474" s="31"/>
      <c r="D2474" s="31"/>
      <c r="E2474" s="38"/>
      <c r="F2474" s="32"/>
      <c r="G2474" s="34"/>
      <c r="H2474" s="34"/>
      <c r="I2474" s="53"/>
    </row>
    <row r="2475" spans="2:9" x14ac:dyDescent="0.2">
      <c r="B2475" s="33"/>
      <c r="C2475" s="31"/>
      <c r="D2475" s="31"/>
      <c r="E2475" s="38"/>
      <c r="F2475" s="32"/>
      <c r="G2475" s="34"/>
      <c r="H2475" s="34"/>
      <c r="I2475" s="53"/>
    </row>
    <row r="2476" spans="2:9" x14ac:dyDescent="0.2">
      <c r="B2476" s="33"/>
      <c r="C2476" s="31"/>
      <c r="D2476" s="31"/>
      <c r="E2476" s="38"/>
      <c r="F2476" s="32"/>
      <c r="G2476" s="34"/>
      <c r="H2476" s="34"/>
      <c r="I2476" s="53"/>
    </row>
    <row r="2477" spans="2:9" x14ac:dyDescent="0.2">
      <c r="B2477" s="33"/>
      <c r="C2477" s="31"/>
      <c r="D2477" s="31"/>
      <c r="E2477" s="38"/>
      <c r="F2477" s="32"/>
      <c r="G2477" s="34"/>
      <c r="H2477" s="34"/>
      <c r="I2477" s="53"/>
    </row>
    <row r="2478" spans="2:9" x14ac:dyDescent="0.2">
      <c r="B2478" s="33"/>
      <c r="C2478" s="31"/>
      <c r="D2478" s="31"/>
      <c r="E2478" s="38"/>
      <c r="F2478" s="32"/>
      <c r="G2478" s="34"/>
      <c r="H2478" s="34"/>
      <c r="I2478" s="53"/>
    </row>
    <row r="2479" spans="2:9" x14ac:dyDescent="0.2">
      <c r="B2479" s="33"/>
      <c r="C2479" s="31"/>
      <c r="D2479" s="31"/>
      <c r="E2479" s="38"/>
      <c r="F2479" s="32"/>
      <c r="G2479" s="34"/>
      <c r="H2479" s="34"/>
      <c r="I2479" s="53"/>
    </row>
    <row r="2480" spans="2:9" x14ac:dyDescent="0.2">
      <c r="B2480" s="33"/>
      <c r="C2480" s="31"/>
      <c r="D2480" s="31"/>
      <c r="E2480" s="38"/>
      <c r="F2480" s="32"/>
      <c r="G2480" s="34"/>
      <c r="H2480" s="34"/>
      <c r="I2480" s="53"/>
    </row>
    <row r="2481" spans="2:9" x14ac:dyDescent="0.2">
      <c r="B2481" s="33"/>
      <c r="C2481" s="31"/>
      <c r="D2481" s="31"/>
      <c r="E2481" s="38"/>
      <c r="F2481" s="32"/>
      <c r="G2481" s="34"/>
      <c r="H2481" s="34"/>
      <c r="I2481" s="53"/>
    </row>
    <row r="2482" spans="2:9" x14ac:dyDescent="0.2">
      <c r="B2482" s="33"/>
      <c r="C2482" s="31"/>
      <c r="D2482" s="31"/>
      <c r="E2482" s="38"/>
      <c r="F2482" s="32"/>
      <c r="G2482" s="34"/>
      <c r="H2482" s="34"/>
      <c r="I2482" s="53"/>
    </row>
    <row r="2483" spans="2:9" x14ac:dyDescent="0.2">
      <c r="B2483" s="33"/>
      <c r="C2483" s="31"/>
      <c r="D2483" s="31"/>
      <c r="E2483" s="38"/>
      <c r="F2483" s="32"/>
      <c r="G2483" s="34"/>
      <c r="H2483" s="34"/>
      <c r="I2483" s="53"/>
    </row>
    <row r="2484" spans="2:9" x14ac:dyDescent="0.2">
      <c r="B2484" s="33"/>
      <c r="C2484" s="31"/>
      <c r="D2484" s="31"/>
      <c r="E2484" s="38"/>
      <c r="F2484" s="32"/>
      <c r="G2484" s="34"/>
      <c r="H2484" s="34"/>
      <c r="I2484" s="53"/>
    </row>
    <row r="2485" spans="2:9" x14ac:dyDescent="0.2">
      <c r="B2485" s="33"/>
      <c r="C2485" s="31"/>
      <c r="D2485" s="31"/>
      <c r="E2485" s="38"/>
      <c r="F2485" s="32"/>
      <c r="G2485" s="34"/>
      <c r="H2485" s="34"/>
      <c r="I2485" s="53"/>
    </row>
    <row r="2486" spans="2:9" x14ac:dyDescent="0.2">
      <c r="B2486" s="33"/>
      <c r="C2486" s="31"/>
      <c r="D2486" s="31"/>
      <c r="E2486" s="38"/>
      <c r="F2486" s="32"/>
      <c r="G2486" s="34"/>
      <c r="H2486" s="34"/>
      <c r="I2486" s="53"/>
    </row>
    <row r="2487" spans="2:9" x14ac:dyDescent="0.2">
      <c r="B2487" s="33"/>
      <c r="C2487" s="31"/>
      <c r="D2487" s="31"/>
      <c r="E2487" s="38"/>
      <c r="F2487" s="32"/>
      <c r="G2487" s="34"/>
      <c r="H2487" s="34"/>
      <c r="I2487" s="53"/>
    </row>
    <row r="2488" spans="2:9" x14ac:dyDescent="0.2">
      <c r="B2488" s="33"/>
      <c r="C2488" s="31"/>
      <c r="D2488" s="31"/>
      <c r="E2488" s="38"/>
      <c r="F2488" s="32"/>
      <c r="G2488" s="34"/>
      <c r="H2488" s="34"/>
      <c r="I2488" s="53"/>
    </row>
    <row r="2489" spans="2:9" x14ac:dyDescent="0.2">
      <c r="B2489" s="33"/>
      <c r="C2489" s="31"/>
      <c r="D2489" s="31"/>
      <c r="E2489" s="38"/>
      <c r="F2489" s="32"/>
      <c r="G2489" s="34"/>
      <c r="H2489" s="34"/>
      <c r="I2489" s="53"/>
    </row>
    <row r="2490" spans="2:9" x14ac:dyDescent="0.2">
      <c r="B2490" s="33"/>
      <c r="C2490" s="31"/>
      <c r="D2490" s="31"/>
      <c r="E2490" s="38"/>
      <c r="F2490" s="32"/>
      <c r="G2490" s="34"/>
      <c r="H2490" s="34"/>
      <c r="I2490" s="53"/>
    </row>
    <row r="2491" spans="2:9" x14ac:dyDescent="0.2">
      <c r="B2491" s="33"/>
      <c r="C2491" s="31"/>
      <c r="D2491" s="31"/>
      <c r="E2491" s="38"/>
      <c r="F2491" s="32"/>
      <c r="G2491" s="34"/>
      <c r="H2491" s="34"/>
      <c r="I2491" s="53"/>
    </row>
    <row r="2492" spans="2:9" x14ac:dyDescent="0.2">
      <c r="B2492" s="33"/>
      <c r="C2492" s="31"/>
      <c r="D2492" s="31"/>
      <c r="E2492" s="38"/>
      <c r="F2492" s="32"/>
      <c r="G2492" s="34"/>
      <c r="H2492" s="34"/>
      <c r="I2492" s="53"/>
    </row>
    <row r="2493" spans="2:9" x14ac:dyDescent="0.2">
      <c r="B2493" s="33"/>
      <c r="C2493" s="31"/>
      <c r="D2493" s="31"/>
      <c r="E2493" s="38"/>
      <c r="F2493" s="32"/>
      <c r="G2493" s="34"/>
      <c r="H2493" s="34"/>
      <c r="I2493" s="53"/>
    </row>
    <row r="2494" spans="2:9" x14ac:dyDescent="0.2">
      <c r="B2494" s="33"/>
      <c r="C2494" s="31"/>
      <c r="D2494" s="31"/>
      <c r="E2494" s="38"/>
      <c r="F2494" s="32"/>
      <c r="G2494" s="34"/>
      <c r="H2494" s="34"/>
      <c r="I2494" s="53"/>
    </row>
    <row r="2495" spans="2:9" x14ac:dyDescent="0.2">
      <c r="B2495" s="33"/>
      <c r="C2495" s="31"/>
      <c r="D2495" s="31"/>
      <c r="E2495" s="38"/>
      <c r="F2495" s="32"/>
      <c r="G2495" s="34"/>
      <c r="H2495" s="34"/>
      <c r="I2495" s="53"/>
    </row>
    <row r="2496" spans="2:9" x14ac:dyDescent="0.2">
      <c r="B2496" s="33"/>
      <c r="C2496" s="31"/>
      <c r="D2496" s="31"/>
      <c r="E2496" s="38"/>
      <c r="F2496" s="32"/>
      <c r="G2496" s="34"/>
      <c r="H2496" s="34"/>
      <c r="I2496" s="53"/>
    </row>
    <row r="2497" spans="2:9" x14ac:dyDescent="0.2">
      <c r="B2497" s="33"/>
      <c r="C2497" s="31"/>
      <c r="D2497" s="31"/>
      <c r="E2497" s="38"/>
      <c r="F2497" s="32"/>
      <c r="G2497" s="34"/>
      <c r="H2497" s="34"/>
      <c r="I2497" s="53"/>
    </row>
    <row r="2498" spans="2:9" x14ac:dyDescent="0.2">
      <c r="B2498" s="33"/>
      <c r="C2498" s="31"/>
      <c r="D2498" s="31"/>
      <c r="E2498" s="38"/>
      <c r="F2498" s="32"/>
      <c r="G2498" s="34"/>
      <c r="H2498" s="34"/>
      <c r="I2498" s="53"/>
    </row>
    <row r="2499" spans="2:9" x14ac:dyDescent="0.2">
      <c r="B2499" s="33"/>
      <c r="C2499" s="31"/>
      <c r="D2499" s="31"/>
      <c r="E2499" s="38"/>
      <c r="F2499" s="32"/>
      <c r="G2499" s="34"/>
      <c r="H2499" s="34"/>
      <c r="I2499" s="53"/>
    </row>
    <row r="2500" spans="2:9" x14ac:dyDescent="0.2">
      <c r="B2500" s="33"/>
      <c r="C2500" s="31"/>
      <c r="D2500" s="31"/>
      <c r="E2500" s="38"/>
      <c r="F2500" s="32"/>
      <c r="G2500" s="34"/>
      <c r="H2500" s="34"/>
      <c r="I2500" s="53"/>
    </row>
    <row r="2501" spans="2:9" x14ac:dyDescent="0.2">
      <c r="B2501" s="33"/>
      <c r="C2501" s="31"/>
      <c r="D2501" s="31"/>
      <c r="E2501" s="38"/>
      <c r="F2501" s="32"/>
      <c r="G2501" s="34"/>
      <c r="H2501" s="34"/>
      <c r="I2501" s="53"/>
    </row>
    <row r="2502" spans="2:9" x14ac:dyDescent="0.2">
      <c r="B2502" s="33"/>
      <c r="C2502" s="31"/>
      <c r="D2502" s="31"/>
      <c r="E2502" s="38"/>
      <c r="F2502" s="32"/>
      <c r="G2502" s="34"/>
      <c r="H2502" s="34"/>
      <c r="I2502" s="53"/>
    </row>
    <row r="2503" spans="2:9" x14ac:dyDescent="0.2">
      <c r="B2503" s="33"/>
      <c r="C2503" s="31"/>
      <c r="D2503" s="31"/>
      <c r="E2503" s="38"/>
      <c r="F2503" s="32"/>
      <c r="G2503" s="34"/>
      <c r="H2503" s="34"/>
      <c r="I2503" s="53"/>
    </row>
    <row r="2504" spans="2:9" x14ac:dyDescent="0.2">
      <c r="B2504" s="33"/>
      <c r="C2504" s="31"/>
      <c r="D2504" s="31"/>
      <c r="E2504" s="38"/>
      <c r="F2504" s="32"/>
      <c r="G2504" s="34"/>
      <c r="H2504" s="34"/>
      <c r="I2504" s="53"/>
    </row>
    <row r="2505" spans="2:9" x14ac:dyDescent="0.2">
      <c r="B2505" s="33"/>
      <c r="C2505" s="31"/>
      <c r="D2505" s="31"/>
      <c r="E2505" s="38"/>
      <c r="F2505" s="32"/>
      <c r="G2505" s="34"/>
      <c r="H2505" s="34"/>
      <c r="I2505" s="53"/>
    </row>
    <row r="2506" spans="2:9" x14ac:dyDescent="0.2">
      <c r="B2506" s="33"/>
      <c r="C2506" s="31"/>
      <c r="D2506" s="31"/>
      <c r="E2506" s="38"/>
      <c r="F2506" s="32"/>
      <c r="G2506" s="34"/>
      <c r="H2506" s="34"/>
      <c r="I2506" s="53"/>
    </row>
    <row r="2507" spans="2:9" x14ac:dyDescent="0.2">
      <c r="B2507" s="33"/>
      <c r="C2507" s="31"/>
      <c r="D2507" s="31"/>
      <c r="E2507" s="38"/>
      <c r="F2507" s="32"/>
      <c r="G2507" s="34"/>
      <c r="H2507" s="34"/>
      <c r="I2507" s="53"/>
    </row>
    <row r="2508" spans="2:9" x14ac:dyDescent="0.2">
      <c r="B2508" s="33"/>
      <c r="C2508" s="31"/>
      <c r="D2508" s="31"/>
      <c r="E2508" s="38"/>
      <c r="F2508" s="32"/>
      <c r="G2508" s="34"/>
      <c r="H2508" s="34"/>
      <c r="I2508" s="53"/>
    </row>
    <row r="2509" spans="2:9" x14ac:dyDescent="0.2">
      <c r="B2509" s="33"/>
      <c r="C2509" s="31"/>
      <c r="D2509" s="31"/>
      <c r="E2509" s="38"/>
      <c r="F2509" s="32"/>
      <c r="G2509" s="34"/>
      <c r="H2509" s="34"/>
      <c r="I2509" s="53"/>
    </row>
    <row r="2510" spans="2:9" x14ac:dyDescent="0.2">
      <c r="B2510" s="33"/>
      <c r="C2510" s="31"/>
      <c r="D2510" s="31"/>
      <c r="E2510" s="38"/>
      <c r="F2510" s="32"/>
      <c r="G2510" s="34"/>
      <c r="H2510" s="34"/>
      <c r="I2510" s="53"/>
    </row>
    <row r="2511" spans="2:9" x14ac:dyDescent="0.2">
      <c r="B2511" s="33"/>
      <c r="C2511" s="31"/>
      <c r="D2511" s="31"/>
      <c r="E2511" s="38"/>
      <c r="F2511" s="32"/>
      <c r="G2511" s="34"/>
      <c r="H2511" s="34"/>
      <c r="I2511" s="53"/>
    </row>
    <row r="2512" spans="2:9" x14ac:dyDescent="0.2">
      <c r="B2512" s="33"/>
      <c r="C2512" s="31"/>
      <c r="D2512" s="31"/>
      <c r="E2512" s="38"/>
      <c r="F2512" s="32"/>
      <c r="G2512" s="34"/>
      <c r="H2512" s="34"/>
      <c r="I2512" s="53"/>
    </row>
    <row r="2513" spans="2:9" x14ac:dyDescent="0.2">
      <c r="B2513" s="33"/>
      <c r="C2513" s="31"/>
      <c r="D2513" s="31"/>
      <c r="E2513" s="38"/>
      <c r="F2513" s="32"/>
      <c r="G2513" s="34"/>
      <c r="H2513" s="34"/>
      <c r="I2513" s="53"/>
    </row>
    <row r="2514" spans="2:9" x14ac:dyDescent="0.2">
      <c r="B2514" s="33"/>
      <c r="C2514" s="31"/>
      <c r="D2514" s="31"/>
      <c r="E2514" s="38"/>
      <c r="F2514" s="32"/>
      <c r="G2514" s="34"/>
      <c r="H2514" s="34"/>
      <c r="I2514" s="53"/>
    </row>
    <row r="2515" spans="2:9" x14ac:dyDescent="0.2">
      <c r="B2515" s="33"/>
      <c r="C2515" s="31"/>
      <c r="D2515" s="31"/>
      <c r="E2515" s="38"/>
      <c r="F2515" s="32"/>
      <c r="G2515" s="34"/>
      <c r="H2515" s="34"/>
      <c r="I2515" s="53"/>
    </row>
    <row r="2516" spans="2:9" x14ac:dyDescent="0.2">
      <c r="B2516" s="33"/>
      <c r="C2516" s="31"/>
      <c r="D2516" s="31"/>
      <c r="E2516" s="38"/>
      <c r="F2516" s="32"/>
      <c r="G2516" s="34"/>
      <c r="H2516" s="34"/>
      <c r="I2516" s="53"/>
    </row>
    <row r="2517" spans="2:9" x14ac:dyDescent="0.2">
      <c r="B2517" s="33"/>
      <c r="C2517" s="31"/>
      <c r="D2517" s="31"/>
      <c r="E2517" s="38"/>
      <c r="F2517" s="32"/>
      <c r="G2517" s="34"/>
      <c r="H2517" s="34"/>
      <c r="I2517" s="53"/>
    </row>
    <row r="2518" spans="2:9" x14ac:dyDescent="0.2">
      <c r="B2518" s="33"/>
      <c r="C2518" s="31"/>
      <c r="D2518" s="31"/>
      <c r="E2518" s="38"/>
      <c r="F2518" s="32"/>
      <c r="G2518" s="34"/>
      <c r="H2518" s="34"/>
      <c r="I2518" s="53"/>
    </row>
    <row r="2519" spans="2:9" x14ac:dyDescent="0.2">
      <c r="B2519" s="33"/>
      <c r="C2519" s="31"/>
      <c r="D2519" s="31"/>
      <c r="E2519" s="38"/>
      <c r="F2519" s="32"/>
      <c r="G2519" s="34"/>
      <c r="H2519" s="34"/>
      <c r="I2519" s="53"/>
    </row>
    <row r="2520" spans="2:9" x14ac:dyDescent="0.2">
      <c r="B2520" s="33"/>
      <c r="C2520" s="31"/>
      <c r="D2520" s="31"/>
      <c r="E2520" s="38"/>
      <c r="F2520" s="32"/>
      <c r="G2520" s="34"/>
      <c r="H2520" s="34"/>
      <c r="I2520" s="53"/>
    </row>
    <row r="2521" spans="2:9" x14ac:dyDescent="0.2">
      <c r="B2521" s="33"/>
      <c r="C2521" s="31"/>
      <c r="D2521" s="31"/>
      <c r="E2521" s="38"/>
      <c r="F2521" s="32"/>
      <c r="G2521" s="34"/>
      <c r="H2521" s="34"/>
      <c r="I2521" s="53"/>
    </row>
    <row r="2522" spans="2:9" x14ac:dyDescent="0.2">
      <c r="B2522" s="33"/>
      <c r="C2522" s="31"/>
      <c r="D2522" s="31"/>
      <c r="E2522" s="38"/>
      <c r="F2522" s="32"/>
      <c r="G2522" s="34"/>
      <c r="H2522" s="34"/>
      <c r="I2522" s="53"/>
    </row>
    <row r="2523" spans="2:9" x14ac:dyDescent="0.2">
      <c r="B2523" s="33"/>
      <c r="C2523" s="31"/>
      <c r="D2523" s="31"/>
      <c r="E2523" s="38"/>
      <c r="F2523" s="32"/>
      <c r="G2523" s="34"/>
      <c r="H2523" s="34"/>
      <c r="I2523" s="53"/>
    </row>
    <row r="2524" spans="2:9" x14ac:dyDescent="0.2">
      <c r="B2524" s="33"/>
      <c r="C2524" s="31"/>
      <c r="D2524" s="31"/>
      <c r="E2524" s="38"/>
      <c r="F2524" s="32"/>
      <c r="G2524" s="34"/>
      <c r="H2524" s="34"/>
      <c r="I2524" s="53"/>
    </row>
    <row r="2525" spans="2:9" x14ac:dyDescent="0.2">
      <c r="B2525" s="33"/>
      <c r="C2525" s="31"/>
      <c r="D2525" s="31"/>
      <c r="E2525" s="38"/>
      <c r="F2525" s="32"/>
      <c r="G2525" s="34"/>
      <c r="H2525" s="34"/>
      <c r="I2525" s="53"/>
    </row>
    <row r="2526" spans="2:9" x14ac:dyDescent="0.2">
      <c r="B2526" s="33"/>
      <c r="C2526" s="31"/>
      <c r="D2526" s="31"/>
      <c r="E2526" s="38"/>
      <c r="F2526" s="32"/>
      <c r="G2526" s="34"/>
      <c r="H2526" s="34"/>
      <c r="I2526" s="53"/>
    </row>
    <row r="2527" spans="2:9" x14ac:dyDescent="0.2">
      <c r="B2527" s="33"/>
      <c r="C2527" s="31"/>
      <c r="D2527" s="31"/>
      <c r="E2527" s="38"/>
      <c r="F2527" s="32"/>
      <c r="G2527" s="34"/>
      <c r="H2527" s="34"/>
      <c r="I2527" s="53"/>
    </row>
    <row r="2528" spans="2:9" x14ac:dyDescent="0.2">
      <c r="B2528" s="33"/>
      <c r="C2528" s="31"/>
      <c r="D2528" s="31"/>
      <c r="E2528" s="38"/>
      <c r="F2528" s="32"/>
      <c r="G2528" s="34"/>
      <c r="H2528" s="34"/>
      <c r="I2528" s="53"/>
    </row>
    <row r="2529" spans="2:9" x14ac:dyDescent="0.2">
      <c r="B2529" s="33"/>
      <c r="C2529" s="31"/>
      <c r="D2529" s="31"/>
      <c r="E2529" s="38"/>
      <c r="F2529" s="32"/>
      <c r="G2529" s="34"/>
      <c r="H2529" s="34"/>
      <c r="I2529" s="53"/>
    </row>
    <row r="2530" spans="2:9" x14ac:dyDescent="0.2">
      <c r="B2530" s="33"/>
      <c r="C2530" s="31"/>
      <c r="D2530" s="31"/>
      <c r="E2530" s="38"/>
      <c r="F2530" s="32"/>
      <c r="G2530" s="34"/>
      <c r="H2530" s="34"/>
      <c r="I2530" s="53"/>
    </row>
    <row r="2531" spans="2:9" x14ac:dyDescent="0.2">
      <c r="B2531" s="33"/>
      <c r="C2531" s="31"/>
      <c r="D2531" s="31"/>
      <c r="E2531" s="38"/>
      <c r="F2531" s="32"/>
      <c r="G2531" s="34"/>
      <c r="H2531" s="34"/>
      <c r="I2531" s="53"/>
    </row>
    <row r="2532" spans="2:9" x14ac:dyDescent="0.2">
      <c r="B2532" s="33"/>
      <c r="C2532" s="31"/>
      <c r="D2532" s="31"/>
      <c r="E2532" s="38"/>
      <c r="F2532" s="32"/>
      <c r="G2532" s="34"/>
      <c r="H2532" s="34"/>
      <c r="I2532" s="53"/>
    </row>
    <row r="2533" spans="2:9" x14ac:dyDescent="0.2">
      <c r="B2533" s="33"/>
      <c r="C2533" s="31"/>
      <c r="D2533" s="31"/>
      <c r="E2533" s="38"/>
      <c r="F2533" s="32"/>
      <c r="G2533" s="34"/>
      <c r="H2533" s="34"/>
      <c r="I2533" s="53"/>
    </row>
    <row r="2534" spans="2:9" x14ac:dyDescent="0.2">
      <c r="B2534" s="33"/>
      <c r="C2534" s="31"/>
      <c r="D2534" s="31"/>
      <c r="E2534" s="38"/>
      <c r="F2534" s="32"/>
      <c r="G2534" s="34"/>
      <c r="H2534" s="34"/>
      <c r="I2534" s="53"/>
    </row>
    <row r="2535" spans="2:9" x14ac:dyDescent="0.2">
      <c r="B2535" s="33"/>
      <c r="C2535" s="31"/>
      <c r="D2535" s="31"/>
      <c r="E2535" s="38"/>
      <c r="F2535" s="32"/>
      <c r="G2535" s="34"/>
      <c r="H2535" s="34"/>
      <c r="I2535" s="53"/>
    </row>
    <row r="2536" spans="2:9" x14ac:dyDescent="0.2">
      <c r="B2536" s="33"/>
      <c r="C2536" s="31"/>
      <c r="D2536" s="31"/>
      <c r="E2536" s="38"/>
      <c r="F2536" s="32"/>
      <c r="G2536" s="34"/>
      <c r="H2536" s="34"/>
      <c r="I2536" s="53"/>
    </row>
    <row r="2537" spans="2:9" x14ac:dyDescent="0.2">
      <c r="B2537" s="33"/>
      <c r="C2537" s="31"/>
      <c r="D2537" s="31"/>
      <c r="E2537" s="38"/>
      <c r="F2537" s="32"/>
      <c r="G2537" s="34"/>
      <c r="H2537" s="34"/>
      <c r="I2537" s="53"/>
    </row>
    <row r="2538" spans="2:9" x14ac:dyDescent="0.2">
      <c r="B2538" s="33"/>
      <c r="C2538" s="31"/>
      <c r="D2538" s="31"/>
      <c r="E2538" s="38"/>
      <c r="F2538" s="32"/>
      <c r="G2538" s="34"/>
      <c r="H2538" s="34"/>
      <c r="I2538" s="53"/>
    </row>
    <row r="2539" spans="2:9" x14ac:dyDescent="0.2">
      <c r="B2539" s="33"/>
      <c r="C2539" s="31"/>
      <c r="D2539" s="31"/>
      <c r="E2539" s="38"/>
      <c r="F2539" s="32"/>
      <c r="G2539" s="34"/>
      <c r="H2539" s="34"/>
      <c r="I2539" s="53"/>
    </row>
    <row r="2540" spans="2:9" x14ac:dyDescent="0.2">
      <c r="B2540" s="33"/>
      <c r="C2540" s="31"/>
      <c r="D2540" s="31"/>
      <c r="E2540" s="38"/>
      <c r="F2540" s="32"/>
      <c r="G2540" s="34"/>
      <c r="H2540" s="34"/>
      <c r="I2540" s="53"/>
    </row>
    <row r="2541" spans="2:9" x14ac:dyDescent="0.2">
      <c r="B2541" s="33"/>
      <c r="C2541" s="31"/>
      <c r="D2541" s="31"/>
      <c r="E2541" s="38"/>
      <c r="F2541" s="32"/>
      <c r="G2541" s="34"/>
      <c r="H2541" s="34"/>
      <c r="I2541" s="53"/>
    </row>
    <row r="2542" spans="2:9" x14ac:dyDescent="0.2">
      <c r="B2542" s="33"/>
      <c r="C2542" s="31"/>
      <c r="D2542" s="31"/>
      <c r="E2542" s="38"/>
      <c r="F2542" s="32"/>
      <c r="G2542" s="34"/>
      <c r="H2542" s="34"/>
      <c r="I2542" s="53"/>
    </row>
    <row r="2543" spans="2:9" x14ac:dyDescent="0.2">
      <c r="B2543" s="33"/>
      <c r="C2543" s="31"/>
      <c r="D2543" s="31"/>
      <c r="E2543" s="38"/>
      <c r="F2543" s="32"/>
      <c r="G2543" s="34"/>
      <c r="H2543" s="34"/>
      <c r="I2543" s="53"/>
    </row>
    <row r="2544" spans="2:9" x14ac:dyDescent="0.2">
      <c r="B2544" s="33"/>
      <c r="C2544" s="31"/>
      <c r="D2544" s="31"/>
      <c r="E2544" s="38"/>
      <c r="F2544" s="32"/>
      <c r="G2544" s="34"/>
      <c r="H2544" s="34"/>
      <c r="I2544" s="53"/>
    </row>
    <row r="2545" spans="2:9" x14ac:dyDescent="0.2">
      <c r="B2545" s="33"/>
      <c r="C2545" s="31"/>
      <c r="D2545" s="31"/>
      <c r="E2545" s="38"/>
      <c r="F2545" s="32"/>
      <c r="G2545" s="34"/>
      <c r="H2545" s="34"/>
      <c r="I2545" s="53"/>
    </row>
    <row r="2546" spans="2:9" x14ac:dyDescent="0.2">
      <c r="B2546" s="33"/>
      <c r="C2546" s="31"/>
      <c r="D2546" s="31"/>
      <c r="E2546" s="38"/>
      <c r="F2546" s="32"/>
      <c r="G2546" s="34"/>
      <c r="H2546" s="34"/>
      <c r="I2546" s="53"/>
    </row>
    <row r="2547" spans="2:9" x14ac:dyDescent="0.2">
      <c r="B2547" s="33"/>
      <c r="C2547" s="31"/>
      <c r="D2547" s="31"/>
      <c r="E2547" s="38"/>
      <c r="F2547" s="32"/>
      <c r="G2547" s="34"/>
      <c r="H2547" s="34"/>
      <c r="I2547" s="53"/>
    </row>
    <row r="2548" spans="2:9" x14ac:dyDescent="0.2">
      <c r="B2548" s="33"/>
      <c r="C2548" s="31"/>
      <c r="D2548" s="31"/>
      <c r="E2548" s="38"/>
      <c r="F2548" s="32"/>
      <c r="G2548" s="34"/>
      <c r="H2548" s="34"/>
      <c r="I2548" s="53"/>
    </row>
    <row r="2549" spans="2:9" x14ac:dyDescent="0.2">
      <c r="B2549" s="33"/>
      <c r="C2549" s="31"/>
      <c r="D2549" s="31"/>
      <c r="E2549" s="38"/>
      <c r="F2549" s="32"/>
      <c r="G2549" s="34"/>
      <c r="H2549" s="34"/>
      <c r="I2549" s="53"/>
    </row>
    <row r="2550" spans="2:9" x14ac:dyDescent="0.2">
      <c r="B2550" s="33"/>
      <c r="C2550" s="31"/>
      <c r="D2550" s="31"/>
      <c r="E2550" s="38"/>
      <c r="F2550" s="32"/>
      <c r="G2550" s="34"/>
      <c r="H2550" s="34"/>
      <c r="I2550" s="53"/>
    </row>
    <row r="2551" spans="2:9" x14ac:dyDescent="0.2">
      <c r="B2551" s="33"/>
      <c r="C2551" s="31"/>
      <c r="D2551" s="31"/>
      <c r="E2551" s="38"/>
      <c r="F2551" s="32"/>
      <c r="G2551" s="34"/>
      <c r="H2551" s="34"/>
      <c r="I2551" s="53"/>
    </row>
    <row r="2552" spans="2:9" x14ac:dyDescent="0.2">
      <c r="B2552" s="33"/>
      <c r="C2552" s="31"/>
      <c r="D2552" s="31"/>
      <c r="E2552" s="38"/>
      <c r="F2552" s="32"/>
      <c r="G2552" s="34"/>
      <c r="H2552" s="34"/>
      <c r="I2552" s="53"/>
    </row>
    <row r="2553" spans="2:9" x14ac:dyDescent="0.2">
      <c r="B2553" s="33"/>
      <c r="C2553" s="31"/>
      <c r="D2553" s="31"/>
      <c r="E2553" s="38"/>
      <c r="F2553" s="32"/>
      <c r="G2553" s="34"/>
      <c r="H2553" s="34"/>
      <c r="I2553" s="53"/>
    </row>
    <row r="2554" spans="2:9" x14ac:dyDescent="0.2">
      <c r="B2554" s="33"/>
      <c r="C2554" s="31"/>
      <c r="D2554" s="31"/>
      <c r="E2554" s="38"/>
      <c r="F2554" s="32"/>
      <c r="G2554" s="34"/>
      <c r="H2554" s="34"/>
      <c r="I2554" s="53"/>
    </row>
    <row r="2555" spans="2:9" x14ac:dyDescent="0.2">
      <c r="B2555" s="33"/>
      <c r="C2555" s="31"/>
      <c r="D2555" s="31"/>
      <c r="E2555" s="38"/>
      <c r="F2555" s="32"/>
      <c r="G2555" s="34"/>
      <c r="H2555" s="34"/>
      <c r="I2555" s="53"/>
    </row>
    <row r="2556" spans="2:9" x14ac:dyDescent="0.2">
      <c r="B2556" s="33"/>
      <c r="C2556" s="31"/>
      <c r="D2556" s="31"/>
      <c r="E2556" s="38"/>
      <c r="F2556" s="32"/>
      <c r="G2556" s="34"/>
      <c r="H2556" s="34"/>
      <c r="I2556" s="53"/>
    </row>
    <row r="2557" spans="2:9" x14ac:dyDescent="0.2">
      <c r="B2557" s="33"/>
      <c r="C2557" s="31"/>
      <c r="D2557" s="31"/>
      <c r="E2557" s="38"/>
      <c r="F2557" s="32"/>
      <c r="G2557" s="34"/>
      <c r="H2557" s="34"/>
      <c r="I2557" s="53"/>
    </row>
    <row r="2558" spans="2:9" x14ac:dyDescent="0.2">
      <c r="B2558" s="33"/>
      <c r="C2558" s="31"/>
      <c r="D2558" s="31"/>
      <c r="E2558" s="38"/>
      <c r="F2558" s="32"/>
      <c r="G2558" s="34"/>
      <c r="H2558" s="34"/>
      <c r="I2558" s="53"/>
    </row>
    <row r="2559" spans="2:9" x14ac:dyDescent="0.2">
      <c r="B2559" s="33"/>
      <c r="C2559" s="31"/>
      <c r="D2559" s="31"/>
      <c r="E2559" s="38"/>
      <c r="F2559" s="32"/>
      <c r="G2559" s="34"/>
      <c r="H2559" s="34"/>
      <c r="I2559" s="53"/>
    </row>
    <row r="2560" spans="2:9" x14ac:dyDescent="0.2">
      <c r="B2560" s="33"/>
      <c r="C2560" s="31"/>
      <c r="D2560" s="31"/>
      <c r="E2560" s="38"/>
      <c r="F2560" s="32"/>
      <c r="G2560" s="34"/>
      <c r="H2560" s="34"/>
      <c r="I2560" s="53"/>
    </row>
    <row r="2561" spans="2:9" x14ac:dyDescent="0.2">
      <c r="B2561" s="33"/>
      <c r="C2561" s="31"/>
      <c r="D2561" s="31"/>
      <c r="E2561" s="38"/>
      <c r="F2561" s="32"/>
      <c r="G2561" s="34"/>
      <c r="H2561" s="34"/>
      <c r="I2561" s="53"/>
    </row>
    <row r="2562" spans="2:9" x14ac:dyDescent="0.2">
      <c r="B2562" s="33"/>
      <c r="C2562" s="31"/>
      <c r="D2562" s="31"/>
      <c r="E2562" s="38"/>
      <c r="F2562" s="32"/>
      <c r="G2562" s="34"/>
      <c r="H2562" s="34"/>
      <c r="I2562" s="53"/>
    </row>
    <row r="2563" spans="2:9" x14ac:dyDescent="0.2">
      <c r="B2563" s="33"/>
      <c r="C2563" s="31"/>
      <c r="D2563" s="31"/>
      <c r="E2563" s="38"/>
      <c r="F2563" s="32"/>
      <c r="G2563" s="34"/>
      <c r="H2563" s="34"/>
      <c r="I2563" s="53"/>
    </row>
    <row r="2564" spans="2:9" x14ac:dyDescent="0.2">
      <c r="B2564" s="33"/>
      <c r="C2564" s="31"/>
      <c r="D2564" s="31"/>
      <c r="E2564" s="38"/>
      <c r="F2564" s="32"/>
      <c r="G2564" s="34"/>
      <c r="H2564" s="34"/>
      <c r="I2564" s="53"/>
    </row>
    <row r="2565" spans="2:9" x14ac:dyDescent="0.2">
      <c r="B2565" s="33"/>
      <c r="C2565" s="31"/>
      <c r="D2565" s="31"/>
      <c r="E2565" s="38"/>
      <c r="F2565" s="32"/>
      <c r="G2565" s="34"/>
      <c r="H2565" s="34"/>
      <c r="I2565" s="53"/>
    </row>
    <row r="2566" spans="2:9" x14ac:dyDescent="0.2">
      <c r="B2566" s="33"/>
      <c r="C2566" s="31"/>
      <c r="D2566" s="31"/>
      <c r="E2566" s="38"/>
      <c r="F2566" s="32"/>
      <c r="G2566" s="34"/>
      <c r="H2566" s="34"/>
      <c r="I2566" s="53"/>
    </row>
    <row r="2567" spans="2:9" x14ac:dyDescent="0.2">
      <c r="B2567" s="33"/>
      <c r="C2567" s="31"/>
      <c r="D2567" s="31"/>
      <c r="E2567" s="38"/>
      <c r="F2567" s="32"/>
      <c r="G2567" s="34"/>
      <c r="H2567" s="34"/>
      <c r="I2567" s="53"/>
    </row>
    <row r="2568" spans="2:9" x14ac:dyDescent="0.2">
      <c r="B2568" s="33"/>
      <c r="C2568" s="31"/>
      <c r="D2568" s="31"/>
      <c r="E2568" s="38"/>
      <c r="F2568" s="32"/>
      <c r="G2568" s="34"/>
      <c r="H2568" s="34"/>
      <c r="I2568" s="53"/>
    </row>
    <row r="2569" spans="2:9" x14ac:dyDescent="0.2">
      <c r="B2569" s="33"/>
      <c r="C2569" s="31"/>
      <c r="D2569" s="31"/>
      <c r="E2569" s="38"/>
      <c r="F2569" s="32"/>
      <c r="G2569" s="34"/>
      <c r="H2569" s="34"/>
      <c r="I2569" s="53"/>
    </row>
    <row r="2570" spans="2:9" x14ac:dyDescent="0.2">
      <c r="B2570" s="33"/>
      <c r="C2570" s="31"/>
      <c r="D2570" s="31"/>
      <c r="E2570" s="38"/>
      <c r="F2570" s="32"/>
      <c r="G2570" s="34"/>
      <c r="H2570" s="34"/>
      <c r="I2570" s="53"/>
    </row>
    <row r="2571" spans="2:9" x14ac:dyDescent="0.2">
      <c r="B2571" s="33"/>
      <c r="C2571" s="31"/>
      <c r="D2571" s="31"/>
      <c r="E2571" s="38"/>
      <c r="F2571" s="32"/>
      <c r="G2571" s="34"/>
      <c r="H2571" s="34"/>
      <c r="I2571" s="53"/>
    </row>
    <row r="2572" spans="2:9" x14ac:dyDescent="0.2">
      <c r="B2572" s="33"/>
      <c r="C2572" s="31"/>
      <c r="D2572" s="31"/>
      <c r="E2572" s="38"/>
      <c r="F2572" s="32"/>
      <c r="G2572" s="34"/>
      <c r="H2572" s="34"/>
      <c r="I2572" s="53"/>
    </row>
    <row r="2573" spans="2:9" x14ac:dyDescent="0.2">
      <c r="B2573" s="33"/>
      <c r="C2573" s="31"/>
      <c r="D2573" s="31"/>
      <c r="E2573" s="38"/>
      <c r="F2573" s="32"/>
      <c r="G2573" s="34"/>
      <c r="H2573" s="34"/>
      <c r="I2573" s="53"/>
    </row>
    <row r="2574" spans="2:9" x14ac:dyDescent="0.2">
      <c r="B2574" s="33"/>
      <c r="C2574" s="31"/>
      <c r="D2574" s="31"/>
      <c r="E2574" s="38"/>
      <c r="F2574" s="32"/>
      <c r="G2574" s="34"/>
      <c r="H2574" s="34"/>
      <c r="I2574" s="53"/>
    </row>
    <row r="2575" spans="2:9" x14ac:dyDescent="0.2">
      <c r="B2575" s="33"/>
      <c r="C2575" s="31"/>
      <c r="D2575" s="31"/>
      <c r="E2575" s="38"/>
      <c r="F2575" s="32"/>
      <c r="G2575" s="34"/>
      <c r="H2575" s="34"/>
      <c r="I2575" s="53"/>
    </row>
    <row r="2576" spans="2:9" x14ac:dyDescent="0.2">
      <c r="B2576" s="33"/>
      <c r="C2576" s="31"/>
      <c r="D2576" s="31"/>
      <c r="E2576" s="38"/>
      <c r="F2576" s="32"/>
      <c r="G2576" s="34"/>
      <c r="H2576" s="34"/>
      <c r="I2576" s="53"/>
    </row>
    <row r="2577" spans="2:9" x14ac:dyDescent="0.2">
      <c r="B2577" s="33"/>
      <c r="C2577" s="31"/>
      <c r="D2577" s="31"/>
      <c r="E2577" s="38"/>
      <c r="F2577" s="32"/>
      <c r="G2577" s="34"/>
      <c r="H2577" s="34"/>
      <c r="I2577" s="53"/>
    </row>
    <row r="2578" spans="2:9" x14ac:dyDescent="0.2">
      <c r="B2578" s="33"/>
      <c r="C2578" s="31"/>
      <c r="D2578" s="31"/>
      <c r="E2578" s="38"/>
      <c r="F2578" s="32"/>
      <c r="G2578" s="34"/>
      <c r="H2578" s="34"/>
      <c r="I2578" s="53"/>
    </row>
    <row r="2579" spans="2:9" x14ac:dyDescent="0.2">
      <c r="B2579" s="33"/>
      <c r="C2579" s="31"/>
      <c r="D2579" s="31"/>
      <c r="E2579" s="38"/>
      <c r="F2579" s="32"/>
      <c r="G2579" s="34"/>
      <c r="H2579" s="34"/>
      <c r="I2579" s="53"/>
    </row>
    <row r="2580" spans="2:9" x14ac:dyDescent="0.2">
      <c r="B2580" s="33"/>
      <c r="C2580" s="31"/>
      <c r="D2580" s="31"/>
      <c r="E2580" s="38"/>
      <c r="F2580" s="32"/>
      <c r="G2580" s="34"/>
      <c r="H2580" s="34"/>
      <c r="I2580" s="53"/>
    </row>
    <row r="2581" spans="2:9" x14ac:dyDescent="0.2">
      <c r="B2581" s="33"/>
      <c r="C2581" s="31"/>
      <c r="D2581" s="31"/>
      <c r="E2581" s="38"/>
      <c r="F2581" s="32"/>
      <c r="G2581" s="34"/>
      <c r="H2581" s="34"/>
      <c r="I2581" s="53"/>
    </row>
    <row r="2582" spans="2:9" x14ac:dyDescent="0.2">
      <c r="B2582" s="33"/>
      <c r="C2582" s="31"/>
      <c r="D2582" s="31"/>
      <c r="E2582" s="38"/>
      <c r="F2582" s="32"/>
      <c r="G2582" s="34"/>
      <c r="H2582" s="34"/>
      <c r="I2582" s="53"/>
    </row>
    <row r="2583" spans="2:9" x14ac:dyDescent="0.2">
      <c r="B2583" s="33"/>
      <c r="C2583" s="31"/>
      <c r="D2583" s="31"/>
      <c r="E2583" s="38"/>
      <c r="F2583" s="32"/>
      <c r="G2583" s="34"/>
      <c r="H2583" s="34"/>
      <c r="I2583" s="53"/>
    </row>
    <row r="2584" spans="2:9" x14ac:dyDescent="0.2">
      <c r="B2584" s="33"/>
      <c r="C2584" s="31"/>
      <c r="D2584" s="31"/>
      <c r="E2584" s="38"/>
      <c r="F2584" s="32"/>
      <c r="G2584" s="34"/>
      <c r="H2584" s="34"/>
      <c r="I2584" s="53"/>
    </row>
    <row r="2585" spans="2:9" x14ac:dyDescent="0.2">
      <c r="B2585" s="33"/>
      <c r="C2585" s="31"/>
      <c r="D2585" s="31"/>
      <c r="E2585" s="38"/>
      <c r="F2585" s="32"/>
      <c r="G2585" s="34"/>
      <c r="H2585" s="34"/>
      <c r="I2585" s="53"/>
    </row>
    <row r="2586" spans="2:9" x14ac:dyDescent="0.2">
      <c r="B2586" s="33"/>
      <c r="C2586" s="31"/>
      <c r="D2586" s="31"/>
      <c r="E2586" s="38"/>
      <c r="F2586" s="32"/>
      <c r="G2586" s="34"/>
      <c r="H2586" s="34"/>
      <c r="I2586" s="53"/>
    </row>
    <row r="2587" spans="2:9" x14ac:dyDescent="0.2">
      <c r="B2587" s="33"/>
      <c r="C2587" s="31"/>
      <c r="D2587" s="31"/>
      <c r="E2587" s="38"/>
      <c r="F2587" s="32"/>
      <c r="G2587" s="34"/>
      <c r="H2587" s="34"/>
      <c r="I2587" s="53"/>
    </row>
    <row r="2588" spans="2:9" x14ac:dyDescent="0.2">
      <c r="B2588" s="33"/>
      <c r="C2588" s="31"/>
      <c r="D2588" s="31"/>
      <c r="E2588" s="38"/>
      <c r="F2588" s="32"/>
      <c r="G2588" s="34"/>
      <c r="H2588" s="34"/>
      <c r="I2588" s="53"/>
    </row>
    <row r="2589" spans="2:9" x14ac:dyDescent="0.2">
      <c r="B2589" s="33"/>
      <c r="C2589" s="31"/>
      <c r="D2589" s="31"/>
      <c r="E2589" s="38"/>
      <c r="F2589" s="32"/>
      <c r="G2589" s="34"/>
      <c r="H2589" s="34"/>
      <c r="I2589" s="53"/>
    </row>
    <row r="2590" spans="2:9" x14ac:dyDescent="0.2">
      <c r="B2590" s="33"/>
      <c r="C2590" s="31"/>
      <c r="D2590" s="31"/>
      <c r="E2590" s="38"/>
      <c r="F2590" s="32"/>
      <c r="G2590" s="34"/>
      <c r="H2590" s="34"/>
      <c r="I2590" s="53"/>
    </row>
    <row r="2591" spans="2:9" x14ac:dyDescent="0.2">
      <c r="B2591" s="33"/>
      <c r="C2591" s="31"/>
      <c r="D2591" s="31"/>
      <c r="E2591" s="38"/>
      <c r="F2591" s="32"/>
      <c r="G2591" s="34"/>
      <c r="H2591" s="34"/>
      <c r="I2591" s="53"/>
    </row>
    <row r="2592" spans="2:9" x14ac:dyDescent="0.2">
      <c r="B2592" s="33"/>
      <c r="C2592" s="31"/>
      <c r="D2592" s="31"/>
      <c r="E2592" s="38"/>
      <c r="F2592" s="32"/>
      <c r="G2592" s="34"/>
      <c r="H2592" s="34"/>
      <c r="I2592" s="53"/>
    </row>
    <row r="2593" spans="2:9" x14ac:dyDescent="0.2">
      <c r="B2593" s="33"/>
      <c r="C2593" s="31"/>
      <c r="D2593" s="31"/>
      <c r="E2593" s="38"/>
      <c r="F2593" s="32"/>
      <c r="G2593" s="34"/>
      <c r="H2593" s="34"/>
      <c r="I2593" s="53"/>
    </row>
    <row r="2594" spans="2:9" x14ac:dyDescent="0.2">
      <c r="B2594" s="33"/>
      <c r="C2594" s="31"/>
      <c r="D2594" s="31"/>
      <c r="E2594" s="38"/>
      <c r="F2594" s="32"/>
      <c r="G2594" s="34"/>
      <c r="H2594" s="34"/>
      <c r="I2594" s="53"/>
    </row>
    <row r="2595" spans="2:9" x14ac:dyDescent="0.2">
      <c r="B2595" s="33"/>
      <c r="C2595" s="31"/>
      <c r="D2595" s="31"/>
      <c r="E2595" s="38"/>
      <c r="F2595" s="32"/>
      <c r="G2595" s="34"/>
      <c r="H2595" s="34"/>
      <c r="I2595" s="53"/>
    </row>
    <row r="2596" spans="2:9" x14ac:dyDescent="0.2">
      <c r="B2596" s="33"/>
      <c r="C2596" s="31"/>
      <c r="D2596" s="31"/>
      <c r="E2596" s="38"/>
      <c r="F2596" s="32"/>
      <c r="G2596" s="34"/>
      <c r="H2596" s="34"/>
      <c r="I2596" s="53"/>
    </row>
    <row r="2597" spans="2:9" x14ac:dyDescent="0.2">
      <c r="B2597" s="33"/>
      <c r="C2597" s="31"/>
      <c r="D2597" s="31"/>
      <c r="E2597" s="38"/>
      <c r="F2597" s="32"/>
      <c r="G2597" s="34"/>
      <c r="H2597" s="34"/>
      <c r="I2597" s="53"/>
    </row>
    <row r="2598" spans="2:9" x14ac:dyDescent="0.2">
      <c r="B2598" s="33"/>
      <c r="C2598" s="31"/>
      <c r="D2598" s="31"/>
      <c r="E2598" s="38"/>
      <c r="F2598" s="32"/>
      <c r="G2598" s="34"/>
      <c r="H2598" s="34"/>
      <c r="I2598" s="53"/>
    </row>
    <row r="2599" spans="2:9" x14ac:dyDescent="0.2">
      <c r="B2599" s="33"/>
      <c r="C2599" s="31"/>
      <c r="D2599" s="31"/>
      <c r="E2599" s="38"/>
      <c r="F2599" s="32"/>
      <c r="G2599" s="34"/>
      <c r="H2599" s="34"/>
      <c r="I2599" s="53"/>
    </row>
    <row r="2600" spans="2:9" x14ac:dyDescent="0.2">
      <c r="B2600" s="33"/>
      <c r="C2600" s="31"/>
      <c r="D2600" s="31"/>
      <c r="E2600" s="38"/>
      <c r="F2600" s="32"/>
      <c r="G2600" s="34"/>
      <c r="H2600" s="34"/>
      <c r="I2600" s="53"/>
    </row>
    <row r="2601" spans="2:9" x14ac:dyDescent="0.2">
      <c r="B2601" s="33"/>
      <c r="C2601" s="31"/>
      <c r="D2601" s="31"/>
      <c r="E2601" s="38"/>
      <c r="F2601" s="32"/>
      <c r="G2601" s="34"/>
      <c r="H2601" s="34"/>
      <c r="I2601" s="53"/>
    </row>
    <row r="2602" spans="2:9" x14ac:dyDescent="0.2">
      <c r="B2602" s="33"/>
      <c r="C2602" s="31"/>
      <c r="D2602" s="31"/>
      <c r="E2602" s="38"/>
      <c r="F2602" s="32"/>
      <c r="G2602" s="34"/>
      <c r="H2602" s="34"/>
      <c r="I2602" s="53"/>
    </row>
    <row r="2603" spans="2:9" x14ac:dyDescent="0.2">
      <c r="B2603" s="33"/>
      <c r="C2603" s="31"/>
      <c r="D2603" s="31"/>
      <c r="E2603" s="38"/>
      <c r="F2603" s="32"/>
      <c r="G2603" s="34"/>
      <c r="H2603" s="34"/>
      <c r="I2603" s="53"/>
    </row>
    <row r="2604" spans="2:9" x14ac:dyDescent="0.2">
      <c r="B2604" s="33"/>
      <c r="C2604" s="31"/>
      <c r="D2604" s="31"/>
      <c r="E2604" s="38"/>
      <c r="F2604" s="32"/>
      <c r="G2604" s="34"/>
      <c r="H2604" s="34"/>
      <c r="I2604" s="53"/>
    </row>
    <row r="2605" spans="2:9" x14ac:dyDescent="0.2">
      <c r="B2605" s="33"/>
      <c r="C2605" s="31"/>
      <c r="D2605" s="31"/>
      <c r="E2605" s="38"/>
      <c r="F2605" s="32"/>
      <c r="G2605" s="34"/>
      <c r="H2605" s="34"/>
      <c r="I2605" s="53"/>
    </row>
    <row r="2606" spans="2:9" x14ac:dyDescent="0.2">
      <c r="B2606" s="33"/>
      <c r="C2606" s="31"/>
      <c r="D2606" s="31"/>
      <c r="E2606" s="38"/>
      <c r="F2606" s="32"/>
      <c r="G2606" s="34"/>
      <c r="H2606" s="34"/>
      <c r="I2606" s="53"/>
    </row>
    <row r="2607" spans="2:9" x14ac:dyDescent="0.2">
      <c r="B2607" s="33"/>
      <c r="C2607" s="31"/>
      <c r="D2607" s="31"/>
      <c r="E2607" s="38"/>
      <c r="F2607" s="32"/>
      <c r="G2607" s="34"/>
      <c r="H2607" s="34"/>
      <c r="I2607" s="53"/>
    </row>
    <row r="2608" spans="2:9" x14ac:dyDescent="0.2">
      <c r="B2608" s="33"/>
      <c r="C2608" s="31"/>
      <c r="D2608" s="31"/>
      <c r="E2608" s="38"/>
      <c r="F2608" s="32"/>
      <c r="G2608" s="34"/>
      <c r="H2608" s="34"/>
      <c r="I2608" s="53"/>
    </row>
    <row r="2609" spans="2:9" x14ac:dyDescent="0.2">
      <c r="B2609" s="33"/>
      <c r="C2609" s="31"/>
      <c r="D2609" s="31"/>
      <c r="E2609" s="38"/>
      <c r="F2609" s="32"/>
      <c r="G2609" s="34"/>
      <c r="H2609" s="34"/>
      <c r="I2609" s="53"/>
    </row>
    <row r="2610" spans="2:9" x14ac:dyDescent="0.2">
      <c r="B2610" s="33"/>
      <c r="C2610" s="31"/>
      <c r="D2610" s="31"/>
      <c r="E2610" s="38"/>
      <c r="F2610" s="32"/>
      <c r="G2610" s="34"/>
      <c r="H2610" s="34"/>
      <c r="I2610" s="53"/>
    </row>
    <row r="2611" spans="2:9" x14ac:dyDescent="0.2">
      <c r="B2611" s="33"/>
      <c r="C2611" s="31"/>
      <c r="D2611" s="31"/>
      <c r="E2611" s="38"/>
      <c r="F2611" s="32"/>
      <c r="G2611" s="34"/>
      <c r="H2611" s="34"/>
      <c r="I2611" s="53"/>
    </row>
    <row r="2612" spans="2:9" x14ac:dyDescent="0.2">
      <c r="B2612" s="33"/>
      <c r="C2612" s="31"/>
      <c r="D2612" s="31"/>
      <c r="E2612" s="38"/>
      <c r="F2612" s="32"/>
      <c r="G2612" s="34"/>
      <c r="H2612" s="34"/>
      <c r="I2612" s="53"/>
    </row>
    <row r="2613" spans="2:9" x14ac:dyDescent="0.2">
      <c r="B2613" s="33"/>
      <c r="C2613" s="31"/>
      <c r="D2613" s="31"/>
      <c r="E2613" s="38"/>
      <c r="F2613" s="32"/>
      <c r="G2613" s="34"/>
      <c r="H2613" s="34"/>
      <c r="I2613" s="53"/>
    </row>
    <row r="2614" spans="2:9" x14ac:dyDescent="0.2">
      <c r="B2614" s="33"/>
      <c r="C2614" s="31"/>
      <c r="D2614" s="31"/>
      <c r="E2614" s="38"/>
      <c r="F2614" s="32"/>
      <c r="G2614" s="34"/>
      <c r="H2614" s="34"/>
      <c r="I2614" s="53"/>
    </row>
    <row r="2615" spans="2:9" x14ac:dyDescent="0.2">
      <c r="B2615" s="33"/>
      <c r="C2615" s="31"/>
      <c r="D2615" s="31"/>
      <c r="E2615" s="38"/>
      <c r="F2615" s="32"/>
      <c r="G2615" s="34"/>
      <c r="H2615" s="34"/>
      <c r="I2615" s="53"/>
    </row>
    <row r="2616" spans="2:9" x14ac:dyDescent="0.2">
      <c r="B2616" s="33"/>
      <c r="C2616" s="31"/>
      <c r="D2616" s="31"/>
      <c r="E2616" s="38"/>
      <c r="F2616" s="32"/>
      <c r="G2616" s="34"/>
      <c r="H2616" s="34"/>
      <c r="I2616" s="53"/>
    </row>
    <row r="2617" spans="2:9" x14ac:dyDescent="0.2">
      <c r="B2617" s="33"/>
      <c r="C2617" s="31"/>
      <c r="D2617" s="31"/>
      <c r="E2617" s="38"/>
      <c r="F2617" s="32"/>
      <c r="G2617" s="34"/>
      <c r="H2617" s="34"/>
      <c r="I2617" s="53"/>
    </row>
    <row r="2618" spans="2:9" x14ac:dyDescent="0.2">
      <c r="B2618" s="33"/>
      <c r="C2618" s="31"/>
      <c r="D2618" s="31"/>
      <c r="E2618" s="38"/>
      <c r="F2618" s="32"/>
      <c r="G2618" s="34"/>
      <c r="H2618" s="34"/>
      <c r="I2618" s="53"/>
    </row>
    <row r="2619" spans="2:9" x14ac:dyDescent="0.2">
      <c r="B2619" s="33"/>
      <c r="C2619" s="31"/>
      <c r="D2619" s="31"/>
      <c r="E2619" s="38"/>
      <c r="F2619" s="32"/>
      <c r="G2619" s="34"/>
      <c r="H2619" s="34"/>
      <c r="I2619" s="53"/>
    </row>
    <row r="2620" spans="2:9" x14ac:dyDescent="0.2">
      <c r="B2620" s="33"/>
      <c r="C2620" s="31"/>
      <c r="D2620" s="31"/>
      <c r="E2620" s="38"/>
      <c r="F2620" s="32"/>
      <c r="G2620" s="34"/>
      <c r="H2620" s="34"/>
      <c r="I2620" s="53"/>
    </row>
    <row r="2621" spans="2:9" x14ac:dyDescent="0.2">
      <c r="B2621" s="33"/>
      <c r="C2621" s="31"/>
      <c r="D2621" s="31"/>
      <c r="E2621" s="38"/>
      <c r="F2621" s="32"/>
      <c r="G2621" s="34"/>
      <c r="H2621" s="34"/>
      <c r="I2621" s="53"/>
    </row>
    <row r="2622" spans="2:9" x14ac:dyDescent="0.2">
      <c r="B2622" s="33"/>
      <c r="C2622" s="31"/>
      <c r="D2622" s="31"/>
      <c r="E2622" s="38"/>
      <c r="F2622" s="32"/>
      <c r="G2622" s="34"/>
      <c r="H2622" s="34"/>
      <c r="I2622" s="53"/>
    </row>
    <row r="2623" spans="2:9" x14ac:dyDescent="0.2">
      <c r="B2623" s="33"/>
      <c r="C2623" s="31"/>
      <c r="D2623" s="31"/>
      <c r="E2623" s="38"/>
      <c r="F2623" s="32"/>
      <c r="G2623" s="34"/>
      <c r="H2623" s="34"/>
      <c r="I2623" s="53"/>
    </row>
    <row r="2624" spans="2:9" x14ac:dyDescent="0.2">
      <c r="B2624" s="33"/>
      <c r="C2624" s="31"/>
      <c r="D2624" s="31"/>
      <c r="E2624" s="38"/>
      <c r="F2624" s="32"/>
      <c r="G2624" s="34"/>
      <c r="H2624" s="34"/>
      <c r="I2624" s="53"/>
    </row>
    <row r="2625" spans="2:9" x14ac:dyDescent="0.2">
      <c r="B2625" s="33"/>
      <c r="C2625" s="31"/>
      <c r="D2625" s="31"/>
      <c r="E2625" s="38"/>
      <c r="F2625" s="32"/>
      <c r="G2625" s="34"/>
      <c r="H2625" s="34"/>
      <c r="I2625" s="53"/>
    </row>
    <row r="2626" spans="2:9" x14ac:dyDescent="0.2">
      <c r="B2626" s="33"/>
      <c r="C2626" s="31"/>
      <c r="D2626" s="31"/>
      <c r="E2626" s="38"/>
      <c r="F2626" s="32"/>
      <c r="G2626" s="34"/>
      <c r="H2626" s="34"/>
      <c r="I2626" s="53"/>
    </row>
    <row r="2627" spans="2:9" x14ac:dyDescent="0.2">
      <c r="B2627" s="33"/>
      <c r="C2627" s="31"/>
      <c r="D2627" s="31"/>
      <c r="E2627" s="38"/>
      <c r="F2627" s="32"/>
      <c r="G2627" s="34"/>
      <c r="H2627" s="34"/>
      <c r="I2627" s="53"/>
    </row>
    <row r="2628" spans="2:9" x14ac:dyDescent="0.2">
      <c r="B2628" s="33"/>
      <c r="C2628" s="31"/>
      <c r="D2628" s="31"/>
      <c r="E2628" s="38"/>
      <c r="F2628" s="32"/>
      <c r="G2628" s="34"/>
      <c r="H2628" s="34"/>
      <c r="I2628" s="53"/>
    </row>
    <row r="2629" spans="2:9" x14ac:dyDescent="0.2">
      <c r="B2629" s="33"/>
      <c r="C2629" s="31"/>
      <c r="D2629" s="31"/>
      <c r="E2629" s="38"/>
      <c r="F2629" s="32"/>
      <c r="G2629" s="34"/>
      <c r="H2629" s="34"/>
      <c r="I2629" s="53"/>
    </row>
    <row r="2630" spans="2:9" x14ac:dyDescent="0.2">
      <c r="B2630" s="33"/>
      <c r="C2630" s="31"/>
      <c r="D2630" s="31"/>
      <c r="E2630" s="38"/>
      <c r="F2630" s="32"/>
      <c r="G2630" s="34"/>
      <c r="H2630" s="34"/>
      <c r="I2630" s="53"/>
    </row>
    <row r="2631" spans="2:9" x14ac:dyDescent="0.2">
      <c r="B2631" s="33"/>
      <c r="C2631" s="31"/>
      <c r="D2631" s="31"/>
      <c r="E2631" s="38"/>
      <c r="F2631" s="32"/>
      <c r="G2631" s="34"/>
      <c r="H2631" s="34"/>
      <c r="I2631" s="53"/>
    </row>
    <row r="2632" spans="2:9" x14ac:dyDescent="0.2">
      <c r="B2632" s="33"/>
      <c r="C2632" s="31"/>
      <c r="D2632" s="31"/>
      <c r="E2632" s="38"/>
      <c r="F2632" s="32"/>
      <c r="G2632" s="34"/>
      <c r="H2632" s="34"/>
      <c r="I2632" s="53"/>
    </row>
    <row r="2633" spans="2:9" x14ac:dyDescent="0.2">
      <c r="B2633" s="33"/>
      <c r="C2633" s="31"/>
      <c r="D2633" s="31"/>
      <c r="E2633" s="38"/>
      <c r="F2633" s="32"/>
      <c r="G2633" s="34"/>
      <c r="H2633" s="34"/>
      <c r="I2633" s="53"/>
    </row>
    <row r="2634" spans="2:9" x14ac:dyDescent="0.2">
      <c r="B2634" s="33"/>
      <c r="C2634" s="31"/>
      <c r="D2634" s="31"/>
      <c r="E2634" s="38"/>
      <c r="F2634" s="32"/>
      <c r="G2634" s="34"/>
      <c r="H2634" s="34"/>
      <c r="I2634" s="53"/>
    </row>
    <row r="2635" spans="2:9" x14ac:dyDescent="0.2">
      <c r="B2635" s="33"/>
      <c r="C2635" s="31"/>
      <c r="D2635" s="31"/>
      <c r="E2635" s="38"/>
      <c r="F2635" s="32"/>
      <c r="G2635" s="34"/>
      <c r="H2635" s="34"/>
      <c r="I2635" s="53"/>
    </row>
    <row r="2636" spans="2:9" x14ac:dyDescent="0.2">
      <c r="B2636" s="33"/>
      <c r="C2636" s="31"/>
      <c r="D2636" s="31"/>
      <c r="E2636" s="38"/>
      <c r="F2636" s="32"/>
      <c r="G2636" s="34"/>
      <c r="H2636" s="34"/>
      <c r="I2636" s="53"/>
    </row>
    <row r="2637" spans="2:9" x14ac:dyDescent="0.2">
      <c r="B2637" s="33"/>
      <c r="C2637" s="31"/>
      <c r="D2637" s="31"/>
      <c r="E2637" s="38"/>
      <c r="F2637" s="32"/>
      <c r="G2637" s="34"/>
      <c r="H2637" s="34"/>
      <c r="I2637" s="53"/>
    </row>
    <row r="2638" spans="2:9" x14ac:dyDescent="0.2">
      <c r="B2638" s="33"/>
      <c r="C2638" s="31"/>
      <c r="D2638" s="31"/>
      <c r="E2638" s="38"/>
      <c r="F2638" s="32"/>
      <c r="G2638" s="34"/>
      <c r="H2638" s="34"/>
      <c r="I2638" s="53"/>
    </row>
    <row r="2639" spans="2:9" x14ac:dyDescent="0.2">
      <c r="B2639" s="33"/>
      <c r="C2639" s="31"/>
      <c r="D2639" s="31"/>
      <c r="E2639" s="38"/>
      <c r="F2639" s="32"/>
      <c r="G2639" s="34"/>
      <c r="H2639" s="34"/>
      <c r="I2639" s="53"/>
    </row>
    <row r="2640" spans="2:9" x14ac:dyDescent="0.2">
      <c r="B2640" s="33"/>
      <c r="C2640" s="31"/>
      <c r="D2640" s="31"/>
      <c r="E2640" s="38"/>
      <c r="F2640" s="32"/>
      <c r="G2640" s="34"/>
      <c r="H2640" s="34"/>
      <c r="I2640" s="53"/>
    </row>
    <row r="2641" spans="2:9" x14ac:dyDescent="0.2">
      <c r="B2641" s="33"/>
      <c r="C2641" s="31"/>
      <c r="D2641" s="31"/>
      <c r="E2641" s="38"/>
      <c r="F2641" s="32"/>
      <c r="G2641" s="34"/>
      <c r="H2641" s="34"/>
      <c r="I2641" s="53"/>
    </row>
    <row r="2642" spans="2:9" x14ac:dyDescent="0.2">
      <c r="B2642" s="33"/>
      <c r="C2642" s="31"/>
      <c r="D2642" s="31"/>
      <c r="E2642" s="38"/>
      <c r="F2642" s="32"/>
      <c r="G2642" s="34"/>
      <c r="H2642" s="34"/>
      <c r="I2642" s="53"/>
    </row>
    <row r="2643" spans="2:9" x14ac:dyDescent="0.2">
      <c r="B2643" s="33"/>
      <c r="C2643" s="31"/>
      <c r="D2643" s="31"/>
      <c r="E2643" s="38"/>
      <c r="F2643" s="32"/>
      <c r="G2643" s="34"/>
      <c r="H2643" s="34"/>
      <c r="I2643" s="53"/>
    </row>
    <row r="2644" spans="2:9" x14ac:dyDescent="0.2">
      <c r="B2644" s="33"/>
      <c r="C2644" s="31"/>
      <c r="D2644" s="31"/>
      <c r="E2644" s="38"/>
      <c r="F2644" s="32"/>
      <c r="G2644" s="34"/>
      <c r="H2644" s="34"/>
      <c r="I2644" s="53"/>
    </row>
    <row r="2645" spans="2:9" x14ac:dyDescent="0.2">
      <c r="B2645" s="33"/>
      <c r="C2645" s="31"/>
      <c r="D2645" s="31"/>
      <c r="E2645" s="38"/>
      <c r="F2645" s="32"/>
      <c r="G2645" s="34"/>
      <c r="H2645" s="34"/>
      <c r="I2645" s="53"/>
    </row>
    <row r="2646" spans="2:9" x14ac:dyDescent="0.2">
      <c r="B2646" s="33"/>
      <c r="C2646" s="31"/>
      <c r="D2646" s="31"/>
      <c r="E2646" s="38"/>
      <c r="F2646" s="32"/>
      <c r="G2646" s="34"/>
      <c r="H2646" s="34"/>
      <c r="I2646" s="53"/>
    </row>
    <row r="2647" spans="2:9" x14ac:dyDescent="0.2">
      <c r="B2647" s="33"/>
      <c r="C2647" s="31"/>
      <c r="D2647" s="31"/>
      <c r="E2647" s="38"/>
      <c r="F2647" s="32"/>
      <c r="G2647" s="34"/>
      <c r="H2647" s="34"/>
      <c r="I2647" s="53"/>
    </row>
    <row r="2648" spans="2:9" x14ac:dyDescent="0.2">
      <c r="B2648" s="33"/>
      <c r="C2648" s="31"/>
      <c r="D2648" s="31"/>
      <c r="E2648" s="38"/>
      <c r="F2648" s="32"/>
      <c r="G2648" s="34"/>
      <c r="H2648" s="34"/>
      <c r="I2648" s="53"/>
    </row>
    <row r="2649" spans="2:9" x14ac:dyDescent="0.2">
      <c r="B2649" s="33"/>
      <c r="C2649" s="31"/>
      <c r="D2649" s="31"/>
      <c r="E2649" s="38"/>
      <c r="F2649" s="32"/>
      <c r="G2649" s="34"/>
      <c r="H2649" s="34"/>
      <c r="I2649" s="53"/>
    </row>
    <row r="2650" spans="2:9" x14ac:dyDescent="0.2">
      <c r="B2650" s="33"/>
      <c r="C2650" s="31"/>
      <c r="D2650" s="31"/>
      <c r="E2650" s="38"/>
      <c r="F2650" s="32"/>
      <c r="G2650" s="34"/>
      <c r="H2650" s="34"/>
      <c r="I2650" s="53"/>
    </row>
    <row r="2651" spans="2:9" x14ac:dyDescent="0.2">
      <c r="B2651" s="33"/>
      <c r="C2651" s="31"/>
      <c r="D2651" s="31"/>
      <c r="E2651" s="38"/>
      <c r="F2651" s="32"/>
      <c r="G2651" s="34"/>
      <c r="H2651" s="34"/>
      <c r="I2651" s="53"/>
    </row>
    <row r="2652" spans="2:9" x14ac:dyDescent="0.2">
      <c r="B2652" s="33"/>
      <c r="C2652" s="31"/>
      <c r="D2652" s="31"/>
      <c r="E2652" s="38"/>
      <c r="F2652" s="32"/>
      <c r="G2652" s="34"/>
      <c r="H2652" s="34"/>
      <c r="I2652" s="53"/>
    </row>
    <row r="2653" spans="2:9" x14ac:dyDescent="0.2">
      <c r="B2653" s="33"/>
      <c r="C2653" s="31"/>
      <c r="D2653" s="31"/>
      <c r="E2653" s="38"/>
      <c r="F2653" s="32"/>
      <c r="G2653" s="34"/>
      <c r="H2653" s="34"/>
      <c r="I2653" s="53"/>
    </row>
    <row r="2654" spans="2:9" x14ac:dyDescent="0.2">
      <c r="B2654" s="33"/>
      <c r="C2654" s="31"/>
      <c r="D2654" s="31"/>
      <c r="E2654" s="38"/>
      <c r="F2654" s="32"/>
      <c r="G2654" s="34"/>
      <c r="H2654" s="34"/>
      <c r="I2654" s="53"/>
    </row>
    <row r="2655" spans="2:9" x14ac:dyDescent="0.2">
      <c r="B2655" s="33"/>
      <c r="C2655" s="31"/>
      <c r="D2655" s="31"/>
      <c r="E2655" s="38"/>
      <c r="F2655" s="32"/>
      <c r="G2655" s="34"/>
      <c r="H2655" s="34"/>
      <c r="I2655" s="53"/>
    </row>
    <row r="2656" spans="2:9" x14ac:dyDescent="0.2">
      <c r="B2656" s="33"/>
      <c r="C2656" s="31"/>
      <c r="D2656" s="31"/>
      <c r="E2656" s="38"/>
      <c r="F2656" s="32"/>
      <c r="G2656" s="34"/>
      <c r="H2656" s="34"/>
      <c r="I2656" s="53"/>
    </row>
    <row r="2657" spans="2:9" x14ac:dyDescent="0.2">
      <c r="B2657" s="33"/>
      <c r="C2657" s="31"/>
      <c r="D2657" s="31"/>
      <c r="E2657" s="38"/>
      <c r="F2657" s="32"/>
      <c r="G2657" s="34"/>
      <c r="H2657" s="34"/>
      <c r="I2657" s="53"/>
    </row>
    <row r="2658" spans="2:9" x14ac:dyDescent="0.2">
      <c r="B2658" s="33"/>
      <c r="C2658" s="31"/>
      <c r="D2658" s="31"/>
      <c r="E2658" s="38"/>
      <c r="F2658" s="32"/>
      <c r="G2658" s="34"/>
      <c r="H2658" s="34"/>
      <c r="I2658" s="53"/>
    </row>
    <row r="2659" spans="2:9" x14ac:dyDescent="0.2">
      <c r="B2659" s="33"/>
      <c r="C2659" s="31"/>
      <c r="D2659" s="31"/>
      <c r="E2659" s="38"/>
      <c r="F2659" s="32"/>
      <c r="G2659" s="34"/>
      <c r="H2659" s="34"/>
      <c r="I2659" s="53"/>
    </row>
    <row r="2660" spans="2:9" x14ac:dyDescent="0.2">
      <c r="B2660" s="33"/>
      <c r="C2660" s="31"/>
      <c r="D2660" s="31"/>
      <c r="E2660" s="38"/>
      <c r="F2660" s="32"/>
      <c r="G2660" s="34"/>
      <c r="H2660" s="34"/>
      <c r="I2660" s="53"/>
    </row>
    <row r="2661" spans="2:9" x14ac:dyDescent="0.2">
      <c r="B2661" s="33"/>
      <c r="C2661" s="31"/>
      <c r="D2661" s="31"/>
      <c r="E2661" s="38"/>
      <c r="F2661" s="32"/>
      <c r="G2661" s="34"/>
      <c r="H2661" s="34"/>
      <c r="I2661" s="53"/>
    </row>
    <row r="2662" spans="2:9" x14ac:dyDescent="0.2">
      <c r="B2662" s="33"/>
      <c r="C2662" s="31"/>
      <c r="D2662" s="31"/>
      <c r="E2662" s="38"/>
      <c r="F2662" s="32"/>
      <c r="G2662" s="34"/>
      <c r="H2662" s="34"/>
      <c r="I2662" s="53"/>
    </row>
    <row r="2663" spans="2:9" x14ac:dyDescent="0.2">
      <c r="B2663" s="33"/>
      <c r="C2663" s="31"/>
      <c r="D2663" s="31"/>
      <c r="E2663" s="38"/>
      <c r="F2663" s="32"/>
      <c r="G2663" s="34"/>
      <c r="H2663" s="34"/>
      <c r="I2663" s="53"/>
    </row>
    <row r="2664" spans="2:9" x14ac:dyDescent="0.2">
      <c r="B2664" s="33"/>
      <c r="C2664" s="31"/>
      <c r="D2664" s="31"/>
      <c r="E2664" s="38"/>
      <c r="F2664" s="32"/>
      <c r="G2664" s="34"/>
      <c r="H2664" s="34"/>
      <c r="I2664" s="53"/>
    </row>
    <row r="2665" spans="2:9" x14ac:dyDescent="0.2">
      <c r="B2665" s="33"/>
      <c r="C2665" s="31"/>
      <c r="D2665" s="31"/>
      <c r="E2665" s="38"/>
      <c r="F2665" s="32"/>
      <c r="G2665" s="34"/>
      <c r="H2665" s="34"/>
      <c r="I2665" s="53"/>
    </row>
    <row r="2666" spans="2:9" x14ac:dyDescent="0.2">
      <c r="B2666" s="33"/>
      <c r="C2666" s="31"/>
      <c r="D2666" s="31"/>
      <c r="E2666" s="38"/>
      <c r="F2666" s="32"/>
      <c r="G2666" s="34"/>
      <c r="H2666" s="34"/>
      <c r="I2666" s="53"/>
    </row>
    <row r="2667" spans="2:9" x14ac:dyDescent="0.2">
      <c r="B2667" s="33"/>
      <c r="C2667" s="31"/>
      <c r="D2667" s="31"/>
      <c r="E2667" s="38"/>
      <c r="F2667" s="32"/>
      <c r="G2667" s="34"/>
      <c r="H2667" s="34"/>
      <c r="I2667" s="53"/>
    </row>
    <row r="2668" spans="2:9" x14ac:dyDescent="0.2">
      <c r="B2668" s="33"/>
      <c r="C2668" s="31"/>
      <c r="D2668" s="31"/>
      <c r="E2668" s="38"/>
      <c r="F2668" s="32"/>
      <c r="G2668" s="34"/>
      <c r="H2668" s="34"/>
      <c r="I2668" s="53"/>
    </row>
    <row r="2669" spans="2:9" x14ac:dyDescent="0.2">
      <c r="B2669" s="33"/>
      <c r="C2669" s="31"/>
      <c r="D2669" s="31"/>
      <c r="E2669" s="38"/>
      <c r="F2669" s="32"/>
      <c r="G2669" s="34"/>
      <c r="H2669" s="34"/>
      <c r="I2669" s="53"/>
    </row>
    <row r="2670" spans="2:9" x14ac:dyDescent="0.2">
      <c r="B2670" s="33"/>
      <c r="C2670" s="31"/>
      <c r="D2670" s="31"/>
      <c r="E2670" s="38"/>
      <c r="F2670" s="32"/>
      <c r="G2670" s="34"/>
      <c r="H2670" s="34"/>
      <c r="I2670" s="53"/>
    </row>
    <row r="2671" spans="2:9" x14ac:dyDescent="0.2">
      <c r="B2671" s="33"/>
      <c r="C2671" s="31"/>
      <c r="D2671" s="31"/>
      <c r="E2671" s="38"/>
      <c r="F2671" s="32"/>
      <c r="G2671" s="34"/>
      <c r="H2671" s="34"/>
      <c r="I2671" s="53"/>
    </row>
    <row r="2672" spans="2:9" x14ac:dyDescent="0.2">
      <c r="B2672" s="33"/>
      <c r="C2672" s="31"/>
      <c r="D2672" s="31"/>
      <c r="E2672" s="38"/>
      <c r="F2672" s="32"/>
      <c r="G2672" s="34"/>
      <c r="H2672" s="34"/>
      <c r="I2672" s="53"/>
    </row>
    <row r="2673" spans="2:9" x14ac:dyDescent="0.2">
      <c r="B2673" s="33"/>
      <c r="C2673" s="31"/>
      <c r="D2673" s="31"/>
      <c r="E2673" s="38"/>
      <c r="F2673" s="32"/>
      <c r="G2673" s="34"/>
      <c r="H2673" s="34"/>
      <c r="I2673" s="53"/>
    </row>
    <row r="2674" spans="2:9" x14ac:dyDescent="0.2">
      <c r="B2674" s="33"/>
      <c r="C2674" s="31"/>
      <c r="D2674" s="31"/>
      <c r="E2674" s="38"/>
      <c r="F2674" s="32"/>
      <c r="G2674" s="34"/>
      <c r="H2674" s="34"/>
      <c r="I2674" s="53"/>
    </row>
    <row r="2675" spans="2:9" x14ac:dyDescent="0.2">
      <c r="B2675" s="33"/>
      <c r="C2675" s="31"/>
      <c r="D2675" s="31"/>
      <c r="E2675" s="38"/>
      <c r="F2675" s="32"/>
      <c r="G2675" s="34"/>
      <c r="H2675" s="34"/>
      <c r="I2675" s="53"/>
    </row>
    <row r="2676" spans="2:9" x14ac:dyDescent="0.2">
      <c r="B2676" s="33"/>
      <c r="C2676" s="31"/>
      <c r="D2676" s="31"/>
      <c r="E2676" s="38"/>
      <c r="F2676" s="32"/>
      <c r="G2676" s="34"/>
      <c r="H2676" s="34"/>
      <c r="I2676" s="53"/>
    </row>
    <row r="2677" spans="2:9" x14ac:dyDescent="0.2">
      <c r="B2677" s="33"/>
      <c r="C2677" s="31"/>
      <c r="D2677" s="31"/>
      <c r="E2677" s="38"/>
      <c r="F2677" s="32"/>
      <c r="G2677" s="34"/>
      <c r="H2677" s="34"/>
      <c r="I2677" s="53"/>
    </row>
    <row r="2678" spans="2:9" x14ac:dyDescent="0.2">
      <c r="B2678" s="33"/>
      <c r="C2678" s="31"/>
      <c r="D2678" s="31"/>
      <c r="E2678" s="38"/>
      <c r="F2678" s="32"/>
      <c r="G2678" s="34"/>
      <c r="H2678" s="34"/>
      <c r="I2678" s="53"/>
    </row>
    <row r="2679" spans="2:9" x14ac:dyDescent="0.2">
      <c r="B2679" s="33"/>
      <c r="C2679" s="31"/>
      <c r="D2679" s="31"/>
      <c r="E2679" s="38"/>
      <c r="F2679" s="32"/>
      <c r="G2679" s="34"/>
      <c r="H2679" s="34"/>
      <c r="I2679" s="53"/>
    </row>
    <row r="2680" spans="2:9" x14ac:dyDescent="0.2">
      <c r="B2680" s="33"/>
      <c r="C2680" s="31"/>
      <c r="D2680" s="31"/>
      <c r="E2680" s="38"/>
      <c r="F2680" s="32"/>
      <c r="G2680" s="34"/>
      <c r="H2680" s="34"/>
      <c r="I2680" s="53"/>
    </row>
    <row r="2681" spans="2:9" x14ac:dyDescent="0.2">
      <c r="B2681" s="33"/>
      <c r="C2681" s="31"/>
      <c r="D2681" s="31"/>
      <c r="E2681" s="38"/>
      <c r="F2681" s="32"/>
      <c r="G2681" s="34"/>
      <c r="H2681" s="34"/>
      <c r="I2681" s="53"/>
    </row>
    <row r="2682" spans="2:9" x14ac:dyDescent="0.2">
      <c r="B2682" s="33"/>
      <c r="C2682" s="31"/>
      <c r="D2682" s="31"/>
      <c r="E2682" s="38"/>
      <c r="F2682" s="32"/>
      <c r="G2682" s="34"/>
      <c r="H2682" s="34"/>
      <c r="I2682" s="53"/>
    </row>
    <row r="2683" spans="2:9" x14ac:dyDescent="0.2">
      <c r="B2683" s="33"/>
      <c r="C2683" s="31"/>
      <c r="D2683" s="31"/>
      <c r="E2683" s="38"/>
      <c r="F2683" s="32"/>
      <c r="G2683" s="34"/>
      <c r="H2683" s="34"/>
      <c r="I2683" s="53"/>
    </row>
    <row r="2684" spans="2:9" x14ac:dyDescent="0.2">
      <c r="B2684" s="33"/>
      <c r="C2684" s="31"/>
      <c r="D2684" s="31"/>
      <c r="E2684" s="38"/>
      <c r="F2684" s="32"/>
      <c r="G2684" s="34"/>
      <c r="H2684" s="34"/>
      <c r="I2684" s="53"/>
    </row>
    <row r="2685" spans="2:9" x14ac:dyDescent="0.2">
      <c r="B2685" s="33"/>
      <c r="C2685" s="31"/>
      <c r="D2685" s="31"/>
      <c r="E2685" s="38"/>
      <c r="F2685" s="32"/>
      <c r="G2685" s="34"/>
      <c r="H2685" s="34"/>
      <c r="I2685" s="53"/>
    </row>
    <row r="2686" spans="2:9" x14ac:dyDescent="0.2">
      <c r="B2686" s="33"/>
      <c r="C2686" s="31"/>
      <c r="D2686" s="31"/>
      <c r="E2686" s="38"/>
      <c r="F2686" s="32"/>
      <c r="G2686" s="34"/>
      <c r="H2686" s="34"/>
      <c r="I2686" s="53"/>
    </row>
    <row r="2687" spans="2:9" x14ac:dyDescent="0.2">
      <c r="B2687" s="33"/>
      <c r="C2687" s="31"/>
      <c r="D2687" s="31"/>
      <c r="E2687" s="38"/>
      <c r="F2687" s="32"/>
      <c r="G2687" s="34"/>
      <c r="H2687" s="34"/>
      <c r="I2687" s="53"/>
    </row>
    <row r="2688" spans="2:9" x14ac:dyDescent="0.2">
      <c r="B2688" s="33"/>
      <c r="C2688" s="31"/>
      <c r="D2688" s="31"/>
      <c r="E2688" s="38"/>
      <c r="F2688" s="32"/>
      <c r="G2688" s="34"/>
      <c r="H2688" s="34"/>
      <c r="I2688" s="53"/>
    </row>
    <row r="2689" spans="2:9" x14ac:dyDescent="0.2">
      <c r="B2689" s="33"/>
      <c r="C2689" s="31"/>
      <c r="D2689" s="31"/>
      <c r="E2689" s="38"/>
      <c r="F2689" s="32"/>
      <c r="G2689" s="34"/>
      <c r="H2689" s="34"/>
      <c r="I2689" s="53"/>
    </row>
    <row r="2690" spans="2:9" x14ac:dyDescent="0.2">
      <c r="B2690" s="33"/>
      <c r="C2690" s="31"/>
      <c r="D2690" s="31"/>
      <c r="E2690" s="38"/>
      <c r="F2690" s="32"/>
      <c r="G2690" s="34"/>
      <c r="H2690" s="34"/>
      <c r="I2690" s="53"/>
    </row>
    <row r="2691" spans="2:9" x14ac:dyDescent="0.2">
      <c r="B2691" s="33"/>
      <c r="C2691" s="31"/>
      <c r="D2691" s="31"/>
      <c r="E2691" s="38"/>
      <c r="F2691" s="32"/>
      <c r="G2691" s="34"/>
      <c r="H2691" s="34"/>
      <c r="I2691" s="53"/>
    </row>
    <row r="2692" spans="2:9" x14ac:dyDescent="0.2">
      <c r="B2692" s="33"/>
      <c r="C2692" s="31"/>
      <c r="D2692" s="31"/>
      <c r="E2692" s="38"/>
      <c r="F2692" s="32"/>
      <c r="G2692" s="34"/>
      <c r="H2692" s="34"/>
      <c r="I2692" s="53"/>
    </row>
    <row r="2693" spans="2:9" x14ac:dyDescent="0.2">
      <c r="B2693" s="33"/>
      <c r="C2693" s="31"/>
      <c r="D2693" s="31"/>
      <c r="E2693" s="38"/>
      <c r="F2693" s="32"/>
      <c r="G2693" s="34"/>
      <c r="H2693" s="34"/>
      <c r="I2693" s="53"/>
    </row>
    <row r="2694" spans="2:9" x14ac:dyDescent="0.2">
      <c r="B2694" s="33"/>
      <c r="C2694" s="31"/>
      <c r="D2694" s="31"/>
      <c r="E2694" s="38"/>
      <c r="F2694" s="32"/>
      <c r="G2694" s="34"/>
      <c r="H2694" s="34"/>
      <c r="I2694" s="53"/>
    </row>
    <row r="2695" spans="2:9" x14ac:dyDescent="0.2">
      <c r="B2695" s="33"/>
      <c r="C2695" s="31"/>
      <c r="D2695" s="31"/>
      <c r="E2695" s="38"/>
      <c r="F2695" s="32"/>
      <c r="G2695" s="34"/>
      <c r="H2695" s="34"/>
      <c r="I2695" s="53"/>
    </row>
    <row r="2696" spans="2:9" x14ac:dyDescent="0.2">
      <c r="B2696" s="33"/>
      <c r="C2696" s="31"/>
      <c r="D2696" s="31"/>
      <c r="E2696" s="38"/>
      <c r="F2696" s="32"/>
      <c r="G2696" s="34"/>
      <c r="H2696" s="34"/>
      <c r="I2696" s="53"/>
    </row>
    <row r="2697" spans="2:9" x14ac:dyDescent="0.2">
      <c r="B2697" s="33"/>
      <c r="C2697" s="31"/>
      <c r="D2697" s="31"/>
      <c r="E2697" s="38"/>
      <c r="F2697" s="32"/>
      <c r="G2697" s="34"/>
      <c r="H2697" s="34"/>
      <c r="I2697" s="53"/>
    </row>
    <row r="2698" spans="2:9" x14ac:dyDescent="0.2">
      <c r="B2698" s="33"/>
      <c r="C2698" s="31"/>
      <c r="D2698" s="31"/>
      <c r="E2698" s="38"/>
      <c r="F2698" s="32"/>
      <c r="G2698" s="34"/>
      <c r="H2698" s="34"/>
      <c r="I2698" s="53"/>
    </row>
    <row r="2699" spans="2:9" x14ac:dyDescent="0.2">
      <c r="B2699" s="33"/>
      <c r="C2699" s="31"/>
      <c r="D2699" s="31"/>
      <c r="E2699" s="38"/>
      <c r="F2699" s="32"/>
      <c r="G2699" s="34"/>
      <c r="H2699" s="34"/>
      <c r="I2699" s="53"/>
    </row>
    <row r="2700" spans="2:9" x14ac:dyDescent="0.2">
      <c r="B2700" s="33"/>
      <c r="C2700" s="31"/>
      <c r="D2700" s="31"/>
      <c r="E2700" s="38"/>
      <c r="F2700" s="32"/>
      <c r="G2700" s="34"/>
      <c r="H2700" s="34"/>
      <c r="I2700" s="53"/>
    </row>
    <row r="2701" spans="2:9" x14ac:dyDescent="0.2">
      <c r="B2701" s="33"/>
      <c r="C2701" s="31"/>
      <c r="D2701" s="31"/>
      <c r="E2701" s="38"/>
      <c r="F2701" s="32"/>
      <c r="G2701" s="34"/>
      <c r="H2701" s="34"/>
      <c r="I2701" s="53"/>
    </row>
    <row r="2702" spans="2:9" x14ac:dyDescent="0.2">
      <c r="B2702" s="33"/>
      <c r="C2702" s="31"/>
      <c r="D2702" s="31"/>
      <c r="E2702" s="38"/>
      <c r="F2702" s="32"/>
      <c r="G2702" s="34"/>
      <c r="H2702" s="34"/>
      <c r="I2702" s="53"/>
    </row>
    <row r="2703" spans="2:9" x14ac:dyDescent="0.2">
      <c r="B2703" s="33"/>
      <c r="C2703" s="31"/>
      <c r="D2703" s="31"/>
      <c r="E2703" s="38"/>
      <c r="F2703" s="32"/>
      <c r="G2703" s="34"/>
      <c r="H2703" s="34"/>
      <c r="I2703" s="53"/>
    </row>
    <row r="2704" spans="2:9" x14ac:dyDescent="0.2">
      <c r="B2704" s="33"/>
      <c r="C2704" s="31"/>
      <c r="D2704" s="31"/>
      <c r="E2704" s="38"/>
      <c r="F2704" s="32"/>
      <c r="G2704" s="34"/>
      <c r="H2704" s="34"/>
      <c r="I2704" s="53"/>
    </row>
    <row r="2705" spans="2:9" x14ac:dyDescent="0.2">
      <c r="B2705" s="33"/>
      <c r="C2705" s="31"/>
      <c r="D2705" s="31"/>
      <c r="E2705" s="38"/>
      <c r="F2705" s="32"/>
      <c r="G2705" s="34"/>
      <c r="H2705" s="34"/>
      <c r="I2705" s="53"/>
    </row>
    <row r="2706" spans="2:9" x14ac:dyDescent="0.2">
      <c r="B2706" s="33"/>
      <c r="C2706" s="31"/>
      <c r="D2706" s="31"/>
      <c r="E2706" s="38"/>
      <c r="F2706" s="32"/>
      <c r="G2706" s="34"/>
      <c r="H2706" s="34"/>
      <c r="I2706" s="53"/>
    </row>
    <row r="2707" spans="2:9" x14ac:dyDescent="0.2">
      <c r="B2707" s="33"/>
      <c r="C2707" s="31"/>
      <c r="D2707" s="31"/>
      <c r="E2707" s="38"/>
      <c r="F2707" s="32"/>
      <c r="G2707" s="34"/>
      <c r="H2707" s="34"/>
      <c r="I2707" s="53"/>
    </row>
    <row r="2708" spans="2:9" x14ac:dyDescent="0.2">
      <c r="B2708" s="33"/>
      <c r="C2708" s="31"/>
      <c r="D2708" s="31"/>
      <c r="E2708" s="38"/>
      <c r="F2708" s="32"/>
      <c r="G2708" s="34"/>
      <c r="H2708" s="34"/>
      <c r="I2708" s="53"/>
    </row>
    <row r="2709" spans="2:9" x14ac:dyDescent="0.2">
      <c r="B2709" s="33"/>
      <c r="C2709" s="31"/>
      <c r="D2709" s="31"/>
      <c r="E2709" s="38"/>
      <c r="F2709" s="32"/>
      <c r="G2709" s="34"/>
      <c r="H2709" s="34"/>
      <c r="I2709" s="53"/>
    </row>
    <row r="2710" spans="2:9" x14ac:dyDescent="0.2">
      <c r="B2710" s="33"/>
      <c r="C2710" s="31"/>
      <c r="D2710" s="31"/>
      <c r="E2710" s="38"/>
      <c r="F2710" s="32"/>
      <c r="G2710" s="34"/>
      <c r="H2710" s="34"/>
      <c r="I2710" s="53"/>
    </row>
    <row r="2711" spans="2:9" x14ac:dyDescent="0.2">
      <c r="B2711" s="33"/>
      <c r="C2711" s="31"/>
      <c r="D2711" s="31"/>
      <c r="E2711" s="38"/>
      <c r="F2711" s="32"/>
      <c r="G2711" s="34"/>
      <c r="H2711" s="34"/>
      <c r="I2711" s="53"/>
    </row>
    <row r="2712" spans="2:9" x14ac:dyDescent="0.2">
      <c r="B2712" s="33"/>
      <c r="C2712" s="31"/>
      <c r="D2712" s="31"/>
      <c r="E2712" s="38"/>
      <c r="F2712" s="32"/>
      <c r="G2712" s="34"/>
      <c r="H2712" s="34"/>
      <c r="I2712" s="53"/>
    </row>
    <row r="2713" spans="2:9" x14ac:dyDescent="0.2">
      <c r="B2713" s="33"/>
      <c r="C2713" s="31"/>
      <c r="D2713" s="31"/>
      <c r="E2713" s="38"/>
      <c r="F2713" s="32"/>
      <c r="G2713" s="34"/>
      <c r="H2713" s="34"/>
      <c r="I2713" s="53"/>
    </row>
    <row r="2714" spans="2:9" x14ac:dyDescent="0.2">
      <c r="B2714" s="33"/>
      <c r="C2714" s="31"/>
      <c r="D2714" s="31"/>
      <c r="E2714" s="38"/>
      <c r="F2714" s="32"/>
      <c r="G2714" s="34"/>
      <c r="H2714" s="34"/>
      <c r="I2714" s="53"/>
    </row>
    <row r="2715" spans="2:9" x14ac:dyDescent="0.2">
      <c r="B2715" s="33"/>
      <c r="C2715" s="31"/>
      <c r="D2715" s="31"/>
      <c r="E2715" s="38"/>
      <c r="F2715" s="32"/>
      <c r="G2715" s="34"/>
      <c r="H2715" s="34"/>
      <c r="I2715" s="53"/>
    </row>
    <row r="2716" spans="2:9" x14ac:dyDescent="0.2">
      <c r="B2716" s="33"/>
      <c r="C2716" s="31"/>
      <c r="D2716" s="31"/>
      <c r="E2716" s="38"/>
      <c r="F2716" s="32"/>
      <c r="G2716" s="34"/>
      <c r="H2716" s="34"/>
      <c r="I2716" s="53"/>
    </row>
    <row r="2717" spans="2:9" x14ac:dyDescent="0.2">
      <c r="B2717" s="33"/>
      <c r="C2717" s="31"/>
      <c r="D2717" s="31"/>
      <c r="E2717" s="38"/>
      <c r="F2717" s="32"/>
      <c r="G2717" s="34"/>
      <c r="H2717" s="34"/>
      <c r="I2717" s="53"/>
    </row>
    <row r="2718" spans="2:9" x14ac:dyDescent="0.2">
      <c r="B2718" s="33"/>
      <c r="C2718" s="31"/>
      <c r="D2718" s="31"/>
      <c r="E2718" s="38"/>
      <c r="F2718" s="32"/>
      <c r="G2718" s="34"/>
      <c r="H2718" s="34"/>
      <c r="I2718" s="53"/>
    </row>
    <row r="2719" spans="2:9" x14ac:dyDescent="0.2">
      <c r="B2719" s="33"/>
      <c r="C2719" s="31"/>
      <c r="D2719" s="31"/>
      <c r="E2719" s="38"/>
      <c r="F2719" s="32"/>
      <c r="G2719" s="34"/>
      <c r="H2719" s="34"/>
      <c r="I2719" s="53"/>
    </row>
    <row r="2720" spans="2:9" x14ac:dyDescent="0.2">
      <c r="B2720" s="33"/>
      <c r="C2720" s="31"/>
      <c r="D2720" s="31"/>
      <c r="E2720" s="38"/>
      <c r="F2720" s="32"/>
      <c r="G2720" s="34"/>
      <c r="H2720" s="34"/>
      <c r="I2720" s="53"/>
    </row>
    <row r="2721" spans="2:9" x14ac:dyDescent="0.2">
      <c r="B2721" s="33"/>
      <c r="C2721" s="31"/>
      <c r="D2721" s="31"/>
      <c r="E2721" s="38"/>
      <c r="F2721" s="32"/>
      <c r="G2721" s="34"/>
      <c r="H2721" s="34"/>
      <c r="I2721" s="53"/>
    </row>
    <row r="2722" spans="2:9" x14ac:dyDescent="0.2">
      <c r="B2722" s="33"/>
      <c r="C2722" s="31"/>
      <c r="D2722" s="31"/>
      <c r="E2722" s="38"/>
      <c r="F2722" s="32"/>
      <c r="G2722" s="34"/>
      <c r="H2722" s="34"/>
      <c r="I2722" s="53"/>
    </row>
    <row r="2723" spans="2:9" x14ac:dyDescent="0.2">
      <c r="B2723" s="33"/>
      <c r="C2723" s="31"/>
      <c r="D2723" s="31"/>
      <c r="E2723" s="38"/>
      <c r="F2723" s="32"/>
      <c r="G2723" s="34"/>
      <c r="H2723" s="34"/>
      <c r="I2723" s="53"/>
    </row>
    <row r="2724" spans="2:9" x14ac:dyDescent="0.2">
      <c r="B2724" s="33"/>
      <c r="C2724" s="31"/>
      <c r="D2724" s="31"/>
      <c r="E2724" s="38"/>
      <c r="F2724" s="32"/>
      <c r="G2724" s="34"/>
      <c r="H2724" s="34"/>
      <c r="I2724" s="53"/>
    </row>
    <row r="2725" spans="2:9" x14ac:dyDescent="0.2">
      <c r="B2725" s="33"/>
      <c r="C2725" s="31"/>
      <c r="D2725" s="31"/>
      <c r="E2725" s="38"/>
      <c r="F2725" s="32"/>
      <c r="G2725" s="34"/>
      <c r="H2725" s="34"/>
      <c r="I2725" s="53"/>
    </row>
    <row r="2726" spans="2:9" x14ac:dyDescent="0.2">
      <c r="B2726" s="33"/>
      <c r="C2726" s="31"/>
      <c r="D2726" s="31"/>
      <c r="E2726" s="38"/>
      <c r="F2726" s="32"/>
      <c r="G2726" s="34"/>
      <c r="H2726" s="34"/>
      <c r="I2726" s="53"/>
    </row>
    <row r="2727" spans="2:9" x14ac:dyDescent="0.2">
      <c r="B2727" s="33"/>
      <c r="C2727" s="31"/>
      <c r="D2727" s="31"/>
      <c r="E2727" s="38"/>
      <c r="F2727" s="32"/>
      <c r="G2727" s="34"/>
      <c r="H2727" s="34"/>
      <c r="I2727" s="53"/>
    </row>
    <row r="2728" spans="2:9" x14ac:dyDescent="0.2">
      <c r="B2728" s="33"/>
      <c r="C2728" s="31"/>
      <c r="D2728" s="31"/>
      <c r="E2728" s="38"/>
      <c r="F2728" s="32"/>
      <c r="G2728" s="34"/>
      <c r="H2728" s="34"/>
      <c r="I2728" s="53"/>
    </row>
    <row r="2729" spans="2:9" x14ac:dyDescent="0.2">
      <c r="B2729" s="33"/>
      <c r="C2729" s="31"/>
      <c r="D2729" s="31"/>
      <c r="E2729" s="38"/>
      <c r="F2729" s="32"/>
      <c r="G2729" s="34"/>
      <c r="H2729" s="34"/>
      <c r="I2729" s="53"/>
    </row>
    <row r="2730" spans="2:9" x14ac:dyDescent="0.2">
      <c r="B2730" s="33"/>
      <c r="C2730" s="31"/>
      <c r="D2730" s="31"/>
      <c r="E2730" s="38"/>
      <c r="F2730" s="32"/>
      <c r="G2730" s="34"/>
      <c r="H2730" s="34"/>
      <c r="I2730" s="53"/>
    </row>
    <row r="2731" spans="2:9" x14ac:dyDescent="0.2">
      <c r="B2731" s="33"/>
      <c r="C2731" s="31"/>
      <c r="D2731" s="31"/>
      <c r="E2731" s="38"/>
      <c r="F2731" s="32"/>
      <c r="G2731" s="34"/>
      <c r="H2731" s="34"/>
      <c r="I2731" s="53"/>
    </row>
    <row r="2732" spans="2:9" x14ac:dyDescent="0.2">
      <c r="B2732" s="33"/>
      <c r="C2732" s="31"/>
      <c r="D2732" s="31"/>
      <c r="E2732" s="38"/>
      <c r="F2732" s="32"/>
      <c r="G2732" s="34"/>
      <c r="H2732" s="34"/>
      <c r="I2732" s="53"/>
    </row>
    <row r="2733" spans="2:9" x14ac:dyDescent="0.2">
      <c r="B2733" s="33"/>
      <c r="C2733" s="31"/>
      <c r="D2733" s="31"/>
      <c r="E2733" s="38"/>
      <c r="F2733" s="32"/>
      <c r="G2733" s="34"/>
      <c r="H2733" s="34"/>
      <c r="I2733" s="53"/>
    </row>
    <row r="2734" spans="2:9" x14ac:dyDescent="0.2">
      <c r="B2734" s="33"/>
      <c r="C2734" s="31"/>
      <c r="D2734" s="31"/>
      <c r="E2734" s="38"/>
      <c r="F2734" s="32"/>
      <c r="G2734" s="34"/>
      <c r="H2734" s="34"/>
      <c r="I2734" s="53"/>
    </row>
    <row r="2735" spans="2:9" x14ac:dyDescent="0.2">
      <c r="B2735" s="33"/>
      <c r="C2735" s="31"/>
      <c r="D2735" s="31"/>
      <c r="E2735" s="38"/>
      <c r="F2735" s="32"/>
      <c r="G2735" s="34"/>
      <c r="H2735" s="34"/>
      <c r="I2735" s="53"/>
    </row>
    <row r="2736" spans="2:9" x14ac:dyDescent="0.2">
      <c r="B2736" s="33"/>
      <c r="C2736" s="31"/>
      <c r="D2736" s="31"/>
      <c r="E2736" s="38"/>
      <c r="F2736" s="32"/>
      <c r="G2736" s="34"/>
      <c r="H2736" s="34"/>
      <c r="I2736" s="53"/>
    </row>
    <row r="2737" spans="2:9" x14ac:dyDescent="0.2">
      <c r="B2737" s="33"/>
      <c r="C2737" s="31"/>
      <c r="D2737" s="31"/>
      <c r="E2737" s="38"/>
      <c r="F2737" s="32"/>
      <c r="G2737" s="34"/>
      <c r="H2737" s="34"/>
      <c r="I2737" s="53"/>
    </row>
    <row r="2738" spans="2:9" x14ac:dyDescent="0.2">
      <c r="B2738" s="33"/>
      <c r="C2738" s="31"/>
      <c r="D2738" s="31"/>
      <c r="E2738" s="38"/>
      <c r="F2738" s="32"/>
      <c r="G2738" s="34"/>
      <c r="H2738" s="34"/>
      <c r="I2738" s="53"/>
    </row>
    <row r="2739" spans="2:9" x14ac:dyDescent="0.2">
      <c r="B2739" s="33"/>
      <c r="C2739" s="31"/>
      <c r="D2739" s="31"/>
      <c r="E2739" s="38"/>
      <c r="F2739" s="32"/>
      <c r="G2739" s="34"/>
      <c r="H2739" s="34"/>
      <c r="I2739" s="53"/>
    </row>
    <row r="2740" spans="2:9" x14ac:dyDescent="0.2">
      <c r="B2740" s="33"/>
      <c r="C2740" s="31"/>
      <c r="D2740" s="31"/>
      <c r="E2740" s="38"/>
      <c r="F2740" s="32"/>
      <c r="G2740" s="34"/>
      <c r="H2740" s="34"/>
      <c r="I2740" s="53"/>
    </row>
    <row r="2741" spans="2:9" x14ac:dyDescent="0.2">
      <c r="B2741" s="33"/>
      <c r="C2741" s="31"/>
      <c r="D2741" s="31"/>
      <c r="E2741" s="38"/>
      <c r="F2741" s="32"/>
      <c r="G2741" s="34"/>
      <c r="H2741" s="34"/>
      <c r="I2741" s="53"/>
    </row>
    <row r="2742" spans="2:9" x14ac:dyDescent="0.2">
      <c r="B2742" s="33"/>
      <c r="C2742" s="31"/>
      <c r="D2742" s="31"/>
      <c r="E2742" s="38"/>
      <c r="F2742" s="32"/>
      <c r="G2742" s="34"/>
      <c r="H2742" s="34"/>
      <c r="I2742" s="53"/>
    </row>
    <row r="2743" spans="2:9" x14ac:dyDescent="0.2">
      <c r="B2743" s="33"/>
      <c r="C2743" s="31"/>
      <c r="D2743" s="31"/>
      <c r="E2743" s="38"/>
      <c r="F2743" s="32"/>
      <c r="G2743" s="34"/>
      <c r="H2743" s="34"/>
      <c r="I2743" s="53"/>
    </row>
    <row r="2744" spans="2:9" x14ac:dyDescent="0.2">
      <c r="B2744" s="33"/>
      <c r="C2744" s="31"/>
      <c r="D2744" s="31"/>
      <c r="E2744" s="38"/>
      <c r="F2744" s="32"/>
      <c r="G2744" s="34"/>
      <c r="H2744" s="34"/>
      <c r="I2744" s="53"/>
    </row>
    <row r="2745" spans="2:9" x14ac:dyDescent="0.2">
      <c r="B2745" s="33"/>
      <c r="C2745" s="31"/>
      <c r="D2745" s="31"/>
      <c r="E2745" s="38"/>
      <c r="F2745" s="32"/>
      <c r="G2745" s="34"/>
      <c r="H2745" s="34"/>
      <c r="I2745" s="53"/>
    </row>
    <row r="2746" spans="2:9" x14ac:dyDescent="0.2">
      <c r="B2746" s="33"/>
      <c r="C2746" s="31"/>
      <c r="D2746" s="31"/>
      <c r="E2746" s="38"/>
      <c r="F2746" s="32"/>
      <c r="G2746" s="34"/>
      <c r="H2746" s="34"/>
      <c r="I2746" s="53"/>
    </row>
    <row r="2747" spans="2:9" x14ac:dyDescent="0.2">
      <c r="B2747" s="33"/>
      <c r="C2747" s="31"/>
      <c r="D2747" s="31"/>
      <c r="E2747" s="38"/>
      <c r="F2747" s="32"/>
      <c r="G2747" s="34"/>
      <c r="H2747" s="34"/>
      <c r="I2747" s="53"/>
    </row>
    <row r="2748" spans="2:9" x14ac:dyDescent="0.2">
      <c r="B2748" s="33"/>
      <c r="C2748" s="31"/>
      <c r="D2748" s="31"/>
      <c r="E2748" s="38"/>
      <c r="F2748" s="32"/>
      <c r="G2748" s="34"/>
      <c r="H2748" s="34"/>
      <c r="I2748" s="53"/>
    </row>
    <row r="2749" spans="2:9" x14ac:dyDescent="0.2">
      <c r="B2749" s="33"/>
      <c r="C2749" s="31"/>
      <c r="D2749" s="31"/>
      <c r="E2749" s="38"/>
      <c r="F2749" s="32"/>
      <c r="G2749" s="34"/>
      <c r="H2749" s="34"/>
      <c r="I2749" s="53"/>
    </row>
    <row r="2750" spans="2:9" x14ac:dyDescent="0.2">
      <c r="B2750" s="33"/>
      <c r="C2750" s="31"/>
      <c r="D2750" s="31"/>
      <c r="E2750" s="38"/>
      <c r="F2750" s="32"/>
      <c r="G2750" s="34"/>
      <c r="H2750" s="34"/>
      <c r="I2750" s="53"/>
    </row>
    <row r="2751" spans="2:9" x14ac:dyDescent="0.2">
      <c r="B2751" s="33"/>
      <c r="C2751" s="31"/>
      <c r="D2751" s="31"/>
      <c r="E2751" s="38"/>
      <c r="F2751" s="32"/>
      <c r="G2751" s="34"/>
      <c r="H2751" s="34"/>
      <c r="I2751" s="53"/>
    </row>
    <row r="2752" spans="2:9" x14ac:dyDescent="0.2">
      <c r="B2752" s="33"/>
      <c r="C2752" s="31"/>
      <c r="D2752" s="31"/>
      <c r="E2752" s="38"/>
      <c r="F2752" s="32"/>
      <c r="G2752" s="34"/>
      <c r="H2752" s="34"/>
      <c r="I2752" s="53"/>
    </row>
    <row r="2753" spans="2:9" x14ac:dyDescent="0.2">
      <c r="B2753" s="33"/>
      <c r="C2753" s="31"/>
      <c r="D2753" s="31"/>
      <c r="E2753" s="38"/>
      <c r="F2753" s="32"/>
      <c r="G2753" s="34"/>
      <c r="H2753" s="34"/>
      <c r="I2753" s="53"/>
    </row>
    <row r="2754" spans="2:9" x14ac:dyDescent="0.2">
      <c r="B2754" s="33"/>
      <c r="C2754" s="31"/>
      <c r="D2754" s="31"/>
      <c r="E2754" s="38"/>
      <c r="F2754" s="32"/>
      <c r="G2754" s="34"/>
      <c r="H2754" s="34"/>
      <c r="I2754" s="53"/>
    </row>
    <row r="2755" spans="2:9" x14ac:dyDescent="0.2">
      <c r="B2755" s="33"/>
      <c r="C2755" s="31"/>
      <c r="D2755" s="31"/>
      <c r="E2755" s="38"/>
      <c r="F2755" s="32"/>
      <c r="G2755" s="34"/>
      <c r="H2755" s="34"/>
      <c r="I2755" s="53"/>
    </row>
    <row r="2756" spans="2:9" x14ac:dyDescent="0.2">
      <c r="B2756" s="33"/>
      <c r="C2756" s="31"/>
      <c r="D2756" s="31"/>
      <c r="E2756" s="38"/>
      <c r="F2756" s="32"/>
      <c r="G2756" s="34"/>
      <c r="H2756" s="34"/>
      <c r="I2756" s="53"/>
    </row>
    <row r="2757" spans="2:9" x14ac:dyDescent="0.2">
      <c r="B2757" s="33"/>
      <c r="C2757" s="31"/>
      <c r="D2757" s="31"/>
      <c r="E2757" s="38"/>
      <c r="F2757" s="32"/>
      <c r="G2757" s="34"/>
      <c r="H2757" s="34"/>
      <c r="I2757" s="53"/>
    </row>
    <row r="2758" spans="2:9" x14ac:dyDescent="0.2">
      <c r="B2758" s="33"/>
      <c r="C2758" s="31"/>
      <c r="D2758" s="31"/>
      <c r="E2758" s="38"/>
      <c r="F2758" s="32"/>
      <c r="G2758" s="34"/>
      <c r="H2758" s="34"/>
      <c r="I2758" s="53"/>
    </row>
    <row r="2759" spans="2:9" x14ac:dyDescent="0.2">
      <c r="B2759" s="33"/>
      <c r="C2759" s="31"/>
      <c r="D2759" s="31"/>
      <c r="E2759" s="38"/>
      <c r="F2759" s="32"/>
      <c r="G2759" s="34"/>
      <c r="H2759" s="34"/>
      <c r="I2759" s="53"/>
    </row>
    <row r="2760" spans="2:9" x14ac:dyDescent="0.2">
      <c r="B2760" s="33"/>
      <c r="C2760" s="31"/>
      <c r="D2760" s="31"/>
      <c r="E2760" s="38"/>
      <c r="F2760" s="32"/>
      <c r="G2760" s="34"/>
      <c r="H2760" s="34"/>
      <c r="I2760" s="53"/>
    </row>
    <row r="2761" spans="2:9" x14ac:dyDescent="0.2">
      <c r="B2761" s="33"/>
      <c r="C2761" s="31"/>
      <c r="D2761" s="31"/>
      <c r="E2761" s="38"/>
      <c r="F2761" s="32"/>
      <c r="G2761" s="34"/>
      <c r="H2761" s="34"/>
      <c r="I2761" s="53"/>
    </row>
    <row r="2762" spans="2:9" x14ac:dyDescent="0.2">
      <c r="B2762" s="33"/>
      <c r="C2762" s="31"/>
      <c r="D2762" s="31"/>
      <c r="E2762" s="38"/>
      <c r="F2762" s="32"/>
      <c r="G2762" s="34"/>
      <c r="H2762" s="34"/>
      <c r="I2762" s="53"/>
    </row>
    <row r="2763" spans="2:9" x14ac:dyDescent="0.2">
      <c r="B2763" s="33"/>
      <c r="C2763" s="31"/>
      <c r="D2763" s="31"/>
      <c r="E2763" s="38"/>
      <c r="F2763" s="32"/>
      <c r="G2763" s="34"/>
      <c r="H2763" s="34"/>
      <c r="I2763" s="53"/>
    </row>
    <row r="2764" spans="2:9" x14ac:dyDescent="0.2">
      <c r="B2764" s="33"/>
      <c r="C2764" s="31"/>
      <c r="D2764" s="31"/>
      <c r="E2764" s="38"/>
      <c r="F2764" s="32"/>
      <c r="G2764" s="34"/>
      <c r="H2764" s="34"/>
      <c r="I2764" s="53"/>
    </row>
    <row r="2765" spans="2:9" x14ac:dyDescent="0.2">
      <c r="B2765" s="33"/>
      <c r="C2765" s="31"/>
      <c r="D2765" s="31"/>
      <c r="E2765" s="38"/>
      <c r="F2765" s="32"/>
      <c r="G2765" s="34"/>
      <c r="H2765" s="34"/>
      <c r="I2765" s="53"/>
    </row>
    <row r="2766" spans="2:9" x14ac:dyDescent="0.2">
      <c r="B2766" s="33"/>
      <c r="C2766" s="31"/>
      <c r="D2766" s="31"/>
      <c r="E2766" s="38"/>
      <c r="F2766" s="32"/>
      <c r="G2766" s="34"/>
      <c r="H2766" s="34"/>
      <c r="I2766" s="53"/>
    </row>
    <row r="2767" spans="2:9" x14ac:dyDescent="0.2">
      <c r="B2767" s="33"/>
      <c r="C2767" s="31"/>
      <c r="D2767" s="31"/>
      <c r="E2767" s="38"/>
      <c r="F2767" s="32"/>
      <c r="G2767" s="34"/>
      <c r="H2767" s="34"/>
      <c r="I2767" s="53"/>
    </row>
    <row r="2768" spans="2:9" x14ac:dyDescent="0.2">
      <c r="B2768" s="33"/>
      <c r="C2768" s="31"/>
      <c r="D2768" s="31"/>
      <c r="E2768" s="38"/>
      <c r="F2768" s="32"/>
      <c r="G2768" s="34"/>
      <c r="H2768" s="34"/>
      <c r="I2768" s="53"/>
    </row>
    <row r="2769" spans="2:9" x14ac:dyDescent="0.2">
      <c r="B2769" s="33"/>
      <c r="C2769" s="31"/>
      <c r="D2769" s="31"/>
      <c r="E2769" s="38"/>
      <c r="F2769" s="32"/>
      <c r="G2769" s="34"/>
      <c r="H2769" s="34"/>
      <c r="I2769" s="53"/>
    </row>
    <row r="2770" spans="2:9" x14ac:dyDescent="0.2">
      <c r="B2770" s="33"/>
      <c r="C2770" s="31"/>
      <c r="D2770" s="31"/>
      <c r="E2770" s="38"/>
      <c r="F2770" s="32"/>
      <c r="G2770" s="34"/>
      <c r="H2770" s="34"/>
      <c r="I2770" s="53"/>
    </row>
    <row r="2771" spans="2:9" x14ac:dyDescent="0.2">
      <c r="B2771" s="33"/>
      <c r="C2771" s="31"/>
      <c r="D2771" s="31"/>
      <c r="E2771" s="38"/>
      <c r="F2771" s="32"/>
      <c r="G2771" s="34"/>
      <c r="H2771" s="34"/>
      <c r="I2771" s="53"/>
    </row>
    <row r="2772" spans="2:9" x14ac:dyDescent="0.2">
      <c r="B2772" s="33"/>
      <c r="C2772" s="31"/>
      <c r="D2772" s="31"/>
      <c r="E2772" s="38"/>
      <c r="F2772" s="32"/>
      <c r="G2772" s="34"/>
      <c r="H2772" s="34"/>
      <c r="I2772" s="53"/>
    </row>
    <row r="2773" spans="2:9" x14ac:dyDescent="0.2">
      <c r="B2773" s="33"/>
      <c r="C2773" s="31"/>
      <c r="D2773" s="31"/>
      <c r="E2773" s="38"/>
      <c r="F2773" s="32"/>
      <c r="G2773" s="34"/>
      <c r="H2773" s="34"/>
      <c r="I2773" s="53"/>
    </row>
    <row r="2774" spans="2:9" x14ac:dyDescent="0.2">
      <c r="B2774" s="33"/>
      <c r="C2774" s="31"/>
      <c r="D2774" s="31"/>
      <c r="E2774" s="38"/>
      <c r="F2774" s="32"/>
      <c r="G2774" s="34"/>
      <c r="H2774" s="34"/>
      <c r="I2774" s="53"/>
    </row>
    <row r="2775" spans="2:9" x14ac:dyDescent="0.2">
      <c r="B2775" s="33"/>
      <c r="C2775" s="31"/>
      <c r="D2775" s="31"/>
      <c r="E2775" s="38"/>
      <c r="F2775" s="32"/>
      <c r="G2775" s="34"/>
      <c r="H2775" s="34"/>
      <c r="I2775" s="53"/>
    </row>
    <row r="2776" spans="2:9" x14ac:dyDescent="0.2">
      <c r="B2776" s="33"/>
      <c r="C2776" s="31"/>
      <c r="D2776" s="31"/>
      <c r="E2776" s="38"/>
      <c r="F2776" s="32"/>
      <c r="G2776" s="34"/>
      <c r="H2776" s="34"/>
      <c r="I2776" s="53"/>
    </row>
    <row r="2777" spans="2:9" x14ac:dyDescent="0.2">
      <c r="B2777" s="33"/>
      <c r="C2777" s="31"/>
      <c r="D2777" s="31"/>
      <c r="E2777" s="38"/>
      <c r="F2777" s="32"/>
      <c r="G2777" s="34"/>
      <c r="H2777" s="34"/>
      <c r="I2777" s="53"/>
    </row>
    <row r="2778" spans="2:9" x14ac:dyDescent="0.2">
      <c r="B2778" s="33"/>
      <c r="C2778" s="31"/>
      <c r="D2778" s="31"/>
      <c r="E2778" s="38"/>
      <c r="F2778" s="32"/>
      <c r="G2778" s="34"/>
      <c r="H2778" s="34"/>
      <c r="I2778" s="53"/>
    </row>
    <row r="2779" spans="2:9" x14ac:dyDescent="0.2">
      <c r="B2779" s="33"/>
      <c r="C2779" s="31"/>
      <c r="D2779" s="31"/>
      <c r="E2779" s="38"/>
      <c r="F2779" s="32"/>
      <c r="G2779" s="34"/>
      <c r="H2779" s="34"/>
      <c r="I2779" s="53"/>
    </row>
    <row r="2780" spans="2:9" x14ac:dyDescent="0.2">
      <c r="B2780" s="33"/>
      <c r="C2780" s="31"/>
      <c r="D2780" s="31"/>
      <c r="E2780" s="38"/>
      <c r="F2780" s="32"/>
      <c r="G2780" s="34"/>
      <c r="H2780" s="34"/>
      <c r="I2780" s="53"/>
    </row>
    <row r="2781" spans="2:9" x14ac:dyDescent="0.2">
      <c r="B2781" s="33"/>
      <c r="C2781" s="31"/>
      <c r="D2781" s="31"/>
      <c r="E2781" s="38"/>
      <c r="F2781" s="32"/>
      <c r="G2781" s="34"/>
      <c r="H2781" s="34"/>
      <c r="I2781" s="53"/>
    </row>
    <row r="2782" spans="2:9" x14ac:dyDescent="0.2">
      <c r="B2782" s="33"/>
      <c r="C2782" s="31"/>
      <c r="D2782" s="31"/>
      <c r="E2782" s="38"/>
      <c r="F2782" s="32"/>
      <c r="G2782" s="34"/>
      <c r="H2782" s="34"/>
      <c r="I2782" s="53"/>
    </row>
    <row r="2783" spans="2:9" x14ac:dyDescent="0.2">
      <c r="B2783" s="33"/>
      <c r="C2783" s="31"/>
      <c r="D2783" s="31"/>
      <c r="E2783" s="38"/>
      <c r="F2783" s="32"/>
      <c r="G2783" s="34"/>
      <c r="H2783" s="34"/>
      <c r="I2783" s="53"/>
    </row>
    <row r="2784" spans="2:9" x14ac:dyDescent="0.2">
      <c r="B2784" s="33"/>
      <c r="C2784" s="31"/>
      <c r="D2784" s="31"/>
      <c r="E2784" s="38"/>
      <c r="F2784" s="32"/>
      <c r="G2784" s="34"/>
      <c r="H2784" s="34"/>
      <c r="I2784" s="53"/>
    </row>
    <row r="2785" spans="2:9" x14ac:dyDescent="0.2">
      <c r="B2785" s="33"/>
      <c r="C2785" s="31"/>
      <c r="D2785" s="31"/>
      <c r="E2785" s="38"/>
      <c r="F2785" s="32"/>
      <c r="G2785" s="34"/>
      <c r="H2785" s="34"/>
      <c r="I2785" s="53"/>
    </row>
    <row r="2786" spans="2:9" x14ac:dyDescent="0.2">
      <c r="B2786" s="33"/>
      <c r="C2786" s="31"/>
      <c r="D2786" s="31"/>
      <c r="E2786" s="38"/>
      <c r="F2786" s="32"/>
      <c r="G2786" s="34"/>
      <c r="H2786" s="34"/>
      <c r="I2786" s="53"/>
    </row>
    <row r="2787" spans="2:9" x14ac:dyDescent="0.2">
      <c r="B2787" s="33"/>
      <c r="C2787" s="31"/>
      <c r="D2787" s="31"/>
      <c r="E2787" s="38"/>
      <c r="F2787" s="32"/>
      <c r="G2787" s="34"/>
      <c r="H2787" s="34"/>
      <c r="I2787" s="53"/>
    </row>
    <row r="2788" spans="2:9" x14ac:dyDescent="0.2">
      <c r="B2788" s="33"/>
      <c r="C2788" s="31"/>
      <c r="D2788" s="31"/>
      <c r="E2788" s="38"/>
      <c r="F2788" s="32"/>
      <c r="G2788" s="34"/>
      <c r="H2788" s="34"/>
      <c r="I2788" s="53"/>
    </row>
    <row r="2789" spans="2:9" x14ac:dyDescent="0.2">
      <c r="B2789" s="33"/>
      <c r="C2789" s="31"/>
      <c r="D2789" s="31"/>
      <c r="E2789" s="38"/>
      <c r="F2789" s="32"/>
      <c r="G2789" s="34"/>
      <c r="H2789" s="34"/>
      <c r="I2789" s="53"/>
    </row>
    <row r="2790" spans="2:9" x14ac:dyDescent="0.2">
      <c r="B2790" s="33"/>
      <c r="C2790" s="31"/>
      <c r="D2790" s="31"/>
      <c r="E2790" s="38"/>
      <c r="F2790" s="32"/>
      <c r="G2790" s="34"/>
      <c r="H2790" s="34"/>
      <c r="I2790" s="53"/>
    </row>
    <row r="2791" spans="2:9" x14ac:dyDescent="0.2">
      <c r="B2791" s="33"/>
      <c r="C2791" s="31"/>
      <c r="D2791" s="31"/>
      <c r="E2791" s="38"/>
      <c r="F2791" s="32"/>
      <c r="G2791" s="34"/>
      <c r="H2791" s="34"/>
      <c r="I2791" s="53"/>
    </row>
    <row r="2792" spans="2:9" x14ac:dyDescent="0.2">
      <c r="B2792" s="33"/>
      <c r="C2792" s="31"/>
      <c r="D2792" s="31"/>
      <c r="E2792" s="38"/>
      <c r="F2792" s="32"/>
      <c r="G2792" s="34"/>
      <c r="H2792" s="34"/>
      <c r="I2792" s="53"/>
    </row>
    <row r="2793" spans="2:9" x14ac:dyDescent="0.2">
      <c r="B2793" s="33"/>
      <c r="C2793" s="31"/>
      <c r="D2793" s="31"/>
      <c r="E2793" s="38"/>
      <c r="F2793" s="32"/>
      <c r="G2793" s="34"/>
      <c r="H2793" s="34"/>
      <c r="I2793" s="53"/>
    </row>
    <row r="2794" spans="2:9" x14ac:dyDescent="0.2">
      <c r="B2794" s="33"/>
      <c r="C2794" s="31"/>
      <c r="D2794" s="31"/>
      <c r="E2794" s="38"/>
      <c r="F2794" s="32"/>
      <c r="G2794" s="34"/>
      <c r="H2794" s="34"/>
      <c r="I2794" s="53"/>
    </row>
    <row r="2795" spans="2:9" x14ac:dyDescent="0.2">
      <c r="B2795" s="33"/>
      <c r="C2795" s="31"/>
      <c r="D2795" s="31"/>
      <c r="E2795" s="38"/>
      <c r="F2795" s="32"/>
      <c r="G2795" s="34"/>
      <c r="H2795" s="34"/>
      <c r="I2795" s="53"/>
    </row>
    <row r="2796" spans="2:9" x14ac:dyDescent="0.2">
      <c r="B2796" s="33"/>
      <c r="C2796" s="31"/>
      <c r="D2796" s="31"/>
      <c r="E2796" s="38"/>
      <c r="F2796" s="32"/>
      <c r="G2796" s="34"/>
      <c r="H2796" s="34"/>
      <c r="I2796" s="53"/>
    </row>
    <row r="2797" spans="2:9" x14ac:dyDescent="0.2">
      <c r="B2797" s="33"/>
      <c r="C2797" s="31"/>
      <c r="D2797" s="31"/>
      <c r="E2797" s="38"/>
      <c r="F2797" s="32"/>
      <c r="G2797" s="34"/>
      <c r="H2797" s="34"/>
      <c r="I2797" s="53"/>
    </row>
    <row r="2798" spans="2:9" x14ac:dyDescent="0.2">
      <c r="B2798" s="33"/>
      <c r="C2798" s="31"/>
      <c r="D2798" s="31"/>
      <c r="E2798" s="38"/>
      <c r="F2798" s="32"/>
      <c r="G2798" s="34"/>
      <c r="H2798" s="34"/>
      <c r="I2798" s="53"/>
    </row>
    <row r="2799" spans="2:9" x14ac:dyDescent="0.2">
      <c r="B2799" s="33"/>
      <c r="C2799" s="31"/>
      <c r="D2799" s="31"/>
      <c r="E2799" s="38"/>
      <c r="F2799" s="32"/>
      <c r="G2799" s="34"/>
      <c r="H2799" s="34"/>
      <c r="I2799" s="53"/>
    </row>
    <row r="2800" spans="2:9" x14ac:dyDescent="0.2">
      <c r="B2800" s="33"/>
      <c r="C2800" s="31"/>
      <c r="D2800" s="31"/>
      <c r="E2800" s="38"/>
      <c r="F2800" s="32"/>
      <c r="G2800" s="34"/>
      <c r="H2800" s="34"/>
      <c r="I2800" s="53"/>
    </row>
    <row r="2801" spans="2:9" x14ac:dyDescent="0.2">
      <c r="B2801" s="33"/>
      <c r="C2801" s="31"/>
      <c r="D2801" s="31"/>
      <c r="E2801" s="38"/>
      <c r="F2801" s="32"/>
      <c r="G2801" s="34"/>
      <c r="H2801" s="34"/>
      <c r="I2801" s="53"/>
    </row>
    <row r="2802" spans="2:9" x14ac:dyDescent="0.2">
      <c r="B2802" s="33"/>
      <c r="C2802" s="31"/>
      <c r="D2802" s="31"/>
      <c r="E2802" s="38"/>
      <c r="F2802" s="32"/>
      <c r="G2802" s="34"/>
      <c r="H2802" s="34"/>
      <c r="I2802" s="53"/>
    </row>
    <row r="2803" spans="2:9" x14ac:dyDescent="0.2">
      <c r="B2803" s="33"/>
      <c r="C2803" s="31"/>
      <c r="D2803" s="31"/>
      <c r="E2803" s="38"/>
      <c r="F2803" s="32"/>
      <c r="G2803" s="34"/>
      <c r="H2803" s="34"/>
      <c r="I2803" s="53"/>
    </row>
    <row r="2804" spans="2:9" x14ac:dyDescent="0.2">
      <c r="B2804" s="33"/>
      <c r="C2804" s="31"/>
      <c r="D2804" s="31"/>
      <c r="E2804" s="38"/>
      <c r="F2804" s="32"/>
      <c r="G2804" s="34"/>
      <c r="H2804" s="34"/>
      <c r="I2804" s="53"/>
    </row>
    <row r="2805" spans="2:9" x14ac:dyDescent="0.2">
      <c r="B2805" s="33"/>
      <c r="C2805" s="31"/>
      <c r="D2805" s="31"/>
      <c r="E2805" s="38"/>
      <c r="F2805" s="32"/>
      <c r="G2805" s="34"/>
      <c r="H2805" s="34"/>
      <c r="I2805" s="53"/>
    </row>
    <row r="2806" spans="2:9" x14ac:dyDescent="0.2">
      <c r="B2806" s="33"/>
      <c r="C2806" s="31"/>
      <c r="D2806" s="31"/>
      <c r="E2806" s="38"/>
      <c r="F2806" s="32"/>
      <c r="G2806" s="34"/>
      <c r="H2806" s="34"/>
      <c r="I2806" s="53"/>
    </row>
    <row r="2807" spans="2:9" x14ac:dyDescent="0.2">
      <c r="B2807" s="33"/>
      <c r="C2807" s="31"/>
      <c r="D2807" s="31"/>
      <c r="E2807" s="38"/>
      <c r="F2807" s="32"/>
      <c r="G2807" s="34"/>
      <c r="H2807" s="34"/>
      <c r="I2807" s="53"/>
    </row>
    <row r="2808" spans="2:9" x14ac:dyDescent="0.2">
      <c r="B2808" s="33"/>
      <c r="C2808" s="31"/>
      <c r="D2808" s="31"/>
      <c r="E2808" s="38"/>
      <c r="F2808" s="32"/>
      <c r="G2808" s="34"/>
      <c r="H2808" s="34"/>
      <c r="I2808" s="53"/>
    </row>
    <row r="2809" spans="2:9" x14ac:dyDescent="0.2">
      <c r="B2809" s="33"/>
      <c r="C2809" s="31"/>
      <c r="D2809" s="31"/>
      <c r="E2809" s="38"/>
      <c r="F2809" s="32"/>
      <c r="G2809" s="34"/>
      <c r="H2809" s="34"/>
      <c r="I2809" s="53"/>
    </row>
    <row r="2810" spans="2:9" x14ac:dyDescent="0.2">
      <c r="B2810" s="33"/>
      <c r="C2810" s="31"/>
      <c r="D2810" s="31"/>
      <c r="E2810" s="38"/>
      <c r="F2810" s="32"/>
      <c r="G2810" s="34"/>
      <c r="H2810" s="34"/>
      <c r="I2810" s="53"/>
    </row>
    <row r="2811" spans="2:9" x14ac:dyDescent="0.2">
      <c r="B2811" s="33"/>
      <c r="C2811" s="31"/>
      <c r="D2811" s="31"/>
      <c r="E2811" s="38"/>
      <c r="F2811" s="32"/>
      <c r="G2811" s="34"/>
      <c r="H2811" s="34"/>
      <c r="I2811" s="53"/>
    </row>
    <row r="2812" spans="2:9" x14ac:dyDescent="0.2">
      <c r="B2812" s="33"/>
      <c r="C2812" s="31"/>
      <c r="D2812" s="31"/>
      <c r="E2812" s="38"/>
      <c r="F2812" s="32"/>
      <c r="G2812" s="34"/>
      <c r="H2812" s="34"/>
      <c r="I2812" s="53"/>
    </row>
    <row r="2813" spans="2:9" x14ac:dyDescent="0.2">
      <c r="B2813" s="33"/>
      <c r="C2813" s="31"/>
      <c r="D2813" s="31"/>
      <c r="E2813" s="38"/>
      <c r="F2813" s="32"/>
      <c r="G2813" s="34"/>
      <c r="H2813" s="34"/>
      <c r="I2813" s="53"/>
    </row>
    <row r="2814" spans="2:9" x14ac:dyDescent="0.2">
      <c r="B2814" s="33"/>
      <c r="C2814" s="31"/>
      <c r="D2814" s="31"/>
      <c r="E2814" s="38"/>
      <c r="F2814" s="32"/>
      <c r="G2814" s="34"/>
      <c r="H2814" s="34"/>
      <c r="I2814" s="53"/>
    </row>
    <row r="2815" spans="2:9" x14ac:dyDescent="0.2">
      <c r="B2815" s="33"/>
      <c r="C2815" s="31"/>
      <c r="D2815" s="31"/>
      <c r="E2815" s="38"/>
      <c r="F2815" s="32"/>
      <c r="G2815" s="34"/>
      <c r="H2815" s="34"/>
      <c r="I2815" s="53"/>
    </row>
    <row r="2816" spans="2:9" x14ac:dyDescent="0.2">
      <c r="B2816" s="33"/>
      <c r="C2816" s="31"/>
      <c r="D2816" s="31"/>
      <c r="E2816" s="38"/>
      <c r="F2816" s="32"/>
      <c r="G2816" s="34"/>
      <c r="H2816" s="34"/>
      <c r="I2816" s="53"/>
    </row>
    <row r="2817" spans="2:9" x14ac:dyDescent="0.2">
      <c r="B2817" s="33"/>
      <c r="C2817" s="31"/>
      <c r="D2817" s="31"/>
      <c r="E2817" s="38"/>
      <c r="F2817" s="32"/>
      <c r="G2817" s="34"/>
      <c r="H2817" s="34"/>
      <c r="I2817" s="53"/>
    </row>
    <row r="2818" spans="2:9" x14ac:dyDescent="0.2">
      <c r="B2818" s="33"/>
      <c r="C2818" s="31"/>
      <c r="D2818" s="31"/>
      <c r="E2818" s="38"/>
      <c r="F2818" s="32"/>
      <c r="G2818" s="34"/>
      <c r="H2818" s="34"/>
      <c r="I2818" s="53"/>
    </row>
    <row r="2819" spans="2:9" x14ac:dyDescent="0.2">
      <c r="B2819" s="33"/>
      <c r="C2819" s="31"/>
      <c r="D2819" s="31"/>
      <c r="E2819" s="38"/>
      <c r="F2819" s="32"/>
      <c r="G2819" s="34"/>
      <c r="H2819" s="34"/>
      <c r="I2819" s="53"/>
    </row>
    <row r="2820" spans="2:9" x14ac:dyDescent="0.2">
      <c r="B2820" s="33"/>
      <c r="C2820" s="31"/>
      <c r="D2820" s="31"/>
      <c r="E2820" s="38"/>
      <c r="F2820" s="32"/>
      <c r="G2820" s="34"/>
      <c r="H2820" s="34"/>
      <c r="I2820" s="53"/>
    </row>
    <row r="2821" spans="2:9" x14ac:dyDescent="0.2">
      <c r="B2821" s="33"/>
      <c r="C2821" s="31"/>
      <c r="D2821" s="31"/>
      <c r="E2821" s="38"/>
      <c r="F2821" s="32"/>
      <c r="G2821" s="34"/>
      <c r="H2821" s="34"/>
      <c r="I2821" s="53"/>
    </row>
    <row r="2822" spans="2:9" x14ac:dyDescent="0.2">
      <c r="B2822" s="33"/>
      <c r="C2822" s="31"/>
      <c r="D2822" s="31"/>
      <c r="E2822" s="38"/>
      <c r="F2822" s="32"/>
      <c r="G2822" s="34"/>
      <c r="H2822" s="34"/>
      <c r="I2822" s="53"/>
    </row>
    <row r="2823" spans="2:9" x14ac:dyDescent="0.2">
      <c r="B2823" s="33"/>
      <c r="C2823" s="31"/>
      <c r="D2823" s="31"/>
      <c r="E2823" s="38"/>
      <c r="F2823" s="32"/>
      <c r="G2823" s="34"/>
      <c r="H2823" s="34"/>
      <c r="I2823" s="53"/>
    </row>
    <row r="2824" spans="2:9" x14ac:dyDescent="0.2">
      <c r="B2824" s="33"/>
      <c r="C2824" s="31"/>
      <c r="D2824" s="31"/>
      <c r="E2824" s="38"/>
      <c r="F2824" s="32"/>
      <c r="G2824" s="34"/>
      <c r="H2824" s="34"/>
      <c r="I2824" s="53"/>
    </row>
    <row r="2825" spans="2:9" x14ac:dyDescent="0.2">
      <c r="B2825" s="33"/>
      <c r="C2825" s="31"/>
      <c r="D2825" s="31"/>
      <c r="E2825" s="38"/>
      <c r="F2825" s="32"/>
      <c r="G2825" s="34"/>
      <c r="H2825" s="34"/>
      <c r="I2825" s="53"/>
    </row>
    <row r="2826" spans="2:9" x14ac:dyDescent="0.2">
      <c r="B2826" s="33"/>
      <c r="C2826" s="31"/>
      <c r="D2826" s="31"/>
      <c r="E2826" s="38"/>
      <c r="F2826" s="32"/>
      <c r="G2826" s="34"/>
      <c r="H2826" s="34"/>
      <c r="I2826" s="53"/>
    </row>
    <row r="2827" spans="2:9" x14ac:dyDescent="0.2">
      <c r="B2827" s="33"/>
      <c r="C2827" s="31"/>
      <c r="D2827" s="31"/>
      <c r="E2827" s="38"/>
      <c r="F2827" s="32"/>
      <c r="G2827" s="34"/>
      <c r="H2827" s="34"/>
      <c r="I2827" s="53"/>
    </row>
    <row r="2828" spans="2:9" x14ac:dyDescent="0.2">
      <c r="B2828" s="33"/>
      <c r="C2828" s="31"/>
      <c r="D2828" s="31"/>
      <c r="E2828" s="38"/>
      <c r="F2828" s="32"/>
      <c r="G2828" s="34"/>
      <c r="H2828" s="34"/>
      <c r="I2828" s="53"/>
    </row>
    <row r="2829" spans="2:9" x14ac:dyDescent="0.2">
      <c r="B2829" s="33"/>
      <c r="C2829" s="31"/>
      <c r="D2829" s="31"/>
      <c r="E2829" s="38"/>
      <c r="F2829" s="32"/>
      <c r="G2829" s="34"/>
      <c r="H2829" s="34"/>
      <c r="I2829" s="53"/>
    </row>
    <row r="2830" spans="2:9" x14ac:dyDescent="0.2">
      <c r="B2830" s="33"/>
      <c r="C2830" s="31"/>
      <c r="D2830" s="31"/>
      <c r="E2830" s="38"/>
      <c r="F2830" s="32"/>
      <c r="G2830" s="34"/>
      <c r="H2830" s="34"/>
      <c r="I2830" s="53"/>
    </row>
    <row r="2831" spans="2:9" x14ac:dyDescent="0.2">
      <c r="B2831" s="33"/>
      <c r="C2831" s="31"/>
      <c r="D2831" s="31"/>
      <c r="E2831" s="38"/>
      <c r="F2831" s="32"/>
      <c r="G2831" s="34"/>
      <c r="H2831" s="34"/>
      <c r="I2831" s="53"/>
    </row>
    <row r="2832" spans="2:9" x14ac:dyDescent="0.2">
      <c r="B2832" s="33"/>
      <c r="C2832" s="31"/>
      <c r="D2832" s="31"/>
      <c r="E2832" s="38"/>
      <c r="F2832" s="32"/>
      <c r="G2832" s="34"/>
      <c r="H2832" s="34"/>
      <c r="I2832" s="53"/>
    </row>
    <row r="2833" spans="2:9" x14ac:dyDescent="0.2">
      <c r="B2833" s="33"/>
      <c r="C2833" s="31"/>
      <c r="D2833" s="31"/>
      <c r="E2833" s="38"/>
      <c r="F2833" s="32"/>
      <c r="G2833" s="34"/>
      <c r="H2833" s="34"/>
      <c r="I2833" s="53"/>
    </row>
    <row r="2834" spans="2:9" x14ac:dyDescent="0.2">
      <c r="B2834" s="33"/>
      <c r="C2834" s="31"/>
      <c r="D2834" s="31"/>
      <c r="E2834" s="38"/>
      <c r="F2834" s="32"/>
      <c r="G2834" s="34"/>
      <c r="H2834" s="34"/>
      <c r="I2834" s="53"/>
    </row>
    <row r="2835" spans="2:9" x14ac:dyDescent="0.2">
      <c r="B2835" s="33"/>
      <c r="C2835" s="31"/>
      <c r="D2835" s="31"/>
      <c r="E2835" s="38"/>
      <c r="F2835" s="32"/>
      <c r="G2835" s="34"/>
      <c r="H2835" s="34"/>
      <c r="I2835" s="53"/>
    </row>
    <row r="2836" spans="2:9" x14ac:dyDescent="0.2">
      <c r="B2836" s="33"/>
      <c r="C2836" s="31"/>
      <c r="D2836" s="31"/>
      <c r="E2836" s="38"/>
      <c r="F2836" s="32"/>
      <c r="G2836" s="34"/>
      <c r="H2836" s="34"/>
      <c r="I2836" s="53"/>
    </row>
    <row r="2837" spans="2:9" x14ac:dyDescent="0.2">
      <c r="B2837" s="33"/>
      <c r="C2837" s="31"/>
      <c r="D2837" s="31"/>
      <c r="E2837" s="38"/>
      <c r="F2837" s="32"/>
      <c r="G2837" s="34"/>
      <c r="H2837" s="34"/>
      <c r="I2837" s="53"/>
    </row>
    <row r="2838" spans="2:9" x14ac:dyDescent="0.2">
      <c r="B2838" s="33"/>
      <c r="C2838" s="31"/>
      <c r="D2838" s="31"/>
      <c r="E2838" s="38"/>
      <c r="F2838" s="32"/>
      <c r="G2838" s="34"/>
      <c r="H2838" s="34"/>
      <c r="I2838" s="53"/>
    </row>
    <row r="2839" spans="2:9" x14ac:dyDescent="0.2">
      <c r="B2839" s="33"/>
      <c r="C2839" s="31"/>
      <c r="D2839" s="31"/>
      <c r="E2839" s="38"/>
      <c r="F2839" s="32"/>
      <c r="G2839" s="34"/>
      <c r="H2839" s="34"/>
      <c r="I2839" s="53"/>
    </row>
    <row r="2840" spans="2:9" x14ac:dyDescent="0.2">
      <c r="B2840" s="33"/>
      <c r="C2840" s="31"/>
      <c r="D2840" s="31"/>
      <c r="E2840" s="38"/>
      <c r="F2840" s="32"/>
      <c r="G2840" s="34"/>
      <c r="H2840" s="34"/>
      <c r="I2840" s="53"/>
    </row>
    <row r="2841" spans="2:9" x14ac:dyDescent="0.2">
      <c r="B2841" s="33"/>
      <c r="C2841" s="31"/>
      <c r="D2841" s="31"/>
      <c r="E2841" s="38"/>
      <c r="F2841" s="32"/>
      <c r="G2841" s="34"/>
      <c r="H2841" s="34"/>
      <c r="I2841" s="53"/>
    </row>
    <row r="2842" spans="2:9" x14ac:dyDescent="0.2">
      <c r="B2842" s="33"/>
      <c r="C2842" s="31"/>
      <c r="D2842" s="31"/>
      <c r="E2842" s="38"/>
      <c r="F2842" s="32"/>
      <c r="G2842" s="34"/>
      <c r="H2842" s="34"/>
      <c r="I2842" s="53"/>
    </row>
    <row r="2843" spans="2:9" x14ac:dyDescent="0.2">
      <c r="B2843" s="33"/>
      <c r="C2843" s="31"/>
      <c r="D2843" s="31"/>
      <c r="E2843" s="38"/>
      <c r="F2843" s="32"/>
      <c r="G2843" s="34"/>
      <c r="H2843" s="34"/>
      <c r="I2843" s="53"/>
    </row>
    <row r="2844" spans="2:9" x14ac:dyDescent="0.2">
      <c r="B2844" s="33"/>
      <c r="C2844" s="31"/>
      <c r="D2844" s="31"/>
      <c r="E2844" s="38"/>
      <c r="F2844" s="32"/>
      <c r="G2844" s="34"/>
      <c r="H2844" s="34"/>
      <c r="I2844" s="53"/>
    </row>
    <row r="2845" spans="2:9" x14ac:dyDescent="0.2">
      <c r="B2845" s="33"/>
      <c r="C2845" s="31"/>
      <c r="D2845" s="31"/>
      <c r="E2845" s="38"/>
      <c r="F2845" s="32"/>
      <c r="G2845" s="34"/>
      <c r="H2845" s="34"/>
      <c r="I2845" s="53"/>
    </row>
    <row r="2846" spans="2:9" x14ac:dyDescent="0.2">
      <c r="B2846" s="33"/>
      <c r="C2846" s="31"/>
      <c r="D2846" s="31"/>
      <c r="E2846" s="38"/>
      <c r="F2846" s="32"/>
      <c r="G2846" s="34"/>
      <c r="H2846" s="34"/>
      <c r="I2846" s="53"/>
    </row>
    <row r="2847" spans="2:9" x14ac:dyDescent="0.2">
      <c r="B2847" s="33"/>
      <c r="C2847" s="31"/>
      <c r="D2847" s="31"/>
      <c r="E2847" s="38"/>
      <c r="F2847" s="32"/>
      <c r="G2847" s="34"/>
      <c r="H2847" s="34"/>
      <c r="I2847" s="53"/>
    </row>
    <row r="2848" spans="2:9" x14ac:dyDescent="0.2">
      <c r="B2848" s="33"/>
      <c r="C2848" s="31"/>
      <c r="D2848" s="31"/>
      <c r="E2848" s="38"/>
      <c r="F2848" s="32"/>
      <c r="G2848" s="34"/>
      <c r="H2848" s="34"/>
      <c r="I2848" s="53"/>
    </row>
    <row r="2849" spans="2:9" x14ac:dyDescent="0.2">
      <c r="B2849" s="33"/>
      <c r="C2849" s="31"/>
      <c r="D2849" s="31"/>
      <c r="E2849" s="38"/>
      <c r="F2849" s="32"/>
      <c r="G2849" s="34"/>
      <c r="H2849" s="34"/>
      <c r="I2849" s="53"/>
    </row>
    <row r="2850" spans="2:9" x14ac:dyDescent="0.2">
      <c r="B2850" s="33"/>
      <c r="C2850" s="31"/>
      <c r="D2850" s="31"/>
      <c r="E2850" s="38"/>
      <c r="F2850" s="32"/>
      <c r="G2850" s="34"/>
      <c r="H2850" s="34"/>
      <c r="I2850" s="53"/>
    </row>
    <row r="2851" spans="2:9" x14ac:dyDescent="0.2">
      <c r="B2851" s="33"/>
      <c r="C2851" s="31"/>
      <c r="D2851" s="31"/>
      <c r="E2851" s="38"/>
      <c r="F2851" s="32"/>
      <c r="G2851" s="34"/>
      <c r="H2851" s="34"/>
      <c r="I2851" s="53"/>
    </row>
    <row r="2852" spans="2:9" x14ac:dyDescent="0.2">
      <c r="B2852" s="33"/>
      <c r="C2852" s="31"/>
      <c r="D2852" s="31"/>
      <c r="E2852" s="38"/>
      <c r="F2852" s="32"/>
      <c r="G2852" s="34"/>
      <c r="H2852" s="34"/>
      <c r="I2852" s="53"/>
    </row>
    <row r="2853" spans="2:9" x14ac:dyDescent="0.2">
      <c r="B2853" s="33"/>
      <c r="C2853" s="31"/>
      <c r="D2853" s="31"/>
      <c r="E2853" s="38"/>
      <c r="F2853" s="32"/>
      <c r="G2853" s="34"/>
      <c r="H2853" s="34"/>
      <c r="I2853" s="53"/>
    </row>
    <row r="2854" spans="2:9" x14ac:dyDescent="0.2">
      <c r="B2854" s="33"/>
      <c r="C2854" s="31"/>
      <c r="D2854" s="31"/>
      <c r="E2854" s="38"/>
      <c r="F2854" s="32"/>
      <c r="G2854" s="34"/>
      <c r="H2854" s="34"/>
      <c r="I2854" s="53"/>
    </row>
    <row r="2855" spans="2:9" x14ac:dyDescent="0.2">
      <c r="B2855" s="33"/>
      <c r="C2855" s="31"/>
      <c r="D2855" s="31"/>
      <c r="E2855" s="38"/>
      <c r="F2855" s="32"/>
      <c r="G2855" s="34"/>
      <c r="H2855" s="34"/>
      <c r="I2855" s="53"/>
    </row>
    <row r="2856" spans="2:9" x14ac:dyDescent="0.2">
      <c r="B2856" s="33"/>
      <c r="C2856" s="31"/>
      <c r="D2856" s="31"/>
      <c r="E2856" s="38"/>
      <c r="F2856" s="32"/>
      <c r="G2856" s="34"/>
      <c r="H2856" s="34"/>
      <c r="I2856" s="53"/>
    </row>
    <row r="2857" spans="2:9" x14ac:dyDescent="0.2">
      <c r="B2857" s="33"/>
      <c r="C2857" s="31"/>
      <c r="D2857" s="31"/>
      <c r="E2857" s="38"/>
      <c r="F2857" s="32"/>
      <c r="G2857" s="34"/>
      <c r="H2857" s="34"/>
      <c r="I2857" s="53"/>
    </row>
    <row r="2858" spans="2:9" x14ac:dyDescent="0.2">
      <c r="B2858" s="33"/>
      <c r="C2858" s="31"/>
      <c r="D2858" s="31"/>
      <c r="E2858" s="38"/>
      <c r="F2858" s="32"/>
      <c r="G2858" s="34"/>
      <c r="H2858" s="34"/>
      <c r="I2858" s="53"/>
    </row>
    <row r="2859" spans="2:9" x14ac:dyDescent="0.2">
      <c r="B2859" s="33"/>
      <c r="C2859" s="31"/>
      <c r="D2859" s="31"/>
      <c r="E2859" s="38"/>
      <c r="F2859" s="32"/>
      <c r="G2859" s="34"/>
      <c r="H2859" s="34"/>
      <c r="I2859" s="53"/>
    </row>
    <row r="2860" spans="2:9" x14ac:dyDescent="0.2">
      <c r="B2860" s="33"/>
      <c r="C2860" s="31"/>
      <c r="D2860" s="31"/>
      <c r="E2860" s="38"/>
      <c r="F2860" s="32"/>
      <c r="G2860" s="34"/>
      <c r="H2860" s="34"/>
      <c r="I2860" s="53"/>
    </row>
    <row r="2861" spans="2:9" x14ac:dyDescent="0.2">
      <c r="B2861" s="33"/>
      <c r="C2861" s="31"/>
      <c r="D2861" s="31"/>
      <c r="E2861" s="38"/>
      <c r="F2861" s="32"/>
      <c r="G2861" s="34"/>
      <c r="H2861" s="34"/>
      <c r="I2861" s="53"/>
    </row>
    <row r="2862" spans="2:9" x14ac:dyDescent="0.2">
      <c r="B2862" s="33"/>
      <c r="C2862" s="31"/>
      <c r="D2862" s="31"/>
      <c r="E2862" s="38"/>
      <c r="F2862" s="32"/>
      <c r="G2862" s="34"/>
      <c r="H2862" s="34"/>
      <c r="I2862" s="53"/>
    </row>
    <row r="2863" spans="2:9" x14ac:dyDescent="0.2">
      <c r="B2863" s="33"/>
      <c r="C2863" s="31"/>
      <c r="D2863" s="31"/>
      <c r="E2863" s="38"/>
      <c r="F2863" s="32"/>
      <c r="G2863" s="34"/>
      <c r="H2863" s="34"/>
      <c r="I2863" s="53"/>
    </row>
    <row r="2864" spans="2:9" x14ac:dyDescent="0.2">
      <c r="B2864" s="33"/>
      <c r="C2864" s="31"/>
      <c r="D2864" s="31"/>
      <c r="E2864" s="38"/>
      <c r="F2864" s="32"/>
      <c r="G2864" s="34"/>
      <c r="H2864" s="34"/>
      <c r="I2864" s="53"/>
    </row>
    <row r="2865" spans="2:9" x14ac:dyDescent="0.2">
      <c r="B2865" s="33"/>
      <c r="C2865" s="31"/>
      <c r="D2865" s="31"/>
      <c r="E2865" s="38"/>
      <c r="F2865" s="32"/>
      <c r="G2865" s="34"/>
      <c r="H2865" s="34"/>
      <c r="I2865" s="53"/>
    </row>
    <row r="2866" spans="2:9" x14ac:dyDescent="0.2">
      <c r="B2866" s="33"/>
      <c r="C2866" s="31"/>
      <c r="D2866" s="31"/>
      <c r="E2866" s="38"/>
      <c r="F2866" s="32"/>
      <c r="G2866" s="34"/>
      <c r="H2866" s="34"/>
      <c r="I2866" s="53"/>
    </row>
    <row r="2867" spans="2:9" x14ac:dyDescent="0.2">
      <c r="B2867" s="33"/>
      <c r="C2867" s="31"/>
      <c r="D2867" s="31"/>
      <c r="E2867" s="38"/>
      <c r="F2867" s="32"/>
      <c r="G2867" s="34"/>
      <c r="H2867" s="34"/>
      <c r="I2867" s="53"/>
    </row>
    <row r="2868" spans="2:9" x14ac:dyDescent="0.2">
      <c r="B2868" s="33"/>
      <c r="C2868" s="31"/>
      <c r="D2868" s="31"/>
      <c r="E2868" s="38"/>
      <c r="F2868" s="32"/>
      <c r="G2868" s="34"/>
      <c r="H2868" s="34"/>
      <c r="I2868" s="53"/>
    </row>
    <row r="2869" spans="2:9" x14ac:dyDescent="0.2">
      <c r="B2869" s="33"/>
      <c r="C2869" s="31"/>
      <c r="D2869" s="31"/>
      <c r="E2869" s="38"/>
      <c r="F2869" s="32"/>
      <c r="G2869" s="34"/>
      <c r="H2869" s="34"/>
      <c r="I2869" s="53"/>
    </row>
    <row r="2870" spans="2:9" x14ac:dyDescent="0.2">
      <c r="B2870" s="33"/>
      <c r="C2870" s="31"/>
      <c r="D2870" s="31"/>
      <c r="E2870" s="38"/>
      <c r="F2870" s="32"/>
      <c r="G2870" s="34"/>
      <c r="H2870" s="34"/>
      <c r="I2870" s="53"/>
    </row>
    <row r="2871" spans="2:9" x14ac:dyDescent="0.2">
      <c r="B2871" s="33"/>
      <c r="C2871" s="31"/>
      <c r="D2871" s="31"/>
      <c r="E2871" s="38"/>
      <c r="F2871" s="32"/>
      <c r="G2871" s="34"/>
      <c r="H2871" s="34"/>
      <c r="I2871" s="53"/>
    </row>
    <row r="2872" spans="2:9" x14ac:dyDescent="0.2">
      <c r="B2872" s="33"/>
      <c r="C2872" s="31"/>
      <c r="D2872" s="31"/>
      <c r="E2872" s="38"/>
      <c r="F2872" s="32"/>
      <c r="G2872" s="34"/>
      <c r="H2872" s="34"/>
      <c r="I2872" s="53"/>
    </row>
    <row r="2873" spans="2:9" x14ac:dyDescent="0.2">
      <c r="B2873" s="33"/>
      <c r="C2873" s="31"/>
      <c r="D2873" s="31"/>
      <c r="E2873" s="38"/>
      <c r="F2873" s="32"/>
      <c r="G2873" s="34"/>
      <c r="H2873" s="34"/>
      <c r="I2873" s="53"/>
    </row>
    <row r="2874" spans="2:9" x14ac:dyDescent="0.2">
      <c r="B2874" s="33"/>
      <c r="C2874" s="31"/>
      <c r="D2874" s="31"/>
      <c r="E2874" s="38"/>
      <c r="F2874" s="32"/>
      <c r="G2874" s="34"/>
      <c r="H2874" s="34"/>
      <c r="I2874" s="53"/>
    </row>
    <row r="2875" spans="2:9" x14ac:dyDescent="0.2">
      <c r="B2875" s="33"/>
      <c r="C2875" s="31"/>
      <c r="D2875" s="31"/>
      <c r="E2875" s="38"/>
      <c r="F2875" s="32"/>
      <c r="G2875" s="34"/>
      <c r="H2875" s="34"/>
      <c r="I2875" s="53"/>
    </row>
    <row r="2876" spans="2:9" x14ac:dyDescent="0.2">
      <c r="B2876" s="33"/>
      <c r="C2876" s="31"/>
      <c r="D2876" s="31"/>
      <c r="E2876" s="38"/>
      <c r="F2876" s="32"/>
      <c r="G2876" s="34"/>
      <c r="H2876" s="34"/>
      <c r="I2876" s="53"/>
    </row>
    <row r="2877" spans="2:9" x14ac:dyDescent="0.2">
      <c r="B2877" s="33"/>
      <c r="C2877" s="31"/>
      <c r="D2877" s="31"/>
      <c r="E2877" s="38"/>
      <c r="F2877" s="32"/>
      <c r="G2877" s="34"/>
      <c r="H2877" s="34"/>
      <c r="I2877" s="53"/>
    </row>
    <row r="2878" spans="2:9" x14ac:dyDescent="0.2">
      <c r="B2878" s="33"/>
      <c r="C2878" s="31"/>
      <c r="D2878" s="31"/>
      <c r="E2878" s="38"/>
      <c r="F2878" s="32"/>
      <c r="G2878" s="34"/>
      <c r="H2878" s="34"/>
      <c r="I2878" s="53"/>
    </row>
    <row r="2879" spans="2:9" x14ac:dyDescent="0.2">
      <c r="B2879" s="33"/>
      <c r="C2879" s="31"/>
      <c r="D2879" s="31"/>
      <c r="E2879" s="38"/>
      <c r="F2879" s="32"/>
      <c r="G2879" s="34"/>
      <c r="H2879" s="34"/>
      <c r="I2879" s="53"/>
    </row>
    <row r="2880" spans="2:9" x14ac:dyDescent="0.2">
      <c r="B2880" s="33"/>
      <c r="C2880" s="31"/>
      <c r="D2880" s="31"/>
      <c r="E2880" s="38"/>
      <c r="F2880" s="32"/>
      <c r="G2880" s="34"/>
      <c r="H2880" s="34"/>
      <c r="I2880" s="53"/>
    </row>
    <row r="2881" spans="2:9" x14ac:dyDescent="0.2">
      <c r="B2881" s="33"/>
      <c r="C2881" s="31"/>
      <c r="D2881" s="31"/>
      <c r="E2881" s="38"/>
      <c r="F2881" s="32"/>
      <c r="G2881" s="34"/>
      <c r="H2881" s="34"/>
      <c r="I2881" s="53"/>
    </row>
    <row r="2882" spans="2:9" x14ac:dyDescent="0.2">
      <c r="B2882" s="33"/>
      <c r="C2882" s="31"/>
      <c r="D2882" s="31"/>
      <c r="E2882" s="38"/>
      <c r="F2882" s="32"/>
      <c r="G2882" s="34"/>
      <c r="H2882" s="34"/>
      <c r="I2882" s="53"/>
    </row>
    <row r="2883" spans="2:9" x14ac:dyDescent="0.2">
      <c r="B2883" s="33"/>
      <c r="C2883" s="31"/>
      <c r="D2883" s="31"/>
      <c r="E2883" s="38"/>
      <c r="F2883" s="32"/>
      <c r="G2883" s="34"/>
      <c r="H2883" s="34"/>
      <c r="I2883" s="53"/>
    </row>
    <row r="2884" spans="2:9" x14ac:dyDescent="0.2">
      <c r="B2884" s="33"/>
      <c r="C2884" s="31"/>
      <c r="D2884" s="31"/>
      <c r="E2884" s="38"/>
      <c r="F2884" s="32"/>
      <c r="G2884" s="34"/>
      <c r="H2884" s="34"/>
      <c r="I2884" s="53"/>
    </row>
    <row r="2885" spans="2:9" x14ac:dyDescent="0.2">
      <c r="B2885" s="33"/>
      <c r="C2885" s="31"/>
      <c r="D2885" s="31"/>
      <c r="E2885" s="38"/>
      <c r="F2885" s="32"/>
      <c r="G2885" s="34"/>
      <c r="H2885" s="34"/>
      <c r="I2885" s="53"/>
    </row>
    <row r="2886" spans="2:9" x14ac:dyDescent="0.2">
      <c r="B2886" s="33"/>
      <c r="C2886" s="31"/>
      <c r="D2886" s="31"/>
      <c r="E2886" s="38"/>
      <c r="F2886" s="32"/>
      <c r="G2886" s="34"/>
      <c r="H2886" s="34"/>
      <c r="I2886" s="53"/>
    </row>
    <row r="2887" spans="2:9" x14ac:dyDescent="0.2">
      <c r="B2887" s="33"/>
      <c r="C2887" s="31"/>
      <c r="D2887" s="31"/>
      <c r="E2887" s="38"/>
      <c r="F2887" s="32"/>
      <c r="G2887" s="34"/>
      <c r="H2887" s="34"/>
      <c r="I2887" s="53"/>
    </row>
    <row r="2888" spans="2:9" x14ac:dyDescent="0.2">
      <c r="B2888" s="33"/>
      <c r="C2888" s="31"/>
      <c r="D2888" s="31"/>
      <c r="E2888" s="38"/>
      <c r="F2888" s="32"/>
      <c r="G2888" s="34"/>
      <c r="H2888" s="34"/>
      <c r="I2888" s="53"/>
    </row>
    <row r="2889" spans="2:9" x14ac:dyDescent="0.2">
      <c r="B2889" s="33"/>
      <c r="C2889" s="31"/>
      <c r="D2889" s="31"/>
      <c r="E2889" s="38"/>
      <c r="F2889" s="32"/>
      <c r="G2889" s="34"/>
      <c r="H2889" s="34"/>
      <c r="I2889" s="53"/>
    </row>
    <row r="2890" spans="2:9" x14ac:dyDescent="0.2">
      <c r="B2890" s="33"/>
      <c r="C2890" s="31"/>
      <c r="D2890" s="31"/>
      <c r="E2890" s="38"/>
      <c r="F2890" s="32"/>
      <c r="G2890" s="34"/>
      <c r="H2890" s="34"/>
      <c r="I2890" s="53"/>
    </row>
    <row r="2891" spans="2:9" x14ac:dyDescent="0.2">
      <c r="B2891" s="33"/>
      <c r="C2891" s="31"/>
      <c r="D2891" s="31"/>
      <c r="E2891" s="38"/>
      <c r="F2891" s="32"/>
      <c r="G2891" s="34"/>
      <c r="H2891" s="34"/>
      <c r="I2891" s="53"/>
    </row>
    <row r="2892" spans="2:9" x14ac:dyDescent="0.2">
      <c r="B2892" s="33"/>
      <c r="C2892" s="31"/>
      <c r="D2892" s="31"/>
      <c r="E2892" s="38"/>
      <c r="F2892" s="32"/>
      <c r="G2892" s="34"/>
      <c r="H2892" s="34"/>
      <c r="I2892" s="53"/>
    </row>
    <row r="2893" spans="2:9" x14ac:dyDescent="0.2">
      <c r="B2893" s="33"/>
      <c r="C2893" s="31"/>
      <c r="D2893" s="31"/>
      <c r="E2893" s="38"/>
      <c r="F2893" s="32"/>
      <c r="G2893" s="34"/>
      <c r="H2893" s="34"/>
      <c r="I2893" s="53"/>
    </row>
    <row r="2894" spans="2:9" x14ac:dyDescent="0.2">
      <c r="B2894" s="33"/>
      <c r="C2894" s="31"/>
      <c r="D2894" s="31"/>
      <c r="E2894" s="38"/>
      <c r="F2894" s="32"/>
      <c r="G2894" s="34"/>
      <c r="H2894" s="34"/>
      <c r="I2894" s="53"/>
    </row>
    <row r="2895" spans="2:9" x14ac:dyDescent="0.2">
      <c r="B2895" s="33"/>
      <c r="C2895" s="31"/>
      <c r="D2895" s="31"/>
      <c r="E2895" s="38"/>
      <c r="F2895" s="32"/>
      <c r="G2895" s="34"/>
      <c r="H2895" s="34"/>
      <c r="I2895" s="53"/>
    </row>
    <row r="2896" spans="2:9" x14ac:dyDescent="0.2">
      <c r="B2896" s="33"/>
      <c r="C2896" s="31"/>
      <c r="D2896" s="31"/>
      <c r="E2896" s="38"/>
      <c r="F2896" s="32"/>
      <c r="G2896" s="34"/>
      <c r="H2896" s="34"/>
      <c r="I2896" s="53"/>
    </row>
    <row r="2897" spans="2:9" x14ac:dyDescent="0.2">
      <c r="B2897" s="33"/>
      <c r="C2897" s="31"/>
      <c r="D2897" s="31"/>
      <c r="E2897" s="38"/>
      <c r="F2897" s="32"/>
      <c r="G2897" s="34"/>
      <c r="H2897" s="34"/>
      <c r="I2897" s="53"/>
    </row>
    <row r="2898" spans="2:9" x14ac:dyDescent="0.2">
      <c r="B2898" s="33"/>
      <c r="C2898" s="31"/>
      <c r="D2898" s="31"/>
      <c r="E2898" s="38"/>
      <c r="F2898" s="32"/>
      <c r="G2898" s="34"/>
      <c r="H2898" s="34"/>
      <c r="I2898" s="53"/>
    </row>
    <row r="2899" spans="2:9" x14ac:dyDescent="0.2">
      <c r="B2899" s="33"/>
      <c r="C2899" s="31"/>
      <c r="D2899" s="31"/>
      <c r="E2899" s="38"/>
      <c r="F2899" s="32"/>
      <c r="G2899" s="34"/>
      <c r="H2899" s="34"/>
      <c r="I2899" s="53"/>
    </row>
    <row r="2900" spans="2:9" x14ac:dyDescent="0.2">
      <c r="B2900" s="33"/>
      <c r="C2900" s="31"/>
      <c r="D2900" s="31"/>
      <c r="E2900" s="38"/>
      <c r="F2900" s="32"/>
      <c r="G2900" s="34"/>
      <c r="H2900" s="34"/>
      <c r="I2900" s="53"/>
    </row>
    <row r="2901" spans="2:9" x14ac:dyDescent="0.2">
      <c r="B2901" s="33"/>
      <c r="C2901" s="31"/>
      <c r="D2901" s="31"/>
      <c r="E2901" s="38"/>
      <c r="F2901" s="32"/>
      <c r="G2901" s="34"/>
      <c r="H2901" s="34"/>
      <c r="I2901" s="53"/>
    </row>
    <row r="2902" spans="2:9" x14ac:dyDescent="0.2">
      <c r="B2902" s="33"/>
      <c r="C2902" s="31"/>
      <c r="D2902" s="31"/>
      <c r="E2902" s="38"/>
      <c r="F2902" s="32"/>
      <c r="G2902" s="34"/>
      <c r="H2902" s="34"/>
      <c r="I2902" s="53"/>
    </row>
    <row r="2903" spans="2:9" x14ac:dyDescent="0.2">
      <c r="B2903" s="33"/>
      <c r="C2903" s="31"/>
      <c r="D2903" s="31"/>
      <c r="E2903" s="38"/>
      <c r="F2903" s="32"/>
      <c r="G2903" s="34"/>
      <c r="H2903" s="34"/>
      <c r="I2903" s="53"/>
    </row>
    <row r="2904" spans="2:9" x14ac:dyDescent="0.2">
      <c r="B2904" s="33"/>
      <c r="C2904" s="31"/>
      <c r="D2904" s="31"/>
      <c r="E2904" s="38"/>
      <c r="F2904" s="32"/>
      <c r="G2904" s="34"/>
      <c r="H2904" s="34"/>
      <c r="I2904" s="53"/>
    </row>
    <row r="2905" spans="2:9" x14ac:dyDescent="0.2">
      <c r="B2905" s="33"/>
      <c r="C2905" s="31"/>
      <c r="D2905" s="31"/>
      <c r="E2905" s="38"/>
      <c r="F2905" s="32"/>
      <c r="G2905" s="34"/>
      <c r="H2905" s="34"/>
      <c r="I2905" s="53"/>
    </row>
    <row r="2906" spans="2:9" x14ac:dyDescent="0.2">
      <c r="B2906" s="33"/>
      <c r="C2906" s="31"/>
      <c r="D2906" s="31"/>
      <c r="E2906" s="38"/>
      <c r="F2906" s="32"/>
      <c r="G2906" s="34"/>
      <c r="H2906" s="34"/>
      <c r="I2906" s="53"/>
    </row>
    <row r="2907" spans="2:9" x14ac:dyDescent="0.2">
      <c r="B2907" s="33"/>
      <c r="C2907" s="31"/>
      <c r="D2907" s="31"/>
      <c r="E2907" s="38"/>
      <c r="F2907" s="32"/>
      <c r="G2907" s="34"/>
      <c r="H2907" s="34"/>
      <c r="I2907" s="53"/>
    </row>
    <row r="2908" spans="2:9" x14ac:dyDescent="0.2">
      <c r="B2908" s="33"/>
      <c r="C2908" s="31"/>
      <c r="D2908" s="31"/>
      <c r="E2908" s="38"/>
      <c r="F2908" s="32"/>
      <c r="G2908" s="34"/>
      <c r="H2908" s="34"/>
      <c r="I2908" s="53"/>
    </row>
    <row r="2909" spans="2:9" x14ac:dyDescent="0.2">
      <c r="B2909" s="33"/>
      <c r="C2909" s="31"/>
      <c r="D2909" s="31"/>
      <c r="E2909" s="38"/>
      <c r="F2909" s="32"/>
      <c r="G2909" s="34"/>
      <c r="H2909" s="34"/>
      <c r="I2909" s="53"/>
    </row>
    <row r="2910" spans="2:9" x14ac:dyDescent="0.2">
      <c r="B2910" s="33"/>
      <c r="C2910" s="31"/>
      <c r="D2910" s="31"/>
      <c r="E2910" s="38"/>
      <c r="F2910" s="32"/>
      <c r="G2910" s="34"/>
      <c r="H2910" s="34"/>
      <c r="I2910" s="53"/>
    </row>
    <row r="2911" spans="2:9" x14ac:dyDescent="0.2">
      <c r="B2911" s="33"/>
      <c r="C2911" s="31"/>
      <c r="D2911" s="31"/>
      <c r="E2911" s="38"/>
      <c r="F2911" s="32"/>
      <c r="G2911" s="34"/>
      <c r="H2911" s="34"/>
      <c r="I2911" s="53"/>
    </row>
    <row r="2912" spans="2:9" x14ac:dyDescent="0.2">
      <c r="B2912" s="33"/>
      <c r="C2912" s="31"/>
      <c r="D2912" s="31"/>
      <c r="E2912" s="38"/>
      <c r="F2912" s="32"/>
      <c r="G2912" s="34"/>
      <c r="H2912" s="34"/>
      <c r="I2912" s="53"/>
    </row>
    <row r="2913" spans="2:9" x14ac:dyDescent="0.2">
      <c r="B2913" s="33"/>
      <c r="C2913" s="31"/>
      <c r="D2913" s="31"/>
      <c r="E2913" s="38"/>
      <c r="F2913" s="32"/>
      <c r="G2913" s="34"/>
      <c r="H2913" s="34"/>
      <c r="I2913" s="53"/>
    </row>
    <row r="2914" spans="2:9" x14ac:dyDescent="0.2">
      <c r="B2914" s="33"/>
      <c r="C2914" s="31"/>
      <c r="D2914" s="31"/>
      <c r="E2914" s="38"/>
      <c r="F2914" s="32"/>
      <c r="G2914" s="34"/>
      <c r="H2914" s="34"/>
      <c r="I2914" s="53"/>
    </row>
    <row r="2915" spans="2:9" x14ac:dyDescent="0.2">
      <c r="B2915" s="33"/>
      <c r="C2915" s="31"/>
      <c r="D2915" s="31"/>
      <c r="E2915" s="38"/>
      <c r="F2915" s="32"/>
      <c r="G2915" s="34"/>
      <c r="H2915" s="34"/>
      <c r="I2915" s="53"/>
    </row>
    <row r="2916" spans="2:9" x14ac:dyDescent="0.2">
      <c r="B2916" s="33"/>
      <c r="C2916" s="31"/>
      <c r="D2916" s="31"/>
      <c r="E2916" s="38"/>
      <c r="F2916" s="32"/>
      <c r="G2916" s="34"/>
      <c r="H2916" s="34"/>
      <c r="I2916" s="53"/>
    </row>
    <row r="2917" spans="2:9" x14ac:dyDescent="0.2">
      <c r="B2917" s="33"/>
      <c r="C2917" s="31"/>
      <c r="D2917" s="31"/>
      <c r="E2917" s="38"/>
      <c r="F2917" s="32"/>
      <c r="G2917" s="34"/>
      <c r="H2917" s="34"/>
      <c r="I2917" s="53"/>
    </row>
    <row r="2918" spans="2:9" x14ac:dyDescent="0.2">
      <c r="B2918" s="33"/>
      <c r="C2918" s="31"/>
      <c r="D2918" s="31"/>
      <c r="E2918" s="38"/>
      <c r="F2918" s="32"/>
      <c r="G2918" s="34"/>
      <c r="H2918" s="34"/>
      <c r="I2918" s="53"/>
    </row>
    <row r="2919" spans="2:9" x14ac:dyDescent="0.2">
      <c r="B2919" s="33"/>
      <c r="C2919" s="31"/>
      <c r="D2919" s="31"/>
      <c r="E2919" s="38"/>
      <c r="F2919" s="32"/>
      <c r="G2919" s="34"/>
      <c r="H2919" s="34"/>
      <c r="I2919" s="53"/>
    </row>
    <row r="2920" spans="2:9" x14ac:dyDescent="0.2">
      <c r="B2920" s="33"/>
      <c r="C2920" s="31"/>
      <c r="D2920" s="31"/>
      <c r="E2920" s="38"/>
      <c r="F2920" s="32"/>
      <c r="G2920" s="34"/>
      <c r="H2920" s="34"/>
      <c r="I2920" s="53"/>
    </row>
    <row r="2921" spans="2:9" x14ac:dyDescent="0.2">
      <c r="B2921" s="33"/>
      <c r="C2921" s="31"/>
      <c r="D2921" s="31"/>
      <c r="E2921" s="38"/>
      <c r="F2921" s="32"/>
      <c r="G2921" s="34"/>
      <c r="H2921" s="34"/>
      <c r="I2921" s="53"/>
    </row>
    <row r="2922" spans="2:9" x14ac:dyDescent="0.2">
      <c r="B2922" s="33"/>
      <c r="C2922" s="31"/>
      <c r="D2922" s="31"/>
      <c r="E2922" s="38"/>
      <c r="F2922" s="32"/>
      <c r="G2922" s="34"/>
      <c r="H2922" s="34"/>
      <c r="I2922" s="53"/>
    </row>
    <row r="2923" spans="2:9" x14ac:dyDescent="0.2">
      <c r="B2923" s="33"/>
      <c r="C2923" s="31"/>
      <c r="D2923" s="31"/>
      <c r="E2923" s="38"/>
      <c r="F2923" s="32"/>
      <c r="G2923" s="34"/>
      <c r="H2923" s="34"/>
      <c r="I2923" s="53"/>
    </row>
    <row r="2924" spans="2:9" x14ac:dyDescent="0.2">
      <c r="B2924" s="33"/>
      <c r="C2924" s="31"/>
      <c r="D2924" s="31"/>
      <c r="E2924" s="38"/>
      <c r="F2924" s="32"/>
      <c r="G2924" s="34"/>
      <c r="H2924" s="34"/>
      <c r="I2924" s="53"/>
    </row>
    <row r="2925" spans="2:9" x14ac:dyDescent="0.2">
      <c r="B2925" s="33"/>
      <c r="C2925" s="31"/>
      <c r="D2925" s="31"/>
      <c r="E2925" s="38"/>
      <c r="F2925" s="32"/>
      <c r="G2925" s="34"/>
      <c r="H2925" s="34"/>
      <c r="I2925" s="53"/>
    </row>
    <row r="2926" spans="2:9" x14ac:dyDescent="0.2">
      <c r="B2926" s="33"/>
      <c r="C2926" s="31"/>
      <c r="D2926" s="31"/>
      <c r="E2926" s="38"/>
      <c r="F2926" s="32"/>
      <c r="G2926" s="34"/>
      <c r="H2926" s="34"/>
      <c r="I2926" s="53"/>
    </row>
    <row r="2927" spans="2:9" x14ac:dyDescent="0.2">
      <c r="B2927" s="33"/>
      <c r="C2927" s="31"/>
      <c r="D2927" s="31"/>
      <c r="E2927" s="38"/>
      <c r="F2927" s="32"/>
      <c r="G2927" s="34"/>
      <c r="H2927" s="34"/>
      <c r="I2927" s="53"/>
    </row>
    <row r="2928" spans="2:9" x14ac:dyDescent="0.2">
      <c r="B2928" s="33"/>
      <c r="C2928" s="31"/>
      <c r="D2928" s="31"/>
      <c r="E2928" s="38"/>
      <c r="F2928" s="32"/>
      <c r="G2928" s="34"/>
      <c r="H2928" s="34"/>
      <c r="I2928" s="53"/>
    </row>
    <row r="2929" spans="2:9" x14ac:dyDescent="0.2">
      <c r="B2929" s="33"/>
      <c r="C2929" s="31"/>
      <c r="D2929" s="31"/>
      <c r="E2929" s="38"/>
      <c r="F2929" s="32"/>
      <c r="G2929" s="34"/>
      <c r="H2929" s="34"/>
      <c r="I2929" s="53"/>
    </row>
    <row r="2930" spans="2:9" x14ac:dyDescent="0.2">
      <c r="B2930" s="33"/>
      <c r="C2930" s="31"/>
      <c r="D2930" s="31"/>
      <c r="E2930" s="38"/>
      <c r="F2930" s="32"/>
      <c r="G2930" s="34"/>
      <c r="H2930" s="34"/>
      <c r="I2930" s="53"/>
    </row>
    <row r="2931" spans="2:9" x14ac:dyDescent="0.2">
      <c r="B2931" s="33"/>
      <c r="C2931" s="31"/>
      <c r="D2931" s="31"/>
      <c r="E2931" s="38"/>
      <c r="F2931" s="32"/>
      <c r="G2931" s="34"/>
      <c r="H2931" s="34"/>
      <c r="I2931" s="53"/>
    </row>
    <row r="2932" spans="2:9" x14ac:dyDescent="0.2">
      <c r="B2932" s="33"/>
      <c r="C2932" s="31"/>
      <c r="D2932" s="31"/>
      <c r="E2932" s="38"/>
      <c r="F2932" s="32"/>
      <c r="G2932" s="34"/>
      <c r="H2932" s="34"/>
      <c r="I2932" s="53"/>
    </row>
    <row r="2933" spans="2:9" x14ac:dyDescent="0.2">
      <c r="B2933" s="33"/>
      <c r="C2933" s="31"/>
      <c r="D2933" s="31"/>
      <c r="E2933" s="38"/>
      <c r="F2933" s="32"/>
      <c r="G2933" s="34"/>
      <c r="H2933" s="34"/>
      <c r="I2933" s="53"/>
    </row>
    <row r="2934" spans="2:9" x14ac:dyDescent="0.2">
      <c r="B2934" s="33"/>
      <c r="C2934" s="31"/>
      <c r="D2934" s="31"/>
      <c r="E2934" s="38"/>
      <c r="F2934" s="32"/>
      <c r="G2934" s="34"/>
      <c r="H2934" s="34"/>
      <c r="I2934" s="53"/>
    </row>
    <row r="2935" spans="2:9" x14ac:dyDescent="0.2">
      <c r="B2935" s="33"/>
      <c r="C2935" s="31"/>
      <c r="D2935" s="31"/>
      <c r="E2935" s="38"/>
      <c r="F2935" s="32"/>
      <c r="G2935" s="34"/>
      <c r="H2935" s="34"/>
      <c r="I2935" s="53"/>
    </row>
    <row r="2936" spans="2:9" x14ac:dyDescent="0.2">
      <c r="B2936" s="33"/>
      <c r="C2936" s="31"/>
      <c r="D2936" s="31"/>
      <c r="E2936" s="38"/>
      <c r="F2936" s="32"/>
      <c r="G2936" s="34"/>
      <c r="H2936" s="34"/>
      <c r="I2936" s="53"/>
    </row>
    <row r="2937" spans="2:9" x14ac:dyDescent="0.2">
      <c r="B2937" s="33"/>
      <c r="C2937" s="31"/>
      <c r="D2937" s="31"/>
      <c r="E2937" s="38"/>
      <c r="F2937" s="32"/>
      <c r="G2937" s="34"/>
      <c r="H2937" s="34"/>
      <c r="I2937" s="53"/>
    </row>
    <row r="2938" spans="2:9" x14ac:dyDescent="0.2">
      <c r="B2938" s="33"/>
      <c r="C2938" s="31"/>
      <c r="D2938" s="31"/>
      <c r="E2938" s="38"/>
      <c r="F2938" s="32"/>
      <c r="G2938" s="34"/>
      <c r="H2938" s="34"/>
      <c r="I2938" s="53"/>
    </row>
    <row r="2939" spans="2:9" x14ac:dyDescent="0.2">
      <c r="B2939" s="33"/>
      <c r="C2939" s="31"/>
      <c r="D2939" s="31"/>
      <c r="E2939" s="38"/>
      <c r="F2939" s="32"/>
      <c r="G2939" s="34"/>
      <c r="H2939" s="34"/>
      <c r="I2939" s="53"/>
    </row>
    <row r="2940" spans="2:9" x14ac:dyDescent="0.2">
      <c r="B2940" s="33"/>
      <c r="C2940" s="31"/>
      <c r="D2940" s="31"/>
      <c r="E2940" s="38"/>
      <c r="F2940" s="32"/>
      <c r="G2940" s="34"/>
      <c r="H2940" s="34"/>
      <c r="I2940" s="53"/>
    </row>
    <row r="2941" spans="2:9" x14ac:dyDescent="0.2">
      <c r="B2941" s="33"/>
      <c r="C2941" s="31"/>
      <c r="D2941" s="31"/>
      <c r="E2941" s="38"/>
      <c r="F2941" s="32"/>
      <c r="G2941" s="34"/>
      <c r="H2941" s="34"/>
      <c r="I2941" s="53"/>
    </row>
    <row r="2942" spans="2:9" x14ac:dyDescent="0.2">
      <c r="B2942" s="33"/>
      <c r="C2942" s="31"/>
      <c r="D2942" s="31"/>
      <c r="E2942" s="38"/>
      <c r="F2942" s="32"/>
      <c r="G2942" s="34"/>
      <c r="H2942" s="34"/>
      <c r="I2942" s="53"/>
    </row>
    <row r="2943" spans="2:9" x14ac:dyDescent="0.2">
      <c r="B2943" s="33"/>
      <c r="C2943" s="31"/>
      <c r="D2943" s="31"/>
      <c r="E2943" s="38"/>
      <c r="F2943" s="32"/>
      <c r="G2943" s="34"/>
      <c r="H2943" s="34"/>
      <c r="I2943" s="53"/>
    </row>
    <row r="2944" spans="2:9" x14ac:dyDescent="0.2">
      <c r="B2944" s="33"/>
      <c r="C2944" s="31"/>
      <c r="D2944" s="31"/>
      <c r="E2944" s="38"/>
      <c r="F2944" s="32"/>
      <c r="G2944" s="34"/>
      <c r="H2944" s="34"/>
      <c r="I2944" s="53"/>
    </row>
    <row r="2945" spans="2:9" x14ac:dyDescent="0.2">
      <c r="B2945" s="33"/>
      <c r="C2945" s="31"/>
      <c r="D2945" s="31"/>
      <c r="E2945" s="38"/>
      <c r="F2945" s="32"/>
      <c r="G2945" s="34"/>
      <c r="H2945" s="34"/>
      <c r="I2945" s="53"/>
    </row>
    <row r="2946" spans="2:9" x14ac:dyDescent="0.2">
      <c r="B2946" s="33"/>
      <c r="C2946" s="31"/>
      <c r="D2946" s="31"/>
      <c r="E2946" s="38"/>
      <c r="F2946" s="32"/>
      <c r="G2946" s="34"/>
      <c r="H2946" s="34"/>
      <c r="I2946" s="53"/>
    </row>
    <row r="2947" spans="2:9" x14ac:dyDescent="0.2">
      <c r="B2947" s="33"/>
      <c r="C2947" s="31"/>
      <c r="D2947" s="31"/>
      <c r="E2947" s="38"/>
      <c r="F2947" s="32"/>
      <c r="G2947" s="34"/>
      <c r="H2947" s="34"/>
      <c r="I2947" s="53"/>
    </row>
    <row r="2948" spans="2:9" x14ac:dyDescent="0.2">
      <c r="B2948" s="33"/>
      <c r="C2948" s="31"/>
      <c r="D2948" s="31"/>
      <c r="E2948" s="38"/>
      <c r="F2948" s="32"/>
      <c r="G2948" s="34"/>
      <c r="H2948" s="34"/>
      <c r="I2948" s="53"/>
    </row>
    <row r="2949" spans="2:9" x14ac:dyDescent="0.2">
      <c r="B2949" s="33"/>
      <c r="C2949" s="31"/>
      <c r="D2949" s="31"/>
      <c r="E2949" s="38"/>
      <c r="F2949" s="32"/>
      <c r="G2949" s="34"/>
      <c r="H2949" s="34"/>
      <c r="I2949" s="53"/>
    </row>
    <row r="2950" spans="2:9" x14ac:dyDescent="0.2">
      <c r="B2950" s="33"/>
      <c r="C2950" s="31"/>
      <c r="D2950" s="31"/>
      <c r="E2950" s="38"/>
      <c r="F2950" s="32"/>
      <c r="G2950" s="34"/>
      <c r="H2950" s="34"/>
      <c r="I2950" s="53"/>
    </row>
    <row r="2951" spans="2:9" x14ac:dyDescent="0.2">
      <c r="B2951" s="33"/>
      <c r="C2951" s="31"/>
      <c r="D2951" s="31"/>
      <c r="E2951" s="38"/>
      <c r="F2951" s="32"/>
      <c r="G2951" s="34"/>
      <c r="H2951" s="34"/>
      <c r="I2951" s="53"/>
    </row>
    <row r="2952" spans="2:9" x14ac:dyDescent="0.2">
      <c r="B2952" s="33"/>
      <c r="C2952" s="31"/>
      <c r="D2952" s="31"/>
      <c r="E2952" s="38"/>
      <c r="F2952" s="32"/>
      <c r="G2952" s="34"/>
      <c r="H2952" s="34"/>
      <c r="I2952" s="53"/>
    </row>
    <row r="2953" spans="2:9" x14ac:dyDescent="0.2">
      <c r="B2953" s="33"/>
      <c r="C2953" s="31"/>
      <c r="D2953" s="31"/>
      <c r="E2953" s="38"/>
      <c r="F2953" s="32"/>
      <c r="G2953" s="34"/>
      <c r="H2953" s="34"/>
      <c r="I2953" s="53"/>
    </row>
    <row r="2954" spans="2:9" x14ac:dyDescent="0.2">
      <c r="B2954" s="33"/>
      <c r="C2954" s="31"/>
      <c r="D2954" s="31"/>
      <c r="E2954" s="38"/>
      <c r="F2954" s="32"/>
      <c r="G2954" s="34"/>
      <c r="H2954" s="34"/>
      <c r="I2954" s="53"/>
    </row>
    <row r="2955" spans="2:9" x14ac:dyDescent="0.2">
      <c r="B2955" s="33"/>
      <c r="C2955" s="31"/>
      <c r="D2955" s="31"/>
      <c r="E2955" s="38"/>
      <c r="F2955" s="32"/>
      <c r="G2955" s="34"/>
      <c r="H2955" s="34"/>
      <c r="I2955" s="53"/>
    </row>
    <row r="2956" spans="2:9" x14ac:dyDescent="0.2">
      <c r="B2956" s="33"/>
      <c r="C2956" s="31"/>
      <c r="D2956" s="31"/>
      <c r="E2956" s="38"/>
      <c r="F2956" s="32"/>
      <c r="G2956" s="34"/>
      <c r="H2956" s="34"/>
      <c r="I2956" s="53"/>
    </row>
    <row r="2957" spans="2:9" x14ac:dyDescent="0.2">
      <c r="B2957" s="33"/>
      <c r="C2957" s="31"/>
      <c r="D2957" s="31"/>
      <c r="E2957" s="38"/>
      <c r="F2957" s="32"/>
      <c r="G2957" s="34"/>
      <c r="H2957" s="34"/>
      <c r="I2957" s="53"/>
    </row>
    <row r="2958" spans="2:9" x14ac:dyDescent="0.2">
      <c r="B2958" s="33"/>
      <c r="C2958" s="31"/>
      <c r="D2958" s="31"/>
      <c r="E2958" s="38"/>
      <c r="F2958" s="32"/>
      <c r="G2958" s="34"/>
      <c r="H2958" s="34"/>
      <c r="I2958" s="53"/>
    </row>
    <row r="2959" spans="2:9" x14ac:dyDescent="0.2">
      <c r="B2959" s="33"/>
      <c r="C2959" s="31"/>
      <c r="D2959" s="31"/>
      <c r="E2959" s="38"/>
      <c r="F2959" s="32"/>
      <c r="G2959" s="34"/>
      <c r="H2959" s="34"/>
      <c r="I2959" s="53"/>
    </row>
    <row r="2960" spans="2:9" x14ac:dyDescent="0.2">
      <c r="B2960" s="33"/>
      <c r="C2960" s="31"/>
      <c r="D2960" s="31"/>
      <c r="E2960" s="38"/>
      <c r="F2960" s="32"/>
      <c r="G2960" s="34"/>
      <c r="H2960" s="34"/>
      <c r="I2960" s="53"/>
    </row>
    <row r="2961" spans="2:9" x14ac:dyDescent="0.2">
      <c r="B2961" s="33"/>
      <c r="C2961" s="31"/>
      <c r="D2961" s="31"/>
      <c r="E2961" s="38"/>
      <c r="F2961" s="32"/>
      <c r="G2961" s="34"/>
      <c r="H2961" s="34"/>
      <c r="I2961" s="53"/>
    </row>
    <row r="2962" spans="2:9" x14ac:dyDescent="0.2">
      <c r="B2962" s="33"/>
      <c r="C2962" s="31"/>
      <c r="D2962" s="31"/>
      <c r="E2962" s="38"/>
      <c r="F2962" s="32"/>
      <c r="G2962" s="34"/>
      <c r="H2962" s="34"/>
      <c r="I2962" s="53"/>
    </row>
    <row r="2963" spans="2:9" x14ac:dyDescent="0.2">
      <c r="B2963" s="33"/>
      <c r="C2963" s="31"/>
      <c r="D2963" s="31"/>
      <c r="E2963" s="38"/>
      <c r="F2963" s="32"/>
      <c r="G2963" s="34"/>
      <c r="H2963" s="34"/>
      <c r="I2963" s="53"/>
    </row>
    <row r="2964" spans="2:9" x14ac:dyDescent="0.2">
      <c r="B2964" s="33"/>
      <c r="C2964" s="31"/>
      <c r="D2964" s="31"/>
      <c r="E2964" s="38"/>
      <c r="F2964" s="32"/>
      <c r="G2964" s="34"/>
      <c r="H2964" s="34"/>
      <c r="I2964" s="53"/>
    </row>
    <row r="2965" spans="2:9" x14ac:dyDescent="0.2">
      <c r="B2965" s="33"/>
      <c r="C2965" s="31"/>
      <c r="D2965" s="31"/>
      <c r="E2965" s="38"/>
      <c r="F2965" s="32"/>
      <c r="G2965" s="34"/>
      <c r="H2965" s="34"/>
      <c r="I2965" s="53"/>
    </row>
    <row r="2966" spans="2:9" x14ac:dyDescent="0.2">
      <c r="B2966" s="33"/>
      <c r="C2966" s="31"/>
      <c r="D2966" s="31"/>
      <c r="E2966" s="38"/>
      <c r="F2966" s="32"/>
      <c r="G2966" s="34"/>
      <c r="H2966" s="34"/>
      <c r="I2966" s="53"/>
    </row>
    <row r="2967" spans="2:9" x14ac:dyDescent="0.2">
      <c r="B2967" s="33"/>
      <c r="C2967" s="31"/>
      <c r="D2967" s="31"/>
      <c r="E2967" s="38"/>
      <c r="F2967" s="32"/>
      <c r="G2967" s="34"/>
      <c r="H2967" s="34"/>
      <c r="I2967" s="53"/>
    </row>
    <row r="2968" spans="2:9" x14ac:dyDescent="0.2">
      <c r="B2968" s="33"/>
      <c r="C2968" s="31"/>
      <c r="D2968" s="31"/>
      <c r="E2968" s="38"/>
      <c r="F2968" s="32"/>
      <c r="G2968" s="34"/>
      <c r="H2968" s="34"/>
      <c r="I2968" s="53"/>
    </row>
    <row r="2969" spans="2:9" x14ac:dyDescent="0.2">
      <c r="B2969" s="33"/>
      <c r="C2969" s="31"/>
      <c r="D2969" s="31"/>
      <c r="E2969" s="38"/>
      <c r="F2969" s="32"/>
      <c r="G2969" s="34"/>
      <c r="H2969" s="34"/>
      <c r="I2969" s="53"/>
    </row>
    <row r="2970" spans="2:9" x14ac:dyDescent="0.2">
      <c r="B2970" s="33"/>
      <c r="C2970" s="31"/>
      <c r="D2970" s="31"/>
      <c r="E2970" s="38"/>
      <c r="F2970" s="32"/>
      <c r="G2970" s="34"/>
      <c r="H2970" s="34"/>
      <c r="I2970" s="53"/>
    </row>
    <row r="2971" spans="2:9" x14ac:dyDescent="0.2">
      <c r="B2971" s="33"/>
      <c r="C2971" s="31"/>
      <c r="D2971" s="31"/>
      <c r="E2971" s="38"/>
      <c r="F2971" s="32"/>
      <c r="G2971" s="34"/>
      <c r="H2971" s="34"/>
      <c r="I2971" s="53"/>
    </row>
    <row r="2972" spans="2:9" x14ac:dyDescent="0.2">
      <c r="B2972" s="33"/>
      <c r="C2972" s="31"/>
      <c r="D2972" s="31"/>
      <c r="E2972" s="38"/>
      <c r="F2972" s="32"/>
      <c r="G2972" s="34"/>
      <c r="H2972" s="34"/>
      <c r="I2972" s="53"/>
    </row>
    <row r="2973" spans="2:9" x14ac:dyDescent="0.2">
      <c r="B2973" s="33"/>
      <c r="C2973" s="31"/>
      <c r="D2973" s="31"/>
      <c r="E2973" s="38"/>
      <c r="F2973" s="32"/>
      <c r="G2973" s="34"/>
      <c r="H2973" s="34"/>
      <c r="I2973" s="53"/>
    </row>
    <row r="2974" spans="2:9" x14ac:dyDescent="0.2">
      <c r="B2974" s="33"/>
      <c r="C2974" s="31"/>
      <c r="D2974" s="31"/>
      <c r="E2974" s="38"/>
      <c r="F2974" s="32"/>
      <c r="G2974" s="34"/>
      <c r="H2974" s="34"/>
      <c r="I2974" s="53"/>
    </row>
    <row r="2975" spans="2:9" x14ac:dyDescent="0.2">
      <c r="B2975" s="33"/>
      <c r="C2975" s="31"/>
      <c r="D2975" s="31"/>
      <c r="E2975" s="38"/>
      <c r="F2975" s="32"/>
      <c r="G2975" s="34"/>
      <c r="H2975" s="34"/>
      <c r="I2975" s="53"/>
    </row>
    <row r="2976" spans="2:9" x14ac:dyDescent="0.2">
      <c r="B2976" s="33"/>
      <c r="C2976" s="31"/>
      <c r="D2976" s="31"/>
      <c r="E2976" s="38"/>
      <c r="F2976" s="32"/>
      <c r="G2976" s="34"/>
      <c r="H2976" s="34"/>
      <c r="I2976" s="53"/>
    </row>
    <row r="2977" spans="2:9" x14ac:dyDescent="0.2">
      <c r="B2977" s="33"/>
      <c r="C2977" s="31"/>
      <c r="D2977" s="31"/>
      <c r="E2977" s="38"/>
      <c r="F2977" s="32"/>
      <c r="G2977" s="34"/>
      <c r="H2977" s="34"/>
      <c r="I2977" s="53"/>
    </row>
    <row r="2978" spans="2:9" x14ac:dyDescent="0.2">
      <c r="B2978" s="33"/>
      <c r="C2978" s="31"/>
      <c r="D2978" s="31"/>
      <c r="E2978" s="38"/>
      <c r="F2978" s="32"/>
      <c r="G2978" s="34"/>
      <c r="H2978" s="34"/>
      <c r="I2978" s="53"/>
    </row>
    <row r="2979" spans="2:9" x14ac:dyDescent="0.2">
      <c r="B2979" s="33"/>
      <c r="C2979" s="31"/>
      <c r="D2979" s="31"/>
      <c r="E2979" s="38"/>
      <c r="F2979" s="32"/>
      <c r="G2979" s="34"/>
      <c r="H2979" s="34"/>
      <c r="I2979" s="53"/>
    </row>
    <row r="2980" spans="2:9" x14ac:dyDescent="0.2">
      <c r="B2980" s="33"/>
      <c r="C2980" s="31"/>
      <c r="D2980" s="31"/>
      <c r="E2980" s="38"/>
      <c r="F2980" s="32"/>
      <c r="G2980" s="34"/>
      <c r="H2980" s="34"/>
      <c r="I2980" s="53"/>
    </row>
    <row r="2981" spans="2:9" x14ac:dyDescent="0.2">
      <c r="B2981" s="33"/>
      <c r="C2981" s="31"/>
      <c r="D2981" s="31"/>
      <c r="E2981" s="38"/>
      <c r="F2981" s="32"/>
      <c r="G2981" s="34"/>
      <c r="H2981" s="34"/>
      <c r="I2981" s="53"/>
    </row>
    <row r="2982" spans="2:9" x14ac:dyDescent="0.2">
      <c r="B2982" s="33"/>
      <c r="C2982" s="31"/>
      <c r="D2982" s="31"/>
      <c r="E2982" s="38"/>
      <c r="F2982" s="32"/>
      <c r="G2982" s="34"/>
      <c r="H2982" s="34"/>
      <c r="I2982" s="53"/>
    </row>
    <row r="2983" spans="2:9" x14ac:dyDescent="0.2">
      <c r="B2983" s="33"/>
      <c r="C2983" s="31"/>
      <c r="D2983" s="31"/>
      <c r="E2983" s="38"/>
      <c r="F2983" s="32"/>
      <c r="G2983" s="34"/>
      <c r="H2983" s="34"/>
      <c r="I2983" s="53"/>
    </row>
    <row r="2984" spans="2:9" x14ac:dyDescent="0.2">
      <c r="B2984" s="33"/>
      <c r="C2984" s="31"/>
      <c r="D2984" s="31"/>
      <c r="E2984" s="38"/>
      <c r="F2984" s="32"/>
      <c r="G2984" s="34"/>
      <c r="H2984" s="34"/>
      <c r="I2984" s="53"/>
    </row>
    <row r="2985" spans="2:9" x14ac:dyDescent="0.2">
      <c r="B2985" s="33"/>
      <c r="C2985" s="31"/>
      <c r="D2985" s="31"/>
      <c r="E2985" s="38"/>
      <c r="F2985" s="32"/>
      <c r="G2985" s="34"/>
      <c r="H2985" s="34"/>
      <c r="I2985" s="53"/>
    </row>
    <row r="2986" spans="2:9" x14ac:dyDescent="0.2">
      <c r="B2986" s="33"/>
      <c r="C2986" s="31"/>
      <c r="D2986" s="31"/>
      <c r="E2986" s="38"/>
      <c r="F2986" s="32"/>
      <c r="G2986" s="34"/>
      <c r="H2986" s="34"/>
      <c r="I2986" s="53"/>
    </row>
    <row r="2987" spans="2:9" x14ac:dyDescent="0.2">
      <c r="B2987" s="33"/>
      <c r="C2987" s="31"/>
      <c r="D2987" s="31"/>
      <c r="E2987" s="38"/>
      <c r="F2987" s="32"/>
      <c r="G2987" s="34"/>
      <c r="H2987" s="34"/>
      <c r="I2987" s="53"/>
    </row>
    <row r="2988" spans="2:9" x14ac:dyDescent="0.2">
      <c r="B2988" s="33"/>
      <c r="C2988" s="31"/>
      <c r="D2988" s="31"/>
      <c r="E2988" s="38"/>
      <c r="F2988" s="32"/>
      <c r="G2988" s="34"/>
      <c r="H2988" s="34"/>
      <c r="I2988" s="53"/>
    </row>
    <row r="2989" spans="2:9" x14ac:dyDescent="0.2">
      <c r="B2989" s="33"/>
      <c r="C2989" s="31"/>
      <c r="D2989" s="31"/>
      <c r="E2989" s="38"/>
      <c r="F2989" s="32"/>
      <c r="G2989" s="34"/>
      <c r="H2989" s="34"/>
      <c r="I2989" s="53"/>
    </row>
    <row r="2990" spans="2:9" x14ac:dyDescent="0.2">
      <c r="B2990" s="33"/>
      <c r="C2990" s="31"/>
      <c r="D2990" s="31"/>
      <c r="E2990" s="38"/>
      <c r="F2990" s="32"/>
      <c r="G2990" s="34"/>
      <c r="H2990" s="34"/>
      <c r="I2990" s="53"/>
    </row>
    <row r="2991" spans="2:9" x14ac:dyDescent="0.2">
      <c r="B2991" s="33"/>
      <c r="C2991" s="31"/>
      <c r="D2991" s="31"/>
      <c r="E2991" s="38"/>
      <c r="F2991" s="32"/>
      <c r="G2991" s="34"/>
      <c r="H2991" s="34"/>
      <c r="I2991" s="53"/>
    </row>
    <row r="2992" spans="2:9" x14ac:dyDescent="0.2">
      <c r="B2992" s="33"/>
      <c r="C2992" s="31"/>
      <c r="D2992" s="31"/>
      <c r="E2992" s="38"/>
      <c r="F2992" s="32"/>
      <c r="G2992" s="34"/>
      <c r="H2992" s="34"/>
      <c r="I2992" s="53"/>
    </row>
    <row r="2993" spans="2:9" x14ac:dyDescent="0.2">
      <c r="B2993" s="33"/>
      <c r="C2993" s="31"/>
      <c r="D2993" s="31"/>
      <c r="E2993" s="38"/>
      <c r="F2993" s="32"/>
      <c r="G2993" s="34"/>
      <c r="H2993" s="34"/>
      <c r="I2993" s="53"/>
    </row>
    <row r="2994" spans="2:9" x14ac:dyDescent="0.2">
      <c r="B2994" s="33"/>
      <c r="C2994" s="31"/>
      <c r="D2994" s="31"/>
      <c r="E2994" s="38"/>
      <c r="F2994" s="32"/>
      <c r="G2994" s="34"/>
      <c r="H2994" s="34"/>
      <c r="I2994" s="53"/>
    </row>
    <row r="2995" spans="2:9" x14ac:dyDescent="0.2">
      <c r="B2995" s="33"/>
      <c r="C2995" s="31"/>
      <c r="D2995" s="31"/>
      <c r="E2995" s="38"/>
      <c r="F2995" s="32"/>
      <c r="G2995" s="34"/>
      <c r="H2995" s="34"/>
      <c r="I2995" s="53"/>
    </row>
    <row r="2996" spans="2:9" x14ac:dyDescent="0.2">
      <c r="B2996" s="33"/>
      <c r="C2996" s="31"/>
      <c r="D2996" s="31"/>
      <c r="E2996" s="38"/>
      <c r="F2996" s="32"/>
      <c r="G2996" s="34"/>
      <c r="H2996" s="34"/>
      <c r="I2996" s="53"/>
    </row>
    <row r="2997" spans="2:9" x14ac:dyDescent="0.2">
      <c r="B2997" s="33"/>
      <c r="C2997" s="31"/>
      <c r="D2997" s="31"/>
      <c r="E2997" s="38"/>
      <c r="F2997" s="32"/>
      <c r="G2997" s="34"/>
      <c r="H2997" s="34"/>
      <c r="I2997" s="53"/>
    </row>
    <row r="2998" spans="2:9" x14ac:dyDescent="0.2">
      <c r="B2998" s="33"/>
      <c r="C2998" s="31"/>
      <c r="D2998" s="31"/>
      <c r="E2998" s="38"/>
      <c r="F2998" s="32"/>
      <c r="G2998" s="34"/>
      <c r="H2998" s="34"/>
      <c r="I2998" s="53"/>
    </row>
    <row r="2999" spans="2:9" x14ac:dyDescent="0.2">
      <c r="B2999" s="33"/>
      <c r="C2999" s="31"/>
      <c r="D2999" s="31"/>
      <c r="E2999" s="38"/>
      <c r="F2999" s="32"/>
      <c r="G2999" s="34"/>
      <c r="H2999" s="34"/>
      <c r="I2999" s="53"/>
    </row>
    <row r="3000" spans="2:9" x14ac:dyDescent="0.2">
      <c r="B3000" s="33"/>
      <c r="C3000" s="31"/>
      <c r="D3000" s="31"/>
      <c r="E3000" s="38"/>
      <c r="F3000" s="32"/>
      <c r="G3000" s="34"/>
      <c r="H3000" s="34"/>
      <c r="I3000" s="53"/>
    </row>
    <row r="3001" spans="2:9" x14ac:dyDescent="0.2">
      <c r="B3001" s="33"/>
      <c r="C3001" s="31"/>
      <c r="D3001" s="31"/>
      <c r="E3001" s="38"/>
      <c r="F3001" s="32"/>
      <c r="G3001" s="34"/>
      <c r="H3001" s="34"/>
      <c r="I3001" s="53"/>
    </row>
    <row r="3002" spans="2:9" x14ac:dyDescent="0.2">
      <c r="B3002" s="33"/>
      <c r="C3002" s="31"/>
      <c r="D3002" s="31"/>
      <c r="E3002" s="38"/>
      <c r="F3002" s="32"/>
      <c r="G3002" s="34"/>
      <c r="H3002" s="34"/>
      <c r="I3002" s="53"/>
    </row>
    <row r="3003" spans="2:9" x14ac:dyDescent="0.2">
      <c r="B3003" s="33"/>
      <c r="C3003" s="31"/>
      <c r="D3003" s="31"/>
      <c r="E3003" s="38"/>
      <c r="F3003" s="32"/>
      <c r="G3003" s="34"/>
      <c r="H3003" s="34"/>
      <c r="I3003" s="53"/>
    </row>
    <row r="3004" spans="2:9" x14ac:dyDescent="0.2">
      <c r="B3004" s="33"/>
      <c r="C3004" s="31"/>
      <c r="D3004" s="31"/>
      <c r="E3004" s="38"/>
      <c r="F3004" s="32"/>
      <c r="G3004" s="34"/>
      <c r="H3004" s="34"/>
      <c r="I3004" s="53"/>
    </row>
    <row r="3005" spans="2:9" x14ac:dyDescent="0.2">
      <c r="B3005" s="33"/>
      <c r="C3005" s="31"/>
      <c r="D3005" s="31"/>
      <c r="E3005" s="38"/>
      <c r="F3005" s="32"/>
      <c r="G3005" s="34"/>
      <c r="H3005" s="34"/>
      <c r="I3005" s="53"/>
    </row>
    <row r="3006" spans="2:9" x14ac:dyDescent="0.2">
      <c r="B3006" s="33"/>
      <c r="C3006" s="31"/>
      <c r="D3006" s="31"/>
      <c r="E3006" s="38"/>
      <c r="F3006" s="32"/>
      <c r="G3006" s="34"/>
      <c r="H3006" s="34"/>
      <c r="I3006" s="53"/>
    </row>
    <row r="3007" spans="2:9" x14ac:dyDescent="0.2">
      <c r="B3007" s="33"/>
      <c r="C3007" s="31"/>
      <c r="D3007" s="31"/>
      <c r="E3007" s="38"/>
      <c r="F3007" s="32"/>
      <c r="G3007" s="34"/>
      <c r="H3007" s="34"/>
      <c r="I3007" s="53"/>
    </row>
    <row r="3008" spans="2:9" x14ac:dyDescent="0.2">
      <c r="B3008" s="33"/>
      <c r="C3008" s="31"/>
      <c r="D3008" s="31"/>
      <c r="E3008" s="38"/>
      <c r="F3008" s="32"/>
      <c r="G3008" s="34"/>
      <c r="H3008" s="34"/>
      <c r="I3008" s="53"/>
    </row>
    <row r="3009" spans="2:9" x14ac:dyDescent="0.2">
      <c r="B3009" s="33"/>
      <c r="C3009" s="31"/>
      <c r="D3009" s="31"/>
      <c r="E3009" s="38"/>
      <c r="F3009" s="32"/>
      <c r="G3009" s="34"/>
      <c r="H3009" s="34"/>
      <c r="I3009" s="53"/>
    </row>
    <row r="3010" spans="2:9" x14ac:dyDescent="0.2">
      <c r="B3010" s="33"/>
      <c r="C3010" s="31"/>
      <c r="D3010" s="31"/>
      <c r="E3010" s="38"/>
      <c r="F3010" s="32"/>
      <c r="G3010" s="34"/>
      <c r="H3010" s="34"/>
      <c r="I3010" s="53"/>
    </row>
    <row r="3011" spans="2:9" x14ac:dyDescent="0.2">
      <c r="B3011" s="33"/>
      <c r="C3011" s="31"/>
      <c r="D3011" s="31"/>
      <c r="E3011" s="38"/>
      <c r="F3011" s="32"/>
      <c r="G3011" s="34"/>
      <c r="H3011" s="34"/>
      <c r="I3011" s="53"/>
    </row>
    <row r="3012" spans="2:9" x14ac:dyDescent="0.2">
      <c r="B3012" s="33"/>
      <c r="C3012" s="31"/>
      <c r="D3012" s="31"/>
      <c r="E3012" s="38"/>
      <c r="F3012" s="32"/>
      <c r="G3012" s="34"/>
      <c r="H3012" s="34"/>
      <c r="I3012" s="53"/>
    </row>
    <row r="3013" spans="2:9" x14ac:dyDescent="0.2">
      <c r="B3013" s="33"/>
      <c r="C3013" s="31"/>
      <c r="D3013" s="31"/>
      <c r="E3013" s="38"/>
      <c r="F3013" s="32"/>
      <c r="G3013" s="34"/>
      <c r="H3013" s="34"/>
      <c r="I3013" s="53"/>
    </row>
    <row r="3014" spans="2:9" x14ac:dyDescent="0.2">
      <c r="B3014" s="33"/>
      <c r="C3014" s="31"/>
      <c r="D3014" s="31"/>
      <c r="E3014" s="38"/>
      <c r="F3014" s="32"/>
      <c r="G3014" s="34"/>
      <c r="H3014" s="34"/>
      <c r="I3014" s="53"/>
    </row>
    <row r="3015" spans="2:9" x14ac:dyDescent="0.2">
      <c r="B3015" s="33"/>
      <c r="C3015" s="31"/>
      <c r="D3015" s="31"/>
      <c r="E3015" s="38"/>
      <c r="F3015" s="32"/>
      <c r="G3015" s="34"/>
      <c r="H3015" s="34"/>
      <c r="I3015" s="53"/>
    </row>
    <row r="3016" spans="2:9" x14ac:dyDescent="0.2">
      <c r="B3016" s="33"/>
      <c r="C3016" s="31"/>
      <c r="D3016" s="31"/>
      <c r="E3016" s="38"/>
      <c r="F3016" s="32"/>
      <c r="G3016" s="34"/>
      <c r="H3016" s="34"/>
      <c r="I3016" s="53"/>
    </row>
    <row r="3017" spans="2:9" x14ac:dyDescent="0.2">
      <c r="B3017" s="33"/>
      <c r="C3017" s="31"/>
      <c r="D3017" s="31"/>
      <c r="E3017" s="38"/>
      <c r="F3017" s="32"/>
      <c r="G3017" s="34"/>
      <c r="H3017" s="34"/>
      <c r="I3017" s="53"/>
    </row>
    <row r="3018" spans="2:9" x14ac:dyDescent="0.2">
      <c r="B3018" s="33"/>
      <c r="C3018" s="31"/>
      <c r="D3018" s="31"/>
      <c r="E3018" s="38"/>
      <c r="F3018" s="32"/>
      <c r="G3018" s="34"/>
      <c r="H3018" s="34"/>
      <c r="I3018" s="53"/>
    </row>
    <row r="3019" spans="2:9" x14ac:dyDescent="0.2">
      <c r="B3019" s="33"/>
      <c r="C3019" s="31"/>
      <c r="D3019" s="31"/>
      <c r="E3019" s="38"/>
      <c r="F3019" s="32"/>
      <c r="G3019" s="34"/>
      <c r="H3019" s="34"/>
      <c r="I3019" s="53"/>
    </row>
    <row r="3020" spans="2:9" x14ac:dyDescent="0.2">
      <c r="B3020" s="33"/>
      <c r="C3020" s="31"/>
      <c r="D3020" s="31"/>
      <c r="E3020" s="38"/>
      <c r="F3020" s="32"/>
      <c r="G3020" s="34"/>
      <c r="H3020" s="34"/>
      <c r="I3020" s="53"/>
    </row>
    <row r="3021" spans="2:9" x14ac:dyDescent="0.2">
      <c r="B3021" s="33"/>
      <c r="C3021" s="31"/>
      <c r="D3021" s="31"/>
      <c r="E3021" s="38"/>
      <c r="F3021" s="32"/>
      <c r="G3021" s="34"/>
      <c r="H3021" s="34"/>
      <c r="I3021" s="53"/>
    </row>
    <row r="3022" spans="2:9" x14ac:dyDescent="0.2">
      <c r="B3022" s="33"/>
      <c r="C3022" s="31"/>
      <c r="D3022" s="31"/>
      <c r="E3022" s="38"/>
      <c r="F3022" s="32"/>
      <c r="G3022" s="34"/>
      <c r="H3022" s="34"/>
      <c r="I3022" s="53"/>
    </row>
    <row r="3023" spans="2:9" x14ac:dyDescent="0.2">
      <c r="B3023" s="33"/>
      <c r="C3023" s="31"/>
      <c r="D3023" s="31"/>
      <c r="E3023" s="38"/>
      <c r="F3023" s="32"/>
      <c r="G3023" s="34"/>
      <c r="H3023" s="34"/>
      <c r="I3023" s="53"/>
    </row>
    <row r="3024" spans="2:9" x14ac:dyDescent="0.2">
      <c r="B3024" s="33"/>
      <c r="C3024" s="31"/>
      <c r="D3024" s="31"/>
      <c r="E3024" s="38"/>
      <c r="F3024" s="32"/>
      <c r="G3024" s="34"/>
      <c r="H3024" s="34"/>
      <c r="I3024" s="53"/>
    </row>
    <row r="3025" spans="2:9" x14ac:dyDescent="0.2">
      <c r="B3025" s="33"/>
      <c r="C3025" s="31"/>
      <c r="D3025" s="31"/>
      <c r="E3025" s="38"/>
      <c r="F3025" s="32"/>
      <c r="G3025" s="34"/>
      <c r="H3025" s="34"/>
      <c r="I3025" s="53"/>
    </row>
    <row r="3026" spans="2:9" x14ac:dyDescent="0.2">
      <c r="B3026" s="33"/>
      <c r="C3026" s="31"/>
      <c r="D3026" s="31"/>
      <c r="E3026" s="38"/>
      <c r="F3026" s="32"/>
      <c r="G3026" s="34"/>
      <c r="H3026" s="34"/>
      <c r="I3026" s="53"/>
    </row>
    <row r="3027" spans="2:9" x14ac:dyDescent="0.2">
      <c r="B3027" s="33"/>
      <c r="C3027" s="31"/>
      <c r="D3027" s="31"/>
      <c r="E3027" s="38"/>
      <c r="F3027" s="32"/>
      <c r="G3027" s="34"/>
      <c r="H3027" s="34"/>
      <c r="I3027" s="53"/>
    </row>
    <row r="3028" spans="2:9" x14ac:dyDescent="0.2">
      <c r="B3028" s="33"/>
      <c r="C3028" s="31"/>
      <c r="D3028" s="31"/>
      <c r="E3028" s="38"/>
      <c r="F3028" s="32"/>
      <c r="G3028" s="34"/>
      <c r="H3028" s="34"/>
      <c r="I3028" s="53"/>
    </row>
    <row r="3029" spans="2:9" x14ac:dyDescent="0.2">
      <c r="B3029" s="33"/>
      <c r="C3029" s="31"/>
      <c r="D3029" s="31"/>
      <c r="E3029" s="38"/>
      <c r="F3029" s="32"/>
      <c r="G3029" s="34"/>
      <c r="H3029" s="34"/>
      <c r="I3029" s="53"/>
    </row>
    <row r="3030" spans="2:9" x14ac:dyDescent="0.2">
      <c r="B3030" s="33"/>
      <c r="C3030" s="31"/>
      <c r="D3030" s="31"/>
      <c r="E3030" s="38"/>
      <c r="F3030" s="32"/>
      <c r="G3030" s="34"/>
      <c r="H3030" s="34"/>
      <c r="I3030" s="53"/>
    </row>
    <row r="3031" spans="2:9" x14ac:dyDescent="0.2">
      <c r="B3031" s="33"/>
      <c r="C3031" s="31"/>
      <c r="D3031" s="31"/>
      <c r="E3031" s="38"/>
      <c r="F3031" s="32"/>
      <c r="G3031" s="34"/>
      <c r="H3031" s="34"/>
      <c r="I3031" s="53"/>
    </row>
    <row r="3032" spans="2:9" x14ac:dyDescent="0.2">
      <c r="B3032" s="33"/>
      <c r="C3032" s="31"/>
      <c r="D3032" s="31"/>
      <c r="E3032" s="38"/>
      <c r="F3032" s="32"/>
      <c r="G3032" s="34"/>
      <c r="H3032" s="34"/>
      <c r="I3032" s="53"/>
    </row>
    <row r="3033" spans="2:9" x14ac:dyDescent="0.2">
      <c r="B3033" s="33"/>
      <c r="C3033" s="31"/>
      <c r="D3033" s="31"/>
      <c r="E3033" s="38"/>
      <c r="F3033" s="32"/>
      <c r="G3033" s="34"/>
      <c r="H3033" s="34"/>
      <c r="I3033" s="53"/>
    </row>
    <row r="3034" spans="2:9" x14ac:dyDescent="0.2">
      <c r="B3034" s="33"/>
      <c r="C3034" s="31"/>
      <c r="D3034" s="31"/>
      <c r="E3034" s="38"/>
      <c r="F3034" s="32"/>
      <c r="G3034" s="34"/>
      <c r="H3034" s="34"/>
      <c r="I3034" s="53"/>
    </row>
    <row r="3035" spans="2:9" x14ac:dyDescent="0.2">
      <c r="B3035" s="33"/>
      <c r="C3035" s="31"/>
      <c r="D3035" s="31"/>
      <c r="E3035" s="38"/>
      <c r="F3035" s="32"/>
      <c r="G3035" s="34"/>
      <c r="H3035" s="34"/>
      <c r="I3035" s="53"/>
    </row>
    <row r="3036" spans="2:9" x14ac:dyDescent="0.2">
      <c r="B3036" s="33"/>
      <c r="C3036" s="31"/>
      <c r="D3036" s="31"/>
      <c r="E3036" s="38"/>
      <c r="F3036" s="32"/>
      <c r="G3036" s="34"/>
      <c r="H3036" s="34"/>
      <c r="I3036" s="53"/>
    </row>
    <row r="3037" spans="2:9" x14ac:dyDescent="0.2">
      <c r="B3037" s="33"/>
      <c r="C3037" s="31"/>
      <c r="D3037" s="31"/>
      <c r="E3037" s="38"/>
      <c r="F3037" s="32"/>
      <c r="G3037" s="34"/>
      <c r="H3037" s="34"/>
      <c r="I3037" s="53"/>
    </row>
    <row r="3038" spans="2:9" x14ac:dyDescent="0.2">
      <c r="B3038" s="33"/>
      <c r="C3038" s="31"/>
      <c r="D3038" s="31"/>
      <c r="E3038" s="38"/>
      <c r="F3038" s="32"/>
      <c r="G3038" s="34"/>
      <c r="H3038" s="34"/>
      <c r="I3038" s="53"/>
    </row>
    <row r="3039" spans="2:9" x14ac:dyDescent="0.2">
      <c r="B3039" s="33"/>
      <c r="C3039" s="31"/>
      <c r="D3039" s="31"/>
      <c r="E3039" s="38"/>
      <c r="F3039" s="32"/>
      <c r="G3039" s="34"/>
      <c r="H3039" s="34"/>
      <c r="I3039" s="53"/>
    </row>
    <row r="3040" spans="2:9" x14ac:dyDescent="0.2">
      <c r="B3040" s="33"/>
      <c r="C3040" s="31"/>
      <c r="D3040" s="31"/>
      <c r="E3040" s="38"/>
      <c r="F3040" s="32"/>
      <c r="G3040" s="34"/>
      <c r="H3040" s="34"/>
      <c r="I3040" s="53"/>
    </row>
    <row r="3041" spans="2:9" x14ac:dyDescent="0.2">
      <c r="B3041" s="33"/>
      <c r="C3041" s="31"/>
      <c r="D3041" s="31"/>
      <c r="E3041" s="38"/>
      <c r="F3041" s="32"/>
      <c r="G3041" s="34"/>
      <c r="H3041" s="34"/>
      <c r="I3041" s="53"/>
    </row>
    <row r="3042" spans="2:9" x14ac:dyDescent="0.2">
      <c r="B3042" s="33"/>
      <c r="C3042" s="31"/>
      <c r="D3042" s="31"/>
      <c r="E3042" s="38"/>
      <c r="F3042" s="32"/>
      <c r="G3042" s="34"/>
      <c r="H3042" s="34"/>
      <c r="I3042" s="53"/>
    </row>
    <row r="3043" spans="2:9" x14ac:dyDescent="0.2">
      <c r="B3043" s="33"/>
      <c r="C3043" s="31"/>
      <c r="D3043" s="31"/>
      <c r="E3043" s="38"/>
      <c r="F3043" s="32"/>
      <c r="G3043" s="34"/>
      <c r="H3043" s="34"/>
      <c r="I3043" s="53"/>
    </row>
    <row r="3044" spans="2:9" x14ac:dyDescent="0.2">
      <c r="B3044" s="33"/>
      <c r="C3044" s="31"/>
      <c r="D3044" s="31"/>
      <c r="E3044" s="38"/>
      <c r="F3044" s="32"/>
      <c r="G3044" s="34"/>
      <c r="H3044" s="34"/>
      <c r="I3044" s="53"/>
    </row>
    <row r="3045" spans="2:9" x14ac:dyDescent="0.2">
      <c r="B3045" s="33"/>
      <c r="C3045" s="31"/>
      <c r="D3045" s="31"/>
      <c r="E3045" s="38"/>
      <c r="F3045" s="32"/>
      <c r="G3045" s="34"/>
      <c r="H3045" s="34"/>
      <c r="I3045" s="53"/>
    </row>
    <row r="3046" spans="2:9" x14ac:dyDescent="0.2">
      <c r="B3046" s="33"/>
      <c r="C3046" s="31"/>
      <c r="D3046" s="31"/>
      <c r="E3046" s="38"/>
      <c r="F3046" s="32"/>
      <c r="G3046" s="34"/>
      <c r="H3046" s="34"/>
      <c r="I3046" s="53"/>
    </row>
    <row r="3047" spans="2:9" x14ac:dyDescent="0.2">
      <c r="B3047" s="33"/>
      <c r="C3047" s="31"/>
      <c r="D3047" s="31"/>
      <c r="E3047" s="38"/>
      <c r="F3047" s="32"/>
      <c r="G3047" s="34"/>
      <c r="H3047" s="34"/>
      <c r="I3047" s="53"/>
    </row>
    <row r="3048" spans="2:9" x14ac:dyDescent="0.2">
      <c r="B3048" s="33"/>
      <c r="C3048" s="31"/>
      <c r="D3048" s="31"/>
      <c r="E3048" s="38"/>
      <c r="F3048" s="32"/>
      <c r="G3048" s="34"/>
      <c r="H3048" s="34"/>
      <c r="I3048" s="53"/>
    </row>
    <row r="3049" spans="2:9" x14ac:dyDescent="0.2">
      <c r="B3049" s="33"/>
      <c r="C3049" s="31"/>
      <c r="D3049" s="31"/>
      <c r="E3049" s="38"/>
      <c r="F3049" s="32"/>
      <c r="G3049" s="34"/>
      <c r="H3049" s="34"/>
      <c r="I3049" s="53"/>
    </row>
    <row r="3050" spans="2:9" x14ac:dyDescent="0.2">
      <c r="B3050" s="33"/>
      <c r="C3050" s="31"/>
      <c r="D3050" s="31"/>
      <c r="E3050" s="31"/>
      <c r="F3050" s="32"/>
      <c r="G3050" s="34"/>
      <c r="H3050" s="34"/>
      <c r="I3050" s="53"/>
    </row>
    <row r="3051" spans="2:9" x14ac:dyDescent="0.2">
      <c r="B3051" s="33"/>
      <c r="C3051" s="31"/>
      <c r="D3051" s="31"/>
      <c r="E3051" s="31"/>
      <c r="F3051" s="32"/>
      <c r="G3051" s="34"/>
      <c r="H3051" s="34"/>
      <c r="I3051" s="53"/>
    </row>
  </sheetData>
  <mergeCells count="1">
    <mergeCell ref="A4:C4"/>
  </mergeCells>
  <pageMargins left="0.19685039370078741" right="0.19685039370078741" top="0.51181102362204722" bottom="0.51181102362204722" header="0.31496062992125984" footer="0.31496062992125984"/>
  <pageSetup paperSize="9" scale="94" orientation="landscape" r:id="rId1"/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C931CE-7138-4C70-B8FA-4D02C5ED8359}">
          <x14:formula1>
            <xm:f>Mapping!$A$9:$A$10</xm:f>
          </x14:formula1>
          <xm:sqref>C6:D6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3BBC-2244-4055-9B15-E035CF7EBB92}">
  <sheetPr>
    <tabColor rgb="FF50B47F"/>
    <pageSetUpPr fitToPage="1"/>
  </sheetPr>
  <dimension ref="A1:AS3042"/>
  <sheetViews>
    <sheetView showGridLines="0" topLeftCell="A45" zoomScaleNormal="100" workbookViewId="0">
      <selection activeCell="C6" sqref="C6"/>
    </sheetView>
  </sheetViews>
  <sheetFormatPr defaultColWidth="10.28515625" defaultRowHeight="14.25" outlineLevelRow="1" x14ac:dyDescent="0.2"/>
  <cols>
    <col min="1" max="1" width="5.7109375" style="3" customWidth="1"/>
    <col min="2" max="2" width="25" style="3" customWidth="1"/>
    <col min="3" max="3" width="16.7109375" style="3" customWidth="1"/>
    <col min="4" max="4" width="19.140625" style="3" customWidth="1"/>
    <col min="5" max="5" width="12.7109375" style="3" bestFit="1" customWidth="1"/>
    <col min="6" max="8" width="12.7109375" style="3" customWidth="1"/>
    <col min="9" max="9" width="13.42578125" style="3" customWidth="1"/>
    <col min="10" max="10" width="13.42578125" style="3" hidden="1" customWidth="1"/>
    <col min="11" max="11" width="15" style="3" hidden="1" customWidth="1"/>
    <col min="12" max="12" width="11.42578125" style="3" customWidth="1"/>
    <col min="13" max="13" width="9" style="3" bestFit="1" customWidth="1"/>
    <col min="14" max="17" width="8.28515625" style="3" customWidth="1"/>
    <col min="18" max="18" width="2.5703125" style="3" customWidth="1"/>
    <col min="19" max="31" width="8.28515625" style="3" customWidth="1"/>
    <col min="32" max="32" width="2.5703125" style="3" customWidth="1"/>
    <col min="33" max="45" width="8.28515625" style="3" customWidth="1"/>
    <col min="46" max="16384" width="10.28515625" style="3"/>
  </cols>
  <sheetData>
    <row r="1" spans="1:45" s="20" customFormat="1" ht="33.75" customHeight="1" x14ac:dyDescent="0.2">
      <c r="A1" s="18" t="s">
        <v>39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2" spans="1:45" x14ac:dyDescent="0.2">
      <c r="J2" s="4"/>
      <c r="K2" s="4"/>
      <c r="L2" s="4"/>
      <c r="N2" s="4"/>
      <c r="O2" s="4"/>
      <c r="P2" s="4"/>
      <c r="Q2" s="4"/>
    </row>
    <row r="3" spans="1:45" x14ac:dyDescent="0.2">
      <c r="J3" s="4"/>
      <c r="K3" s="4"/>
      <c r="L3" s="4"/>
      <c r="N3" s="4"/>
      <c r="O3" s="4"/>
      <c r="P3" s="4"/>
      <c r="Q3" s="4"/>
    </row>
    <row r="4" spans="1:45" ht="15.6" customHeight="1" x14ac:dyDescent="0.2">
      <c r="A4" s="84" t="s">
        <v>40</v>
      </c>
      <c r="B4" s="84"/>
      <c r="C4" s="84"/>
      <c r="R4"/>
    </row>
    <row r="5" spans="1:45" ht="4.5" customHeight="1" x14ac:dyDescent="0.2">
      <c r="I5" s="6"/>
      <c r="M5" s="6"/>
      <c r="R5" s="6"/>
    </row>
    <row r="6" spans="1:45" x14ac:dyDescent="0.2">
      <c r="B6" s="3" t="s">
        <v>41</v>
      </c>
      <c r="C6" s="26">
        <f>'Monthly Rental Income'!C17</f>
        <v>247500</v>
      </c>
      <c r="I6" s="7"/>
      <c r="M6" s="7"/>
      <c r="R6" s="7"/>
    </row>
    <row r="7" spans="1:45" x14ac:dyDescent="0.2">
      <c r="B7" s="3" t="s">
        <v>42</v>
      </c>
      <c r="C7" s="35">
        <v>2.7E-2</v>
      </c>
    </row>
    <row r="8" spans="1:45" x14ac:dyDescent="0.2">
      <c r="B8" s="3" t="s">
        <v>43</v>
      </c>
      <c r="C8" s="27">
        <v>40</v>
      </c>
    </row>
    <row r="9" spans="1:45" x14ac:dyDescent="0.2">
      <c r="B9" s="3" t="s">
        <v>62</v>
      </c>
      <c r="C9" s="12">
        <f>Duration*VLOOKUP(PaymentFrqcy,Mapping!A:B,2,FALSE)</f>
        <v>480</v>
      </c>
    </row>
    <row r="10" spans="1:45" x14ac:dyDescent="0.2">
      <c r="B10" s="3" t="s">
        <v>50</v>
      </c>
      <c r="C10" s="27" t="s">
        <v>49</v>
      </c>
    </row>
    <row r="11" spans="1:45" x14ac:dyDescent="0.2">
      <c r="B11" s="3" t="s">
        <v>44</v>
      </c>
      <c r="C11" s="28" t="s">
        <v>45</v>
      </c>
    </row>
    <row r="12" spans="1:45" x14ac:dyDescent="0.2">
      <c r="B12" s="3" t="s">
        <v>55</v>
      </c>
      <c r="C12" s="30">
        <v>44036</v>
      </c>
      <c r="F12" s="21"/>
    </row>
    <row r="13" spans="1:45" ht="4.5" customHeight="1" x14ac:dyDescent="0.2"/>
    <row r="14" spans="1:45" ht="15" x14ac:dyDescent="0.25">
      <c r="A14" s="24"/>
      <c r="B14" s="5" t="str">
        <f>$C$11&amp;" Payments"</f>
        <v>Monthly Payments</v>
      </c>
      <c r="C14" s="25">
        <f>-PMT($C$7/VLOOKUP($C$11,Mapping!$A:$B,2,FALSE),'Mortgage Calculation'!$C$8*VLOOKUP($C$11,Mapping!$A:$B,2,FALSE),'Mortgage Calculation'!$C$6,,VLOOKUP($C$10,Mapping!$A:$B,2,FALSE))</f>
        <v>843.75992868791536</v>
      </c>
      <c r="E14" s="22"/>
      <c r="F14" s="22"/>
      <c r="G14" s="22"/>
      <c r="H14" s="22"/>
    </row>
    <row r="15" spans="1:45" outlineLevel="1" x14ac:dyDescent="0.2">
      <c r="C15" s="21"/>
      <c r="D15" s="21"/>
    </row>
    <row r="16" spans="1:45" outlineLevel="1" x14ac:dyDescent="0.2"/>
    <row r="17" outlineLevel="1" x14ac:dyDescent="0.2"/>
    <row r="18" outlineLevel="1" x14ac:dyDescent="0.2"/>
    <row r="19" outlineLevel="1" x14ac:dyDescent="0.2"/>
    <row r="20" outlineLevel="1" x14ac:dyDescent="0.2"/>
    <row r="21" outlineLevel="1" x14ac:dyDescent="0.2"/>
    <row r="22" outlineLevel="1" x14ac:dyDescent="0.2"/>
    <row r="23" outlineLevel="1" x14ac:dyDescent="0.2"/>
    <row r="24" outlineLevel="1" x14ac:dyDescent="0.2"/>
    <row r="25" outlineLevel="1" x14ac:dyDescent="0.2"/>
    <row r="26" outlineLevel="1" x14ac:dyDescent="0.2"/>
    <row r="27" outlineLevel="1" x14ac:dyDescent="0.2"/>
    <row r="28" outlineLevel="1" x14ac:dyDescent="0.2"/>
    <row r="29" outlineLevel="1" x14ac:dyDescent="0.2"/>
    <row r="30" outlineLevel="1" x14ac:dyDescent="0.2"/>
    <row r="31" outlineLevel="1" x14ac:dyDescent="0.2"/>
    <row r="32" outlineLevel="1" x14ac:dyDescent="0.2"/>
    <row r="33" spans="1:15" outlineLevel="1" x14ac:dyDescent="0.2"/>
    <row r="34" spans="1:15" outlineLevel="1" x14ac:dyDescent="0.2"/>
    <row r="35" spans="1:15" outlineLevel="1" x14ac:dyDescent="0.2"/>
    <row r="36" spans="1:15" outlineLevel="1" x14ac:dyDescent="0.2"/>
    <row r="37" spans="1:15" outlineLevel="1" x14ac:dyDescent="0.2"/>
    <row r="38" spans="1:15" outlineLevel="1" x14ac:dyDescent="0.2"/>
    <row r="39" spans="1:15" outlineLevel="1" x14ac:dyDescent="0.2"/>
    <row r="41" spans="1:15" ht="15.75" customHeight="1" x14ac:dyDescent="0.25">
      <c r="A41" s="5" t="s">
        <v>51</v>
      </c>
      <c r="B41" s="5"/>
      <c r="C41" s="5"/>
      <c r="D41" s="5"/>
      <c r="E41" s="5"/>
      <c r="F41" s="5"/>
      <c r="G41" s="5"/>
      <c r="H41" s="5"/>
      <c r="I41" s="5"/>
    </row>
    <row r="42" spans="1:15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</row>
    <row r="43" spans="1:15" ht="15" x14ac:dyDescent="0.25">
      <c r="F43" s="36">
        <f>SUM(F45:F3040)</f>
        <v>-405004.76577020291</v>
      </c>
      <c r="G43" s="36">
        <f>SUM(G45:G3040)</f>
        <v>-247500.00000000003</v>
      </c>
      <c r="H43" s="36">
        <f>SUM(H45:H3040)</f>
        <v>-157504.7657701995</v>
      </c>
      <c r="I43" s="37"/>
    </row>
    <row r="44" spans="1:15" ht="45" x14ac:dyDescent="0.2">
      <c r="A44" s="17" t="s">
        <v>52</v>
      </c>
      <c r="B44" s="17" t="s">
        <v>56</v>
      </c>
      <c r="C44" s="17" t="s">
        <v>53</v>
      </c>
      <c r="D44" s="17" t="s">
        <v>61</v>
      </c>
      <c r="E44" s="17" t="s">
        <v>54</v>
      </c>
      <c r="F44" s="17" t="s">
        <v>58</v>
      </c>
      <c r="G44" s="17" t="s">
        <v>59</v>
      </c>
      <c r="H44" s="17" t="s">
        <v>60</v>
      </c>
      <c r="I44" s="17" t="s">
        <v>57</v>
      </c>
      <c r="J44" s="64" t="s">
        <v>4</v>
      </c>
      <c r="K44" s="64" t="s">
        <v>89</v>
      </c>
      <c r="L44" s="29"/>
      <c r="M44" s="29"/>
      <c r="N44" s="29"/>
      <c r="O44" s="29"/>
    </row>
    <row r="45" spans="1:15" x14ac:dyDescent="0.2">
      <c r="A45" s="12">
        <v>1</v>
      </c>
      <c r="B45" s="58">
        <f>LoanAmount</f>
        <v>247500</v>
      </c>
      <c r="C45" s="59">
        <f>C12</f>
        <v>44036</v>
      </c>
      <c r="D45" s="60">
        <f>IFERROR(YEAR(C45),"")</f>
        <v>2020</v>
      </c>
      <c r="E45" s="61">
        <f>InterestRate/VLOOKUP(PaymentFrqcy,Mapping!$A:$B,2,FALSE)</f>
        <v>2.2499999999999998E-3</v>
      </c>
      <c r="F45" s="62">
        <f>PMT(E45,Duration*VLOOKUP(PaymentFrqcy,Mapping!A:B,2,FALSE),LoanAmount,,VLOOKUP(PaymentsDue,Mapping!$A:$B,2,FALSE))</f>
        <v>-843.75992868791536</v>
      </c>
      <c r="G45" s="62">
        <f>PPMT(E45,A45,Duration*VLOOKUP(PaymentFrqcy,Mapping!A:B,2,FALSE),LoanAmount,,VLOOKUP(PaymentsDue,Mapping!$A:$B,2,FALSE))</f>
        <v>-286.88492868791553</v>
      </c>
      <c r="H45" s="62">
        <f>IPMT(E45,A45,Duration*VLOOKUP(PaymentFrqcy,Mapping!$A:$B,2,FALSE),LoanAmount,,VLOOKUP(PaymentsDue,Mapping!$A:$B,2,FALSE))</f>
        <v>-556.87499999999989</v>
      </c>
      <c r="I45" s="58">
        <f>B45+G45</f>
        <v>247213.11507131209</v>
      </c>
      <c r="J45" s="12">
        <f>IF(A45="","",MONTH(C45))</f>
        <v>7</v>
      </c>
      <c r="K45" s="78">
        <f>IF(A45="","",YEAR(C45))</f>
        <v>2020</v>
      </c>
      <c r="L45" s="31"/>
      <c r="M45" s="39"/>
    </row>
    <row r="46" spans="1:15" x14ac:dyDescent="0.2">
      <c r="A46" s="12">
        <f>IFERROR(IF(A45+1&lt;=Duration*VLOOKUP(PaymentFrqcy,Mapping!A:B,2,FALSE),A45+1,""),"")</f>
        <v>2</v>
      </c>
      <c r="B46" s="58">
        <f t="shared" ref="B46:B109" si="0">IFERROR(IF(ROUNDDOWN(I45,0)=0,"",I45),"")</f>
        <v>247213.11507131209</v>
      </c>
      <c r="C46" s="59">
        <f t="shared" ref="C46:C109" si="1">IF(AND(A46&lt;&gt;"",PaymentFrqcy="Monthly"),DATE(YEAR(C45),MONTH(C45)+1,DAY(C45)),IF(AND(A46&lt;&gt;"",PaymentFrqcy="Quarterly"),DATE(YEAR(C45),MONTH(C45)+3,DAY(C45)),IF(AND(A46&lt;&gt;"",PaymentFrqcy="Semi-Annually"),DATE(YEAR(C45),MONTH(C45)+6,DAY(C45)),"")))</f>
        <v>44067</v>
      </c>
      <c r="D46" s="60">
        <f t="shared" ref="D46:D109" si="2">IFERROR(YEAR(C46),"")</f>
        <v>2020</v>
      </c>
      <c r="E46" s="61">
        <f>IF(A46="","",InterestRate/VLOOKUP(PaymentFrqcy,Mapping!$A:$B,2,FALSE))</f>
        <v>2.2499999999999998E-3</v>
      </c>
      <c r="F46" s="62">
        <f>IF(A46="","",PMT(E46,Duration*VLOOKUP(PaymentFrqcy,Mapping!A:B,2,FALSE),LoanAmount,,VLOOKUP(PaymentsDue,Mapping!$A:$B,2,FALSE)))</f>
        <v>-843.75992868791536</v>
      </c>
      <c r="G46" s="62">
        <f>IF(A46="","",PPMT(E46,A46,Duration*VLOOKUP(PaymentFrqcy,Mapping!A:B,2,FALSE),LoanAmount,,VLOOKUP(PaymentsDue,Mapping!$A:$B,2,FALSE)))</f>
        <v>-287.53041977746341</v>
      </c>
      <c r="H46" s="62">
        <f>IF(A46="","",IPMT(E46,A46,Duration*VLOOKUP(PaymentFrqcy,Mapping!$A:$B,2,FALSE),LoanAmount,,VLOOKUP(PaymentsDue,Mapping!$A:$B,2,FALSE)))</f>
        <v>-556.22950891045195</v>
      </c>
      <c r="I46" s="58">
        <f t="shared" ref="I46:I109" si="3">IFERROR(B46+G46,"")</f>
        <v>246925.58465153462</v>
      </c>
      <c r="J46" s="12">
        <f t="shared" ref="J46:J109" si="4">IF(A46="","",MONTH(C46))</f>
        <v>8</v>
      </c>
      <c r="K46" s="78">
        <f t="shared" ref="K46:K109" si="5">IF(A46="","",YEAR(C46))</f>
        <v>2020</v>
      </c>
      <c r="M46" s="40"/>
    </row>
    <row r="47" spans="1:15" x14ac:dyDescent="0.2">
      <c r="A47" s="12">
        <f>IFERROR(IF(A46+1&lt;=Duration*VLOOKUP(PaymentFrqcy,Mapping!A:B,2,FALSE),A46+1,""),"")</f>
        <v>3</v>
      </c>
      <c r="B47" s="58">
        <f t="shared" si="0"/>
        <v>246925.58465153462</v>
      </c>
      <c r="C47" s="59">
        <f t="shared" si="1"/>
        <v>44098</v>
      </c>
      <c r="D47" s="60">
        <f t="shared" si="2"/>
        <v>2020</v>
      </c>
      <c r="E47" s="61">
        <f>IF(A47="","",InterestRate/VLOOKUP(PaymentFrqcy,Mapping!$A:$B,2,FALSE))</f>
        <v>2.2499999999999998E-3</v>
      </c>
      <c r="F47" s="62">
        <f>IF(A47="","",PMT(E47,Duration*VLOOKUP(PaymentFrqcy,Mapping!A:B,2,FALSE),LoanAmount,,VLOOKUP(PaymentsDue,Mapping!$A:$B,2,FALSE)))</f>
        <v>-843.75992868791536</v>
      </c>
      <c r="G47" s="62">
        <f>IF(A47="","",PPMT(E47,A47,Duration*VLOOKUP(PaymentFrqcy,Mapping!A:B,2,FALSE),LoanAmount,,VLOOKUP(PaymentsDue,Mapping!$A:$B,2,FALSE)))</f>
        <v>-288.17736322196265</v>
      </c>
      <c r="H47" s="62">
        <f>IF(A47="","",IPMT(E47,A47,Duration*VLOOKUP(PaymentFrqcy,Mapping!$A:$B,2,FALSE),LoanAmount,,VLOOKUP(PaymentsDue,Mapping!$A:$B,2,FALSE)))</f>
        <v>-555.58256546595283</v>
      </c>
      <c r="I47" s="58">
        <f t="shared" si="3"/>
        <v>246637.40728831265</v>
      </c>
      <c r="J47" s="12">
        <f t="shared" si="4"/>
        <v>9</v>
      </c>
      <c r="K47" s="78">
        <f t="shared" si="5"/>
        <v>2020</v>
      </c>
    </row>
    <row r="48" spans="1:15" x14ac:dyDescent="0.2">
      <c r="A48" s="12">
        <f>IFERROR(IF(A47+1&lt;=Duration*VLOOKUP(PaymentFrqcy,Mapping!A:B,2,FALSE),A47+1,""),"")</f>
        <v>4</v>
      </c>
      <c r="B48" s="58">
        <f t="shared" si="0"/>
        <v>246637.40728831265</v>
      </c>
      <c r="C48" s="59">
        <f t="shared" si="1"/>
        <v>44128</v>
      </c>
      <c r="D48" s="60">
        <f t="shared" si="2"/>
        <v>2020</v>
      </c>
      <c r="E48" s="61">
        <f>IF(A48="","",InterestRate/VLOOKUP(PaymentFrqcy,Mapping!$A:$B,2,FALSE))</f>
        <v>2.2499999999999998E-3</v>
      </c>
      <c r="F48" s="62">
        <f>IF(A48="","",PMT(E48,Duration*VLOOKUP(PaymentFrqcy,Mapping!A:B,2,FALSE),LoanAmount,,VLOOKUP(PaymentsDue,Mapping!$A:$B,2,FALSE)))</f>
        <v>-843.75992868791536</v>
      </c>
      <c r="G48" s="62">
        <f>IF(A48="","",PPMT(E48,A48,Duration*VLOOKUP(PaymentFrqcy,Mapping!A:B,2,FALSE),LoanAmount,,VLOOKUP(PaymentsDue,Mapping!$A:$B,2,FALSE)))</f>
        <v>-288.82576228921204</v>
      </c>
      <c r="H48" s="62">
        <f>IF(A48="","",IPMT(E48,A48,Duration*VLOOKUP(PaymentFrqcy,Mapping!$A:$B,2,FALSE),LoanAmount,,VLOOKUP(PaymentsDue,Mapping!$A:$B,2,FALSE)))</f>
        <v>-554.93416639870338</v>
      </c>
      <c r="I48" s="58">
        <f t="shared" si="3"/>
        <v>246348.58152602345</v>
      </c>
      <c r="J48" s="12">
        <f t="shared" si="4"/>
        <v>10</v>
      </c>
      <c r="K48" s="78">
        <f t="shared" si="5"/>
        <v>2020</v>
      </c>
    </row>
    <row r="49" spans="1:11" x14ac:dyDescent="0.2">
      <c r="A49" s="12">
        <f>IFERROR(IF(A48+1&lt;=Duration*VLOOKUP(PaymentFrqcy,Mapping!A:B,2,FALSE),A48+1,""),"")</f>
        <v>5</v>
      </c>
      <c r="B49" s="58">
        <f t="shared" si="0"/>
        <v>246348.58152602345</v>
      </c>
      <c r="C49" s="59">
        <f t="shared" si="1"/>
        <v>44159</v>
      </c>
      <c r="D49" s="60">
        <f t="shared" si="2"/>
        <v>2020</v>
      </c>
      <c r="E49" s="61">
        <f>IF(A49="","",InterestRate/VLOOKUP(PaymentFrqcy,Mapping!$A:$B,2,FALSE))</f>
        <v>2.2499999999999998E-3</v>
      </c>
      <c r="F49" s="62">
        <f>IF(A49="","",PMT(E49,Duration*VLOOKUP(PaymentFrqcy,Mapping!A:B,2,FALSE),LoanAmount,,VLOOKUP(PaymentsDue,Mapping!$A:$B,2,FALSE)))</f>
        <v>-843.75992868791536</v>
      </c>
      <c r="G49" s="62">
        <f>IF(A49="","",PPMT(E49,A49,Duration*VLOOKUP(PaymentFrqcy,Mapping!A:B,2,FALSE),LoanAmount,,VLOOKUP(PaymentsDue,Mapping!$A:$B,2,FALSE)))</f>
        <v>-289.4756202543627</v>
      </c>
      <c r="H49" s="62">
        <f>IF(A49="","",IPMT(E49,A49,Duration*VLOOKUP(PaymentFrqcy,Mapping!$A:$B,2,FALSE),LoanAmount,,VLOOKUP(PaymentsDue,Mapping!$A:$B,2,FALSE)))</f>
        <v>-554.28430843355261</v>
      </c>
      <c r="I49" s="58">
        <f t="shared" si="3"/>
        <v>246059.1059057691</v>
      </c>
      <c r="J49" s="12">
        <f t="shared" si="4"/>
        <v>11</v>
      </c>
      <c r="K49" s="78">
        <f t="shared" si="5"/>
        <v>2020</v>
      </c>
    </row>
    <row r="50" spans="1:11" x14ac:dyDescent="0.2">
      <c r="A50" s="12">
        <f>IFERROR(IF(A49+1&lt;=Duration*VLOOKUP(PaymentFrqcy,Mapping!A:B,2,FALSE),A49+1,""),"")</f>
        <v>6</v>
      </c>
      <c r="B50" s="58">
        <f t="shared" si="0"/>
        <v>246059.1059057691</v>
      </c>
      <c r="C50" s="59">
        <f t="shared" si="1"/>
        <v>44189</v>
      </c>
      <c r="D50" s="60">
        <f t="shared" si="2"/>
        <v>2020</v>
      </c>
      <c r="E50" s="61">
        <f>IF(A50="","",InterestRate/VLOOKUP(PaymentFrqcy,Mapping!$A:$B,2,FALSE))</f>
        <v>2.2499999999999998E-3</v>
      </c>
      <c r="F50" s="62">
        <f>IF(A50="","",PMT(E50,Duration*VLOOKUP(PaymentFrqcy,Mapping!A:B,2,FALSE),LoanAmount,,VLOOKUP(PaymentsDue,Mapping!$A:$B,2,FALSE)))</f>
        <v>-843.75992868791536</v>
      </c>
      <c r="G50" s="62">
        <f>IF(A50="","",PPMT(E50,A50,Duration*VLOOKUP(PaymentFrqcy,Mapping!A:B,2,FALSE),LoanAmount,,VLOOKUP(PaymentsDue,Mapping!$A:$B,2,FALSE)))</f>
        <v>-290.12694039993505</v>
      </c>
      <c r="H50" s="62">
        <f>IF(A50="","",IPMT(E50,A50,Duration*VLOOKUP(PaymentFrqcy,Mapping!$A:$B,2,FALSE),LoanAmount,,VLOOKUP(PaymentsDue,Mapping!$A:$B,2,FALSE)))</f>
        <v>-553.63298828798042</v>
      </c>
      <c r="I50" s="58">
        <f t="shared" si="3"/>
        <v>245768.97896536917</v>
      </c>
      <c r="J50" s="12">
        <f t="shared" si="4"/>
        <v>12</v>
      </c>
      <c r="K50" s="78">
        <f t="shared" si="5"/>
        <v>2020</v>
      </c>
    </row>
    <row r="51" spans="1:11" x14ac:dyDescent="0.2">
      <c r="A51" s="12">
        <f>IFERROR(IF(A50+1&lt;=Duration*VLOOKUP(PaymentFrqcy,Mapping!A:B,2,FALSE),A50+1,""),"")</f>
        <v>7</v>
      </c>
      <c r="B51" s="58">
        <f t="shared" si="0"/>
        <v>245768.97896536917</v>
      </c>
      <c r="C51" s="59">
        <f t="shared" si="1"/>
        <v>44220</v>
      </c>
      <c r="D51" s="60">
        <f t="shared" si="2"/>
        <v>2021</v>
      </c>
      <c r="E51" s="61">
        <f>IF(A51="","",InterestRate/VLOOKUP(PaymentFrqcy,Mapping!$A:$B,2,FALSE))</f>
        <v>2.2499999999999998E-3</v>
      </c>
      <c r="F51" s="62">
        <f>IF(A51="","",PMT(E51,Duration*VLOOKUP(PaymentFrqcy,Mapping!A:B,2,FALSE),LoanAmount,,VLOOKUP(PaymentsDue,Mapping!$A:$B,2,FALSE)))</f>
        <v>-843.75992868791536</v>
      </c>
      <c r="G51" s="62">
        <f>IF(A51="","",PPMT(E51,A51,Duration*VLOOKUP(PaymentFrqcy,Mapping!A:B,2,FALSE),LoanAmount,,VLOOKUP(PaymentsDue,Mapping!$A:$B,2,FALSE)))</f>
        <v>-290.77972601583491</v>
      </c>
      <c r="H51" s="62">
        <f>IF(A51="","",IPMT(E51,A51,Duration*VLOOKUP(PaymentFrqcy,Mapping!$A:$B,2,FALSE),LoanAmount,,VLOOKUP(PaymentsDue,Mapping!$A:$B,2,FALSE)))</f>
        <v>-552.98020267208051</v>
      </c>
      <c r="I51" s="58">
        <f t="shared" si="3"/>
        <v>245478.19923935333</v>
      </c>
      <c r="J51" s="12">
        <f t="shared" si="4"/>
        <v>1</v>
      </c>
      <c r="K51" s="78">
        <f t="shared" si="5"/>
        <v>2021</v>
      </c>
    </row>
    <row r="52" spans="1:11" x14ac:dyDescent="0.2">
      <c r="A52" s="12">
        <f>IFERROR(IF(A51+1&lt;=Duration*VLOOKUP(PaymentFrqcy,Mapping!A:B,2,FALSE),A51+1,""),"")</f>
        <v>8</v>
      </c>
      <c r="B52" s="58">
        <f t="shared" si="0"/>
        <v>245478.19923935333</v>
      </c>
      <c r="C52" s="59">
        <f t="shared" si="1"/>
        <v>44251</v>
      </c>
      <c r="D52" s="60">
        <f t="shared" si="2"/>
        <v>2021</v>
      </c>
      <c r="E52" s="61">
        <f>IF(A52="","",InterestRate/VLOOKUP(PaymentFrqcy,Mapping!$A:$B,2,FALSE))</f>
        <v>2.2499999999999998E-3</v>
      </c>
      <c r="F52" s="62">
        <f>IF(A52="","",PMT(E52,Duration*VLOOKUP(PaymentFrqcy,Mapping!A:B,2,FALSE),LoanAmount,,VLOOKUP(PaymentsDue,Mapping!$A:$B,2,FALSE)))</f>
        <v>-843.75992868791536</v>
      </c>
      <c r="G52" s="62">
        <f>IF(A52="","",PPMT(E52,A52,Duration*VLOOKUP(PaymentFrqcy,Mapping!A:B,2,FALSE),LoanAmount,,VLOOKUP(PaymentsDue,Mapping!$A:$B,2,FALSE)))</f>
        <v>-291.43398039937057</v>
      </c>
      <c r="H52" s="62">
        <f>IF(A52="","",IPMT(E52,A52,Duration*VLOOKUP(PaymentFrqcy,Mapping!$A:$B,2,FALSE),LoanAmount,,VLOOKUP(PaymentsDue,Mapping!$A:$B,2,FALSE)))</f>
        <v>-552.32594828854485</v>
      </c>
      <c r="I52" s="58">
        <f t="shared" si="3"/>
        <v>245186.76525895396</v>
      </c>
      <c r="J52" s="12">
        <f t="shared" si="4"/>
        <v>2</v>
      </c>
      <c r="K52" s="78">
        <f t="shared" si="5"/>
        <v>2021</v>
      </c>
    </row>
    <row r="53" spans="1:11" x14ac:dyDescent="0.2">
      <c r="A53" s="12">
        <f>IFERROR(IF(A52+1&lt;=Duration*VLOOKUP(PaymentFrqcy,Mapping!A:B,2,FALSE),A52+1,""),"")</f>
        <v>9</v>
      </c>
      <c r="B53" s="58">
        <f t="shared" si="0"/>
        <v>245186.76525895396</v>
      </c>
      <c r="C53" s="59">
        <f t="shared" si="1"/>
        <v>44279</v>
      </c>
      <c r="D53" s="60">
        <f t="shared" si="2"/>
        <v>2021</v>
      </c>
      <c r="E53" s="61">
        <f>IF(A53="","",InterestRate/VLOOKUP(PaymentFrqcy,Mapping!$A:$B,2,FALSE))</f>
        <v>2.2499999999999998E-3</v>
      </c>
      <c r="F53" s="62">
        <f>IF(A53="","",PMT(E53,Duration*VLOOKUP(PaymentFrqcy,Mapping!A:B,2,FALSE),LoanAmount,,VLOOKUP(PaymentsDue,Mapping!$A:$B,2,FALSE)))</f>
        <v>-843.75992868791536</v>
      </c>
      <c r="G53" s="62">
        <f>IF(A53="","",PPMT(E53,A53,Duration*VLOOKUP(PaymentFrqcy,Mapping!A:B,2,FALSE),LoanAmount,,VLOOKUP(PaymentsDue,Mapping!$A:$B,2,FALSE)))</f>
        <v>-292.08970685526913</v>
      </c>
      <c r="H53" s="62">
        <f>IF(A53="","",IPMT(E53,A53,Duration*VLOOKUP(PaymentFrqcy,Mapping!$A:$B,2,FALSE),LoanAmount,,VLOOKUP(PaymentsDue,Mapping!$A:$B,2,FALSE)))</f>
        <v>-551.67022183264623</v>
      </c>
      <c r="I53" s="58">
        <f t="shared" si="3"/>
        <v>244894.67555209869</v>
      </c>
      <c r="J53" s="12">
        <f t="shared" si="4"/>
        <v>3</v>
      </c>
      <c r="K53" s="78">
        <f t="shared" si="5"/>
        <v>2021</v>
      </c>
    </row>
    <row r="54" spans="1:11" x14ac:dyDescent="0.2">
      <c r="A54" s="12">
        <f>IFERROR(IF(A53+1&lt;=Duration*VLOOKUP(PaymentFrqcy,Mapping!A:B,2,FALSE),A53+1,""),"")</f>
        <v>10</v>
      </c>
      <c r="B54" s="58">
        <f t="shared" si="0"/>
        <v>244894.67555209869</v>
      </c>
      <c r="C54" s="59">
        <f t="shared" si="1"/>
        <v>44310</v>
      </c>
      <c r="D54" s="60">
        <f t="shared" si="2"/>
        <v>2021</v>
      </c>
      <c r="E54" s="61">
        <f>IF(A54="","",InterestRate/VLOOKUP(PaymentFrqcy,Mapping!$A:$B,2,FALSE))</f>
        <v>2.2499999999999998E-3</v>
      </c>
      <c r="F54" s="62">
        <f>IF(A54="","",PMT(E54,Duration*VLOOKUP(PaymentFrqcy,Mapping!A:B,2,FALSE),LoanAmount,,VLOOKUP(PaymentsDue,Mapping!$A:$B,2,FALSE)))</f>
        <v>-843.75992868791536</v>
      </c>
      <c r="G54" s="62">
        <f>IF(A54="","",PPMT(E54,A54,Duration*VLOOKUP(PaymentFrqcy,Mapping!A:B,2,FALSE),LoanAmount,,VLOOKUP(PaymentsDue,Mapping!$A:$B,2,FALSE)))</f>
        <v>-292.74690869569355</v>
      </c>
      <c r="H54" s="62">
        <f>IF(A54="","",IPMT(E54,A54,Duration*VLOOKUP(PaymentFrqcy,Mapping!$A:$B,2,FALSE),LoanAmount,,VLOOKUP(PaymentsDue,Mapping!$A:$B,2,FALSE)))</f>
        <v>-551.01301999222187</v>
      </c>
      <c r="I54" s="58">
        <f t="shared" si="3"/>
        <v>244601.92864340299</v>
      </c>
      <c r="J54" s="12">
        <f t="shared" si="4"/>
        <v>4</v>
      </c>
      <c r="K54" s="78">
        <f t="shared" si="5"/>
        <v>2021</v>
      </c>
    </row>
    <row r="55" spans="1:11" x14ac:dyDescent="0.2">
      <c r="A55" s="12">
        <f>IFERROR(IF(A54+1&lt;=Duration*VLOOKUP(PaymentFrqcy,Mapping!A:B,2,FALSE),A54+1,""),"")</f>
        <v>11</v>
      </c>
      <c r="B55" s="58">
        <f t="shared" si="0"/>
        <v>244601.92864340299</v>
      </c>
      <c r="C55" s="59">
        <f t="shared" si="1"/>
        <v>44340</v>
      </c>
      <c r="D55" s="60">
        <f t="shared" si="2"/>
        <v>2021</v>
      </c>
      <c r="E55" s="61">
        <f>IF(A55="","",InterestRate/VLOOKUP(PaymentFrqcy,Mapping!$A:$B,2,FALSE))</f>
        <v>2.2499999999999998E-3</v>
      </c>
      <c r="F55" s="62">
        <f>IF(A55="","",PMT(E55,Duration*VLOOKUP(PaymentFrqcy,Mapping!A:B,2,FALSE),LoanAmount,,VLOOKUP(PaymentsDue,Mapping!$A:$B,2,FALSE)))</f>
        <v>-843.75992868791536</v>
      </c>
      <c r="G55" s="62">
        <f>IF(A55="","",PPMT(E55,A55,Duration*VLOOKUP(PaymentFrqcy,Mapping!A:B,2,FALSE),LoanAmount,,VLOOKUP(PaymentsDue,Mapping!$A:$B,2,FALSE)))</f>
        <v>-293.40558924025885</v>
      </c>
      <c r="H55" s="62">
        <f>IF(A55="","",IPMT(E55,A55,Duration*VLOOKUP(PaymentFrqcy,Mapping!$A:$B,2,FALSE),LoanAmount,,VLOOKUP(PaymentsDue,Mapping!$A:$B,2,FALSE)))</f>
        <v>-550.35433944765657</v>
      </c>
      <c r="I55" s="58">
        <f t="shared" si="3"/>
        <v>244308.52305416274</v>
      </c>
      <c r="J55" s="12">
        <f t="shared" si="4"/>
        <v>5</v>
      </c>
      <c r="K55" s="78">
        <f t="shared" si="5"/>
        <v>2021</v>
      </c>
    </row>
    <row r="56" spans="1:11" x14ac:dyDescent="0.2">
      <c r="A56" s="12">
        <f>IFERROR(IF(A55+1&lt;=Duration*VLOOKUP(PaymentFrqcy,Mapping!A:B,2,FALSE),A55+1,""),"")</f>
        <v>12</v>
      </c>
      <c r="B56" s="58">
        <f t="shared" si="0"/>
        <v>244308.52305416274</v>
      </c>
      <c r="C56" s="59">
        <f t="shared" si="1"/>
        <v>44371</v>
      </c>
      <c r="D56" s="60">
        <f t="shared" si="2"/>
        <v>2021</v>
      </c>
      <c r="E56" s="61">
        <f>IF(A56="","",InterestRate/VLOOKUP(PaymentFrqcy,Mapping!$A:$B,2,FALSE))</f>
        <v>2.2499999999999998E-3</v>
      </c>
      <c r="F56" s="62">
        <f>IF(A56="","",PMT(E56,Duration*VLOOKUP(PaymentFrqcy,Mapping!A:B,2,FALSE),LoanAmount,,VLOOKUP(PaymentsDue,Mapping!$A:$B,2,FALSE)))</f>
        <v>-843.75992868791536</v>
      </c>
      <c r="G56" s="62">
        <f>IF(A56="","",PPMT(E56,A56,Duration*VLOOKUP(PaymentFrqcy,Mapping!A:B,2,FALSE),LoanAmount,,VLOOKUP(PaymentsDue,Mapping!$A:$B,2,FALSE)))</f>
        <v>-294.06575181604944</v>
      </c>
      <c r="H56" s="62">
        <f>IF(A56="","",IPMT(E56,A56,Duration*VLOOKUP(PaymentFrqcy,Mapping!$A:$B,2,FALSE),LoanAmount,,VLOOKUP(PaymentsDue,Mapping!$A:$B,2,FALSE)))</f>
        <v>-549.69417687186603</v>
      </c>
      <c r="I56" s="58">
        <f t="shared" si="3"/>
        <v>244014.45730234668</v>
      </c>
      <c r="J56" s="12">
        <f t="shared" si="4"/>
        <v>6</v>
      </c>
      <c r="K56" s="78">
        <f t="shared" si="5"/>
        <v>2021</v>
      </c>
    </row>
    <row r="57" spans="1:11" x14ac:dyDescent="0.2">
      <c r="A57" s="12">
        <f>IFERROR(IF(A56+1&lt;=Duration*VLOOKUP(PaymentFrqcy,Mapping!A:B,2,FALSE),A56+1,""),"")</f>
        <v>13</v>
      </c>
      <c r="B57" s="58">
        <f t="shared" si="0"/>
        <v>244014.45730234668</v>
      </c>
      <c r="C57" s="59">
        <f t="shared" si="1"/>
        <v>44401</v>
      </c>
      <c r="D57" s="60">
        <f t="shared" si="2"/>
        <v>2021</v>
      </c>
      <c r="E57" s="61">
        <f>IF(A57="","",InterestRate/VLOOKUP(PaymentFrqcy,Mapping!$A:$B,2,FALSE))</f>
        <v>2.2499999999999998E-3</v>
      </c>
      <c r="F57" s="62">
        <f>IF(A57="","",PMT(E57,Duration*VLOOKUP(PaymentFrqcy,Mapping!A:B,2,FALSE),LoanAmount,,VLOOKUP(PaymentsDue,Mapping!$A:$B,2,FALSE)))</f>
        <v>-843.75992868791536</v>
      </c>
      <c r="G57" s="62">
        <f>IF(A57="","",PPMT(E57,A57,Duration*VLOOKUP(PaymentFrqcy,Mapping!A:B,2,FALSE),LoanAmount,,VLOOKUP(PaymentsDue,Mapping!$A:$B,2,FALSE)))</f>
        <v>-294.72739975763557</v>
      </c>
      <c r="H57" s="62">
        <f>IF(A57="","",IPMT(E57,A57,Duration*VLOOKUP(PaymentFrqcy,Mapping!$A:$B,2,FALSE),LoanAmount,,VLOOKUP(PaymentsDue,Mapping!$A:$B,2,FALSE)))</f>
        <v>-549.03252893027991</v>
      </c>
      <c r="I57" s="58">
        <f t="shared" si="3"/>
        <v>243719.72990258905</v>
      </c>
      <c r="J57" s="12">
        <f t="shared" si="4"/>
        <v>7</v>
      </c>
      <c r="K57" s="78">
        <f t="shared" si="5"/>
        <v>2021</v>
      </c>
    </row>
    <row r="58" spans="1:11" x14ac:dyDescent="0.2">
      <c r="A58" s="12">
        <f>IFERROR(IF(A57+1&lt;=Duration*VLOOKUP(PaymentFrqcy,Mapping!A:B,2,FALSE),A57+1,""),"")</f>
        <v>14</v>
      </c>
      <c r="B58" s="58">
        <f t="shared" si="0"/>
        <v>243719.72990258905</v>
      </c>
      <c r="C58" s="59">
        <f t="shared" si="1"/>
        <v>44432</v>
      </c>
      <c r="D58" s="60">
        <f t="shared" si="2"/>
        <v>2021</v>
      </c>
      <c r="E58" s="61">
        <f>IF(A58="","",InterestRate/VLOOKUP(PaymentFrqcy,Mapping!$A:$B,2,FALSE))</f>
        <v>2.2499999999999998E-3</v>
      </c>
      <c r="F58" s="62">
        <f>IF(A58="","",PMT(E58,Duration*VLOOKUP(PaymentFrqcy,Mapping!A:B,2,FALSE),LoanAmount,,VLOOKUP(PaymentsDue,Mapping!$A:$B,2,FALSE)))</f>
        <v>-843.75992868791536</v>
      </c>
      <c r="G58" s="62">
        <f>IF(A58="","",PPMT(E58,A58,Duration*VLOOKUP(PaymentFrqcy,Mapping!A:B,2,FALSE),LoanAmount,,VLOOKUP(PaymentsDue,Mapping!$A:$B,2,FALSE)))</f>
        <v>-295.39053640709022</v>
      </c>
      <c r="H58" s="62">
        <f>IF(A58="","",IPMT(E58,A58,Duration*VLOOKUP(PaymentFrqcy,Mapping!$A:$B,2,FALSE),LoanAmount,,VLOOKUP(PaymentsDue,Mapping!$A:$B,2,FALSE)))</f>
        <v>-548.3693922808252</v>
      </c>
      <c r="I58" s="58">
        <f t="shared" si="3"/>
        <v>243424.33936618196</v>
      </c>
      <c r="J58" s="12">
        <f t="shared" si="4"/>
        <v>8</v>
      </c>
      <c r="K58" s="78">
        <f t="shared" si="5"/>
        <v>2021</v>
      </c>
    </row>
    <row r="59" spans="1:11" x14ac:dyDescent="0.2">
      <c r="A59" s="12">
        <f>IFERROR(IF(A58+1&lt;=Duration*VLOOKUP(PaymentFrqcy,Mapping!A:B,2,FALSE),A58+1,""),"")</f>
        <v>15</v>
      </c>
      <c r="B59" s="58">
        <f t="shared" si="0"/>
        <v>243424.33936618196</v>
      </c>
      <c r="C59" s="59">
        <f t="shared" si="1"/>
        <v>44463</v>
      </c>
      <c r="D59" s="60">
        <f t="shared" si="2"/>
        <v>2021</v>
      </c>
      <c r="E59" s="61">
        <f>IF(A59="","",InterestRate/VLOOKUP(PaymentFrqcy,Mapping!$A:$B,2,FALSE))</f>
        <v>2.2499999999999998E-3</v>
      </c>
      <c r="F59" s="62">
        <f>IF(A59="","",PMT(E59,Duration*VLOOKUP(PaymentFrqcy,Mapping!A:B,2,FALSE),LoanAmount,,VLOOKUP(PaymentsDue,Mapping!$A:$B,2,FALSE)))</f>
        <v>-843.75992868791536</v>
      </c>
      <c r="G59" s="62">
        <f>IF(A59="","",PPMT(E59,A59,Duration*VLOOKUP(PaymentFrqcy,Mapping!A:B,2,FALSE),LoanAmount,,VLOOKUP(PaymentsDue,Mapping!$A:$B,2,FALSE)))</f>
        <v>-296.05516511400617</v>
      </c>
      <c r="H59" s="62">
        <f>IF(A59="","",IPMT(E59,A59,Duration*VLOOKUP(PaymentFrqcy,Mapping!$A:$B,2,FALSE),LoanAmount,,VLOOKUP(PaymentsDue,Mapping!$A:$B,2,FALSE)))</f>
        <v>-547.7047635739093</v>
      </c>
      <c r="I59" s="58">
        <f t="shared" si="3"/>
        <v>243128.28420106796</v>
      </c>
      <c r="J59" s="12">
        <f t="shared" si="4"/>
        <v>9</v>
      </c>
      <c r="K59" s="78">
        <f t="shared" si="5"/>
        <v>2021</v>
      </c>
    </row>
    <row r="60" spans="1:11" x14ac:dyDescent="0.2">
      <c r="A60" s="12">
        <f>IFERROR(IF(A59+1&lt;=Duration*VLOOKUP(PaymentFrqcy,Mapping!A:B,2,FALSE),A59+1,""),"")</f>
        <v>16</v>
      </c>
      <c r="B60" s="58">
        <f t="shared" si="0"/>
        <v>243128.28420106796</v>
      </c>
      <c r="C60" s="59">
        <f t="shared" si="1"/>
        <v>44493</v>
      </c>
      <c r="D60" s="60">
        <f t="shared" si="2"/>
        <v>2021</v>
      </c>
      <c r="E60" s="61">
        <f>IF(A60="","",InterestRate/VLOOKUP(PaymentFrqcy,Mapping!$A:$B,2,FALSE))</f>
        <v>2.2499999999999998E-3</v>
      </c>
      <c r="F60" s="62">
        <f>IF(A60="","",PMT(E60,Duration*VLOOKUP(PaymentFrqcy,Mapping!A:B,2,FALSE),LoanAmount,,VLOOKUP(PaymentsDue,Mapping!$A:$B,2,FALSE)))</f>
        <v>-843.75992868791536</v>
      </c>
      <c r="G60" s="62">
        <f>IF(A60="","",PPMT(E60,A60,Duration*VLOOKUP(PaymentFrqcy,Mapping!A:B,2,FALSE),LoanAmount,,VLOOKUP(PaymentsDue,Mapping!$A:$B,2,FALSE)))</f>
        <v>-296.72128923551264</v>
      </c>
      <c r="H60" s="62">
        <f>IF(A60="","",IPMT(E60,A60,Duration*VLOOKUP(PaymentFrqcy,Mapping!$A:$B,2,FALSE),LoanAmount,,VLOOKUP(PaymentsDue,Mapping!$A:$B,2,FALSE)))</f>
        <v>-547.03863945240266</v>
      </c>
      <c r="I60" s="58">
        <f t="shared" si="3"/>
        <v>242831.56291183244</v>
      </c>
      <c r="J60" s="12">
        <f t="shared" si="4"/>
        <v>10</v>
      </c>
      <c r="K60" s="78">
        <f t="shared" si="5"/>
        <v>2021</v>
      </c>
    </row>
    <row r="61" spans="1:11" x14ac:dyDescent="0.2">
      <c r="A61" s="12">
        <f>IFERROR(IF(A60+1&lt;=Duration*VLOOKUP(PaymentFrqcy,Mapping!A:B,2,FALSE),A60+1,""),"")</f>
        <v>17</v>
      </c>
      <c r="B61" s="58">
        <f t="shared" si="0"/>
        <v>242831.56291183244</v>
      </c>
      <c r="C61" s="59">
        <f t="shared" si="1"/>
        <v>44524</v>
      </c>
      <c r="D61" s="60">
        <f t="shared" si="2"/>
        <v>2021</v>
      </c>
      <c r="E61" s="61">
        <f>IF(A61="","",InterestRate/VLOOKUP(PaymentFrqcy,Mapping!$A:$B,2,FALSE))</f>
        <v>2.2499999999999998E-3</v>
      </c>
      <c r="F61" s="62">
        <f>IF(A61="","",PMT(E61,Duration*VLOOKUP(PaymentFrqcy,Mapping!A:B,2,FALSE),LoanAmount,,VLOOKUP(PaymentsDue,Mapping!$A:$B,2,FALSE)))</f>
        <v>-843.75992868791536</v>
      </c>
      <c r="G61" s="62">
        <f>IF(A61="","",PPMT(E61,A61,Duration*VLOOKUP(PaymentFrqcy,Mapping!A:B,2,FALSE),LoanAmount,,VLOOKUP(PaymentsDue,Mapping!$A:$B,2,FALSE)))</f>
        <v>-297.38891213629256</v>
      </c>
      <c r="H61" s="62">
        <f>IF(A61="","",IPMT(E61,A61,Duration*VLOOKUP(PaymentFrqcy,Mapping!$A:$B,2,FALSE),LoanAmount,,VLOOKUP(PaymentsDue,Mapping!$A:$B,2,FALSE)))</f>
        <v>-546.3710165516228</v>
      </c>
      <c r="I61" s="58">
        <f t="shared" si="3"/>
        <v>242534.17399969616</v>
      </c>
      <c r="J61" s="12">
        <f t="shared" si="4"/>
        <v>11</v>
      </c>
      <c r="K61" s="78">
        <f t="shared" si="5"/>
        <v>2021</v>
      </c>
    </row>
    <row r="62" spans="1:11" x14ac:dyDescent="0.2">
      <c r="A62" s="12">
        <f>IFERROR(IF(A61+1&lt;=Duration*VLOOKUP(PaymentFrqcy,Mapping!A:B,2,FALSE),A61+1,""),"")</f>
        <v>18</v>
      </c>
      <c r="B62" s="58">
        <f t="shared" si="0"/>
        <v>242534.17399969616</v>
      </c>
      <c r="C62" s="59">
        <f t="shared" si="1"/>
        <v>44554</v>
      </c>
      <c r="D62" s="60">
        <f t="shared" si="2"/>
        <v>2021</v>
      </c>
      <c r="E62" s="61">
        <f>IF(A62="","",InterestRate/VLOOKUP(PaymentFrqcy,Mapping!$A:$B,2,FALSE))</f>
        <v>2.2499999999999998E-3</v>
      </c>
      <c r="F62" s="62">
        <f>IF(A62="","",PMT(E62,Duration*VLOOKUP(PaymentFrqcy,Mapping!A:B,2,FALSE),LoanAmount,,VLOOKUP(PaymentsDue,Mapping!$A:$B,2,FALSE)))</f>
        <v>-843.75992868791536</v>
      </c>
      <c r="G62" s="62">
        <f>IF(A62="","",PPMT(E62,A62,Duration*VLOOKUP(PaymentFrqcy,Mapping!A:B,2,FALSE),LoanAmount,,VLOOKUP(PaymentsDue,Mapping!$A:$B,2,FALSE)))</f>
        <v>-298.0580371885992</v>
      </c>
      <c r="H62" s="62">
        <f>IF(A62="","",IPMT(E62,A62,Duration*VLOOKUP(PaymentFrqcy,Mapping!$A:$B,2,FALSE),LoanAmount,,VLOOKUP(PaymentsDue,Mapping!$A:$B,2,FALSE)))</f>
        <v>-545.70189149931628</v>
      </c>
      <c r="I62" s="58">
        <f t="shared" si="3"/>
        <v>242236.11596250755</v>
      </c>
      <c r="J62" s="12">
        <f t="shared" si="4"/>
        <v>12</v>
      </c>
      <c r="K62" s="78">
        <f t="shared" si="5"/>
        <v>2021</v>
      </c>
    </row>
    <row r="63" spans="1:11" x14ac:dyDescent="0.2">
      <c r="A63" s="12">
        <f>IFERROR(IF(A62+1&lt;=Duration*VLOOKUP(PaymentFrqcy,Mapping!A:B,2,FALSE),A62+1,""),"")</f>
        <v>19</v>
      </c>
      <c r="B63" s="58">
        <f t="shared" si="0"/>
        <v>242236.11596250755</v>
      </c>
      <c r="C63" s="59">
        <f t="shared" si="1"/>
        <v>44585</v>
      </c>
      <c r="D63" s="60">
        <f t="shared" si="2"/>
        <v>2022</v>
      </c>
      <c r="E63" s="61">
        <f>IF(A63="","",InterestRate/VLOOKUP(PaymentFrqcy,Mapping!$A:$B,2,FALSE))</f>
        <v>2.2499999999999998E-3</v>
      </c>
      <c r="F63" s="62">
        <f>IF(A63="","",PMT(E63,Duration*VLOOKUP(PaymentFrqcy,Mapping!A:B,2,FALSE),LoanAmount,,VLOOKUP(PaymentsDue,Mapping!$A:$B,2,FALSE)))</f>
        <v>-843.75992868791536</v>
      </c>
      <c r="G63" s="62">
        <f>IF(A63="","",PPMT(E63,A63,Duration*VLOOKUP(PaymentFrqcy,Mapping!A:B,2,FALSE),LoanAmount,,VLOOKUP(PaymentsDue,Mapping!$A:$B,2,FALSE)))</f>
        <v>-298.72866777227352</v>
      </c>
      <c r="H63" s="62">
        <f>IF(A63="","",IPMT(E63,A63,Duration*VLOOKUP(PaymentFrqcy,Mapping!$A:$B,2,FALSE),LoanAmount,,VLOOKUP(PaymentsDue,Mapping!$A:$B,2,FALSE)))</f>
        <v>-545.03126091564184</v>
      </c>
      <c r="I63" s="58">
        <f t="shared" si="3"/>
        <v>241937.38729473526</v>
      </c>
      <c r="J63" s="12">
        <f t="shared" si="4"/>
        <v>1</v>
      </c>
      <c r="K63" s="78">
        <f t="shared" si="5"/>
        <v>2022</v>
      </c>
    </row>
    <row r="64" spans="1:11" x14ac:dyDescent="0.2">
      <c r="A64" s="12">
        <f>IFERROR(IF(A63+1&lt;=Duration*VLOOKUP(PaymentFrqcy,Mapping!A:B,2,FALSE),A63+1,""),"")</f>
        <v>20</v>
      </c>
      <c r="B64" s="58">
        <f t="shared" si="0"/>
        <v>241937.38729473526</v>
      </c>
      <c r="C64" s="59">
        <f t="shared" si="1"/>
        <v>44616</v>
      </c>
      <c r="D64" s="60">
        <f t="shared" si="2"/>
        <v>2022</v>
      </c>
      <c r="E64" s="61">
        <f>IF(A64="","",InterestRate/VLOOKUP(PaymentFrqcy,Mapping!$A:$B,2,FALSE))</f>
        <v>2.2499999999999998E-3</v>
      </c>
      <c r="F64" s="62">
        <f>IF(A64="","",PMT(E64,Duration*VLOOKUP(PaymentFrqcy,Mapping!A:B,2,FALSE),LoanAmount,,VLOOKUP(PaymentsDue,Mapping!$A:$B,2,FALSE)))</f>
        <v>-843.75992868791536</v>
      </c>
      <c r="G64" s="62">
        <f>IF(A64="","",PPMT(E64,A64,Duration*VLOOKUP(PaymentFrqcy,Mapping!A:B,2,FALSE),LoanAmount,,VLOOKUP(PaymentsDue,Mapping!$A:$B,2,FALSE)))</f>
        <v>-299.40080727476118</v>
      </c>
      <c r="H64" s="62">
        <f>IF(A64="","",IPMT(E64,A64,Duration*VLOOKUP(PaymentFrqcy,Mapping!$A:$B,2,FALSE),LoanAmount,,VLOOKUP(PaymentsDue,Mapping!$A:$B,2,FALSE)))</f>
        <v>-544.35912141315418</v>
      </c>
      <c r="I64" s="58">
        <f t="shared" si="3"/>
        <v>241637.9864874605</v>
      </c>
      <c r="J64" s="12">
        <f t="shared" si="4"/>
        <v>2</v>
      </c>
      <c r="K64" s="78">
        <f t="shared" si="5"/>
        <v>2022</v>
      </c>
    </row>
    <row r="65" spans="1:11" x14ac:dyDescent="0.2">
      <c r="A65" s="12">
        <f>IFERROR(IF(A64+1&lt;=Duration*VLOOKUP(PaymentFrqcy,Mapping!A:B,2,FALSE),A64+1,""),"")</f>
        <v>21</v>
      </c>
      <c r="B65" s="58">
        <f t="shared" si="0"/>
        <v>241637.9864874605</v>
      </c>
      <c r="C65" s="59">
        <f t="shared" si="1"/>
        <v>44644</v>
      </c>
      <c r="D65" s="60">
        <f t="shared" si="2"/>
        <v>2022</v>
      </c>
      <c r="E65" s="61">
        <f>IF(A65="","",InterestRate/VLOOKUP(PaymentFrqcy,Mapping!$A:$B,2,FALSE))</f>
        <v>2.2499999999999998E-3</v>
      </c>
      <c r="F65" s="62">
        <f>IF(A65="","",PMT(E65,Duration*VLOOKUP(PaymentFrqcy,Mapping!A:B,2,FALSE),LoanAmount,,VLOOKUP(PaymentsDue,Mapping!$A:$B,2,FALSE)))</f>
        <v>-843.75992868791536</v>
      </c>
      <c r="G65" s="62">
        <f>IF(A65="","",PPMT(E65,A65,Duration*VLOOKUP(PaymentFrqcy,Mapping!A:B,2,FALSE),LoanAmount,,VLOOKUP(PaymentsDue,Mapping!$A:$B,2,FALSE)))</f>
        <v>-300.07445909112937</v>
      </c>
      <c r="H65" s="62">
        <f>IF(A65="","",IPMT(E65,A65,Duration*VLOOKUP(PaymentFrqcy,Mapping!$A:$B,2,FALSE),LoanAmount,,VLOOKUP(PaymentsDue,Mapping!$A:$B,2,FALSE)))</f>
        <v>-543.68546959678611</v>
      </c>
      <c r="I65" s="58">
        <f t="shared" si="3"/>
        <v>241337.91202836938</v>
      </c>
      <c r="J65" s="12">
        <f t="shared" si="4"/>
        <v>3</v>
      </c>
      <c r="K65" s="78">
        <f t="shared" si="5"/>
        <v>2022</v>
      </c>
    </row>
    <row r="66" spans="1:11" x14ac:dyDescent="0.2">
      <c r="A66" s="12">
        <f>IFERROR(IF(A65+1&lt;=Duration*VLOOKUP(PaymentFrqcy,Mapping!A:B,2,FALSE),A65+1,""),"")</f>
        <v>22</v>
      </c>
      <c r="B66" s="58">
        <f t="shared" si="0"/>
        <v>241337.91202836938</v>
      </c>
      <c r="C66" s="59">
        <f t="shared" si="1"/>
        <v>44675</v>
      </c>
      <c r="D66" s="60">
        <f t="shared" si="2"/>
        <v>2022</v>
      </c>
      <c r="E66" s="61">
        <f>IF(A66="","",InterestRate/VLOOKUP(PaymentFrqcy,Mapping!$A:$B,2,FALSE))</f>
        <v>2.2499999999999998E-3</v>
      </c>
      <c r="F66" s="62">
        <f>IF(A66="","",PMT(E66,Duration*VLOOKUP(PaymentFrqcy,Mapping!A:B,2,FALSE),LoanAmount,,VLOOKUP(PaymentsDue,Mapping!$A:$B,2,FALSE)))</f>
        <v>-843.75992868791536</v>
      </c>
      <c r="G66" s="62">
        <f>IF(A66="","",PPMT(E66,A66,Duration*VLOOKUP(PaymentFrqcy,Mapping!A:B,2,FALSE),LoanAmount,,VLOOKUP(PaymentsDue,Mapping!$A:$B,2,FALSE)))</f>
        <v>-300.74962662408439</v>
      </c>
      <c r="H66" s="62">
        <f>IF(A66="","",IPMT(E66,A66,Duration*VLOOKUP(PaymentFrqcy,Mapping!$A:$B,2,FALSE),LoanAmount,,VLOOKUP(PaymentsDue,Mapping!$A:$B,2,FALSE)))</f>
        <v>-543.01030206383098</v>
      </c>
      <c r="I66" s="58">
        <f t="shared" si="3"/>
        <v>241037.1624017453</v>
      </c>
      <c r="J66" s="12">
        <f t="shared" si="4"/>
        <v>4</v>
      </c>
      <c r="K66" s="78">
        <f t="shared" si="5"/>
        <v>2022</v>
      </c>
    </row>
    <row r="67" spans="1:11" x14ac:dyDescent="0.2">
      <c r="A67" s="12">
        <f>IFERROR(IF(A66+1&lt;=Duration*VLOOKUP(PaymentFrqcy,Mapping!A:B,2,FALSE),A66+1,""),"")</f>
        <v>23</v>
      </c>
      <c r="B67" s="58">
        <f t="shared" si="0"/>
        <v>241037.1624017453</v>
      </c>
      <c r="C67" s="59">
        <f t="shared" si="1"/>
        <v>44705</v>
      </c>
      <c r="D67" s="60">
        <f t="shared" si="2"/>
        <v>2022</v>
      </c>
      <c r="E67" s="61">
        <f>IF(A67="","",InterestRate/VLOOKUP(PaymentFrqcy,Mapping!$A:$B,2,FALSE))</f>
        <v>2.2499999999999998E-3</v>
      </c>
      <c r="F67" s="62">
        <f>IF(A67="","",PMT(E67,Duration*VLOOKUP(PaymentFrqcy,Mapping!A:B,2,FALSE),LoanAmount,,VLOOKUP(PaymentsDue,Mapping!$A:$B,2,FALSE)))</f>
        <v>-843.75992868791536</v>
      </c>
      <c r="G67" s="62">
        <f>IF(A67="","",PPMT(E67,A67,Duration*VLOOKUP(PaymentFrqcy,Mapping!A:B,2,FALSE),LoanAmount,,VLOOKUP(PaymentsDue,Mapping!$A:$B,2,FALSE)))</f>
        <v>-301.42631328398863</v>
      </c>
      <c r="H67" s="62">
        <f>IF(A67="","",IPMT(E67,A67,Duration*VLOOKUP(PaymentFrqcy,Mapping!$A:$B,2,FALSE),LoanAmount,,VLOOKUP(PaymentsDue,Mapping!$A:$B,2,FALSE)))</f>
        <v>-542.33361540392673</v>
      </c>
      <c r="I67" s="58">
        <f t="shared" si="3"/>
        <v>240735.7360884613</v>
      </c>
      <c r="J67" s="12">
        <f t="shared" si="4"/>
        <v>5</v>
      </c>
      <c r="K67" s="78">
        <f t="shared" si="5"/>
        <v>2022</v>
      </c>
    </row>
    <row r="68" spans="1:11" x14ac:dyDescent="0.2">
      <c r="A68" s="12">
        <f>IFERROR(IF(A67+1&lt;=Duration*VLOOKUP(PaymentFrqcy,Mapping!A:B,2,FALSE),A67+1,""),"")</f>
        <v>24</v>
      </c>
      <c r="B68" s="58">
        <f t="shared" si="0"/>
        <v>240735.7360884613</v>
      </c>
      <c r="C68" s="59">
        <f t="shared" si="1"/>
        <v>44736</v>
      </c>
      <c r="D68" s="60">
        <f t="shared" si="2"/>
        <v>2022</v>
      </c>
      <c r="E68" s="61">
        <f>IF(A68="","",InterestRate/VLOOKUP(PaymentFrqcy,Mapping!$A:$B,2,FALSE))</f>
        <v>2.2499999999999998E-3</v>
      </c>
      <c r="F68" s="62">
        <f>IF(A68="","",PMT(E68,Duration*VLOOKUP(PaymentFrqcy,Mapping!A:B,2,FALSE),LoanAmount,,VLOOKUP(PaymentsDue,Mapping!$A:$B,2,FALSE)))</f>
        <v>-843.75992868791536</v>
      </c>
      <c r="G68" s="62">
        <f>IF(A68="","",PPMT(E68,A68,Duration*VLOOKUP(PaymentFrqcy,Mapping!A:B,2,FALSE),LoanAmount,,VLOOKUP(PaymentsDue,Mapping!$A:$B,2,FALSE)))</f>
        <v>-302.10452248887759</v>
      </c>
      <c r="H68" s="62">
        <f>IF(A68="","",IPMT(E68,A68,Duration*VLOOKUP(PaymentFrqcy,Mapping!$A:$B,2,FALSE),LoanAmount,,VLOOKUP(PaymentsDue,Mapping!$A:$B,2,FALSE)))</f>
        <v>-541.65540619903788</v>
      </c>
      <c r="I68" s="58">
        <f t="shared" si="3"/>
        <v>240433.63156597244</v>
      </c>
      <c r="J68" s="12">
        <f t="shared" si="4"/>
        <v>6</v>
      </c>
      <c r="K68" s="78">
        <f t="shared" si="5"/>
        <v>2022</v>
      </c>
    </row>
    <row r="69" spans="1:11" x14ac:dyDescent="0.2">
      <c r="A69" s="12">
        <f>IFERROR(IF(A68+1&lt;=Duration*VLOOKUP(PaymentFrqcy,Mapping!A:B,2,FALSE),A68+1,""),"")</f>
        <v>25</v>
      </c>
      <c r="B69" s="58">
        <f t="shared" si="0"/>
        <v>240433.63156597244</v>
      </c>
      <c r="C69" s="59">
        <f t="shared" si="1"/>
        <v>44766</v>
      </c>
      <c r="D69" s="60">
        <f t="shared" si="2"/>
        <v>2022</v>
      </c>
      <c r="E69" s="61">
        <f>IF(A69="","",InterestRate/VLOOKUP(PaymentFrqcy,Mapping!$A:$B,2,FALSE))</f>
        <v>2.2499999999999998E-3</v>
      </c>
      <c r="F69" s="62">
        <f>IF(A69="","",PMT(E69,Duration*VLOOKUP(PaymentFrqcy,Mapping!A:B,2,FALSE),LoanAmount,,VLOOKUP(PaymentsDue,Mapping!$A:$B,2,FALSE)))</f>
        <v>-843.75992868791536</v>
      </c>
      <c r="G69" s="62">
        <f>IF(A69="","",PPMT(E69,A69,Duration*VLOOKUP(PaymentFrqcy,Mapping!A:B,2,FALSE),LoanAmount,,VLOOKUP(PaymentsDue,Mapping!$A:$B,2,FALSE)))</f>
        <v>-302.78425766447759</v>
      </c>
      <c r="H69" s="62">
        <f>IF(A69="","",IPMT(E69,A69,Duration*VLOOKUP(PaymentFrqcy,Mapping!$A:$B,2,FALSE),LoanAmount,,VLOOKUP(PaymentsDue,Mapping!$A:$B,2,FALSE)))</f>
        <v>-540.97567102343783</v>
      </c>
      <c r="I69" s="58">
        <f t="shared" si="3"/>
        <v>240130.84730830794</v>
      </c>
      <c r="J69" s="12">
        <f t="shared" si="4"/>
        <v>7</v>
      </c>
      <c r="K69" s="78">
        <f t="shared" si="5"/>
        <v>2022</v>
      </c>
    </row>
    <row r="70" spans="1:11" x14ac:dyDescent="0.2">
      <c r="A70" s="12">
        <f>IFERROR(IF(A69+1&lt;=Duration*VLOOKUP(PaymentFrqcy,Mapping!A:B,2,FALSE),A69+1,""),"")</f>
        <v>26</v>
      </c>
      <c r="B70" s="58">
        <f t="shared" si="0"/>
        <v>240130.84730830794</v>
      </c>
      <c r="C70" s="59">
        <f t="shared" si="1"/>
        <v>44797</v>
      </c>
      <c r="D70" s="60">
        <f t="shared" si="2"/>
        <v>2022</v>
      </c>
      <c r="E70" s="61">
        <f>IF(A70="","",InterestRate/VLOOKUP(PaymentFrqcy,Mapping!$A:$B,2,FALSE))</f>
        <v>2.2499999999999998E-3</v>
      </c>
      <c r="F70" s="62">
        <f>IF(A70="","",PMT(E70,Duration*VLOOKUP(PaymentFrqcy,Mapping!A:B,2,FALSE),LoanAmount,,VLOOKUP(PaymentsDue,Mapping!$A:$B,2,FALSE)))</f>
        <v>-843.75992868791536</v>
      </c>
      <c r="G70" s="62">
        <f>IF(A70="","",PPMT(E70,A70,Duration*VLOOKUP(PaymentFrqcy,Mapping!A:B,2,FALSE),LoanAmount,,VLOOKUP(PaymentsDue,Mapping!$A:$B,2,FALSE)))</f>
        <v>-303.46552224422265</v>
      </c>
      <c r="H70" s="62">
        <f>IF(A70="","",IPMT(E70,A70,Duration*VLOOKUP(PaymentFrqcy,Mapping!$A:$B,2,FALSE),LoanAmount,,VLOOKUP(PaymentsDue,Mapping!$A:$B,2,FALSE)))</f>
        <v>-540.29440644369276</v>
      </c>
      <c r="I70" s="58">
        <f t="shared" si="3"/>
        <v>239827.38178606372</v>
      </c>
      <c r="J70" s="12">
        <f t="shared" si="4"/>
        <v>8</v>
      </c>
      <c r="K70" s="78">
        <f t="shared" si="5"/>
        <v>2022</v>
      </c>
    </row>
    <row r="71" spans="1:11" x14ac:dyDescent="0.2">
      <c r="A71" s="12">
        <f>IFERROR(IF(A70+1&lt;=Duration*VLOOKUP(PaymentFrqcy,Mapping!A:B,2,FALSE),A70+1,""),"")</f>
        <v>27</v>
      </c>
      <c r="B71" s="58">
        <f t="shared" si="0"/>
        <v>239827.38178606372</v>
      </c>
      <c r="C71" s="59">
        <f t="shared" si="1"/>
        <v>44828</v>
      </c>
      <c r="D71" s="60">
        <f t="shared" si="2"/>
        <v>2022</v>
      </c>
      <c r="E71" s="61">
        <f>IF(A71="","",InterestRate/VLOOKUP(PaymentFrqcy,Mapping!$A:$B,2,FALSE))</f>
        <v>2.2499999999999998E-3</v>
      </c>
      <c r="F71" s="62">
        <f>IF(A71="","",PMT(E71,Duration*VLOOKUP(PaymentFrqcy,Mapping!A:B,2,FALSE),LoanAmount,,VLOOKUP(PaymentsDue,Mapping!$A:$B,2,FALSE)))</f>
        <v>-843.75992868791536</v>
      </c>
      <c r="G71" s="62">
        <f>IF(A71="","",PPMT(E71,A71,Duration*VLOOKUP(PaymentFrqcy,Mapping!A:B,2,FALSE),LoanAmount,,VLOOKUP(PaymentsDue,Mapping!$A:$B,2,FALSE)))</f>
        <v>-304.14831966927215</v>
      </c>
      <c r="H71" s="62">
        <f>IF(A71="","",IPMT(E71,A71,Duration*VLOOKUP(PaymentFrqcy,Mapping!$A:$B,2,FALSE),LoanAmount,,VLOOKUP(PaymentsDue,Mapping!$A:$B,2,FALSE)))</f>
        <v>-539.61160901864332</v>
      </c>
      <c r="I71" s="58">
        <f t="shared" si="3"/>
        <v>239523.23346639445</v>
      </c>
      <c r="J71" s="12">
        <f t="shared" si="4"/>
        <v>9</v>
      </c>
      <c r="K71" s="78">
        <f t="shared" si="5"/>
        <v>2022</v>
      </c>
    </row>
    <row r="72" spans="1:11" x14ac:dyDescent="0.2">
      <c r="A72" s="12">
        <f>IFERROR(IF(A71+1&lt;=Duration*VLOOKUP(PaymentFrqcy,Mapping!A:B,2,FALSE),A71+1,""),"")</f>
        <v>28</v>
      </c>
      <c r="B72" s="58">
        <f t="shared" si="0"/>
        <v>239523.23346639445</v>
      </c>
      <c r="C72" s="59">
        <f t="shared" si="1"/>
        <v>44858</v>
      </c>
      <c r="D72" s="60">
        <f t="shared" si="2"/>
        <v>2022</v>
      </c>
      <c r="E72" s="61">
        <f>IF(A72="","",InterestRate/VLOOKUP(PaymentFrqcy,Mapping!$A:$B,2,FALSE))</f>
        <v>2.2499999999999998E-3</v>
      </c>
      <c r="F72" s="62">
        <f>IF(A72="","",PMT(E72,Duration*VLOOKUP(PaymentFrqcy,Mapping!A:B,2,FALSE),LoanAmount,,VLOOKUP(PaymentsDue,Mapping!$A:$B,2,FALSE)))</f>
        <v>-843.75992868791536</v>
      </c>
      <c r="G72" s="62">
        <f>IF(A72="","",PPMT(E72,A72,Duration*VLOOKUP(PaymentFrqcy,Mapping!A:B,2,FALSE),LoanAmount,,VLOOKUP(PaymentsDue,Mapping!$A:$B,2,FALSE)))</f>
        <v>-304.832653388528</v>
      </c>
      <c r="H72" s="62">
        <f>IF(A72="","",IPMT(E72,A72,Duration*VLOOKUP(PaymentFrqcy,Mapping!$A:$B,2,FALSE),LoanAmount,,VLOOKUP(PaymentsDue,Mapping!$A:$B,2,FALSE)))</f>
        <v>-538.92727529938736</v>
      </c>
      <c r="I72" s="58">
        <f t="shared" si="3"/>
        <v>239218.40081300592</v>
      </c>
      <c r="J72" s="12">
        <f t="shared" si="4"/>
        <v>10</v>
      </c>
      <c r="K72" s="78">
        <f t="shared" si="5"/>
        <v>2022</v>
      </c>
    </row>
    <row r="73" spans="1:11" x14ac:dyDescent="0.2">
      <c r="A73" s="12">
        <f>IFERROR(IF(A72+1&lt;=Duration*VLOOKUP(PaymentFrqcy,Mapping!A:B,2,FALSE),A72+1,""),"")</f>
        <v>29</v>
      </c>
      <c r="B73" s="58">
        <f t="shared" si="0"/>
        <v>239218.40081300592</v>
      </c>
      <c r="C73" s="59">
        <f t="shared" si="1"/>
        <v>44889</v>
      </c>
      <c r="D73" s="60">
        <f t="shared" si="2"/>
        <v>2022</v>
      </c>
      <c r="E73" s="61">
        <f>IF(A73="","",InterestRate/VLOOKUP(PaymentFrqcy,Mapping!$A:$B,2,FALSE))</f>
        <v>2.2499999999999998E-3</v>
      </c>
      <c r="F73" s="62">
        <f>IF(A73="","",PMT(E73,Duration*VLOOKUP(PaymentFrqcy,Mapping!A:B,2,FALSE),LoanAmount,,VLOOKUP(PaymentsDue,Mapping!$A:$B,2,FALSE)))</f>
        <v>-843.75992868791536</v>
      </c>
      <c r="G73" s="62">
        <f>IF(A73="","",PPMT(E73,A73,Duration*VLOOKUP(PaymentFrqcy,Mapping!A:B,2,FALSE),LoanAmount,,VLOOKUP(PaymentsDue,Mapping!$A:$B,2,FALSE)))</f>
        <v>-305.51852685865225</v>
      </c>
      <c r="H73" s="62">
        <f>IF(A73="","",IPMT(E73,A73,Duration*VLOOKUP(PaymentFrqcy,Mapping!$A:$B,2,FALSE),LoanAmount,,VLOOKUP(PaymentsDue,Mapping!$A:$B,2,FALSE)))</f>
        <v>-538.24140182926317</v>
      </c>
      <c r="I73" s="58">
        <f t="shared" si="3"/>
        <v>238912.88228614727</v>
      </c>
      <c r="J73" s="12">
        <f t="shared" si="4"/>
        <v>11</v>
      </c>
      <c r="K73" s="78">
        <f t="shared" si="5"/>
        <v>2022</v>
      </c>
    </row>
    <row r="74" spans="1:11" x14ac:dyDescent="0.2">
      <c r="A74" s="12">
        <f>IFERROR(IF(A73+1&lt;=Duration*VLOOKUP(PaymentFrqcy,Mapping!A:B,2,FALSE),A73+1,""),"")</f>
        <v>30</v>
      </c>
      <c r="B74" s="58">
        <f t="shared" si="0"/>
        <v>238912.88228614727</v>
      </c>
      <c r="C74" s="59">
        <f t="shared" si="1"/>
        <v>44919</v>
      </c>
      <c r="D74" s="60">
        <f t="shared" si="2"/>
        <v>2022</v>
      </c>
      <c r="E74" s="61">
        <f>IF(A74="","",InterestRate/VLOOKUP(PaymentFrqcy,Mapping!$A:$B,2,FALSE))</f>
        <v>2.2499999999999998E-3</v>
      </c>
      <c r="F74" s="62">
        <f>IF(A74="","",PMT(E74,Duration*VLOOKUP(PaymentFrqcy,Mapping!A:B,2,FALSE),LoanAmount,,VLOOKUP(PaymentsDue,Mapping!$A:$B,2,FALSE)))</f>
        <v>-843.75992868791536</v>
      </c>
      <c r="G74" s="62">
        <f>IF(A74="","",PPMT(E74,A74,Duration*VLOOKUP(PaymentFrqcy,Mapping!A:B,2,FALSE),LoanAmount,,VLOOKUP(PaymentsDue,Mapping!$A:$B,2,FALSE)))</f>
        <v>-306.20594354408422</v>
      </c>
      <c r="H74" s="62">
        <f>IF(A74="","",IPMT(E74,A74,Duration*VLOOKUP(PaymentFrqcy,Mapping!$A:$B,2,FALSE),LoanAmount,,VLOOKUP(PaymentsDue,Mapping!$A:$B,2,FALSE)))</f>
        <v>-537.55398514383114</v>
      </c>
      <c r="I74" s="58">
        <f t="shared" si="3"/>
        <v>238606.6763426032</v>
      </c>
      <c r="J74" s="12">
        <f t="shared" si="4"/>
        <v>12</v>
      </c>
      <c r="K74" s="78">
        <f t="shared" si="5"/>
        <v>2022</v>
      </c>
    </row>
    <row r="75" spans="1:11" x14ac:dyDescent="0.2">
      <c r="A75" s="12">
        <f>IFERROR(IF(A74+1&lt;=Duration*VLOOKUP(PaymentFrqcy,Mapping!A:B,2,FALSE),A74+1,""),"")</f>
        <v>31</v>
      </c>
      <c r="B75" s="58">
        <f t="shared" si="0"/>
        <v>238606.6763426032</v>
      </c>
      <c r="C75" s="59">
        <f t="shared" si="1"/>
        <v>44950</v>
      </c>
      <c r="D75" s="60">
        <f t="shared" si="2"/>
        <v>2023</v>
      </c>
      <c r="E75" s="61">
        <f>IF(A75="","",InterestRate/VLOOKUP(PaymentFrqcy,Mapping!$A:$B,2,FALSE))</f>
        <v>2.2499999999999998E-3</v>
      </c>
      <c r="F75" s="62">
        <f>IF(A75="","",PMT(E75,Duration*VLOOKUP(PaymentFrqcy,Mapping!A:B,2,FALSE),LoanAmount,,VLOOKUP(PaymentsDue,Mapping!$A:$B,2,FALSE)))</f>
        <v>-843.75992868791536</v>
      </c>
      <c r="G75" s="62">
        <f>IF(A75="","",PPMT(E75,A75,Duration*VLOOKUP(PaymentFrqcy,Mapping!A:B,2,FALSE),LoanAmount,,VLOOKUP(PaymentsDue,Mapping!$A:$B,2,FALSE)))</f>
        <v>-306.89490691705839</v>
      </c>
      <c r="H75" s="62">
        <f>IF(A75="","",IPMT(E75,A75,Duration*VLOOKUP(PaymentFrqcy,Mapping!$A:$B,2,FALSE),LoanAmount,,VLOOKUP(PaymentsDue,Mapping!$A:$B,2,FALSE)))</f>
        <v>-536.86502177085697</v>
      </c>
      <c r="I75" s="58">
        <f t="shared" si="3"/>
        <v>238299.78143568613</v>
      </c>
      <c r="J75" s="12">
        <f t="shared" si="4"/>
        <v>1</v>
      </c>
      <c r="K75" s="78">
        <f t="shared" si="5"/>
        <v>2023</v>
      </c>
    </row>
    <row r="76" spans="1:11" x14ac:dyDescent="0.2">
      <c r="A76" s="12">
        <f>IFERROR(IF(A75+1&lt;=Duration*VLOOKUP(PaymentFrqcy,Mapping!A:B,2,FALSE),A75+1,""),"")</f>
        <v>32</v>
      </c>
      <c r="B76" s="58">
        <f t="shared" si="0"/>
        <v>238299.78143568613</v>
      </c>
      <c r="C76" s="59">
        <f t="shared" si="1"/>
        <v>44981</v>
      </c>
      <c r="D76" s="60">
        <f t="shared" si="2"/>
        <v>2023</v>
      </c>
      <c r="E76" s="61">
        <f>IF(A76="","",InterestRate/VLOOKUP(PaymentFrqcy,Mapping!$A:$B,2,FALSE))</f>
        <v>2.2499999999999998E-3</v>
      </c>
      <c r="F76" s="62">
        <f>IF(A76="","",PMT(E76,Duration*VLOOKUP(PaymentFrqcy,Mapping!A:B,2,FALSE),LoanAmount,,VLOOKUP(PaymentsDue,Mapping!$A:$B,2,FALSE)))</f>
        <v>-843.75992868791536</v>
      </c>
      <c r="G76" s="62">
        <f>IF(A76="","",PPMT(E76,A76,Duration*VLOOKUP(PaymentFrqcy,Mapping!A:B,2,FALSE),LoanAmount,,VLOOKUP(PaymentsDue,Mapping!$A:$B,2,FALSE)))</f>
        <v>-307.58542045762169</v>
      </c>
      <c r="H76" s="62">
        <f>IF(A76="","",IPMT(E76,A76,Duration*VLOOKUP(PaymentFrqcy,Mapping!$A:$B,2,FALSE),LoanAmount,,VLOOKUP(PaymentsDue,Mapping!$A:$B,2,FALSE)))</f>
        <v>-536.17450823029367</v>
      </c>
      <c r="I76" s="58">
        <f t="shared" si="3"/>
        <v>237992.19601522852</v>
      </c>
      <c r="J76" s="12">
        <f t="shared" si="4"/>
        <v>2</v>
      </c>
      <c r="K76" s="78">
        <f t="shared" si="5"/>
        <v>2023</v>
      </c>
    </row>
    <row r="77" spans="1:11" x14ac:dyDescent="0.2">
      <c r="A77" s="12">
        <f>IFERROR(IF(A76+1&lt;=Duration*VLOOKUP(PaymentFrqcy,Mapping!A:B,2,FALSE),A76+1,""),"")</f>
        <v>33</v>
      </c>
      <c r="B77" s="58">
        <f t="shared" si="0"/>
        <v>237992.19601522852</v>
      </c>
      <c r="C77" s="59">
        <f t="shared" si="1"/>
        <v>45009</v>
      </c>
      <c r="D77" s="60">
        <f t="shared" si="2"/>
        <v>2023</v>
      </c>
      <c r="E77" s="61">
        <f>IF(A77="","",InterestRate/VLOOKUP(PaymentFrqcy,Mapping!$A:$B,2,FALSE))</f>
        <v>2.2499999999999998E-3</v>
      </c>
      <c r="F77" s="62">
        <f>IF(A77="","",PMT(E77,Duration*VLOOKUP(PaymentFrqcy,Mapping!A:B,2,FALSE),LoanAmount,,VLOOKUP(PaymentsDue,Mapping!$A:$B,2,FALSE)))</f>
        <v>-843.75992868791536</v>
      </c>
      <c r="G77" s="62">
        <f>IF(A77="","",PPMT(E77,A77,Duration*VLOOKUP(PaymentFrqcy,Mapping!A:B,2,FALSE),LoanAmount,,VLOOKUP(PaymentsDue,Mapping!$A:$B,2,FALSE)))</f>
        <v>-308.27748765365135</v>
      </c>
      <c r="H77" s="62">
        <f>IF(A77="","",IPMT(E77,A77,Duration*VLOOKUP(PaymentFrqcy,Mapping!$A:$B,2,FALSE),LoanAmount,,VLOOKUP(PaymentsDue,Mapping!$A:$B,2,FALSE)))</f>
        <v>-535.48244103426407</v>
      </c>
      <c r="I77" s="58">
        <f t="shared" si="3"/>
        <v>237683.91852757486</v>
      </c>
      <c r="J77" s="12">
        <f t="shared" si="4"/>
        <v>3</v>
      </c>
      <c r="K77" s="78">
        <f t="shared" si="5"/>
        <v>2023</v>
      </c>
    </row>
    <row r="78" spans="1:11" x14ac:dyDescent="0.2">
      <c r="A78" s="12">
        <f>IFERROR(IF(A77+1&lt;=Duration*VLOOKUP(PaymentFrqcy,Mapping!A:B,2,FALSE),A77+1,""),"")</f>
        <v>34</v>
      </c>
      <c r="B78" s="58">
        <f t="shared" si="0"/>
        <v>237683.91852757486</v>
      </c>
      <c r="C78" s="59">
        <f t="shared" si="1"/>
        <v>45040</v>
      </c>
      <c r="D78" s="60">
        <f t="shared" si="2"/>
        <v>2023</v>
      </c>
      <c r="E78" s="61">
        <f>IF(A78="","",InterestRate/VLOOKUP(PaymentFrqcy,Mapping!$A:$B,2,FALSE))</f>
        <v>2.2499999999999998E-3</v>
      </c>
      <c r="F78" s="62">
        <f>IF(A78="","",PMT(E78,Duration*VLOOKUP(PaymentFrqcy,Mapping!A:B,2,FALSE),LoanAmount,,VLOOKUP(PaymentsDue,Mapping!$A:$B,2,FALSE)))</f>
        <v>-843.75992868791536</v>
      </c>
      <c r="G78" s="62">
        <f>IF(A78="","",PPMT(E78,A78,Duration*VLOOKUP(PaymentFrqcy,Mapping!A:B,2,FALSE),LoanAmount,,VLOOKUP(PaymentsDue,Mapping!$A:$B,2,FALSE)))</f>
        <v>-308.9711120008721</v>
      </c>
      <c r="H78" s="62">
        <f>IF(A78="","",IPMT(E78,A78,Duration*VLOOKUP(PaymentFrqcy,Mapping!$A:$B,2,FALSE),LoanAmount,,VLOOKUP(PaymentsDue,Mapping!$A:$B,2,FALSE)))</f>
        <v>-534.78881668704321</v>
      </c>
      <c r="I78" s="58">
        <f t="shared" si="3"/>
        <v>237374.94741557399</v>
      </c>
      <c r="J78" s="12">
        <f t="shared" si="4"/>
        <v>4</v>
      </c>
      <c r="K78" s="78">
        <f t="shared" si="5"/>
        <v>2023</v>
      </c>
    </row>
    <row r="79" spans="1:11" x14ac:dyDescent="0.2">
      <c r="A79" s="12">
        <f>IFERROR(IF(A78+1&lt;=Duration*VLOOKUP(PaymentFrqcy,Mapping!A:B,2,FALSE),A78+1,""),"")</f>
        <v>35</v>
      </c>
      <c r="B79" s="58">
        <f t="shared" si="0"/>
        <v>237374.94741557399</v>
      </c>
      <c r="C79" s="59">
        <f t="shared" si="1"/>
        <v>45070</v>
      </c>
      <c r="D79" s="60">
        <f t="shared" si="2"/>
        <v>2023</v>
      </c>
      <c r="E79" s="61">
        <f>IF(A79="","",InterestRate/VLOOKUP(PaymentFrqcy,Mapping!$A:$B,2,FALSE))</f>
        <v>2.2499999999999998E-3</v>
      </c>
      <c r="F79" s="62">
        <f>IF(A79="","",PMT(E79,Duration*VLOOKUP(PaymentFrqcy,Mapping!A:B,2,FALSE),LoanAmount,,VLOOKUP(PaymentsDue,Mapping!$A:$B,2,FALSE)))</f>
        <v>-843.75992868791536</v>
      </c>
      <c r="G79" s="62">
        <f>IF(A79="","",PPMT(E79,A79,Duration*VLOOKUP(PaymentFrqcy,Mapping!A:B,2,FALSE),LoanAmount,,VLOOKUP(PaymentsDue,Mapping!$A:$B,2,FALSE)))</f>
        <v>-309.6662970028741</v>
      </c>
      <c r="H79" s="62">
        <f>IF(A79="","",IPMT(E79,A79,Duration*VLOOKUP(PaymentFrqcy,Mapping!$A:$B,2,FALSE),LoanAmount,,VLOOKUP(PaymentsDue,Mapping!$A:$B,2,FALSE)))</f>
        <v>-534.09363168504126</v>
      </c>
      <c r="I79" s="58">
        <f t="shared" si="3"/>
        <v>237065.28111857112</v>
      </c>
      <c r="J79" s="12">
        <f t="shared" si="4"/>
        <v>5</v>
      </c>
      <c r="K79" s="78">
        <f t="shared" si="5"/>
        <v>2023</v>
      </c>
    </row>
    <row r="80" spans="1:11" x14ac:dyDescent="0.2">
      <c r="A80" s="12">
        <f>IFERROR(IF(A79+1&lt;=Duration*VLOOKUP(PaymentFrqcy,Mapping!A:B,2,FALSE),A79+1,""),"")</f>
        <v>36</v>
      </c>
      <c r="B80" s="58">
        <f t="shared" si="0"/>
        <v>237065.28111857112</v>
      </c>
      <c r="C80" s="59">
        <f t="shared" si="1"/>
        <v>45101</v>
      </c>
      <c r="D80" s="60">
        <f t="shared" si="2"/>
        <v>2023</v>
      </c>
      <c r="E80" s="61">
        <f>IF(A80="","",InterestRate/VLOOKUP(PaymentFrqcy,Mapping!$A:$B,2,FALSE))</f>
        <v>2.2499999999999998E-3</v>
      </c>
      <c r="F80" s="62">
        <f>IF(A80="","",PMT(E80,Duration*VLOOKUP(PaymentFrqcy,Mapping!A:B,2,FALSE),LoanAmount,,VLOOKUP(PaymentsDue,Mapping!$A:$B,2,FALSE)))</f>
        <v>-843.75992868791536</v>
      </c>
      <c r="G80" s="62">
        <f>IF(A80="","",PPMT(E80,A80,Duration*VLOOKUP(PaymentFrqcy,Mapping!A:B,2,FALSE),LoanAmount,,VLOOKUP(PaymentsDue,Mapping!$A:$B,2,FALSE)))</f>
        <v>-310.36304617113052</v>
      </c>
      <c r="H80" s="62">
        <f>IF(A80="","",IPMT(E80,A80,Duration*VLOOKUP(PaymentFrqcy,Mapping!$A:$B,2,FALSE),LoanAmount,,VLOOKUP(PaymentsDue,Mapping!$A:$B,2,FALSE)))</f>
        <v>-533.3968825167849</v>
      </c>
      <c r="I80" s="58">
        <f t="shared" si="3"/>
        <v>236754.91807239997</v>
      </c>
      <c r="J80" s="12">
        <f t="shared" si="4"/>
        <v>6</v>
      </c>
      <c r="K80" s="78">
        <f t="shared" si="5"/>
        <v>2023</v>
      </c>
    </row>
    <row r="81" spans="1:11" x14ac:dyDescent="0.2">
      <c r="A81" s="12">
        <f>IFERROR(IF(A80+1&lt;=Duration*VLOOKUP(PaymentFrqcy,Mapping!A:B,2,FALSE),A80+1,""),"")</f>
        <v>37</v>
      </c>
      <c r="B81" s="58">
        <f t="shared" si="0"/>
        <v>236754.91807239997</v>
      </c>
      <c r="C81" s="59">
        <f t="shared" si="1"/>
        <v>45131</v>
      </c>
      <c r="D81" s="60">
        <f t="shared" si="2"/>
        <v>2023</v>
      </c>
      <c r="E81" s="61">
        <f>IF(A81="","",InterestRate/VLOOKUP(PaymentFrqcy,Mapping!$A:$B,2,FALSE))</f>
        <v>2.2499999999999998E-3</v>
      </c>
      <c r="F81" s="62">
        <f>IF(A81="","",PMT(E81,Duration*VLOOKUP(PaymentFrqcy,Mapping!A:B,2,FALSE),LoanAmount,,VLOOKUP(PaymentsDue,Mapping!$A:$B,2,FALSE)))</f>
        <v>-843.75992868791536</v>
      </c>
      <c r="G81" s="62">
        <f>IF(A81="","",PPMT(E81,A81,Duration*VLOOKUP(PaymentFrqcy,Mapping!A:B,2,FALSE),LoanAmount,,VLOOKUP(PaymentsDue,Mapping!$A:$B,2,FALSE)))</f>
        <v>-311.06136302501557</v>
      </c>
      <c r="H81" s="62">
        <f>IF(A81="","",IPMT(E81,A81,Duration*VLOOKUP(PaymentFrqcy,Mapping!$A:$B,2,FALSE),LoanAmount,,VLOOKUP(PaymentsDue,Mapping!$A:$B,2,FALSE)))</f>
        <v>-532.69856566289991</v>
      </c>
      <c r="I81" s="58">
        <f t="shared" si="3"/>
        <v>236443.85670937496</v>
      </c>
      <c r="J81" s="12">
        <f t="shared" si="4"/>
        <v>7</v>
      </c>
      <c r="K81" s="78">
        <f t="shared" si="5"/>
        <v>2023</v>
      </c>
    </row>
    <row r="82" spans="1:11" x14ac:dyDescent="0.2">
      <c r="A82" s="12">
        <f>IFERROR(IF(A81+1&lt;=Duration*VLOOKUP(PaymentFrqcy,Mapping!A:B,2,FALSE),A81+1,""),"")</f>
        <v>38</v>
      </c>
      <c r="B82" s="58">
        <f t="shared" si="0"/>
        <v>236443.85670937496</v>
      </c>
      <c r="C82" s="59">
        <f t="shared" si="1"/>
        <v>45162</v>
      </c>
      <c r="D82" s="60">
        <f t="shared" si="2"/>
        <v>2023</v>
      </c>
      <c r="E82" s="61">
        <f>IF(A82="","",InterestRate/VLOOKUP(PaymentFrqcy,Mapping!$A:$B,2,FALSE))</f>
        <v>2.2499999999999998E-3</v>
      </c>
      <c r="F82" s="62">
        <f>IF(A82="","",PMT(E82,Duration*VLOOKUP(PaymentFrqcy,Mapping!A:B,2,FALSE),LoanAmount,,VLOOKUP(PaymentsDue,Mapping!$A:$B,2,FALSE)))</f>
        <v>-843.75992868791536</v>
      </c>
      <c r="G82" s="62">
        <f>IF(A82="","",PPMT(E82,A82,Duration*VLOOKUP(PaymentFrqcy,Mapping!A:B,2,FALSE),LoanAmount,,VLOOKUP(PaymentsDue,Mapping!$A:$B,2,FALSE)))</f>
        <v>-311.76125109182186</v>
      </c>
      <c r="H82" s="62">
        <f>IF(A82="","",IPMT(E82,A82,Duration*VLOOKUP(PaymentFrqcy,Mapping!$A:$B,2,FALSE),LoanAmount,,VLOOKUP(PaymentsDue,Mapping!$A:$B,2,FALSE)))</f>
        <v>-531.99867759609344</v>
      </c>
      <c r="I82" s="58">
        <f t="shared" si="3"/>
        <v>236132.09545828315</v>
      </c>
      <c r="J82" s="12">
        <f t="shared" si="4"/>
        <v>8</v>
      </c>
      <c r="K82" s="78">
        <f t="shared" si="5"/>
        <v>2023</v>
      </c>
    </row>
    <row r="83" spans="1:11" x14ac:dyDescent="0.2">
      <c r="A83" s="12">
        <f>IFERROR(IF(A82+1&lt;=Duration*VLOOKUP(PaymentFrqcy,Mapping!A:B,2,FALSE),A82+1,""),"")</f>
        <v>39</v>
      </c>
      <c r="B83" s="58">
        <f t="shared" si="0"/>
        <v>236132.09545828315</v>
      </c>
      <c r="C83" s="59">
        <f t="shared" si="1"/>
        <v>45193</v>
      </c>
      <c r="D83" s="60">
        <f t="shared" si="2"/>
        <v>2023</v>
      </c>
      <c r="E83" s="61">
        <f>IF(A83="","",InterestRate/VLOOKUP(PaymentFrqcy,Mapping!$A:$B,2,FALSE))</f>
        <v>2.2499999999999998E-3</v>
      </c>
      <c r="F83" s="62">
        <f>IF(A83="","",PMT(E83,Duration*VLOOKUP(PaymentFrqcy,Mapping!A:B,2,FALSE),LoanAmount,,VLOOKUP(PaymentsDue,Mapping!$A:$B,2,FALSE)))</f>
        <v>-843.75992868791536</v>
      </c>
      <c r="G83" s="62">
        <f>IF(A83="","",PPMT(E83,A83,Duration*VLOOKUP(PaymentFrqcy,Mapping!A:B,2,FALSE),LoanAmount,,VLOOKUP(PaymentsDue,Mapping!$A:$B,2,FALSE)))</f>
        <v>-312.4627139067785</v>
      </c>
      <c r="H83" s="62">
        <f>IF(A83="","",IPMT(E83,A83,Duration*VLOOKUP(PaymentFrqcy,Mapping!$A:$B,2,FALSE),LoanAmount,,VLOOKUP(PaymentsDue,Mapping!$A:$B,2,FALSE)))</f>
        <v>-531.29721478113686</v>
      </c>
      <c r="I83" s="58">
        <f t="shared" si="3"/>
        <v>235819.63274437637</v>
      </c>
      <c r="J83" s="12">
        <f t="shared" si="4"/>
        <v>9</v>
      </c>
      <c r="K83" s="78">
        <f t="shared" si="5"/>
        <v>2023</v>
      </c>
    </row>
    <row r="84" spans="1:11" x14ac:dyDescent="0.2">
      <c r="A84" s="12">
        <f>IFERROR(IF(A83+1&lt;=Duration*VLOOKUP(PaymentFrqcy,Mapping!A:B,2,FALSE),A83+1,""),"")</f>
        <v>40</v>
      </c>
      <c r="B84" s="58">
        <f t="shared" si="0"/>
        <v>235819.63274437637</v>
      </c>
      <c r="C84" s="59">
        <f t="shared" si="1"/>
        <v>45223</v>
      </c>
      <c r="D84" s="60">
        <f t="shared" si="2"/>
        <v>2023</v>
      </c>
      <c r="E84" s="61">
        <f>IF(A84="","",InterestRate/VLOOKUP(PaymentFrqcy,Mapping!$A:$B,2,FALSE))</f>
        <v>2.2499999999999998E-3</v>
      </c>
      <c r="F84" s="62">
        <f>IF(A84="","",PMT(E84,Duration*VLOOKUP(PaymentFrqcy,Mapping!A:B,2,FALSE),LoanAmount,,VLOOKUP(PaymentsDue,Mapping!$A:$B,2,FALSE)))</f>
        <v>-843.75992868791536</v>
      </c>
      <c r="G84" s="62">
        <f>IF(A84="","",PPMT(E84,A84,Duration*VLOOKUP(PaymentFrqcy,Mapping!A:B,2,FALSE),LoanAmount,,VLOOKUP(PaymentsDue,Mapping!$A:$B,2,FALSE)))</f>
        <v>-313.16575501306875</v>
      </c>
      <c r="H84" s="62">
        <f>IF(A84="","",IPMT(E84,A84,Duration*VLOOKUP(PaymentFrqcy,Mapping!$A:$B,2,FALSE),LoanAmount,,VLOOKUP(PaymentsDue,Mapping!$A:$B,2,FALSE)))</f>
        <v>-530.59417367484662</v>
      </c>
      <c r="I84" s="58">
        <f t="shared" si="3"/>
        <v>235506.46698936331</v>
      </c>
      <c r="J84" s="12">
        <f t="shared" si="4"/>
        <v>10</v>
      </c>
      <c r="K84" s="78">
        <f t="shared" si="5"/>
        <v>2023</v>
      </c>
    </row>
    <row r="85" spans="1:11" x14ac:dyDescent="0.2">
      <c r="A85" s="12">
        <f>IFERROR(IF(A84+1&lt;=Duration*VLOOKUP(PaymentFrqcy,Mapping!A:B,2,FALSE),A84+1,""),"")</f>
        <v>41</v>
      </c>
      <c r="B85" s="58">
        <f t="shared" si="0"/>
        <v>235506.46698936331</v>
      </c>
      <c r="C85" s="59">
        <f t="shared" si="1"/>
        <v>45254</v>
      </c>
      <c r="D85" s="60">
        <f t="shared" si="2"/>
        <v>2023</v>
      </c>
      <c r="E85" s="61">
        <f>IF(A85="","",InterestRate/VLOOKUP(PaymentFrqcy,Mapping!$A:$B,2,FALSE))</f>
        <v>2.2499999999999998E-3</v>
      </c>
      <c r="F85" s="62">
        <f>IF(A85="","",PMT(E85,Duration*VLOOKUP(PaymentFrqcy,Mapping!A:B,2,FALSE),LoanAmount,,VLOOKUP(PaymentsDue,Mapping!$A:$B,2,FALSE)))</f>
        <v>-843.75992868791536</v>
      </c>
      <c r="G85" s="62">
        <f>IF(A85="","",PPMT(E85,A85,Duration*VLOOKUP(PaymentFrqcy,Mapping!A:B,2,FALSE),LoanAmount,,VLOOKUP(PaymentsDue,Mapping!$A:$B,2,FALSE)))</f>
        <v>-313.87037796184813</v>
      </c>
      <c r="H85" s="62">
        <f>IF(A85="","",IPMT(E85,A85,Duration*VLOOKUP(PaymentFrqcy,Mapping!$A:$B,2,FALSE),LoanAmount,,VLOOKUP(PaymentsDue,Mapping!$A:$B,2,FALSE)))</f>
        <v>-529.88955072606734</v>
      </c>
      <c r="I85" s="58">
        <f t="shared" si="3"/>
        <v>235192.59661140147</v>
      </c>
      <c r="J85" s="12">
        <f t="shared" si="4"/>
        <v>11</v>
      </c>
      <c r="K85" s="78">
        <f t="shared" si="5"/>
        <v>2023</v>
      </c>
    </row>
    <row r="86" spans="1:11" x14ac:dyDescent="0.2">
      <c r="A86" s="12">
        <f>IFERROR(IF(A85+1&lt;=Duration*VLOOKUP(PaymentFrqcy,Mapping!A:B,2,FALSE),A85+1,""),"")</f>
        <v>42</v>
      </c>
      <c r="B86" s="58">
        <f t="shared" si="0"/>
        <v>235192.59661140147</v>
      </c>
      <c r="C86" s="59">
        <f t="shared" si="1"/>
        <v>45284</v>
      </c>
      <c r="D86" s="60">
        <f t="shared" si="2"/>
        <v>2023</v>
      </c>
      <c r="E86" s="61">
        <f>IF(A86="","",InterestRate/VLOOKUP(PaymentFrqcy,Mapping!$A:$B,2,FALSE))</f>
        <v>2.2499999999999998E-3</v>
      </c>
      <c r="F86" s="62">
        <f>IF(A86="","",PMT(E86,Duration*VLOOKUP(PaymentFrqcy,Mapping!A:B,2,FALSE),LoanAmount,,VLOOKUP(PaymentsDue,Mapping!$A:$B,2,FALSE)))</f>
        <v>-843.75992868791536</v>
      </c>
      <c r="G86" s="62">
        <f>IF(A86="","",PPMT(E86,A86,Duration*VLOOKUP(PaymentFrqcy,Mapping!A:B,2,FALSE),LoanAmount,,VLOOKUP(PaymentsDue,Mapping!$A:$B,2,FALSE)))</f>
        <v>-314.57658631226224</v>
      </c>
      <c r="H86" s="62">
        <f>IF(A86="","",IPMT(E86,A86,Duration*VLOOKUP(PaymentFrqcy,Mapping!$A:$B,2,FALSE),LoanAmount,,VLOOKUP(PaymentsDue,Mapping!$A:$B,2,FALSE)))</f>
        <v>-529.18334237565318</v>
      </c>
      <c r="I86" s="58">
        <f t="shared" si="3"/>
        <v>234878.02002508921</v>
      </c>
      <c r="J86" s="12">
        <f t="shared" si="4"/>
        <v>12</v>
      </c>
      <c r="K86" s="78">
        <f t="shared" si="5"/>
        <v>2023</v>
      </c>
    </row>
    <row r="87" spans="1:11" x14ac:dyDescent="0.2">
      <c r="A87" s="12">
        <f>IFERROR(IF(A86+1&lt;=Duration*VLOOKUP(PaymentFrqcy,Mapping!A:B,2,FALSE),A86+1,""),"")</f>
        <v>43</v>
      </c>
      <c r="B87" s="58">
        <f t="shared" si="0"/>
        <v>234878.02002508921</v>
      </c>
      <c r="C87" s="59">
        <f t="shared" si="1"/>
        <v>45315</v>
      </c>
      <c r="D87" s="60">
        <f t="shared" si="2"/>
        <v>2024</v>
      </c>
      <c r="E87" s="61">
        <f>IF(A87="","",InterestRate/VLOOKUP(PaymentFrqcy,Mapping!$A:$B,2,FALSE))</f>
        <v>2.2499999999999998E-3</v>
      </c>
      <c r="F87" s="62">
        <f>IF(A87="","",PMT(E87,Duration*VLOOKUP(PaymentFrqcy,Mapping!A:B,2,FALSE),LoanAmount,,VLOOKUP(PaymentsDue,Mapping!$A:$B,2,FALSE)))</f>
        <v>-843.75992868791536</v>
      </c>
      <c r="G87" s="62">
        <f>IF(A87="","",PPMT(E87,A87,Duration*VLOOKUP(PaymentFrqcy,Mapping!A:B,2,FALSE),LoanAmount,,VLOOKUP(PaymentsDue,Mapping!$A:$B,2,FALSE)))</f>
        <v>-315.28438363146483</v>
      </c>
      <c r="H87" s="62">
        <f>IF(A87="","",IPMT(E87,A87,Duration*VLOOKUP(PaymentFrqcy,Mapping!$A:$B,2,FALSE),LoanAmount,,VLOOKUP(PaymentsDue,Mapping!$A:$B,2,FALSE)))</f>
        <v>-528.47554505645053</v>
      </c>
      <c r="I87" s="58">
        <f t="shared" si="3"/>
        <v>234562.73564145775</v>
      </c>
      <c r="J87" s="12">
        <f t="shared" si="4"/>
        <v>1</v>
      </c>
      <c r="K87" s="78">
        <f t="shared" si="5"/>
        <v>2024</v>
      </c>
    </row>
    <row r="88" spans="1:11" x14ac:dyDescent="0.2">
      <c r="A88" s="12">
        <f>IFERROR(IF(A87+1&lt;=Duration*VLOOKUP(PaymentFrqcy,Mapping!A:B,2,FALSE),A87+1,""),"")</f>
        <v>44</v>
      </c>
      <c r="B88" s="58">
        <f t="shared" si="0"/>
        <v>234562.73564145775</v>
      </c>
      <c r="C88" s="59">
        <f t="shared" si="1"/>
        <v>45346</v>
      </c>
      <c r="D88" s="60">
        <f t="shared" si="2"/>
        <v>2024</v>
      </c>
      <c r="E88" s="61">
        <f>IF(A88="","",InterestRate/VLOOKUP(PaymentFrqcy,Mapping!$A:$B,2,FALSE))</f>
        <v>2.2499999999999998E-3</v>
      </c>
      <c r="F88" s="62">
        <f>IF(A88="","",PMT(E88,Duration*VLOOKUP(PaymentFrqcy,Mapping!A:B,2,FALSE),LoanAmount,,VLOOKUP(PaymentsDue,Mapping!$A:$B,2,FALSE)))</f>
        <v>-843.75992868791536</v>
      </c>
      <c r="G88" s="62">
        <f>IF(A88="","",PPMT(E88,A88,Duration*VLOOKUP(PaymentFrqcy,Mapping!A:B,2,FALSE),LoanAmount,,VLOOKUP(PaymentsDue,Mapping!$A:$B,2,FALSE)))</f>
        <v>-315.99377349463566</v>
      </c>
      <c r="H88" s="62">
        <f>IF(A88="","",IPMT(E88,A88,Duration*VLOOKUP(PaymentFrqcy,Mapping!$A:$B,2,FALSE),LoanAmount,,VLOOKUP(PaymentsDue,Mapping!$A:$B,2,FALSE)))</f>
        <v>-527.76615519327981</v>
      </c>
      <c r="I88" s="58">
        <f t="shared" si="3"/>
        <v>234246.74186796311</v>
      </c>
      <c r="J88" s="12">
        <f t="shared" si="4"/>
        <v>2</v>
      </c>
      <c r="K88" s="78">
        <f t="shared" si="5"/>
        <v>2024</v>
      </c>
    </row>
    <row r="89" spans="1:11" x14ac:dyDescent="0.2">
      <c r="A89" s="12">
        <f>IFERROR(IF(A88+1&lt;=Duration*VLOOKUP(PaymentFrqcy,Mapping!A:B,2,FALSE),A88+1,""),"")</f>
        <v>45</v>
      </c>
      <c r="B89" s="58">
        <f t="shared" si="0"/>
        <v>234246.74186796311</v>
      </c>
      <c r="C89" s="59">
        <f t="shared" si="1"/>
        <v>45375</v>
      </c>
      <c r="D89" s="60">
        <f t="shared" si="2"/>
        <v>2024</v>
      </c>
      <c r="E89" s="61">
        <f>IF(A89="","",InterestRate/VLOOKUP(PaymentFrqcy,Mapping!$A:$B,2,FALSE))</f>
        <v>2.2499999999999998E-3</v>
      </c>
      <c r="F89" s="62">
        <f>IF(A89="","",PMT(E89,Duration*VLOOKUP(PaymentFrqcy,Mapping!A:B,2,FALSE),LoanAmount,,VLOOKUP(PaymentsDue,Mapping!$A:$B,2,FALSE)))</f>
        <v>-843.75992868791536</v>
      </c>
      <c r="G89" s="62">
        <f>IF(A89="","",PPMT(E89,A89,Duration*VLOOKUP(PaymentFrqcy,Mapping!A:B,2,FALSE),LoanAmount,,VLOOKUP(PaymentsDue,Mapping!$A:$B,2,FALSE)))</f>
        <v>-316.70475948499859</v>
      </c>
      <c r="H89" s="62">
        <f>IF(A89="","",IPMT(E89,A89,Duration*VLOOKUP(PaymentFrqcy,Mapping!$A:$B,2,FALSE),LoanAmount,,VLOOKUP(PaymentsDue,Mapping!$A:$B,2,FALSE)))</f>
        <v>-527.05516920291677</v>
      </c>
      <c r="I89" s="58">
        <f t="shared" si="3"/>
        <v>233930.03710847811</v>
      </c>
      <c r="J89" s="12">
        <f t="shared" si="4"/>
        <v>3</v>
      </c>
      <c r="K89" s="78">
        <f t="shared" si="5"/>
        <v>2024</v>
      </c>
    </row>
    <row r="90" spans="1:11" x14ac:dyDescent="0.2">
      <c r="A90" s="12">
        <f>IFERROR(IF(A89+1&lt;=Duration*VLOOKUP(PaymentFrqcy,Mapping!A:B,2,FALSE),A89+1,""),"")</f>
        <v>46</v>
      </c>
      <c r="B90" s="58">
        <f t="shared" si="0"/>
        <v>233930.03710847811</v>
      </c>
      <c r="C90" s="59">
        <f t="shared" si="1"/>
        <v>45406</v>
      </c>
      <c r="D90" s="60">
        <f t="shared" si="2"/>
        <v>2024</v>
      </c>
      <c r="E90" s="61">
        <f>IF(A90="","",InterestRate/VLOOKUP(PaymentFrqcy,Mapping!$A:$B,2,FALSE))</f>
        <v>2.2499999999999998E-3</v>
      </c>
      <c r="F90" s="62">
        <f>IF(A90="","",PMT(E90,Duration*VLOOKUP(PaymentFrqcy,Mapping!A:B,2,FALSE),LoanAmount,,VLOOKUP(PaymentsDue,Mapping!$A:$B,2,FALSE)))</f>
        <v>-843.75992868791536</v>
      </c>
      <c r="G90" s="62">
        <f>IF(A90="","",PPMT(E90,A90,Duration*VLOOKUP(PaymentFrqcy,Mapping!A:B,2,FALSE),LoanAmount,,VLOOKUP(PaymentsDue,Mapping!$A:$B,2,FALSE)))</f>
        <v>-317.41734519383988</v>
      </c>
      <c r="H90" s="62">
        <f>IF(A90="","",IPMT(E90,A90,Duration*VLOOKUP(PaymentFrqcy,Mapping!$A:$B,2,FALSE),LoanAmount,,VLOOKUP(PaymentsDue,Mapping!$A:$B,2,FALSE)))</f>
        <v>-526.34258349407548</v>
      </c>
      <c r="I90" s="58">
        <f t="shared" si="3"/>
        <v>233612.61976328428</v>
      </c>
      <c r="J90" s="12">
        <f t="shared" si="4"/>
        <v>4</v>
      </c>
      <c r="K90" s="78">
        <f t="shared" si="5"/>
        <v>2024</v>
      </c>
    </row>
    <row r="91" spans="1:11" x14ac:dyDescent="0.2">
      <c r="A91" s="12">
        <f>IFERROR(IF(A90+1&lt;=Duration*VLOOKUP(PaymentFrqcy,Mapping!A:B,2,FALSE),A90+1,""),"")</f>
        <v>47</v>
      </c>
      <c r="B91" s="58">
        <f t="shared" si="0"/>
        <v>233612.61976328428</v>
      </c>
      <c r="C91" s="59">
        <f t="shared" si="1"/>
        <v>45436</v>
      </c>
      <c r="D91" s="60">
        <f t="shared" si="2"/>
        <v>2024</v>
      </c>
      <c r="E91" s="61">
        <f>IF(A91="","",InterestRate/VLOOKUP(PaymentFrqcy,Mapping!$A:$B,2,FALSE))</f>
        <v>2.2499999999999998E-3</v>
      </c>
      <c r="F91" s="62">
        <f>IF(A91="","",PMT(E91,Duration*VLOOKUP(PaymentFrqcy,Mapping!A:B,2,FALSE),LoanAmount,,VLOOKUP(PaymentsDue,Mapping!$A:$B,2,FALSE)))</f>
        <v>-843.75992868791536</v>
      </c>
      <c r="G91" s="62">
        <f>IF(A91="","",PPMT(E91,A91,Duration*VLOOKUP(PaymentFrqcy,Mapping!A:B,2,FALSE),LoanAmount,,VLOOKUP(PaymentsDue,Mapping!$A:$B,2,FALSE)))</f>
        <v>-318.13153422052602</v>
      </c>
      <c r="H91" s="62">
        <f>IF(A91="","",IPMT(E91,A91,Duration*VLOOKUP(PaymentFrqcy,Mapping!$A:$B,2,FALSE),LoanAmount,,VLOOKUP(PaymentsDue,Mapping!$A:$B,2,FALSE)))</f>
        <v>-525.62839446738928</v>
      </c>
      <c r="I91" s="58">
        <f t="shared" si="3"/>
        <v>233294.48822906375</v>
      </c>
      <c r="J91" s="12">
        <f t="shared" si="4"/>
        <v>5</v>
      </c>
      <c r="K91" s="78">
        <f t="shared" si="5"/>
        <v>2024</v>
      </c>
    </row>
    <row r="92" spans="1:11" x14ac:dyDescent="0.2">
      <c r="A92" s="12">
        <f>IFERROR(IF(A91+1&lt;=Duration*VLOOKUP(PaymentFrqcy,Mapping!A:B,2,FALSE),A91+1,""),"")</f>
        <v>48</v>
      </c>
      <c r="B92" s="58">
        <f t="shared" si="0"/>
        <v>233294.48822906375</v>
      </c>
      <c r="C92" s="59">
        <f t="shared" si="1"/>
        <v>45467</v>
      </c>
      <c r="D92" s="60">
        <f t="shared" si="2"/>
        <v>2024</v>
      </c>
      <c r="E92" s="61">
        <f>IF(A92="","",InterestRate/VLOOKUP(PaymentFrqcy,Mapping!$A:$B,2,FALSE))</f>
        <v>2.2499999999999998E-3</v>
      </c>
      <c r="F92" s="62">
        <f>IF(A92="","",PMT(E92,Duration*VLOOKUP(PaymentFrqcy,Mapping!A:B,2,FALSE),LoanAmount,,VLOOKUP(PaymentsDue,Mapping!$A:$B,2,FALSE)))</f>
        <v>-843.75992868791536</v>
      </c>
      <c r="G92" s="62">
        <f>IF(A92="","",PPMT(E92,A92,Duration*VLOOKUP(PaymentFrqcy,Mapping!A:B,2,FALSE),LoanAmount,,VLOOKUP(PaymentsDue,Mapping!$A:$B,2,FALSE)))</f>
        <v>-318.84733017252216</v>
      </c>
      <c r="H92" s="62">
        <f>IF(A92="","",IPMT(E92,A92,Duration*VLOOKUP(PaymentFrqcy,Mapping!$A:$B,2,FALSE),LoanAmount,,VLOOKUP(PaymentsDue,Mapping!$A:$B,2,FALSE)))</f>
        <v>-524.91259851539326</v>
      </c>
      <c r="I92" s="58">
        <f t="shared" si="3"/>
        <v>232975.64089889123</v>
      </c>
      <c r="J92" s="12">
        <f t="shared" si="4"/>
        <v>6</v>
      </c>
      <c r="K92" s="78">
        <f t="shared" si="5"/>
        <v>2024</v>
      </c>
    </row>
    <row r="93" spans="1:11" x14ac:dyDescent="0.2">
      <c r="A93" s="12">
        <f>IFERROR(IF(A92+1&lt;=Duration*VLOOKUP(PaymentFrqcy,Mapping!A:B,2,FALSE),A92+1,""),"")</f>
        <v>49</v>
      </c>
      <c r="B93" s="58">
        <f t="shared" si="0"/>
        <v>232975.64089889123</v>
      </c>
      <c r="C93" s="59">
        <f t="shared" si="1"/>
        <v>45497</v>
      </c>
      <c r="D93" s="60">
        <f t="shared" si="2"/>
        <v>2024</v>
      </c>
      <c r="E93" s="61">
        <f>IF(A93="","",InterestRate/VLOOKUP(PaymentFrqcy,Mapping!$A:$B,2,FALSE))</f>
        <v>2.2499999999999998E-3</v>
      </c>
      <c r="F93" s="62">
        <f>IF(A93="","",PMT(E93,Duration*VLOOKUP(PaymentFrqcy,Mapping!A:B,2,FALSE),LoanAmount,,VLOOKUP(PaymentsDue,Mapping!$A:$B,2,FALSE)))</f>
        <v>-843.75992868791536</v>
      </c>
      <c r="G93" s="62">
        <f>IF(A93="","",PPMT(E93,A93,Duration*VLOOKUP(PaymentFrqcy,Mapping!A:B,2,FALSE),LoanAmount,,VLOOKUP(PaymentsDue,Mapping!$A:$B,2,FALSE)))</f>
        <v>-319.56473666541029</v>
      </c>
      <c r="H93" s="62">
        <f>IF(A93="","",IPMT(E93,A93,Duration*VLOOKUP(PaymentFrqcy,Mapping!$A:$B,2,FALSE),LoanAmount,,VLOOKUP(PaymentsDue,Mapping!$A:$B,2,FALSE)))</f>
        <v>-524.19519202250513</v>
      </c>
      <c r="I93" s="58">
        <f t="shared" si="3"/>
        <v>232656.07616222583</v>
      </c>
      <c r="J93" s="12">
        <f t="shared" si="4"/>
        <v>7</v>
      </c>
      <c r="K93" s="78">
        <f t="shared" si="5"/>
        <v>2024</v>
      </c>
    </row>
    <row r="94" spans="1:11" x14ac:dyDescent="0.2">
      <c r="A94" s="12">
        <f>IFERROR(IF(A93+1&lt;=Duration*VLOOKUP(PaymentFrqcy,Mapping!A:B,2,FALSE),A93+1,""),"")</f>
        <v>50</v>
      </c>
      <c r="B94" s="58">
        <f t="shared" si="0"/>
        <v>232656.07616222583</v>
      </c>
      <c r="C94" s="59">
        <f t="shared" si="1"/>
        <v>45528</v>
      </c>
      <c r="D94" s="60">
        <f t="shared" si="2"/>
        <v>2024</v>
      </c>
      <c r="E94" s="61">
        <f>IF(A94="","",InterestRate/VLOOKUP(PaymentFrqcy,Mapping!$A:$B,2,FALSE))</f>
        <v>2.2499999999999998E-3</v>
      </c>
      <c r="F94" s="62">
        <f>IF(A94="","",PMT(E94,Duration*VLOOKUP(PaymentFrqcy,Mapping!A:B,2,FALSE),LoanAmount,,VLOOKUP(PaymentsDue,Mapping!$A:$B,2,FALSE)))</f>
        <v>-843.75992868791536</v>
      </c>
      <c r="G94" s="62">
        <f>IF(A94="","",PPMT(E94,A94,Duration*VLOOKUP(PaymentFrqcy,Mapping!A:B,2,FALSE),LoanAmount,,VLOOKUP(PaymentsDue,Mapping!$A:$B,2,FALSE)))</f>
        <v>-320.28375732290755</v>
      </c>
      <c r="H94" s="62">
        <f>IF(A94="","",IPMT(E94,A94,Duration*VLOOKUP(PaymentFrqcy,Mapping!$A:$B,2,FALSE),LoanAmount,,VLOOKUP(PaymentsDue,Mapping!$A:$B,2,FALSE)))</f>
        <v>-523.47617136500799</v>
      </c>
      <c r="I94" s="58">
        <f t="shared" si="3"/>
        <v>232335.79240490292</v>
      </c>
      <c r="J94" s="12">
        <f t="shared" si="4"/>
        <v>8</v>
      </c>
      <c r="K94" s="78">
        <f t="shared" si="5"/>
        <v>2024</v>
      </c>
    </row>
    <row r="95" spans="1:11" x14ac:dyDescent="0.2">
      <c r="A95" s="12">
        <f>IFERROR(IF(A94+1&lt;=Duration*VLOOKUP(PaymentFrqcy,Mapping!A:B,2,FALSE),A94+1,""),"")</f>
        <v>51</v>
      </c>
      <c r="B95" s="58">
        <f t="shared" si="0"/>
        <v>232335.79240490292</v>
      </c>
      <c r="C95" s="59">
        <f t="shared" si="1"/>
        <v>45559</v>
      </c>
      <c r="D95" s="60">
        <f t="shared" si="2"/>
        <v>2024</v>
      </c>
      <c r="E95" s="61">
        <f>IF(A95="","",InterestRate/VLOOKUP(PaymentFrqcy,Mapping!$A:$B,2,FALSE))</f>
        <v>2.2499999999999998E-3</v>
      </c>
      <c r="F95" s="62">
        <f>IF(A95="","",PMT(E95,Duration*VLOOKUP(PaymentFrqcy,Mapping!A:B,2,FALSE),LoanAmount,,VLOOKUP(PaymentsDue,Mapping!$A:$B,2,FALSE)))</f>
        <v>-843.75992868791536</v>
      </c>
      <c r="G95" s="62">
        <f>IF(A95="","",PPMT(E95,A95,Duration*VLOOKUP(PaymentFrqcy,Mapping!A:B,2,FALSE),LoanAmount,,VLOOKUP(PaymentsDue,Mapping!$A:$B,2,FALSE)))</f>
        <v>-321.00439577688405</v>
      </c>
      <c r="H95" s="62">
        <f>IF(A95="","",IPMT(E95,A95,Duration*VLOOKUP(PaymentFrqcy,Mapping!$A:$B,2,FALSE),LoanAmount,,VLOOKUP(PaymentsDue,Mapping!$A:$B,2,FALSE)))</f>
        <v>-522.75553291103131</v>
      </c>
      <c r="I95" s="58">
        <f t="shared" si="3"/>
        <v>232014.78800912603</v>
      </c>
      <c r="J95" s="12">
        <f t="shared" si="4"/>
        <v>9</v>
      </c>
      <c r="K95" s="78">
        <f t="shared" si="5"/>
        <v>2024</v>
      </c>
    </row>
    <row r="96" spans="1:11" x14ac:dyDescent="0.2">
      <c r="A96" s="12">
        <f>IFERROR(IF(A95+1&lt;=Duration*VLOOKUP(PaymentFrqcy,Mapping!A:B,2,FALSE),A95+1,""),"")</f>
        <v>52</v>
      </c>
      <c r="B96" s="58">
        <f t="shared" si="0"/>
        <v>232014.78800912603</v>
      </c>
      <c r="C96" s="59">
        <f t="shared" si="1"/>
        <v>45589</v>
      </c>
      <c r="D96" s="60">
        <f t="shared" si="2"/>
        <v>2024</v>
      </c>
      <c r="E96" s="61">
        <f>IF(A96="","",InterestRate/VLOOKUP(PaymentFrqcy,Mapping!$A:$B,2,FALSE))</f>
        <v>2.2499999999999998E-3</v>
      </c>
      <c r="F96" s="62">
        <f>IF(A96="","",PMT(E96,Duration*VLOOKUP(PaymentFrqcy,Mapping!A:B,2,FALSE),LoanAmount,,VLOOKUP(PaymentsDue,Mapping!$A:$B,2,FALSE)))</f>
        <v>-843.75992868791536</v>
      </c>
      <c r="G96" s="62">
        <f>IF(A96="","",PPMT(E96,A96,Duration*VLOOKUP(PaymentFrqcy,Mapping!A:B,2,FALSE),LoanAmount,,VLOOKUP(PaymentsDue,Mapping!$A:$B,2,FALSE)))</f>
        <v>-321.72665566738209</v>
      </c>
      <c r="H96" s="62">
        <f>IF(A96="","",IPMT(E96,A96,Duration*VLOOKUP(PaymentFrqcy,Mapping!$A:$B,2,FALSE),LoanAmount,,VLOOKUP(PaymentsDue,Mapping!$A:$B,2,FALSE)))</f>
        <v>-522.03327302053333</v>
      </c>
      <c r="I96" s="58">
        <f t="shared" si="3"/>
        <v>231693.06135345864</v>
      </c>
      <c r="J96" s="12">
        <f t="shared" si="4"/>
        <v>10</v>
      </c>
      <c r="K96" s="78">
        <f t="shared" si="5"/>
        <v>2024</v>
      </c>
    </row>
    <row r="97" spans="1:11" x14ac:dyDescent="0.2">
      <c r="A97" s="12">
        <f>IFERROR(IF(A96+1&lt;=Duration*VLOOKUP(PaymentFrqcy,Mapping!A:B,2,FALSE),A96+1,""),"")</f>
        <v>53</v>
      </c>
      <c r="B97" s="58">
        <f t="shared" si="0"/>
        <v>231693.06135345864</v>
      </c>
      <c r="C97" s="59">
        <f t="shared" si="1"/>
        <v>45620</v>
      </c>
      <c r="D97" s="60">
        <f t="shared" si="2"/>
        <v>2024</v>
      </c>
      <c r="E97" s="61">
        <f>IF(A97="","",InterestRate/VLOOKUP(PaymentFrqcy,Mapping!$A:$B,2,FALSE))</f>
        <v>2.2499999999999998E-3</v>
      </c>
      <c r="F97" s="62">
        <f>IF(A97="","",PMT(E97,Duration*VLOOKUP(PaymentFrqcy,Mapping!A:B,2,FALSE),LoanAmount,,VLOOKUP(PaymentsDue,Mapping!$A:$B,2,FALSE)))</f>
        <v>-843.75992868791536</v>
      </c>
      <c r="G97" s="62">
        <f>IF(A97="","",PPMT(E97,A97,Duration*VLOOKUP(PaymentFrqcy,Mapping!A:B,2,FALSE),LoanAmount,,VLOOKUP(PaymentsDue,Mapping!$A:$B,2,FALSE)))</f>
        <v>-322.4505406426336</v>
      </c>
      <c r="H97" s="62">
        <f>IF(A97="","",IPMT(E97,A97,Duration*VLOOKUP(PaymentFrqcy,Mapping!$A:$B,2,FALSE),LoanAmount,,VLOOKUP(PaymentsDue,Mapping!$A:$B,2,FALSE)))</f>
        <v>-521.30938804528182</v>
      </c>
      <c r="I97" s="58">
        <f t="shared" si="3"/>
        <v>231370.61081281601</v>
      </c>
      <c r="J97" s="12">
        <f t="shared" si="4"/>
        <v>11</v>
      </c>
      <c r="K97" s="78">
        <f t="shared" si="5"/>
        <v>2024</v>
      </c>
    </row>
    <row r="98" spans="1:11" x14ac:dyDescent="0.2">
      <c r="A98" s="12">
        <f>IFERROR(IF(A97+1&lt;=Duration*VLOOKUP(PaymentFrqcy,Mapping!A:B,2,FALSE),A97+1,""),"")</f>
        <v>54</v>
      </c>
      <c r="B98" s="58">
        <f t="shared" si="0"/>
        <v>231370.61081281601</v>
      </c>
      <c r="C98" s="59">
        <f t="shared" si="1"/>
        <v>45650</v>
      </c>
      <c r="D98" s="60">
        <f t="shared" si="2"/>
        <v>2024</v>
      </c>
      <c r="E98" s="61">
        <f>IF(A98="","",InterestRate/VLOOKUP(PaymentFrqcy,Mapping!$A:$B,2,FALSE))</f>
        <v>2.2499999999999998E-3</v>
      </c>
      <c r="F98" s="62">
        <f>IF(A98="","",PMT(E98,Duration*VLOOKUP(PaymentFrqcy,Mapping!A:B,2,FALSE),LoanAmount,,VLOOKUP(PaymentsDue,Mapping!$A:$B,2,FALSE)))</f>
        <v>-843.75992868791536</v>
      </c>
      <c r="G98" s="62">
        <f>IF(A98="","",PPMT(E98,A98,Duration*VLOOKUP(PaymentFrqcy,Mapping!A:B,2,FALSE),LoanAmount,,VLOOKUP(PaymentsDue,Mapping!$A:$B,2,FALSE)))</f>
        <v>-323.17605435907961</v>
      </c>
      <c r="H98" s="62">
        <f>IF(A98="","",IPMT(E98,A98,Duration*VLOOKUP(PaymentFrqcy,Mapping!$A:$B,2,FALSE),LoanAmount,,VLOOKUP(PaymentsDue,Mapping!$A:$B,2,FALSE)))</f>
        <v>-520.5838743288358</v>
      </c>
      <c r="I98" s="58">
        <f t="shared" si="3"/>
        <v>231047.43475845692</v>
      </c>
      <c r="J98" s="12">
        <f t="shared" si="4"/>
        <v>12</v>
      </c>
      <c r="K98" s="78">
        <f t="shared" si="5"/>
        <v>2024</v>
      </c>
    </row>
    <row r="99" spans="1:11" x14ac:dyDescent="0.2">
      <c r="A99" s="12">
        <f>IFERROR(IF(A98+1&lt;=Duration*VLOOKUP(PaymentFrqcy,Mapping!A:B,2,FALSE),A98+1,""),"")</f>
        <v>55</v>
      </c>
      <c r="B99" s="58">
        <f t="shared" si="0"/>
        <v>231047.43475845692</v>
      </c>
      <c r="C99" s="59">
        <f t="shared" si="1"/>
        <v>45681</v>
      </c>
      <c r="D99" s="60">
        <f t="shared" si="2"/>
        <v>2025</v>
      </c>
      <c r="E99" s="61">
        <f>IF(A99="","",InterestRate/VLOOKUP(PaymentFrqcy,Mapping!$A:$B,2,FALSE))</f>
        <v>2.2499999999999998E-3</v>
      </c>
      <c r="F99" s="62">
        <f>IF(A99="","",PMT(E99,Duration*VLOOKUP(PaymentFrqcy,Mapping!A:B,2,FALSE),LoanAmount,,VLOOKUP(PaymentsDue,Mapping!$A:$B,2,FALSE)))</f>
        <v>-843.75992868791536</v>
      </c>
      <c r="G99" s="62">
        <f>IF(A99="","",PPMT(E99,A99,Duration*VLOOKUP(PaymentFrqcy,Mapping!A:B,2,FALSE),LoanAmount,,VLOOKUP(PaymentsDue,Mapping!$A:$B,2,FALSE)))</f>
        <v>-323.9032004813875</v>
      </c>
      <c r="H99" s="62">
        <f>IF(A99="","",IPMT(E99,A99,Duration*VLOOKUP(PaymentFrqcy,Mapping!$A:$B,2,FALSE),LoanAmount,,VLOOKUP(PaymentsDue,Mapping!$A:$B,2,FALSE)))</f>
        <v>-519.85672820652792</v>
      </c>
      <c r="I99" s="58">
        <f t="shared" si="3"/>
        <v>230723.53155797554</v>
      </c>
      <c r="J99" s="12">
        <f t="shared" si="4"/>
        <v>1</v>
      </c>
      <c r="K99" s="78">
        <f t="shared" si="5"/>
        <v>2025</v>
      </c>
    </row>
    <row r="100" spans="1:11" x14ac:dyDescent="0.2">
      <c r="A100" s="12">
        <f>IFERROR(IF(A99+1&lt;=Duration*VLOOKUP(PaymentFrqcy,Mapping!A:B,2,FALSE),A99+1,""),"")</f>
        <v>56</v>
      </c>
      <c r="B100" s="58">
        <f t="shared" si="0"/>
        <v>230723.53155797554</v>
      </c>
      <c r="C100" s="59">
        <f t="shared" si="1"/>
        <v>45712</v>
      </c>
      <c r="D100" s="60">
        <f t="shared" si="2"/>
        <v>2025</v>
      </c>
      <c r="E100" s="61">
        <f>IF(A100="","",InterestRate/VLOOKUP(PaymentFrqcy,Mapping!$A:$B,2,FALSE))</f>
        <v>2.2499999999999998E-3</v>
      </c>
      <c r="F100" s="62">
        <f>IF(A100="","",PMT(E100,Duration*VLOOKUP(PaymentFrqcy,Mapping!A:B,2,FALSE),LoanAmount,,VLOOKUP(PaymentsDue,Mapping!$A:$B,2,FALSE)))</f>
        <v>-843.75992868791536</v>
      </c>
      <c r="G100" s="62">
        <f>IF(A100="","",PPMT(E100,A100,Duration*VLOOKUP(PaymentFrqcy,Mapping!A:B,2,FALSE),LoanAmount,,VLOOKUP(PaymentsDue,Mapping!$A:$B,2,FALSE)))</f>
        <v>-324.63198268247061</v>
      </c>
      <c r="H100" s="62">
        <f>IF(A100="","",IPMT(E100,A100,Duration*VLOOKUP(PaymentFrqcy,Mapping!$A:$B,2,FALSE),LoanAmount,,VLOOKUP(PaymentsDue,Mapping!$A:$B,2,FALSE)))</f>
        <v>-519.12794600544487</v>
      </c>
      <c r="I100" s="58">
        <f t="shared" si="3"/>
        <v>230398.89957529306</v>
      </c>
      <c r="J100" s="12">
        <f t="shared" si="4"/>
        <v>2</v>
      </c>
      <c r="K100" s="78">
        <f t="shared" si="5"/>
        <v>2025</v>
      </c>
    </row>
    <row r="101" spans="1:11" x14ac:dyDescent="0.2">
      <c r="A101" s="12">
        <f>IFERROR(IF(A100+1&lt;=Duration*VLOOKUP(PaymentFrqcy,Mapping!A:B,2,FALSE),A100+1,""),"")</f>
        <v>57</v>
      </c>
      <c r="B101" s="58">
        <f t="shared" si="0"/>
        <v>230398.89957529306</v>
      </c>
      <c r="C101" s="59">
        <f t="shared" si="1"/>
        <v>45740</v>
      </c>
      <c r="D101" s="60">
        <f t="shared" si="2"/>
        <v>2025</v>
      </c>
      <c r="E101" s="61">
        <f>IF(A101="","",InterestRate/VLOOKUP(PaymentFrqcy,Mapping!$A:$B,2,FALSE))</f>
        <v>2.2499999999999998E-3</v>
      </c>
      <c r="F101" s="62">
        <f>IF(A101="","",PMT(E101,Duration*VLOOKUP(PaymentFrqcy,Mapping!A:B,2,FALSE),LoanAmount,,VLOOKUP(PaymentsDue,Mapping!$A:$B,2,FALSE)))</f>
        <v>-843.75992868791536</v>
      </c>
      <c r="G101" s="62">
        <f>IF(A101="","",PPMT(E101,A101,Duration*VLOOKUP(PaymentFrqcy,Mapping!A:B,2,FALSE),LoanAmount,,VLOOKUP(PaymentsDue,Mapping!$A:$B,2,FALSE)))</f>
        <v>-325.36240464350618</v>
      </c>
      <c r="H101" s="62">
        <f>IF(A101="","",IPMT(E101,A101,Duration*VLOOKUP(PaymentFrqcy,Mapping!$A:$B,2,FALSE),LoanAmount,,VLOOKUP(PaymentsDue,Mapping!$A:$B,2,FALSE)))</f>
        <v>-518.39752404440924</v>
      </c>
      <c r="I101" s="58">
        <f t="shared" si="3"/>
        <v>230073.53717064956</v>
      </c>
      <c r="J101" s="12">
        <f t="shared" si="4"/>
        <v>3</v>
      </c>
      <c r="K101" s="78">
        <f t="shared" si="5"/>
        <v>2025</v>
      </c>
    </row>
    <row r="102" spans="1:11" x14ac:dyDescent="0.2">
      <c r="A102" s="12">
        <f>IFERROR(IF(A101+1&lt;=Duration*VLOOKUP(PaymentFrqcy,Mapping!A:B,2,FALSE),A101+1,""),"")</f>
        <v>58</v>
      </c>
      <c r="B102" s="58">
        <f t="shared" si="0"/>
        <v>230073.53717064956</v>
      </c>
      <c r="C102" s="59">
        <f t="shared" si="1"/>
        <v>45771</v>
      </c>
      <c r="D102" s="60">
        <f t="shared" si="2"/>
        <v>2025</v>
      </c>
      <c r="E102" s="61">
        <f>IF(A102="","",InterestRate/VLOOKUP(PaymentFrqcy,Mapping!$A:$B,2,FALSE))</f>
        <v>2.2499999999999998E-3</v>
      </c>
      <c r="F102" s="62">
        <f>IF(A102="","",PMT(E102,Duration*VLOOKUP(PaymentFrqcy,Mapping!A:B,2,FALSE),LoanAmount,,VLOOKUP(PaymentsDue,Mapping!$A:$B,2,FALSE)))</f>
        <v>-843.75992868791536</v>
      </c>
      <c r="G102" s="62">
        <f>IF(A102="","",PPMT(E102,A102,Duration*VLOOKUP(PaymentFrqcy,Mapping!A:B,2,FALSE),LoanAmount,,VLOOKUP(PaymentsDue,Mapping!$A:$B,2,FALSE)))</f>
        <v>-326.09447005395413</v>
      </c>
      <c r="H102" s="62">
        <f>IF(A102="","",IPMT(E102,A102,Duration*VLOOKUP(PaymentFrqcy,Mapping!$A:$B,2,FALSE),LoanAmount,,VLOOKUP(PaymentsDue,Mapping!$A:$B,2,FALSE)))</f>
        <v>-517.66545863396152</v>
      </c>
      <c r="I102" s="58">
        <f t="shared" si="3"/>
        <v>229747.44270059562</v>
      </c>
      <c r="J102" s="12">
        <f t="shared" si="4"/>
        <v>4</v>
      </c>
      <c r="K102" s="78">
        <f t="shared" si="5"/>
        <v>2025</v>
      </c>
    </row>
    <row r="103" spans="1:11" x14ac:dyDescent="0.2">
      <c r="A103" s="12">
        <f>IFERROR(IF(A102+1&lt;=Duration*VLOOKUP(PaymentFrqcy,Mapping!A:B,2,FALSE),A102+1,""),"")</f>
        <v>59</v>
      </c>
      <c r="B103" s="58">
        <f t="shared" si="0"/>
        <v>229747.44270059562</v>
      </c>
      <c r="C103" s="59">
        <f t="shared" si="1"/>
        <v>45801</v>
      </c>
      <c r="D103" s="60">
        <f t="shared" si="2"/>
        <v>2025</v>
      </c>
      <c r="E103" s="61">
        <f>IF(A103="","",InterestRate/VLOOKUP(PaymentFrqcy,Mapping!$A:$B,2,FALSE))</f>
        <v>2.2499999999999998E-3</v>
      </c>
      <c r="F103" s="62">
        <f>IF(A103="","",PMT(E103,Duration*VLOOKUP(PaymentFrqcy,Mapping!A:B,2,FALSE),LoanAmount,,VLOOKUP(PaymentsDue,Mapping!$A:$B,2,FALSE)))</f>
        <v>-843.75992868791536</v>
      </c>
      <c r="G103" s="62">
        <f>IF(A103="","",PPMT(E103,A103,Duration*VLOOKUP(PaymentFrqcy,Mapping!A:B,2,FALSE),LoanAmount,,VLOOKUP(PaymentsDue,Mapping!$A:$B,2,FALSE)))</f>
        <v>-326.82818261157547</v>
      </c>
      <c r="H103" s="62">
        <f>IF(A103="","",IPMT(E103,A103,Duration*VLOOKUP(PaymentFrqcy,Mapping!$A:$B,2,FALSE),LoanAmount,,VLOOKUP(PaymentsDue,Mapping!$A:$B,2,FALSE)))</f>
        <v>-516.93174607633989</v>
      </c>
      <c r="I103" s="58">
        <f t="shared" si="3"/>
        <v>229420.61451798404</v>
      </c>
      <c r="J103" s="12">
        <f t="shared" si="4"/>
        <v>5</v>
      </c>
      <c r="K103" s="78">
        <f t="shared" si="5"/>
        <v>2025</v>
      </c>
    </row>
    <row r="104" spans="1:11" x14ac:dyDescent="0.2">
      <c r="A104" s="12">
        <f>IFERROR(IF(A103+1&lt;=Duration*VLOOKUP(PaymentFrqcy,Mapping!A:B,2,FALSE),A103+1,""),"")</f>
        <v>60</v>
      </c>
      <c r="B104" s="58">
        <f t="shared" si="0"/>
        <v>229420.61451798404</v>
      </c>
      <c r="C104" s="59">
        <f t="shared" si="1"/>
        <v>45832</v>
      </c>
      <c r="D104" s="60">
        <f t="shared" si="2"/>
        <v>2025</v>
      </c>
      <c r="E104" s="61">
        <f>IF(A104="","",InterestRate/VLOOKUP(PaymentFrqcy,Mapping!$A:$B,2,FALSE))</f>
        <v>2.2499999999999998E-3</v>
      </c>
      <c r="F104" s="62">
        <f>IF(A104="","",PMT(E104,Duration*VLOOKUP(PaymentFrqcy,Mapping!A:B,2,FALSE),LoanAmount,,VLOOKUP(PaymentsDue,Mapping!$A:$B,2,FALSE)))</f>
        <v>-843.75992868791536</v>
      </c>
      <c r="G104" s="62">
        <f>IF(A104="","",PPMT(E104,A104,Duration*VLOOKUP(PaymentFrqcy,Mapping!A:B,2,FALSE),LoanAmount,,VLOOKUP(PaymentsDue,Mapping!$A:$B,2,FALSE)))</f>
        <v>-327.56354602245148</v>
      </c>
      <c r="H104" s="62">
        <f>IF(A104="","",IPMT(E104,A104,Duration*VLOOKUP(PaymentFrqcy,Mapping!$A:$B,2,FALSE),LoanAmount,,VLOOKUP(PaymentsDue,Mapping!$A:$B,2,FALSE)))</f>
        <v>-516.19638266546383</v>
      </c>
      <c r="I104" s="58">
        <f t="shared" si="3"/>
        <v>229093.05097196158</v>
      </c>
      <c r="J104" s="12">
        <f t="shared" si="4"/>
        <v>6</v>
      </c>
      <c r="K104" s="78">
        <f t="shared" si="5"/>
        <v>2025</v>
      </c>
    </row>
    <row r="105" spans="1:11" x14ac:dyDescent="0.2">
      <c r="A105" s="12">
        <f>IFERROR(IF(A104+1&lt;=Duration*VLOOKUP(PaymentFrqcy,Mapping!A:B,2,FALSE),A104+1,""),"")</f>
        <v>61</v>
      </c>
      <c r="B105" s="58">
        <f t="shared" si="0"/>
        <v>229093.05097196158</v>
      </c>
      <c r="C105" s="59">
        <f t="shared" si="1"/>
        <v>45862</v>
      </c>
      <c r="D105" s="60">
        <f t="shared" si="2"/>
        <v>2025</v>
      </c>
      <c r="E105" s="61">
        <f>IF(A105="","",InterestRate/VLOOKUP(PaymentFrqcy,Mapping!$A:$B,2,FALSE))</f>
        <v>2.2499999999999998E-3</v>
      </c>
      <c r="F105" s="62">
        <f>IF(A105="","",PMT(E105,Duration*VLOOKUP(PaymentFrqcy,Mapping!A:B,2,FALSE),LoanAmount,,VLOOKUP(PaymentsDue,Mapping!$A:$B,2,FALSE)))</f>
        <v>-843.75992868791536</v>
      </c>
      <c r="G105" s="62">
        <f>IF(A105="","",PPMT(E105,A105,Duration*VLOOKUP(PaymentFrqcy,Mapping!A:B,2,FALSE),LoanAmount,,VLOOKUP(PaymentsDue,Mapping!$A:$B,2,FALSE)))</f>
        <v>-328.3005640010021</v>
      </c>
      <c r="H105" s="62">
        <f>IF(A105="","",IPMT(E105,A105,Duration*VLOOKUP(PaymentFrqcy,Mapping!$A:$B,2,FALSE),LoanAmount,,VLOOKUP(PaymentsDue,Mapping!$A:$B,2,FALSE)))</f>
        <v>-515.45936468691343</v>
      </c>
      <c r="I105" s="58">
        <f t="shared" si="3"/>
        <v>228764.75040796059</v>
      </c>
      <c r="J105" s="12">
        <f t="shared" si="4"/>
        <v>7</v>
      </c>
      <c r="K105" s="78">
        <f t="shared" si="5"/>
        <v>2025</v>
      </c>
    </row>
    <row r="106" spans="1:11" x14ac:dyDescent="0.2">
      <c r="A106" s="12">
        <f>IFERROR(IF(A105+1&lt;=Duration*VLOOKUP(PaymentFrqcy,Mapping!A:B,2,FALSE),A105+1,""),"")</f>
        <v>62</v>
      </c>
      <c r="B106" s="58">
        <f t="shared" si="0"/>
        <v>228764.75040796059</v>
      </c>
      <c r="C106" s="59">
        <f t="shared" si="1"/>
        <v>45893</v>
      </c>
      <c r="D106" s="60">
        <f t="shared" si="2"/>
        <v>2025</v>
      </c>
      <c r="E106" s="61">
        <f>IF(A106="","",InterestRate/VLOOKUP(PaymentFrqcy,Mapping!$A:$B,2,FALSE))</f>
        <v>2.2499999999999998E-3</v>
      </c>
      <c r="F106" s="62">
        <f>IF(A106="","",PMT(E106,Duration*VLOOKUP(PaymentFrqcy,Mapping!A:B,2,FALSE),LoanAmount,,VLOOKUP(PaymentsDue,Mapping!$A:$B,2,FALSE)))</f>
        <v>-843.75992868791536</v>
      </c>
      <c r="G106" s="62">
        <f>IF(A106="","",PPMT(E106,A106,Duration*VLOOKUP(PaymentFrqcy,Mapping!A:B,2,FALSE),LoanAmount,,VLOOKUP(PaymentsDue,Mapping!$A:$B,2,FALSE)))</f>
        <v>-329.03924027000431</v>
      </c>
      <c r="H106" s="62">
        <f>IF(A106="","",IPMT(E106,A106,Duration*VLOOKUP(PaymentFrqcy,Mapping!$A:$B,2,FALSE),LoanAmount,,VLOOKUP(PaymentsDue,Mapping!$A:$B,2,FALSE)))</f>
        <v>-514.72068841791111</v>
      </c>
      <c r="I106" s="58">
        <f t="shared" si="3"/>
        <v>228435.71116769058</v>
      </c>
      <c r="J106" s="12">
        <f t="shared" si="4"/>
        <v>8</v>
      </c>
      <c r="K106" s="78">
        <f t="shared" si="5"/>
        <v>2025</v>
      </c>
    </row>
    <row r="107" spans="1:11" x14ac:dyDescent="0.2">
      <c r="A107" s="12">
        <f>IFERROR(IF(A106+1&lt;=Duration*VLOOKUP(PaymentFrqcy,Mapping!A:B,2,FALSE),A106+1,""),"")</f>
        <v>63</v>
      </c>
      <c r="B107" s="58">
        <f t="shared" si="0"/>
        <v>228435.71116769058</v>
      </c>
      <c r="C107" s="59">
        <f t="shared" si="1"/>
        <v>45924</v>
      </c>
      <c r="D107" s="60">
        <f t="shared" si="2"/>
        <v>2025</v>
      </c>
      <c r="E107" s="61">
        <f>IF(A107="","",InterestRate/VLOOKUP(PaymentFrqcy,Mapping!$A:$B,2,FALSE))</f>
        <v>2.2499999999999998E-3</v>
      </c>
      <c r="F107" s="62">
        <f>IF(A107="","",PMT(E107,Duration*VLOOKUP(PaymentFrqcy,Mapping!A:B,2,FALSE),LoanAmount,,VLOOKUP(PaymentsDue,Mapping!$A:$B,2,FALSE)))</f>
        <v>-843.75992868791536</v>
      </c>
      <c r="G107" s="62">
        <f>IF(A107="","",PPMT(E107,A107,Duration*VLOOKUP(PaymentFrqcy,Mapping!A:B,2,FALSE),LoanAmount,,VLOOKUP(PaymentsDue,Mapping!$A:$B,2,FALSE)))</f>
        <v>-329.77957856061175</v>
      </c>
      <c r="H107" s="62">
        <f>IF(A107="","",IPMT(E107,A107,Duration*VLOOKUP(PaymentFrqcy,Mapping!$A:$B,2,FALSE),LoanAmount,,VLOOKUP(PaymentsDue,Mapping!$A:$B,2,FALSE)))</f>
        <v>-513.98035012730361</v>
      </c>
      <c r="I107" s="58">
        <f t="shared" si="3"/>
        <v>228105.93158912996</v>
      </c>
      <c r="J107" s="12">
        <f t="shared" si="4"/>
        <v>9</v>
      </c>
      <c r="K107" s="78">
        <f t="shared" si="5"/>
        <v>2025</v>
      </c>
    </row>
    <row r="108" spans="1:11" x14ac:dyDescent="0.2">
      <c r="A108" s="12">
        <f>IFERROR(IF(A107+1&lt;=Duration*VLOOKUP(PaymentFrqcy,Mapping!A:B,2,FALSE),A107+1,""),"")</f>
        <v>64</v>
      </c>
      <c r="B108" s="58">
        <f t="shared" si="0"/>
        <v>228105.93158912996</v>
      </c>
      <c r="C108" s="59">
        <f t="shared" si="1"/>
        <v>45954</v>
      </c>
      <c r="D108" s="60">
        <f t="shared" si="2"/>
        <v>2025</v>
      </c>
      <c r="E108" s="61">
        <f>IF(A108="","",InterestRate/VLOOKUP(PaymentFrqcy,Mapping!$A:$B,2,FALSE))</f>
        <v>2.2499999999999998E-3</v>
      </c>
      <c r="F108" s="62">
        <f>IF(A108="","",PMT(E108,Duration*VLOOKUP(PaymentFrqcy,Mapping!A:B,2,FALSE),LoanAmount,,VLOOKUP(PaymentsDue,Mapping!$A:$B,2,FALSE)))</f>
        <v>-843.75992868791536</v>
      </c>
      <c r="G108" s="62">
        <f>IF(A108="","",PPMT(E108,A108,Duration*VLOOKUP(PaymentFrqcy,Mapping!A:B,2,FALSE),LoanAmount,,VLOOKUP(PaymentsDue,Mapping!$A:$B,2,FALSE)))</f>
        <v>-330.52158261237315</v>
      </c>
      <c r="H108" s="62">
        <f>IF(A108="","",IPMT(E108,A108,Duration*VLOOKUP(PaymentFrqcy,Mapping!$A:$B,2,FALSE),LoanAmount,,VLOOKUP(PaymentsDue,Mapping!$A:$B,2,FALSE)))</f>
        <v>-513.23834607554227</v>
      </c>
      <c r="I108" s="58">
        <f t="shared" si="3"/>
        <v>227775.4100065176</v>
      </c>
      <c r="J108" s="12">
        <f t="shared" si="4"/>
        <v>10</v>
      </c>
      <c r="K108" s="78">
        <f t="shared" si="5"/>
        <v>2025</v>
      </c>
    </row>
    <row r="109" spans="1:11" x14ac:dyDescent="0.2">
      <c r="A109" s="12">
        <f>IFERROR(IF(A108+1&lt;=Duration*VLOOKUP(PaymentFrqcy,Mapping!A:B,2,FALSE),A108+1,""),"")</f>
        <v>65</v>
      </c>
      <c r="B109" s="58">
        <f t="shared" si="0"/>
        <v>227775.4100065176</v>
      </c>
      <c r="C109" s="59">
        <f t="shared" si="1"/>
        <v>45985</v>
      </c>
      <c r="D109" s="60">
        <f t="shared" si="2"/>
        <v>2025</v>
      </c>
      <c r="E109" s="61">
        <f>IF(A109="","",InterestRate/VLOOKUP(PaymentFrqcy,Mapping!$A:$B,2,FALSE))</f>
        <v>2.2499999999999998E-3</v>
      </c>
      <c r="F109" s="62">
        <f>IF(A109="","",PMT(E109,Duration*VLOOKUP(PaymentFrqcy,Mapping!A:B,2,FALSE),LoanAmount,,VLOOKUP(PaymentsDue,Mapping!$A:$B,2,FALSE)))</f>
        <v>-843.75992868791536</v>
      </c>
      <c r="G109" s="62">
        <f>IF(A109="","",PPMT(E109,A109,Duration*VLOOKUP(PaymentFrqcy,Mapping!A:B,2,FALSE),LoanAmount,,VLOOKUP(PaymentsDue,Mapping!$A:$B,2,FALSE)))</f>
        <v>-331.26525617325103</v>
      </c>
      <c r="H109" s="62">
        <f>IF(A109="","",IPMT(E109,A109,Duration*VLOOKUP(PaymentFrqcy,Mapping!$A:$B,2,FALSE),LoanAmount,,VLOOKUP(PaymentsDue,Mapping!$A:$B,2,FALSE)))</f>
        <v>-512.49467251466433</v>
      </c>
      <c r="I109" s="58">
        <f t="shared" si="3"/>
        <v>227444.14475034436</v>
      </c>
      <c r="J109" s="12">
        <f t="shared" si="4"/>
        <v>11</v>
      </c>
      <c r="K109" s="78">
        <f t="shared" si="5"/>
        <v>2025</v>
      </c>
    </row>
    <row r="110" spans="1:11" x14ac:dyDescent="0.2">
      <c r="A110" s="12">
        <f>IFERROR(IF(A109+1&lt;=Duration*VLOOKUP(PaymentFrqcy,Mapping!A:B,2,FALSE),A109+1,""),"")</f>
        <v>66</v>
      </c>
      <c r="B110" s="58">
        <f t="shared" ref="B110:B173" si="6">IFERROR(IF(ROUNDDOWN(I109,0)=0,"",I109),"")</f>
        <v>227444.14475034436</v>
      </c>
      <c r="C110" s="59">
        <f t="shared" ref="C110:C173" si="7">IF(AND(A110&lt;&gt;"",PaymentFrqcy="Monthly"),DATE(YEAR(C109),MONTH(C109)+1,DAY(C109)),IF(AND(A110&lt;&gt;"",PaymentFrqcy="Quarterly"),DATE(YEAR(C109),MONTH(C109)+3,DAY(C109)),IF(AND(A110&lt;&gt;"",PaymentFrqcy="Semi-Annually"),DATE(YEAR(C109),MONTH(C109)+6,DAY(C109)),"")))</f>
        <v>46015</v>
      </c>
      <c r="D110" s="60">
        <f t="shared" ref="D110:D173" si="8">IFERROR(YEAR(C110),"")</f>
        <v>2025</v>
      </c>
      <c r="E110" s="61">
        <f>IF(A110="","",InterestRate/VLOOKUP(PaymentFrqcy,Mapping!$A:$B,2,FALSE))</f>
        <v>2.2499999999999998E-3</v>
      </c>
      <c r="F110" s="62">
        <f>IF(A110="","",PMT(E110,Duration*VLOOKUP(PaymentFrqcy,Mapping!A:B,2,FALSE),LoanAmount,,VLOOKUP(PaymentsDue,Mapping!$A:$B,2,FALSE)))</f>
        <v>-843.75992868791536</v>
      </c>
      <c r="G110" s="62">
        <f>IF(A110="","",PPMT(E110,A110,Duration*VLOOKUP(PaymentFrqcy,Mapping!A:B,2,FALSE),LoanAmount,,VLOOKUP(PaymentsDue,Mapping!$A:$B,2,FALSE)))</f>
        <v>-332.01060299964081</v>
      </c>
      <c r="H110" s="62">
        <f>IF(A110="","",IPMT(E110,A110,Duration*VLOOKUP(PaymentFrqcy,Mapping!$A:$B,2,FALSE),LoanAmount,,VLOOKUP(PaymentsDue,Mapping!$A:$B,2,FALSE)))</f>
        <v>-511.74932568827461</v>
      </c>
      <c r="I110" s="58">
        <f t="shared" ref="I110:I173" si="9">IFERROR(B110+G110,"")</f>
        <v>227112.13414734471</v>
      </c>
      <c r="J110" s="12">
        <f t="shared" ref="J110:J173" si="10">IF(A110="","",MONTH(C110))</f>
        <v>12</v>
      </c>
      <c r="K110" s="78">
        <f t="shared" ref="K110:K173" si="11">IF(A110="","",YEAR(C110))</f>
        <v>2025</v>
      </c>
    </row>
    <row r="111" spans="1:11" x14ac:dyDescent="0.2">
      <c r="A111" s="12">
        <f>IFERROR(IF(A110+1&lt;=Duration*VLOOKUP(PaymentFrqcy,Mapping!A:B,2,FALSE),A110+1,""),"")</f>
        <v>67</v>
      </c>
      <c r="B111" s="58">
        <f t="shared" si="6"/>
        <v>227112.13414734471</v>
      </c>
      <c r="C111" s="59">
        <f t="shared" si="7"/>
        <v>46046</v>
      </c>
      <c r="D111" s="60">
        <f t="shared" si="8"/>
        <v>2026</v>
      </c>
      <c r="E111" s="61">
        <f>IF(A111="","",InterestRate/VLOOKUP(PaymentFrqcy,Mapping!$A:$B,2,FALSE))</f>
        <v>2.2499999999999998E-3</v>
      </c>
      <c r="F111" s="62">
        <f>IF(A111="","",PMT(E111,Duration*VLOOKUP(PaymentFrqcy,Mapping!A:B,2,FALSE),LoanAmount,,VLOOKUP(PaymentsDue,Mapping!$A:$B,2,FALSE)))</f>
        <v>-843.75992868791536</v>
      </c>
      <c r="G111" s="62">
        <f>IF(A111="","",PPMT(E111,A111,Duration*VLOOKUP(PaymentFrqcy,Mapping!A:B,2,FALSE),LoanAmount,,VLOOKUP(PaymentsDue,Mapping!$A:$B,2,FALSE)))</f>
        <v>-332.75762685639006</v>
      </c>
      <c r="H111" s="62">
        <f>IF(A111="","",IPMT(E111,A111,Duration*VLOOKUP(PaymentFrqcy,Mapping!$A:$B,2,FALSE),LoanAmount,,VLOOKUP(PaymentsDue,Mapping!$A:$B,2,FALSE)))</f>
        <v>-511.00230183152536</v>
      </c>
      <c r="I111" s="58">
        <f t="shared" si="9"/>
        <v>226779.37652048832</v>
      </c>
      <c r="J111" s="12">
        <f t="shared" si="10"/>
        <v>1</v>
      </c>
      <c r="K111" s="78">
        <f t="shared" si="11"/>
        <v>2026</v>
      </c>
    </row>
    <row r="112" spans="1:11" x14ac:dyDescent="0.2">
      <c r="A112" s="12">
        <f>IFERROR(IF(A111+1&lt;=Duration*VLOOKUP(PaymentFrqcy,Mapping!A:B,2,FALSE),A111+1,""),"")</f>
        <v>68</v>
      </c>
      <c r="B112" s="58">
        <f t="shared" si="6"/>
        <v>226779.37652048832</v>
      </c>
      <c r="C112" s="59">
        <f t="shared" si="7"/>
        <v>46077</v>
      </c>
      <c r="D112" s="60">
        <f t="shared" si="8"/>
        <v>2026</v>
      </c>
      <c r="E112" s="61">
        <f>IF(A112="","",InterestRate/VLOOKUP(PaymentFrqcy,Mapping!$A:$B,2,FALSE))</f>
        <v>2.2499999999999998E-3</v>
      </c>
      <c r="F112" s="62">
        <f>IF(A112="","",PMT(E112,Duration*VLOOKUP(PaymentFrqcy,Mapping!A:B,2,FALSE),LoanAmount,,VLOOKUP(PaymentsDue,Mapping!$A:$B,2,FALSE)))</f>
        <v>-843.75992868791536</v>
      </c>
      <c r="G112" s="62">
        <f>IF(A112="","",PPMT(E112,A112,Duration*VLOOKUP(PaymentFrqcy,Mapping!A:B,2,FALSE),LoanAmount,,VLOOKUP(PaymentsDue,Mapping!$A:$B,2,FALSE)))</f>
        <v>-333.50633151681689</v>
      </c>
      <c r="H112" s="62">
        <f>IF(A112="","",IPMT(E112,A112,Duration*VLOOKUP(PaymentFrqcy,Mapping!$A:$B,2,FALSE),LoanAmount,,VLOOKUP(PaymentsDue,Mapping!$A:$B,2,FALSE)))</f>
        <v>-510.25359717109865</v>
      </c>
      <c r="I112" s="58">
        <f t="shared" si="9"/>
        <v>226445.87018897152</v>
      </c>
      <c r="J112" s="12">
        <f t="shared" si="10"/>
        <v>2</v>
      </c>
      <c r="K112" s="78">
        <f t="shared" si="11"/>
        <v>2026</v>
      </c>
    </row>
    <row r="113" spans="1:11" x14ac:dyDescent="0.2">
      <c r="A113" s="12">
        <f>IFERROR(IF(A112+1&lt;=Duration*VLOOKUP(PaymentFrqcy,Mapping!A:B,2,FALSE),A112+1,""),"")</f>
        <v>69</v>
      </c>
      <c r="B113" s="58">
        <f t="shared" si="6"/>
        <v>226445.87018897152</v>
      </c>
      <c r="C113" s="59">
        <f t="shared" si="7"/>
        <v>46105</v>
      </c>
      <c r="D113" s="60">
        <f t="shared" si="8"/>
        <v>2026</v>
      </c>
      <c r="E113" s="61">
        <f>IF(A113="","",InterestRate/VLOOKUP(PaymentFrqcy,Mapping!$A:$B,2,FALSE))</f>
        <v>2.2499999999999998E-3</v>
      </c>
      <c r="F113" s="62">
        <f>IF(A113="","",PMT(E113,Duration*VLOOKUP(PaymentFrqcy,Mapping!A:B,2,FALSE),LoanAmount,,VLOOKUP(PaymentsDue,Mapping!$A:$B,2,FALSE)))</f>
        <v>-843.75992868791536</v>
      </c>
      <c r="G113" s="62">
        <f>IF(A113="","",PPMT(E113,A113,Duration*VLOOKUP(PaymentFrqcy,Mapping!A:B,2,FALSE),LoanAmount,,VLOOKUP(PaymentsDue,Mapping!$A:$B,2,FALSE)))</f>
        <v>-334.25672076272974</v>
      </c>
      <c r="H113" s="62">
        <f>IF(A113="","",IPMT(E113,A113,Duration*VLOOKUP(PaymentFrqcy,Mapping!$A:$B,2,FALSE),LoanAmount,,VLOOKUP(PaymentsDue,Mapping!$A:$B,2,FALSE)))</f>
        <v>-509.50320792518556</v>
      </c>
      <c r="I113" s="58">
        <f t="shared" si="9"/>
        <v>226111.61346820879</v>
      </c>
      <c r="J113" s="12">
        <f t="shared" si="10"/>
        <v>3</v>
      </c>
      <c r="K113" s="78">
        <f t="shared" si="11"/>
        <v>2026</v>
      </c>
    </row>
    <row r="114" spans="1:11" x14ac:dyDescent="0.2">
      <c r="A114" s="12">
        <f>IFERROR(IF(A113+1&lt;=Duration*VLOOKUP(PaymentFrqcy,Mapping!A:B,2,FALSE),A113+1,""),"")</f>
        <v>70</v>
      </c>
      <c r="B114" s="58">
        <f t="shared" si="6"/>
        <v>226111.61346820879</v>
      </c>
      <c r="C114" s="59">
        <f t="shared" si="7"/>
        <v>46136</v>
      </c>
      <c r="D114" s="60">
        <f t="shared" si="8"/>
        <v>2026</v>
      </c>
      <c r="E114" s="61">
        <f>IF(A114="","",InterestRate/VLOOKUP(PaymentFrqcy,Mapping!$A:$B,2,FALSE))</f>
        <v>2.2499999999999998E-3</v>
      </c>
      <c r="F114" s="62">
        <f>IF(A114="","",PMT(E114,Duration*VLOOKUP(PaymentFrqcy,Mapping!A:B,2,FALSE),LoanAmount,,VLOOKUP(PaymentsDue,Mapping!$A:$B,2,FALSE)))</f>
        <v>-843.75992868791536</v>
      </c>
      <c r="G114" s="62">
        <f>IF(A114="","",PPMT(E114,A114,Duration*VLOOKUP(PaymentFrqcy,Mapping!A:B,2,FALSE),LoanAmount,,VLOOKUP(PaymentsDue,Mapping!$A:$B,2,FALSE)))</f>
        <v>-335.00879838444587</v>
      </c>
      <c r="H114" s="62">
        <f>IF(A114="","",IPMT(E114,A114,Duration*VLOOKUP(PaymentFrqcy,Mapping!$A:$B,2,FALSE),LoanAmount,,VLOOKUP(PaymentsDue,Mapping!$A:$B,2,FALSE)))</f>
        <v>-508.75113030346955</v>
      </c>
      <c r="I114" s="58">
        <f t="shared" si="9"/>
        <v>225776.60466982433</v>
      </c>
      <c r="J114" s="12">
        <f t="shared" si="10"/>
        <v>4</v>
      </c>
      <c r="K114" s="78">
        <f t="shared" si="11"/>
        <v>2026</v>
      </c>
    </row>
    <row r="115" spans="1:11" x14ac:dyDescent="0.2">
      <c r="A115" s="12">
        <f>IFERROR(IF(A114+1&lt;=Duration*VLOOKUP(PaymentFrqcy,Mapping!A:B,2,FALSE),A114+1,""),"")</f>
        <v>71</v>
      </c>
      <c r="B115" s="58">
        <f t="shared" si="6"/>
        <v>225776.60466982433</v>
      </c>
      <c r="C115" s="59">
        <f t="shared" si="7"/>
        <v>46166</v>
      </c>
      <c r="D115" s="60">
        <f t="shared" si="8"/>
        <v>2026</v>
      </c>
      <c r="E115" s="61">
        <f>IF(A115="","",InterestRate/VLOOKUP(PaymentFrqcy,Mapping!$A:$B,2,FALSE))</f>
        <v>2.2499999999999998E-3</v>
      </c>
      <c r="F115" s="62">
        <f>IF(A115="","",PMT(E115,Duration*VLOOKUP(PaymentFrqcy,Mapping!A:B,2,FALSE),LoanAmount,,VLOOKUP(PaymentsDue,Mapping!$A:$B,2,FALSE)))</f>
        <v>-843.75992868791536</v>
      </c>
      <c r="G115" s="62">
        <f>IF(A115="","",PPMT(E115,A115,Duration*VLOOKUP(PaymentFrqcy,Mapping!A:B,2,FALSE),LoanAmount,,VLOOKUP(PaymentsDue,Mapping!$A:$B,2,FALSE)))</f>
        <v>-335.76256818081089</v>
      </c>
      <c r="H115" s="62">
        <f>IF(A115="","",IPMT(E115,A115,Duration*VLOOKUP(PaymentFrqcy,Mapping!$A:$B,2,FALSE),LoanAmount,,VLOOKUP(PaymentsDue,Mapping!$A:$B,2,FALSE)))</f>
        <v>-507.99736050710459</v>
      </c>
      <c r="I115" s="58">
        <f t="shared" si="9"/>
        <v>225440.84210164353</v>
      </c>
      <c r="J115" s="12">
        <f t="shared" si="10"/>
        <v>5</v>
      </c>
      <c r="K115" s="78">
        <f t="shared" si="11"/>
        <v>2026</v>
      </c>
    </row>
    <row r="116" spans="1:11" x14ac:dyDescent="0.2">
      <c r="A116" s="12">
        <f>IFERROR(IF(A115+1&lt;=Duration*VLOOKUP(PaymentFrqcy,Mapping!A:B,2,FALSE),A115+1,""),"")</f>
        <v>72</v>
      </c>
      <c r="B116" s="58">
        <f t="shared" si="6"/>
        <v>225440.84210164353</v>
      </c>
      <c r="C116" s="59">
        <f t="shared" si="7"/>
        <v>46197</v>
      </c>
      <c r="D116" s="60">
        <f t="shared" si="8"/>
        <v>2026</v>
      </c>
      <c r="E116" s="61">
        <f>IF(A116="","",InterestRate/VLOOKUP(PaymentFrqcy,Mapping!$A:$B,2,FALSE))</f>
        <v>2.2499999999999998E-3</v>
      </c>
      <c r="F116" s="62">
        <f>IF(A116="","",PMT(E116,Duration*VLOOKUP(PaymentFrqcy,Mapping!A:B,2,FALSE),LoanAmount,,VLOOKUP(PaymentsDue,Mapping!$A:$B,2,FALSE)))</f>
        <v>-843.75992868791536</v>
      </c>
      <c r="G116" s="62">
        <f>IF(A116="","",PPMT(E116,A116,Duration*VLOOKUP(PaymentFrqcy,Mapping!A:B,2,FALSE),LoanAmount,,VLOOKUP(PaymentsDue,Mapping!$A:$B,2,FALSE)))</f>
        <v>-336.51803395921769</v>
      </c>
      <c r="H116" s="62">
        <f>IF(A116="","",IPMT(E116,A116,Duration*VLOOKUP(PaymentFrqcy,Mapping!$A:$B,2,FALSE),LoanAmount,,VLOOKUP(PaymentsDue,Mapping!$A:$B,2,FALSE)))</f>
        <v>-507.24189472869779</v>
      </c>
      <c r="I116" s="58">
        <f t="shared" si="9"/>
        <v>225104.32406768433</v>
      </c>
      <c r="J116" s="12">
        <f t="shared" si="10"/>
        <v>6</v>
      </c>
      <c r="K116" s="78">
        <f t="shared" si="11"/>
        <v>2026</v>
      </c>
    </row>
    <row r="117" spans="1:11" x14ac:dyDescent="0.2">
      <c r="A117" s="12">
        <f>IFERROR(IF(A116+1&lt;=Duration*VLOOKUP(PaymentFrqcy,Mapping!A:B,2,FALSE),A116+1,""),"")</f>
        <v>73</v>
      </c>
      <c r="B117" s="58">
        <f t="shared" si="6"/>
        <v>225104.32406768433</v>
      </c>
      <c r="C117" s="59">
        <f t="shared" si="7"/>
        <v>46227</v>
      </c>
      <c r="D117" s="60">
        <f t="shared" si="8"/>
        <v>2026</v>
      </c>
      <c r="E117" s="61">
        <f>IF(A117="","",InterestRate/VLOOKUP(PaymentFrqcy,Mapping!$A:$B,2,FALSE))</f>
        <v>2.2499999999999998E-3</v>
      </c>
      <c r="F117" s="62">
        <f>IF(A117="","",PMT(E117,Duration*VLOOKUP(PaymentFrqcy,Mapping!A:B,2,FALSE),LoanAmount,,VLOOKUP(PaymentsDue,Mapping!$A:$B,2,FALSE)))</f>
        <v>-843.75992868791536</v>
      </c>
      <c r="G117" s="62">
        <f>IF(A117="","",PPMT(E117,A117,Duration*VLOOKUP(PaymentFrqcy,Mapping!A:B,2,FALSE),LoanAmount,,VLOOKUP(PaymentsDue,Mapping!$A:$B,2,FALSE)))</f>
        <v>-337.27519953562597</v>
      </c>
      <c r="H117" s="62">
        <f>IF(A117="","",IPMT(E117,A117,Duration*VLOOKUP(PaymentFrqcy,Mapping!$A:$B,2,FALSE),LoanAmount,,VLOOKUP(PaymentsDue,Mapping!$A:$B,2,FALSE)))</f>
        <v>-506.48472915228939</v>
      </c>
      <c r="I117" s="58">
        <f t="shared" si="9"/>
        <v>224767.0488681487</v>
      </c>
      <c r="J117" s="12">
        <f t="shared" si="10"/>
        <v>7</v>
      </c>
      <c r="K117" s="78">
        <f t="shared" si="11"/>
        <v>2026</v>
      </c>
    </row>
    <row r="118" spans="1:11" x14ac:dyDescent="0.2">
      <c r="A118" s="12">
        <f>IFERROR(IF(A117+1&lt;=Duration*VLOOKUP(PaymentFrqcy,Mapping!A:B,2,FALSE),A117+1,""),"")</f>
        <v>74</v>
      </c>
      <c r="B118" s="58">
        <f t="shared" si="6"/>
        <v>224767.0488681487</v>
      </c>
      <c r="C118" s="59">
        <f t="shared" si="7"/>
        <v>46258</v>
      </c>
      <c r="D118" s="60">
        <f t="shared" si="8"/>
        <v>2026</v>
      </c>
      <c r="E118" s="61">
        <f>IF(A118="","",InterestRate/VLOOKUP(PaymentFrqcy,Mapping!$A:$B,2,FALSE))</f>
        <v>2.2499999999999998E-3</v>
      </c>
      <c r="F118" s="62">
        <f>IF(A118="","",PMT(E118,Duration*VLOOKUP(PaymentFrqcy,Mapping!A:B,2,FALSE),LoanAmount,,VLOOKUP(PaymentsDue,Mapping!$A:$B,2,FALSE)))</f>
        <v>-843.75992868791536</v>
      </c>
      <c r="G118" s="62">
        <f>IF(A118="","",PPMT(E118,A118,Duration*VLOOKUP(PaymentFrqcy,Mapping!A:B,2,FALSE),LoanAmount,,VLOOKUP(PaymentsDue,Mapping!$A:$B,2,FALSE)))</f>
        <v>-338.03406873458113</v>
      </c>
      <c r="H118" s="62">
        <f>IF(A118="","",IPMT(E118,A118,Duration*VLOOKUP(PaymentFrqcy,Mapping!$A:$B,2,FALSE),LoanAmount,,VLOOKUP(PaymentsDue,Mapping!$A:$B,2,FALSE)))</f>
        <v>-505.72585995333424</v>
      </c>
      <c r="I118" s="58">
        <f t="shared" si="9"/>
        <v>224429.01479941412</v>
      </c>
      <c r="J118" s="12">
        <f t="shared" si="10"/>
        <v>8</v>
      </c>
      <c r="K118" s="78">
        <f t="shared" si="11"/>
        <v>2026</v>
      </c>
    </row>
    <row r="119" spans="1:11" x14ac:dyDescent="0.2">
      <c r="A119" s="12">
        <f>IFERROR(IF(A118+1&lt;=Duration*VLOOKUP(PaymentFrqcy,Mapping!A:B,2,FALSE),A118+1,""),"")</f>
        <v>75</v>
      </c>
      <c r="B119" s="58">
        <f t="shared" si="6"/>
        <v>224429.01479941412</v>
      </c>
      <c r="C119" s="59">
        <f t="shared" si="7"/>
        <v>46289</v>
      </c>
      <c r="D119" s="60">
        <f t="shared" si="8"/>
        <v>2026</v>
      </c>
      <c r="E119" s="61">
        <f>IF(A119="","",InterestRate/VLOOKUP(PaymentFrqcy,Mapping!$A:$B,2,FALSE))</f>
        <v>2.2499999999999998E-3</v>
      </c>
      <c r="F119" s="62">
        <f>IF(A119="","",PMT(E119,Duration*VLOOKUP(PaymentFrqcy,Mapping!A:B,2,FALSE),LoanAmount,,VLOOKUP(PaymentsDue,Mapping!$A:$B,2,FALSE)))</f>
        <v>-843.75992868791536</v>
      </c>
      <c r="G119" s="62">
        <f>IF(A119="","",PPMT(E119,A119,Duration*VLOOKUP(PaymentFrqcy,Mapping!A:B,2,FALSE),LoanAmount,,VLOOKUP(PaymentsDue,Mapping!$A:$B,2,FALSE)))</f>
        <v>-338.79464538923395</v>
      </c>
      <c r="H119" s="62">
        <f>IF(A119="","",IPMT(E119,A119,Duration*VLOOKUP(PaymentFrqcy,Mapping!$A:$B,2,FALSE),LoanAmount,,VLOOKUP(PaymentsDue,Mapping!$A:$B,2,FALSE)))</f>
        <v>-504.96528329868153</v>
      </c>
      <c r="I119" s="58">
        <f t="shared" si="9"/>
        <v>224090.22015402489</v>
      </c>
      <c r="J119" s="12">
        <f t="shared" si="10"/>
        <v>9</v>
      </c>
      <c r="K119" s="78">
        <f t="shared" si="11"/>
        <v>2026</v>
      </c>
    </row>
    <row r="120" spans="1:11" x14ac:dyDescent="0.2">
      <c r="A120" s="12">
        <f>IFERROR(IF(A119+1&lt;=Duration*VLOOKUP(PaymentFrqcy,Mapping!A:B,2,FALSE),A119+1,""),"")</f>
        <v>76</v>
      </c>
      <c r="B120" s="58">
        <f t="shared" si="6"/>
        <v>224090.22015402489</v>
      </c>
      <c r="C120" s="59">
        <f t="shared" si="7"/>
        <v>46319</v>
      </c>
      <c r="D120" s="60">
        <f t="shared" si="8"/>
        <v>2026</v>
      </c>
      <c r="E120" s="61">
        <f>IF(A120="","",InterestRate/VLOOKUP(PaymentFrqcy,Mapping!$A:$B,2,FALSE))</f>
        <v>2.2499999999999998E-3</v>
      </c>
      <c r="F120" s="62">
        <f>IF(A120="","",PMT(E120,Duration*VLOOKUP(PaymentFrqcy,Mapping!A:B,2,FALSE),LoanAmount,,VLOOKUP(PaymentsDue,Mapping!$A:$B,2,FALSE)))</f>
        <v>-843.75992868791536</v>
      </c>
      <c r="G120" s="62">
        <f>IF(A120="","",PPMT(E120,A120,Duration*VLOOKUP(PaymentFrqcy,Mapping!A:B,2,FALSE),LoanAmount,,VLOOKUP(PaymentsDue,Mapping!$A:$B,2,FALSE)))</f>
        <v>-339.5569333413597</v>
      </c>
      <c r="H120" s="62">
        <f>IF(A120="","",IPMT(E120,A120,Duration*VLOOKUP(PaymentFrqcy,Mapping!$A:$B,2,FALSE),LoanAmount,,VLOOKUP(PaymentsDue,Mapping!$A:$B,2,FALSE)))</f>
        <v>-504.20299534655578</v>
      </c>
      <c r="I120" s="58">
        <f t="shared" si="9"/>
        <v>223750.66322068352</v>
      </c>
      <c r="J120" s="12">
        <f t="shared" si="10"/>
        <v>10</v>
      </c>
      <c r="K120" s="78">
        <f t="shared" si="11"/>
        <v>2026</v>
      </c>
    </row>
    <row r="121" spans="1:11" x14ac:dyDescent="0.2">
      <c r="A121" s="12">
        <f>IFERROR(IF(A120+1&lt;=Duration*VLOOKUP(PaymentFrqcy,Mapping!A:B,2,FALSE),A120+1,""),"")</f>
        <v>77</v>
      </c>
      <c r="B121" s="58">
        <f t="shared" si="6"/>
        <v>223750.66322068352</v>
      </c>
      <c r="C121" s="59">
        <f t="shared" si="7"/>
        <v>46350</v>
      </c>
      <c r="D121" s="60">
        <f t="shared" si="8"/>
        <v>2026</v>
      </c>
      <c r="E121" s="61">
        <f>IF(A121="","",InterestRate/VLOOKUP(PaymentFrqcy,Mapping!$A:$B,2,FALSE))</f>
        <v>2.2499999999999998E-3</v>
      </c>
      <c r="F121" s="62">
        <f>IF(A121="","",PMT(E121,Duration*VLOOKUP(PaymentFrqcy,Mapping!A:B,2,FALSE),LoanAmount,,VLOOKUP(PaymentsDue,Mapping!$A:$B,2,FALSE)))</f>
        <v>-843.75992868791536</v>
      </c>
      <c r="G121" s="62">
        <f>IF(A121="","",PPMT(E121,A121,Duration*VLOOKUP(PaymentFrqcy,Mapping!A:B,2,FALSE),LoanAmount,,VLOOKUP(PaymentsDue,Mapping!$A:$B,2,FALSE)))</f>
        <v>-340.32093644137774</v>
      </c>
      <c r="H121" s="62">
        <f>IF(A121="","",IPMT(E121,A121,Duration*VLOOKUP(PaymentFrqcy,Mapping!$A:$B,2,FALSE),LoanAmount,,VLOOKUP(PaymentsDue,Mapping!$A:$B,2,FALSE)))</f>
        <v>-503.43899224653762</v>
      </c>
      <c r="I121" s="58">
        <f t="shared" si="9"/>
        <v>223410.34228424216</v>
      </c>
      <c r="J121" s="12">
        <f t="shared" si="10"/>
        <v>11</v>
      </c>
      <c r="K121" s="78">
        <f t="shared" si="11"/>
        <v>2026</v>
      </c>
    </row>
    <row r="122" spans="1:11" x14ac:dyDescent="0.2">
      <c r="A122" s="12">
        <f>IFERROR(IF(A121+1&lt;=Duration*VLOOKUP(PaymentFrqcy,Mapping!A:B,2,FALSE),A121+1,""),"")</f>
        <v>78</v>
      </c>
      <c r="B122" s="58">
        <f t="shared" si="6"/>
        <v>223410.34228424216</v>
      </c>
      <c r="C122" s="59">
        <f t="shared" si="7"/>
        <v>46380</v>
      </c>
      <c r="D122" s="60">
        <f t="shared" si="8"/>
        <v>2026</v>
      </c>
      <c r="E122" s="61">
        <f>IF(A122="","",InterestRate/VLOOKUP(PaymentFrqcy,Mapping!$A:$B,2,FALSE))</f>
        <v>2.2499999999999998E-3</v>
      </c>
      <c r="F122" s="62">
        <f>IF(A122="","",PMT(E122,Duration*VLOOKUP(PaymentFrqcy,Mapping!A:B,2,FALSE),LoanAmount,,VLOOKUP(PaymentsDue,Mapping!$A:$B,2,FALSE)))</f>
        <v>-843.75992868791536</v>
      </c>
      <c r="G122" s="62">
        <f>IF(A122="","",PPMT(E122,A122,Duration*VLOOKUP(PaymentFrqcy,Mapping!A:B,2,FALSE),LoanAmount,,VLOOKUP(PaymentsDue,Mapping!$A:$B,2,FALSE)))</f>
        <v>-341.08665854837085</v>
      </c>
      <c r="H122" s="62">
        <f>IF(A122="","",IPMT(E122,A122,Duration*VLOOKUP(PaymentFrqcy,Mapping!$A:$B,2,FALSE),LoanAmount,,VLOOKUP(PaymentsDue,Mapping!$A:$B,2,FALSE)))</f>
        <v>-502.67327013954457</v>
      </c>
      <c r="I122" s="58">
        <f t="shared" si="9"/>
        <v>223069.2556256938</v>
      </c>
      <c r="J122" s="12">
        <f t="shared" si="10"/>
        <v>12</v>
      </c>
      <c r="K122" s="78">
        <f t="shared" si="11"/>
        <v>2026</v>
      </c>
    </row>
    <row r="123" spans="1:11" x14ac:dyDescent="0.2">
      <c r="A123" s="12">
        <f>IFERROR(IF(A122+1&lt;=Duration*VLOOKUP(PaymentFrqcy,Mapping!A:B,2,FALSE),A122+1,""),"")</f>
        <v>79</v>
      </c>
      <c r="B123" s="58">
        <f t="shared" si="6"/>
        <v>223069.2556256938</v>
      </c>
      <c r="C123" s="59">
        <f t="shared" si="7"/>
        <v>46411</v>
      </c>
      <c r="D123" s="60">
        <f t="shared" si="8"/>
        <v>2027</v>
      </c>
      <c r="E123" s="61">
        <f>IF(A123="","",InterestRate/VLOOKUP(PaymentFrqcy,Mapping!$A:$B,2,FALSE))</f>
        <v>2.2499999999999998E-3</v>
      </c>
      <c r="F123" s="62">
        <f>IF(A123="","",PMT(E123,Duration*VLOOKUP(PaymentFrqcy,Mapping!A:B,2,FALSE),LoanAmount,,VLOOKUP(PaymentsDue,Mapping!$A:$B,2,FALSE)))</f>
        <v>-843.75992868791536</v>
      </c>
      <c r="G123" s="62">
        <f>IF(A123="","",PPMT(E123,A123,Duration*VLOOKUP(PaymentFrqcy,Mapping!A:B,2,FALSE),LoanAmount,,VLOOKUP(PaymentsDue,Mapping!$A:$B,2,FALSE)))</f>
        <v>-341.85410353010468</v>
      </c>
      <c r="H123" s="62">
        <f>IF(A123="","",IPMT(E123,A123,Duration*VLOOKUP(PaymentFrqcy,Mapping!$A:$B,2,FALSE),LoanAmount,,VLOOKUP(PaymentsDue,Mapping!$A:$B,2,FALSE)))</f>
        <v>-501.90582515781068</v>
      </c>
      <c r="I123" s="58">
        <f t="shared" si="9"/>
        <v>222727.40152216368</v>
      </c>
      <c r="J123" s="12">
        <f t="shared" si="10"/>
        <v>1</v>
      </c>
      <c r="K123" s="78">
        <f t="shared" si="11"/>
        <v>2027</v>
      </c>
    </row>
    <row r="124" spans="1:11" x14ac:dyDescent="0.2">
      <c r="A124" s="12">
        <f>IFERROR(IF(A123+1&lt;=Duration*VLOOKUP(PaymentFrqcy,Mapping!A:B,2,FALSE),A123+1,""),"")</f>
        <v>80</v>
      </c>
      <c r="B124" s="58">
        <f t="shared" si="6"/>
        <v>222727.40152216368</v>
      </c>
      <c r="C124" s="59">
        <f t="shared" si="7"/>
        <v>46442</v>
      </c>
      <c r="D124" s="60">
        <f t="shared" si="8"/>
        <v>2027</v>
      </c>
      <c r="E124" s="61">
        <f>IF(A124="","",InterestRate/VLOOKUP(PaymentFrqcy,Mapping!$A:$B,2,FALSE))</f>
        <v>2.2499999999999998E-3</v>
      </c>
      <c r="F124" s="62">
        <f>IF(A124="","",PMT(E124,Duration*VLOOKUP(PaymentFrqcy,Mapping!A:B,2,FALSE),LoanAmount,,VLOOKUP(PaymentsDue,Mapping!$A:$B,2,FALSE)))</f>
        <v>-843.75992868791536</v>
      </c>
      <c r="G124" s="62">
        <f>IF(A124="","",PPMT(E124,A124,Duration*VLOOKUP(PaymentFrqcy,Mapping!A:B,2,FALSE),LoanAmount,,VLOOKUP(PaymentsDue,Mapping!$A:$B,2,FALSE)))</f>
        <v>-342.62327526304745</v>
      </c>
      <c r="H124" s="62">
        <f>IF(A124="","",IPMT(E124,A124,Duration*VLOOKUP(PaymentFrqcy,Mapping!$A:$B,2,FALSE),LoanAmount,,VLOOKUP(PaymentsDue,Mapping!$A:$B,2,FALSE)))</f>
        <v>-501.13665342486809</v>
      </c>
      <c r="I124" s="58">
        <f t="shared" si="9"/>
        <v>222384.77824690062</v>
      </c>
      <c r="J124" s="12">
        <f t="shared" si="10"/>
        <v>2</v>
      </c>
      <c r="K124" s="78">
        <f t="shared" si="11"/>
        <v>2027</v>
      </c>
    </row>
    <row r="125" spans="1:11" x14ac:dyDescent="0.2">
      <c r="A125" s="12">
        <f>IFERROR(IF(A124+1&lt;=Duration*VLOOKUP(PaymentFrqcy,Mapping!A:B,2,FALSE),A124+1,""),"")</f>
        <v>81</v>
      </c>
      <c r="B125" s="58">
        <f t="shared" si="6"/>
        <v>222384.77824690062</v>
      </c>
      <c r="C125" s="59">
        <f t="shared" si="7"/>
        <v>46470</v>
      </c>
      <c r="D125" s="60">
        <f t="shared" si="8"/>
        <v>2027</v>
      </c>
      <c r="E125" s="61">
        <f>IF(A125="","",InterestRate/VLOOKUP(PaymentFrqcy,Mapping!$A:$B,2,FALSE))</f>
        <v>2.2499999999999998E-3</v>
      </c>
      <c r="F125" s="62">
        <f>IF(A125="","",PMT(E125,Duration*VLOOKUP(PaymentFrqcy,Mapping!A:B,2,FALSE),LoanAmount,,VLOOKUP(PaymentsDue,Mapping!$A:$B,2,FALSE)))</f>
        <v>-843.75992868791536</v>
      </c>
      <c r="G125" s="62">
        <f>IF(A125="","",PPMT(E125,A125,Duration*VLOOKUP(PaymentFrqcy,Mapping!A:B,2,FALSE),LoanAmount,,VLOOKUP(PaymentsDue,Mapping!$A:$B,2,FALSE)))</f>
        <v>-343.39417763238924</v>
      </c>
      <c r="H125" s="62">
        <f>IF(A125="","",IPMT(E125,A125,Duration*VLOOKUP(PaymentFrqcy,Mapping!$A:$B,2,FALSE),LoanAmount,,VLOOKUP(PaymentsDue,Mapping!$A:$B,2,FALSE)))</f>
        <v>-500.36575105552618</v>
      </c>
      <c r="I125" s="58">
        <f t="shared" si="9"/>
        <v>222041.38406926824</v>
      </c>
      <c r="J125" s="12">
        <f t="shared" si="10"/>
        <v>3</v>
      </c>
      <c r="K125" s="78">
        <f t="shared" si="11"/>
        <v>2027</v>
      </c>
    </row>
    <row r="126" spans="1:11" x14ac:dyDescent="0.2">
      <c r="A126" s="12">
        <f>IFERROR(IF(A125+1&lt;=Duration*VLOOKUP(PaymentFrqcy,Mapping!A:B,2,FALSE),A125+1,""),"")</f>
        <v>82</v>
      </c>
      <c r="B126" s="58">
        <f t="shared" si="6"/>
        <v>222041.38406926824</v>
      </c>
      <c r="C126" s="59">
        <f t="shared" si="7"/>
        <v>46501</v>
      </c>
      <c r="D126" s="60">
        <f t="shared" si="8"/>
        <v>2027</v>
      </c>
      <c r="E126" s="61">
        <f>IF(A126="","",InterestRate/VLOOKUP(PaymentFrqcy,Mapping!$A:$B,2,FALSE))</f>
        <v>2.2499999999999998E-3</v>
      </c>
      <c r="F126" s="62">
        <f>IF(A126="","",PMT(E126,Duration*VLOOKUP(PaymentFrqcy,Mapping!A:B,2,FALSE),LoanAmount,,VLOOKUP(PaymentsDue,Mapping!$A:$B,2,FALSE)))</f>
        <v>-843.75992868791536</v>
      </c>
      <c r="G126" s="62">
        <f>IF(A126="","",PPMT(E126,A126,Duration*VLOOKUP(PaymentFrqcy,Mapping!A:B,2,FALSE),LoanAmount,,VLOOKUP(PaymentsDue,Mapping!$A:$B,2,FALSE)))</f>
        <v>-344.16681453206218</v>
      </c>
      <c r="H126" s="62">
        <f>IF(A126="","",IPMT(E126,A126,Duration*VLOOKUP(PaymentFrqcy,Mapping!$A:$B,2,FALSE),LoanAmount,,VLOOKUP(PaymentsDue,Mapping!$A:$B,2,FALSE)))</f>
        <v>-499.59311415585324</v>
      </c>
      <c r="I126" s="58">
        <f t="shared" si="9"/>
        <v>221697.21725473617</v>
      </c>
      <c r="J126" s="12">
        <f t="shared" si="10"/>
        <v>4</v>
      </c>
      <c r="K126" s="78">
        <f t="shared" si="11"/>
        <v>2027</v>
      </c>
    </row>
    <row r="127" spans="1:11" x14ac:dyDescent="0.2">
      <c r="A127" s="12">
        <f>IFERROR(IF(A126+1&lt;=Duration*VLOOKUP(PaymentFrqcy,Mapping!A:B,2,FALSE),A126+1,""),"")</f>
        <v>83</v>
      </c>
      <c r="B127" s="58">
        <f t="shared" si="6"/>
        <v>221697.21725473617</v>
      </c>
      <c r="C127" s="59">
        <f t="shared" si="7"/>
        <v>46531</v>
      </c>
      <c r="D127" s="60">
        <f t="shared" si="8"/>
        <v>2027</v>
      </c>
      <c r="E127" s="61">
        <f>IF(A127="","",InterestRate/VLOOKUP(PaymentFrqcy,Mapping!$A:$B,2,FALSE))</f>
        <v>2.2499999999999998E-3</v>
      </c>
      <c r="F127" s="62">
        <f>IF(A127="","",PMT(E127,Duration*VLOOKUP(PaymentFrqcy,Mapping!A:B,2,FALSE),LoanAmount,,VLOOKUP(PaymentsDue,Mapping!$A:$B,2,FALSE)))</f>
        <v>-843.75992868791536</v>
      </c>
      <c r="G127" s="62">
        <f>IF(A127="","",PPMT(E127,A127,Duration*VLOOKUP(PaymentFrqcy,Mapping!A:B,2,FALSE),LoanAmount,,VLOOKUP(PaymentsDue,Mapping!$A:$B,2,FALSE)))</f>
        <v>-344.94118986475928</v>
      </c>
      <c r="H127" s="62">
        <f>IF(A127="","",IPMT(E127,A127,Duration*VLOOKUP(PaymentFrqcy,Mapping!$A:$B,2,FALSE),LoanAmount,,VLOOKUP(PaymentsDue,Mapping!$A:$B,2,FALSE)))</f>
        <v>-498.81873882315614</v>
      </c>
      <c r="I127" s="58">
        <f t="shared" si="9"/>
        <v>221352.2760648714</v>
      </c>
      <c r="J127" s="12">
        <f t="shared" si="10"/>
        <v>5</v>
      </c>
      <c r="K127" s="78">
        <f t="shared" si="11"/>
        <v>2027</v>
      </c>
    </row>
    <row r="128" spans="1:11" x14ac:dyDescent="0.2">
      <c r="A128" s="12">
        <f>IFERROR(IF(A127+1&lt;=Duration*VLOOKUP(PaymentFrqcy,Mapping!A:B,2,FALSE),A127+1,""),"")</f>
        <v>84</v>
      </c>
      <c r="B128" s="58">
        <f t="shared" si="6"/>
        <v>221352.2760648714</v>
      </c>
      <c r="C128" s="59">
        <f t="shared" si="7"/>
        <v>46562</v>
      </c>
      <c r="D128" s="60">
        <f t="shared" si="8"/>
        <v>2027</v>
      </c>
      <c r="E128" s="61">
        <f>IF(A128="","",InterestRate/VLOOKUP(PaymentFrqcy,Mapping!$A:$B,2,FALSE))</f>
        <v>2.2499999999999998E-3</v>
      </c>
      <c r="F128" s="62">
        <f>IF(A128="","",PMT(E128,Duration*VLOOKUP(PaymentFrqcy,Mapping!A:B,2,FALSE),LoanAmount,,VLOOKUP(PaymentsDue,Mapping!$A:$B,2,FALSE)))</f>
        <v>-843.75992868791536</v>
      </c>
      <c r="G128" s="62">
        <f>IF(A128="","",PPMT(E128,A128,Duration*VLOOKUP(PaymentFrqcy,Mapping!A:B,2,FALSE),LoanAmount,,VLOOKUP(PaymentsDue,Mapping!$A:$B,2,FALSE)))</f>
        <v>-345.71730754195499</v>
      </c>
      <c r="H128" s="62">
        <f>IF(A128="","",IPMT(E128,A128,Duration*VLOOKUP(PaymentFrqcy,Mapping!$A:$B,2,FALSE),LoanAmount,,VLOOKUP(PaymentsDue,Mapping!$A:$B,2,FALSE)))</f>
        <v>-498.04262114596048</v>
      </c>
      <c r="I128" s="58">
        <f t="shared" si="9"/>
        <v>221006.55875732945</v>
      </c>
      <c r="J128" s="12">
        <f t="shared" si="10"/>
        <v>6</v>
      </c>
      <c r="K128" s="78">
        <f t="shared" si="11"/>
        <v>2027</v>
      </c>
    </row>
    <row r="129" spans="1:11" x14ac:dyDescent="0.2">
      <c r="A129" s="12">
        <f>IFERROR(IF(A128+1&lt;=Duration*VLOOKUP(PaymentFrqcy,Mapping!A:B,2,FALSE),A128+1,""),"")</f>
        <v>85</v>
      </c>
      <c r="B129" s="58">
        <f t="shared" si="6"/>
        <v>221006.55875732945</v>
      </c>
      <c r="C129" s="59">
        <f t="shared" si="7"/>
        <v>46592</v>
      </c>
      <c r="D129" s="60">
        <f t="shared" si="8"/>
        <v>2027</v>
      </c>
      <c r="E129" s="61">
        <f>IF(A129="","",InterestRate/VLOOKUP(PaymentFrqcy,Mapping!$A:$B,2,FALSE))</f>
        <v>2.2499999999999998E-3</v>
      </c>
      <c r="F129" s="62">
        <f>IF(A129="","",PMT(E129,Duration*VLOOKUP(PaymentFrqcy,Mapping!A:B,2,FALSE),LoanAmount,,VLOOKUP(PaymentsDue,Mapping!$A:$B,2,FALSE)))</f>
        <v>-843.75992868791536</v>
      </c>
      <c r="G129" s="62">
        <f>IF(A129="","",PPMT(E129,A129,Duration*VLOOKUP(PaymentFrqcy,Mapping!A:B,2,FALSE),LoanAmount,,VLOOKUP(PaymentsDue,Mapping!$A:$B,2,FALSE)))</f>
        <v>-346.49517148392437</v>
      </c>
      <c r="H129" s="62">
        <f>IF(A129="","",IPMT(E129,A129,Duration*VLOOKUP(PaymentFrqcy,Mapping!$A:$B,2,FALSE),LoanAmount,,VLOOKUP(PaymentsDue,Mapping!$A:$B,2,FALSE)))</f>
        <v>-497.26475720399111</v>
      </c>
      <c r="I129" s="58">
        <f t="shared" si="9"/>
        <v>220660.06358584552</v>
      </c>
      <c r="J129" s="12">
        <f t="shared" si="10"/>
        <v>7</v>
      </c>
      <c r="K129" s="78">
        <f t="shared" si="11"/>
        <v>2027</v>
      </c>
    </row>
    <row r="130" spans="1:11" x14ac:dyDescent="0.2">
      <c r="A130" s="12">
        <f>IFERROR(IF(A129+1&lt;=Duration*VLOOKUP(PaymentFrqcy,Mapping!A:B,2,FALSE),A129+1,""),"")</f>
        <v>86</v>
      </c>
      <c r="B130" s="58">
        <f t="shared" si="6"/>
        <v>220660.06358584552</v>
      </c>
      <c r="C130" s="59">
        <f t="shared" si="7"/>
        <v>46623</v>
      </c>
      <c r="D130" s="60">
        <f t="shared" si="8"/>
        <v>2027</v>
      </c>
      <c r="E130" s="61">
        <f>IF(A130="","",InterestRate/VLOOKUP(PaymentFrqcy,Mapping!$A:$B,2,FALSE))</f>
        <v>2.2499999999999998E-3</v>
      </c>
      <c r="F130" s="62">
        <f>IF(A130="","",PMT(E130,Duration*VLOOKUP(PaymentFrqcy,Mapping!A:B,2,FALSE),LoanAmount,,VLOOKUP(PaymentsDue,Mapping!$A:$B,2,FALSE)))</f>
        <v>-843.75992868791536</v>
      </c>
      <c r="G130" s="62">
        <f>IF(A130="","",PPMT(E130,A130,Duration*VLOOKUP(PaymentFrqcy,Mapping!A:B,2,FALSE),LoanAmount,,VLOOKUP(PaymentsDue,Mapping!$A:$B,2,FALSE)))</f>
        <v>-347.27478561976324</v>
      </c>
      <c r="H130" s="62">
        <f>IF(A130="","",IPMT(E130,A130,Duration*VLOOKUP(PaymentFrqcy,Mapping!$A:$B,2,FALSE),LoanAmount,,VLOOKUP(PaymentsDue,Mapping!$A:$B,2,FALSE)))</f>
        <v>-496.48514306815218</v>
      </c>
      <c r="I130" s="58">
        <f t="shared" si="9"/>
        <v>220312.78880022577</v>
      </c>
      <c r="J130" s="12">
        <f t="shared" si="10"/>
        <v>8</v>
      </c>
      <c r="K130" s="78">
        <f t="shared" si="11"/>
        <v>2027</v>
      </c>
    </row>
    <row r="131" spans="1:11" x14ac:dyDescent="0.2">
      <c r="A131" s="12">
        <f>IFERROR(IF(A130+1&lt;=Duration*VLOOKUP(PaymentFrqcy,Mapping!A:B,2,FALSE),A130+1,""),"")</f>
        <v>87</v>
      </c>
      <c r="B131" s="58">
        <f t="shared" si="6"/>
        <v>220312.78880022577</v>
      </c>
      <c r="C131" s="59">
        <f t="shared" si="7"/>
        <v>46654</v>
      </c>
      <c r="D131" s="60">
        <f t="shared" si="8"/>
        <v>2027</v>
      </c>
      <c r="E131" s="61">
        <f>IF(A131="","",InterestRate/VLOOKUP(PaymentFrqcy,Mapping!$A:$B,2,FALSE))</f>
        <v>2.2499999999999998E-3</v>
      </c>
      <c r="F131" s="62">
        <f>IF(A131="","",PMT(E131,Duration*VLOOKUP(PaymentFrqcy,Mapping!A:B,2,FALSE),LoanAmount,,VLOOKUP(PaymentsDue,Mapping!$A:$B,2,FALSE)))</f>
        <v>-843.75992868791536</v>
      </c>
      <c r="G131" s="62">
        <f>IF(A131="","",PPMT(E131,A131,Duration*VLOOKUP(PaymentFrqcy,Mapping!A:B,2,FALSE),LoanAmount,,VLOOKUP(PaymentsDue,Mapping!$A:$B,2,FALSE)))</f>
        <v>-348.05615388740773</v>
      </c>
      <c r="H131" s="62">
        <f>IF(A131="","",IPMT(E131,A131,Duration*VLOOKUP(PaymentFrqcy,Mapping!$A:$B,2,FALSE),LoanAmount,,VLOOKUP(PaymentsDue,Mapping!$A:$B,2,FALSE)))</f>
        <v>-495.70377480050774</v>
      </c>
      <c r="I131" s="58">
        <f t="shared" si="9"/>
        <v>219964.73264633835</v>
      </c>
      <c r="J131" s="12">
        <f t="shared" si="10"/>
        <v>9</v>
      </c>
      <c r="K131" s="78">
        <f t="shared" si="11"/>
        <v>2027</v>
      </c>
    </row>
    <row r="132" spans="1:11" x14ac:dyDescent="0.2">
      <c r="A132" s="12">
        <f>IFERROR(IF(A131+1&lt;=Duration*VLOOKUP(PaymentFrqcy,Mapping!A:B,2,FALSE),A131+1,""),"")</f>
        <v>88</v>
      </c>
      <c r="B132" s="58">
        <f t="shared" si="6"/>
        <v>219964.73264633835</v>
      </c>
      <c r="C132" s="59">
        <f t="shared" si="7"/>
        <v>46684</v>
      </c>
      <c r="D132" s="60">
        <f t="shared" si="8"/>
        <v>2027</v>
      </c>
      <c r="E132" s="61">
        <f>IF(A132="","",InterestRate/VLOOKUP(PaymentFrqcy,Mapping!$A:$B,2,FALSE))</f>
        <v>2.2499999999999998E-3</v>
      </c>
      <c r="F132" s="62">
        <f>IF(A132="","",PMT(E132,Duration*VLOOKUP(PaymentFrqcy,Mapping!A:B,2,FALSE),LoanAmount,,VLOOKUP(PaymentsDue,Mapping!$A:$B,2,FALSE)))</f>
        <v>-843.75992868791536</v>
      </c>
      <c r="G132" s="62">
        <f>IF(A132="","",PPMT(E132,A132,Duration*VLOOKUP(PaymentFrqcy,Mapping!A:B,2,FALSE),LoanAmount,,VLOOKUP(PaymentsDue,Mapping!$A:$B,2,FALSE)))</f>
        <v>-348.83928023365434</v>
      </c>
      <c r="H132" s="62">
        <f>IF(A132="","",IPMT(E132,A132,Duration*VLOOKUP(PaymentFrqcy,Mapping!$A:$B,2,FALSE),LoanAmount,,VLOOKUP(PaymentsDue,Mapping!$A:$B,2,FALSE)))</f>
        <v>-494.92064845426114</v>
      </c>
      <c r="I132" s="58">
        <f t="shared" si="9"/>
        <v>219615.89336610469</v>
      </c>
      <c r="J132" s="12">
        <f t="shared" si="10"/>
        <v>10</v>
      </c>
      <c r="K132" s="78">
        <f t="shared" si="11"/>
        <v>2027</v>
      </c>
    </row>
    <row r="133" spans="1:11" x14ac:dyDescent="0.2">
      <c r="A133" s="12">
        <f>IFERROR(IF(A132+1&lt;=Duration*VLOOKUP(PaymentFrqcy,Mapping!A:B,2,FALSE),A132+1,""),"")</f>
        <v>89</v>
      </c>
      <c r="B133" s="58">
        <f t="shared" si="6"/>
        <v>219615.89336610469</v>
      </c>
      <c r="C133" s="59">
        <f t="shared" si="7"/>
        <v>46715</v>
      </c>
      <c r="D133" s="60">
        <f t="shared" si="8"/>
        <v>2027</v>
      </c>
      <c r="E133" s="61">
        <f>IF(A133="","",InterestRate/VLOOKUP(PaymentFrqcy,Mapping!$A:$B,2,FALSE))</f>
        <v>2.2499999999999998E-3</v>
      </c>
      <c r="F133" s="62">
        <f>IF(A133="","",PMT(E133,Duration*VLOOKUP(PaymentFrqcy,Mapping!A:B,2,FALSE),LoanAmount,,VLOOKUP(PaymentsDue,Mapping!$A:$B,2,FALSE)))</f>
        <v>-843.75992868791536</v>
      </c>
      <c r="G133" s="62">
        <f>IF(A133="","",PPMT(E133,A133,Duration*VLOOKUP(PaymentFrqcy,Mapping!A:B,2,FALSE),LoanAmount,,VLOOKUP(PaymentsDue,Mapping!$A:$B,2,FALSE)))</f>
        <v>-349.62416861418006</v>
      </c>
      <c r="H133" s="62">
        <f>IF(A133="","",IPMT(E133,A133,Duration*VLOOKUP(PaymentFrqcy,Mapping!$A:$B,2,FALSE),LoanAmount,,VLOOKUP(PaymentsDue,Mapping!$A:$B,2,FALSE)))</f>
        <v>-494.1357600737353</v>
      </c>
      <c r="I133" s="58">
        <f t="shared" si="9"/>
        <v>219266.2691974905</v>
      </c>
      <c r="J133" s="12">
        <f t="shared" si="10"/>
        <v>11</v>
      </c>
      <c r="K133" s="78">
        <f t="shared" si="11"/>
        <v>2027</v>
      </c>
    </row>
    <row r="134" spans="1:11" x14ac:dyDescent="0.2">
      <c r="A134" s="12">
        <f>IFERROR(IF(A133+1&lt;=Duration*VLOOKUP(PaymentFrqcy,Mapping!A:B,2,FALSE),A133+1,""),"")</f>
        <v>90</v>
      </c>
      <c r="B134" s="58">
        <f t="shared" si="6"/>
        <v>219266.2691974905</v>
      </c>
      <c r="C134" s="59">
        <f t="shared" si="7"/>
        <v>46745</v>
      </c>
      <c r="D134" s="60">
        <f t="shared" si="8"/>
        <v>2027</v>
      </c>
      <c r="E134" s="61">
        <f>IF(A134="","",InterestRate/VLOOKUP(PaymentFrqcy,Mapping!$A:$B,2,FALSE))</f>
        <v>2.2499999999999998E-3</v>
      </c>
      <c r="F134" s="62">
        <f>IF(A134="","",PMT(E134,Duration*VLOOKUP(PaymentFrqcy,Mapping!A:B,2,FALSE),LoanAmount,,VLOOKUP(PaymentsDue,Mapping!$A:$B,2,FALSE)))</f>
        <v>-843.75992868791536</v>
      </c>
      <c r="G134" s="62">
        <f>IF(A134="","",PPMT(E134,A134,Duration*VLOOKUP(PaymentFrqcy,Mapping!A:B,2,FALSE),LoanAmount,,VLOOKUP(PaymentsDue,Mapping!$A:$B,2,FALSE)))</f>
        <v>-350.41082299356202</v>
      </c>
      <c r="H134" s="62">
        <f>IF(A134="","",IPMT(E134,A134,Duration*VLOOKUP(PaymentFrqcy,Mapping!$A:$B,2,FALSE),LoanAmount,,VLOOKUP(PaymentsDue,Mapping!$A:$B,2,FALSE)))</f>
        <v>-493.3491056943534</v>
      </c>
      <c r="I134" s="58">
        <f t="shared" si="9"/>
        <v>218915.85837449695</v>
      </c>
      <c r="J134" s="12">
        <f t="shared" si="10"/>
        <v>12</v>
      </c>
      <c r="K134" s="78">
        <f t="shared" si="11"/>
        <v>2027</v>
      </c>
    </row>
    <row r="135" spans="1:11" x14ac:dyDescent="0.2">
      <c r="A135" s="12">
        <f>IFERROR(IF(A134+1&lt;=Duration*VLOOKUP(PaymentFrqcy,Mapping!A:B,2,FALSE),A134+1,""),"")</f>
        <v>91</v>
      </c>
      <c r="B135" s="58">
        <f t="shared" si="6"/>
        <v>218915.85837449695</v>
      </c>
      <c r="C135" s="59">
        <f t="shared" si="7"/>
        <v>46776</v>
      </c>
      <c r="D135" s="60">
        <f t="shared" si="8"/>
        <v>2028</v>
      </c>
      <c r="E135" s="61">
        <f>IF(A135="","",InterestRate/VLOOKUP(PaymentFrqcy,Mapping!$A:$B,2,FALSE))</f>
        <v>2.2499999999999998E-3</v>
      </c>
      <c r="F135" s="62">
        <f>IF(A135="","",PMT(E135,Duration*VLOOKUP(PaymentFrqcy,Mapping!A:B,2,FALSE),LoanAmount,,VLOOKUP(PaymentsDue,Mapping!$A:$B,2,FALSE)))</f>
        <v>-843.75992868791536</v>
      </c>
      <c r="G135" s="62">
        <f>IF(A135="","",PPMT(E135,A135,Duration*VLOOKUP(PaymentFrqcy,Mapping!A:B,2,FALSE),LoanAmount,,VLOOKUP(PaymentsDue,Mapping!$A:$B,2,FALSE)))</f>
        <v>-351.19924734529752</v>
      </c>
      <c r="H135" s="62">
        <f>IF(A135="","",IPMT(E135,A135,Duration*VLOOKUP(PaymentFrqcy,Mapping!$A:$B,2,FALSE),LoanAmount,,VLOOKUP(PaymentsDue,Mapping!$A:$B,2,FALSE)))</f>
        <v>-492.56068134261795</v>
      </c>
      <c r="I135" s="58">
        <f t="shared" si="9"/>
        <v>218564.65912715165</v>
      </c>
      <c r="J135" s="12">
        <f t="shared" si="10"/>
        <v>1</v>
      </c>
      <c r="K135" s="78">
        <f t="shared" si="11"/>
        <v>2028</v>
      </c>
    </row>
    <row r="136" spans="1:11" x14ac:dyDescent="0.2">
      <c r="A136" s="12">
        <f>IFERROR(IF(A135+1&lt;=Duration*VLOOKUP(PaymentFrqcy,Mapping!A:B,2,FALSE),A135+1,""),"")</f>
        <v>92</v>
      </c>
      <c r="B136" s="58">
        <f t="shared" si="6"/>
        <v>218564.65912715165</v>
      </c>
      <c r="C136" s="59">
        <f t="shared" si="7"/>
        <v>46807</v>
      </c>
      <c r="D136" s="60">
        <f t="shared" si="8"/>
        <v>2028</v>
      </c>
      <c r="E136" s="61">
        <f>IF(A136="","",InterestRate/VLOOKUP(PaymentFrqcy,Mapping!$A:$B,2,FALSE))</f>
        <v>2.2499999999999998E-3</v>
      </c>
      <c r="F136" s="62">
        <f>IF(A136="","",PMT(E136,Duration*VLOOKUP(PaymentFrqcy,Mapping!A:B,2,FALSE),LoanAmount,,VLOOKUP(PaymentsDue,Mapping!$A:$B,2,FALSE)))</f>
        <v>-843.75992868791536</v>
      </c>
      <c r="G136" s="62">
        <f>IF(A136="","",PPMT(E136,A136,Duration*VLOOKUP(PaymentFrqcy,Mapping!A:B,2,FALSE),LoanAmount,,VLOOKUP(PaymentsDue,Mapping!$A:$B,2,FALSE)))</f>
        <v>-351.98944565182444</v>
      </c>
      <c r="H136" s="62">
        <f>IF(A136="","",IPMT(E136,A136,Duration*VLOOKUP(PaymentFrqcy,Mapping!$A:$B,2,FALSE),LoanAmount,,VLOOKUP(PaymentsDue,Mapping!$A:$B,2,FALSE)))</f>
        <v>-491.77048303609098</v>
      </c>
      <c r="I136" s="58">
        <f t="shared" si="9"/>
        <v>218212.66968149983</v>
      </c>
      <c r="J136" s="12">
        <f t="shared" si="10"/>
        <v>2</v>
      </c>
      <c r="K136" s="78">
        <f t="shared" si="11"/>
        <v>2028</v>
      </c>
    </row>
    <row r="137" spans="1:11" x14ac:dyDescent="0.2">
      <c r="A137" s="12">
        <f>IFERROR(IF(A136+1&lt;=Duration*VLOOKUP(PaymentFrqcy,Mapping!A:B,2,FALSE),A136+1,""),"")</f>
        <v>93</v>
      </c>
      <c r="B137" s="58">
        <f t="shared" si="6"/>
        <v>218212.66968149983</v>
      </c>
      <c r="C137" s="59">
        <f t="shared" si="7"/>
        <v>46836</v>
      </c>
      <c r="D137" s="60">
        <f t="shared" si="8"/>
        <v>2028</v>
      </c>
      <c r="E137" s="61">
        <f>IF(A137="","",InterestRate/VLOOKUP(PaymentFrqcy,Mapping!$A:$B,2,FALSE))</f>
        <v>2.2499999999999998E-3</v>
      </c>
      <c r="F137" s="62">
        <f>IF(A137="","",PMT(E137,Duration*VLOOKUP(PaymentFrqcy,Mapping!A:B,2,FALSE),LoanAmount,,VLOOKUP(PaymentsDue,Mapping!$A:$B,2,FALSE)))</f>
        <v>-843.75992868791536</v>
      </c>
      <c r="G137" s="62">
        <f>IF(A137="","",PPMT(E137,A137,Duration*VLOOKUP(PaymentFrqcy,Mapping!A:B,2,FALSE),LoanAmount,,VLOOKUP(PaymentsDue,Mapping!$A:$B,2,FALSE)))</f>
        <v>-352.78142190454105</v>
      </c>
      <c r="H137" s="62">
        <f>IF(A137="","",IPMT(E137,A137,Duration*VLOOKUP(PaymentFrqcy,Mapping!$A:$B,2,FALSE),LoanAmount,,VLOOKUP(PaymentsDue,Mapping!$A:$B,2,FALSE)))</f>
        <v>-490.97850678337437</v>
      </c>
      <c r="I137" s="58">
        <f t="shared" si="9"/>
        <v>217859.88825959529</v>
      </c>
      <c r="J137" s="12">
        <f t="shared" si="10"/>
        <v>3</v>
      </c>
      <c r="K137" s="78">
        <f t="shared" si="11"/>
        <v>2028</v>
      </c>
    </row>
    <row r="138" spans="1:11" x14ac:dyDescent="0.2">
      <c r="A138" s="12">
        <f>IFERROR(IF(A137+1&lt;=Duration*VLOOKUP(PaymentFrqcy,Mapping!A:B,2,FALSE),A137+1,""),"")</f>
        <v>94</v>
      </c>
      <c r="B138" s="58">
        <f t="shared" si="6"/>
        <v>217859.88825959529</v>
      </c>
      <c r="C138" s="59">
        <f t="shared" si="7"/>
        <v>46867</v>
      </c>
      <c r="D138" s="60">
        <f t="shared" si="8"/>
        <v>2028</v>
      </c>
      <c r="E138" s="61">
        <f>IF(A138="","",InterestRate/VLOOKUP(PaymentFrqcy,Mapping!$A:$B,2,FALSE))</f>
        <v>2.2499999999999998E-3</v>
      </c>
      <c r="F138" s="62">
        <f>IF(A138="","",PMT(E138,Duration*VLOOKUP(PaymentFrqcy,Mapping!A:B,2,FALSE),LoanAmount,,VLOOKUP(PaymentsDue,Mapping!$A:$B,2,FALSE)))</f>
        <v>-843.75992868791536</v>
      </c>
      <c r="G138" s="62">
        <f>IF(A138="","",PPMT(E138,A138,Duration*VLOOKUP(PaymentFrqcy,Mapping!A:B,2,FALSE),LoanAmount,,VLOOKUP(PaymentsDue,Mapping!$A:$B,2,FALSE)))</f>
        <v>-353.57518010382626</v>
      </c>
      <c r="H138" s="62">
        <f>IF(A138="","",IPMT(E138,A138,Duration*VLOOKUP(PaymentFrqcy,Mapping!$A:$B,2,FALSE),LoanAmount,,VLOOKUP(PaymentsDue,Mapping!$A:$B,2,FALSE)))</f>
        <v>-490.18474858408922</v>
      </c>
      <c r="I138" s="58">
        <f t="shared" si="9"/>
        <v>217506.31307949146</v>
      </c>
      <c r="J138" s="12">
        <f t="shared" si="10"/>
        <v>4</v>
      </c>
      <c r="K138" s="78">
        <f t="shared" si="11"/>
        <v>2028</v>
      </c>
    </row>
    <row r="139" spans="1:11" x14ac:dyDescent="0.2">
      <c r="A139" s="12">
        <f>IFERROR(IF(A138+1&lt;=Duration*VLOOKUP(PaymentFrqcy,Mapping!A:B,2,FALSE),A138+1,""),"")</f>
        <v>95</v>
      </c>
      <c r="B139" s="58">
        <f t="shared" si="6"/>
        <v>217506.31307949146</v>
      </c>
      <c r="C139" s="59">
        <f t="shared" si="7"/>
        <v>46897</v>
      </c>
      <c r="D139" s="60">
        <f t="shared" si="8"/>
        <v>2028</v>
      </c>
      <c r="E139" s="61">
        <f>IF(A139="","",InterestRate/VLOOKUP(PaymentFrqcy,Mapping!$A:$B,2,FALSE))</f>
        <v>2.2499999999999998E-3</v>
      </c>
      <c r="F139" s="62">
        <f>IF(A139="","",PMT(E139,Duration*VLOOKUP(PaymentFrqcy,Mapping!A:B,2,FALSE),LoanAmount,,VLOOKUP(PaymentsDue,Mapping!$A:$B,2,FALSE)))</f>
        <v>-843.75992868791536</v>
      </c>
      <c r="G139" s="62">
        <f>IF(A139="","",PPMT(E139,A139,Duration*VLOOKUP(PaymentFrqcy,Mapping!A:B,2,FALSE),LoanAmount,,VLOOKUP(PaymentsDue,Mapping!$A:$B,2,FALSE)))</f>
        <v>-354.37072425905984</v>
      </c>
      <c r="H139" s="62">
        <f>IF(A139="","",IPMT(E139,A139,Duration*VLOOKUP(PaymentFrqcy,Mapping!$A:$B,2,FALSE),LoanAmount,,VLOOKUP(PaymentsDue,Mapping!$A:$B,2,FALSE)))</f>
        <v>-489.38920442885558</v>
      </c>
      <c r="I139" s="58">
        <f t="shared" si="9"/>
        <v>217151.9423552324</v>
      </c>
      <c r="J139" s="12">
        <f t="shared" si="10"/>
        <v>5</v>
      </c>
      <c r="K139" s="78">
        <f t="shared" si="11"/>
        <v>2028</v>
      </c>
    </row>
    <row r="140" spans="1:11" x14ac:dyDescent="0.2">
      <c r="A140" s="12">
        <f>IFERROR(IF(A139+1&lt;=Duration*VLOOKUP(PaymentFrqcy,Mapping!A:B,2,FALSE),A139+1,""),"")</f>
        <v>96</v>
      </c>
      <c r="B140" s="58">
        <f t="shared" si="6"/>
        <v>217151.9423552324</v>
      </c>
      <c r="C140" s="59">
        <f t="shared" si="7"/>
        <v>46928</v>
      </c>
      <c r="D140" s="60">
        <f t="shared" si="8"/>
        <v>2028</v>
      </c>
      <c r="E140" s="61">
        <f>IF(A140="","",InterestRate/VLOOKUP(PaymentFrqcy,Mapping!$A:$B,2,FALSE))</f>
        <v>2.2499999999999998E-3</v>
      </c>
      <c r="F140" s="62">
        <f>IF(A140="","",PMT(E140,Duration*VLOOKUP(PaymentFrqcy,Mapping!A:B,2,FALSE),LoanAmount,,VLOOKUP(PaymentsDue,Mapping!$A:$B,2,FALSE)))</f>
        <v>-843.75992868791536</v>
      </c>
      <c r="G140" s="62">
        <f>IF(A140="","",PPMT(E140,A140,Duration*VLOOKUP(PaymentFrqcy,Mapping!A:B,2,FALSE),LoanAmount,,VLOOKUP(PaymentsDue,Mapping!$A:$B,2,FALSE)))</f>
        <v>-355.16805838864275</v>
      </c>
      <c r="H140" s="62">
        <f>IF(A140="","",IPMT(E140,A140,Duration*VLOOKUP(PaymentFrqcy,Mapping!$A:$B,2,FALSE),LoanAmount,,VLOOKUP(PaymentsDue,Mapping!$A:$B,2,FALSE)))</f>
        <v>-488.59187029927267</v>
      </c>
      <c r="I140" s="58">
        <f t="shared" si="9"/>
        <v>216796.77429684377</v>
      </c>
      <c r="J140" s="12">
        <f t="shared" si="10"/>
        <v>6</v>
      </c>
      <c r="K140" s="78">
        <f t="shared" si="11"/>
        <v>2028</v>
      </c>
    </row>
    <row r="141" spans="1:11" x14ac:dyDescent="0.2">
      <c r="A141" s="12">
        <f>IFERROR(IF(A140+1&lt;=Duration*VLOOKUP(PaymentFrqcy,Mapping!A:B,2,FALSE),A140+1,""),"")</f>
        <v>97</v>
      </c>
      <c r="B141" s="58">
        <f t="shared" si="6"/>
        <v>216796.77429684377</v>
      </c>
      <c r="C141" s="59">
        <f t="shared" si="7"/>
        <v>46958</v>
      </c>
      <c r="D141" s="60">
        <f t="shared" si="8"/>
        <v>2028</v>
      </c>
      <c r="E141" s="61">
        <f>IF(A141="","",InterestRate/VLOOKUP(PaymentFrqcy,Mapping!$A:$B,2,FALSE))</f>
        <v>2.2499999999999998E-3</v>
      </c>
      <c r="F141" s="62">
        <f>IF(A141="","",PMT(E141,Duration*VLOOKUP(PaymentFrqcy,Mapping!A:B,2,FALSE),LoanAmount,,VLOOKUP(PaymentsDue,Mapping!$A:$B,2,FALSE)))</f>
        <v>-843.75992868791536</v>
      </c>
      <c r="G141" s="62">
        <f>IF(A141="","",PPMT(E141,A141,Duration*VLOOKUP(PaymentFrqcy,Mapping!A:B,2,FALSE),LoanAmount,,VLOOKUP(PaymentsDue,Mapping!$A:$B,2,FALSE)))</f>
        <v>-355.96718652001721</v>
      </c>
      <c r="H141" s="62">
        <f>IF(A141="","",IPMT(E141,A141,Duration*VLOOKUP(PaymentFrqcy,Mapping!$A:$B,2,FALSE),LoanAmount,,VLOOKUP(PaymentsDue,Mapping!$A:$B,2,FALSE)))</f>
        <v>-487.79274216789833</v>
      </c>
      <c r="I141" s="58">
        <f t="shared" si="9"/>
        <v>216440.80711032375</v>
      </c>
      <c r="J141" s="12">
        <f t="shared" si="10"/>
        <v>7</v>
      </c>
      <c r="K141" s="78">
        <f t="shared" si="11"/>
        <v>2028</v>
      </c>
    </row>
    <row r="142" spans="1:11" x14ac:dyDescent="0.2">
      <c r="A142" s="12">
        <f>IFERROR(IF(A141+1&lt;=Duration*VLOOKUP(PaymentFrqcy,Mapping!A:B,2,FALSE),A141+1,""),"")</f>
        <v>98</v>
      </c>
      <c r="B142" s="58">
        <f t="shared" si="6"/>
        <v>216440.80711032375</v>
      </c>
      <c r="C142" s="59">
        <f t="shared" si="7"/>
        <v>46989</v>
      </c>
      <c r="D142" s="60">
        <f t="shared" si="8"/>
        <v>2028</v>
      </c>
      <c r="E142" s="61">
        <f>IF(A142="","",InterestRate/VLOOKUP(PaymentFrqcy,Mapping!$A:$B,2,FALSE))</f>
        <v>2.2499999999999998E-3</v>
      </c>
      <c r="F142" s="62">
        <f>IF(A142="","",PMT(E142,Duration*VLOOKUP(PaymentFrqcy,Mapping!A:B,2,FALSE),LoanAmount,,VLOOKUP(PaymentsDue,Mapping!$A:$B,2,FALSE)))</f>
        <v>-843.75992868791536</v>
      </c>
      <c r="G142" s="62">
        <f>IF(A142="","",PPMT(E142,A142,Duration*VLOOKUP(PaymentFrqcy,Mapping!A:B,2,FALSE),LoanAmount,,VLOOKUP(PaymentsDue,Mapping!$A:$B,2,FALSE)))</f>
        <v>-356.7681126896872</v>
      </c>
      <c r="H142" s="62">
        <f>IF(A142="","",IPMT(E142,A142,Duration*VLOOKUP(PaymentFrqcy,Mapping!$A:$B,2,FALSE),LoanAmount,,VLOOKUP(PaymentsDue,Mapping!$A:$B,2,FALSE)))</f>
        <v>-486.99181599822811</v>
      </c>
      <c r="I142" s="58">
        <f t="shared" si="9"/>
        <v>216084.03899763405</v>
      </c>
      <c r="J142" s="12">
        <f t="shared" si="10"/>
        <v>8</v>
      </c>
      <c r="K142" s="78">
        <f t="shared" si="11"/>
        <v>2028</v>
      </c>
    </row>
    <row r="143" spans="1:11" x14ac:dyDescent="0.2">
      <c r="A143" s="12">
        <f>IFERROR(IF(A142+1&lt;=Duration*VLOOKUP(PaymentFrqcy,Mapping!A:B,2,FALSE),A142+1,""),"")</f>
        <v>99</v>
      </c>
      <c r="B143" s="58">
        <f t="shared" si="6"/>
        <v>216084.03899763405</v>
      </c>
      <c r="C143" s="59">
        <f t="shared" si="7"/>
        <v>47020</v>
      </c>
      <c r="D143" s="60">
        <f t="shared" si="8"/>
        <v>2028</v>
      </c>
      <c r="E143" s="61">
        <f>IF(A143="","",InterestRate/VLOOKUP(PaymentFrqcy,Mapping!$A:$B,2,FALSE))</f>
        <v>2.2499999999999998E-3</v>
      </c>
      <c r="F143" s="62">
        <f>IF(A143="","",PMT(E143,Duration*VLOOKUP(PaymentFrqcy,Mapping!A:B,2,FALSE),LoanAmount,,VLOOKUP(PaymentsDue,Mapping!$A:$B,2,FALSE)))</f>
        <v>-843.75992868791536</v>
      </c>
      <c r="G143" s="62">
        <f>IF(A143="","",PPMT(E143,A143,Duration*VLOOKUP(PaymentFrqcy,Mapping!A:B,2,FALSE),LoanAmount,,VLOOKUP(PaymentsDue,Mapping!$A:$B,2,FALSE)))</f>
        <v>-357.57084094323903</v>
      </c>
      <c r="H143" s="62">
        <f>IF(A143="","",IPMT(E143,A143,Duration*VLOOKUP(PaymentFrqcy,Mapping!$A:$B,2,FALSE),LoanAmount,,VLOOKUP(PaymentsDue,Mapping!$A:$B,2,FALSE)))</f>
        <v>-486.18908774467639</v>
      </c>
      <c r="I143" s="58">
        <f t="shared" si="9"/>
        <v>215726.46815669083</v>
      </c>
      <c r="J143" s="12">
        <f t="shared" si="10"/>
        <v>9</v>
      </c>
      <c r="K143" s="78">
        <f t="shared" si="11"/>
        <v>2028</v>
      </c>
    </row>
    <row r="144" spans="1:11" x14ac:dyDescent="0.2">
      <c r="A144" s="12">
        <f>IFERROR(IF(A143+1&lt;=Duration*VLOOKUP(PaymentFrqcy,Mapping!A:B,2,FALSE),A143+1,""),"")</f>
        <v>100</v>
      </c>
      <c r="B144" s="58">
        <f t="shared" si="6"/>
        <v>215726.46815669083</v>
      </c>
      <c r="C144" s="59">
        <f t="shared" si="7"/>
        <v>47050</v>
      </c>
      <c r="D144" s="60">
        <f t="shared" si="8"/>
        <v>2028</v>
      </c>
      <c r="E144" s="61">
        <f>IF(A144="","",InterestRate/VLOOKUP(PaymentFrqcy,Mapping!$A:$B,2,FALSE))</f>
        <v>2.2499999999999998E-3</v>
      </c>
      <c r="F144" s="62">
        <f>IF(A144="","",PMT(E144,Duration*VLOOKUP(PaymentFrqcy,Mapping!A:B,2,FALSE),LoanAmount,,VLOOKUP(PaymentsDue,Mapping!$A:$B,2,FALSE)))</f>
        <v>-843.75992868791536</v>
      </c>
      <c r="G144" s="62">
        <f>IF(A144="","",PPMT(E144,A144,Duration*VLOOKUP(PaymentFrqcy,Mapping!A:B,2,FALSE),LoanAmount,,VLOOKUP(PaymentsDue,Mapping!$A:$B,2,FALSE)))</f>
        <v>-358.37537533536135</v>
      </c>
      <c r="H144" s="62">
        <f>IF(A144="","",IPMT(E144,A144,Duration*VLOOKUP(PaymentFrqcy,Mapping!$A:$B,2,FALSE),LoanAmount,,VLOOKUP(PaymentsDue,Mapping!$A:$B,2,FALSE)))</f>
        <v>-485.38455335255424</v>
      </c>
      <c r="I144" s="58">
        <f t="shared" si="9"/>
        <v>215368.09278135546</v>
      </c>
      <c r="J144" s="12">
        <f t="shared" si="10"/>
        <v>10</v>
      </c>
      <c r="K144" s="78">
        <f t="shared" si="11"/>
        <v>2028</v>
      </c>
    </row>
    <row r="145" spans="1:11" x14ac:dyDescent="0.2">
      <c r="A145" s="12">
        <f>IFERROR(IF(A144+1&lt;=Duration*VLOOKUP(PaymentFrqcy,Mapping!A:B,2,FALSE),A144+1,""),"")</f>
        <v>101</v>
      </c>
      <c r="B145" s="58">
        <f t="shared" si="6"/>
        <v>215368.09278135546</v>
      </c>
      <c r="C145" s="59">
        <f t="shared" si="7"/>
        <v>47081</v>
      </c>
      <c r="D145" s="60">
        <f t="shared" si="8"/>
        <v>2028</v>
      </c>
      <c r="E145" s="61">
        <f>IF(A145="","",InterestRate/VLOOKUP(PaymentFrqcy,Mapping!$A:$B,2,FALSE))</f>
        <v>2.2499999999999998E-3</v>
      </c>
      <c r="F145" s="62">
        <f>IF(A145="","",PMT(E145,Duration*VLOOKUP(PaymentFrqcy,Mapping!A:B,2,FALSE),LoanAmount,,VLOOKUP(PaymentsDue,Mapping!$A:$B,2,FALSE)))</f>
        <v>-843.75992868791536</v>
      </c>
      <c r="G145" s="62">
        <f>IF(A145="","",PPMT(E145,A145,Duration*VLOOKUP(PaymentFrqcy,Mapping!A:B,2,FALSE),LoanAmount,,VLOOKUP(PaymentsDue,Mapping!$A:$B,2,FALSE)))</f>
        <v>-359.18171992986584</v>
      </c>
      <c r="H145" s="62">
        <f>IF(A145="","",IPMT(E145,A145,Duration*VLOOKUP(PaymentFrqcy,Mapping!$A:$B,2,FALSE),LoanAmount,,VLOOKUP(PaymentsDue,Mapping!$A:$B,2,FALSE)))</f>
        <v>-484.57820875804953</v>
      </c>
      <c r="I145" s="58">
        <f t="shared" si="9"/>
        <v>215008.91106142561</v>
      </c>
      <c r="J145" s="12">
        <f t="shared" si="10"/>
        <v>11</v>
      </c>
      <c r="K145" s="78">
        <f t="shared" si="11"/>
        <v>2028</v>
      </c>
    </row>
    <row r="146" spans="1:11" x14ac:dyDescent="0.2">
      <c r="A146" s="12">
        <f>IFERROR(IF(A145+1&lt;=Duration*VLOOKUP(PaymentFrqcy,Mapping!A:B,2,FALSE),A145+1,""),"")</f>
        <v>102</v>
      </c>
      <c r="B146" s="58">
        <f t="shared" si="6"/>
        <v>215008.91106142561</v>
      </c>
      <c r="C146" s="59">
        <f t="shared" si="7"/>
        <v>47111</v>
      </c>
      <c r="D146" s="60">
        <f t="shared" si="8"/>
        <v>2028</v>
      </c>
      <c r="E146" s="61">
        <f>IF(A146="","",InterestRate/VLOOKUP(PaymentFrqcy,Mapping!$A:$B,2,FALSE))</f>
        <v>2.2499999999999998E-3</v>
      </c>
      <c r="F146" s="62">
        <f>IF(A146="","",PMT(E146,Duration*VLOOKUP(PaymentFrqcy,Mapping!A:B,2,FALSE),LoanAmount,,VLOOKUP(PaymentsDue,Mapping!$A:$B,2,FALSE)))</f>
        <v>-843.75992868791536</v>
      </c>
      <c r="G146" s="62">
        <f>IF(A146="","",PPMT(E146,A146,Duration*VLOOKUP(PaymentFrqcy,Mapping!A:B,2,FALSE),LoanAmount,,VLOOKUP(PaymentsDue,Mapping!$A:$B,2,FALSE)))</f>
        <v>-359.98987879970809</v>
      </c>
      <c r="H146" s="62">
        <f>IF(A146="","",IPMT(E146,A146,Duration*VLOOKUP(PaymentFrqcy,Mapping!$A:$B,2,FALSE),LoanAmount,,VLOOKUP(PaymentsDue,Mapping!$A:$B,2,FALSE)))</f>
        <v>-483.77004988820732</v>
      </c>
      <c r="I146" s="58">
        <f t="shared" si="9"/>
        <v>214648.9211826259</v>
      </c>
      <c r="J146" s="12">
        <f t="shared" si="10"/>
        <v>12</v>
      </c>
      <c r="K146" s="78">
        <f t="shared" si="11"/>
        <v>2028</v>
      </c>
    </row>
    <row r="147" spans="1:11" x14ac:dyDescent="0.2">
      <c r="A147" s="12">
        <f>IFERROR(IF(A146+1&lt;=Duration*VLOOKUP(PaymentFrqcy,Mapping!A:B,2,FALSE),A146+1,""),"")</f>
        <v>103</v>
      </c>
      <c r="B147" s="58">
        <f t="shared" si="6"/>
        <v>214648.9211826259</v>
      </c>
      <c r="C147" s="59">
        <f t="shared" si="7"/>
        <v>47142</v>
      </c>
      <c r="D147" s="60">
        <f t="shared" si="8"/>
        <v>2029</v>
      </c>
      <c r="E147" s="61">
        <f>IF(A147="","",InterestRate/VLOOKUP(PaymentFrqcy,Mapping!$A:$B,2,FALSE))</f>
        <v>2.2499999999999998E-3</v>
      </c>
      <c r="F147" s="62">
        <f>IF(A147="","",PMT(E147,Duration*VLOOKUP(PaymentFrqcy,Mapping!A:B,2,FALSE),LoanAmount,,VLOOKUP(PaymentsDue,Mapping!$A:$B,2,FALSE)))</f>
        <v>-843.75992868791536</v>
      </c>
      <c r="G147" s="62">
        <f>IF(A147="","",PPMT(E147,A147,Duration*VLOOKUP(PaymentFrqcy,Mapping!A:B,2,FALSE),LoanAmount,,VLOOKUP(PaymentsDue,Mapping!$A:$B,2,FALSE)))</f>
        <v>-360.79985602700742</v>
      </c>
      <c r="H147" s="62">
        <f>IF(A147="","",IPMT(E147,A147,Duration*VLOOKUP(PaymentFrqcy,Mapping!$A:$B,2,FALSE),LoanAmount,,VLOOKUP(PaymentsDue,Mapping!$A:$B,2,FALSE)))</f>
        <v>-482.960072660908</v>
      </c>
      <c r="I147" s="58">
        <f t="shared" si="9"/>
        <v>214288.12132659889</v>
      </c>
      <c r="J147" s="12">
        <f t="shared" si="10"/>
        <v>1</v>
      </c>
      <c r="K147" s="78">
        <f t="shared" si="11"/>
        <v>2029</v>
      </c>
    </row>
    <row r="148" spans="1:11" x14ac:dyDescent="0.2">
      <c r="A148" s="12">
        <f>IFERROR(IF(A147+1&lt;=Duration*VLOOKUP(PaymentFrqcy,Mapping!A:B,2,FALSE),A147+1,""),"")</f>
        <v>104</v>
      </c>
      <c r="B148" s="58">
        <f t="shared" si="6"/>
        <v>214288.12132659889</v>
      </c>
      <c r="C148" s="59">
        <f t="shared" si="7"/>
        <v>47173</v>
      </c>
      <c r="D148" s="60">
        <f t="shared" si="8"/>
        <v>2029</v>
      </c>
      <c r="E148" s="61">
        <f>IF(A148="","",InterestRate/VLOOKUP(PaymentFrqcy,Mapping!$A:$B,2,FALSE))</f>
        <v>2.2499999999999998E-3</v>
      </c>
      <c r="F148" s="62">
        <f>IF(A148="","",PMT(E148,Duration*VLOOKUP(PaymentFrqcy,Mapping!A:B,2,FALSE),LoanAmount,,VLOOKUP(PaymentsDue,Mapping!$A:$B,2,FALSE)))</f>
        <v>-843.75992868791536</v>
      </c>
      <c r="G148" s="62">
        <f>IF(A148="","",PPMT(E148,A148,Duration*VLOOKUP(PaymentFrqcy,Mapping!A:B,2,FALSE),LoanAmount,,VLOOKUP(PaymentsDue,Mapping!$A:$B,2,FALSE)))</f>
        <v>-361.61165570306815</v>
      </c>
      <c r="H148" s="62">
        <f>IF(A148="","",IPMT(E148,A148,Duration*VLOOKUP(PaymentFrqcy,Mapping!$A:$B,2,FALSE),LoanAmount,,VLOOKUP(PaymentsDue,Mapping!$A:$B,2,FALSE)))</f>
        <v>-482.14827298484721</v>
      </c>
      <c r="I148" s="58">
        <f t="shared" si="9"/>
        <v>213926.50967089582</v>
      </c>
      <c r="J148" s="12">
        <f t="shared" si="10"/>
        <v>2</v>
      </c>
      <c r="K148" s="78">
        <f t="shared" si="11"/>
        <v>2029</v>
      </c>
    </row>
    <row r="149" spans="1:11" x14ac:dyDescent="0.2">
      <c r="A149" s="12">
        <f>IFERROR(IF(A148+1&lt;=Duration*VLOOKUP(PaymentFrqcy,Mapping!A:B,2,FALSE),A148+1,""),"")</f>
        <v>105</v>
      </c>
      <c r="B149" s="58">
        <f t="shared" si="6"/>
        <v>213926.50967089582</v>
      </c>
      <c r="C149" s="59">
        <f t="shared" si="7"/>
        <v>47201</v>
      </c>
      <c r="D149" s="60">
        <f t="shared" si="8"/>
        <v>2029</v>
      </c>
      <c r="E149" s="61">
        <f>IF(A149="","",InterestRate/VLOOKUP(PaymentFrqcy,Mapping!$A:$B,2,FALSE))</f>
        <v>2.2499999999999998E-3</v>
      </c>
      <c r="F149" s="62">
        <f>IF(A149="","",PMT(E149,Duration*VLOOKUP(PaymentFrqcy,Mapping!A:B,2,FALSE),LoanAmount,,VLOOKUP(PaymentsDue,Mapping!$A:$B,2,FALSE)))</f>
        <v>-843.75992868791536</v>
      </c>
      <c r="G149" s="62">
        <f>IF(A149="","",PPMT(E149,A149,Duration*VLOOKUP(PaymentFrqcy,Mapping!A:B,2,FALSE),LoanAmount,,VLOOKUP(PaymentsDue,Mapping!$A:$B,2,FALSE)))</f>
        <v>-362.42528192840007</v>
      </c>
      <c r="H149" s="62">
        <f>IF(A149="","",IPMT(E149,A149,Duration*VLOOKUP(PaymentFrqcy,Mapping!$A:$B,2,FALSE),LoanAmount,,VLOOKUP(PaymentsDue,Mapping!$A:$B,2,FALSE)))</f>
        <v>-481.33464675951535</v>
      </c>
      <c r="I149" s="58">
        <f t="shared" si="9"/>
        <v>213564.08438896743</v>
      </c>
      <c r="J149" s="12">
        <f t="shared" si="10"/>
        <v>3</v>
      </c>
      <c r="K149" s="78">
        <f t="shared" si="11"/>
        <v>2029</v>
      </c>
    </row>
    <row r="150" spans="1:11" x14ac:dyDescent="0.2">
      <c r="A150" s="12">
        <f>IFERROR(IF(A149+1&lt;=Duration*VLOOKUP(PaymentFrqcy,Mapping!A:B,2,FALSE),A149+1,""),"")</f>
        <v>106</v>
      </c>
      <c r="B150" s="58">
        <f t="shared" si="6"/>
        <v>213564.08438896743</v>
      </c>
      <c r="C150" s="59">
        <f t="shared" si="7"/>
        <v>47232</v>
      </c>
      <c r="D150" s="60">
        <f t="shared" si="8"/>
        <v>2029</v>
      </c>
      <c r="E150" s="61">
        <f>IF(A150="","",InterestRate/VLOOKUP(PaymentFrqcy,Mapping!$A:$B,2,FALSE))</f>
        <v>2.2499999999999998E-3</v>
      </c>
      <c r="F150" s="62">
        <f>IF(A150="","",PMT(E150,Duration*VLOOKUP(PaymentFrqcy,Mapping!A:B,2,FALSE),LoanAmount,,VLOOKUP(PaymentsDue,Mapping!$A:$B,2,FALSE)))</f>
        <v>-843.75992868791536</v>
      </c>
      <c r="G150" s="62">
        <f>IF(A150="","",PPMT(E150,A150,Duration*VLOOKUP(PaymentFrqcy,Mapping!A:B,2,FALSE),LoanAmount,,VLOOKUP(PaymentsDue,Mapping!$A:$B,2,FALSE)))</f>
        <v>-363.24073881273898</v>
      </c>
      <c r="H150" s="62">
        <f>IF(A150="","",IPMT(E150,A150,Duration*VLOOKUP(PaymentFrqcy,Mapping!$A:$B,2,FALSE),LoanAmount,,VLOOKUP(PaymentsDue,Mapping!$A:$B,2,FALSE)))</f>
        <v>-480.51918987517649</v>
      </c>
      <c r="I150" s="58">
        <f t="shared" si="9"/>
        <v>213200.84365015468</v>
      </c>
      <c r="J150" s="12">
        <f t="shared" si="10"/>
        <v>4</v>
      </c>
      <c r="K150" s="78">
        <f t="shared" si="11"/>
        <v>2029</v>
      </c>
    </row>
    <row r="151" spans="1:11" x14ac:dyDescent="0.2">
      <c r="A151" s="12">
        <f>IFERROR(IF(A150+1&lt;=Duration*VLOOKUP(PaymentFrqcy,Mapping!A:B,2,FALSE),A150+1,""),"")</f>
        <v>107</v>
      </c>
      <c r="B151" s="58">
        <f t="shared" si="6"/>
        <v>213200.84365015468</v>
      </c>
      <c r="C151" s="59">
        <f t="shared" si="7"/>
        <v>47262</v>
      </c>
      <c r="D151" s="60">
        <f t="shared" si="8"/>
        <v>2029</v>
      </c>
      <c r="E151" s="61">
        <f>IF(A151="","",InterestRate/VLOOKUP(PaymentFrqcy,Mapping!$A:$B,2,FALSE))</f>
        <v>2.2499999999999998E-3</v>
      </c>
      <c r="F151" s="62">
        <f>IF(A151="","",PMT(E151,Duration*VLOOKUP(PaymentFrqcy,Mapping!A:B,2,FALSE),LoanAmount,,VLOOKUP(PaymentsDue,Mapping!$A:$B,2,FALSE)))</f>
        <v>-843.75992868791536</v>
      </c>
      <c r="G151" s="62">
        <f>IF(A151="","",PPMT(E151,A151,Duration*VLOOKUP(PaymentFrqcy,Mapping!A:B,2,FALSE),LoanAmount,,VLOOKUP(PaymentsDue,Mapping!$A:$B,2,FALSE)))</f>
        <v>-364.0580304750676</v>
      </c>
      <c r="H151" s="62">
        <f>IF(A151="","",IPMT(E151,A151,Duration*VLOOKUP(PaymentFrqcy,Mapping!$A:$B,2,FALSE),LoanAmount,,VLOOKUP(PaymentsDue,Mapping!$A:$B,2,FALSE)))</f>
        <v>-479.70189821284782</v>
      </c>
      <c r="I151" s="58">
        <f t="shared" si="9"/>
        <v>212836.78561967961</v>
      </c>
      <c r="J151" s="12">
        <f t="shared" si="10"/>
        <v>5</v>
      </c>
      <c r="K151" s="78">
        <f t="shared" si="11"/>
        <v>2029</v>
      </c>
    </row>
    <row r="152" spans="1:11" x14ac:dyDescent="0.2">
      <c r="A152" s="12">
        <f>IFERROR(IF(A151+1&lt;=Duration*VLOOKUP(PaymentFrqcy,Mapping!A:B,2,FALSE),A151+1,""),"")</f>
        <v>108</v>
      </c>
      <c r="B152" s="58">
        <f t="shared" si="6"/>
        <v>212836.78561967961</v>
      </c>
      <c r="C152" s="59">
        <f t="shared" si="7"/>
        <v>47293</v>
      </c>
      <c r="D152" s="60">
        <f t="shared" si="8"/>
        <v>2029</v>
      </c>
      <c r="E152" s="61">
        <f>IF(A152="","",InterestRate/VLOOKUP(PaymentFrqcy,Mapping!$A:$B,2,FALSE))</f>
        <v>2.2499999999999998E-3</v>
      </c>
      <c r="F152" s="62">
        <f>IF(A152="","",PMT(E152,Duration*VLOOKUP(PaymentFrqcy,Mapping!A:B,2,FALSE),LoanAmount,,VLOOKUP(PaymentsDue,Mapping!$A:$B,2,FALSE)))</f>
        <v>-843.75992868791536</v>
      </c>
      <c r="G152" s="62">
        <f>IF(A152="","",PPMT(E152,A152,Duration*VLOOKUP(PaymentFrqcy,Mapping!A:B,2,FALSE),LoanAmount,,VLOOKUP(PaymentsDue,Mapping!$A:$B,2,FALSE)))</f>
        <v>-364.87716104363653</v>
      </c>
      <c r="H152" s="62">
        <f>IF(A152="","",IPMT(E152,A152,Duration*VLOOKUP(PaymentFrqcy,Mapping!$A:$B,2,FALSE),LoanAmount,,VLOOKUP(PaymentsDue,Mapping!$A:$B,2,FALSE)))</f>
        <v>-478.88276764427889</v>
      </c>
      <c r="I152" s="58">
        <f t="shared" si="9"/>
        <v>212471.90845863597</v>
      </c>
      <c r="J152" s="12">
        <f t="shared" si="10"/>
        <v>6</v>
      </c>
      <c r="K152" s="78">
        <f t="shared" si="11"/>
        <v>2029</v>
      </c>
    </row>
    <row r="153" spans="1:11" x14ac:dyDescent="0.2">
      <c r="A153" s="12">
        <f>IFERROR(IF(A152+1&lt;=Duration*VLOOKUP(PaymentFrqcy,Mapping!A:B,2,FALSE),A152+1,""),"")</f>
        <v>109</v>
      </c>
      <c r="B153" s="58">
        <f t="shared" si="6"/>
        <v>212471.90845863597</v>
      </c>
      <c r="C153" s="59">
        <f t="shared" si="7"/>
        <v>47323</v>
      </c>
      <c r="D153" s="60">
        <f t="shared" si="8"/>
        <v>2029</v>
      </c>
      <c r="E153" s="61">
        <f>IF(A153="","",InterestRate/VLOOKUP(PaymentFrqcy,Mapping!$A:$B,2,FALSE))</f>
        <v>2.2499999999999998E-3</v>
      </c>
      <c r="F153" s="62">
        <f>IF(A153="","",PMT(E153,Duration*VLOOKUP(PaymentFrqcy,Mapping!A:B,2,FALSE),LoanAmount,,VLOOKUP(PaymentsDue,Mapping!$A:$B,2,FALSE)))</f>
        <v>-843.75992868791536</v>
      </c>
      <c r="G153" s="62">
        <f>IF(A153="","",PPMT(E153,A153,Duration*VLOOKUP(PaymentFrqcy,Mapping!A:B,2,FALSE),LoanAmount,,VLOOKUP(PaymentsDue,Mapping!$A:$B,2,FALSE)))</f>
        <v>-365.69813465598469</v>
      </c>
      <c r="H153" s="62">
        <f>IF(A153="","",IPMT(E153,A153,Duration*VLOOKUP(PaymentFrqcy,Mapping!$A:$B,2,FALSE),LoanAmount,,VLOOKUP(PaymentsDue,Mapping!$A:$B,2,FALSE)))</f>
        <v>-478.06179403193067</v>
      </c>
      <c r="I153" s="58">
        <f t="shared" si="9"/>
        <v>212106.21032397999</v>
      </c>
      <c r="J153" s="12">
        <f t="shared" si="10"/>
        <v>7</v>
      </c>
      <c r="K153" s="78">
        <f t="shared" si="11"/>
        <v>2029</v>
      </c>
    </row>
    <row r="154" spans="1:11" x14ac:dyDescent="0.2">
      <c r="A154" s="12">
        <f>IFERROR(IF(A153+1&lt;=Duration*VLOOKUP(PaymentFrqcy,Mapping!A:B,2,FALSE),A153+1,""),"")</f>
        <v>110</v>
      </c>
      <c r="B154" s="58">
        <f t="shared" si="6"/>
        <v>212106.21032397999</v>
      </c>
      <c r="C154" s="59">
        <f t="shared" si="7"/>
        <v>47354</v>
      </c>
      <c r="D154" s="60">
        <f t="shared" si="8"/>
        <v>2029</v>
      </c>
      <c r="E154" s="61">
        <f>IF(A154="","",InterestRate/VLOOKUP(PaymentFrqcy,Mapping!$A:$B,2,FALSE))</f>
        <v>2.2499999999999998E-3</v>
      </c>
      <c r="F154" s="62">
        <f>IF(A154="","",PMT(E154,Duration*VLOOKUP(PaymentFrqcy,Mapping!A:B,2,FALSE),LoanAmount,,VLOOKUP(PaymentsDue,Mapping!$A:$B,2,FALSE)))</f>
        <v>-843.75992868791536</v>
      </c>
      <c r="G154" s="62">
        <f>IF(A154="","",PPMT(E154,A154,Duration*VLOOKUP(PaymentFrqcy,Mapping!A:B,2,FALSE),LoanAmount,,VLOOKUP(PaymentsDue,Mapping!$A:$B,2,FALSE)))</f>
        <v>-366.52095545896071</v>
      </c>
      <c r="H154" s="62">
        <f>IF(A154="","",IPMT(E154,A154,Duration*VLOOKUP(PaymentFrqcy,Mapping!$A:$B,2,FALSE),LoanAmount,,VLOOKUP(PaymentsDue,Mapping!$A:$B,2,FALSE)))</f>
        <v>-477.23897322895471</v>
      </c>
      <c r="I154" s="58">
        <f t="shared" si="9"/>
        <v>211739.68936852104</v>
      </c>
      <c r="J154" s="12">
        <f t="shared" si="10"/>
        <v>8</v>
      </c>
      <c r="K154" s="78">
        <f t="shared" si="11"/>
        <v>2029</v>
      </c>
    </row>
    <row r="155" spans="1:11" x14ac:dyDescent="0.2">
      <c r="A155" s="12">
        <f>IFERROR(IF(A154+1&lt;=Duration*VLOOKUP(PaymentFrqcy,Mapping!A:B,2,FALSE),A154+1,""),"")</f>
        <v>111</v>
      </c>
      <c r="B155" s="58">
        <f t="shared" si="6"/>
        <v>211739.68936852104</v>
      </c>
      <c r="C155" s="59">
        <f t="shared" si="7"/>
        <v>47385</v>
      </c>
      <c r="D155" s="60">
        <f t="shared" si="8"/>
        <v>2029</v>
      </c>
      <c r="E155" s="61">
        <f>IF(A155="","",InterestRate/VLOOKUP(PaymentFrqcy,Mapping!$A:$B,2,FALSE))</f>
        <v>2.2499999999999998E-3</v>
      </c>
      <c r="F155" s="62">
        <f>IF(A155="","",PMT(E155,Duration*VLOOKUP(PaymentFrqcy,Mapping!A:B,2,FALSE),LoanAmount,,VLOOKUP(PaymentsDue,Mapping!$A:$B,2,FALSE)))</f>
        <v>-843.75992868791536</v>
      </c>
      <c r="G155" s="62">
        <f>IF(A155="","",PPMT(E155,A155,Duration*VLOOKUP(PaymentFrqcy,Mapping!A:B,2,FALSE),LoanAmount,,VLOOKUP(PaymentsDue,Mapping!$A:$B,2,FALSE)))</f>
        <v>-367.34562760874337</v>
      </c>
      <c r="H155" s="62">
        <f>IF(A155="","",IPMT(E155,A155,Duration*VLOOKUP(PaymentFrqcy,Mapping!$A:$B,2,FALSE),LoanAmount,,VLOOKUP(PaymentsDue,Mapping!$A:$B,2,FALSE)))</f>
        <v>-476.41430107917205</v>
      </c>
      <c r="I155" s="58">
        <f t="shared" si="9"/>
        <v>211372.3437409123</v>
      </c>
      <c r="J155" s="12">
        <f t="shared" si="10"/>
        <v>9</v>
      </c>
      <c r="K155" s="78">
        <f t="shared" si="11"/>
        <v>2029</v>
      </c>
    </row>
    <row r="156" spans="1:11" x14ac:dyDescent="0.2">
      <c r="A156" s="12">
        <f>IFERROR(IF(A155+1&lt;=Duration*VLOOKUP(PaymentFrqcy,Mapping!A:B,2,FALSE),A155+1,""),"")</f>
        <v>112</v>
      </c>
      <c r="B156" s="58">
        <f t="shared" si="6"/>
        <v>211372.3437409123</v>
      </c>
      <c r="C156" s="59">
        <f t="shared" si="7"/>
        <v>47415</v>
      </c>
      <c r="D156" s="60">
        <f t="shared" si="8"/>
        <v>2029</v>
      </c>
      <c r="E156" s="61">
        <f>IF(A156="","",InterestRate/VLOOKUP(PaymentFrqcy,Mapping!$A:$B,2,FALSE))</f>
        <v>2.2499999999999998E-3</v>
      </c>
      <c r="F156" s="62">
        <f>IF(A156="","",PMT(E156,Duration*VLOOKUP(PaymentFrqcy,Mapping!A:B,2,FALSE),LoanAmount,,VLOOKUP(PaymentsDue,Mapping!$A:$B,2,FALSE)))</f>
        <v>-843.75992868791536</v>
      </c>
      <c r="G156" s="62">
        <f>IF(A156="","",PPMT(E156,A156,Duration*VLOOKUP(PaymentFrqcy,Mapping!A:B,2,FALSE),LoanAmount,,VLOOKUP(PaymentsDue,Mapping!$A:$B,2,FALSE)))</f>
        <v>-368.17215527086296</v>
      </c>
      <c r="H156" s="62">
        <f>IF(A156="","",IPMT(E156,A156,Duration*VLOOKUP(PaymentFrqcy,Mapping!$A:$B,2,FALSE),LoanAmount,,VLOOKUP(PaymentsDue,Mapping!$A:$B,2,FALSE)))</f>
        <v>-475.58777341705246</v>
      </c>
      <c r="I156" s="58">
        <f t="shared" si="9"/>
        <v>211004.17158564142</v>
      </c>
      <c r="J156" s="12">
        <f t="shared" si="10"/>
        <v>10</v>
      </c>
      <c r="K156" s="78">
        <f t="shared" si="11"/>
        <v>2029</v>
      </c>
    </row>
    <row r="157" spans="1:11" x14ac:dyDescent="0.2">
      <c r="A157" s="12">
        <f>IFERROR(IF(A156+1&lt;=Duration*VLOOKUP(PaymentFrqcy,Mapping!A:B,2,FALSE),A156+1,""),"")</f>
        <v>113</v>
      </c>
      <c r="B157" s="58">
        <f t="shared" si="6"/>
        <v>211004.17158564142</v>
      </c>
      <c r="C157" s="59">
        <f t="shared" si="7"/>
        <v>47446</v>
      </c>
      <c r="D157" s="60">
        <f t="shared" si="8"/>
        <v>2029</v>
      </c>
      <c r="E157" s="61">
        <f>IF(A157="","",InterestRate/VLOOKUP(PaymentFrqcy,Mapping!$A:$B,2,FALSE))</f>
        <v>2.2499999999999998E-3</v>
      </c>
      <c r="F157" s="62">
        <f>IF(A157="","",PMT(E157,Duration*VLOOKUP(PaymentFrqcy,Mapping!A:B,2,FALSE),LoanAmount,,VLOOKUP(PaymentsDue,Mapping!$A:$B,2,FALSE)))</f>
        <v>-843.75992868791536</v>
      </c>
      <c r="G157" s="62">
        <f>IF(A157="","",PPMT(E157,A157,Duration*VLOOKUP(PaymentFrqcy,Mapping!A:B,2,FALSE),LoanAmount,,VLOOKUP(PaymentsDue,Mapping!$A:$B,2,FALSE)))</f>
        <v>-369.00054262022246</v>
      </c>
      <c r="H157" s="62">
        <f>IF(A157="","",IPMT(E157,A157,Duration*VLOOKUP(PaymentFrqcy,Mapping!$A:$B,2,FALSE),LoanAmount,,VLOOKUP(PaymentsDue,Mapping!$A:$B,2,FALSE)))</f>
        <v>-474.7593860676929</v>
      </c>
      <c r="I157" s="58">
        <f t="shared" si="9"/>
        <v>210635.1710430212</v>
      </c>
      <c r="J157" s="12">
        <f t="shared" si="10"/>
        <v>11</v>
      </c>
      <c r="K157" s="78">
        <f t="shared" si="11"/>
        <v>2029</v>
      </c>
    </row>
    <row r="158" spans="1:11" x14ac:dyDescent="0.2">
      <c r="A158" s="12">
        <f>IFERROR(IF(A157+1&lt;=Duration*VLOOKUP(PaymentFrqcy,Mapping!A:B,2,FALSE),A157+1,""),"")</f>
        <v>114</v>
      </c>
      <c r="B158" s="58">
        <f t="shared" si="6"/>
        <v>210635.1710430212</v>
      </c>
      <c r="C158" s="59">
        <f t="shared" si="7"/>
        <v>47476</v>
      </c>
      <c r="D158" s="60">
        <f t="shared" si="8"/>
        <v>2029</v>
      </c>
      <c r="E158" s="61">
        <f>IF(A158="","",InterestRate/VLOOKUP(PaymentFrqcy,Mapping!$A:$B,2,FALSE))</f>
        <v>2.2499999999999998E-3</v>
      </c>
      <c r="F158" s="62">
        <f>IF(A158="","",PMT(E158,Duration*VLOOKUP(PaymentFrqcy,Mapping!A:B,2,FALSE),LoanAmount,,VLOOKUP(PaymentsDue,Mapping!$A:$B,2,FALSE)))</f>
        <v>-843.75992868791536</v>
      </c>
      <c r="G158" s="62">
        <f>IF(A158="","",PPMT(E158,A158,Duration*VLOOKUP(PaymentFrqcy,Mapping!A:B,2,FALSE),LoanAmount,,VLOOKUP(PaymentsDue,Mapping!$A:$B,2,FALSE)))</f>
        <v>-369.83079384111795</v>
      </c>
      <c r="H158" s="62">
        <f>IF(A158="","",IPMT(E158,A158,Duration*VLOOKUP(PaymentFrqcy,Mapping!$A:$B,2,FALSE),LoanAmount,,VLOOKUP(PaymentsDue,Mapping!$A:$B,2,FALSE)))</f>
        <v>-473.92913484679747</v>
      </c>
      <c r="I158" s="58">
        <f t="shared" si="9"/>
        <v>210265.34024918007</v>
      </c>
      <c r="J158" s="12">
        <f t="shared" si="10"/>
        <v>12</v>
      </c>
      <c r="K158" s="78">
        <f t="shared" si="11"/>
        <v>2029</v>
      </c>
    </row>
    <row r="159" spans="1:11" x14ac:dyDescent="0.2">
      <c r="A159" s="12">
        <f>IFERROR(IF(A158+1&lt;=Duration*VLOOKUP(PaymentFrqcy,Mapping!A:B,2,FALSE),A158+1,""),"")</f>
        <v>115</v>
      </c>
      <c r="B159" s="58">
        <f t="shared" si="6"/>
        <v>210265.34024918007</v>
      </c>
      <c r="C159" s="59">
        <f t="shared" si="7"/>
        <v>47507</v>
      </c>
      <c r="D159" s="60">
        <f t="shared" si="8"/>
        <v>2030</v>
      </c>
      <c r="E159" s="61">
        <f>IF(A159="","",InterestRate/VLOOKUP(PaymentFrqcy,Mapping!$A:$B,2,FALSE))</f>
        <v>2.2499999999999998E-3</v>
      </c>
      <c r="F159" s="62">
        <f>IF(A159="","",PMT(E159,Duration*VLOOKUP(PaymentFrqcy,Mapping!A:B,2,FALSE),LoanAmount,,VLOOKUP(PaymentsDue,Mapping!$A:$B,2,FALSE)))</f>
        <v>-843.75992868791536</v>
      </c>
      <c r="G159" s="62">
        <f>IF(A159="","",PPMT(E159,A159,Duration*VLOOKUP(PaymentFrqcy,Mapping!A:B,2,FALSE),LoanAmount,,VLOOKUP(PaymentsDue,Mapping!$A:$B,2,FALSE)))</f>
        <v>-370.66291312726048</v>
      </c>
      <c r="H159" s="62">
        <f>IF(A159="","",IPMT(E159,A159,Duration*VLOOKUP(PaymentFrqcy,Mapping!$A:$B,2,FALSE),LoanAmount,,VLOOKUP(PaymentsDue,Mapping!$A:$B,2,FALSE)))</f>
        <v>-473.09701556065494</v>
      </c>
      <c r="I159" s="58">
        <f t="shared" si="9"/>
        <v>209894.67733605282</v>
      </c>
      <c r="J159" s="12">
        <f t="shared" si="10"/>
        <v>1</v>
      </c>
      <c r="K159" s="78">
        <f t="shared" si="11"/>
        <v>2030</v>
      </c>
    </row>
    <row r="160" spans="1:11" x14ac:dyDescent="0.2">
      <c r="A160" s="12">
        <f>IFERROR(IF(A159+1&lt;=Duration*VLOOKUP(PaymentFrqcy,Mapping!A:B,2,FALSE),A159+1,""),"")</f>
        <v>116</v>
      </c>
      <c r="B160" s="58">
        <f t="shared" si="6"/>
        <v>209894.67733605282</v>
      </c>
      <c r="C160" s="59">
        <f t="shared" si="7"/>
        <v>47538</v>
      </c>
      <c r="D160" s="60">
        <f t="shared" si="8"/>
        <v>2030</v>
      </c>
      <c r="E160" s="61">
        <f>IF(A160="","",InterestRate/VLOOKUP(PaymentFrqcy,Mapping!$A:$B,2,FALSE))</f>
        <v>2.2499999999999998E-3</v>
      </c>
      <c r="F160" s="62">
        <f>IF(A160="","",PMT(E160,Duration*VLOOKUP(PaymentFrqcy,Mapping!A:B,2,FALSE),LoanAmount,,VLOOKUP(PaymentsDue,Mapping!$A:$B,2,FALSE)))</f>
        <v>-843.75992868791536</v>
      </c>
      <c r="G160" s="62">
        <f>IF(A160="","",PPMT(E160,A160,Duration*VLOOKUP(PaymentFrqcy,Mapping!A:B,2,FALSE),LoanAmount,,VLOOKUP(PaymentsDue,Mapping!$A:$B,2,FALSE)))</f>
        <v>-371.49690468179682</v>
      </c>
      <c r="H160" s="62">
        <f>IF(A160="","",IPMT(E160,A160,Duration*VLOOKUP(PaymentFrqcy,Mapping!$A:$B,2,FALSE),LoanAmount,,VLOOKUP(PaymentsDue,Mapping!$A:$B,2,FALSE)))</f>
        <v>-472.2630240061186</v>
      </c>
      <c r="I160" s="58">
        <f t="shared" si="9"/>
        <v>209523.18043137103</v>
      </c>
      <c r="J160" s="12">
        <f t="shared" si="10"/>
        <v>2</v>
      </c>
      <c r="K160" s="78">
        <f t="shared" si="11"/>
        <v>2030</v>
      </c>
    </row>
    <row r="161" spans="1:11" x14ac:dyDescent="0.2">
      <c r="A161" s="12">
        <f>IFERROR(IF(A160+1&lt;=Duration*VLOOKUP(PaymentFrqcy,Mapping!A:B,2,FALSE),A160+1,""),"")</f>
        <v>117</v>
      </c>
      <c r="B161" s="58">
        <f t="shared" si="6"/>
        <v>209523.18043137103</v>
      </c>
      <c r="C161" s="59">
        <f t="shared" si="7"/>
        <v>47566</v>
      </c>
      <c r="D161" s="60">
        <f t="shared" si="8"/>
        <v>2030</v>
      </c>
      <c r="E161" s="61">
        <f>IF(A161="","",InterestRate/VLOOKUP(PaymentFrqcy,Mapping!$A:$B,2,FALSE))</f>
        <v>2.2499999999999998E-3</v>
      </c>
      <c r="F161" s="62">
        <f>IF(A161="","",PMT(E161,Duration*VLOOKUP(PaymentFrqcy,Mapping!A:B,2,FALSE),LoanAmount,,VLOOKUP(PaymentsDue,Mapping!$A:$B,2,FALSE)))</f>
        <v>-843.75992868791536</v>
      </c>
      <c r="G161" s="62">
        <f>IF(A161="","",PPMT(E161,A161,Duration*VLOOKUP(PaymentFrqcy,Mapping!A:B,2,FALSE),LoanAmount,,VLOOKUP(PaymentsDue,Mapping!$A:$B,2,FALSE)))</f>
        <v>-372.3327727173309</v>
      </c>
      <c r="H161" s="62">
        <f>IF(A161="","",IPMT(E161,A161,Duration*VLOOKUP(PaymentFrqcy,Mapping!$A:$B,2,FALSE),LoanAmount,,VLOOKUP(PaymentsDue,Mapping!$A:$B,2,FALSE)))</f>
        <v>-471.42715597058452</v>
      </c>
      <c r="I161" s="58">
        <f t="shared" si="9"/>
        <v>209150.84765865371</v>
      </c>
      <c r="J161" s="12">
        <f t="shared" si="10"/>
        <v>3</v>
      </c>
      <c r="K161" s="78">
        <f t="shared" si="11"/>
        <v>2030</v>
      </c>
    </row>
    <row r="162" spans="1:11" x14ac:dyDescent="0.2">
      <c r="A162" s="12">
        <f>IFERROR(IF(A161+1&lt;=Duration*VLOOKUP(PaymentFrqcy,Mapping!A:B,2,FALSE),A161+1,""),"")</f>
        <v>118</v>
      </c>
      <c r="B162" s="58">
        <f t="shared" si="6"/>
        <v>209150.84765865371</v>
      </c>
      <c r="C162" s="59">
        <f t="shared" si="7"/>
        <v>47597</v>
      </c>
      <c r="D162" s="60">
        <f t="shared" si="8"/>
        <v>2030</v>
      </c>
      <c r="E162" s="61">
        <f>IF(A162="","",InterestRate/VLOOKUP(PaymentFrqcy,Mapping!$A:$B,2,FALSE))</f>
        <v>2.2499999999999998E-3</v>
      </c>
      <c r="F162" s="62">
        <f>IF(A162="","",PMT(E162,Duration*VLOOKUP(PaymentFrqcy,Mapping!A:B,2,FALSE),LoanAmount,,VLOOKUP(PaymentsDue,Mapping!$A:$B,2,FALSE)))</f>
        <v>-843.75992868791536</v>
      </c>
      <c r="G162" s="62">
        <f>IF(A162="","",PPMT(E162,A162,Duration*VLOOKUP(PaymentFrqcy,Mapping!A:B,2,FALSE),LoanAmount,,VLOOKUP(PaymentsDue,Mapping!$A:$B,2,FALSE)))</f>
        <v>-373.17052145594482</v>
      </c>
      <c r="H162" s="62">
        <f>IF(A162="","",IPMT(E162,A162,Duration*VLOOKUP(PaymentFrqcy,Mapping!$A:$B,2,FALSE),LoanAmount,,VLOOKUP(PaymentsDue,Mapping!$A:$B,2,FALSE)))</f>
        <v>-470.58940723197054</v>
      </c>
      <c r="I162" s="58">
        <f t="shared" si="9"/>
        <v>208777.67713719778</v>
      </c>
      <c r="J162" s="12">
        <f t="shared" si="10"/>
        <v>4</v>
      </c>
      <c r="K162" s="78">
        <f t="shared" si="11"/>
        <v>2030</v>
      </c>
    </row>
    <row r="163" spans="1:11" x14ac:dyDescent="0.2">
      <c r="A163" s="12">
        <f>IFERROR(IF(A162+1&lt;=Duration*VLOOKUP(PaymentFrqcy,Mapping!A:B,2,FALSE),A162+1,""),"")</f>
        <v>119</v>
      </c>
      <c r="B163" s="58">
        <f t="shared" si="6"/>
        <v>208777.67713719778</v>
      </c>
      <c r="C163" s="59">
        <f t="shared" si="7"/>
        <v>47627</v>
      </c>
      <c r="D163" s="60">
        <f t="shared" si="8"/>
        <v>2030</v>
      </c>
      <c r="E163" s="61">
        <f>IF(A163="","",InterestRate/VLOOKUP(PaymentFrqcy,Mapping!$A:$B,2,FALSE))</f>
        <v>2.2499999999999998E-3</v>
      </c>
      <c r="F163" s="62">
        <f>IF(A163="","",PMT(E163,Duration*VLOOKUP(PaymentFrqcy,Mapping!A:B,2,FALSE),LoanAmount,,VLOOKUP(PaymentsDue,Mapping!$A:$B,2,FALSE)))</f>
        <v>-843.75992868791536</v>
      </c>
      <c r="G163" s="62">
        <f>IF(A163="","",PPMT(E163,A163,Duration*VLOOKUP(PaymentFrqcy,Mapping!A:B,2,FALSE),LoanAmount,,VLOOKUP(PaymentsDue,Mapping!$A:$B,2,FALSE)))</f>
        <v>-374.01015512922078</v>
      </c>
      <c r="H163" s="62">
        <f>IF(A163="","",IPMT(E163,A163,Duration*VLOOKUP(PaymentFrqcy,Mapping!$A:$B,2,FALSE),LoanAmount,,VLOOKUP(PaymentsDue,Mapping!$A:$B,2,FALSE)))</f>
        <v>-469.7497735586947</v>
      </c>
      <c r="I163" s="58">
        <f t="shared" si="9"/>
        <v>208403.66698206856</v>
      </c>
      <c r="J163" s="12">
        <f t="shared" si="10"/>
        <v>5</v>
      </c>
      <c r="K163" s="78">
        <f t="shared" si="11"/>
        <v>2030</v>
      </c>
    </row>
    <row r="164" spans="1:11" x14ac:dyDescent="0.2">
      <c r="A164" s="12">
        <f>IFERROR(IF(A163+1&lt;=Duration*VLOOKUP(PaymentFrqcy,Mapping!A:B,2,FALSE),A163+1,""),"")</f>
        <v>120</v>
      </c>
      <c r="B164" s="58">
        <f t="shared" si="6"/>
        <v>208403.66698206856</v>
      </c>
      <c r="C164" s="59">
        <f t="shared" si="7"/>
        <v>47658</v>
      </c>
      <c r="D164" s="60">
        <f t="shared" si="8"/>
        <v>2030</v>
      </c>
      <c r="E164" s="61">
        <f>IF(A164="","",InterestRate/VLOOKUP(PaymentFrqcy,Mapping!$A:$B,2,FALSE))</f>
        <v>2.2499999999999998E-3</v>
      </c>
      <c r="F164" s="62">
        <f>IF(A164="","",PMT(E164,Duration*VLOOKUP(PaymentFrqcy,Mapping!A:B,2,FALSE),LoanAmount,,VLOOKUP(PaymentsDue,Mapping!$A:$B,2,FALSE)))</f>
        <v>-843.75992868791536</v>
      </c>
      <c r="G164" s="62">
        <f>IF(A164="","",PPMT(E164,A164,Duration*VLOOKUP(PaymentFrqcy,Mapping!A:B,2,FALSE),LoanAmount,,VLOOKUP(PaymentsDue,Mapping!$A:$B,2,FALSE)))</f>
        <v>-374.85167797826148</v>
      </c>
      <c r="H164" s="62">
        <f>IF(A164="","",IPMT(E164,A164,Duration*VLOOKUP(PaymentFrqcy,Mapping!$A:$B,2,FALSE),LoanAmount,,VLOOKUP(PaymentsDue,Mapping!$A:$B,2,FALSE)))</f>
        <v>-468.90825070965388</v>
      </c>
      <c r="I164" s="58">
        <f t="shared" si="9"/>
        <v>208028.8153040903</v>
      </c>
      <c r="J164" s="12">
        <f t="shared" si="10"/>
        <v>6</v>
      </c>
      <c r="K164" s="78">
        <f t="shared" si="11"/>
        <v>2030</v>
      </c>
    </row>
    <row r="165" spans="1:11" x14ac:dyDescent="0.2">
      <c r="A165" s="12">
        <f>IFERROR(IF(A164+1&lt;=Duration*VLOOKUP(PaymentFrqcy,Mapping!A:B,2,FALSE),A164+1,""),"")</f>
        <v>121</v>
      </c>
      <c r="B165" s="58">
        <f t="shared" si="6"/>
        <v>208028.8153040903</v>
      </c>
      <c r="C165" s="59">
        <f t="shared" si="7"/>
        <v>47688</v>
      </c>
      <c r="D165" s="60">
        <f t="shared" si="8"/>
        <v>2030</v>
      </c>
      <c r="E165" s="61">
        <f>IF(A165="","",InterestRate/VLOOKUP(PaymentFrqcy,Mapping!$A:$B,2,FALSE))</f>
        <v>2.2499999999999998E-3</v>
      </c>
      <c r="F165" s="62">
        <f>IF(A165="","",PMT(E165,Duration*VLOOKUP(PaymentFrqcy,Mapping!A:B,2,FALSE),LoanAmount,,VLOOKUP(PaymentsDue,Mapping!$A:$B,2,FALSE)))</f>
        <v>-843.75992868791536</v>
      </c>
      <c r="G165" s="62">
        <f>IF(A165="","",PPMT(E165,A165,Duration*VLOOKUP(PaymentFrqcy,Mapping!A:B,2,FALSE),LoanAmount,,VLOOKUP(PaymentsDue,Mapping!$A:$B,2,FALSE)))</f>
        <v>-375.69509425371251</v>
      </c>
      <c r="H165" s="62">
        <f>IF(A165="","",IPMT(E165,A165,Duration*VLOOKUP(PaymentFrqcy,Mapping!$A:$B,2,FALSE),LoanAmount,,VLOOKUP(PaymentsDue,Mapping!$A:$B,2,FALSE)))</f>
        <v>-468.06483443420285</v>
      </c>
      <c r="I165" s="58">
        <f t="shared" si="9"/>
        <v>207653.12020983658</v>
      </c>
      <c r="J165" s="12">
        <f t="shared" si="10"/>
        <v>7</v>
      </c>
      <c r="K165" s="78">
        <f t="shared" si="11"/>
        <v>2030</v>
      </c>
    </row>
    <row r="166" spans="1:11" x14ac:dyDescent="0.2">
      <c r="A166" s="12">
        <f>IFERROR(IF(A165+1&lt;=Duration*VLOOKUP(PaymentFrqcy,Mapping!A:B,2,FALSE),A165+1,""),"")</f>
        <v>122</v>
      </c>
      <c r="B166" s="58">
        <f t="shared" si="6"/>
        <v>207653.12020983658</v>
      </c>
      <c r="C166" s="59">
        <f t="shared" si="7"/>
        <v>47719</v>
      </c>
      <c r="D166" s="60">
        <f t="shared" si="8"/>
        <v>2030</v>
      </c>
      <c r="E166" s="61">
        <f>IF(A166="","",InterestRate/VLOOKUP(PaymentFrqcy,Mapping!$A:$B,2,FALSE))</f>
        <v>2.2499999999999998E-3</v>
      </c>
      <c r="F166" s="62">
        <f>IF(A166="","",PMT(E166,Duration*VLOOKUP(PaymentFrqcy,Mapping!A:B,2,FALSE),LoanAmount,,VLOOKUP(PaymentsDue,Mapping!$A:$B,2,FALSE)))</f>
        <v>-843.75992868791536</v>
      </c>
      <c r="G166" s="62">
        <f>IF(A166="","",PPMT(E166,A166,Duration*VLOOKUP(PaymentFrqcy,Mapping!A:B,2,FALSE),LoanAmount,,VLOOKUP(PaymentsDue,Mapping!$A:$B,2,FALSE)))</f>
        <v>-376.54040821578343</v>
      </c>
      <c r="H166" s="62">
        <f>IF(A166="","",IPMT(E166,A166,Duration*VLOOKUP(PaymentFrqcy,Mapping!$A:$B,2,FALSE),LoanAmount,,VLOOKUP(PaymentsDue,Mapping!$A:$B,2,FALSE)))</f>
        <v>-467.21952047213188</v>
      </c>
      <c r="I166" s="58">
        <f t="shared" si="9"/>
        <v>207276.5798016208</v>
      </c>
      <c r="J166" s="12">
        <f t="shared" si="10"/>
        <v>8</v>
      </c>
      <c r="K166" s="78">
        <f t="shared" si="11"/>
        <v>2030</v>
      </c>
    </row>
    <row r="167" spans="1:11" x14ac:dyDescent="0.2">
      <c r="A167" s="12">
        <f>IFERROR(IF(A166+1&lt;=Duration*VLOOKUP(PaymentFrqcy,Mapping!A:B,2,FALSE),A166+1,""),"")</f>
        <v>123</v>
      </c>
      <c r="B167" s="58">
        <f t="shared" si="6"/>
        <v>207276.5798016208</v>
      </c>
      <c r="C167" s="59">
        <f t="shared" si="7"/>
        <v>47750</v>
      </c>
      <c r="D167" s="60">
        <f t="shared" si="8"/>
        <v>2030</v>
      </c>
      <c r="E167" s="61">
        <f>IF(A167="","",InterestRate/VLOOKUP(PaymentFrqcy,Mapping!$A:$B,2,FALSE))</f>
        <v>2.2499999999999998E-3</v>
      </c>
      <c r="F167" s="62">
        <f>IF(A167="","",PMT(E167,Duration*VLOOKUP(PaymentFrqcy,Mapping!A:B,2,FALSE),LoanAmount,,VLOOKUP(PaymentsDue,Mapping!$A:$B,2,FALSE)))</f>
        <v>-843.75992868791536</v>
      </c>
      <c r="G167" s="62">
        <f>IF(A167="","",PPMT(E167,A167,Duration*VLOOKUP(PaymentFrqcy,Mapping!A:B,2,FALSE),LoanAmount,,VLOOKUP(PaymentsDue,Mapping!$A:$B,2,FALSE)))</f>
        <v>-377.38762413426895</v>
      </c>
      <c r="H167" s="62">
        <f>IF(A167="","",IPMT(E167,A167,Duration*VLOOKUP(PaymentFrqcy,Mapping!$A:$B,2,FALSE),LoanAmount,,VLOOKUP(PaymentsDue,Mapping!$A:$B,2,FALSE)))</f>
        <v>-466.37230455364642</v>
      </c>
      <c r="I167" s="58">
        <f t="shared" si="9"/>
        <v>206899.19217748652</v>
      </c>
      <c r="J167" s="12">
        <f t="shared" si="10"/>
        <v>9</v>
      </c>
      <c r="K167" s="78">
        <f t="shared" si="11"/>
        <v>2030</v>
      </c>
    </row>
    <row r="168" spans="1:11" x14ac:dyDescent="0.2">
      <c r="A168" s="12">
        <f>IFERROR(IF(A167+1&lt;=Duration*VLOOKUP(PaymentFrqcy,Mapping!A:B,2,FALSE),A167+1,""),"")</f>
        <v>124</v>
      </c>
      <c r="B168" s="58">
        <f t="shared" si="6"/>
        <v>206899.19217748652</v>
      </c>
      <c r="C168" s="59">
        <f t="shared" si="7"/>
        <v>47780</v>
      </c>
      <c r="D168" s="60">
        <f t="shared" si="8"/>
        <v>2030</v>
      </c>
      <c r="E168" s="61">
        <f>IF(A168="","",InterestRate/VLOOKUP(PaymentFrqcy,Mapping!$A:$B,2,FALSE))</f>
        <v>2.2499999999999998E-3</v>
      </c>
      <c r="F168" s="62">
        <f>IF(A168="","",PMT(E168,Duration*VLOOKUP(PaymentFrqcy,Mapping!A:B,2,FALSE),LoanAmount,,VLOOKUP(PaymentsDue,Mapping!$A:$B,2,FALSE)))</f>
        <v>-843.75992868791536</v>
      </c>
      <c r="G168" s="62">
        <f>IF(A168="","",PPMT(E168,A168,Duration*VLOOKUP(PaymentFrqcy,Mapping!A:B,2,FALSE),LoanAmount,,VLOOKUP(PaymentsDue,Mapping!$A:$B,2,FALSE)))</f>
        <v>-378.23674628857111</v>
      </c>
      <c r="H168" s="62">
        <f>IF(A168="","",IPMT(E168,A168,Duration*VLOOKUP(PaymentFrqcy,Mapping!$A:$B,2,FALSE),LoanAmount,,VLOOKUP(PaymentsDue,Mapping!$A:$B,2,FALSE)))</f>
        <v>-465.52318239934442</v>
      </c>
      <c r="I168" s="58">
        <f t="shared" si="9"/>
        <v>206520.95543119794</v>
      </c>
      <c r="J168" s="12">
        <f t="shared" si="10"/>
        <v>10</v>
      </c>
      <c r="K168" s="78">
        <f t="shared" si="11"/>
        <v>2030</v>
      </c>
    </row>
    <row r="169" spans="1:11" x14ac:dyDescent="0.2">
      <c r="A169" s="12">
        <f>IFERROR(IF(A168+1&lt;=Duration*VLOOKUP(PaymentFrqcy,Mapping!A:B,2,FALSE),A168+1,""),"")</f>
        <v>125</v>
      </c>
      <c r="B169" s="58">
        <f t="shared" si="6"/>
        <v>206520.95543119794</v>
      </c>
      <c r="C169" s="59">
        <f t="shared" si="7"/>
        <v>47811</v>
      </c>
      <c r="D169" s="60">
        <f t="shared" si="8"/>
        <v>2030</v>
      </c>
      <c r="E169" s="61">
        <f>IF(A169="","",InterestRate/VLOOKUP(PaymentFrqcy,Mapping!$A:$B,2,FALSE))</f>
        <v>2.2499999999999998E-3</v>
      </c>
      <c r="F169" s="62">
        <f>IF(A169="","",PMT(E169,Duration*VLOOKUP(PaymentFrqcy,Mapping!A:B,2,FALSE),LoanAmount,,VLOOKUP(PaymentsDue,Mapping!$A:$B,2,FALSE)))</f>
        <v>-843.75992868791536</v>
      </c>
      <c r="G169" s="62">
        <f>IF(A169="","",PPMT(E169,A169,Duration*VLOOKUP(PaymentFrqcy,Mapping!A:B,2,FALSE),LoanAmount,,VLOOKUP(PaymentsDue,Mapping!$A:$B,2,FALSE)))</f>
        <v>-379.08777896772028</v>
      </c>
      <c r="H169" s="62">
        <f>IF(A169="","",IPMT(E169,A169,Duration*VLOOKUP(PaymentFrqcy,Mapping!$A:$B,2,FALSE),LoanAmount,,VLOOKUP(PaymentsDue,Mapping!$A:$B,2,FALSE)))</f>
        <v>-464.67214972019508</v>
      </c>
      <c r="I169" s="58">
        <f t="shared" si="9"/>
        <v>206141.86765223023</v>
      </c>
      <c r="J169" s="12">
        <f t="shared" si="10"/>
        <v>11</v>
      </c>
      <c r="K169" s="78">
        <f t="shared" si="11"/>
        <v>2030</v>
      </c>
    </row>
    <row r="170" spans="1:11" x14ac:dyDescent="0.2">
      <c r="A170" s="12">
        <f>IFERROR(IF(A169+1&lt;=Duration*VLOOKUP(PaymentFrqcy,Mapping!A:B,2,FALSE),A169+1,""),"")</f>
        <v>126</v>
      </c>
      <c r="B170" s="58">
        <f t="shared" si="6"/>
        <v>206141.86765223023</v>
      </c>
      <c r="C170" s="59">
        <f t="shared" si="7"/>
        <v>47841</v>
      </c>
      <c r="D170" s="60">
        <f t="shared" si="8"/>
        <v>2030</v>
      </c>
      <c r="E170" s="61">
        <f>IF(A170="","",InterestRate/VLOOKUP(PaymentFrqcy,Mapping!$A:$B,2,FALSE))</f>
        <v>2.2499999999999998E-3</v>
      </c>
      <c r="F170" s="62">
        <f>IF(A170="","",PMT(E170,Duration*VLOOKUP(PaymentFrqcy,Mapping!A:B,2,FALSE),LoanAmount,,VLOOKUP(PaymentsDue,Mapping!$A:$B,2,FALSE)))</f>
        <v>-843.75992868791536</v>
      </c>
      <c r="G170" s="62">
        <f>IF(A170="","",PPMT(E170,A170,Duration*VLOOKUP(PaymentFrqcy,Mapping!A:B,2,FALSE),LoanAmount,,VLOOKUP(PaymentsDue,Mapping!$A:$B,2,FALSE)))</f>
        <v>-379.94072647039769</v>
      </c>
      <c r="H170" s="62">
        <f>IF(A170="","",IPMT(E170,A170,Duration*VLOOKUP(PaymentFrqcy,Mapping!$A:$B,2,FALSE),LoanAmount,,VLOOKUP(PaymentsDue,Mapping!$A:$B,2,FALSE)))</f>
        <v>-463.81920221751773</v>
      </c>
      <c r="I170" s="58">
        <f t="shared" si="9"/>
        <v>205761.92692575982</v>
      </c>
      <c r="J170" s="12">
        <f t="shared" si="10"/>
        <v>12</v>
      </c>
      <c r="K170" s="78">
        <f t="shared" si="11"/>
        <v>2030</v>
      </c>
    </row>
    <row r="171" spans="1:11" x14ac:dyDescent="0.2">
      <c r="A171" s="12">
        <f>IFERROR(IF(A170+1&lt;=Duration*VLOOKUP(PaymentFrqcy,Mapping!A:B,2,FALSE),A170+1,""),"")</f>
        <v>127</v>
      </c>
      <c r="B171" s="58">
        <f t="shared" si="6"/>
        <v>205761.92692575982</v>
      </c>
      <c r="C171" s="59">
        <f t="shared" si="7"/>
        <v>47872</v>
      </c>
      <c r="D171" s="60">
        <f t="shared" si="8"/>
        <v>2031</v>
      </c>
      <c r="E171" s="61">
        <f>IF(A171="","",InterestRate/VLOOKUP(PaymentFrqcy,Mapping!$A:$B,2,FALSE))</f>
        <v>2.2499999999999998E-3</v>
      </c>
      <c r="F171" s="62">
        <f>IF(A171="","",PMT(E171,Duration*VLOOKUP(PaymentFrqcy,Mapping!A:B,2,FALSE),LoanAmount,,VLOOKUP(PaymentsDue,Mapping!$A:$B,2,FALSE)))</f>
        <v>-843.75992868791536</v>
      </c>
      <c r="G171" s="62">
        <f>IF(A171="","",PPMT(E171,A171,Duration*VLOOKUP(PaymentFrqcy,Mapping!A:B,2,FALSE),LoanAmount,,VLOOKUP(PaymentsDue,Mapping!$A:$B,2,FALSE)))</f>
        <v>-380.79559310495608</v>
      </c>
      <c r="H171" s="62">
        <f>IF(A171="","",IPMT(E171,A171,Duration*VLOOKUP(PaymentFrqcy,Mapping!$A:$B,2,FALSE),LoanAmount,,VLOOKUP(PaymentsDue,Mapping!$A:$B,2,FALSE)))</f>
        <v>-462.96433558295928</v>
      </c>
      <c r="I171" s="58">
        <f t="shared" si="9"/>
        <v>205381.13133265486</v>
      </c>
      <c r="J171" s="12">
        <f t="shared" si="10"/>
        <v>1</v>
      </c>
      <c r="K171" s="78">
        <f t="shared" si="11"/>
        <v>2031</v>
      </c>
    </row>
    <row r="172" spans="1:11" x14ac:dyDescent="0.2">
      <c r="A172" s="12">
        <f>IFERROR(IF(A171+1&lt;=Duration*VLOOKUP(PaymentFrqcy,Mapping!A:B,2,FALSE),A171+1,""),"")</f>
        <v>128</v>
      </c>
      <c r="B172" s="58">
        <f t="shared" si="6"/>
        <v>205381.13133265486</v>
      </c>
      <c r="C172" s="59">
        <f t="shared" si="7"/>
        <v>47903</v>
      </c>
      <c r="D172" s="60">
        <f t="shared" si="8"/>
        <v>2031</v>
      </c>
      <c r="E172" s="61">
        <f>IF(A172="","",InterestRate/VLOOKUP(PaymentFrqcy,Mapping!$A:$B,2,FALSE))</f>
        <v>2.2499999999999998E-3</v>
      </c>
      <c r="F172" s="62">
        <f>IF(A172="","",PMT(E172,Duration*VLOOKUP(PaymentFrqcy,Mapping!A:B,2,FALSE),LoanAmount,,VLOOKUP(PaymentsDue,Mapping!$A:$B,2,FALSE)))</f>
        <v>-843.75992868791536</v>
      </c>
      <c r="G172" s="62">
        <f>IF(A172="","",PPMT(E172,A172,Duration*VLOOKUP(PaymentFrqcy,Mapping!A:B,2,FALSE),LoanAmount,,VLOOKUP(PaymentsDue,Mapping!$A:$B,2,FALSE)))</f>
        <v>-381.65238318944222</v>
      </c>
      <c r="H172" s="62">
        <f>IF(A172="","",IPMT(E172,A172,Duration*VLOOKUP(PaymentFrqcy,Mapping!$A:$B,2,FALSE),LoanAmount,,VLOOKUP(PaymentsDue,Mapping!$A:$B,2,FALSE)))</f>
        <v>-462.10754549847314</v>
      </c>
      <c r="I172" s="58">
        <f t="shared" si="9"/>
        <v>204999.47894946541</v>
      </c>
      <c r="J172" s="12">
        <f t="shared" si="10"/>
        <v>2</v>
      </c>
      <c r="K172" s="78">
        <f t="shared" si="11"/>
        <v>2031</v>
      </c>
    </row>
    <row r="173" spans="1:11" x14ac:dyDescent="0.2">
      <c r="A173" s="12">
        <f>IFERROR(IF(A172+1&lt;=Duration*VLOOKUP(PaymentFrqcy,Mapping!A:B,2,FALSE),A172+1,""),"")</f>
        <v>129</v>
      </c>
      <c r="B173" s="58">
        <f t="shared" si="6"/>
        <v>204999.47894946541</v>
      </c>
      <c r="C173" s="59">
        <f t="shared" si="7"/>
        <v>47931</v>
      </c>
      <c r="D173" s="60">
        <f t="shared" si="8"/>
        <v>2031</v>
      </c>
      <c r="E173" s="61">
        <f>IF(A173="","",InterestRate/VLOOKUP(PaymentFrqcy,Mapping!$A:$B,2,FALSE))</f>
        <v>2.2499999999999998E-3</v>
      </c>
      <c r="F173" s="62">
        <f>IF(A173="","",PMT(E173,Duration*VLOOKUP(PaymentFrqcy,Mapping!A:B,2,FALSE),LoanAmount,,VLOOKUP(PaymentsDue,Mapping!$A:$B,2,FALSE)))</f>
        <v>-843.75992868791536</v>
      </c>
      <c r="G173" s="62">
        <f>IF(A173="","",PPMT(E173,A173,Duration*VLOOKUP(PaymentFrqcy,Mapping!A:B,2,FALSE),LoanAmount,,VLOOKUP(PaymentsDue,Mapping!$A:$B,2,FALSE)))</f>
        <v>-382.51110105161854</v>
      </c>
      <c r="H173" s="62">
        <f>IF(A173="","",IPMT(E173,A173,Duration*VLOOKUP(PaymentFrqcy,Mapping!$A:$B,2,FALSE),LoanAmount,,VLOOKUP(PaymentsDue,Mapping!$A:$B,2,FALSE)))</f>
        <v>-461.24882763629694</v>
      </c>
      <c r="I173" s="58">
        <f t="shared" si="9"/>
        <v>204616.9678484138</v>
      </c>
      <c r="J173" s="12">
        <f t="shared" si="10"/>
        <v>3</v>
      </c>
      <c r="K173" s="78">
        <f t="shared" si="11"/>
        <v>2031</v>
      </c>
    </row>
    <row r="174" spans="1:11" x14ac:dyDescent="0.2">
      <c r="A174" s="12">
        <f>IFERROR(IF(A173+1&lt;=Duration*VLOOKUP(PaymentFrqcy,Mapping!A:B,2,FALSE),A173+1,""),"")</f>
        <v>130</v>
      </c>
      <c r="B174" s="58">
        <f t="shared" ref="B174:B214" si="12">IFERROR(IF(ROUNDDOWN(I173,0)=0,"",I173),"")</f>
        <v>204616.9678484138</v>
      </c>
      <c r="C174" s="59">
        <f t="shared" ref="C174:C237" si="13">IF(AND(A174&lt;&gt;"",PaymentFrqcy="Monthly"),DATE(YEAR(C173),MONTH(C173)+1,DAY(C173)),IF(AND(A174&lt;&gt;"",PaymentFrqcy="Quarterly"),DATE(YEAR(C173),MONTH(C173)+3,DAY(C173)),IF(AND(A174&lt;&gt;"",PaymentFrqcy="Semi-Annually"),DATE(YEAR(C173),MONTH(C173)+6,DAY(C173)),"")))</f>
        <v>47962</v>
      </c>
      <c r="D174" s="60">
        <f t="shared" ref="D174:D237" si="14">IFERROR(YEAR(C174),"")</f>
        <v>2031</v>
      </c>
      <c r="E174" s="61">
        <f>IF(A174="","",InterestRate/VLOOKUP(PaymentFrqcy,Mapping!$A:$B,2,FALSE))</f>
        <v>2.2499999999999998E-3</v>
      </c>
      <c r="F174" s="62">
        <f>IF(A174="","",PMT(E174,Duration*VLOOKUP(PaymentFrqcy,Mapping!A:B,2,FALSE),LoanAmount,,VLOOKUP(PaymentsDue,Mapping!$A:$B,2,FALSE)))</f>
        <v>-843.75992868791536</v>
      </c>
      <c r="G174" s="62">
        <f>IF(A174="","",PPMT(E174,A174,Duration*VLOOKUP(PaymentFrqcy,Mapping!A:B,2,FALSE),LoanAmount,,VLOOKUP(PaymentsDue,Mapping!$A:$B,2,FALSE)))</f>
        <v>-383.37175102898465</v>
      </c>
      <c r="H174" s="62">
        <f>IF(A174="","",IPMT(E174,A174,Duration*VLOOKUP(PaymentFrqcy,Mapping!$A:$B,2,FALSE),LoanAmount,,VLOOKUP(PaymentsDue,Mapping!$A:$B,2,FALSE)))</f>
        <v>-460.38817765893077</v>
      </c>
      <c r="I174" s="58">
        <f t="shared" ref="I174:I237" si="15">IFERROR(B174+G174,"")</f>
        <v>204233.59609738481</v>
      </c>
      <c r="J174" s="12">
        <f t="shared" ref="J174:J237" si="16">IF(A174="","",MONTH(C174))</f>
        <v>4</v>
      </c>
      <c r="K174" s="78">
        <f t="shared" ref="K174:K237" si="17">IF(A174="","",YEAR(C174))</f>
        <v>2031</v>
      </c>
    </row>
    <row r="175" spans="1:11" x14ac:dyDescent="0.2">
      <c r="A175" s="12">
        <f>IFERROR(IF(A174+1&lt;=Duration*VLOOKUP(PaymentFrqcy,Mapping!A:B,2,FALSE),A174+1,""),"")</f>
        <v>131</v>
      </c>
      <c r="B175" s="58">
        <f t="shared" si="12"/>
        <v>204233.59609738481</v>
      </c>
      <c r="C175" s="59">
        <f t="shared" si="13"/>
        <v>47992</v>
      </c>
      <c r="D175" s="60">
        <f t="shared" si="14"/>
        <v>2031</v>
      </c>
      <c r="E175" s="61">
        <f>IF(A175="","",InterestRate/VLOOKUP(PaymentFrqcy,Mapping!$A:$B,2,FALSE))</f>
        <v>2.2499999999999998E-3</v>
      </c>
      <c r="F175" s="62">
        <f>IF(A175="","",PMT(E175,Duration*VLOOKUP(PaymentFrqcy,Mapping!A:B,2,FALSE),LoanAmount,,VLOOKUP(PaymentsDue,Mapping!$A:$B,2,FALSE)))</f>
        <v>-843.75992868791536</v>
      </c>
      <c r="G175" s="62">
        <f>IF(A175="","",PPMT(E175,A175,Duration*VLOOKUP(PaymentFrqcy,Mapping!A:B,2,FALSE),LoanAmount,,VLOOKUP(PaymentsDue,Mapping!$A:$B,2,FALSE)))</f>
        <v>-384.23433746879988</v>
      </c>
      <c r="H175" s="62">
        <f>IF(A175="","",IPMT(E175,A175,Duration*VLOOKUP(PaymentFrqcy,Mapping!$A:$B,2,FALSE),LoanAmount,,VLOOKUP(PaymentsDue,Mapping!$A:$B,2,FALSE)))</f>
        <v>-459.5255912191156</v>
      </c>
      <c r="I175" s="58">
        <f t="shared" si="15"/>
        <v>203849.36175991601</v>
      </c>
      <c r="J175" s="12">
        <f t="shared" si="16"/>
        <v>5</v>
      </c>
      <c r="K175" s="78">
        <f t="shared" si="17"/>
        <v>2031</v>
      </c>
    </row>
    <row r="176" spans="1:11" x14ac:dyDescent="0.2">
      <c r="A176" s="12">
        <f>IFERROR(IF(A175+1&lt;=Duration*VLOOKUP(PaymentFrqcy,Mapping!A:B,2,FALSE),A175+1,""),"")</f>
        <v>132</v>
      </c>
      <c r="B176" s="58">
        <f t="shared" si="12"/>
        <v>203849.36175991601</v>
      </c>
      <c r="C176" s="59">
        <f t="shared" si="13"/>
        <v>48023</v>
      </c>
      <c r="D176" s="60">
        <f t="shared" si="14"/>
        <v>2031</v>
      </c>
      <c r="E176" s="61">
        <f>IF(A176="","",InterestRate/VLOOKUP(PaymentFrqcy,Mapping!$A:$B,2,FALSE))</f>
        <v>2.2499999999999998E-3</v>
      </c>
      <c r="F176" s="62">
        <f>IF(A176="","",PMT(E176,Duration*VLOOKUP(PaymentFrqcy,Mapping!A:B,2,FALSE),LoanAmount,,VLOOKUP(PaymentsDue,Mapping!$A:$B,2,FALSE)))</f>
        <v>-843.75992868791536</v>
      </c>
      <c r="G176" s="62">
        <f>IF(A176="","",PPMT(E176,A176,Duration*VLOOKUP(PaymentFrqcy,Mapping!A:B,2,FALSE),LoanAmount,,VLOOKUP(PaymentsDue,Mapping!$A:$B,2,FALSE)))</f>
        <v>-385.09886472810462</v>
      </c>
      <c r="H176" s="62">
        <f>IF(A176="","",IPMT(E176,A176,Duration*VLOOKUP(PaymentFrqcy,Mapping!$A:$B,2,FALSE),LoanAmount,,VLOOKUP(PaymentsDue,Mapping!$A:$B,2,FALSE)))</f>
        <v>-458.66106395981086</v>
      </c>
      <c r="I176" s="58">
        <f t="shared" si="15"/>
        <v>203464.26289518792</v>
      </c>
      <c r="J176" s="12">
        <f t="shared" si="16"/>
        <v>6</v>
      </c>
      <c r="K176" s="78">
        <f t="shared" si="17"/>
        <v>2031</v>
      </c>
    </row>
    <row r="177" spans="1:11" x14ac:dyDescent="0.2">
      <c r="A177" s="12">
        <f>IFERROR(IF(A176+1&lt;=Duration*VLOOKUP(PaymentFrqcy,Mapping!A:B,2,FALSE),A176+1,""),"")</f>
        <v>133</v>
      </c>
      <c r="B177" s="58">
        <f t="shared" si="12"/>
        <v>203464.26289518792</v>
      </c>
      <c r="C177" s="59">
        <f t="shared" si="13"/>
        <v>48053</v>
      </c>
      <c r="D177" s="60">
        <f t="shared" si="14"/>
        <v>2031</v>
      </c>
      <c r="E177" s="61">
        <f>IF(A177="","",InterestRate/VLOOKUP(PaymentFrqcy,Mapping!$A:$B,2,FALSE))</f>
        <v>2.2499999999999998E-3</v>
      </c>
      <c r="F177" s="62">
        <f>IF(A177="","",PMT(E177,Duration*VLOOKUP(PaymentFrqcy,Mapping!A:B,2,FALSE),LoanAmount,,VLOOKUP(PaymentsDue,Mapping!$A:$B,2,FALSE)))</f>
        <v>-843.75992868791536</v>
      </c>
      <c r="G177" s="62">
        <f>IF(A177="","",PPMT(E177,A177,Duration*VLOOKUP(PaymentFrqcy,Mapping!A:B,2,FALSE),LoanAmount,,VLOOKUP(PaymentsDue,Mapping!$A:$B,2,FALSE)))</f>
        <v>-385.96533717374291</v>
      </c>
      <c r="H177" s="62">
        <f>IF(A177="","",IPMT(E177,A177,Duration*VLOOKUP(PaymentFrqcy,Mapping!$A:$B,2,FALSE),LoanAmount,,VLOOKUP(PaymentsDue,Mapping!$A:$B,2,FALSE)))</f>
        <v>-457.79459151417257</v>
      </c>
      <c r="I177" s="58">
        <f t="shared" si="15"/>
        <v>203078.29755801416</v>
      </c>
      <c r="J177" s="12">
        <f t="shared" si="16"/>
        <v>7</v>
      </c>
      <c r="K177" s="78">
        <f t="shared" si="17"/>
        <v>2031</v>
      </c>
    </row>
    <row r="178" spans="1:11" x14ac:dyDescent="0.2">
      <c r="A178" s="12">
        <f>IFERROR(IF(A177+1&lt;=Duration*VLOOKUP(PaymentFrqcy,Mapping!A:B,2,FALSE),A177+1,""),"")</f>
        <v>134</v>
      </c>
      <c r="B178" s="58">
        <f t="shared" si="12"/>
        <v>203078.29755801416</v>
      </c>
      <c r="C178" s="59">
        <f t="shared" si="13"/>
        <v>48084</v>
      </c>
      <c r="D178" s="60">
        <f t="shared" si="14"/>
        <v>2031</v>
      </c>
      <c r="E178" s="61">
        <f>IF(A178="","",InterestRate/VLOOKUP(PaymentFrqcy,Mapping!$A:$B,2,FALSE))</f>
        <v>2.2499999999999998E-3</v>
      </c>
      <c r="F178" s="62">
        <f>IF(A178="","",PMT(E178,Duration*VLOOKUP(PaymentFrqcy,Mapping!A:B,2,FALSE),LoanAmount,,VLOOKUP(PaymentsDue,Mapping!$A:$B,2,FALSE)))</f>
        <v>-843.75992868791536</v>
      </c>
      <c r="G178" s="62">
        <f>IF(A178="","",PPMT(E178,A178,Duration*VLOOKUP(PaymentFrqcy,Mapping!A:B,2,FALSE),LoanAmount,,VLOOKUP(PaymentsDue,Mapping!$A:$B,2,FALSE)))</f>
        <v>-386.83375918238386</v>
      </c>
      <c r="H178" s="62">
        <f>IF(A178="","",IPMT(E178,A178,Duration*VLOOKUP(PaymentFrqcy,Mapping!$A:$B,2,FALSE),LoanAmount,,VLOOKUP(PaymentsDue,Mapping!$A:$B,2,FALSE)))</f>
        <v>-456.92616950553162</v>
      </c>
      <c r="I178" s="58">
        <f t="shared" si="15"/>
        <v>202691.46379883177</v>
      </c>
      <c r="J178" s="12">
        <f t="shared" si="16"/>
        <v>8</v>
      </c>
      <c r="K178" s="78">
        <f t="shared" si="17"/>
        <v>2031</v>
      </c>
    </row>
    <row r="179" spans="1:11" x14ac:dyDescent="0.2">
      <c r="A179" s="12">
        <f>IFERROR(IF(A178+1&lt;=Duration*VLOOKUP(PaymentFrqcy,Mapping!A:B,2,FALSE),A178+1,""),"")</f>
        <v>135</v>
      </c>
      <c r="B179" s="58">
        <f t="shared" si="12"/>
        <v>202691.46379883177</v>
      </c>
      <c r="C179" s="59">
        <f t="shared" si="13"/>
        <v>48115</v>
      </c>
      <c r="D179" s="60">
        <f t="shared" si="14"/>
        <v>2031</v>
      </c>
      <c r="E179" s="61">
        <f>IF(A179="","",InterestRate/VLOOKUP(PaymentFrqcy,Mapping!$A:$B,2,FALSE))</f>
        <v>2.2499999999999998E-3</v>
      </c>
      <c r="F179" s="62">
        <f>IF(A179="","",PMT(E179,Duration*VLOOKUP(PaymentFrqcy,Mapping!A:B,2,FALSE),LoanAmount,,VLOOKUP(PaymentsDue,Mapping!$A:$B,2,FALSE)))</f>
        <v>-843.75992868791536</v>
      </c>
      <c r="G179" s="62">
        <f>IF(A179="","",PPMT(E179,A179,Duration*VLOOKUP(PaymentFrqcy,Mapping!A:B,2,FALSE),LoanAmount,,VLOOKUP(PaymentsDue,Mapping!$A:$B,2,FALSE)))</f>
        <v>-387.70413514054417</v>
      </c>
      <c r="H179" s="62">
        <f>IF(A179="","",IPMT(E179,A179,Duration*VLOOKUP(PaymentFrqcy,Mapping!$A:$B,2,FALSE),LoanAmount,,VLOOKUP(PaymentsDue,Mapping!$A:$B,2,FALSE)))</f>
        <v>-456.05579354737131</v>
      </c>
      <c r="I179" s="58">
        <f t="shared" si="15"/>
        <v>202303.75966369122</v>
      </c>
      <c r="J179" s="12">
        <f t="shared" si="16"/>
        <v>9</v>
      </c>
      <c r="K179" s="78">
        <f t="shared" si="17"/>
        <v>2031</v>
      </c>
    </row>
    <row r="180" spans="1:11" x14ac:dyDescent="0.2">
      <c r="A180" s="12">
        <f>IFERROR(IF(A179+1&lt;=Duration*VLOOKUP(PaymentFrqcy,Mapping!A:B,2,FALSE),A179+1,""),"")</f>
        <v>136</v>
      </c>
      <c r="B180" s="58">
        <f t="shared" si="12"/>
        <v>202303.75966369122</v>
      </c>
      <c r="C180" s="59">
        <f t="shared" si="13"/>
        <v>48145</v>
      </c>
      <c r="D180" s="60">
        <f t="shared" si="14"/>
        <v>2031</v>
      </c>
      <c r="E180" s="61">
        <f>IF(A180="","",InterestRate/VLOOKUP(PaymentFrqcy,Mapping!$A:$B,2,FALSE))</f>
        <v>2.2499999999999998E-3</v>
      </c>
      <c r="F180" s="62">
        <f>IF(A180="","",PMT(E180,Duration*VLOOKUP(PaymentFrqcy,Mapping!A:B,2,FALSE),LoanAmount,,VLOOKUP(PaymentsDue,Mapping!$A:$B,2,FALSE)))</f>
        <v>-843.75992868791536</v>
      </c>
      <c r="G180" s="62">
        <f>IF(A180="","",PPMT(E180,A180,Duration*VLOOKUP(PaymentFrqcy,Mapping!A:B,2,FALSE),LoanAmount,,VLOOKUP(PaymentsDue,Mapping!$A:$B,2,FALSE)))</f>
        <v>-388.57646944461038</v>
      </c>
      <c r="H180" s="62">
        <f>IF(A180="","",IPMT(E180,A180,Duration*VLOOKUP(PaymentFrqcy,Mapping!$A:$B,2,FALSE),LoanAmount,,VLOOKUP(PaymentsDue,Mapping!$A:$B,2,FALSE)))</f>
        <v>-455.18345924330492</v>
      </c>
      <c r="I180" s="58">
        <f t="shared" si="15"/>
        <v>201915.18319424661</v>
      </c>
      <c r="J180" s="12">
        <f t="shared" si="16"/>
        <v>10</v>
      </c>
      <c r="K180" s="78">
        <f t="shared" si="17"/>
        <v>2031</v>
      </c>
    </row>
    <row r="181" spans="1:11" x14ac:dyDescent="0.2">
      <c r="A181" s="12">
        <f>IFERROR(IF(A180+1&lt;=Duration*VLOOKUP(PaymentFrqcy,Mapping!A:B,2,FALSE),A180+1,""),"")</f>
        <v>137</v>
      </c>
      <c r="B181" s="58">
        <f t="shared" si="12"/>
        <v>201915.18319424661</v>
      </c>
      <c r="C181" s="59">
        <f t="shared" si="13"/>
        <v>48176</v>
      </c>
      <c r="D181" s="60">
        <f t="shared" si="14"/>
        <v>2031</v>
      </c>
      <c r="E181" s="61">
        <f>IF(A181="","",InterestRate/VLOOKUP(PaymentFrqcy,Mapping!$A:$B,2,FALSE))</f>
        <v>2.2499999999999998E-3</v>
      </c>
      <c r="F181" s="62">
        <f>IF(A181="","",PMT(E181,Duration*VLOOKUP(PaymentFrqcy,Mapping!A:B,2,FALSE),LoanAmount,,VLOOKUP(PaymentsDue,Mapping!$A:$B,2,FALSE)))</f>
        <v>-843.75992868791536</v>
      </c>
      <c r="G181" s="62">
        <f>IF(A181="","",PPMT(E181,A181,Duration*VLOOKUP(PaymentFrqcy,Mapping!A:B,2,FALSE),LoanAmount,,VLOOKUP(PaymentsDue,Mapping!$A:$B,2,FALSE)))</f>
        <v>-389.45076650086077</v>
      </c>
      <c r="H181" s="62">
        <f>IF(A181="","",IPMT(E181,A181,Duration*VLOOKUP(PaymentFrqcy,Mapping!$A:$B,2,FALSE),LoanAmount,,VLOOKUP(PaymentsDue,Mapping!$A:$B,2,FALSE)))</f>
        <v>-454.30916218705465</v>
      </c>
      <c r="I181" s="58">
        <f t="shared" si="15"/>
        <v>201525.73242774574</v>
      </c>
      <c r="J181" s="12">
        <f t="shared" si="16"/>
        <v>11</v>
      </c>
      <c r="K181" s="78">
        <f t="shared" si="17"/>
        <v>2031</v>
      </c>
    </row>
    <row r="182" spans="1:11" x14ac:dyDescent="0.2">
      <c r="A182" s="12">
        <f>IFERROR(IF(A181+1&lt;=Duration*VLOOKUP(PaymentFrqcy,Mapping!A:B,2,FALSE),A181+1,""),"")</f>
        <v>138</v>
      </c>
      <c r="B182" s="58">
        <f t="shared" si="12"/>
        <v>201525.73242774574</v>
      </c>
      <c r="C182" s="59">
        <f t="shared" si="13"/>
        <v>48206</v>
      </c>
      <c r="D182" s="60">
        <f t="shared" si="14"/>
        <v>2031</v>
      </c>
      <c r="E182" s="61">
        <f>IF(A182="","",InterestRate/VLOOKUP(PaymentFrqcy,Mapping!$A:$B,2,FALSE))</f>
        <v>2.2499999999999998E-3</v>
      </c>
      <c r="F182" s="62">
        <f>IF(A182="","",PMT(E182,Duration*VLOOKUP(PaymentFrqcy,Mapping!A:B,2,FALSE),LoanAmount,,VLOOKUP(PaymentsDue,Mapping!$A:$B,2,FALSE)))</f>
        <v>-843.75992868791536</v>
      </c>
      <c r="G182" s="62">
        <f>IF(A182="","",PPMT(E182,A182,Duration*VLOOKUP(PaymentFrqcy,Mapping!A:B,2,FALSE),LoanAmount,,VLOOKUP(PaymentsDue,Mapping!$A:$B,2,FALSE)))</f>
        <v>-390.3270307254877</v>
      </c>
      <c r="H182" s="62">
        <f>IF(A182="","",IPMT(E182,A182,Duration*VLOOKUP(PaymentFrqcy,Mapping!$A:$B,2,FALSE),LoanAmount,,VLOOKUP(PaymentsDue,Mapping!$A:$B,2,FALSE)))</f>
        <v>-453.43289796242766</v>
      </c>
      <c r="I182" s="58">
        <f t="shared" si="15"/>
        <v>201135.40539702025</v>
      </c>
      <c r="J182" s="12">
        <f t="shared" si="16"/>
        <v>12</v>
      </c>
      <c r="K182" s="78">
        <f t="shared" si="17"/>
        <v>2031</v>
      </c>
    </row>
    <row r="183" spans="1:11" x14ac:dyDescent="0.2">
      <c r="A183" s="12">
        <f>IFERROR(IF(A182+1&lt;=Duration*VLOOKUP(PaymentFrqcy,Mapping!A:B,2,FALSE),A182+1,""),"")</f>
        <v>139</v>
      </c>
      <c r="B183" s="58">
        <f t="shared" si="12"/>
        <v>201135.40539702025</v>
      </c>
      <c r="C183" s="59">
        <f t="shared" si="13"/>
        <v>48237</v>
      </c>
      <c r="D183" s="60">
        <f t="shared" si="14"/>
        <v>2032</v>
      </c>
      <c r="E183" s="61">
        <f>IF(A183="","",InterestRate/VLOOKUP(PaymentFrqcy,Mapping!$A:$B,2,FALSE))</f>
        <v>2.2499999999999998E-3</v>
      </c>
      <c r="F183" s="62">
        <f>IF(A183="","",PMT(E183,Duration*VLOOKUP(PaymentFrqcy,Mapping!A:B,2,FALSE),LoanAmount,,VLOOKUP(PaymentsDue,Mapping!$A:$B,2,FALSE)))</f>
        <v>-843.75992868791536</v>
      </c>
      <c r="G183" s="62">
        <f>IF(A183="","",PPMT(E183,A183,Duration*VLOOKUP(PaymentFrqcy,Mapping!A:B,2,FALSE),LoanAmount,,VLOOKUP(PaymentsDue,Mapping!$A:$B,2,FALSE)))</f>
        <v>-391.20526654462003</v>
      </c>
      <c r="H183" s="62">
        <f>IF(A183="","",IPMT(E183,A183,Duration*VLOOKUP(PaymentFrqcy,Mapping!$A:$B,2,FALSE),LoanAmount,,VLOOKUP(PaymentsDue,Mapping!$A:$B,2,FALSE)))</f>
        <v>-452.55466214329539</v>
      </c>
      <c r="I183" s="58">
        <f t="shared" si="15"/>
        <v>200744.20013047563</v>
      </c>
      <c r="J183" s="12">
        <f t="shared" si="16"/>
        <v>1</v>
      </c>
      <c r="K183" s="78">
        <f t="shared" si="17"/>
        <v>2032</v>
      </c>
    </row>
    <row r="184" spans="1:11" x14ac:dyDescent="0.2">
      <c r="A184" s="12">
        <f>IFERROR(IF(A183+1&lt;=Duration*VLOOKUP(PaymentFrqcy,Mapping!A:B,2,FALSE),A183+1,""),"")</f>
        <v>140</v>
      </c>
      <c r="B184" s="58">
        <f t="shared" si="12"/>
        <v>200744.20013047563</v>
      </c>
      <c r="C184" s="59">
        <f t="shared" si="13"/>
        <v>48268</v>
      </c>
      <c r="D184" s="60">
        <f t="shared" si="14"/>
        <v>2032</v>
      </c>
      <c r="E184" s="61">
        <f>IF(A184="","",InterestRate/VLOOKUP(PaymentFrqcy,Mapping!$A:$B,2,FALSE))</f>
        <v>2.2499999999999998E-3</v>
      </c>
      <c r="F184" s="62">
        <f>IF(A184="","",PMT(E184,Duration*VLOOKUP(PaymentFrqcy,Mapping!A:B,2,FALSE),LoanAmount,,VLOOKUP(PaymentsDue,Mapping!$A:$B,2,FALSE)))</f>
        <v>-843.75992868791536</v>
      </c>
      <c r="G184" s="62">
        <f>IF(A184="","",PPMT(E184,A184,Duration*VLOOKUP(PaymentFrqcy,Mapping!A:B,2,FALSE),LoanAmount,,VLOOKUP(PaymentsDue,Mapping!$A:$B,2,FALSE)))</f>
        <v>-392.08547839434539</v>
      </c>
      <c r="H184" s="62">
        <f>IF(A184="","",IPMT(E184,A184,Duration*VLOOKUP(PaymentFrqcy,Mapping!$A:$B,2,FALSE),LoanAmount,,VLOOKUP(PaymentsDue,Mapping!$A:$B,2,FALSE)))</f>
        <v>-451.67445029356998</v>
      </c>
      <c r="I184" s="58">
        <f t="shared" si="15"/>
        <v>200352.11465208128</v>
      </c>
      <c r="J184" s="12">
        <f t="shared" si="16"/>
        <v>2</v>
      </c>
      <c r="K184" s="78">
        <f t="shared" si="17"/>
        <v>2032</v>
      </c>
    </row>
    <row r="185" spans="1:11" x14ac:dyDescent="0.2">
      <c r="A185" s="12">
        <f>IFERROR(IF(A184+1&lt;=Duration*VLOOKUP(PaymentFrqcy,Mapping!A:B,2,FALSE),A184+1,""),"")</f>
        <v>141</v>
      </c>
      <c r="B185" s="58">
        <f t="shared" si="12"/>
        <v>200352.11465208128</v>
      </c>
      <c r="C185" s="59">
        <f t="shared" si="13"/>
        <v>48297</v>
      </c>
      <c r="D185" s="60">
        <f t="shared" si="14"/>
        <v>2032</v>
      </c>
      <c r="E185" s="61">
        <f>IF(A185="","",InterestRate/VLOOKUP(PaymentFrqcy,Mapping!$A:$B,2,FALSE))</f>
        <v>2.2499999999999998E-3</v>
      </c>
      <c r="F185" s="62">
        <f>IF(A185="","",PMT(E185,Duration*VLOOKUP(PaymentFrqcy,Mapping!A:B,2,FALSE),LoanAmount,,VLOOKUP(PaymentsDue,Mapping!$A:$B,2,FALSE)))</f>
        <v>-843.75992868791536</v>
      </c>
      <c r="G185" s="62">
        <f>IF(A185="","",PPMT(E185,A185,Duration*VLOOKUP(PaymentFrqcy,Mapping!A:B,2,FALSE),LoanAmount,,VLOOKUP(PaymentsDue,Mapping!$A:$B,2,FALSE)))</f>
        <v>-392.96767072073271</v>
      </c>
      <c r="H185" s="62">
        <f>IF(A185="","",IPMT(E185,A185,Duration*VLOOKUP(PaymentFrqcy,Mapping!$A:$B,2,FALSE),LoanAmount,,VLOOKUP(PaymentsDue,Mapping!$A:$B,2,FALSE)))</f>
        <v>-450.79225796718271</v>
      </c>
      <c r="I185" s="58">
        <f t="shared" si="15"/>
        <v>199959.14698136054</v>
      </c>
      <c r="J185" s="12">
        <f t="shared" si="16"/>
        <v>3</v>
      </c>
      <c r="K185" s="78">
        <f t="shared" si="17"/>
        <v>2032</v>
      </c>
    </row>
    <row r="186" spans="1:11" x14ac:dyDescent="0.2">
      <c r="A186" s="12">
        <f>IFERROR(IF(A185+1&lt;=Duration*VLOOKUP(PaymentFrqcy,Mapping!A:B,2,FALSE),A185+1,""),"")</f>
        <v>142</v>
      </c>
      <c r="B186" s="58">
        <f t="shared" si="12"/>
        <v>199959.14698136054</v>
      </c>
      <c r="C186" s="59">
        <f t="shared" si="13"/>
        <v>48328</v>
      </c>
      <c r="D186" s="60">
        <f t="shared" si="14"/>
        <v>2032</v>
      </c>
      <c r="E186" s="61">
        <f>IF(A186="","",InterestRate/VLOOKUP(PaymentFrqcy,Mapping!$A:$B,2,FALSE))</f>
        <v>2.2499999999999998E-3</v>
      </c>
      <c r="F186" s="62">
        <f>IF(A186="","",PMT(E186,Duration*VLOOKUP(PaymentFrqcy,Mapping!A:B,2,FALSE),LoanAmount,,VLOOKUP(PaymentsDue,Mapping!$A:$B,2,FALSE)))</f>
        <v>-843.75992868791536</v>
      </c>
      <c r="G186" s="62">
        <f>IF(A186="","",PPMT(E186,A186,Duration*VLOOKUP(PaymentFrqcy,Mapping!A:B,2,FALSE),LoanAmount,,VLOOKUP(PaymentsDue,Mapping!$A:$B,2,FALSE)))</f>
        <v>-393.85184797985437</v>
      </c>
      <c r="H186" s="62">
        <f>IF(A186="","",IPMT(E186,A186,Duration*VLOOKUP(PaymentFrqcy,Mapping!$A:$B,2,FALSE),LoanAmount,,VLOOKUP(PaymentsDue,Mapping!$A:$B,2,FALSE)))</f>
        <v>-449.90808070806105</v>
      </c>
      <c r="I186" s="58">
        <f t="shared" si="15"/>
        <v>199565.29513338069</v>
      </c>
      <c r="J186" s="12">
        <f t="shared" si="16"/>
        <v>4</v>
      </c>
      <c r="K186" s="78">
        <f t="shared" si="17"/>
        <v>2032</v>
      </c>
    </row>
    <row r="187" spans="1:11" x14ac:dyDescent="0.2">
      <c r="A187" s="12">
        <f>IFERROR(IF(A186+1&lt;=Duration*VLOOKUP(PaymentFrqcy,Mapping!A:B,2,FALSE),A186+1,""),"")</f>
        <v>143</v>
      </c>
      <c r="B187" s="58">
        <f t="shared" si="12"/>
        <v>199565.29513338069</v>
      </c>
      <c r="C187" s="59">
        <f t="shared" si="13"/>
        <v>48358</v>
      </c>
      <c r="D187" s="60">
        <f t="shared" si="14"/>
        <v>2032</v>
      </c>
      <c r="E187" s="61">
        <f>IF(A187="","",InterestRate/VLOOKUP(PaymentFrqcy,Mapping!$A:$B,2,FALSE))</f>
        <v>2.2499999999999998E-3</v>
      </c>
      <c r="F187" s="62">
        <f>IF(A187="","",PMT(E187,Duration*VLOOKUP(PaymentFrqcy,Mapping!A:B,2,FALSE),LoanAmount,,VLOOKUP(PaymentsDue,Mapping!$A:$B,2,FALSE)))</f>
        <v>-843.75992868791536</v>
      </c>
      <c r="G187" s="62">
        <f>IF(A187="","",PPMT(E187,A187,Duration*VLOOKUP(PaymentFrqcy,Mapping!A:B,2,FALSE),LoanAmount,,VLOOKUP(PaymentsDue,Mapping!$A:$B,2,FALSE)))</f>
        <v>-394.73801463780904</v>
      </c>
      <c r="H187" s="62">
        <f>IF(A187="","",IPMT(E187,A187,Duration*VLOOKUP(PaymentFrqcy,Mapping!$A:$B,2,FALSE),LoanAmount,,VLOOKUP(PaymentsDue,Mapping!$A:$B,2,FALSE)))</f>
        <v>-449.02191405010637</v>
      </c>
      <c r="I187" s="58">
        <f t="shared" si="15"/>
        <v>199170.55711874287</v>
      </c>
      <c r="J187" s="12">
        <f t="shared" si="16"/>
        <v>5</v>
      </c>
      <c r="K187" s="78">
        <f t="shared" si="17"/>
        <v>2032</v>
      </c>
    </row>
    <row r="188" spans="1:11" x14ac:dyDescent="0.2">
      <c r="A188" s="12">
        <f>IFERROR(IF(A187+1&lt;=Duration*VLOOKUP(PaymentFrqcy,Mapping!A:B,2,FALSE),A187+1,""),"")</f>
        <v>144</v>
      </c>
      <c r="B188" s="58">
        <f t="shared" si="12"/>
        <v>199170.55711874287</v>
      </c>
      <c r="C188" s="59">
        <f t="shared" si="13"/>
        <v>48389</v>
      </c>
      <c r="D188" s="60">
        <f t="shared" si="14"/>
        <v>2032</v>
      </c>
      <c r="E188" s="61">
        <f>IF(A188="","",InterestRate/VLOOKUP(PaymentFrqcy,Mapping!$A:$B,2,FALSE))</f>
        <v>2.2499999999999998E-3</v>
      </c>
      <c r="F188" s="62">
        <f>IF(A188="","",PMT(E188,Duration*VLOOKUP(PaymentFrqcy,Mapping!A:B,2,FALSE),LoanAmount,,VLOOKUP(PaymentsDue,Mapping!$A:$B,2,FALSE)))</f>
        <v>-843.75992868791536</v>
      </c>
      <c r="G188" s="62">
        <f>IF(A188="","",PPMT(E188,A188,Duration*VLOOKUP(PaymentFrqcy,Mapping!A:B,2,FALSE),LoanAmount,,VLOOKUP(PaymentsDue,Mapping!$A:$B,2,FALSE)))</f>
        <v>-395.62617517074409</v>
      </c>
      <c r="H188" s="62">
        <f>IF(A188="","",IPMT(E188,A188,Duration*VLOOKUP(PaymentFrqcy,Mapping!$A:$B,2,FALSE),LoanAmount,,VLOOKUP(PaymentsDue,Mapping!$A:$B,2,FALSE)))</f>
        <v>-448.13375351717127</v>
      </c>
      <c r="I188" s="58">
        <f t="shared" si="15"/>
        <v>198774.93094357214</v>
      </c>
      <c r="J188" s="12">
        <f t="shared" si="16"/>
        <v>6</v>
      </c>
      <c r="K188" s="78">
        <f t="shared" si="17"/>
        <v>2032</v>
      </c>
    </row>
    <row r="189" spans="1:11" x14ac:dyDescent="0.2">
      <c r="A189" s="12">
        <f>IFERROR(IF(A188+1&lt;=Duration*VLOOKUP(PaymentFrqcy,Mapping!A:B,2,FALSE),A188+1,""),"")</f>
        <v>145</v>
      </c>
      <c r="B189" s="58">
        <f t="shared" si="12"/>
        <v>198774.93094357214</v>
      </c>
      <c r="C189" s="59">
        <f t="shared" si="13"/>
        <v>48419</v>
      </c>
      <c r="D189" s="60">
        <f t="shared" si="14"/>
        <v>2032</v>
      </c>
      <c r="E189" s="61">
        <f>IF(A189="","",InterestRate/VLOOKUP(PaymentFrqcy,Mapping!$A:$B,2,FALSE))</f>
        <v>2.2499999999999998E-3</v>
      </c>
      <c r="F189" s="62">
        <f>IF(A189="","",PMT(E189,Duration*VLOOKUP(PaymentFrqcy,Mapping!A:B,2,FALSE),LoanAmount,,VLOOKUP(PaymentsDue,Mapping!$A:$B,2,FALSE)))</f>
        <v>-843.75992868791536</v>
      </c>
      <c r="G189" s="62">
        <f>IF(A189="","",PPMT(E189,A189,Duration*VLOOKUP(PaymentFrqcy,Mapping!A:B,2,FALSE),LoanAmount,,VLOOKUP(PaymentsDue,Mapping!$A:$B,2,FALSE)))</f>
        <v>-396.51633406487827</v>
      </c>
      <c r="H189" s="62">
        <f>IF(A189="","",IPMT(E189,A189,Duration*VLOOKUP(PaymentFrqcy,Mapping!$A:$B,2,FALSE),LoanAmount,,VLOOKUP(PaymentsDue,Mapping!$A:$B,2,FALSE)))</f>
        <v>-447.24359462303715</v>
      </c>
      <c r="I189" s="58">
        <f t="shared" si="15"/>
        <v>198378.41460950725</v>
      </c>
      <c r="J189" s="12">
        <f t="shared" si="16"/>
        <v>7</v>
      </c>
      <c r="K189" s="78">
        <f t="shared" si="17"/>
        <v>2032</v>
      </c>
    </row>
    <row r="190" spans="1:11" x14ac:dyDescent="0.2">
      <c r="A190" s="12">
        <f>IFERROR(IF(A189+1&lt;=Duration*VLOOKUP(PaymentFrqcy,Mapping!A:B,2,FALSE),A189+1,""),"")</f>
        <v>146</v>
      </c>
      <c r="B190" s="58">
        <f t="shared" si="12"/>
        <v>198378.41460950725</v>
      </c>
      <c r="C190" s="59">
        <f t="shared" si="13"/>
        <v>48450</v>
      </c>
      <c r="D190" s="60">
        <f t="shared" si="14"/>
        <v>2032</v>
      </c>
      <c r="E190" s="61">
        <f>IF(A190="","",InterestRate/VLOOKUP(PaymentFrqcy,Mapping!$A:$B,2,FALSE))</f>
        <v>2.2499999999999998E-3</v>
      </c>
      <c r="F190" s="62">
        <f>IF(A190="","",PMT(E190,Duration*VLOOKUP(PaymentFrqcy,Mapping!A:B,2,FALSE),LoanAmount,,VLOOKUP(PaymentsDue,Mapping!$A:$B,2,FALSE)))</f>
        <v>-843.75992868791536</v>
      </c>
      <c r="G190" s="62">
        <f>IF(A190="","",PPMT(E190,A190,Duration*VLOOKUP(PaymentFrqcy,Mapping!A:B,2,FALSE),LoanAmount,,VLOOKUP(PaymentsDue,Mapping!$A:$B,2,FALSE)))</f>
        <v>-397.40849581652418</v>
      </c>
      <c r="H190" s="62">
        <f>IF(A190="","",IPMT(E190,A190,Duration*VLOOKUP(PaymentFrqcy,Mapping!$A:$B,2,FALSE),LoanAmount,,VLOOKUP(PaymentsDue,Mapping!$A:$B,2,FALSE)))</f>
        <v>-446.35143287139124</v>
      </c>
      <c r="I190" s="58">
        <f t="shared" si="15"/>
        <v>197981.00611369073</v>
      </c>
      <c r="J190" s="12">
        <f t="shared" si="16"/>
        <v>8</v>
      </c>
      <c r="K190" s="78">
        <f t="shared" si="17"/>
        <v>2032</v>
      </c>
    </row>
    <row r="191" spans="1:11" x14ac:dyDescent="0.2">
      <c r="A191" s="12">
        <f>IFERROR(IF(A190+1&lt;=Duration*VLOOKUP(PaymentFrqcy,Mapping!A:B,2,FALSE),A190+1,""),"")</f>
        <v>147</v>
      </c>
      <c r="B191" s="58">
        <f t="shared" si="12"/>
        <v>197981.00611369073</v>
      </c>
      <c r="C191" s="59">
        <f t="shared" si="13"/>
        <v>48481</v>
      </c>
      <c r="D191" s="60">
        <f t="shared" si="14"/>
        <v>2032</v>
      </c>
      <c r="E191" s="61">
        <f>IF(A191="","",InterestRate/VLOOKUP(PaymentFrqcy,Mapping!$A:$B,2,FALSE))</f>
        <v>2.2499999999999998E-3</v>
      </c>
      <c r="F191" s="62">
        <f>IF(A191="","",PMT(E191,Duration*VLOOKUP(PaymentFrqcy,Mapping!A:B,2,FALSE),LoanAmount,,VLOOKUP(PaymentsDue,Mapping!$A:$B,2,FALSE)))</f>
        <v>-843.75992868791536</v>
      </c>
      <c r="G191" s="62">
        <f>IF(A191="","",PPMT(E191,A191,Duration*VLOOKUP(PaymentFrqcy,Mapping!A:B,2,FALSE),LoanAmount,,VLOOKUP(PaymentsDue,Mapping!$A:$B,2,FALSE)))</f>
        <v>-398.30266493211144</v>
      </c>
      <c r="H191" s="62">
        <f>IF(A191="","",IPMT(E191,A191,Duration*VLOOKUP(PaymentFrqcy,Mapping!$A:$B,2,FALSE),LoanAmount,,VLOOKUP(PaymentsDue,Mapping!$A:$B,2,FALSE)))</f>
        <v>-445.45726375580398</v>
      </c>
      <c r="I191" s="58">
        <f t="shared" si="15"/>
        <v>197582.70344875861</v>
      </c>
      <c r="J191" s="12">
        <f t="shared" si="16"/>
        <v>9</v>
      </c>
      <c r="K191" s="78">
        <f t="shared" si="17"/>
        <v>2032</v>
      </c>
    </row>
    <row r="192" spans="1:11" x14ac:dyDescent="0.2">
      <c r="A192" s="12">
        <f>IFERROR(IF(A191+1&lt;=Duration*VLOOKUP(PaymentFrqcy,Mapping!A:B,2,FALSE),A191+1,""),"")</f>
        <v>148</v>
      </c>
      <c r="B192" s="58">
        <f t="shared" si="12"/>
        <v>197582.70344875861</v>
      </c>
      <c r="C192" s="59">
        <f t="shared" si="13"/>
        <v>48511</v>
      </c>
      <c r="D192" s="60">
        <f t="shared" si="14"/>
        <v>2032</v>
      </c>
      <c r="E192" s="61">
        <f>IF(A192="","",InterestRate/VLOOKUP(PaymentFrqcy,Mapping!$A:$B,2,FALSE))</f>
        <v>2.2499999999999998E-3</v>
      </c>
      <c r="F192" s="62">
        <f>IF(A192="","",PMT(E192,Duration*VLOOKUP(PaymentFrqcy,Mapping!A:B,2,FALSE),LoanAmount,,VLOOKUP(PaymentsDue,Mapping!$A:$B,2,FALSE)))</f>
        <v>-843.75992868791536</v>
      </c>
      <c r="G192" s="62">
        <f>IF(A192="","",PPMT(E192,A192,Duration*VLOOKUP(PaymentFrqcy,Mapping!A:B,2,FALSE),LoanAmount,,VLOOKUP(PaymentsDue,Mapping!$A:$B,2,FALSE)))</f>
        <v>-399.19884592820864</v>
      </c>
      <c r="H192" s="62">
        <f>IF(A192="","",IPMT(E192,A192,Duration*VLOOKUP(PaymentFrqcy,Mapping!$A:$B,2,FALSE),LoanAmount,,VLOOKUP(PaymentsDue,Mapping!$A:$B,2,FALSE)))</f>
        <v>-444.56108275970678</v>
      </c>
      <c r="I192" s="58">
        <f t="shared" si="15"/>
        <v>197183.50460283039</v>
      </c>
      <c r="J192" s="12">
        <f t="shared" si="16"/>
        <v>10</v>
      </c>
      <c r="K192" s="78">
        <f t="shared" si="17"/>
        <v>2032</v>
      </c>
    </row>
    <row r="193" spans="1:11" x14ac:dyDescent="0.2">
      <c r="A193" s="12">
        <f>IFERROR(IF(A192+1&lt;=Duration*VLOOKUP(PaymentFrqcy,Mapping!A:B,2,FALSE),A192+1,""),"")</f>
        <v>149</v>
      </c>
      <c r="B193" s="58">
        <f t="shared" si="12"/>
        <v>197183.50460283039</v>
      </c>
      <c r="C193" s="59">
        <f t="shared" si="13"/>
        <v>48542</v>
      </c>
      <c r="D193" s="60">
        <f t="shared" si="14"/>
        <v>2032</v>
      </c>
      <c r="E193" s="61">
        <f>IF(A193="","",InterestRate/VLOOKUP(PaymentFrqcy,Mapping!$A:$B,2,FALSE))</f>
        <v>2.2499999999999998E-3</v>
      </c>
      <c r="F193" s="62">
        <f>IF(A193="","",PMT(E193,Duration*VLOOKUP(PaymentFrqcy,Mapping!A:B,2,FALSE),LoanAmount,,VLOOKUP(PaymentsDue,Mapping!$A:$B,2,FALSE)))</f>
        <v>-843.75992868791536</v>
      </c>
      <c r="G193" s="62">
        <f>IF(A193="","",PPMT(E193,A193,Duration*VLOOKUP(PaymentFrqcy,Mapping!A:B,2,FALSE),LoanAmount,,VLOOKUP(PaymentsDue,Mapping!$A:$B,2,FALSE)))</f>
        <v>-400.09704333154713</v>
      </c>
      <c r="H193" s="62">
        <f>IF(A193="","",IPMT(E193,A193,Duration*VLOOKUP(PaymentFrqcy,Mapping!$A:$B,2,FALSE),LoanAmount,,VLOOKUP(PaymentsDue,Mapping!$A:$B,2,FALSE)))</f>
        <v>-443.66288535636829</v>
      </c>
      <c r="I193" s="58">
        <f t="shared" si="15"/>
        <v>196783.40755949885</v>
      </c>
      <c r="J193" s="12">
        <f t="shared" si="16"/>
        <v>11</v>
      </c>
      <c r="K193" s="78">
        <f t="shared" si="17"/>
        <v>2032</v>
      </c>
    </row>
    <row r="194" spans="1:11" x14ac:dyDescent="0.2">
      <c r="A194" s="12">
        <f>IFERROR(IF(A193+1&lt;=Duration*VLOOKUP(PaymentFrqcy,Mapping!A:B,2,FALSE),A193+1,""),"")</f>
        <v>150</v>
      </c>
      <c r="B194" s="58">
        <f t="shared" si="12"/>
        <v>196783.40755949885</v>
      </c>
      <c r="C194" s="59">
        <f t="shared" si="13"/>
        <v>48572</v>
      </c>
      <c r="D194" s="60">
        <f t="shared" si="14"/>
        <v>2032</v>
      </c>
      <c r="E194" s="61">
        <f>IF(A194="","",InterestRate/VLOOKUP(PaymentFrqcy,Mapping!$A:$B,2,FALSE))</f>
        <v>2.2499999999999998E-3</v>
      </c>
      <c r="F194" s="62">
        <f>IF(A194="","",PMT(E194,Duration*VLOOKUP(PaymentFrqcy,Mapping!A:B,2,FALSE),LoanAmount,,VLOOKUP(PaymentsDue,Mapping!$A:$B,2,FALSE)))</f>
        <v>-843.75992868791536</v>
      </c>
      <c r="G194" s="62">
        <f>IF(A194="","",PPMT(E194,A194,Duration*VLOOKUP(PaymentFrqcy,Mapping!A:B,2,FALSE),LoanAmount,,VLOOKUP(PaymentsDue,Mapping!$A:$B,2,FALSE)))</f>
        <v>-400.99726167904316</v>
      </c>
      <c r="H194" s="62">
        <f>IF(A194="","",IPMT(E194,A194,Duration*VLOOKUP(PaymentFrqcy,Mapping!$A:$B,2,FALSE),LoanAmount,,VLOOKUP(PaymentsDue,Mapping!$A:$B,2,FALSE)))</f>
        <v>-442.7626670088722</v>
      </c>
      <c r="I194" s="58">
        <f t="shared" si="15"/>
        <v>196382.41029781982</v>
      </c>
      <c r="J194" s="12">
        <f t="shared" si="16"/>
        <v>12</v>
      </c>
      <c r="K194" s="78">
        <f t="shared" si="17"/>
        <v>2032</v>
      </c>
    </row>
    <row r="195" spans="1:11" x14ac:dyDescent="0.2">
      <c r="A195" s="12">
        <f>IFERROR(IF(A194+1&lt;=Duration*VLOOKUP(PaymentFrqcy,Mapping!A:B,2,FALSE),A194+1,""),"")</f>
        <v>151</v>
      </c>
      <c r="B195" s="58">
        <f t="shared" si="12"/>
        <v>196382.41029781982</v>
      </c>
      <c r="C195" s="59">
        <f t="shared" si="13"/>
        <v>48603</v>
      </c>
      <c r="D195" s="60">
        <f t="shared" si="14"/>
        <v>2033</v>
      </c>
      <c r="E195" s="61">
        <f>IF(A195="","",InterestRate/VLOOKUP(PaymentFrqcy,Mapping!$A:$B,2,FALSE))</f>
        <v>2.2499999999999998E-3</v>
      </c>
      <c r="F195" s="62">
        <f>IF(A195="","",PMT(E195,Duration*VLOOKUP(PaymentFrqcy,Mapping!A:B,2,FALSE),LoanAmount,,VLOOKUP(PaymentsDue,Mapping!$A:$B,2,FALSE)))</f>
        <v>-843.75992868791536</v>
      </c>
      <c r="G195" s="62">
        <f>IF(A195="","",PPMT(E195,A195,Duration*VLOOKUP(PaymentFrqcy,Mapping!A:B,2,FALSE),LoanAmount,,VLOOKUP(PaymentsDue,Mapping!$A:$B,2,FALSE)))</f>
        <v>-401.89950551782096</v>
      </c>
      <c r="H195" s="62">
        <f>IF(A195="","",IPMT(E195,A195,Duration*VLOOKUP(PaymentFrqcy,Mapping!$A:$B,2,FALSE),LoanAmount,,VLOOKUP(PaymentsDue,Mapping!$A:$B,2,FALSE)))</f>
        <v>-441.86042317009441</v>
      </c>
      <c r="I195" s="58">
        <f t="shared" si="15"/>
        <v>195980.510792302</v>
      </c>
      <c r="J195" s="12">
        <f t="shared" si="16"/>
        <v>1</v>
      </c>
      <c r="K195" s="78">
        <f t="shared" si="17"/>
        <v>2033</v>
      </c>
    </row>
    <row r="196" spans="1:11" x14ac:dyDescent="0.2">
      <c r="A196" s="12">
        <f>IFERROR(IF(A195+1&lt;=Duration*VLOOKUP(PaymentFrqcy,Mapping!A:B,2,FALSE),A195+1,""),"")</f>
        <v>152</v>
      </c>
      <c r="B196" s="58">
        <f t="shared" si="12"/>
        <v>195980.510792302</v>
      </c>
      <c r="C196" s="59">
        <f t="shared" si="13"/>
        <v>48634</v>
      </c>
      <c r="D196" s="60">
        <f t="shared" si="14"/>
        <v>2033</v>
      </c>
      <c r="E196" s="61">
        <f>IF(A196="","",InterestRate/VLOOKUP(PaymentFrqcy,Mapping!$A:$B,2,FALSE))</f>
        <v>2.2499999999999998E-3</v>
      </c>
      <c r="F196" s="62">
        <f>IF(A196="","",PMT(E196,Duration*VLOOKUP(PaymentFrqcy,Mapping!A:B,2,FALSE),LoanAmount,,VLOOKUP(PaymentsDue,Mapping!$A:$B,2,FALSE)))</f>
        <v>-843.75992868791536</v>
      </c>
      <c r="G196" s="62">
        <f>IF(A196="","",PPMT(E196,A196,Duration*VLOOKUP(PaymentFrqcy,Mapping!A:B,2,FALSE),LoanAmount,,VLOOKUP(PaymentsDue,Mapping!$A:$B,2,FALSE)))</f>
        <v>-402.80377940523607</v>
      </c>
      <c r="H196" s="62">
        <f>IF(A196="","",IPMT(E196,A196,Duration*VLOOKUP(PaymentFrqcy,Mapping!$A:$B,2,FALSE),LoanAmount,,VLOOKUP(PaymentsDue,Mapping!$A:$B,2,FALSE)))</f>
        <v>-440.95614928267935</v>
      </c>
      <c r="I196" s="58">
        <f t="shared" si="15"/>
        <v>195577.70701289678</v>
      </c>
      <c r="J196" s="12">
        <f t="shared" si="16"/>
        <v>2</v>
      </c>
      <c r="K196" s="78">
        <f t="shared" si="17"/>
        <v>2033</v>
      </c>
    </row>
    <row r="197" spans="1:11" x14ac:dyDescent="0.2">
      <c r="A197" s="12">
        <f>IFERROR(IF(A196+1&lt;=Duration*VLOOKUP(PaymentFrqcy,Mapping!A:B,2,FALSE),A196+1,""),"")</f>
        <v>153</v>
      </c>
      <c r="B197" s="58">
        <f t="shared" si="12"/>
        <v>195577.70701289678</v>
      </c>
      <c r="C197" s="59">
        <f t="shared" si="13"/>
        <v>48662</v>
      </c>
      <c r="D197" s="60">
        <f t="shared" si="14"/>
        <v>2033</v>
      </c>
      <c r="E197" s="61">
        <f>IF(A197="","",InterestRate/VLOOKUP(PaymentFrqcy,Mapping!$A:$B,2,FALSE))</f>
        <v>2.2499999999999998E-3</v>
      </c>
      <c r="F197" s="62">
        <f>IF(A197="","",PMT(E197,Duration*VLOOKUP(PaymentFrqcy,Mapping!A:B,2,FALSE),LoanAmount,,VLOOKUP(PaymentsDue,Mapping!$A:$B,2,FALSE)))</f>
        <v>-843.75992868791536</v>
      </c>
      <c r="G197" s="62">
        <f>IF(A197="","",PPMT(E197,A197,Duration*VLOOKUP(PaymentFrqcy,Mapping!A:B,2,FALSE),LoanAmount,,VLOOKUP(PaymentsDue,Mapping!$A:$B,2,FALSE)))</f>
        <v>-403.71008790889783</v>
      </c>
      <c r="H197" s="62">
        <f>IF(A197="","",IPMT(E197,A197,Duration*VLOOKUP(PaymentFrqcy,Mapping!$A:$B,2,FALSE),LoanAmount,,VLOOKUP(PaymentsDue,Mapping!$A:$B,2,FALSE)))</f>
        <v>-440.04984077901753</v>
      </c>
      <c r="I197" s="58">
        <f t="shared" si="15"/>
        <v>195173.99692498788</v>
      </c>
      <c r="J197" s="12">
        <f t="shared" si="16"/>
        <v>3</v>
      </c>
      <c r="K197" s="78">
        <f t="shared" si="17"/>
        <v>2033</v>
      </c>
    </row>
    <row r="198" spans="1:11" x14ac:dyDescent="0.2">
      <c r="A198" s="12">
        <f>IFERROR(IF(A197+1&lt;=Duration*VLOOKUP(PaymentFrqcy,Mapping!A:B,2,FALSE),A197+1,""),"")</f>
        <v>154</v>
      </c>
      <c r="B198" s="58">
        <f t="shared" si="12"/>
        <v>195173.99692498788</v>
      </c>
      <c r="C198" s="59">
        <f t="shared" si="13"/>
        <v>48693</v>
      </c>
      <c r="D198" s="60">
        <f t="shared" si="14"/>
        <v>2033</v>
      </c>
      <c r="E198" s="61">
        <f>IF(A198="","",InterestRate/VLOOKUP(PaymentFrqcy,Mapping!$A:$B,2,FALSE))</f>
        <v>2.2499999999999998E-3</v>
      </c>
      <c r="F198" s="62">
        <f>IF(A198="","",PMT(E198,Duration*VLOOKUP(PaymentFrqcy,Mapping!A:B,2,FALSE),LoanAmount,,VLOOKUP(PaymentsDue,Mapping!$A:$B,2,FALSE)))</f>
        <v>-843.75992868791536</v>
      </c>
      <c r="G198" s="62">
        <f>IF(A198="","",PPMT(E198,A198,Duration*VLOOKUP(PaymentFrqcy,Mapping!A:B,2,FALSE),LoanAmount,,VLOOKUP(PaymentsDue,Mapping!$A:$B,2,FALSE)))</f>
        <v>-404.61843560669286</v>
      </c>
      <c r="H198" s="62">
        <f>IF(A198="","",IPMT(E198,A198,Duration*VLOOKUP(PaymentFrqcy,Mapping!$A:$B,2,FALSE),LoanAmount,,VLOOKUP(PaymentsDue,Mapping!$A:$B,2,FALSE)))</f>
        <v>-439.14149308122256</v>
      </c>
      <c r="I198" s="58">
        <f t="shared" si="15"/>
        <v>194769.3784893812</v>
      </c>
      <c r="J198" s="12">
        <f t="shared" si="16"/>
        <v>4</v>
      </c>
      <c r="K198" s="78">
        <f t="shared" si="17"/>
        <v>2033</v>
      </c>
    </row>
    <row r="199" spans="1:11" x14ac:dyDescent="0.2">
      <c r="A199" s="12">
        <f>IFERROR(IF(A198+1&lt;=Duration*VLOOKUP(PaymentFrqcy,Mapping!A:B,2,FALSE),A198+1,""),"")</f>
        <v>155</v>
      </c>
      <c r="B199" s="58">
        <f t="shared" si="12"/>
        <v>194769.3784893812</v>
      </c>
      <c r="C199" s="59">
        <f t="shared" si="13"/>
        <v>48723</v>
      </c>
      <c r="D199" s="60">
        <f t="shared" si="14"/>
        <v>2033</v>
      </c>
      <c r="E199" s="61">
        <f>IF(A199="","",InterestRate/VLOOKUP(PaymentFrqcy,Mapping!$A:$B,2,FALSE))</f>
        <v>2.2499999999999998E-3</v>
      </c>
      <c r="F199" s="62">
        <f>IF(A199="","",PMT(E199,Duration*VLOOKUP(PaymentFrqcy,Mapping!A:B,2,FALSE),LoanAmount,,VLOOKUP(PaymentsDue,Mapping!$A:$B,2,FALSE)))</f>
        <v>-843.75992868791536</v>
      </c>
      <c r="G199" s="62">
        <f>IF(A199="","",PPMT(E199,A199,Duration*VLOOKUP(PaymentFrqcy,Mapping!A:B,2,FALSE),LoanAmount,,VLOOKUP(PaymentsDue,Mapping!$A:$B,2,FALSE)))</f>
        <v>-405.52882708680795</v>
      </c>
      <c r="H199" s="62">
        <f>IF(A199="","",IPMT(E199,A199,Duration*VLOOKUP(PaymentFrqcy,Mapping!$A:$B,2,FALSE),LoanAmount,,VLOOKUP(PaymentsDue,Mapping!$A:$B,2,FALSE)))</f>
        <v>-438.23110160110747</v>
      </c>
      <c r="I199" s="58">
        <f t="shared" si="15"/>
        <v>194363.84966229438</v>
      </c>
      <c r="J199" s="12">
        <f t="shared" si="16"/>
        <v>5</v>
      </c>
      <c r="K199" s="78">
        <f t="shared" si="17"/>
        <v>2033</v>
      </c>
    </row>
    <row r="200" spans="1:11" x14ac:dyDescent="0.2">
      <c r="A200" s="12">
        <f>IFERROR(IF(A199+1&lt;=Duration*VLOOKUP(PaymentFrqcy,Mapping!A:B,2,FALSE),A199+1,""),"")</f>
        <v>156</v>
      </c>
      <c r="B200" s="58">
        <f t="shared" si="12"/>
        <v>194363.84966229438</v>
      </c>
      <c r="C200" s="59">
        <f t="shared" si="13"/>
        <v>48754</v>
      </c>
      <c r="D200" s="60">
        <f t="shared" si="14"/>
        <v>2033</v>
      </c>
      <c r="E200" s="61">
        <f>IF(A200="","",InterestRate/VLOOKUP(PaymentFrqcy,Mapping!$A:$B,2,FALSE))</f>
        <v>2.2499999999999998E-3</v>
      </c>
      <c r="F200" s="62">
        <f>IF(A200="","",PMT(E200,Duration*VLOOKUP(PaymentFrqcy,Mapping!A:B,2,FALSE),LoanAmount,,VLOOKUP(PaymentsDue,Mapping!$A:$B,2,FALSE)))</f>
        <v>-843.75992868791536</v>
      </c>
      <c r="G200" s="62">
        <f>IF(A200="","",PPMT(E200,A200,Duration*VLOOKUP(PaymentFrqcy,Mapping!A:B,2,FALSE),LoanAmount,,VLOOKUP(PaymentsDue,Mapping!$A:$B,2,FALSE)))</f>
        <v>-406.44126694775326</v>
      </c>
      <c r="H200" s="62">
        <f>IF(A200="","",IPMT(E200,A200,Duration*VLOOKUP(PaymentFrqcy,Mapping!$A:$B,2,FALSE),LoanAmount,,VLOOKUP(PaymentsDue,Mapping!$A:$B,2,FALSE)))</f>
        <v>-437.3186617401621</v>
      </c>
      <c r="I200" s="58">
        <f t="shared" si="15"/>
        <v>193957.40839534663</v>
      </c>
      <c r="J200" s="12">
        <f t="shared" si="16"/>
        <v>6</v>
      </c>
      <c r="K200" s="78">
        <f t="shared" si="17"/>
        <v>2033</v>
      </c>
    </row>
    <row r="201" spans="1:11" x14ac:dyDescent="0.2">
      <c r="A201" s="12">
        <f>IFERROR(IF(A200+1&lt;=Duration*VLOOKUP(PaymentFrqcy,Mapping!A:B,2,FALSE),A200+1,""),"")</f>
        <v>157</v>
      </c>
      <c r="B201" s="58">
        <f t="shared" si="12"/>
        <v>193957.40839534663</v>
      </c>
      <c r="C201" s="59">
        <f t="shared" si="13"/>
        <v>48784</v>
      </c>
      <c r="D201" s="60">
        <f t="shared" si="14"/>
        <v>2033</v>
      </c>
      <c r="E201" s="61">
        <f>IF(A201="","",InterestRate/VLOOKUP(PaymentFrqcy,Mapping!$A:$B,2,FALSE))</f>
        <v>2.2499999999999998E-3</v>
      </c>
      <c r="F201" s="62">
        <f>IF(A201="","",PMT(E201,Duration*VLOOKUP(PaymentFrqcy,Mapping!A:B,2,FALSE),LoanAmount,,VLOOKUP(PaymentsDue,Mapping!$A:$B,2,FALSE)))</f>
        <v>-843.75992868791536</v>
      </c>
      <c r="G201" s="62">
        <f>IF(A201="","",PPMT(E201,A201,Duration*VLOOKUP(PaymentFrqcy,Mapping!A:B,2,FALSE),LoanAmount,,VLOOKUP(PaymentsDue,Mapping!$A:$B,2,FALSE)))</f>
        <v>-407.35575979838569</v>
      </c>
      <c r="H201" s="62">
        <f>IF(A201="","",IPMT(E201,A201,Duration*VLOOKUP(PaymentFrqcy,Mapping!$A:$B,2,FALSE),LoanAmount,,VLOOKUP(PaymentsDue,Mapping!$A:$B,2,FALSE)))</f>
        <v>-436.40416888952979</v>
      </c>
      <c r="I201" s="58">
        <f t="shared" si="15"/>
        <v>193550.05263554826</v>
      </c>
      <c r="J201" s="12">
        <f t="shared" si="16"/>
        <v>7</v>
      </c>
      <c r="K201" s="78">
        <f t="shared" si="17"/>
        <v>2033</v>
      </c>
    </row>
    <row r="202" spans="1:11" x14ac:dyDescent="0.2">
      <c r="A202" s="12">
        <f>IFERROR(IF(A201+1&lt;=Duration*VLOOKUP(PaymentFrqcy,Mapping!A:B,2,FALSE),A201+1,""),"")</f>
        <v>158</v>
      </c>
      <c r="B202" s="58">
        <f t="shared" si="12"/>
        <v>193550.05263554826</v>
      </c>
      <c r="C202" s="59">
        <f t="shared" si="13"/>
        <v>48815</v>
      </c>
      <c r="D202" s="60">
        <f t="shared" si="14"/>
        <v>2033</v>
      </c>
      <c r="E202" s="61">
        <f>IF(A202="","",InterestRate/VLOOKUP(PaymentFrqcy,Mapping!$A:$B,2,FALSE))</f>
        <v>2.2499999999999998E-3</v>
      </c>
      <c r="F202" s="62">
        <f>IF(A202="","",PMT(E202,Duration*VLOOKUP(PaymentFrqcy,Mapping!A:B,2,FALSE),LoanAmount,,VLOOKUP(PaymentsDue,Mapping!$A:$B,2,FALSE)))</f>
        <v>-843.75992868791536</v>
      </c>
      <c r="G202" s="62">
        <f>IF(A202="","",PPMT(E202,A202,Duration*VLOOKUP(PaymentFrqcy,Mapping!A:B,2,FALSE),LoanAmount,,VLOOKUP(PaymentsDue,Mapping!$A:$B,2,FALSE)))</f>
        <v>-408.27231025793213</v>
      </c>
      <c r="H202" s="62">
        <f>IF(A202="","",IPMT(E202,A202,Duration*VLOOKUP(PaymentFrqcy,Mapping!$A:$B,2,FALSE),LoanAmount,,VLOOKUP(PaymentsDue,Mapping!$A:$B,2,FALSE)))</f>
        <v>-435.48761842998329</v>
      </c>
      <c r="I202" s="58">
        <f t="shared" si="15"/>
        <v>193141.78032529034</v>
      </c>
      <c r="J202" s="12">
        <f t="shared" si="16"/>
        <v>8</v>
      </c>
      <c r="K202" s="78">
        <f t="shared" si="17"/>
        <v>2033</v>
      </c>
    </row>
    <row r="203" spans="1:11" x14ac:dyDescent="0.2">
      <c r="A203" s="12">
        <f>IFERROR(IF(A202+1&lt;=Duration*VLOOKUP(PaymentFrqcy,Mapping!A:B,2,FALSE),A202+1,""),"")</f>
        <v>159</v>
      </c>
      <c r="B203" s="58">
        <f t="shared" si="12"/>
        <v>193141.78032529034</v>
      </c>
      <c r="C203" s="59">
        <f t="shared" si="13"/>
        <v>48846</v>
      </c>
      <c r="D203" s="60">
        <f t="shared" si="14"/>
        <v>2033</v>
      </c>
      <c r="E203" s="61">
        <f>IF(A203="","",InterestRate/VLOOKUP(PaymentFrqcy,Mapping!$A:$B,2,FALSE))</f>
        <v>2.2499999999999998E-3</v>
      </c>
      <c r="F203" s="62">
        <f>IF(A203="","",PMT(E203,Duration*VLOOKUP(PaymentFrqcy,Mapping!A:B,2,FALSE),LoanAmount,,VLOOKUP(PaymentsDue,Mapping!$A:$B,2,FALSE)))</f>
        <v>-843.75992868791536</v>
      </c>
      <c r="G203" s="62">
        <f>IF(A203="","",PPMT(E203,A203,Duration*VLOOKUP(PaymentFrqcy,Mapping!A:B,2,FALSE),LoanAmount,,VLOOKUP(PaymentsDue,Mapping!$A:$B,2,FALSE)))</f>
        <v>-409.19092295601246</v>
      </c>
      <c r="H203" s="62">
        <f>IF(A203="","",IPMT(E203,A203,Duration*VLOOKUP(PaymentFrqcy,Mapping!$A:$B,2,FALSE),LoanAmount,,VLOOKUP(PaymentsDue,Mapping!$A:$B,2,FALSE)))</f>
        <v>-434.56900573190296</v>
      </c>
      <c r="I203" s="58">
        <f t="shared" si="15"/>
        <v>192732.58940233433</v>
      </c>
      <c r="J203" s="12">
        <f t="shared" si="16"/>
        <v>9</v>
      </c>
      <c r="K203" s="78">
        <f t="shared" si="17"/>
        <v>2033</v>
      </c>
    </row>
    <row r="204" spans="1:11" x14ac:dyDescent="0.2">
      <c r="A204" s="12">
        <f>IFERROR(IF(A203+1&lt;=Duration*VLOOKUP(PaymentFrqcy,Mapping!A:B,2,FALSE),A203+1,""),"")</f>
        <v>160</v>
      </c>
      <c r="B204" s="58">
        <f t="shared" si="12"/>
        <v>192732.58940233433</v>
      </c>
      <c r="C204" s="59">
        <f t="shared" si="13"/>
        <v>48876</v>
      </c>
      <c r="D204" s="60">
        <f t="shared" si="14"/>
        <v>2033</v>
      </c>
      <c r="E204" s="61">
        <f>IF(A204="","",InterestRate/VLOOKUP(PaymentFrqcy,Mapping!$A:$B,2,FALSE))</f>
        <v>2.2499999999999998E-3</v>
      </c>
      <c r="F204" s="62">
        <f>IF(A204="","",PMT(E204,Duration*VLOOKUP(PaymentFrqcy,Mapping!A:B,2,FALSE),LoanAmount,,VLOOKUP(PaymentsDue,Mapping!$A:$B,2,FALSE)))</f>
        <v>-843.75992868791536</v>
      </c>
      <c r="G204" s="62">
        <f>IF(A204="","",PPMT(E204,A204,Duration*VLOOKUP(PaymentFrqcy,Mapping!A:B,2,FALSE),LoanAmount,,VLOOKUP(PaymentsDue,Mapping!$A:$B,2,FALSE)))</f>
        <v>-410.11160253266348</v>
      </c>
      <c r="H204" s="62">
        <f>IF(A204="","",IPMT(E204,A204,Duration*VLOOKUP(PaymentFrqcy,Mapping!$A:$B,2,FALSE),LoanAmount,,VLOOKUP(PaymentsDue,Mapping!$A:$B,2,FALSE)))</f>
        <v>-433.64832615525194</v>
      </c>
      <c r="I204" s="58">
        <f t="shared" si="15"/>
        <v>192322.47779980165</v>
      </c>
      <c r="J204" s="12">
        <f t="shared" si="16"/>
        <v>10</v>
      </c>
      <c r="K204" s="78">
        <f t="shared" si="17"/>
        <v>2033</v>
      </c>
    </row>
    <row r="205" spans="1:11" x14ac:dyDescent="0.2">
      <c r="A205" s="12">
        <f>IFERROR(IF(A204+1&lt;=Duration*VLOOKUP(PaymentFrqcy,Mapping!A:B,2,FALSE),A204+1,""),"")</f>
        <v>161</v>
      </c>
      <c r="B205" s="58">
        <f t="shared" si="12"/>
        <v>192322.47779980165</v>
      </c>
      <c r="C205" s="59">
        <f t="shared" si="13"/>
        <v>48907</v>
      </c>
      <c r="D205" s="60">
        <f t="shared" si="14"/>
        <v>2033</v>
      </c>
      <c r="E205" s="61">
        <f>IF(A205="","",InterestRate/VLOOKUP(PaymentFrqcy,Mapping!$A:$B,2,FALSE))</f>
        <v>2.2499999999999998E-3</v>
      </c>
      <c r="F205" s="62">
        <f>IF(A205="","",PMT(E205,Duration*VLOOKUP(PaymentFrqcy,Mapping!A:B,2,FALSE),LoanAmount,,VLOOKUP(PaymentsDue,Mapping!$A:$B,2,FALSE)))</f>
        <v>-843.75992868791536</v>
      </c>
      <c r="G205" s="62">
        <f>IF(A205="","",PPMT(E205,A205,Duration*VLOOKUP(PaymentFrqcy,Mapping!A:B,2,FALSE),LoanAmount,,VLOOKUP(PaymentsDue,Mapping!$A:$B,2,FALSE)))</f>
        <v>-411.03435363836189</v>
      </c>
      <c r="H205" s="62">
        <f>IF(A205="","",IPMT(E205,A205,Duration*VLOOKUP(PaymentFrqcy,Mapping!$A:$B,2,FALSE),LoanAmount,,VLOOKUP(PaymentsDue,Mapping!$A:$B,2,FALSE)))</f>
        <v>-432.72557504955353</v>
      </c>
      <c r="I205" s="58">
        <f t="shared" si="15"/>
        <v>191911.44344616329</v>
      </c>
      <c r="J205" s="12">
        <f t="shared" si="16"/>
        <v>11</v>
      </c>
      <c r="K205" s="78">
        <f t="shared" si="17"/>
        <v>2033</v>
      </c>
    </row>
    <row r="206" spans="1:11" x14ac:dyDescent="0.2">
      <c r="A206" s="12">
        <f>IFERROR(IF(A205+1&lt;=Duration*VLOOKUP(PaymentFrqcy,Mapping!A:B,2,FALSE),A205+1,""),"")</f>
        <v>162</v>
      </c>
      <c r="B206" s="58">
        <f t="shared" si="12"/>
        <v>191911.44344616329</v>
      </c>
      <c r="C206" s="59">
        <f t="shared" si="13"/>
        <v>48937</v>
      </c>
      <c r="D206" s="60">
        <f t="shared" si="14"/>
        <v>2033</v>
      </c>
      <c r="E206" s="61">
        <f>IF(A206="","",InterestRate/VLOOKUP(PaymentFrqcy,Mapping!$A:$B,2,FALSE))</f>
        <v>2.2499999999999998E-3</v>
      </c>
      <c r="F206" s="62">
        <f>IF(A206="","",PMT(E206,Duration*VLOOKUP(PaymentFrqcy,Mapping!A:B,2,FALSE),LoanAmount,,VLOOKUP(PaymentsDue,Mapping!$A:$B,2,FALSE)))</f>
        <v>-843.75992868791536</v>
      </c>
      <c r="G206" s="62">
        <f>IF(A206="","",PPMT(E206,A206,Duration*VLOOKUP(PaymentFrqcy,Mapping!A:B,2,FALSE),LoanAmount,,VLOOKUP(PaymentsDue,Mapping!$A:$B,2,FALSE)))</f>
        <v>-411.95918093404822</v>
      </c>
      <c r="H206" s="62">
        <f>IF(A206="","",IPMT(E206,A206,Duration*VLOOKUP(PaymentFrqcy,Mapping!$A:$B,2,FALSE),LoanAmount,,VLOOKUP(PaymentsDue,Mapping!$A:$B,2,FALSE)))</f>
        <v>-431.80074775386726</v>
      </c>
      <c r="I206" s="58">
        <f t="shared" si="15"/>
        <v>191499.48426522926</v>
      </c>
      <c r="J206" s="12">
        <f t="shared" si="16"/>
        <v>12</v>
      </c>
      <c r="K206" s="78">
        <f t="shared" si="17"/>
        <v>2033</v>
      </c>
    </row>
    <row r="207" spans="1:11" x14ac:dyDescent="0.2">
      <c r="A207" s="12">
        <f>IFERROR(IF(A206+1&lt;=Duration*VLOOKUP(PaymentFrqcy,Mapping!A:B,2,FALSE),A206+1,""),"")</f>
        <v>163</v>
      </c>
      <c r="B207" s="58">
        <f t="shared" si="12"/>
        <v>191499.48426522926</v>
      </c>
      <c r="C207" s="59">
        <f t="shared" si="13"/>
        <v>48968</v>
      </c>
      <c r="D207" s="60">
        <f t="shared" si="14"/>
        <v>2034</v>
      </c>
      <c r="E207" s="61">
        <f>IF(A207="","",InterestRate/VLOOKUP(PaymentFrqcy,Mapping!$A:$B,2,FALSE))</f>
        <v>2.2499999999999998E-3</v>
      </c>
      <c r="F207" s="62">
        <f>IF(A207="","",PMT(E207,Duration*VLOOKUP(PaymentFrqcy,Mapping!A:B,2,FALSE),LoanAmount,,VLOOKUP(PaymentsDue,Mapping!$A:$B,2,FALSE)))</f>
        <v>-843.75992868791536</v>
      </c>
      <c r="G207" s="62">
        <f>IF(A207="","",PPMT(E207,A207,Duration*VLOOKUP(PaymentFrqcy,Mapping!A:B,2,FALSE),LoanAmount,,VLOOKUP(PaymentsDue,Mapping!$A:$B,2,FALSE)))</f>
        <v>-412.88608909114987</v>
      </c>
      <c r="H207" s="62">
        <f>IF(A207="","",IPMT(E207,A207,Duration*VLOOKUP(PaymentFrqcy,Mapping!$A:$B,2,FALSE),LoanAmount,,VLOOKUP(PaymentsDue,Mapping!$A:$B,2,FALSE)))</f>
        <v>-430.87383959676549</v>
      </c>
      <c r="I207" s="58">
        <f t="shared" si="15"/>
        <v>191086.5981761381</v>
      </c>
      <c r="J207" s="12">
        <f t="shared" si="16"/>
        <v>1</v>
      </c>
      <c r="K207" s="78">
        <f t="shared" si="17"/>
        <v>2034</v>
      </c>
    </row>
    <row r="208" spans="1:11" x14ac:dyDescent="0.2">
      <c r="A208" s="12">
        <f>IFERROR(IF(A207+1&lt;=Duration*VLOOKUP(PaymentFrqcy,Mapping!A:B,2,FALSE),A207+1,""),"")</f>
        <v>164</v>
      </c>
      <c r="B208" s="58">
        <f t="shared" si="12"/>
        <v>191086.5981761381</v>
      </c>
      <c r="C208" s="59">
        <f t="shared" si="13"/>
        <v>48999</v>
      </c>
      <c r="D208" s="60">
        <f t="shared" si="14"/>
        <v>2034</v>
      </c>
      <c r="E208" s="61">
        <f>IF(A208="","",InterestRate/VLOOKUP(PaymentFrqcy,Mapping!$A:$B,2,FALSE))</f>
        <v>2.2499999999999998E-3</v>
      </c>
      <c r="F208" s="62">
        <f>IF(A208="","",PMT(E208,Duration*VLOOKUP(PaymentFrqcy,Mapping!A:B,2,FALSE),LoanAmount,,VLOOKUP(PaymentsDue,Mapping!$A:$B,2,FALSE)))</f>
        <v>-843.75992868791536</v>
      </c>
      <c r="G208" s="62">
        <f>IF(A208="","",PPMT(E208,A208,Duration*VLOOKUP(PaymentFrqcy,Mapping!A:B,2,FALSE),LoanAmount,,VLOOKUP(PaymentsDue,Mapping!$A:$B,2,FALSE)))</f>
        <v>-413.81508279160494</v>
      </c>
      <c r="H208" s="62">
        <f>IF(A208="","",IPMT(E208,A208,Duration*VLOOKUP(PaymentFrqcy,Mapping!$A:$B,2,FALSE),LoanAmount,,VLOOKUP(PaymentsDue,Mapping!$A:$B,2,FALSE)))</f>
        <v>-429.94484589631048</v>
      </c>
      <c r="I208" s="58">
        <f t="shared" si="15"/>
        <v>190672.78309334649</v>
      </c>
      <c r="J208" s="12">
        <f t="shared" si="16"/>
        <v>2</v>
      </c>
      <c r="K208" s="78">
        <f t="shared" si="17"/>
        <v>2034</v>
      </c>
    </row>
    <row r="209" spans="1:11" x14ac:dyDescent="0.2">
      <c r="A209" s="12">
        <f>IFERROR(IF(A208+1&lt;=Duration*VLOOKUP(PaymentFrqcy,Mapping!A:B,2,FALSE),A208+1,""),"")</f>
        <v>165</v>
      </c>
      <c r="B209" s="58">
        <f t="shared" si="12"/>
        <v>190672.78309334649</v>
      </c>
      <c r="C209" s="59">
        <f t="shared" si="13"/>
        <v>49027</v>
      </c>
      <c r="D209" s="60">
        <f t="shared" si="14"/>
        <v>2034</v>
      </c>
      <c r="E209" s="61">
        <f>IF(A209="","",InterestRate/VLOOKUP(PaymentFrqcy,Mapping!$A:$B,2,FALSE))</f>
        <v>2.2499999999999998E-3</v>
      </c>
      <c r="F209" s="62">
        <f>IF(A209="","",PMT(E209,Duration*VLOOKUP(PaymentFrqcy,Mapping!A:B,2,FALSE),LoanAmount,,VLOOKUP(PaymentsDue,Mapping!$A:$B,2,FALSE)))</f>
        <v>-843.75992868791536</v>
      </c>
      <c r="G209" s="62">
        <f>IF(A209="","",PPMT(E209,A209,Duration*VLOOKUP(PaymentFrqcy,Mapping!A:B,2,FALSE),LoanAmount,,VLOOKUP(PaymentsDue,Mapping!$A:$B,2,FALSE)))</f>
        <v>-414.74616672788602</v>
      </c>
      <c r="H209" s="62">
        <f>IF(A209="","",IPMT(E209,A209,Duration*VLOOKUP(PaymentFrqcy,Mapping!$A:$B,2,FALSE),LoanAmount,,VLOOKUP(PaymentsDue,Mapping!$A:$B,2,FALSE)))</f>
        <v>-429.01376196002934</v>
      </c>
      <c r="I209" s="58">
        <f t="shared" si="15"/>
        <v>190258.0369266186</v>
      </c>
      <c r="J209" s="12">
        <f t="shared" si="16"/>
        <v>3</v>
      </c>
      <c r="K209" s="78">
        <f t="shared" si="17"/>
        <v>2034</v>
      </c>
    </row>
    <row r="210" spans="1:11" x14ac:dyDescent="0.2">
      <c r="A210" s="12">
        <f>IFERROR(IF(A209+1&lt;=Duration*VLOOKUP(PaymentFrqcy,Mapping!A:B,2,FALSE),A209+1,""),"")</f>
        <v>166</v>
      </c>
      <c r="B210" s="58">
        <f t="shared" si="12"/>
        <v>190258.0369266186</v>
      </c>
      <c r="C210" s="59">
        <f t="shared" si="13"/>
        <v>49058</v>
      </c>
      <c r="D210" s="60">
        <f t="shared" si="14"/>
        <v>2034</v>
      </c>
      <c r="E210" s="61">
        <f>IF(A210="","",InterestRate/VLOOKUP(PaymentFrqcy,Mapping!$A:$B,2,FALSE))</f>
        <v>2.2499999999999998E-3</v>
      </c>
      <c r="F210" s="62">
        <f>IF(A210="","",PMT(E210,Duration*VLOOKUP(PaymentFrqcy,Mapping!A:B,2,FALSE),LoanAmount,,VLOOKUP(PaymentsDue,Mapping!$A:$B,2,FALSE)))</f>
        <v>-843.75992868791536</v>
      </c>
      <c r="G210" s="62">
        <f>IF(A210="","",PPMT(E210,A210,Duration*VLOOKUP(PaymentFrqcy,Mapping!A:B,2,FALSE),LoanAmount,,VLOOKUP(PaymentsDue,Mapping!$A:$B,2,FALSE)))</f>
        <v>-415.67934560302382</v>
      </c>
      <c r="H210" s="62">
        <f>IF(A210="","",IPMT(E210,A210,Duration*VLOOKUP(PaymentFrqcy,Mapping!$A:$B,2,FALSE),LoanAmount,,VLOOKUP(PaymentsDue,Mapping!$A:$B,2,FALSE)))</f>
        <v>-428.08058308489154</v>
      </c>
      <c r="I210" s="58">
        <f t="shared" si="15"/>
        <v>189842.35758101559</v>
      </c>
      <c r="J210" s="12">
        <f t="shared" si="16"/>
        <v>4</v>
      </c>
      <c r="K210" s="78">
        <f t="shared" si="17"/>
        <v>2034</v>
      </c>
    </row>
    <row r="211" spans="1:11" x14ac:dyDescent="0.2">
      <c r="A211" s="12">
        <f>IFERROR(IF(A210+1&lt;=Duration*VLOOKUP(PaymentFrqcy,Mapping!A:B,2,FALSE),A210+1,""),"")</f>
        <v>167</v>
      </c>
      <c r="B211" s="58">
        <f t="shared" si="12"/>
        <v>189842.35758101559</v>
      </c>
      <c r="C211" s="59">
        <f t="shared" si="13"/>
        <v>49088</v>
      </c>
      <c r="D211" s="60">
        <f t="shared" si="14"/>
        <v>2034</v>
      </c>
      <c r="E211" s="61">
        <f>IF(A211="","",InterestRate/VLOOKUP(PaymentFrqcy,Mapping!$A:$B,2,FALSE))</f>
        <v>2.2499999999999998E-3</v>
      </c>
      <c r="F211" s="62">
        <f>IF(A211="","",PMT(E211,Duration*VLOOKUP(PaymentFrqcy,Mapping!A:B,2,FALSE),LoanAmount,,VLOOKUP(PaymentsDue,Mapping!$A:$B,2,FALSE)))</f>
        <v>-843.75992868791536</v>
      </c>
      <c r="G211" s="62">
        <f>IF(A211="","",PPMT(E211,A211,Duration*VLOOKUP(PaymentFrqcy,Mapping!A:B,2,FALSE),LoanAmount,,VLOOKUP(PaymentsDue,Mapping!$A:$B,2,FALSE)))</f>
        <v>-416.61462413063055</v>
      </c>
      <c r="H211" s="62">
        <f>IF(A211="","",IPMT(E211,A211,Duration*VLOOKUP(PaymentFrqcy,Mapping!$A:$B,2,FALSE),LoanAmount,,VLOOKUP(PaymentsDue,Mapping!$A:$B,2,FALSE)))</f>
        <v>-427.14530455728476</v>
      </c>
      <c r="I211" s="58">
        <f t="shared" si="15"/>
        <v>189425.74295688496</v>
      </c>
      <c r="J211" s="12">
        <f t="shared" si="16"/>
        <v>5</v>
      </c>
      <c r="K211" s="78">
        <f t="shared" si="17"/>
        <v>2034</v>
      </c>
    </row>
    <row r="212" spans="1:11" x14ac:dyDescent="0.2">
      <c r="A212" s="12">
        <f>IFERROR(IF(A211+1&lt;=Duration*VLOOKUP(PaymentFrqcy,Mapping!A:B,2,FALSE),A211+1,""),"")</f>
        <v>168</v>
      </c>
      <c r="B212" s="58">
        <f t="shared" si="12"/>
        <v>189425.74295688496</v>
      </c>
      <c r="C212" s="59">
        <f t="shared" si="13"/>
        <v>49119</v>
      </c>
      <c r="D212" s="60">
        <f t="shared" si="14"/>
        <v>2034</v>
      </c>
      <c r="E212" s="61">
        <f>IF(A212="","",InterestRate/VLOOKUP(PaymentFrqcy,Mapping!$A:$B,2,FALSE))</f>
        <v>2.2499999999999998E-3</v>
      </c>
      <c r="F212" s="62">
        <f>IF(A212="","",PMT(E212,Duration*VLOOKUP(PaymentFrqcy,Mapping!A:B,2,FALSE),LoanAmount,,VLOOKUP(PaymentsDue,Mapping!$A:$B,2,FALSE)))</f>
        <v>-843.75992868791536</v>
      </c>
      <c r="G212" s="62">
        <f>IF(A212="","",PPMT(E212,A212,Duration*VLOOKUP(PaymentFrqcy,Mapping!A:B,2,FALSE),LoanAmount,,VLOOKUP(PaymentsDue,Mapping!$A:$B,2,FALSE)))</f>
        <v>-417.55200703492454</v>
      </c>
      <c r="H212" s="62">
        <f>IF(A212="","",IPMT(E212,A212,Duration*VLOOKUP(PaymentFrqcy,Mapping!$A:$B,2,FALSE),LoanAmount,,VLOOKUP(PaymentsDue,Mapping!$A:$B,2,FALSE)))</f>
        <v>-426.20792165299088</v>
      </c>
      <c r="I212" s="58">
        <f t="shared" si="15"/>
        <v>189008.19094985005</v>
      </c>
      <c r="J212" s="12">
        <f t="shared" si="16"/>
        <v>6</v>
      </c>
      <c r="K212" s="78">
        <f t="shared" si="17"/>
        <v>2034</v>
      </c>
    </row>
    <row r="213" spans="1:11" x14ac:dyDescent="0.2">
      <c r="A213" s="12">
        <f>IFERROR(IF(A212+1&lt;=Duration*VLOOKUP(PaymentFrqcy,Mapping!A:B,2,FALSE),A212+1,""),"")</f>
        <v>169</v>
      </c>
      <c r="B213" s="58">
        <f t="shared" si="12"/>
        <v>189008.19094985005</v>
      </c>
      <c r="C213" s="59">
        <f t="shared" si="13"/>
        <v>49149</v>
      </c>
      <c r="D213" s="60">
        <f t="shared" si="14"/>
        <v>2034</v>
      </c>
      <c r="E213" s="61">
        <f>IF(A213="","",InterestRate/VLOOKUP(PaymentFrqcy,Mapping!$A:$B,2,FALSE))</f>
        <v>2.2499999999999998E-3</v>
      </c>
      <c r="F213" s="62">
        <f>IF(A213="","",PMT(E213,Duration*VLOOKUP(PaymentFrqcy,Mapping!A:B,2,FALSE),LoanAmount,,VLOOKUP(PaymentsDue,Mapping!$A:$B,2,FALSE)))</f>
        <v>-843.75992868791536</v>
      </c>
      <c r="G213" s="62">
        <f>IF(A213="","",PPMT(E213,A213,Duration*VLOOKUP(PaymentFrqcy,Mapping!A:B,2,FALSE),LoanAmount,,VLOOKUP(PaymentsDue,Mapping!$A:$B,2,FALSE)))</f>
        <v>-418.49149905075308</v>
      </c>
      <c r="H213" s="62">
        <f>IF(A213="","",IPMT(E213,A213,Duration*VLOOKUP(PaymentFrqcy,Mapping!$A:$B,2,FALSE),LoanAmount,,VLOOKUP(PaymentsDue,Mapping!$A:$B,2,FALSE)))</f>
        <v>-425.2684296371624</v>
      </c>
      <c r="I213" s="58">
        <f t="shared" si="15"/>
        <v>188589.69945079929</v>
      </c>
      <c r="J213" s="12">
        <f t="shared" si="16"/>
        <v>7</v>
      </c>
      <c r="K213" s="78">
        <f t="shared" si="17"/>
        <v>2034</v>
      </c>
    </row>
    <row r="214" spans="1:11" x14ac:dyDescent="0.2">
      <c r="A214" s="12">
        <f>IFERROR(IF(A213+1&lt;=Duration*VLOOKUP(PaymentFrqcy,Mapping!A:B,2,FALSE),A213+1,""),"")</f>
        <v>170</v>
      </c>
      <c r="B214" s="58">
        <f t="shared" si="12"/>
        <v>188589.69945079929</v>
      </c>
      <c r="C214" s="59">
        <f t="shared" si="13"/>
        <v>49180</v>
      </c>
      <c r="D214" s="60">
        <f t="shared" si="14"/>
        <v>2034</v>
      </c>
      <c r="E214" s="61">
        <f>IF(A214="","",InterestRate/VLOOKUP(PaymentFrqcy,Mapping!$A:$B,2,FALSE))</f>
        <v>2.2499999999999998E-3</v>
      </c>
      <c r="F214" s="62">
        <f>IF(A214="","",PMT(E214,Duration*VLOOKUP(PaymentFrqcy,Mapping!A:B,2,FALSE),LoanAmount,,VLOOKUP(PaymentsDue,Mapping!$A:$B,2,FALSE)))</f>
        <v>-843.75992868791536</v>
      </c>
      <c r="G214" s="62">
        <f>IF(A214="","",PPMT(E214,A214,Duration*VLOOKUP(PaymentFrqcy,Mapping!A:B,2,FALSE),LoanAmount,,VLOOKUP(PaymentsDue,Mapping!$A:$B,2,FALSE)))</f>
        <v>-419.43310492361729</v>
      </c>
      <c r="H214" s="62">
        <f>IF(A214="","",IPMT(E214,A214,Duration*VLOOKUP(PaymentFrqcy,Mapping!$A:$B,2,FALSE),LoanAmount,,VLOOKUP(PaymentsDue,Mapping!$A:$B,2,FALSE)))</f>
        <v>-424.32682376429813</v>
      </c>
      <c r="I214" s="58">
        <f t="shared" si="15"/>
        <v>188170.26634587569</v>
      </c>
      <c r="J214" s="12">
        <f t="shared" si="16"/>
        <v>8</v>
      </c>
      <c r="K214" s="78">
        <f t="shared" si="17"/>
        <v>2034</v>
      </c>
    </row>
    <row r="215" spans="1:11" x14ac:dyDescent="0.2">
      <c r="A215" s="12">
        <f>IFERROR(IF(A214+1&lt;=Duration*VLOOKUP(PaymentFrqcy,Mapping!A:B,2,FALSE),A214+1,""),"")</f>
        <v>171</v>
      </c>
      <c r="B215" s="58">
        <f t="shared" ref="B215:B243" si="18">IFERROR(IF(ROUNDDOWN(I214,0)=0,"",I214),"")</f>
        <v>188170.26634587569</v>
      </c>
      <c r="C215" s="59">
        <f t="shared" si="13"/>
        <v>49211</v>
      </c>
      <c r="D215" s="60">
        <f t="shared" si="14"/>
        <v>2034</v>
      </c>
      <c r="E215" s="61">
        <f>IF(A215="","",InterestRate/VLOOKUP(PaymentFrqcy,Mapping!$A:$B,2,FALSE))</f>
        <v>2.2499999999999998E-3</v>
      </c>
      <c r="F215" s="62">
        <f>IF(A215="","",PMT(E215,Duration*VLOOKUP(PaymentFrqcy,Mapping!A:B,2,FALSE),LoanAmount,,VLOOKUP(PaymentsDue,Mapping!$A:$B,2,FALSE)))</f>
        <v>-843.75992868791536</v>
      </c>
      <c r="G215" s="62">
        <f>IF(A215="","",PPMT(E215,A215,Duration*VLOOKUP(PaymentFrqcy,Mapping!A:B,2,FALSE),LoanAmount,,VLOOKUP(PaymentsDue,Mapping!$A:$B,2,FALSE)))</f>
        <v>-420.3768294096954</v>
      </c>
      <c r="H215" s="62">
        <f>IF(A215="","",IPMT(E215,A215,Duration*VLOOKUP(PaymentFrqcy,Mapping!$A:$B,2,FALSE),LoanAmount,,VLOOKUP(PaymentsDue,Mapping!$A:$B,2,FALSE)))</f>
        <v>-423.38309927822002</v>
      </c>
      <c r="I215" s="58">
        <f t="shared" si="15"/>
        <v>187749.88951646598</v>
      </c>
      <c r="J215" s="12">
        <f t="shared" si="16"/>
        <v>9</v>
      </c>
      <c r="K215" s="78">
        <f t="shared" si="17"/>
        <v>2034</v>
      </c>
    </row>
    <row r="216" spans="1:11" x14ac:dyDescent="0.2">
      <c r="A216" s="12">
        <f>IFERROR(IF(A215+1&lt;=Duration*VLOOKUP(PaymentFrqcy,Mapping!A:B,2,FALSE),A215+1,""),"")</f>
        <v>172</v>
      </c>
      <c r="B216" s="58">
        <f t="shared" si="18"/>
        <v>187749.88951646598</v>
      </c>
      <c r="C216" s="59">
        <f t="shared" si="13"/>
        <v>49241</v>
      </c>
      <c r="D216" s="60">
        <f t="shared" si="14"/>
        <v>2034</v>
      </c>
      <c r="E216" s="61">
        <f>IF(A216="","",InterestRate/VLOOKUP(PaymentFrqcy,Mapping!$A:$B,2,FALSE))</f>
        <v>2.2499999999999998E-3</v>
      </c>
      <c r="F216" s="62">
        <f>IF(A216="","",PMT(E216,Duration*VLOOKUP(PaymentFrqcy,Mapping!A:B,2,FALSE),LoanAmount,,VLOOKUP(PaymentsDue,Mapping!$A:$B,2,FALSE)))</f>
        <v>-843.75992868791536</v>
      </c>
      <c r="G216" s="62">
        <f>IF(A216="","",PPMT(E216,A216,Duration*VLOOKUP(PaymentFrqcy,Mapping!A:B,2,FALSE),LoanAmount,,VLOOKUP(PaymentsDue,Mapping!$A:$B,2,FALSE)))</f>
        <v>-421.32267727586725</v>
      </c>
      <c r="H216" s="62">
        <f>IF(A216="","",IPMT(E216,A216,Duration*VLOOKUP(PaymentFrqcy,Mapping!$A:$B,2,FALSE),LoanAmount,,VLOOKUP(PaymentsDue,Mapping!$A:$B,2,FALSE)))</f>
        <v>-422.43725141204817</v>
      </c>
      <c r="I216" s="58">
        <f t="shared" si="15"/>
        <v>187328.56683919011</v>
      </c>
      <c r="J216" s="12">
        <f t="shared" si="16"/>
        <v>10</v>
      </c>
      <c r="K216" s="78">
        <f t="shared" si="17"/>
        <v>2034</v>
      </c>
    </row>
    <row r="217" spans="1:11" x14ac:dyDescent="0.2">
      <c r="A217" s="12">
        <f>IFERROR(IF(A216+1&lt;=Duration*VLOOKUP(PaymentFrqcy,Mapping!A:B,2,FALSE),A216+1,""),"")</f>
        <v>173</v>
      </c>
      <c r="B217" s="58">
        <f t="shared" si="18"/>
        <v>187328.56683919011</v>
      </c>
      <c r="C217" s="59">
        <f t="shared" si="13"/>
        <v>49272</v>
      </c>
      <c r="D217" s="60">
        <f t="shared" si="14"/>
        <v>2034</v>
      </c>
      <c r="E217" s="61">
        <f>IF(A217="","",InterestRate/VLOOKUP(PaymentFrqcy,Mapping!$A:$B,2,FALSE))</f>
        <v>2.2499999999999998E-3</v>
      </c>
      <c r="F217" s="62">
        <f>IF(A217="","",PMT(E217,Duration*VLOOKUP(PaymentFrqcy,Mapping!A:B,2,FALSE),LoanAmount,,VLOOKUP(PaymentsDue,Mapping!$A:$B,2,FALSE)))</f>
        <v>-843.75992868791536</v>
      </c>
      <c r="G217" s="62">
        <f>IF(A217="","",PPMT(E217,A217,Duration*VLOOKUP(PaymentFrqcy,Mapping!A:B,2,FALSE),LoanAmount,,VLOOKUP(PaymentsDue,Mapping!$A:$B,2,FALSE)))</f>
        <v>-422.27065329973794</v>
      </c>
      <c r="H217" s="62">
        <f>IF(A217="","",IPMT(E217,A217,Duration*VLOOKUP(PaymentFrqcy,Mapping!$A:$B,2,FALSE),LoanAmount,,VLOOKUP(PaymentsDue,Mapping!$A:$B,2,FALSE)))</f>
        <v>-421.48927538817748</v>
      </c>
      <c r="I217" s="58">
        <f t="shared" si="15"/>
        <v>186906.29618589039</v>
      </c>
      <c r="J217" s="12">
        <f t="shared" si="16"/>
        <v>11</v>
      </c>
      <c r="K217" s="78">
        <f t="shared" si="17"/>
        <v>2034</v>
      </c>
    </row>
    <row r="218" spans="1:11" x14ac:dyDescent="0.2">
      <c r="A218" s="12">
        <f>IFERROR(IF(A217+1&lt;=Duration*VLOOKUP(PaymentFrqcy,Mapping!A:B,2,FALSE),A217+1,""),"")</f>
        <v>174</v>
      </c>
      <c r="B218" s="58">
        <f t="shared" si="18"/>
        <v>186906.29618589039</v>
      </c>
      <c r="C218" s="59">
        <f t="shared" si="13"/>
        <v>49302</v>
      </c>
      <c r="D218" s="60">
        <f t="shared" si="14"/>
        <v>2034</v>
      </c>
      <c r="E218" s="61">
        <f>IF(A218="","",InterestRate/VLOOKUP(PaymentFrqcy,Mapping!$A:$B,2,FALSE))</f>
        <v>2.2499999999999998E-3</v>
      </c>
      <c r="F218" s="62">
        <f>IF(A218="","",PMT(E218,Duration*VLOOKUP(PaymentFrqcy,Mapping!A:B,2,FALSE),LoanAmount,,VLOOKUP(PaymentsDue,Mapping!$A:$B,2,FALSE)))</f>
        <v>-843.75992868791536</v>
      </c>
      <c r="G218" s="62">
        <f>IF(A218="","",PPMT(E218,A218,Duration*VLOOKUP(PaymentFrqcy,Mapping!A:B,2,FALSE),LoanAmount,,VLOOKUP(PaymentsDue,Mapping!$A:$B,2,FALSE)))</f>
        <v>-423.22076226966232</v>
      </c>
      <c r="H218" s="62">
        <f>IF(A218="","",IPMT(E218,A218,Duration*VLOOKUP(PaymentFrqcy,Mapping!$A:$B,2,FALSE),LoanAmount,,VLOOKUP(PaymentsDue,Mapping!$A:$B,2,FALSE)))</f>
        <v>-420.5391664182531</v>
      </c>
      <c r="I218" s="58">
        <f t="shared" si="15"/>
        <v>186483.07542362073</v>
      </c>
      <c r="J218" s="12">
        <f t="shared" si="16"/>
        <v>12</v>
      </c>
      <c r="K218" s="78">
        <f t="shared" si="17"/>
        <v>2034</v>
      </c>
    </row>
    <row r="219" spans="1:11" x14ac:dyDescent="0.2">
      <c r="A219" s="12">
        <f>IFERROR(IF(A218+1&lt;=Duration*VLOOKUP(PaymentFrqcy,Mapping!A:B,2,FALSE),A218+1,""),"")</f>
        <v>175</v>
      </c>
      <c r="B219" s="58">
        <f t="shared" si="18"/>
        <v>186483.07542362073</v>
      </c>
      <c r="C219" s="59">
        <f t="shared" si="13"/>
        <v>49333</v>
      </c>
      <c r="D219" s="60">
        <f t="shared" si="14"/>
        <v>2035</v>
      </c>
      <c r="E219" s="61">
        <f>IF(A219="","",InterestRate/VLOOKUP(PaymentFrqcy,Mapping!$A:$B,2,FALSE))</f>
        <v>2.2499999999999998E-3</v>
      </c>
      <c r="F219" s="62">
        <f>IF(A219="","",PMT(E219,Duration*VLOOKUP(PaymentFrqcy,Mapping!A:B,2,FALSE),LoanAmount,,VLOOKUP(PaymentsDue,Mapping!$A:$B,2,FALSE)))</f>
        <v>-843.75992868791536</v>
      </c>
      <c r="G219" s="62">
        <f>IF(A219="","",PPMT(E219,A219,Duration*VLOOKUP(PaymentFrqcy,Mapping!A:B,2,FALSE),LoanAmount,,VLOOKUP(PaymentsDue,Mapping!$A:$B,2,FALSE)))</f>
        <v>-424.17300898476913</v>
      </c>
      <c r="H219" s="62">
        <f>IF(A219="","",IPMT(E219,A219,Duration*VLOOKUP(PaymentFrqcy,Mapping!$A:$B,2,FALSE),LoanAmount,,VLOOKUP(PaymentsDue,Mapping!$A:$B,2,FALSE)))</f>
        <v>-419.58691970314635</v>
      </c>
      <c r="I219" s="58">
        <f t="shared" si="15"/>
        <v>186058.90241463596</v>
      </c>
      <c r="J219" s="12">
        <f t="shared" si="16"/>
        <v>1</v>
      </c>
      <c r="K219" s="78">
        <f t="shared" si="17"/>
        <v>2035</v>
      </c>
    </row>
    <row r="220" spans="1:11" x14ac:dyDescent="0.2">
      <c r="A220" s="12">
        <f>IFERROR(IF(A219+1&lt;=Duration*VLOOKUP(PaymentFrqcy,Mapping!A:B,2,FALSE),A219+1,""),"")</f>
        <v>176</v>
      </c>
      <c r="B220" s="58">
        <f t="shared" si="18"/>
        <v>186058.90241463596</v>
      </c>
      <c r="C220" s="59">
        <f t="shared" si="13"/>
        <v>49364</v>
      </c>
      <c r="D220" s="60">
        <f t="shared" si="14"/>
        <v>2035</v>
      </c>
      <c r="E220" s="61">
        <f>IF(A220="","",InterestRate/VLOOKUP(PaymentFrqcy,Mapping!$A:$B,2,FALSE))</f>
        <v>2.2499999999999998E-3</v>
      </c>
      <c r="F220" s="62">
        <f>IF(A220="","",PMT(E220,Duration*VLOOKUP(PaymentFrqcy,Mapping!A:B,2,FALSE),LoanAmount,,VLOOKUP(PaymentsDue,Mapping!$A:$B,2,FALSE)))</f>
        <v>-843.75992868791536</v>
      </c>
      <c r="G220" s="62">
        <f>IF(A220="","",PPMT(E220,A220,Duration*VLOOKUP(PaymentFrqcy,Mapping!A:B,2,FALSE),LoanAmount,,VLOOKUP(PaymentsDue,Mapping!$A:$B,2,FALSE)))</f>
        <v>-425.12739825498488</v>
      </c>
      <c r="H220" s="62">
        <f>IF(A220="","",IPMT(E220,A220,Duration*VLOOKUP(PaymentFrqcy,Mapping!$A:$B,2,FALSE),LoanAmount,,VLOOKUP(PaymentsDue,Mapping!$A:$B,2,FALSE)))</f>
        <v>-418.63253043293054</v>
      </c>
      <c r="I220" s="58">
        <f t="shared" si="15"/>
        <v>185633.77501638097</v>
      </c>
      <c r="J220" s="12">
        <f t="shared" si="16"/>
        <v>2</v>
      </c>
      <c r="K220" s="78">
        <f t="shared" si="17"/>
        <v>2035</v>
      </c>
    </row>
    <row r="221" spans="1:11" x14ac:dyDescent="0.2">
      <c r="A221" s="12">
        <f>IFERROR(IF(A220+1&lt;=Duration*VLOOKUP(PaymentFrqcy,Mapping!A:B,2,FALSE),A220+1,""),"")</f>
        <v>177</v>
      </c>
      <c r="B221" s="58">
        <f t="shared" si="18"/>
        <v>185633.77501638097</v>
      </c>
      <c r="C221" s="59">
        <f t="shared" si="13"/>
        <v>49392</v>
      </c>
      <c r="D221" s="60">
        <f t="shared" si="14"/>
        <v>2035</v>
      </c>
      <c r="E221" s="61">
        <f>IF(A221="","",InterestRate/VLOOKUP(PaymentFrqcy,Mapping!$A:$B,2,FALSE))</f>
        <v>2.2499999999999998E-3</v>
      </c>
      <c r="F221" s="62">
        <f>IF(A221="","",PMT(E221,Duration*VLOOKUP(PaymentFrqcy,Mapping!A:B,2,FALSE),LoanAmount,,VLOOKUP(PaymentsDue,Mapping!$A:$B,2,FALSE)))</f>
        <v>-843.75992868791536</v>
      </c>
      <c r="G221" s="62">
        <f>IF(A221="","",PPMT(E221,A221,Duration*VLOOKUP(PaymentFrqcy,Mapping!A:B,2,FALSE),LoanAmount,,VLOOKUP(PaymentsDue,Mapping!$A:$B,2,FALSE)))</f>
        <v>-426.08393490105851</v>
      </c>
      <c r="H221" s="62">
        <f>IF(A221="","",IPMT(E221,A221,Duration*VLOOKUP(PaymentFrqcy,Mapping!$A:$B,2,FALSE),LoanAmount,,VLOOKUP(PaymentsDue,Mapping!$A:$B,2,FALSE)))</f>
        <v>-417.67599378685679</v>
      </c>
      <c r="I221" s="58">
        <f t="shared" si="15"/>
        <v>185207.69108147992</v>
      </c>
      <c r="J221" s="12">
        <f t="shared" si="16"/>
        <v>3</v>
      </c>
      <c r="K221" s="78">
        <f t="shared" si="17"/>
        <v>2035</v>
      </c>
    </row>
    <row r="222" spans="1:11" x14ac:dyDescent="0.2">
      <c r="A222" s="12">
        <f>IFERROR(IF(A221+1&lt;=Duration*VLOOKUP(PaymentFrqcy,Mapping!A:B,2,FALSE),A221+1,""),"")</f>
        <v>178</v>
      </c>
      <c r="B222" s="58">
        <f t="shared" si="18"/>
        <v>185207.69108147992</v>
      </c>
      <c r="C222" s="59">
        <f t="shared" si="13"/>
        <v>49423</v>
      </c>
      <c r="D222" s="60">
        <f t="shared" si="14"/>
        <v>2035</v>
      </c>
      <c r="E222" s="61">
        <f>IF(A222="","",InterestRate/VLOOKUP(PaymentFrqcy,Mapping!$A:$B,2,FALSE))</f>
        <v>2.2499999999999998E-3</v>
      </c>
      <c r="F222" s="62">
        <f>IF(A222="","",PMT(E222,Duration*VLOOKUP(PaymentFrqcy,Mapping!A:B,2,FALSE),LoanAmount,,VLOOKUP(PaymentsDue,Mapping!$A:$B,2,FALSE)))</f>
        <v>-843.75992868791536</v>
      </c>
      <c r="G222" s="62">
        <f>IF(A222="","",PPMT(E222,A222,Duration*VLOOKUP(PaymentFrqcy,Mapping!A:B,2,FALSE),LoanAmount,,VLOOKUP(PaymentsDue,Mapping!$A:$B,2,FALSE)))</f>
        <v>-427.04262375458592</v>
      </c>
      <c r="H222" s="62">
        <f>IF(A222="","",IPMT(E222,A222,Duration*VLOOKUP(PaymentFrqcy,Mapping!$A:$B,2,FALSE),LoanAmount,,VLOOKUP(PaymentsDue,Mapping!$A:$B,2,FALSE)))</f>
        <v>-416.7173049333295</v>
      </c>
      <c r="I222" s="58">
        <f t="shared" si="15"/>
        <v>184780.64845772533</v>
      </c>
      <c r="J222" s="12">
        <f t="shared" si="16"/>
        <v>4</v>
      </c>
      <c r="K222" s="78">
        <f t="shared" si="17"/>
        <v>2035</v>
      </c>
    </row>
    <row r="223" spans="1:11" x14ac:dyDescent="0.2">
      <c r="A223" s="12">
        <f>IFERROR(IF(A222+1&lt;=Duration*VLOOKUP(PaymentFrqcy,Mapping!A:B,2,FALSE),A222+1,""),"")</f>
        <v>179</v>
      </c>
      <c r="B223" s="58">
        <f t="shared" si="18"/>
        <v>184780.64845772533</v>
      </c>
      <c r="C223" s="59">
        <f t="shared" si="13"/>
        <v>49453</v>
      </c>
      <c r="D223" s="60">
        <f t="shared" si="14"/>
        <v>2035</v>
      </c>
      <c r="E223" s="61">
        <f>IF(A223="","",InterestRate/VLOOKUP(PaymentFrqcy,Mapping!$A:$B,2,FALSE))</f>
        <v>2.2499999999999998E-3</v>
      </c>
      <c r="F223" s="62">
        <f>IF(A223="","",PMT(E223,Duration*VLOOKUP(PaymentFrqcy,Mapping!A:B,2,FALSE),LoanAmount,,VLOOKUP(PaymentsDue,Mapping!$A:$B,2,FALSE)))</f>
        <v>-843.75992868791536</v>
      </c>
      <c r="G223" s="62">
        <f>IF(A223="","",PPMT(E223,A223,Duration*VLOOKUP(PaymentFrqcy,Mapping!A:B,2,FALSE),LoanAmount,,VLOOKUP(PaymentsDue,Mapping!$A:$B,2,FALSE)))</f>
        <v>-428.00346965803379</v>
      </c>
      <c r="H223" s="62">
        <f>IF(A223="","",IPMT(E223,A223,Duration*VLOOKUP(PaymentFrqcy,Mapping!$A:$B,2,FALSE),LoanAmount,,VLOOKUP(PaymentsDue,Mapping!$A:$B,2,FALSE)))</f>
        <v>-415.75645902988163</v>
      </c>
      <c r="I223" s="58">
        <f t="shared" si="15"/>
        <v>184352.6449880673</v>
      </c>
      <c r="J223" s="12">
        <f t="shared" si="16"/>
        <v>5</v>
      </c>
      <c r="K223" s="78">
        <f t="shared" si="17"/>
        <v>2035</v>
      </c>
    </row>
    <row r="224" spans="1:11" x14ac:dyDescent="0.2">
      <c r="A224" s="12">
        <f>IFERROR(IF(A223+1&lt;=Duration*VLOOKUP(PaymentFrqcy,Mapping!A:B,2,FALSE),A223+1,""),"")</f>
        <v>180</v>
      </c>
      <c r="B224" s="58">
        <f t="shared" si="18"/>
        <v>184352.6449880673</v>
      </c>
      <c r="C224" s="59">
        <f t="shared" si="13"/>
        <v>49484</v>
      </c>
      <c r="D224" s="60">
        <f t="shared" si="14"/>
        <v>2035</v>
      </c>
      <c r="E224" s="61">
        <f>IF(A224="","",InterestRate/VLOOKUP(PaymentFrqcy,Mapping!$A:$B,2,FALSE))</f>
        <v>2.2499999999999998E-3</v>
      </c>
      <c r="F224" s="62">
        <f>IF(A224="","",PMT(E224,Duration*VLOOKUP(PaymentFrqcy,Mapping!A:B,2,FALSE),LoanAmount,,VLOOKUP(PaymentsDue,Mapping!$A:$B,2,FALSE)))</f>
        <v>-843.75992868791536</v>
      </c>
      <c r="G224" s="62">
        <f>IF(A224="","",PPMT(E224,A224,Duration*VLOOKUP(PaymentFrqcy,Mapping!A:B,2,FALSE),LoanAmount,,VLOOKUP(PaymentsDue,Mapping!$A:$B,2,FALSE)))</f>
        <v>-428.96647746476441</v>
      </c>
      <c r="H224" s="62">
        <f>IF(A224="","",IPMT(E224,A224,Duration*VLOOKUP(PaymentFrqcy,Mapping!$A:$B,2,FALSE),LoanAmount,,VLOOKUP(PaymentsDue,Mapping!$A:$B,2,FALSE)))</f>
        <v>-414.79345122315112</v>
      </c>
      <c r="I224" s="58">
        <f t="shared" si="15"/>
        <v>183923.67851060253</v>
      </c>
      <c r="J224" s="12">
        <f t="shared" si="16"/>
        <v>6</v>
      </c>
      <c r="K224" s="78">
        <f t="shared" si="17"/>
        <v>2035</v>
      </c>
    </row>
    <row r="225" spans="1:11" x14ac:dyDescent="0.2">
      <c r="A225" s="12">
        <f>IFERROR(IF(A224+1&lt;=Duration*VLOOKUP(PaymentFrqcy,Mapping!A:B,2,FALSE),A224+1,""),"")</f>
        <v>181</v>
      </c>
      <c r="B225" s="58">
        <f t="shared" si="18"/>
        <v>183923.67851060253</v>
      </c>
      <c r="C225" s="59">
        <f t="shared" si="13"/>
        <v>49514</v>
      </c>
      <c r="D225" s="60">
        <f t="shared" si="14"/>
        <v>2035</v>
      </c>
      <c r="E225" s="61">
        <f>IF(A225="","",InterestRate/VLOOKUP(PaymentFrqcy,Mapping!$A:$B,2,FALSE))</f>
        <v>2.2499999999999998E-3</v>
      </c>
      <c r="F225" s="62">
        <f>IF(A225="","",PMT(E225,Duration*VLOOKUP(PaymentFrqcy,Mapping!A:B,2,FALSE),LoanAmount,,VLOOKUP(PaymentsDue,Mapping!$A:$B,2,FALSE)))</f>
        <v>-843.75992868791536</v>
      </c>
      <c r="G225" s="62">
        <f>IF(A225="","",PPMT(E225,A225,Duration*VLOOKUP(PaymentFrqcy,Mapping!A:B,2,FALSE),LoanAmount,,VLOOKUP(PaymentsDue,Mapping!$A:$B,2,FALSE)))</f>
        <v>-429.93165203906005</v>
      </c>
      <c r="H225" s="62">
        <f>IF(A225="","",IPMT(E225,A225,Duration*VLOOKUP(PaymentFrqcy,Mapping!$A:$B,2,FALSE),LoanAmount,,VLOOKUP(PaymentsDue,Mapping!$A:$B,2,FALSE)))</f>
        <v>-413.82827664885542</v>
      </c>
      <c r="I225" s="58">
        <f t="shared" si="15"/>
        <v>183493.74685856348</v>
      </c>
      <c r="J225" s="12">
        <f t="shared" si="16"/>
        <v>7</v>
      </c>
      <c r="K225" s="78">
        <f t="shared" si="17"/>
        <v>2035</v>
      </c>
    </row>
    <row r="226" spans="1:11" x14ac:dyDescent="0.2">
      <c r="A226" s="12">
        <f>IFERROR(IF(A225+1&lt;=Duration*VLOOKUP(PaymentFrqcy,Mapping!A:B,2,FALSE),A225+1,""),"")</f>
        <v>182</v>
      </c>
      <c r="B226" s="58">
        <f t="shared" si="18"/>
        <v>183493.74685856348</v>
      </c>
      <c r="C226" s="59">
        <f t="shared" si="13"/>
        <v>49545</v>
      </c>
      <c r="D226" s="60">
        <f t="shared" si="14"/>
        <v>2035</v>
      </c>
      <c r="E226" s="61">
        <f>IF(A226="","",InterestRate/VLOOKUP(PaymentFrqcy,Mapping!$A:$B,2,FALSE))</f>
        <v>2.2499999999999998E-3</v>
      </c>
      <c r="F226" s="62">
        <f>IF(A226="","",PMT(E226,Duration*VLOOKUP(PaymentFrqcy,Mapping!A:B,2,FALSE),LoanAmount,,VLOOKUP(PaymentsDue,Mapping!$A:$B,2,FALSE)))</f>
        <v>-843.75992868791536</v>
      </c>
      <c r="G226" s="62">
        <f>IF(A226="","",PPMT(E226,A226,Duration*VLOOKUP(PaymentFrqcy,Mapping!A:B,2,FALSE),LoanAmount,,VLOOKUP(PaymentsDue,Mapping!$A:$B,2,FALSE)))</f>
        <v>-430.89899825614788</v>
      </c>
      <c r="H226" s="62">
        <f>IF(A226="","",IPMT(E226,A226,Duration*VLOOKUP(PaymentFrqcy,Mapping!$A:$B,2,FALSE),LoanAmount,,VLOOKUP(PaymentsDue,Mapping!$A:$B,2,FALSE)))</f>
        <v>-412.86093043176754</v>
      </c>
      <c r="I226" s="58">
        <f t="shared" si="15"/>
        <v>183062.84786030732</v>
      </c>
      <c r="J226" s="12">
        <f t="shared" si="16"/>
        <v>8</v>
      </c>
      <c r="K226" s="78">
        <f t="shared" si="17"/>
        <v>2035</v>
      </c>
    </row>
    <row r="227" spans="1:11" x14ac:dyDescent="0.2">
      <c r="A227" s="12">
        <f>IFERROR(IF(A226+1&lt;=Duration*VLOOKUP(PaymentFrqcy,Mapping!A:B,2,FALSE),A226+1,""),"")</f>
        <v>183</v>
      </c>
      <c r="B227" s="58">
        <f t="shared" si="18"/>
        <v>183062.84786030732</v>
      </c>
      <c r="C227" s="59">
        <f t="shared" si="13"/>
        <v>49576</v>
      </c>
      <c r="D227" s="60">
        <f t="shared" si="14"/>
        <v>2035</v>
      </c>
      <c r="E227" s="61">
        <f>IF(A227="","",InterestRate/VLOOKUP(PaymentFrqcy,Mapping!$A:$B,2,FALSE))</f>
        <v>2.2499999999999998E-3</v>
      </c>
      <c r="F227" s="62">
        <f>IF(A227="","",PMT(E227,Duration*VLOOKUP(PaymentFrqcy,Mapping!A:B,2,FALSE),LoanAmount,,VLOOKUP(PaymentsDue,Mapping!$A:$B,2,FALSE)))</f>
        <v>-843.75992868791536</v>
      </c>
      <c r="G227" s="62">
        <f>IF(A227="","",PPMT(E227,A227,Duration*VLOOKUP(PaymentFrqcy,Mapping!A:B,2,FALSE),LoanAmount,,VLOOKUP(PaymentsDue,Mapping!$A:$B,2,FALSE)))</f>
        <v>-431.86852100222421</v>
      </c>
      <c r="H227" s="62">
        <f>IF(A227="","",IPMT(E227,A227,Duration*VLOOKUP(PaymentFrqcy,Mapping!$A:$B,2,FALSE),LoanAmount,,VLOOKUP(PaymentsDue,Mapping!$A:$B,2,FALSE)))</f>
        <v>-411.89140768569109</v>
      </c>
      <c r="I227" s="58">
        <f t="shared" si="15"/>
        <v>182630.97933930508</v>
      </c>
      <c r="J227" s="12">
        <f t="shared" si="16"/>
        <v>9</v>
      </c>
      <c r="K227" s="78">
        <f t="shared" si="17"/>
        <v>2035</v>
      </c>
    </row>
    <row r="228" spans="1:11" x14ac:dyDescent="0.2">
      <c r="A228" s="12">
        <f>IFERROR(IF(A227+1&lt;=Duration*VLOOKUP(PaymentFrqcy,Mapping!A:B,2,FALSE),A227+1,""),"")</f>
        <v>184</v>
      </c>
      <c r="B228" s="58">
        <f t="shared" si="18"/>
        <v>182630.97933930508</v>
      </c>
      <c r="C228" s="59">
        <f t="shared" si="13"/>
        <v>49606</v>
      </c>
      <c r="D228" s="60">
        <f t="shared" si="14"/>
        <v>2035</v>
      </c>
      <c r="E228" s="61">
        <f>IF(A228="","",InterestRate/VLOOKUP(PaymentFrqcy,Mapping!$A:$B,2,FALSE))</f>
        <v>2.2499999999999998E-3</v>
      </c>
      <c r="F228" s="62">
        <f>IF(A228="","",PMT(E228,Duration*VLOOKUP(PaymentFrqcy,Mapping!A:B,2,FALSE),LoanAmount,,VLOOKUP(PaymentsDue,Mapping!$A:$B,2,FALSE)))</f>
        <v>-843.75992868791536</v>
      </c>
      <c r="G228" s="62">
        <f>IF(A228="","",PPMT(E228,A228,Duration*VLOOKUP(PaymentFrqcy,Mapping!A:B,2,FALSE),LoanAmount,,VLOOKUP(PaymentsDue,Mapping!$A:$B,2,FALSE)))</f>
        <v>-432.84022517447926</v>
      </c>
      <c r="H228" s="62">
        <f>IF(A228="","",IPMT(E228,A228,Duration*VLOOKUP(PaymentFrqcy,Mapping!$A:$B,2,FALSE),LoanAmount,,VLOOKUP(PaymentsDue,Mapping!$A:$B,2,FALSE)))</f>
        <v>-410.91970351343605</v>
      </c>
      <c r="I228" s="58">
        <f t="shared" si="15"/>
        <v>182198.13911413061</v>
      </c>
      <c r="J228" s="12">
        <f t="shared" si="16"/>
        <v>10</v>
      </c>
      <c r="K228" s="78">
        <f t="shared" si="17"/>
        <v>2035</v>
      </c>
    </row>
    <row r="229" spans="1:11" x14ac:dyDescent="0.2">
      <c r="A229" s="12">
        <f>IFERROR(IF(A228+1&lt;=Duration*VLOOKUP(PaymentFrqcy,Mapping!A:B,2,FALSE),A228+1,""),"")</f>
        <v>185</v>
      </c>
      <c r="B229" s="58">
        <f t="shared" si="18"/>
        <v>182198.13911413061</v>
      </c>
      <c r="C229" s="59">
        <f t="shared" si="13"/>
        <v>49637</v>
      </c>
      <c r="D229" s="60">
        <f t="shared" si="14"/>
        <v>2035</v>
      </c>
      <c r="E229" s="61">
        <f>IF(A229="","",InterestRate/VLOOKUP(PaymentFrqcy,Mapping!$A:$B,2,FALSE))</f>
        <v>2.2499999999999998E-3</v>
      </c>
      <c r="F229" s="62">
        <f>IF(A229="","",PMT(E229,Duration*VLOOKUP(PaymentFrqcy,Mapping!A:B,2,FALSE),LoanAmount,,VLOOKUP(PaymentsDue,Mapping!$A:$B,2,FALSE)))</f>
        <v>-843.75992868791536</v>
      </c>
      <c r="G229" s="62">
        <f>IF(A229="","",PPMT(E229,A229,Duration*VLOOKUP(PaymentFrqcy,Mapping!A:B,2,FALSE),LoanAmount,,VLOOKUP(PaymentsDue,Mapping!$A:$B,2,FALSE)))</f>
        <v>-433.81411568112185</v>
      </c>
      <c r="H229" s="62">
        <f>IF(A229="","",IPMT(E229,A229,Duration*VLOOKUP(PaymentFrqcy,Mapping!$A:$B,2,FALSE),LoanAmount,,VLOOKUP(PaymentsDue,Mapping!$A:$B,2,FALSE)))</f>
        <v>-409.94581300679357</v>
      </c>
      <c r="I229" s="58">
        <f t="shared" si="15"/>
        <v>181764.32499844948</v>
      </c>
      <c r="J229" s="12">
        <f t="shared" si="16"/>
        <v>11</v>
      </c>
      <c r="K229" s="78">
        <f t="shared" si="17"/>
        <v>2035</v>
      </c>
    </row>
    <row r="230" spans="1:11" x14ac:dyDescent="0.2">
      <c r="A230" s="12">
        <f>IFERROR(IF(A229+1&lt;=Duration*VLOOKUP(PaymentFrqcy,Mapping!A:B,2,FALSE),A229+1,""),"")</f>
        <v>186</v>
      </c>
      <c r="B230" s="58">
        <f t="shared" si="18"/>
        <v>181764.32499844948</v>
      </c>
      <c r="C230" s="59">
        <f t="shared" si="13"/>
        <v>49667</v>
      </c>
      <c r="D230" s="60">
        <f t="shared" si="14"/>
        <v>2035</v>
      </c>
      <c r="E230" s="61">
        <f>IF(A230="","",InterestRate/VLOOKUP(PaymentFrqcy,Mapping!$A:$B,2,FALSE))</f>
        <v>2.2499999999999998E-3</v>
      </c>
      <c r="F230" s="62">
        <f>IF(A230="","",PMT(E230,Duration*VLOOKUP(PaymentFrqcy,Mapping!A:B,2,FALSE),LoanAmount,,VLOOKUP(PaymentsDue,Mapping!$A:$B,2,FALSE)))</f>
        <v>-843.75992868791536</v>
      </c>
      <c r="G230" s="62">
        <f>IF(A230="","",PPMT(E230,A230,Duration*VLOOKUP(PaymentFrqcy,Mapping!A:B,2,FALSE),LoanAmount,,VLOOKUP(PaymentsDue,Mapping!$A:$B,2,FALSE)))</f>
        <v>-434.79019744140442</v>
      </c>
      <c r="H230" s="62">
        <f>IF(A230="","",IPMT(E230,A230,Duration*VLOOKUP(PaymentFrqcy,Mapping!$A:$B,2,FALSE),LoanAmount,,VLOOKUP(PaymentsDue,Mapping!$A:$B,2,FALSE)))</f>
        <v>-408.96973124651112</v>
      </c>
      <c r="I230" s="58">
        <f t="shared" si="15"/>
        <v>181329.53480100806</v>
      </c>
      <c r="J230" s="12">
        <f t="shared" si="16"/>
        <v>12</v>
      </c>
      <c r="K230" s="78">
        <f t="shared" si="17"/>
        <v>2035</v>
      </c>
    </row>
    <row r="231" spans="1:11" x14ac:dyDescent="0.2">
      <c r="A231" s="12">
        <f>IFERROR(IF(A230+1&lt;=Duration*VLOOKUP(PaymentFrqcy,Mapping!A:B,2,FALSE),A230+1,""),"")</f>
        <v>187</v>
      </c>
      <c r="B231" s="58">
        <f t="shared" si="18"/>
        <v>181329.53480100806</v>
      </c>
      <c r="C231" s="59">
        <f t="shared" si="13"/>
        <v>49698</v>
      </c>
      <c r="D231" s="60">
        <f t="shared" si="14"/>
        <v>2036</v>
      </c>
      <c r="E231" s="61">
        <f>IF(A231="","",InterestRate/VLOOKUP(PaymentFrqcy,Mapping!$A:$B,2,FALSE))</f>
        <v>2.2499999999999998E-3</v>
      </c>
      <c r="F231" s="62">
        <f>IF(A231="","",PMT(E231,Duration*VLOOKUP(PaymentFrqcy,Mapping!A:B,2,FALSE),LoanAmount,,VLOOKUP(PaymentsDue,Mapping!$A:$B,2,FALSE)))</f>
        <v>-843.75992868791536</v>
      </c>
      <c r="G231" s="62">
        <f>IF(A231="","",PPMT(E231,A231,Duration*VLOOKUP(PaymentFrqcy,Mapping!A:B,2,FALSE),LoanAmount,,VLOOKUP(PaymentsDue,Mapping!$A:$B,2,FALSE)))</f>
        <v>-435.76847538564743</v>
      </c>
      <c r="H231" s="62">
        <f>IF(A231="","",IPMT(E231,A231,Duration*VLOOKUP(PaymentFrqcy,Mapping!$A:$B,2,FALSE),LoanAmount,,VLOOKUP(PaymentsDue,Mapping!$A:$B,2,FALSE)))</f>
        <v>-407.99145330226787</v>
      </c>
      <c r="I231" s="58">
        <f t="shared" si="15"/>
        <v>180893.76632562242</v>
      </c>
      <c r="J231" s="12">
        <f t="shared" si="16"/>
        <v>1</v>
      </c>
      <c r="K231" s="78">
        <f t="shared" si="17"/>
        <v>2036</v>
      </c>
    </row>
    <row r="232" spans="1:11" x14ac:dyDescent="0.2">
      <c r="A232" s="12">
        <f>IFERROR(IF(A231+1&lt;=Duration*VLOOKUP(PaymentFrqcy,Mapping!A:B,2,FALSE),A231+1,""),"")</f>
        <v>188</v>
      </c>
      <c r="B232" s="58">
        <f t="shared" si="18"/>
        <v>180893.76632562242</v>
      </c>
      <c r="C232" s="59">
        <f t="shared" si="13"/>
        <v>49729</v>
      </c>
      <c r="D232" s="60">
        <f t="shared" si="14"/>
        <v>2036</v>
      </c>
      <c r="E232" s="61">
        <f>IF(A232="","",InterestRate/VLOOKUP(PaymentFrqcy,Mapping!$A:$B,2,FALSE))</f>
        <v>2.2499999999999998E-3</v>
      </c>
      <c r="F232" s="62">
        <f>IF(A232="","",PMT(E232,Duration*VLOOKUP(PaymentFrqcy,Mapping!A:B,2,FALSE),LoanAmount,,VLOOKUP(PaymentsDue,Mapping!$A:$B,2,FALSE)))</f>
        <v>-843.75992868791536</v>
      </c>
      <c r="G232" s="62">
        <f>IF(A232="","",PPMT(E232,A232,Duration*VLOOKUP(PaymentFrqcy,Mapping!A:B,2,FALSE),LoanAmount,,VLOOKUP(PaymentsDue,Mapping!$A:$B,2,FALSE)))</f>
        <v>-436.74895445526516</v>
      </c>
      <c r="H232" s="62">
        <f>IF(A232="","",IPMT(E232,A232,Duration*VLOOKUP(PaymentFrqcy,Mapping!$A:$B,2,FALSE),LoanAmount,,VLOOKUP(PaymentsDue,Mapping!$A:$B,2,FALSE)))</f>
        <v>-407.01097423265014</v>
      </c>
      <c r="I232" s="58">
        <f t="shared" si="15"/>
        <v>180457.01737116717</v>
      </c>
      <c r="J232" s="12">
        <f t="shared" si="16"/>
        <v>2</v>
      </c>
      <c r="K232" s="78">
        <f t="shared" si="17"/>
        <v>2036</v>
      </c>
    </row>
    <row r="233" spans="1:11" x14ac:dyDescent="0.2">
      <c r="A233" s="12">
        <f>IFERROR(IF(A232+1&lt;=Duration*VLOOKUP(PaymentFrqcy,Mapping!A:B,2,FALSE),A232+1,""),"")</f>
        <v>189</v>
      </c>
      <c r="B233" s="58">
        <f t="shared" si="18"/>
        <v>180457.01737116717</v>
      </c>
      <c r="C233" s="59">
        <f t="shared" si="13"/>
        <v>49758</v>
      </c>
      <c r="D233" s="60">
        <f t="shared" si="14"/>
        <v>2036</v>
      </c>
      <c r="E233" s="61">
        <f>IF(A233="","",InterestRate/VLOOKUP(PaymentFrqcy,Mapping!$A:$B,2,FALSE))</f>
        <v>2.2499999999999998E-3</v>
      </c>
      <c r="F233" s="62">
        <f>IF(A233="","",PMT(E233,Duration*VLOOKUP(PaymentFrqcy,Mapping!A:B,2,FALSE),LoanAmount,,VLOOKUP(PaymentsDue,Mapping!$A:$B,2,FALSE)))</f>
        <v>-843.75992868791536</v>
      </c>
      <c r="G233" s="62">
        <f>IF(A233="","",PPMT(E233,A233,Duration*VLOOKUP(PaymentFrqcy,Mapping!A:B,2,FALSE),LoanAmount,,VLOOKUP(PaymentsDue,Mapping!$A:$B,2,FALSE)))</f>
        <v>-437.73163960278958</v>
      </c>
      <c r="H233" s="62">
        <f>IF(A233="","",IPMT(E233,A233,Duration*VLOOKUP(PaymentFrqcy,Mapping!$A:$B,2,FALSE),LoanAmount,,VLOOKUP(PaymentsDue,Mapping!$A:$B,2,FALSE)))</f>
        <v>-406.02828908512583</v>
      </c>
      <c r="I233" s="58">
        <f t="shared" si="15"/>
        <v>180019.28573156436</v>
      </c>
      <c r="J233" s="12">
        <f t="shared" si="16"/>
        <v>3</v>
      </c>
      <c r="K233" s="78">
        <f t="shared" si="17"/>
        <v>2036</v>
      </c>
    </row>
    <row r="234" spans="1:11" x14ac:dyDescent="0.2">
      <c r="A234" s="12">
        <f>IFERROR(IF(A233+1&lt;=Duration*VLOOKUP(PaymentFrqcy,Mapping!A:B,2,FALSE),A233+1,""),"")</f>
        <v>190</v>
      </c>
      <c r="B234" s="58">
        <f t="shared" si="18"/>
        <v>180019.28573156436</v>
      </c>
      <c r="C234" s="59">
        <f t="shared" si="13"/>
        <v>49789</v>
      </c>
      <c r="D234" s="60">
        <f t="shared" si="14"/>
        <v>2036</v>
      </c>
      <c r="E234" s="61">
        <f>IF(A234="","",InterestRate/VLOOKUP(PaymentFrqcy,Mapping!$A:$B,2,FALSE))</f>
        <v>2.2499999999999998E-3</v>
      </c>
      <c r="F234" s="62">
        <f>IF(A234="","",PMT(E234,Duration*VLOOKUP(PaymentFrqcy,Mapping!A:B,2,FALSE),LoanAmount,,VLOOKUP(PaymentsDue,Mapping!$A:$B,2,FALSE)))</f>
        <v>-843.75992868791536</v>
      </c>
      <c r="G234" s="62">
        <f>IF(A234="","",PPMT(E234,A234,Duration*VLOOKUP(PaymentFrqcy,Mapping!A:B,2,FALSE),LoanAmount,,VLOOKUP(PaymentsDue,Mapping!$A:$B,2,FALSE)))</f>
        <v>-438.71653579189581</v>
      </c>
      <c r="H234" s="62">
        <f>IF(A234="","",IPMT(E234,A234,Duration*VLOOKUP(PaymentFrqcy,Mapping!$A:$B,2,FALSE),LoanAmount,,VLOOKUP(PaymentsDue,Mapping!$A:$B,2,FALSE)))</f>
        <v>-405.04339289601961</v>
      </c>
      <c r="I234" s="58">
        <f t="shared" si="15"/>
        <v>179580.56919577246</v>
      </c>
      <c r="J234" s="12">
        <f t="shared" si="16"/>
        <v>4</v>
      </c>
      <c r="K234" s="78">
        <f t="shared" si="17"/>
        <v>2036</v>
      </c>
    </row>
    <row r="235" spans="1:11" x14ac:dyDescent="0.2">
      <c r="A235" s="12">
        <f>IFERROR(IF(A234+1&lt;=Duration*VLOOKUP(PaymentFrqcy,Mapping!A:B,2,FALSE),A234+1,""),"")</f>
        <v>191</v>
      </c>
      <c r="B235" s="58">
        <f t="shared" si="18"/>
        <v>179580.56919577246</v>
      </c>
      <c r="C235" s="59">
        <f t="shared" si="13"/>
        <v>49819</v>
      </c>
      <c r="D235" s="60">
        <f t="shared" si="14"/>
        <v>2036</v>
      </c>
      <c r="E235" s="61">
        <f>IF(A235="","",InterestRate/VLOOKUP(PaymentFrqcy,Mapping!$A:$B,2,FALSE))</f>
        <v>2.2499999999999998E-3</v>
      </c>
      <c r="F235" s="62">
        <f>IF(A235="","",PMT(E235,Duration*VLOOKUP(PaymentFrqcy,Mapping!A:B,2,FALSE),LoanAmount,,VLOOKUP(PaymentsDue,Mapping!$A:$B,2,FALSE)))</f>
        <v>-843.75992868791536</v>
      </c>
      <c r="G235" s="62">
        <f>IF(A235="","",PPMT(E235,A235,Duration*VLOOKUP(PaymentFrqcy,Mapping!A:B,2,FALSE),LoanAmount,,VLOOKUP(PaymentsDue,Mapping!$A:$B,2,FALSE)))</f>
        <v>-439.70364799742759</v>
      </c>
      <c r="H235" s="62">
        <f>IF(A235="","",IPMT(E235,A235,Duration*VLOOKUP(PaymentFrqcy,Mapping!$A:$B,2,FALSE),LoanAmount,,VLOOKUP(PaymentsDue,Mapping!$A:$B,2,FALSE)))</f>
        <v>-404.05628069048777</v>
      </c>
      <c r="I235" s="58">
        <f t="shared" si="15"/>
        <v>179140.86554777503</v>
      </c>
      <c r="J235" s="12">
        <f t="shared" si="16"/>
        <v>5</v>
      </c>
      <c r="K235" s="78">
        <f t="shared" si="17"/>
        <v>2036</v>
      </c>
    </row>
    <row r="236" spans="1:11" x14ac:dyDescent="0.2">
      <c r="A236" s="12">
        <f>IFERROR(IF(A235+1&lt;=Duration*VLOOKUP(PaymentFrqcy,Mapping!A:B,2,FALSE),A235+1,""),"")</f>
        <v>192</v>
      </c>
      <c r="B236" s="58">
        <f t="shared" si="18"/>
        <v>179140.86554777503</v>
      </c>
      <c r="C236" s="59">
        <f t="shared" si="13"/>
        <v>49850</v>
      </c>
      <c r="D236" s="60">
        <f t="shared" si="14"/>
        <v>2036</v>
      </c>
      <c r="E236" s="61">
        <f>IF(A236="","",InterestRate/VLOOKUP(PaymentFrqcy,Mapping!$A:$B,2,FALSE))</f>
        <v>2.2499999999999998E-3</v>
      </c>
      <c r="F236" s="62">
        <f>IF(A236="","",PMT(E236,Duration*VLOOKUP(PaymentFrqcy,Mapping!A:B,2,FALSE),LoanAmount,,VLOOKUP(PaymentsDue,Mapping!$A:$B,2,FALSE)))</f>
        <v>-843.75992868791536</v>
      </c>
      <c r="G236" s="62">
        <f>IF(A236="","",PPMT(E236,A236,Duration*VLOOKUP(PaymentFrqcy,Mapping!A:B,2,FALSE),LoanAmount,,VLOOKUP(PaymentsDue,Mapping!$A:$B,2,FALSE)))</f>
        <v>-440.6929812054218</v>
      </c>
      <c r="H236" s="62">
        <f>IF(A236="","",IPMT(E236,A236,Duration*VLOOKUP(PaymentFrqcy,Mapping!$A:$B,2,FALSE),LoanAmount,,VLOOKUP(PaymentsDue,Mapping!$A:$B,2,FALSE)))</f>
        <v>-403.06694748249356</v>
      </c>
      <c r="I236" s="58">
        <f t="shared" si="15"/>
        <v>178700.17256656961</v>
      </c>
      <c r="J236" s="12">
        <f t="shared" si="16"/>
        <v>6</v>
      </c>
      <c r="K236" s="78">
        <f t="shared" si="17"/>
        <v>2036</v>
      </c>
    </row>
    <row r="237" spans="1:11" x14ac:dyDescent="0.2">
      <c r="A237" s="12">
        <f>IFERROR(IF(A236+1&lt;=Duration*VLOOKUP(PaymentFrqcy,Mapping!A:B,2,FALSE),A236+1,""),"")</f>
        <v>193</v>
      </c>
      <c r="B237" s="58">
        <f t="shared" si="18"/>
        <v>178700.17256656961</v>
      </c>
      <c r="C237" s="59">
        <f t="shared" si="13"/>
        <v>49880</v>
      </c>
      <c r="D237" s="60">
        <f t="shared" si="14"/>
        <v>2036</v>
      </c>
      <c r="E237" s="61">
        <f>IF(A237="","",InterestRate/VLOOKUP(PaymentFrqcy,Mapping!$A:$B,2,FALSE))</f>
        <v>2.2499999999999998E-3</v>
      </c>
      <c r="F237" s="62">
        <f>IF(A237="","",PMT(E237,Duration*VLOOKUP(PaymentFrqcy,Mapping!A:B,2,FALSE),LoanAmount,,VLOOKUP(PaymentsDue,Mapping!$A:$B,2,FALSE)))</f>
        <v>-843.75992868791536</v>
      </c>
      <c r="G237" s="62">
        <f>IF(A237="","",PPMT(E237,A237,Duration*VLOOKUP(PaymentFrqcy,Mapping!A:B,2,FALSE),LoanAmount,,VLOOKUP(PaymentsDue,Mapping!$A:$B,2,FALSE)))</f>
        <v>-441.68454041313407</v>
      </c>
      <c r="H237" s="62">
        <f>IF(A237="","",IPMT(E237,A237,Duration*VLOOKUP(PaymentFrqcy,Mapping!$A:$B,2,FALSE),LoanAmount,,VLOOKUP(PaymentsDue,Mapping!$A:$B,2,FALSE)))</f>
        <v>-402.0753882747814</v>
      </c>
      <c r="I237" s="58">
        <f t="shared" si="15"/>
        <v>178258.48802615647</v>
      </c>
      <c r="J237" s="12">
        <f t="shared" si="16"/>
        <v>7</v>
      </c>
      <c r="K237" s="78">
        <f t="shared" si="17"/>
        <v>2036</v>
      </c>
    </row>
    <row r="238" spans="1:11" x14ac:dyDescent="0.2">
      <c r="A238" s="12">
        <f>IFERROR(IF(A237+1&lt;=Duration*VLOOKUP(PaymentFrqcy,Mapping!A:B,2,FALSE),A237+1,""),"")</f>
        <v>194</v>
      </c>
      <c r="B238" s="58">
        <f t="shared" si="18"/>
        <v>178258.48802615647</v>
      </c>
      <c r="C238" s="59">
        <f t="shared" ref="C238:C301" si="19">IF(AND(A238&lt;&gt;"",PaymentFrqcy="Monthly"),DATE(YEAR(C237),MONTH(C237)+1,DAY(C237)),IF(AND(A238&lt;&gt;"",PaymentFrqcy="Quarterly"),DATE(YEAR(C237),MONTH(C237)+3,DAY(C237)),IF(AND(A238&lt;&gt;"",PaymentFrqcy="Semi-Annually"),DATE(YEAR(C237),MONTH(C237)+6,DAY(C237)),"")))</f>
        <v>49911</v>
      </c>
      <c r="D238" s="60">
        <f t="shared" ref="D238:D301" si="20">IFERROR(YEAR(C238),"")</f>
        <v>2036</v>
      </c>
      <c r="E238" s="61">
        <f>IF(A238="","",InterestRate/VLOOKUP(PaymentFrqcy,Mapping!$A:$B,2,FALSE))</f>
        <v>2.2499999999999998E-3</v>
      </c>
      <c r="F238" s="62">
        <f>IF(A238="","",PMT(E238,Duration*VLOOKUP(PaymentFrqcy,Mapping!A:B,2,FALSE),LoanAmount,,VLOOKUP(PaymentsDue,Mapping!$A:$B,2,FALSE)))</f>
        <v>-843.75992868791536</v>
      </c>
      <c r="G238" s="62">
        <f>IF(A238="","",PPMT(E238,A238,Duration*VLOOKUP(PaymentFrqcy,Mapping!A:B,2,FALSE),LoanAmount,,VLOOKUP(PaymentsDue,Mapping!$A:$B,2,FALSE)))</f>
        <v>-442.67833062906357</v>
      </c>
      <c r="H238" s="62">
        <f>IF(A238="","",IPMT(E238,A238,Duration*VLOOKUP(PaymentFrqcy,Mapping!$A:$B,2,FALSE),LoanAmount,,VLOOKUP(PaymentsDue,Mapping!$A:$B,2,FALSE)))</f>
        <v>-401.08159805885185</v>
      </c>
      <c r="I238" s="58">
        <f t="shared" ref="I238:I301" si="21">IFERROR(B238+G238,"")</f>
        <v>177815.80969552739</v>
      </c>
      <c r="J238" s="12">
        <f t="shared" ref="J238:J301" si="22">IF(A238="","",MONTH(C238))</f>
        <v>8</v>
      </c>
      <c r="K238" s="78">
        <f t="shared" ref="K238:K301" si="23">IF(A238="","",YEAR(C238))</f>
        <v>2036</v>
      </c>
    </row>
    <row r="239" spans="1:11" x14ac:dyDescent="0.2">
      <c r="A239" s="12">
        <f>IFERROR(IF(A238+1&lt;=Duration*VLOOKUP(PaymentFrqcy,Mapping!A:B,2,FALSE),A238+1,""),"")</f>
        <v>195</v>
      </c>
      <c r="B239" s="58">
        <f t="shared" si="18"/>
        <v>177815.80969552739</v>
      </c>
      <c r="C239" s="59">
        <f t="shared" si="19"/>
        <v>49942</v>
      </c>
      <c r="D239" s="60">
        <f t="shared" si="20"/>
        <v>2036</v>
      </c>
      <c r="E239" s="61">
        <f>IF(A239="","",InterestRate/VLOOKUP(PaymentFrqcy,Mapping!$A:$B,2,FALSE))</f>
        <v>2.2499999999999998E-3</v>
      </c>
      <c r="F239" s="62">
        <f>IF(A239="","",PMT(E239,Duration*VLOOKUP(PaymentFrqcy,Mapping!A:B,2,FALSE),LoanAmount,,VLOOKUP(PaymentsDue,Mapping!$A:$B,2,FALSE)))</f>
        <v>-843.75992868791536</v>
      </c>
      <c r="G239" s="62">
        <f>IF(A239="","",PPMT(E239,A239,Duration*VLOOKUP(PaymentFrqcy,Mapping!A:B,2,FALSE),LoanAmount,,VLOOKUP(PaymentsDue,Mapping!$A:$B,2,FALSE)))</f>
        <v>-443.67435687297899</v>
      </c>
      <c r="H239" s="62">
        <f>IF(A239="","",IPMT(E239,A239,Duration*VLOOKUP(PaymentFrqcy,Mapping!$A:$B,2,FALSE),LoanAmount,,VLOOKUP(PaymentsDue,Mapping!$A:$B,2,FALSE)))</f>
        <v>-400.08557181493649</v>
      </c>
      <c r="I239" s="58">
        <f t="shared" si="21"/>
        <v>177372.13533865442</v>
      </c>
      <c r="J239" s="12">
        <f t="shared" si="22"/>
        <v>9</v>
      </c>
      <c r="K239" s="78">
        <f t="shared" si="23"/>
        <v>2036</v>
      </c>
    </row>
    <row r="240" spans="1:11" x14ac:dyDescent="0.2">
      <c r="A240" s="12">
        <f>IFERROR(IF(A239+1&lt;=Duration*VLOOKUP(PaymentFrqcy,Mapping!A:B,2,FALSE),A239+1,""),"")</f>
        <v>196</v>
      </c>
      <c r="B240" s="58">
        <f t="shared" si="18"/>
        <v>177372.13533865442</v>
      </c>
      <c r="C240" s="59">
        <f t="shared" si="19"/>
        <v>49972</v>
      </c>
      <c r="D240" s="60">
        <f t="shared" si="20"/>
        <v>2036</v>
      </c>
      <c r="E240" s="61">
        <f>IF(A240="","",InterestRate/VLOOKUP(PaymentFrqcy,Mapping!$A:$B,2,FALSE))</f>
        <v>2.2499999999999998E-3</v>
      </c>
      <c r="F240" s="62">
        <f>IF(A240="","",PMT(E240,Duration*VLOOKUP(PaymentFrqcy,Mapping!A:B,2,FALSE),LoanAmount,,VLOOKUP(PaymentsDue,Mapping!$A:$B,2,FALSE)))</f>
        <v>-843.75992868791536</v>
      </c>
      <c r="G240" s="62">
        <f>IF(A240="","",PPMT(E240,A240,Duration*VLOOKUP(PaymentFrqcy,Mapping!A:B,2,FALSE),LoanAmount,,VLOOKUP(PaymentsDue,Mapping!$A:$B,2,FALSE)))</f>
        <v>-444.67262417594316</v>
      </c>
      <c r="H240" s="62">
        <f>IF(A240="","",IPMT(E240,A240,Duration*VLOOKUP(PaymentFrqcy,Mapping!$A:$B,2,FALSE),LoanAmount,,VLOOKUP(PaymentsDue,Mapping!$A:$B,2,FALSE)))</f>
        <v>-399.08730451197226</v>
      </c>
      <c r="I240" s="58">
        <f t="shared" si="21"/>
        <v>176927.46271447849</v>
      </c>
      <c r="J240" s="12">
        <f t="shared" si="22"/>
        <v>10</v>
      </c>
      <c r="K240" s="78">
        <f t="shared" si="23"/>
        <v>2036</v>
      </c>
    </row>
    <row r="241" spans="1:11" x14ac:dyDescent="0.2">
      <c r="A241" s="12">
        <f>IFERROR(IF(A240+1&lt;=Duration*VLOOKUP(PaymentFrqcy,Mapping!A:B,2,FALSE),A240+1,""),"")</f>
        <v>197</v>
      </c>
      <c r="B241" s="58">
        <f t="shared" si="18"/>
        <v>176927.46271447849</v>
      </c>
      <c r="C241" s="59">
        <f t="shared" si="19"/>
        <v>50003</v>
      </c>
      <c r="D241" s="60">
        <f t="shared" si="20"/>
        <v>2036</v>
      </c>
      <c r="E241" s="61">
        <f>IF(A241="","",InterestRate/VLOOKUP(PaymentFrqcy,Mapping!$A:$B,2,FALSE))</f>
        <v>2.2499999999999998E-3</v>
      </c>
      <c r="F241" s="62">
        <f>IF(A241="","",PMT(E241,Duration*VLOOKUP(PaymentFrqcy,Mapping!A:B,2,FALSE),LoanAmount,,VLOOKUP(PaymentsDue,Mapping!$A:$B,2,FALSE)))</f>
        <v>-843.75992868791536</v>
      </c>
      <c r="G241" s="62">
        <f>IF(A241="","",PPMT(E241,A241,Duration*VLOOKUP(PaymentFrqcy,Mapping!A:B,2,FALSE),LoanAmount,,VLOOKUP(PaymentsDue,Mapping!$A:$B,2,FALSE)))</f>
        <v>-445.67313758033902</v>
      </c>
      <c r="H241" s="62">
        <f>IF(A241="","",IPMT(E241,A241,Duration*VLOOKUP(PaymentFrqcy,Mapping!$A:$B,2,FALSE),LoanAmount,,VLOOKUP(PaymentsDue,Mapping!$A:$B,2,FALSE)))</f>
        <v>-398.0867911075764</v>
      </c>
      <c r="I241" s="58">
        <f t="shared" si="21"/>
        <v>176481.78957689815</v>
      </c>
      <c r="J241" s="12">
        <f t="shared" si="22"/>
        <v>11</v>
      </c>
      <c r="K241" s="78">
        <f t="shared" si="23"/>
        <v>2036</v>
      </c>
    </row>
    <row r="242" spans="1:11" x14ac:dyDescent="0.2">
      <c r="A242" s="12">
        <f>IFERROR(IF(A241+1&lt;=Duration*VLOOKUP(PaymentFrqcy,Mapping!A:B,2,FALSE),A241+1,""),"")</f>
        <v>198</v>
      </c>
      <c r="B242" s="58">
        <f t="shared" si="18"/>
        <v>176481.78957689815</v>
      </c>
      <c r="C242" s="59">
        <f t="shared" si="19"/>
        <v>50033</v>
      </c>
      <c r="D242" s="60">
        <f t="shared" si="20"/>
        <v>2036</v>
      </c>
      <c r="E242" s="61">
        <f>IF(A242="","",InterestRate/VLOOKUP(PaymentFrqcy,Mapping!$A:$B,2,FALSE))</f>
        <v>2.2499999999999998E-3</v>
      </c>
      <c r="F242" s="62">
        <f>IF(A242="","",PMT(E242,Duration*VLOOKUP(PaymentFrqcy,Mapping!A:B,2,FALSE),LoanAmount,,VLOOKUP(PaymentsDue,Mapping!$A:$B,2,FALSE)))</f>
        <v>-843.75992868791536</v>
      </c>
      <c r="G242" s="62">
        <f>IF(A242="","",PPMT(E242,A242,Duration*VLOOKUP(PaymentFrqcy,Mapping!A:B,2,FALSE),LoanAmount,,VLOOKUP(PaymentsDue,Mapping!$A:$B,2,FALSE)))</f>
        <v>-446.67590213989484</v>
      </c>
      <c r="H242" s="62">
        <f>IF(A242="","",IPMT(E242,A242,Duration*VLOOKUP(PaymentFrqcy,Mapping!$A:$B,2,FALSE),LoanAmount,,VLOOKUP(PaymentsDue,Mapping!$A:$B,2,FALSE)))</f>
        <v>-397.08402654802063</v>
      </c>
      <c r="I242" s="58">
        <f t="shared" si="21"/>
        <v>176035.11367475826</v>
      </c>
      <c r="J242" s="12">
        <f t="shared" si="22"/>
        <v>12</v>
      </c>
      <c r="K242" s="78">
        <f t="shared" si="23"/>
        <v>2036</v>
      </c>
    </row>
    <row r="243" spans="1:11" x14ac:dyDescent="0.2">
      <c r="A243" s="12">
        <f>IFERROR(IF(A242+1&lt;=Duration*VLOOKUP(PaymentFrqcy,Mapping!A:B,2,FALSE),A242+1,""),"")</f>
        <v>199</v>
      </c>
      <c r="B243" s="58">
        <f t="shared" si="18"/>
        <v>176035.11367475826</v>
      </c>
      <c r="C243" s="59">
        <f t="shared" si="19"/>
        <v>50064</v>
      </c>
      <c r="D243" s="60">
        <f t="shared" si="20"/>
        <v>2037</v>
      </c>
      <c r="E243" s="61">
        <f>IF(A243="","",InterestRate/VLOOKUP(PaymentFrqcy,Mapping!$A:$B,2,FALSE))</f>
        <v>2.2499999999999998E-3</v>
      </c>
      <c r="F243" s="62">
        <f>IF(A243="","",PMT(E243,Duration*VLOOKUP(PaymentFrqcy,Mapping!A:B,2,FALSE),LoanAmount,,VLOOKUP(PaymentsDue,Mapping!$A:$B,2,FALSE)))</f>
        <v>-843.75992868791536</v>
      </c>
      <c r="G243" s="62">
        <f>IF(A243="","",PPMT(E243,A243,Duration*VLOOKUP(PaymentFrqcy,Mapping!A:B,2,FALSE),LoanAmount,,VLOOKUP(PaymentsDue,Mapping!$A:$B,2,FALSE)))</f>
        <v>-447.68092291970959</v>
      </c>
      <c r="H243" s="62">
        <f>IF(A243="","",IPMT(E243,A243,Duration*VLOOKUP(PaymentFrqcy,Mapping!$A:$B,2,FALSE),LoanAmount,,VLOOKUP(PaymentsDue,Mapping!$A:$B,2,FALSE)))</f>
        <v>-396.07900576820577</v>
      </c>
      <c r="I243" s="58">
        <f t="shared" si="21"/>
        <v>175587.43275183855</v>
      </c>
      <c r="J243" s="12">
        <f t="shared" si="22"/>
        <v>1</v>
      </c>
      <c r="K243" s="78">
        <f t="shared" si="23"/>
        <v>2037</v>
      </c>
    </row>
    <row r="244" spans="1:11" x14ac:dyDescent="0.2">
      <c r="A244" s="12">
        <f>IFERROR(IF(A243+1&lt;=Duration*VLOOKUP(PaymentFrqcy,Mapping!A:B,2,FALSE),A243+1,""),"")</f>
        <v>200</v>
      </c>
      <c r="B244" s="58">
        <f t="shared" ref="B244:B307" si="24">IFERROR(IF(ROUNDDOWN(I243,0)=0,"",I243),"")</f>
        <v>175587.43275183855</v>
      </c>
      <c r="C244" s="59">
        <f t="shared" si="19"/>
        <v>50095</v>
      </c>
      <c r="D244" s="60">
        <f t="shared" si="20"/>
        <v>2037</v>
      </c>
      <c r="E244" s="61">
        <f>IF(A244="","",InterestRate/VLOOKUP(PaymentFrqcy,Mapping!$A:$B,2,FALSE))</f>
        <v>2.2499999999999998E-3</v>
      </c>
      <c r="F244" s="62">
        <f>IF(A244="","",PMT(E244,Duration*VLOOKUP(PaymentFrqcy,Mapping!A:B,2,FALSE),LoanAmount,,VLOOKUP(PaymentsDue,Mapping!$A:$B,2,FALSE)))</f>
        <v>-843.75992868791536</v>
      </c>
      <c r="G244" s="62">
        <f>IF(A244="","",PPMT(E244,A244,Duration*VLOOKUP(PaymentFrqcy,Mapping!A:B,2,FALSE),LoanAmount,,VLOOKUP(PaymentsDue,Mapping!$A:$B,2,FALSE)))</f>
        <v>-448.68820499627896</v>
      </c>
      <c r="H244" s="62">
        <f>IF(A244="","",IPMT(E244,A244,Duration*VLOOKUP(PaymentFrqcy,Mapping!$A:$B,2,FALSE),LoanAmount,,VLOOKUP(PaymentsDue,Mapping!$A:$B,2,FALSE)))</f>
        <v>-395.07172369163646</v>
      </c>
      <c r="I244" s="58">
        <f t="shared" si="21"/>
        <v>175138.74454684227</v>
      </c>
      <c r="J244" s="12">
        <f t="shared" si="22"/>
        <v>2</v>
      </c>
      <c r="K244" s="78">
        <f t="shared" si="23"/>
        <v>2037</v>
      </c>
    </row>
    <row r="245" spans="1:11" x14ac:dyDescent="0.2">
      <c r="A245" s="12">
        <f>IFERROR(IF(A244+1&lt;=Duration*VLOOKUP(PaymentFrqcy,Mapping!A:B,2,FALSE),A244+1,""),"")</f>
        <v>201</v>
      </c>
      <c r="B245" s="58">
        <f t="shared" si="24"/>
        <v>175138.74454684227</v>
      </c>
      <c r="C245" s="59">
        <f t="shared" si="19"/>
        <v>50123</v>
      </c>
      <c r="D245" s="60">
        <f t="shared" si="20"/>
        <v>2037</v>
      </c>
      <c r="E245" s="61">
        <f>IF(A245="","",InterestRate/VLOOKUP(PaymentFrqcy,Mapping!$A:$B,2,FALSE))</f>
        <v>2.2499999999999998E-3</v>
      </c>
      <c r="F245" s="62">
        <f>IF(A245="","",PMT(E245,Duration*VLOOKUP(PaymentFrqcy,Mapping!A:B,2,FALSE),LoanAmount,,VLOOKUP(PaymentsDue,Mapping!$A:$B,2,FALSE)))</f>
        <v>-843.75992868791536</v>
      </c>
      <c r="G245" s="62">
        <f>IF(A245="","",PPMT(E245,A245,Duration*VLOOKUP(PaymentFrqcy,Mapping!A:B,2,FALSE),LoanAmount,,VLOOKUP(PaymentsDue,Mapping!$A:$B,2,FALSE)))</f>
        <v>-449.69775345752049</v>
      </c>
      <c r="H245" s="62">
        <f>IF(A245="","",IPMT(E245,A245,Duration*VLOOKUP(PaymentFrqcy,Mapping!$A:$B,2,FALSE),LoanAmount,,VLOOKUP(PaymentsDue,Mapping!$A:$B,2,FALSE)))</f>
        <v>-394.06217523039487</v>
      </c>
      <c r="I245" s="58">
        <f t="shared" si="21"/>
        <v>174689.04679338474</v>
      </c>
      <c r="J245" s="12">
        <f t="shared" si="22"/>
        <v>3</v>
      </c>
      <c r="K245" s="78">
        <f t="shared" si="23"/>
        <v>2037</v>
      </c>
    </row>
    <row r="246" spans="1:11" x14ac:dyDescent="0.2">
      <c r="A246" s="12">
        <f>IFERROR(IF(A245+1&lt;=Duration*VLOOKUP(PaymentFrqcy,Mapping!A:B,2,FALSE),A245+1,""),"")</f>
        <v>202</v>
      </c>
      <c r="B246" s="58">
        <f t="shared" si="24"/>
        <v>174689.04679338474</v>
      </c>
      <c r="C246" s="59">
        <f t="shared" si="19"/>
        <v>50154</v>
      </c>
      <c r="D246" s="60">
        <f t="shared" si="20"/>
        <v>2037</v>
      </c>
      <c r="E246" s="61">
        <f>IF(A246="","",InterestRate/VLOOKUP(PaymentFrqcy,Mapping!$A:$B,2,FALSE))</f>
        <v>2.2499999999999998E-3</v>
      </c>
      <c r="F246" s="62">
        <f>IF(A246="","",PMT(E246,Duration*VLOOKUP(PaymentFrqcy,Mapping!A:B,2,FALSE),LoanAmount,,VLOOKUP(PaymentsDue,Mapping!$A:$B,2,FALSE)))</f>
        <v>-843.75992868791536</v>
      </c>
      <c r="G246" s="62">
        <f>IF(A246="","",PPMT(E246,A246,Duration*VLOOKUP(PaymentFrqcy,Mapping!A:B,2,FALSE),LoanAmount,,VLOOKUP(PaymentsDue,Mapping!$A:$B,2,FALSE)))</f>
        <v>-450.70957340279995</v>
      </c>
      <c r="H246" s="62">
        <f>IF(A246="","",IPMT(E246,A246,Duration*VLOOKUP(PaymentFrqcy,Mapping!$A:$B,2,FALSE),LoanAmount,,VLOOKUP(PaymentsDue,Mapping!$A:$B,2,FALSE)))</f>
        <v>-393.05035528511553</v>
      </c>
      <c r="I246" s="58">
        <f t="shared" si="21"/>
        <v>174238.33721998194</v>
      </c>
      <c r="J246" s="12">
        <f t="shared" si="22"/>
        <v>4</v>
      </c>
      <c r="K246" s="78">
        <f t="shared" si="23"/>
        <v>2037</v>
      </c>
    </row>
    <row r="247" spans="1:11" x14ac:dyDescent="0.2">
      <c r="A247" s="12">
        <f>IFERROR(IF(A246+1&lt;=Duration*VLOOKUP(PaymentFrqcy,Mapping!A:B,2,FALSE),A246+1,""),"")</f>
        <v>203</v>
      </c>
      <c r="B247" s="58">
        <f t="shared" si="24"/>
        <v>174238.33721998194</v>
      </c>
      <c r="C247" s="59">
        <f t="shared" si="19"/>
        <v>50184</v>
      </c>
      <c r="D247" s="60">
        <f t="shared" si="20"/>
        <v>2037</v>
      </c>
      <c r="E247" s="61">
        <f>IF(A247="","",InterestRate/VLOOKUP(PaymentFrqcy,Mapping!$A:$B,2,FALSE))</f>
        <v>2.2499999999999998E-3</v>
      </c>
      <c r="F247" s="62">
        <f>IF(A247="","",PMT(E247,Duration*VLOOKUP(PaymentFrqcy,Mapping!A:B,2,FALSE),LoanAmount,,VLOOKUP(PaymentsDue,Mapping!$A:$B,2,FALSE)))</f>
        <v>-843.75992868791536</v>
      </c>
      <c r="G247" s="62">
        <f>IF(A247="","",PPMT(E247,A247,Duration*VLOOKUP(PaymentFrqcy,Mapping!A:B,2,FALSE),LoanAmount,,VLOOKUP(PaymentsDue,Mapping!$A:$B,2,FALSE)))</f>
        <v>-451.72366994295623</v>
      </c>
      <c r="H247" s="62">
        <f>IF(A247="","",IPMT(E247,A247,Duration*VLOOKUP(PaymentFrqcy,Mapping!$A:$B,2,FALSE),LoanAmount,,VLOOKUP(PaymentsDue,Mapping!$A:$B,2,FALSE)))</f>
        <v>-392.03625874495913</v>
      </c>
      <c r="I247" s="58">
        <f t="shared" si="21"/>
        <v>173786.61355003898</v>
      </c>
      <c r="J247" s="12">
        <f t="shared" si="22"/>
        <v>5</v>
      </c>
      <c r="K247" s="78">
        <f t="shared" si="23"/>
        <v>2037</v>
      </c>
    </row>
    <row r="248" spans="1:11" x14ac:dyDescent="0.2">
      <c r="A248" s="12">
        <f>IFERROR(IF(A247+1&lt;=Duration*VLOOKUP(PaymentFrqcy,Mapping!A:B,2,FALSE),A247+1,""),"")</f>
        <v>204</v>
      </c>
      <c r="B248" s="58">
        <f t="shared" si="24"/>
        <v>173786.61355003898</v>
      </c>
      <c r="C248" s="59">
        <f t="shared" si="19"/>
        <v>50215</v>
      </c>
      <c r="D248" s="60">
        <f t="shared" si="20"/>
        <v>2037</v>
      </c>
      <c r="E248" s="61">
        <f>IF(A248="","",InterestRate/VLOOKUP(PaymentFrqcy,Mapping!$A:$B,2,FALSE))</f>
        <v>2.2499999999999998E-3</v>
      </c>
      <c r="F248" s="62">
        <f>IF(A248="","",PMT(E248,Duration*VLOOKUP(PaymentFrqcy,Mapping!A:B,2,FALSE),LoanAmount,,VLOOKUP(PaymentsDue,Mapping!$A:$B,2,FALSE)))</f>
        <v>-843.75992868791536</v>
      </c>
      <c r="G248" s="62">
        <f>IF(A248="","",PPMT(E248,A248,Duration*VLOOKUP(PaymentFrqcy,Mapping!A:B,2,FALSE),LoanAmount,,VLOOKUP(PaymentsDue,Mapping!$A:$B,2,FALSE)))</f>
        <v>-452.74004820032792</v>
      </c>
      <c r="H248" s="62">
        <f>IF(A248="","",IPMT(E248,A248,Duration*VLOOKUP(PaymentFrqcy,Mapping!$A:$B,2,FALSE),LoanAmount,,VLOOKUP(PaymentsDue,Mapping!$A:$B,2,FALSE)))</f>
        <v>-391.01988048758739</v>
      </c>
      <c r="I248" s="58">
        <f t="shared" si="21"/>
        <v>173333.87350183865</v>
      </c>
      <c r="J248" s="12">
        <f t="shared" si="22"/>
        <v>6</v>
      </c>
      <c r="K248" s="78">
        <f t="shared" si="23"/>
        <v>2037</v>
      </c>
    </row>
    <row r="249" spans="1:11" x14ac:dyDescent="0.2">
      <c r="A249" s="12">
        <f>IFERROR(IF(A248+1&lt;=Duration*VLOOKUP(PaymentFrqcy,Mapping!A:B,2,FALSE),A248+1,""),"")</f>
        <v>205</v>
      </c>
      <c r="B249" s="58">
        <f t="shared" si="24"/>
        <v>173333.87350183865</v>
      </c>
      <c r="C249" s="59">
        <f t="shared" si="19"/>
        <v>50245</v>
      </c>
      <c r="D249" s="60">
        <f t="shared" si="20"/>
        <v>2037</v>
      </c>
      <c r="E249" s="61">
        <f>IF(A249="","",InterestRate/VLOOKUP(PaymentFrqcy,Mapping!$A:$B,2,FALSE))</f>
        <v>2.2499999999999998E-3</v>
      </c>
      <c r="F249" s="62">
        <f>IF(A249="","",PMT(E249,Duration*VLOOKUP(PaymentFrqcy,Mapping!A:B,2,FALSE),LoanAmount,,VLOOKUP(PaymentsDue,Mapping!$A:$B,2,FALSE)))</f>
        <v>-843.75992868791536</v>
      </c>
      <c r="G249" s="62">
        <f>IF(A249="","",PPMT(E249,A249,Duration*VLOOKUP(PaymentFrqcy,Mapping!A:B,2,FALSE),LoanAmount,,VLOOKUP(PaymentsDue,Mapping!$A:$B,2,FALSE)))</f>
        <v>-453.75871330877868</v>
      </c>
      <c r="H249" s="62">
        <f>IF(A249="","",IPMT(E249,A249,Duration*VLOOKUP(PaymentFrqcy,Mapping!$A:$B,2,FALSE),LoanAmount,,VLOOKUP(PaymentsDue,Mapping!$A:$B,2,FALSE)))</f>
        <v>-390.0012153791368</v>
      </c>
      <c r="I249" s="58">
        <f t="shared" si="21"/>
        <v>172880.11478852987</v>
      </c>
      <c r="J249" s="12">
        <f t="shared" si="22"/>
        <v>7</v>
      </c>
      <c r="K249" s="78">
        <f t="shared" si="23"/>
        <v>2037</v>
      </c>
    </row>
    <row r="250" spans="1:11" x14ac:dyDescent="0.2">
      <c r="A250" s="12">
        <f>IFERROR(IF(A249+1&lt;=Duration*VLOOKUP(PaymentFrqcy,Mapping!A:B,2,FALSE),A249+1,""),"")</f>
        <v>206</v>
      </c>
      <c r="B250" s="58">
        <f t="shared" si="24"/>
        <v>172880.11478852987</v>
      </c>
      <c r="C250" s="59">
        <f t="shared" si="19"/>
        <v>50276</v>
      </c>
      <c r="D250" s="60">
        <f t="shared" si="20"/>
        <v>2037</v>
      </c>
      <c r="E250" s="61">
        <f>IF(A250="","",InterestRate/VLOOKUP(PaymentFrqcy,Mapping!$A:$B,2,FALSE))</f>
        <v>2.2499999999999998E-3</v>
      </c>
      <c r="F250" s="62">
        <f>IF(A250="","",PMT(E250,Duration*VLOOKUP(PaymentFrqcy,Mapping!A:B,2,FALSE),LoanAmount,,VLOOKUP(PaymentsDue,Mapping!$A:$B,2,FALSE)))</f>
        <v>-843.75992868791536</v>
      </c>
      <c r="G250" s="62">
        <f>IF(A250="","",PPMT(E250,A250,Duration*VLOOKUP(PaymentFrqcy,Mapping!A:B,2,FALSE),LoanAmount,,VLOOKUP(PaymentsDue,Mapping!$A:$B,2,FALSE)))</f>
        <v>-454.77967041372341</v>
      </c>
      <c r="H250" s="62">
        <f>IF(A250="","",IPMT(E250,A250,Duration*VLOOKUP(PaymentFrqcy,Mapping!$A:$B,2,FALSE),LoanAmount,,VLOOKUP(PaymentsDue,Mapping!$A:$B,2,FALSE)))</f>
        <v>-388.98025827419201</v>
      </c>
      <c r="I250" s="58">
        <f t="shared" si="21"/>
        <v>172425.33511811614</v>
      </c>
      <c r="J250" s="12">
        <f t="shared" si="22"/>
        <v>8</v>
      </c>
      <c r="K250" s="78">
        <f t="shared" si="23"/>
        <v>2037</v>
      </c>
    </row>
    <row r="251" spans="1:11" x14ac:dyDescent="0.2">
      <c r="A251" s="12">
        <f>IFERROR(IF(A250+1&lt;=Duration*VLOOKUP(PaymentFrqcy,Mapping!A:B,2,FALSE),A250+1,""),"")</f>
        <v>207</v>
      </c>
      <c r="B251" s="58">
        <f t="shared" si="24"/>
        <v>172425.33511811614</v>
      </c>
      <c r="C251" s="59">
        <f t="shared" si="19"/>
        <v>50307</v>
      </c>
      <c r="D251" s="60">
        <f t="shared" si="20"/>
        <v>2037</v>
      </c>
      <c r="E251" s="61">
        <f>IF(A251="","",InterestRate/VLOOKUP(PaymentFrqcy,Mapping!$A:$B,2,FALSE))</f>
        <v>2.2499999999999998E-3</v>
      </c>
      <c r="F251" s="62">
        <f>IF(A251="","",PMT(E251,Duration*VLOOKUP(PaymentFrqcy,Mapping!A:B,2,FALSE),LoanAmount,,VLOOKUP(PaymentsDue,Mapping!$A:$B,2,FALSE)))</f>
        <v>-843.75992868791536</v>
      </c>
      <c r="G251" s="62">
        <f>IF(A251="","",PPMT(E251,A251,Duration*VLOOKUP(PaymentFrqcy,Mapping!A:B,2,FALSE),LoanAmount,,VLOOKUP(PaymentsDue,Mapping!$A:$B,2,FALSE)))</f>
        <v>-455.80292467215429</v>
      </c>
      <c r="H251" s="62">
        <f>IF(A251="","",IPMT(E251,A251,Duration*VLOOKUP(PaymentFrqcy,Mapping!$A:$B,2,FALSE),LoanAmount,,VLOOKUP(PaymentsDue,Mapping!$A:$B,2,FALSE)))</f>
        <v>-387.95700401576107</v>
      </c>
      <c r="I251" s="58">
        <f t="shared" si="21"/>
        <v>171969.532193444</v>
      </c>
      <c r="J251" s="12">
        <f t="shared" si="22"/>
        <v>9</v>
      </c>
      <c r="K251" s="78">
        <f t="shared" si="23"/>
        <v>2037</v>
      </c>
    </row>
    <row r="252" spans="1:11" x14ac:dyDescent="0.2">
      <c r="A252" s="12">
        <f>IFERROR(IF(A251+1&lt;=Duration*VLOOKUP(PaymentFrqcy,Mapping!A:B,2,FALSE),A251+1,""),"")</f>
        <v>208</v>
      </c>
      <c r="B252" s="58">
        <f t="shared" si="24"/>
        <v>171969.532193444</v>
      </c>
      <c r="C252" s="59">
        <f t="shared" si="19"/>
        <v>50337</v>
      </c>
      <c r="D252" s="60">
        <f t="shared" si="20"/>
        <v>2037</v>
      </c>
      <c r="E252" s="61">
        <f>IF(A252="","",InterestRate/VLOOKUP(PaymentFrqcy,Mapping!$A:$B,2,FALSE))</f>
        <v>2.2499999999999998E-3</v>
      </c>
      <c r="F252" s="62">
        <f>IF(A252="","",PMT(E252,Duration*VLOOKUP(PaymentFrqcy,Mapping!A:B,2,FALSE),LoanAmount,,VLOOKUP(PaymentsDue,Mapping!$A:$B,2,FALSE)))</f>
        <v>-843.75992868791536</v>
      </c>
      <c r="G252" s="62">
        <f>IF(A252="","",PPMT(E252,A252,Duration*VLOOKUP(PaymentFrqcy,Mapping!A:B,2,FALSE),LoanAmount,,VLOOKUP(PaymentsDue,Mapping!$A:$B,2,FALSE)))</f>
        <v>-456.82848125266662</v>
      </c>
      <c r="H252" s="62">
        <f>IF(A252="","",IPMT(E252,A252,Duration*VLOOKUP(PaymentFrqcy,Mapping!$A:$B,2,FALSE),LoanAmount,,VLOOKUP(PaymentsDue,Mapping!$A:$B,2,FALSE)))</f>
        <v>-386.9314474352488</v>
      </c>
      <c r="I252" s="58">
        <f t="shared" si="21"/>
        <v>171512.70371219135</v>
      </c>
      <c r="J252" s="12">
        <f t="shared" si="22"/>
        <v>10</v>
      </c>
      <c r="K252" s="78">
        <f t="shared" si="23"/>
        <v>2037</v>
      </c>
    </row>
    <row r="253" spans="1:11" x14ac:dyDescent="0.2">
      <c r="A253" s="12">
        <f>IFERROR(IF(A252+1&lt;=Duration*VLOOKUP(PaymentFrqcy,Mapping!A:B,2,FALSE),A252+1,""),"")</f>
        <v>209</v>
      </c>
      <c r="B253" s="58">
        <f t="shared" si="24"/>
        <v>171512.70371219135</v>
      </c>
      <c r="C253" s="59">
        <f t="shared" si="19"/>
        <v>50368</v>
      </c>
      <c r="D253" s="60">
        <f t="shared" si="20"/>
        <v>2037</v>
      </c>
      <c r="E253" s="61">
        <f>IF(A253="","",InterestRate/VLOOKUP(PaymentFrqcy,Mapping!$A:$B,2,FALSE))</f>
        <v>2.2499999999999998E-3</v>
      </c>
      <c r="F253" s="62">
        <f>IF(A253="","",PMT(E253,Duration*VLOOKUP(PaymentFrqcy,Mapping!A:B,2,FALSE),LoanAmount,,VLOOKUP(PaymentsDue,Mapping!$A:$B,2,FALSE)))</f>
        <v>-843.75992868791536</v>
      </c>
      <c r="G253" s="62">
        <f>IF(A253="","",PPMT(E253,A253,Duration*VLOOKUP(PaymentFrqcy,Mapping!A:B,2,FALSE),LoanAmount,,VLOOKUP(PaymentsDue,Mapping!$A:$B,2,FALSE)))</f>
        <v>-457.85634533548512</v>
      </c>
      <c r="H253" s="62">
        <f>IF(A253="","",IPMT(E253,A253,Duration*VLOOKUP(PaymentFrqcy,Mapping!$A:$B,2,FALSE),LoanAmount,,VLOOKUP(PaymentsDue,Mapping!$A:$B,2,FALSE)))</f>
        <v>-385.9035833524303</v>
      </c>
      <c r="I253" s="58">
        <f t="shared" si="21"/>
        <v>171054.84736685586</v>
      </c>
      <c r="J253" s="12">
        <f t="shared" si="22"/>
        <v>11</v>
      </c>
      <c r="K253" s="78">
        <f t="shared" si="23"/>
        <v>2037</v>
      </c>
    </row>
    <row r="254" spans="1:11" x14ac:dyDescent="0.2">
      <c r="A254" s="12">
        <f>IFERROR(IF(A253+1&lt;=Duration*VLOOKUP(PaymentFrqcy,Mapping!A:B,2,FALSE),A253+1,""),"")</f>
        <v>210</v>
      </c>
      <c r="B254" s="58">
        <f t="shared" si="24"/>
        <v>171054.84736685586</v>
      </c>
      <c r="C254" s="59">
        <f t="shared" si="19"/>
        <v>50398</v>
      </c>
      <c r="D254" s="60">
        <f t="shared" si="20"/>
        <v>2037</v>
      </c>
      <c r="E254" s="61">
        <f>IF(A254="","",InterestRate/VLOOKUP(PaymentFrqcy,Mapping!$A:$B,2,FALSE))</f>
        <v>2.2499999999999998E-3</v>
      </c>
      <c r="F254" s="62">
        <f>IF(A254="","",PMT(E254,Duration*VLOOKUP(PaymentFrqcy,Mapping!A:B,2,FALSE),LoanAmount,,VLOOKUP(PaymentsDue,Mapping!$A:$B,2,FALSE)))</f>
        <v>-843.75992868791536</v>
      </c>
      <c r="G254" s="62">
        <f>IF(A254="","",PPMT(E254,A254,Duration*VLOOKUP(PaymentFrqcy,Mapping!A:B,2,FALSE),LoanAmount,,VLOOKUP(PaymentsDue,Mapping!$A:$B,2,FALSE)))</f>
        <v>-458.88652211249001</v>
      </c>
      <c r="H254" s="62">
        <f>IF(A254="","",IPMT(E254,A254,Duration*VLOOKUP(PaymentFrqcy,Mapping!$A:$B,2,FALSE),LoanAmount,,VLOOKUP(PaymentsDue,Mapping!$A:$B,2,FALSE)))</f>
        <v>-384.87340657542546</v>
      </c>
      <c r="I254" s="58">
        <f t="shared" si="21"/>
        <v>170595.96084474336</v>
      </c>
      <c r="J254" s="12">
        <f t="shared" si="22"/>
        <v>12</v>
      </c>
      <c r="K254" s="78">
        <f t="shared" si="23"/>
        <v>2037</v>
      </c>
    </row>
    <row r="255" spans="1:11" x14ac:dyDescent="0.2">
      <c r="A255" s="12">
        <f>IFERROR(IF(A254+1&lt;=Duration*VLOOKUP(PaymentFrqcy,Mapping!A:B,2,FALSE),A254+1,""),"")</f>
        <v>211</v>
      </c>
      <c r="B255" s="58">
        <f t="shared" si="24"/>
        <v>170595.96084474336</v>
      </c>
      <c r="C255" s="59">
        <f t="shared" si="19"/>
        <v>50429</v>
      </c>
      <c r="D255" s="60">
        <f t="shared" si="20"/>
        <v>2038</v>
      </c>
      <c r="E255" s="61">
        <f>IF(A255="","",InterestRate/VLOOKUP(PaymentFrqcy,Mapping!$A:$B,2,FALSE))</f>
        <v>2.2499999999999998E-3</v>
      </c>
      <c r="F255" s="62">
        <f>IF(A255="","",PMT(E255,Duration*VLOOKUP(PaymentFrqcy,Mapping!A:B,2,FALSE),LoanAmount,,VLOOKUP(PaymentsDue,Mapping!$A:$B,2,FALSE)))</f>
        <v>-843.75992868791536</v>
      </c>
      <c r="G255" s="62">
        <f>IF(A255="","",PPMT(E255,A255,Duration*VLOOKUP(PaymentFrqcy,Mapping!A:B,2,FALSE),LoanAmount,,VLOOKUP(PaymentsDue,Mapping!$A:$B,2,FALSE)))</f>
        <v>-459.91901678724315</v>
      </c>
      <c r="H255" s="62">
        <f>IF(A255="","",IPMT(E255,A255,Duration*VLOOKUP(PaymentFrqcy,Mapping!$A:$B,2,FALSE),LoanAmount,,VLOOKUP(PaymentsDue,Mapping!$A:$B,2,FALSE)))</f>
        <v>-383.84091190067232</v>
      </c>
      <c r="I255" s="58">
        <f t="shared" si="21"/>
        <v>170136.04182795613</v>
      </c>
      <c r="J255" s="12">
        <f t="shared" si="22"/>
        <v>1</v>
      </c>
      <c r="K255" s="78">
        <f t="shared" si="23"/>
        <v>2038</v>
      </c>
    </row>
    <row r="256" spans="1:11" x14ac:dyDescent="0.2">
      <c r="A256" s="12">
        <f>IFERROR(IF(A255+1&lt;=Duration*VLOOKUP(PaymentFrqcy,Mapping!A:B,2,FALSE),A255+1,""),"")</f>
        <v>212</v>
      </c>
      <c r="B256" s="58">
        <f t="shared" si="24"/>
        <v>170136.04182795613</v>
      </c>
      <c r="C256" s="59">
        <f t="shared" si="19"/>
        <v>50460</v>
      </c>
      <c r="D256" s="60">
        <f t="shared" si="20"/>
        <v>2038</v>
      </c>
      <c r="E256" s="61">
        <f>IF(A256="","",InterestRate/VLOOKUP(PaymentFrqcy,Mapping!$A:$B,2,FALSE))</f>
        <v>2.2499999999999998E-3</v>
      </c>
      <c r="F256" s="62">
        <f>IF(A256="","",PMT(E256,Duration*VLOOKUP(PaymentFrqcy,Mapping!A:B,2,FALSE),LoanAmount,,VLOOKUP(PaymentsDue,Mapping!$A:$B,2,FALSE)))</f>
        <v>-843.75992868791536</v>
      </c>
      <c r="G256" s="62">
        <f>IF(A256="","",PPMT(E256,A256,Duration*VLOOKUP(PaymentFrqcy,Mapping!A:B,2,FALSE),LoanAmount,,VLOOKUP(PaymentsDue,Mapping!$A:$B,2,FALSE)))</f>
        <v>-460.95383457501435</v>
      </c>
      <c r="H256" s="62">
        <f>IF(A256="","",IPMT(E256,A256,Duration*VLOOKUP(PaymentFrqcy,Mapping!$A:$B,2,FALSE),LoanAmount,,VLOOKUP(PaymentsDue,Mapping!$A:$B,2,FALSE)))</f>
        <v>-382.80609411290101</v>
      </c>
      <c r="I256" s="58">
        <f t="shared" si="21"/>
        <v>169675.08799338111</v>
      </c>
      <c r="J256" s="12">
        <f t="shared" si="22"/>
        <v>2</v>
      </c>
      <c r="K256" s="78">
        <f t="shared" si="23"/>
        <v>2038</v>
      </c>
    </row>
    <row r="257" spans="1:11" x14ac:dyDescent="0.2">
      <c r="A257" s="12">
        <f>IFERROR(IF(A256+1&lt;=Duration*VLOOKUP(PaymentFrqcy,Mapping!A:B,2,FALSE),A256+1,""),"")</f>
        <v>213</v>
      </c>
      <c r="B257" s="58">
        <f t="shared" si="24"/>
        <v>169675.08799338111</v>
      </c>
      <c r="C257" s="59">
        <f t="shared" si="19"/>
        <v>50488</v>
      </c>
      <c r="D257" s="60">
        <f t="shared" si="20"/>
        <v>2038</v>
      </c>
      <c r="E257" s="61">
        <f>IF(A257="","",InterestRate/VLOOKUP(PaymentFrqcy,Mapping!$A:$B,2,FALSE))</f>
        <v>2.2499999999999998E-3</v>
      </c>
      <c r="F257" s="62">
        <f>IF(A257="","",PMT(E257,Duration*VLOOKUP(PaymentFrqcy,Mapping!A:B,2,FALSE),LoanAmount,,VLOOKUP(PaymentsDue,Mapping!$A:$B,2,FALSE)))</f>
        <v>-843.75992868791536</v>
      </c>
      <c r="G257" s="62">
        <f>IF(A257="","",PPMT(E257,A257,Duration*VLOOKUP(PaymentFrqcy,Mapping!A:B,2,FALSE),LoanAmount,,VLOOKUP(PaymentsDue,Mapping!$A:$B,2,FALSE)))</f>
        <v>-461.99098070280814</v>
      </c>
      <c r="H257" s="62">
        <f>IF(A257="","",IPMT(E257,A257,Duration*VLOOKUP(PaymentFrqcy,Mapping!$A:$B,2,FALSE),LoanAmount,,VLOOKUP(PaymentsDue,Mapping!$A:$B,2,FALSE)))</f>
        <v>-381.76894798510722</v>
      </c>
      <c r="I257" s="58">
        <f t="shared" si="21"/>
        <v>169213.09701267831</v>
      </c>
      <c r="J257" s="12">
        <f t="shared" si="22"/>
        <v>3</v>
      </c>
      <c r="K257" s="78">
        <f t="shared" si="23"/>
        <v>2038</v>
      </c>
    </row>
    <row r="258" spans="1:11" x14ac:dyDescent="0.2">
      <c r="A258" s="12">
        <f>IFERROR(IF(A257+1&lt;=Duration*VLOOKUP(PaymentFrqcy,Mapping!A:B,2,FALSE),A257+1,""),"")</f>
        <v>214</v>
      </c>
      <c r="B258" s="58">
        <f t="shared" si="24"/>
        <v>169213.09701267831</v>
      </c>
      <c r="C258" s="59">
        <f t="shared" si="19"/>
        <v>50519</v>
      </c>
      <c r="D258" s="60">
        <f t="shared" si="20"/>
        <v>2038</v>
      </c>
      <c r="E258" s="61">
        <f>IF(A258="","",InterestRate/VLOOKUP(PaymentFrqcy,Mapping!$A:$B,2,FALSE))</f>
        <v>2.2499999999999998E-3</v>
      </c>
      <c r="F258" s="62">
        <f>IF(A258="","",PMT(E258,Duration*VLOOKUP(PaymentFrqcy,Mapping!A:B,2,FALSE),LoanAmount,,VLOOKUP(PaymentsDue,Mapping!$A:$B,2,FALSE)))</f>
        <v>-843.75992868791536</v>
      </c>
      <c r="G258" s="62">
        <f>IF(A258="","",PPMT(E258,A258,Duration*VLOOKUP(PaymentFrqcy,Mapping!A:B,2,FALSE),LoanAmount,,VLOOKUP(PaymentsDue,Mapping!$A:$B,2,FALSE)))</f>
        <v>-463.03046040938943</v>
      </c>
      <c r="H258" s="62">
        <f>IF(A258="","",IPMT(E258,A258,Duration*VLOOKUP(PaymentFrqcy,Mapping!$A:$B,2,FALSE),LoanAmount,,VLOOKUP(PaymentsDue,Mapping!$A:$B,2,FALSE)))</f>
        <v>-380.72946827852587</v>
      </c>
      <c r="I258" s="58">
        <f t="shared" si="21"/>
        <v>168750.06655226892</v>
      </c>
      <c r="J258" s="12">
        <f t="shared" si="22"/>
        <v>4</v>
      </c>
      <c r="K258" s="78">
        <f t="shared" si="23"/>
        <v>2038</v>
      </c>
    </row>
    <row r="259" spans="1:11" x14ac:dyDescent="0.2">
      <c r="A259" s="12">
        <f>IFERROR(IF(A258+1&lt;=Duration*VLOOKUP(PaymentFrqcy,Mapping!A:B,2,FALSE),A258+1,""),"")</f>
        <v>215</v>
      </c>
      <c r="B259" s="58">
        <f t="shared" si="24"/>
        <v>168750.06655226892</v>
      </c>
      <c r="C259" s="59">
        <f t="shared" si="19"/>
        <v>50549</v>
      </c>
      <c r="D259" s="60">
        <f t="shared" si="20"/>
        <v>2038</v>
      </c>
      <c r="E259" s="61">
        <f>IF(A259="","",InterestRate/VLOOKUP(PaymentFrqcy,Mapping!$A:$B,2,FALSE))</f>
        <v>2.2499999999999998E-3</v>
      </c>
      <c r="F259" s="62">
        <f>IF(A259="","",PMT(E259,Duration*VLOOKUP(PaymentFrqcy,Mapping!A:B,2,FALSE),LoanAmount,,VLOOKUP(PaymentsDue,Mapping!$A:$B,2,FALSE)))</f>
        <v>-843.75992868791536</v>
      </c>
      <c r="G259" s="62">
        <f>IF(A259="","",PPMT(E259,A259,Duration*VLOOKUP(PaymentFrqcy,Mapping!A:B,2,FALSE),LoanAmount,,VLOOKUP(PaymentsDue,Mapping!$A:$B,2,FALSE)))</f>
        <v>-464.07227894531053</v>
      </c>
      <c r="H259" s="62">
        <f>IF(A259="","",IPMT(E259,A259,Duration*VLOOKUP(PaymentFrqcy,Mapping!$A:$B,2,FALSE),LoanAmount,,VLOOKUP(PaymentsDue,Mapping!$A:$B,2,FALSE)))</f>
        <v>-379.68764974260478</v>
      </c>
      <c r="I259" s="58">
        <f t="shared" si="21"/>
        <v>168285.99427332362</v>
      </c>
      <c r="J259" s="12">
        <f t="shared" si="22"/>
        <v>5</v>
      </c>
      <c r="K259" s="78">
        <f t="shared" si="23"/>
        <v>2038</v>
      </c>
    </row>
    <row r="260" spans="1:11" x14ac:dyDescent="0.2">
      <c r="A260" s="12">
        <f>IFERROR(IF(A259+1&lt;=Duration*VLOOKUP(PaymentFrqcy,Mapping!A:B,2,FALSE),A259+1,""),"")</f>
        <v>216</v>
      </c>
      <c r="B260" s="58">
        <f t="shared" si="24"/>
        <v>168285.99427332362</v>
      </c>
      <c r="C260" s="59">
        <f t="shared" si="19"/>
        <v>50580</v>
      </c>
      <c r="D260" s="60">
        <f t="shared" si="20"/>
        <v>2038</v>
      </c>
      <c r="E260" s="61">
        <f>IF(A260="","",InterestRate/VLOOKUP(PaymentFrqcy,Mapping!$A:$B,2,FALSE))</f>
        <v>2.2499999999999998E-3</v>
      </c>
      <c r="F260" s="62">
        <f>IF(A260="","",PMT(E260,Duration*VLOOKUP(PaymentFrqcy,Mapping!A:B,2,FALSE),LoanAmount,,VLOOKUP(PaymentsDue,Mapping!$A:$B,2,FALSE)))</f>
        <v>-843.75992868791536</v>
      </c>
      <c r="G260" s="62">
        <f>IF(A260="","",PPMT(E260,A260,Duration*VLOOKUP(PaymentFrqcy,Mapping!A:B,2,FALSE),LoanAmount,,VLOOKUP(PaymentsDue,Mapping!$A:$B,2,FALSE)))</f>
        <v>-465.11644157293756</v>
      </c>
      <c r="H260" s="62">
        <f>IF(A260="","",IPMT(E260,A260,Duration*VLOOKUP(PaymentFrqcy,Mapping!$A:$B,2,FALSE),LoanAmount,,VLOOKUP(PaymentsDue,Mapping!$A:$B,2,FALSE)))</f>
        <v>-378.6434871149778</v>
      </c>
      <c r="I260" s="58">
        <f t="shared" si="21"/>
        <v>167820.87783175069</v>
      </c>
      <c r="J260" s="12">
        <f t="shared" si="22"/>
        <v>6</v>
      </c>
      <c r="K260" s="78">
        <f t="shared" si="23"/>
        <v>2038</v>
      </c>
    </row>
    <row r="261" spans="1:11" x14ac:dyDescent="0.2">
      <c r="A261" s="12">
        <f>IFERROR(IF(A260+1&lt;=Duration*VLOOKUP(PaymentFrqcy,Mapping!A:B,2,FALSE),A260+1,""),"")</f>
        <v>217</v>
      </c>
      <c r="B261" s="58">
        <f t="shared" si="24"/>
        <v>167820.87783175069</v>
      </c>
      <c r="C261" s="59">
        <f t="shared" si="19"/>
        <v>50610</v>
      </c>
      <c r="D261" s="60">
        <f t="shared" si="20"/>
        <v>2038</v>
      </c>
      <c r="E261" s="61">
        <f>IF(A261="","",InterestRate/VLOOKUP(PaymentFrqcy,Mapping!$A:$B,2,FALSE))</f>
        <v>2.2499999999999998E-3</v>
      </c>
      <c r="F261" s="62">
        <f>IF(A261="","",PMT(E261,Duration*VLOOKUP(PaymentFrqcy,Mapping!A:B,2,FALSE),LoanAmount,,VLOOKUP(PaymentsDue,Mapping!$A:$B,2,FALSE)))</f>
        <v>-843.75992868791536</v>
      </c>
      <c r="G261" s="62">
        <f>IF(A261="","",PPMT(E261,A261,Duration*VLOOKUP(PaymentFrqcy,Mapping!A:B,2,FALSE),LoanAmount,,VLOOKUP(PaymentsDue,Mapping!$A:$B,2,FALSE)))</f>
        <v>-466.16295356647663</v>
      </c>
      <c r="H261" s="62">
        <f>IF(A261="","",IPMT(E261,A261,Duration*VLOOKUP(PaymentFrqcy,Mapping!$A:$B,2,FALSE),LoanAmount,,VLOOKUP(PaymentsDue,Mapping!$A:$B,2,FALSE)))</f>
        <v>-377.59697512143873</v>
      </c>
      <c r="I261" s="58">
        <f t="shared" si="21"/>
        <v>167354.71487818423</v>
      </c>
      <c r="J261" s="12">
        <f t="shared" si="22"/>
        <v>7</v>
      </c>
      <c r="K261" s="78">
        <f t="shared" si="23"/>
        <v>2038</v>
      </c>
    </row>
    <row r="262" spans="1:11" x14ac:dyDescent="0.2">
      <c r="A262" s="12">
        <f>IFERROR(IF(A261+1&lt;=Duration*VLOOKUP(PaymentFrqcy,Mapping!A:B,2,FALSE),A261+1,""),"")</f>
        <v>218</v>
      </c>
      <c r="B262" s="58">
        <f t="shared" si="24"/>
        <v>167354.71487818423</v>
      </c>
      <c r="C262" s="59">
        <f t="shared" si="19"/>
        <v>50641</v>
      </c>
      <c r="D262" s="60">
        <f t="shared" si="20"/>
        <v>2038</v>
      </c>
      <c r="E262" s="61">
        <f>IF(A262="","",InterestRate/VLOOKUP(PaymentFrqcy,Mapping!$A:$B,2,FALSE))</f>
        <v>2.2499999999999998E-3</v>
      </c>
      <c r="F262" s="62">
        <f>IF(A262="","",PMT(E262,Duration*VLOOKUP(PaymentFrqcy,Mapping!A:B,2,FALSE),LoanAmount,,VLOOKUP(PaymentsDue,Mapping!$A:$B,2,FALSE)))</f>
        <v>-843.75992868791536</v>
      </c>
      <c r="G262" s="62">
        <f>IF(A262="","",PPMT(E262,A262,Duration*VLOOKUP(PaymentFrqcy,Mapping!A:B,2,FALSE),LoanAmount,,VLOOKUP(PaymentsDue,Mapping!$A:$B,2,FALSE)))</f>
        <v>-467.21182021200127</v>
      </c>
      <c r="H262" s="62">
        <f>IF(A262="","",IPMT(E262,A262,Duration*VLOOKUP(PaymentFrqcy,Mapping!$A:$B,2,FALSE),LoanAmount,,VLOOKUP(PaymentsDue,Mapping!$A:$B,2,FALSE)))</f>
        <v>-376.54810847591415</v>
      </c>
      <c r="I262" s="58">
        <f t="shared" si="21"/>
        <v>166887.50305797224</v>
      </c>
      <c r="J262" s="12">
        <f t="shared" si="22"/>
        <v>8</v>
      </c>
      <c r="K262" s="78">
        <f t="shared" si="23"/>
        <v>2038</v>
      </c>
    </row>
    <row r="263" spans="1:11" x14ac:dyDescent="0.2">
      <c r="A263" s="12">
        <f>IFERROR(IF(A262+1&lt;=Duration*VLOOKUP(PaymentFrqcy,Mapping!A:B,2,FALSE),A262+1,""),"")</f>
        <v>219</v>
      </c>
      <c r="B263" s="58">
        <f t="shared" si="24"/>
        <v>166887.50305797224</v>
      </c>
      <c r="C263" s="59">
        <f t="shared" si="19"/>
        <v>50672</v>
      </c>
      <c r="D263" s="60">
        <f t="shared" si="20"/>
        <v>2038</v>
      </c>
      <c r="E263" s="61">
        <f>IF(A263="","",InterestRate/VLOOKUP(PaymentFrqcy,Mapping!$A:$B,2,FALSE))</f>
        <v>2.2499999999999998E-3</v>
      </c>
      <c r="F263" s="62">
        <f>IF(A263="","",PMT(E263,Duration*VLOOKUP(PaymentFrqcy,Mapping!A:B,2,FALSE),LoanAmount,,VLOOKUP(PaymentsDue,Mapping!$A:$B,2,FALSE)))</f>
        <v>-843.75992868791536</v>
      </c>
      <c r="G263" s="62">
        <f>IF(A263="","",PPMT(E263,A263,Duration*VLOOKUP(PaymentFrqcy,Mapping!A:B,2,FALSE),LoanAmount,,VLOOKUP(PaymentsDue,Mapping!$A:$B,2,FALSE)))</f>
        <v>-468.26304680747825</v>
      </c>
      <c r="H263" s="62">
        <f>IF(A263="","",IPMT(E263,A263,Duration*VLOOKUP(PaymentFrqcy,Mapping!$A:$B,2,FALSE),LoanAmount,,VLOOKUP(PaymentsDue,Mapping!$A:$B,2,FALSE)))</f>
        <v>-375.49688188043712</v>
      </c>
      <c r="I263" s="58">
        <f t="shared" si="21"/>
        <v>166419.24001116477</v>
      </c>
      <c r="J263" s="12">
        <f t="shared" si="22"/>
        <v>9</v>
      </c>
      <c r="K263" s="78">
        <f t="shared" si="23"/>
        <v>2038</v>
      </c>
    </row>
    <row r="264" spans="1:11" x14ac:dyDescent="0.2">
      <c r="A264" s="12">
        <f>IFERROR(IF(A263+1&lt;=Duration*VLOOKUP(PaymentFrqcy,Mapping!A:B,2,FALSE),A263+1,""),"")</f>
        <v>220</v>
      </c>
      <c r="B264" s="58">
        <f t="shared" si="24"/>
        <v>166419.24001116477</v>
      </c>
      <c r="C264" s="59">
        <f t="shared" si="19"/>
        <v>50702</v>
      </c>
      <c r="D264" s="60">
        <f t="shared" si="20"/>
        <v>2038</v>
      </c>
      <c r="E264" s="61">
        <f>IF(A264="","",InterestRate/VLOOKUP(PaymentFrqcy,Mapping!$A:$B,2,FALSE))</f>
        <v>2.2499999999999998E-3</v>
      </c>
      <c r="F264" s="62">
        <f>IF(A264="","",PMT(E264,Duration*VLOOKUP(PaymentFrqcy,Mapping!A:B,2,FALSE),LoanAmount,,VLOOKUP(PaymentsDue,Mapping!$A:$B,2,FALSE)))</f>
        <v>-843.75992868791536</v>
      </c>
      <c r="G264" s="62">
        <f>IF(A264="","",PPMT(E264,A264,Duration*VLOOKUP(PaymentFrqcy,Mapping!A:B,2,FALSE),LoanAmount,,VLOOKUP(PaymentsDue,Mapping!$A:$B,2,FALSE)))</f>
        <v>-469.31663866279507</v>
      </c>
      <c r="H264" s="62">
        <f>IF(A264="","",IPMT(E264,A264,Duration*VLOOKUP(PaymentFrqcy,Mapping!$A:$B,2,FALSE),LoanAmount,,VLOOKUP(PaymentsDue,Mapping!$A:$B,2,FALSE)))</f>
        <v>-374.44329002512029</v>
      </c>
      <c r="I264" s="58">
        <f t="shared" si="21"/>
        <v>165949.92337250197</v>
      </c>
      <c r="J264" s="12">
        <f t="shared" si="22"/>
        <v>10</v>
      </c>
      <c r="K264" s="78">
        <f t="shared" si="23"/>
        <v>2038</v>
      </c>
    </row>
    <row r="265" spans="1:11" x14ac:dyDescent="0.2">
      <c r="A265" s="12">
        <f>IFERROR(IF(A264+1&lt;=Duration*VLOOKUP(PaymentFrqcy,Mapping!A:B,2,FALSE),A264+1,""),"")</f>
        <v>221</v>
      </c>
      <c r="B265" s="58">
        <f t="shared" si="24"/>
        <v>165949.92337250197</v>
      </c>
      <c r="C265" s="59">
        <f t="shared" si="19"/>
        <v>50733</v>
      </c>
      <c r="D265" s="60">
        <f t="shared" si="20"/>
        <v>2038</v>
      </c>
      <c r="E265" s="61">
        <f>IF(A265="","",InterestRate/VLOOKUP(PaymentFrqcy,Mapping!$A:$B,2,FALSE))</f>
        <v>2.2499999999999998E-3</v>
      </c>
      <c r="F265" s="62">
        <f>IF(A265="","",PMT(E265,Duration*VLOOKUP(PaymentFrqcy,Mapping!A:B,2,FALSE),LoanAmount,,VLOOKUP(PaymentsDue,Mapping!$A:$B,2,FALSE)))</f>
        <v>-843.75992868791536</v>
      </c>
      <c r="G265" s="62">
        <f>IF(A265="","",PPMT(E265,A265,Duration*VLOOKUP(PaymentFrqcy,Mapping!A:B,2,FALSE),LoanAmount,,VLOOKUP(PaymentsDue,Mapping!$A:$B,2,FALSE)))</f>
        <v>-470.37260109978638</v>
      </c>
      <c r="H265" s="62">
        <f>IF(A265="","",IPMT(E265,A265,Duration*VLOOKUP(PaymentFrqcy,Mapping!$A:$B,2,FALSE),LoanAmount,,VLOOKUP(PaymentsDue,Mapping!$A:$B,2,FALSE)))</f>
        <v>-373.38732758812904</v>
      </c>
      <c r="I265" s="58">
        <f t="shared" si="21"/>
        <v>165479.5507714022</v>
      </c>
      <c r="J265" s="12">
        <f t="shared" si="22"/>
        <v>11</v>
      </c>
      <c r="K265" s="78">
        <f t="shared" si="23"/>
        <v>2038</v>
      </c>
    </row>
    <row r="266" spans="1:11" x14ac:dyDescent="0.2">
      <c r="A266" s="12">
        <f>IFERROR(IF(A265+1&lt;=Duration*VLOOKUP(PaymentFrqcy,Mapping!A:B,2,FALSE),A265+1,""),"")</f>
        <v>222</v>
      </c>
      <c r="B266" s="58">
        <f t="shared" si="24"/>
        <v>165479.5507714022</v>
      </c>
      <c r="C266" s="59">
        <f t="shared" si="19"/>
        <v>50763</v>
      </c>
      <c r="D266" s="60">
        <f t="shared" si="20"/>
        <v>2038</v>
      </c>
      <c r="E266" s="61">
        <f>IF(A266="","",InterestRate/VLOOKUP(PaymentFrqcy,Mapping!$A:$B,2,FALSE))</f>
        <v>2.2499999999999998E-3</v>
      </c>
      <c r="F266" s="62">
        <f>IF(A266="","",PMT(E266,Duration*VLOOKUP(PaymentFrqcy,Mapping!A:B,2,FALSE),LoanAmount,,VLOOKUP(PaymentsDue,Mapping!$A:$B,2,FALSE)))</f>
        <v>-843.75992868791536</v>
      </c>
      <c r="G266" s="62">
        <f>IF(A266="","",PPMT(E266,A266,Duration*VLOOKUP(PaymentFrqcy,Mapping!A:B,2,FALSE),LoanAmount,,VLOOKUP(PaymentsDue,Mapping!$A:$B,2,FALSE)))</f>
        <v>-471.43093945226087</v>
      </c>
      <c r="H266" s="62">
        <f>IF(A266="","",IPMT(E266,A266,Duration*VLOOKUP(PaymentFrqcy,Mapping!$A:$B,2,FALSE),LoanAmount,,VLOOKUP(PaymentsDue,Mapping!$A:$B,2,FALSE)))</f>
        <v>-372.3289892356546</v>
      </c>
      <c r="I266" s="58">
        <f t="shared" si="21"/>
        <v>165008.11983194994</v>
      </c>
      <c r="J266" s="12">
        <f t="shared" si="22"/>
        <v>12</v>
      </c>
      <c r="K266" s="78">
        <f t="shared" si="23"/>
        <v>2038</v>
      </c>
    </row>
    <row r="267" spans="1:11" x14ac:dyDescent="0.2">
      <c r="A267" s="12">
        <f>IFERROR(IF(A266+1&lt;=Duration*VLOOKUP(PaymentFrqcy,Mapping!A:B,2,FALSE),A266+1,""),"")</f>
        <v>223</v>
      </c>
      <c r="B267" s="58">
        <f t="shared" si="24"/>
        <v>165008.11983194994</v>
      </c>
      <c r="C267" s="59">
        <f t="shared" si="19"/>
        <v>50794</v>
      </c>
      <c r="D267" s="60">
        <f t="shared" si="20"/>
        <v>2039</v>
      </c>
      <c r="E267" s="61">
        <f>IF(A267="","",InterestRate/VLOOKUP(PaymentFrqcy,Mapping!$A:$B,2,FALSE))</f>
        <v>2.2499999999999998E-3</v>
      </c>
      <c r="F267" s="62">
        <f>IF(A267="","",PMT(E267,Duration*VLOOKUP(PaymentFrqcy,Mapping!A:B,2,FALSE),LoanAmount,,VLOOKUP(PaymentsDue,Mapping!$A:$B,2,FALSE)))</f>
        <v>-843.75992868791536</v>
      </c>
      <c r="G267" s="62">
        <f>IF(A267="","",PPMT(E267,A267,Duration*VLOOKUP(PaymentFrqcy,Mapping!A:B,2,FALSE),LoanAmount,,VLOOKUP(PaymentsDue,Mapping!$A:$B,2,FALSE)))</f>
        <v>-472.49165906602838</v>
      </c>
      <c r="H267" s="62">
        <f>IF(A267="","",IPMT(E267,A267,Duration*VLOOKUP(PaymentFrqcy,Mapping!$A:$B,2,FALSE),LoanAmount,,VLOOKUP(PaymentsDue,Mapping!$A:$B,2,FALSE)))</f>
        <v>-371.26826962188699</v>
      </c>
      <c r="I267" s="58">
        <f t="shared" si="21"/>
        <v>164535.62817288391</v>
      </c>
      <c r="J267" s="12">
        <f t="shared" si="22"/>
        <v>1</v>
      </c>
      <c r="K267" s="78">
        <f t="shared" si="23"/>
        <v>2039</v>
      </c>
    </row>
    <row r="268" spans="1:11" x14ac:dyDescent="0.2">
      <c r="A268" s="12">
        <f>IFERROR(IF(A267+1&lt;=Duration*VLOOKUP(PaymentFrqcy,Mapping!A:B,2,FALSE),A267+1,""),"")</f>
        <v>224</v>
      </c>
      <c r="B268" s="58">
        <f t="shared" si="24"/>
        <v>164535.62817288391</v>
      </c>
      <c r="C268" s="59">
        <f t="shared" si="19"/>
        <v>50825</v>
      </c>
      <c r="D268" s="60">
        <f t="shared" si="20"/>
        <v>2039</v>
      </c>
      <c r="E268" s="61">
        <f>IF(A268="","",InterestRate/VLOOKUP(PaymentFrqcy,Mapping!$A:$B,2,FALSE))</f>
        <v>2.2499999999999998E-3</v>
      </c>
      <c r="F268" s="62">
        <f>IF(A268="","",PMT(E268,Duration*VLOOKUP(PaymentFrqcy,Mapping!A:B,2,FALSE),LoanAmount,,VLOOKUP(PaymentsDue,Mapping!$A:$B,2,FALSE)))</f>
        <v>-843.75992868791536</v>
      </c>
      <c r="G268" s="62">
        <f>IF(A268="","",PPMT(E268,A268,Duration*VLOOKUP(PaymentFrqcy,Mapping!A:B,2,FALSE),LoanAmount,,VLOOKUP(PaymentsDue,Mapping!$A:$B,2,FALSE)))</f>
        <v>-473.55476529892695</v>
      </c>
      <c r="H268" s="62">
        <f>IF(A268="","",IPMT(E268,A268,Duration*VLOOKUP(PaymentFrqcy,Mapping!$A:$B,2,FALSE),LoanAmount,,VLOOKUP(PaymentsDue,Mapping!$A:$B,2,FALSE)))</f>
        <v>-370.20516338898835</v>
      </c>
      <c r="I268" s="58">
        <f t="shared" si="21"/>
        <v>164062.07340758498</v>
      </c>
      <c r="J268" s="12">
        <f t="shared" si="22"/>
        <v>2</v>
      </c>
      <c r="K268" s="78">
        <f t="shared" si="23"/>
        <v>2039</v>
      </c>
    </row>
    <row r="269" spans="1:11" x14ac:dyDescent="0.2">
      <c r="A269" s="12">
        <f>IFERROR(IF(A268+1&lt;=Duration*VLOOKUP(PaymentFrqcy,Mapping!A:B,2,FALSE),A268+1,""),"")</f>
        <v>225</v>
      </c>
      <c r="B269" s="58">
        <f t="shared" si="24"/>
        <v>164062.07340758498</v>
      </c>
      <c r="C269" s="59">
        <f t="shared" si="19"/>
        <v>50853</v>
      </c>
      <c r="D269" s="60">
        <f t="shared" si="20"/>
        <v>2039</v>
      </c>
      <c r="E269" s="61">
        <f>IF(A269="","",InterestRate/VLOOKUP(PaymentFrqcy,Mapping!$A:$B,2,FALSE))</f>
        <v>2.2499999999999998E-3</v>
      </c>
      <c r="F269" s="62">
        <f>IF(A269="","",PMT(E269,Duration*VLOOKUP(PaymentFrqcy,Mapping!A:B,2,FALSE),LoanAmount,,VLOOKUP(PaymentsDue,Mapping!$A:$B,2,FALSE)))</f>
        <v>-843.75992868791536</v>
      </c>
      <c r="G269" s="62">
        <f>IF(A269="","",PPMT(E269,A269,Duration*VLOOKUP(PaymentFrqcy,Mapping!A:B,2,FALSE),LoanAmount,,VLOOKUP(PaymentsDue,Mapping!$A:$B,2,FALSE)))</f>
        <v>-474.62026352084956</v>
      </c>
      <c r="H269" s="62">
        <f>IF(A269="","",IPMT(E269,A269,Duration*VLOOKUP(PaymentFrqcy,Mapping!$A:$B,2,FALSE),LoanAmount,,VLOOKUP(PaymentsDue,Mapping!$A:$B,2,FALSE)))</f>
        <v>-369.13966516706569</v>
      </c>
      <c r="I269" s="58">
        <f t="shared" si="21"/>
        <v>163587.45314406411</v>
      </c>
      <c r="J269" s="12">
        <f t="shared" si="22"/>
        <v>3</v>
      </c>
      <c r="K269" s="78">
        <f t="shared" si="23"/>
        <v>2039</v>
      </c>
    </row>
    <row r="270" spans="1:11" x14ac:dyDescent="0.2">
      <c r="A270" s="12">
        <f>IFERROR(IF(A269+1&lt;=Duration*VLOOKUP(PaymentFrqcy,Mapping!A:B,2,FALSE),A269+1,""),"")</f>
        <v>226</v>
      </c>
      <c r="B270" s="58">
        <f t="shared" si="24"/>
        <v>163587.45314406411</v>
      </c>
      <c r="C270" s="59">
        <f t="shared" si="19"/>
        <v>50884</v>
      </c>
      <c r="D270" s="60">
        <f t="shared" si="20"/>
        <v>2039</v>
      </c>
      <c r="E270" s="61">
        <f>IF(A270="","",InterestRate/VLOOKUP(PaymentFrqcy,Mapping!$A:$B,2,FALSE))</f>
        <v>2.2499999999999998E-3</v>
      </c>
      <c r="F270" s="62">
        <f>IF(A270="","",PMT(E270,Duration*VLOOKUP(PaymentFrqcy,Mapping!A:B,2,FALSE),LoanAmount,,VLOOKUP(PaymentsDue,Mapping!$A:$B,2,FALSE)))</f>
        <v>-843.75992868791536</v>
      </c>
      <c r="G270" s="62">
        <f>IF(A270="","",PPMT(E270,A270,Duration*VLOOKUP(PaymentFrqcy,Mapping!A:B,2,FALSE),LoanAmount,,VLOOKUP(PaymentsDue,Mapping!$A:$B,2,FALSE)))</f>
        <v>-475.68815911377158</v>
      </c>
      <c r="H270" s="62">
        <f>IF(A270="","",IPMT(E270,A270,Duration*VLOOKUP(PaymentFrqcy,Mapping!$A:$B,2,FALSE),LoanAmount,,VLOOKUP(PaymentsDue,Mapping!$A:$B,2,FALSE)))</f>
        <v>-368.07176957414384</v>
      </c>
      <c r="I270" s="58">
        <f t="shared" si="21"/>
        <v>163111.76498495034</v>
      </c>
      <c r="J270" s="12">
        <f t="shared" si="22"/>
        <v>4</v>
      </c>
      <c r="K270" s="78">
        <f t="shared" si="23"/>
        <v>2039</v>
      </c>
    </row>
    <row r="271" spans="1:11" x14ac:dyDescent="0.2">
      <c r="A271" s="12">
        <f>IFERROR(IF(A270+1&lt;=Duration*VLOOKUP(PaymentFrqcy,Mapping!A:B,2,FALSE),A270+1,""),"")</f>
        <v>227</v>
      </c>
      <c r="B271" s="58">
        <f t="shared" si="24"/>
        <v>163111.76498495034</v>
      </c>
      <c r="C271" s="59">
        <f t="shared" si="19"/>
        <v>50914</v>
      </c>
      <c r="D271" s="60">
        <f t="shared" si="20"/>
        <v>2039</v>
      </c>
      <c r="E271" s="61">
        <f>IF(A271="","",InterestRate/VLOOKUP(PaymentFrqcy,Mapping!$A:$B,2,FALSE))</f>
        <v>2.2499999999999998E-3</v>
      </c>
      <c r="F271" s="62">
        <f>IF(A271="","",PMT(E271,Duration*VLOOKUP(PaymentFrqcy,Mapping!A:B,2,FALSE),LoanAmount,,VLOOKUP(PaymentsDue,Mapping!$A:$B,2,FALSE)))</f>
        <v>-843.75992868791536</v>
      </c>
      <c r="G271" s="62">
        <f>IF(A271="","",PPMT(E271,A271,Duration*VLOOKUP(PaymentFrqcy,Mapping!A:B,2,FALSE),LoanAmount,,VLOOKUP(PaymentsDue,Mapping!$A:$B,2,FALSE)))</f>
        <v>-476.75845747177749</v>
      </c>
      <c r="H271" s="62">
        <f>IF(A271="","",IPMT(E271,A271,Duration*VLOOKUP(PaymentFrqcy,Mapping!$A:$B,2,FALSE),LoanAmount,,VLOOKUP(PaymentsDue,Mapping!$A:$B,2,FALSE)))</f>
        <v>-367.00147121613787</v>
      </c>
      <c r="I271" s="58">
        <f t="shared" si="21"/>
        <v>162635.00652747854</v>
      </c>
      <c r="J271" s="12">
        <f t="shared" si="22"/>
        <v>5</v>
      </c>
      <c r="K271" s="78">
        <f t="shared" si="23"/>
        <v>2039</v>
      </c>
    </row>
    <row r="272" spans="1:11" x14ac:dyDescent="0.2">
      <c r="A272" s="12">
        <f>IFERROR(IF(A271+1&lt;=Duration*VLOOKUP(PaymentFrqcy,Mapping!A:B,2,FALSE),A271+1,""),"")</f>
        <v>228</v>
      </c>
      <c r="B272" s="58">
        <f t="shared" si="24"/>
        <v>162635.00652747854</v>
      </c>
      <c r="C272" s="59">
        <f t="shared" si="19"/>
        <v>50945</v>
      </c>
      <c r="D272" s="60">
        <f t="shared" si="20"/>
        <v>2039</v>
      </c>
      <c r="E272" s="61">
        <f>IF(A272="","",InterestRate/VLOOKUP(PaymentFrqcy,Mapping!$A:$B,2,FALSE))</f>
        <v>2.2499999999999998E-3</v>
      </c>
      <c r="F272" s="62">
        <f>IF(A272="","",PMT(E272,Duration*VLOOKUP(PaymentFrqcy,Mapping!A:B,2,FALSE),LoanAmount,,VLOOKUP(PaymentsDue,Mapping!$A:$B,2,FALSE)))</f>
        <v>-843.75992868791536</v>
      </c>
      <c r="G272" s="62">
        <f>IF(A272="","",PPMT(E272,A272,Duration*VLOOKUP(PaymentFrqcy,Mapping!A:B,2,FALSE),LoanAmount,,VLOOKUP(PaymentsDue,Mapping!$A:$B,2,FALSE)))</f>
        <v>-477.83116400108901</v>
      </c>
      <c r="H272" s="62">
        <f>IF(A272="","",IPMT(E272,A272,Duration*VLOOKUP(PaymentFrqcy,Mapping!$A:$B,2,FALSE),LoanAmount,,VLOOKUP(PaymentsDue,Mapping!$A:$B,2,FALSE)))</f>
        <v>-365.92876468682636</v>
      </c>
      <c r="I272" s="58">
        <f t="shared" si="21"/>
        <v>162157.17536347746</v>
      </c>
      <c r="J272" s="12">
        <f t="shared" si="22"/>
        <v>6</v>
      </c>
      <c r="K272" s="78">
        <f t="shared" si="23"/>
        <v>2039</v>
      </c>
    </row>
    <row r="273" spans="1:11" x14ac:dyDescent="0.2">
      <c r="A273" s="12">
        <f>IFERROR(IF(A272+1&lt;=Duration*VLOOKUP(PaymentFrqcy,Mapping!A:B,2,FALSE),A272+1,""),"")</f>
        <v>229</v>
      </c>
      <c r="B273" s="58">
        <f t="shared" si="24"/>
        <v>162157.17536347746</v>
      </c>
      <c r="C273" s="59">
        <f t="shared" si="19"/>
        <v>50975</v>
      </c>
      <c r="D273" s="60">
        <f t="shared" si="20"/>
        <v>2039</v>
      </c>
      <c r="E273" s="61">
        <f>IF(A273="","",InterestRate/VLOOKUP(PaymentFrqcy,Mapping!$A:$B,2,FALSE))</f>
        <v>2.2499999999999998E-3</v>
      </c>
      <c r="F273" s="62">
        <f>IF(A273="","",PMT(E273,Duration*VLOOKUP(PaymentFrqcy,Mapping!A:B,2,FALSE),LoanAmount,,VLOOKUP(PaymentsDue,Mapping!$A:$B,2,FALSE)))</f>
        <v>-843.75992868791536</v>
      </c>
      <c r="G273" s="62">
        <f>IF(A273="","",PPMT(E273,A273,Duration*VLOOKUP(PaymentFrqcy,Mapping!A:B,2,FALSE),LoanAmount,,VLOOKUP(PaymentsDue,Mapping!$A:$B,2,FALSE)))</f>
        <v>-478.90628412009141</v>
      </c>
      <c r="H273" s="62">
        <f>IF(A273="","",IPMT(E273,A273,Duration*VLOOKUP(PaymentFrqcy,Mapping!$A:$B,2,FALSE),LoanAmount,,VLOOKUP(PaymentsDue,Mapping!$A:$B,2,FALSE)))</f>
        <v>-364.85364456782401</v>
      </c>
      <c r="I273" s="58">
        <f t="shared" si="21"/>
        <v>161678.26907935739</v>
      </c>
      <c r="J273" s="12">
        <f t="shared" si="22"/>
        <v>7</v>
      </c>
      <c r="K273" s="78">
        <f t="shared" si="23"/>
        <v>2039</v>
      </c>
    </row>
    <row r="274" spans="1:11" x14ac:dyDescent="0.2">
      <c r="A274" s="12">
        <f>IFERROR(IF(A273+1&lt;=Duration*VLOOKUP(PaymentFrqcy,Mapping!A:B,2,FALSE),A273+1,""),"")</f>
        <v>230</v>
      </c>
      <c r="B274" s="58">
        <f t="shared" si="24"/>
        <v>161678.26907935739</v>
      </c>
      <c r="C274" s="59">
        <f t="shared" si="19"/>
        <v>51006</v>
      </c>
      <c r="D274" s="60">
        <f t="shared" si="20"/>
        <v>2039</v>
      </c>
      <c r="E274" s="61">
        <f>IF(A274="","",InterestRate/VLOOKUP(PaymentFrqcy,Mapping!$A:$B,2,FALSE))</f>
        <v>2.2499999999999998E-3</v>
      </c>
      <c r="F274" s="62">
        <f>IF(A274="","",PMT(E274,Duration*VLOOKUP(PaymentFrqcy,Mapping!A:B,2,FALSE),LoanAmount,,VLOOKUP(PaymentsDue,Mapping!$A:$B,2,FALSE)))</f>
        <v>-843.75992868791536</v>
      </c>
      <c r="G274" s="62">
        <f>IF(A274="","",PPMT(E274,A274,Duration*VLOOKUP(PaymentFrqcy,Mapping!A:B,2,FALSE),LoanAmount,,VLOOKUP(PaymentsDue,Mapping!$A:$B,2,FALSE)))</f>
        <v>-479.98382325936166</v>
      </c>
      <c r="H274" s="62">
        <f>IF(A274="","",IPMT(E274,A274,Duration*VLOOKUP(PaymentFrqcy,Mapping!$A:$B,2,FALSE),LoanAmount,,VLOOKUP(PaymentsDue,Mapping!$A:$B,2,FALSE)))</f>
        <v>-363.77610542855376</v>
      </c>
      <c r="I274" s="58">
        <f t="shared" si="21"/>
        <v>161198.28525609802</v>
      </c>
      <c r="J274" s="12">
        <f t="shared" si="22"/>
        <v>8</v>
      </c>
      <c r="K274" s="78">
        <f t="shared" si="23"/>
        <v>2039</v>
      </c>
    </row>
    <row r="275" spans="1:11" x14ac:dyDescent="0.2">
      <c r="A275" s="12">
        <f>IFERROR(IF(A274+1&lt;=Duration*VLOOKUP(PaymentFrqcy,Mapping!A:B,2,FALSE),A274+1,""),"")</f>
        <v>231</v>
      </c>
      <c r="B275" s="58">
        <f t="shared" si="24"/>
        <v>161198.28525609802</v>
      </c>
      <c r="C275" s="59">
        <f t="shared" si="19"/>
        <v>51037</v>
      </c>
      <c r="D275" s="60">
        <f t="shared" si="20"/>
        <v>2039</v>
      </c>
      <c r="E275" s="61">
        <f>IF(A275="","",InterestRate/VLOOKUP(PaymentFrqcy,Mapping!$A:$B,2,FALSE))</f>
        <v>2.2499999999999998E-3</v>
      </c>
      <c r="F275" s="62">
        <f>IF(A275="","",PMT(E275,Duration*VLOOKUP(PaymentFrqcy,Mapping!A:B,2,FALSE),LoanAmount,,VLOOKUP(PaymentsDue,Mapping!$A:$B,2,FALSE)))</f>
        <v>-843.75992868791536</v>
      </c>
      <c r="G275" s="62">
        <f>IF(A275="","",PPMT(E275,A275,Duration*VLOOKUP(PaymentFrqcy,Mapping!A:B,2,FALSE),LoanAmount,,VLOOKUP(PaymentsDue,Mapping!$A:$B,2,FALSE)))</f>
        <v>-481.06378686169512</v>
      </c>
      <c r="H275" s="62">
        <f>IF(A275="","",IPMT(E275,A275,Duration*VLOOKUP(PaymentFrqcy,Mapping!$A:$B,2,FALSE),LoanAmount,,VLOOKUP(PaymentsDue,Mapping!$A:$B,2,FALSE)))</f>
        <v>-362.69614182622013</v>
      </c>
      <c r="I275" s="58">
        <f t="shared" si="21"/>
        <v>160717.22146923633</v>
      </c>
      <c r="J275" s="12">
        <f t="shared" si="22"/>
        <v>9</v>
      </c>
      <c r="K275" s="78">
        <f t="shared" si="23"/>
        <v>2039</v>
      </c>
    </row>
    <row r="276" spans="1:11" x14ac:dyDescent="0.2">
      <c r="A276" s="12">
        <f>IFERROR(IF(A275+1&lt;=Duration*VLOOKUP(PaymentFrqcy,Mapping!A:B,2,FALSE),A275+1,""),"")</f>
        <v>232</v>
      </c>
      <c r="B276" s="58">
        <f t="shared" si="24"/>
        <v>160717.22146923633</v>
      </c>
      <c r="C276" s="59">
        <f t="shared" si="19"/>
        <v>51067</v>
      </c>
      <c r="D276" s="60">
        <f t="shared" si="20"/>
        <v>2039</v>
      </c>
      <c r="E276" s="61">
        <f>IF(A276="","",InterestRate/VLOOKUP(PaymentFrqcy,Mapping!$A:$B,2,FALSE))</f>
        <v>2.2499999999999998E-3</v>
      </c>
      <c r="F276" s="62">
        <f>IF(A276="","",PMT(E276,Duration*VLOOKUP(PaymentFrqcy,Mapping!A:B,2,FALSE),LoanAmount,,VLOOKUP(PaymentsDue,Mapping!$A:$B,2,FALSE)))</f>
        <v>-843.75992868791536</v>
      </c>
      <c r="G276" s="62">
        <f>IF(A276="","",PPMT(E276,A276,Duration*VLOOKUP(PaymentFrqcy,Mapping!A:B,2,FALSE),LoanAmount,,VLOOKUP(PaymentsDue,Mapping!$A:$B,2,FALSE)))</f>
        <v>-482.14618038213399</v>
      </c>
      <c r="H276" s="62">
        <f>IF(A276="","",IPMT(E276,A276,Duration*VLOOKUP(PaymentFrqcy,Mapping!$A:$B,2,FALSE),LoanAmount,,VLOOKUP(PaymentsDue,Mapping!$A:$B,2,FALSE)))</f>
        <v>-361.61374830578131</v>
      </c>
      <c r="I276" s="58">
        <f t="shared" si="21"/>
        <v>160235.07528885419</v>
      </c>
      <c r="J276" s="12">
        <f t="shared" si="22"/>
        <v>10</v>
      </c>
      <c r="K276" s="78">
        <f t="shared" si="23"/>
        <v>2039</v>
      </c>
    </row>
    <row r="277" spans="1:11" x14ac:dyDescent="0.2">
      <c r="A277" s="12">
        <f>IFERROR(IF(A276+1&lt;=Duration*VLOOKUP(PaymentFrqcy,Mapping!A:B,2,FALSE),A276+1,""),"")</f>
        <v>233</v>
      </c>
      <c r="B277" s="58">
        <f t="shared" si="24"/>
        <v>160235.07528885419</v>
      </c>
      <c r="C277" s="59">
        <f t="shared" si="19"/>
        <v>51098</v>
      </c>
      <c r="D277" s="60">
        <f t="shared" si="20"/>
        <v>2039</v>
      </c>
      <c r="E277" s="61">
        <f>IF(A277="","",InterestRate/VLOOKUP(PaymentFrqcy,Mapping!$A:$B,2,FALSE))</f>
        <v>2.2499999999999998E-3</v>
      </c>
      <c r="F277" s="62">
        <f>IF(A277="","",PMT(E277,Duration*VLOOKUP(PaymentFrqcy,Mapping!A:B,2,FALSE),LoanAmount,,VLOOKUP(PaymentsDue,Mapping!$A:$B,2,FALSE)))</f>
        <v>-843.75992868791536</v>
      </c>
      <c r="G277" s="62">
        <f>IF(A277="","",PPMT(E277,A277,Duration*VLOOKUP(PaymentFrqcy,Mapping!A:B,2,FALSE),LoanAmount,,VLOOKUP(PaymentsDue,Mapping!$A:$B,2,FALSE)))</f>
        <v>-483.23100928799386</v>
      </c>
      <c r="H277" s="62">
        <f>IF(A277="","",IPMT(E277,A277,Duration*VLOOKUP(PaymentFrqcy,Mapping!$A:$B,2,FALSE),LoanAmount,,VLOOKUP(PaymentsDue,Mapping!$A:$B,2,FALSE)))</f>
        <v>-360.52891939992156</v>
      </c>
      <c r="I277" s="58">
        <f t="shared" si="21"/>
        <v>159751.8442795662</v>
      </c>
      <c r="J277" s="12">
        <f t="shared" si="22"/>
        <v>11</v>
      </c>
      <c r="K277" s="78">
        <f t="shared" si="23"/>
        <v>2039</v>
      </c>
    </row>
    <row r="278" spans="1:11" x14ac:dyDescent="0.2">
      <c r="A278" s="12">
        <f>IFERROR(IF(A277+1&lt;=Duration*VLOOKUP(PaymentFrqcy,Mapping!A:B,2,FALSE),A277+1,""),"")</f>
        <v>234</v>
      </c>
      <c r="B278" s="58">
        <f t="shared" si="24"/>
        <v>159751.8442795662</v>
      </c>
      <c r="C278" s="59">
        <f t="shared" si="19"/>
        <v>51128</v>
      </c>
      <c r="D278" s="60">
        <f t="shared" si="20"/>
        <v>2039</v>
      </c>
      <c r="E278" s="61">
        <f>IF(A278="","",InterestRate/VLOOKUP(PaymentFrqcy,Mapping!$A:$B,2,FALSE))</f>
        <v>2.2499999999999998E-3</v>
      </c>
      <c r="F278" s="62">
        <f>IF(A278="","",PMT(E278,Duration*VLOOKUP(PaymentFrqcy,Mapping!A:B,2,FALSE),LoanAmount,,VLOOKUP(PaymentsDue,Mapping!$A:$B,2,FALSE)))</f>
        <v>-843.75992868791536</v>
      </c>
      <c r="G278" s="62">
        <f>IF(A278="","",PPMT(E278,A278,Duration*VLOOKUP(PaymentFrqcy,Mapping!A:B,2,FALSE),LoanAmount,,VLOOKUP(PaymentsDue,Mapping!$A:$B,2,FALSE)))</f>
        <v>-484.31827905889179</v>
      </c>
      <c r="H278" s="62">
        <f>IF(A278="","",IPMT(E278,A278,Duration*VLOOKUP(PaymentFrqcy,Mapping!$A:$B,2,FALSE),LoanAmount,,VLOOKUP(PaymentsDue,Mapping!$A:$B,2,FALSE)))</f>
        <v>-359.44164962902357</v>
      </c>
      <c r="I278" s="58">
        <f t="shared" si="21"/>
        <v>159267.52600050729</v>
      </c>
      <c r="J278" s="12">
        <f t="shared" si="22"/>
        <v>12</v>
      </c>
      <c r="K278" s="78">
        <f t="shared" si="23"/>
        <v>2039</v>
      </c>
    </row>
    <row r="279" spans="1:11" x14ac:dyDescent="0.2">
      <c r="A279" s="12">
        <f>IFERROR(IF(A278+1&lt;=Duration*VLOOKUP(PaymentFrqcy,Mapping!A:B,2,FALSE),A278+1,""),"")</f>
        <v>235</v>
      </c>
      <c r="B279" s="58">
        <f t="shared" si="24"/>
        <v>159267.52600050729</v>
      </c>
      <c r="C279" s="59">
        <f t="shared" si="19"/>
        <v>51159</v>
      </c>
      <c r="D279" s="60">
        <f t="shared" si="20"/>
        <v>2040</v>
      </c>
      <c r="E279" s="61">
        <f>IF(A279="","",InterestRate/VLOOKUP(PaymentFrqcy,Mapping!$A:$B,2,FALSE))</f>
        <v>2.2499999999999998E-3</v>
      </c>
      <c r="F279" s="62">
        <f>IF(A279="","",PMT(E279,Duration*VLOOKUP(PaymentFrqcy,Mapping!A:B,2,FALSE),LoanAmount,,VLOOKUP(PaymentsDue,Mapping!$A:$B,2,FALSE)))</f>
        <v>-843.75992868791536</v>
      </c>
      <c r="G279" s="62">
        <f>IF(A279="","",PPMT(E279,A279,Duration*VLOOKUP(PaymentFrqcy,Mapping!A:B,2,FALSE),LoanAmount,,VLOOKUP(PaymentsDue,Mapping!$A:$B,2,FALSE)))</f>
        <v>-485.40799518677437</v>
      </c>
      <c r="H279" s="62">
        <f>IF(A279="","",IPMT(E279,A279,Duration*VLOOKUP(PaymentFrqcy,Mapping!$A:$B,2,FALSE),LoanAmount,,VLOOKUP(PaymentsDue,Mapping!$A:$B,2,FALSE)))</f>
        <v>-358.35193350114105</v>
      </c>
      <c r="I279" s="58">
        <f t="shared" si="21"/>
        <v>158782.11800532052</v>
      </c>
      <c r="J279" s="12">
        <f t="shared" si="22"/>
        <v>1</v>
      </c>
      <c r="K279" s="78">
        <f t="shared" si="23"/>
        <v>2040</v>
      </c>
    </row>
    <row r="280" spans="1:11" x14ac:dyDescent="0.2">
      <c r="A280" s="12">
        <f>IFERROR(IF(A279+1&lt;=Duration*VLOOKUP(PaymentFrqcy,Mapping!A:B,2,FALSE),A279+1,""),"")</f>
        <v>236</v>
      </c>
      <c r="B280" s="58">
        <f t="shared" si="24"/>
        <v>158782.11800532052</v>
      </c>
      <c r="C280" s="59">
        <f t="shared" si="19"/>
        <v>51190</v>
      </c>
      <c r="D280" s="60">
        <f t="shared" si="20"/>
        <v>2040</v>
      </c>
      <c r="E280" s="61">
        <f>IF(A280="","",InterestRate/VLOOKUP(PaymentFrqcy,Mapping!$A:$B,2,FALSE))</f>
        <v>2.2499999999999998E-3</v>
      </c>
      <c r="F280" s="62">
        <f>IF(A280="","",PMT(E280,Duration*VLOOKUP(PaymentFrqcy,Mapping!A:B,2,FALSE),LoanAmount,,VLOOKUP(PaymentsDue,Mapping!$A:$B,2,FALSE)))</f>
        <v>-843.75992868791536</v>
      </c>
      <c r="G280" s="62">
        <f>IF(A280="","",PPMT(E280,A280,Duration*VLOOKUP(PaymentFrqcy,Mapping!A:B,2,FALSE),LoanAmount,,VLOOKUP(PaymentsDue,Mapping!$A:$B,2,FALSE)))</f>
        <v>-486.50016317594452</v>
      </c>
      <c r="H280" s="62">
        <f>IF(A280="","",IPMT(E280,A280,Duration*VLOOKUP(PaymentFrqcy,Mapping!$A:$B,2,FALSE),LoanAmount,,VLOOKUP(PaymentsDue,Mapping!$A:$B,2,FALSE)))</f>
        <v>-357.25976551197078</v>
      </c>
      <c r="I280" s="58">
        <f t="shared" si="21"/>
        <v>158295.61784214457</v>
      </c>
      <c r="J280" s="12">
        <f t="shared" si="22"/>
        <v>2</v>
      </c>
      <c r="K280" s="78">
        <f t="shared" si="23"/>
        <v>2040</v>
      </c>
    </row>
    <row r="281" spans="1:11" x14ac:dyDescent="0.2">
      <c r="A281" s="12">
        <f>IFERROR(IF(A280+1&lt;=Duration*VLOOKUP(PaymentFrqcy,Mapping!A:B,2,FALSE),A280+1,""),"")</f>
        <v>237</v>
      </c>
      <c r="B281" s="58">
        <f t="shared" si="24"/>
        <v>158295.61784214457</v>
      </c>
      <c r="C281" s="59">
        <f t="shared" si="19"/>
        <v>51219</v>
      </c>
      <c r="D281" s="60">
        <f t="shared" si="20"/>
        <v>2040</v>
      </c>
      <c r="E281" s="61">
        <f>IF(A281="","",InterestRate/VLOOKUP(PaymentFrqcy,Mapping!$A:$B,2,FALSE))</f>
        <v>2.2499999999999998E-3</v>
      </c>
      <c r="F281" s="62">
        <f>IF(A281="","",PMT(E281,Duration*VLOOKUP(PaymentFrqcy,Mapping!A:B,2,FALSE),LoanAmount,,VLOOKUP(PaymentsDue,Mapping!$A:$B,2,FALSE)))</f>
        <v>-843.75992868791536</v>
      </c>
      <c r="G281" s="62">
        <f>IF(A281="","",PPMT(E281,A281,Duration*VLOOKUP(PaymentFrqcy,Mapping!A:B,2,FALSE),LoanAmount,,VLOOKUP(PaymentsDue,Mapping!$A:$B,2,FALSE)))</f>
        <v>-487.59478854309049</v>
      </c>
      <c r="H281" s="62">
        <f>IF(A281="","",IPMT(E281,A281,Duration*VLOOKUP(PaymentFrqcy,Mapping!$A:$B,2,FALSE),LoanAmount,,VLOOKUP(PaymentsDue,Mapping!$A:$B,2,FALSE)))</f>
        <v>-356.16514014482505</v>
      </c>
      <c r="I281" s="58">
        <f t="shared" si="21"/>
        <v>157808.02305360147</v>
      </c>
      <c r="J281" s="12">
        <f t="shared" si="22"/>
        <v>3</v>
      </c>
      <c r="K281" s="78">
        <f t="shared" si="23"/>
        <v>2040</v>
      </c>
    </row>
    <row r="282" spans="1:11" x14ac:dyDescent="0.2">
      <c r="A282" s="12">
        <f>IFERROR(IF(A281+1&lt;=Duration*VLOOKUP(PaymentFrqcy,Mapping!A:B,2,FALSE),A281+1,""),"")</f>
        <v>238</v>
      </c>
      <c r="B282" s="58">
        <f t="shared" si="24"/>
        <v>157808.02305360147</v>
      </c>
      <c r="C282" s="59">
        <f t="shared" si="19"/>
        <v>51250</v>
      </c>
      <c r="D282" s="60">
        <f t="shared" si="20"/>
        <v>2040</v>
      </c>
      <c r="E282" s="61">
        <f>IF(A282="","",InterestRate/VLOOKUP(PaymentFrqcy,Mapping!$A:$B,2,FALSE))</f>
        <v>2.2499999999999998E-3</v>
      </c>
      <c r="F282" s="62">
        <f>IF(A282="","",PMT(E282,Duration*VLOOKUP(PaymentFrqcy,Mapping!A:B,2,FALSE),LoanAmount,,VLOOKUP(PaymentsDue,Mapping!$A:$B,2,FALSE)))</f>
        <v>-843.75992868791536</v>
      </c>
      <c r="G282" s="62">
        <f>IF(A282="","",PPMT(E282,A282,Duration*VLOOKUP(PaymentFrqcy,Mapping!A:B,2,FALSE),LoanAmount,,VLOOKUP(PaymentsDue,Mapping!$A:$B,2,FALSE)))</f>
        <v>-488.69187681731245</v>
      </c>
      <c r="H282" s="62">
        <f>IF(A282="","",IPMT(E282,A282,Duration*VLOOKUP(PaymentFrqcy,Mapping!$A:$B,2,FALSE),LoanAmount,,VLOOKUP(PaymentsDue,Mapping!$A:$B,2,FALSE)))</f>
        <v>-355.06805187060309</v>
      </c>
      <c r="I282" s="58">
        <f t="shared" si="21"/>
        <v>157319.33117678415</v>
      </c>
      <c r="J282" s="12">
        <f t="shared" si="22"/>
        <v>4</v>
      </c>
      <c r="K282" s="78">
        <f t="shared" si="23"/>
        <v>2040</v>
      </c>
    </row>
    <row r="283" spans="1:11" x14ac:dyDescent="0.2">
      <c r="A283" s="12">
        <f>IFERROR(IF(A282+1&lt;=Duration*VLOOKUP(PaymentFrqcy,Mapping!A:B,2,FALSE),A282+1,""),"")</f>
        <v>239</v>
      </c>
      <c r="B283" s="58">
        <f t="shared" si="24"/>
        <v>157319.33117678415</v>
      </c>
      <c r="C283" s="59">
        <f t="shared" si="19"/>
        <v>51280</v>
      </c>
      <c r="D283" s="60">
        <f t="shared" si="20"/>
        <v>2040</v>
      </c>
      <c r="E283" s="61">
        <f>IF(A283="","",InterestRate/VLOOKUP(PaymentFrqcy,Mapping!$A:$B,2,FALSE))</f>
        <v>2.2499999999999998E-3</v>
      </c>
      <c r="F283" s="62">
        <f>IF(A283="","",PMT(E283,Duration*VLOOKUP(PaymentFrqcy,Mapping!A:B,2,FALSE),LoanAmount,,VLOOKUP(PaymentsDue,Mapping!$A:$B,2,FALSE)))</f>
        <v>-843.75992868791536</v>
      </c>
      <c r="G283" s="62">
        <f>IF(A283="","",PPMT(E283,A283,Duration*VLOOKUP(PaymentFrqcy,Mapping!A:B,2,FALSE),LoanAmount,,VLOOKUP(PaymentsDue,Mapping!$A:$B,2,FALSE)))</f>
        <v>-489.79143354015133</v>
      </c>
      <c r="H283" s="62">
        <f>IF(A283="","",IPMT(E283,A283,Duration*VLOOKUP(PaymentFrqcy,Mapping!$A:$B,2,FALSE),LoanAmount,,VLOOKUP(PaymentsDue,Mapping!$A:$B,2,FALSE)))</f>
        <v>-353.96849514776403</v>
      </c>
      <c r="I283" s="58">
        <f t="shared" si="21"/>
        <v>156829.53974324401</v>
      </c>
      <c r="J283" s="12">
        <f t="shared" si="22"/>
        <v>5</v>
      </c>
      <c r="K283" s="78">
        <f t="shared" si="23"/>
        <v>2040</v>
      </c>
    </row>
    <row r="284" spans="1:11" x14ac:dyDescent="0.2">
      <c r="A284" s="12">
        <f>IFERROR(IF(A283+1&lt;=Duration*VLOOKUP(PaymentFrqcy,Mapping!A:B,2,FALSE),A283+1,""),"")</f>
        <v>240</v>
      </c>
      <c r="B284" s="58">
        <f t="shared" si="24"/>
        <v>156829.53974324401</v>
      </c>
      <c r="C284" s="59">
        <f t="shared" si="19"/>
        <v>51311</v>
      </c>
      <c r="D284" s="60">
        <f t="shared" si="20"/>
        <v>2040</v>
      </c>
      <c r="E284" s="61">
        <f>IF(A284="","",InterestRate/VLOOKUP(PaymentFrqcy,Mapping!$A:$B,2,FALSE))</f>
        <v>2.2499999999999998E-3</v>
      </c>
      <c r="F284" s="62">
        <f>IF(A284="","",PMT(E284,Duration*VLOOKUP(PaymentFrqcy,Mapping!A:B,2,FALSE),LoanAmount,,VLOOKUP(PaymentsDue,Mapping!$A:$B,2,FALSE)))</f>
        <v>-843.75992868791536</v>
      </c>
      <c r="G284" s="62">
        <f>IF(A284="","",PPMT(E284,A284,Duration*VLOOKUP(PaymentFrqcy,Mapping!A:B,2,FALSE),LoanAmount,,VLOOKUP(PaymentsDue,Mapping!$A:$B,2,FALSE)))</f>
        <v>-490.89346426561667</v>
      </c>
      <c r="H284" s="62">
        <f>IF(A284="","",IPMT(E284,A284,Duration*VLOOKUP(PaymentFrqcy,Mapping!$A:$B,2,FALSE),LoanAmount,,VLOOKUP(PaymentsDue,Mapping!$A:$B,2,FALSE)))</f>
        <v>-352.86646442229875</v>
      </c>
      <c r="I284" s="58">
        <f t="shared" si="21"/>
        <v>156338.64627897838</v>
      </c>
      <c r="J284" s="12">
        <f t="shared" si="22"/>
        <v>6</v>
      </c>
      <c r="K284" s="78">
        <f t="shared" si="23"/>
        <v>2040</v>
      </c>
    </row>
    <row r="285" spans="1:11" x14ac:dyDescent="0.2">
      <c r="A285" s="12">
        <f>IFERROR(IF(A284+1&lt;=Duration*VLOOKUP(PaymentFrqcy,Mapping!A:B,2,FALSE),A284+1,""),"")</f>
        <v>241</v>
      </c>
      <c r="B285" s="58">
        <f t="shared" si="24"/>
        <v>156338.64627897838</v>
      </c>
      <c r="C285" s="59">
        <f t="shared" si="19"/>
        <v>51341</v>
      </c>
      <c r="D285" s="60">
        <f t="shared" si="20"/>
        <v>2040</v>
      </c>
      <c r="E285" s="61">
        <f>IF(A285="","",InterestRate/VLOOKUP(PaymentFrqcy,Mapping!$A:$B,2,FALSE))</f>
        <v>2.2499999999999998E-3</v>
      </c>
      <c r="F285" s="62">
        <f>IF(A285="","",PMT(E285,Duration*VLOOKUP(PaymentFrqcy,Mapping!A:B,2,FALSE),LoanAmount,,VLOOKUP(PaymentsDue,Mapping!$A:$B,2,FALSE)))</f>
        <v>-843.75992868791536</v>
      </c>
      <c r="G285" s="62">
        <f>IF(A285="","",PPMT(E285,A285,Duration*VLOOKUP(PaymentFrqcy,Mapping!A:B,2,FALSE),LoanAmount,,VLOOKUP(PaymentsDue,Mapping!$A:$B,2,FALSE)))</f>
        <v>-491.99797456021435</v>
      </c>
      <c r="H285" s="62">
        <f>IF(A285="","",IPMT(E285,A285,Duration*VLOOKUP(PaymentFrqcy,Mapping!$A:$B,2,FALSE),LoanAmount,,VLOOKUP(PaymentsDue,Mapping!$A:$B,2,FALSE)))</f>
        <v>-351.76195412770107</v>
      </c>
      <c r="I285" s="58">
        <f t="shared" si="21"/>
        <v>155846.64830441817</v>
      </c>
      <c r="J285" s="12">
        <f t="shared" si="22"/>
        <v>7</v>
      </c>
      <c r="K285" s="78">
        <f t="shared" si="23"/>
        <v>2040</v>
      </c>
    </row>
    <row r="286" spans="1:11" x14ac:dyDescent="0.2">
      <c r="A286" s="12">
        <f>IFERROR(IF(A285+1&lt;=Duration*VLOOKUP(PaymentFrqcy,Mapping!A:B,2,FALSE),A285+1,""),"")</f>
        <v>242</v>
      </c>
      <c r="B286" s="58">
        <f t="shared" si="24"/>
        <v>155846.64830441817</v>
      </c>
      <c r="C286" s="59">
        <f t="shared" si="19"/>
        <v>51372</v>
      </c>
      <c r="D286" s="60">
        <f t="shared" si="20"/>
        <v>2040</v>
      </c>
      <c r="E286" s="61">
        <f>IF(A286="","",InterestRate/VLOOKUP(PaymentFrqcy,Mapping!$A:$B,2,FALSE))</f>
        <v>2.2499999999999998E-3</v>
      </c>
      <c r="F286" s="62">
        <f>IF(A286="","",PMT(E286,Duration*VLOOKUP(PaymentFrqcy,Mapping!A:B,2,FALSE),LoanAmount,,VLOOKUP(PaymentsDue,Mapping!$A:$B,2,FALSE)))</f>
        <v>-843.75992868791536</v>
      </c>
      <c r="G286" s="62">
        <f>IF(A286="","",PPMT(E286,A286,Duration*VLOOKUP(PaymentFrqcy,Mapping!A:B,2,FALSE),LoanAmount,,VLOOKUP(PaymentsDue,Mapping!$A:$B,2,FALSE)))</f>
        <v>-493.10497000297482</v>
      </c>
      <c r="H286" s="62">
        <f>IF(A286="","",IPMT(E286,A286,Duration*VLOOKUP(PaymentFrqcy,Mapping!$A:$B,2,FALSE),LoanAmount,,VLOOKUP(PaymentsDue,Mapping!$A:$B,2,FALSE)))</f>
        <v>-350.6549586849406</v>
      </c>
      <c r="I286" s="58">
        <f t="shared" si="21"/>
        <v>155353.54333441518</v>
      </c>
      <c r="J286" s="12">
        <f t="shared" si="22"/>
        <v>8</v>
      </c>
      <c r="K286" s="78">
        <f t="shared" si="23"/>
        <v>2040</v>
      </c>
    </row>
    <row r="287" spans="1:11" x14ac:dyDescent="0.2">
      <c r="A287" s="12">
        <f>IFERROR(IF(A286+1&lt;=Duration*VLOOKUP(PaymentFrqcy,Mapping!A:B,2,FALSE),A286+1,""),"")</f>
        <v>243</v>
      </c>
      <c r="B287" s="58">
        <f t="shared" si="24"/>
        <v>155353.54333441518</v>
      </c>
      <c r="C287" s="59">
        <f t="shared" si="19"/>
        <v>51403</v>
      </c>
      <c r="D287" s="60">
        <f t="shared" si="20"/>
        <v>2040</v>
      </c>
      <c r="E287" s="61">
        <f>IF(A287="","",InterestRate/VLOOKUP(PaymentFrqcy,Mapping!$A:$B,2,FALSE))</f>
        <v>2.2499999999999998E-3</v>
      </c>
      <c r="F287" s="62">
        <f>IF(A287="","",PMT(E287,Duration*VLOOKUP(PaymentFrqcy,Mapping!A:B,2,FALSE),LoanAmount,,VLOOKUP(PaymentsDue,Mapping!$A:$B,2,FALSE)))</f>
        <v>-843.75992868791536</v>
      </c>
      <c r="G287" s="62">
        <f>IF(A287="","",PPMT(E287,A287,Duration*VLOOKUP(PaymentFrqcy,Mapping!A:B,2,FALSE),LoanAmount,,VLOOKUP(PaymentsDue,Mapping!$A:$B,2,FALSE)))</f>
        <v>-494.21445618548148</v>
      </c>
      <c r="H287" s="62">
        <f>IF(A287="","",IPMT(E287,A287,Duration*VLOOKUP(PaymentFrqcy,Mapping!$A:$B,2,FALSE),LoanAmount,,VLOOKUP(PaymentsDue,Mapping!$A:$B,2,FALSE)))</f>
        <v>-349.54547250243394</v>
      </c>
      <c r="I287" s="58">
        <f t="shared" si="21"/>
        <v>154859.32887822969</v>
      </c>
      <c r="J287" s="12">
        <f t="shared" si="22"/>
        <v>9</v>
      </c>
      <c r="K287" s="78">
        <f t="shared" si="23"/>
        <v>2040</v>
      </c>
    </row>
    <row r="288" spans="1:11" x14ac:dyDescent="0.2">
      <c r="A288" s="12">
        <f>IFERROR(IF(A287+1&lt;=Duration*VLOOKUP(PaymentFrqcy,Mapping!A:B,2,FALSE),A287+1,""),"")</f>
        <v>244</v>
      </c>
      <c r="B288" s="58">
        <f t="shared" si="24"/>
        <v>154859.32887822969</v>
      </c>
      <c r="C288" s="59">
        <f t="shared" si="19"/>
        <v>51433</v>
      </c>
      <c r="D288" s="60">
        <f t="shared" si="20"/>
        <v>2040</v>
      </c>
      <c r="E288" s="61">
        <f>IF(A288="","",InterestRate/VLOOKUP(PaymentFrqcy,Mapping!$A:$B,2,FALSE))</f>
        <v>2.2499999999999998E-3</v>
      </c>
      <c r="F288" s="62">
        <f>IF(A288="","",PMT(E288,Duration*VLOOKUP(PaymentFrqcy,Mapping!A:B,2,FALSE),LoanAmount,,VLOOKUP(PaymentsDue,Mapping!$A:$B,2,FALSE)))</f>
        <v>-843.75992868791536</v>
      </c>
      <c r="G288" s="62">
        <f>IF(A288="","",PPMT(E288,A288,Duration*VLOOKUP(PaymentFrqcy,Mapping!A:B,2,FALSE),LoanAmount,,VLOOKUP(PaymentsDue,Mapping!$A:$B,2,FALSE)))</f>
        <v>-495.32643871189885</v>
      </c>
      <c r="H288" s="62">
        <f>IF(A288="","",IPMT(E288,A288,Duration*VLOOKUP(PaymentFrqcy,Mapping!$A:$B,2,FALSE),LoanAmount,,VLOOKUP(PaymentsDue,Mapping!$A:$B,2,FALSE)))</f>
        <v>-348.43348997601657</v>
      </c>
      <c r="I288" s="58">
        <f t="shared" si="21"/>
        <v>154364.00243951779</v>
      </c>
      <c r="J288" s="12">
        <f t="shared" si="22"/>
        <v>10</v>
      </c>
      <c r="K288" s="78">
        <f t="shared" si="23"/>
        <v>2040</v>
      </c>
    </row>
    <row r="289" spans="1:11" x14ac:dyDescent="0.2">
      <c r="A289" s="12">
        <f>IFERROR(IF(A288+1&lt;=Duration*VLOOKUP(PaymentFrqcy,Mapping!A:B,2,FALSE),A288+1,""),"")</f>
        <v>245</v>
      </c>
      <c r="B289" s="58">
        <f t="shared" si="24"/>
        <v>154364.00243951779</v>
      </c>
      <c r="C289" s="59">
        <f t="shared" si="19"/>
        <v>51464</v>
      </c>
      <c r="D289" s="60">
        <f t="shared" si="20"/>
        <v>2040</v>
      </c>
      <c r="E289" s="61">
        <f>IF(A289="","",InterestRate/VLOOKUP(PaymentFrqcy,Mapping!$A:$B,2,FALSE))</f>
        <v>2.2499999999999998E-3</v>
      </c>
      <c r="F289" s="62">
        <f>IF(A289="","",PMT(E289,Duration*VLOOKUP(PaymentFrqcy,Mapping!A:B,2,FALSE),LoanAmount,,VLOOKUP(PaymentsDue,Mapping!$A:$B,2,FALSE)))</f>
        <v>-843.75992868791536</v>
      </c>
      <c r="G289" s="62">
        <f>IF(A289="","",PPMT(E289,A289,Duration*VLOOKUP(PaymentFrqcy,Mapping!A:B,2,FALSE),LoanAmount,,VLOOKUP(PaymentsDue,Mapping!$A:$B,2,FALSE)))</f>
        <v>-496.44092319900062</v>
      </c>
      <c r="H289" s="62">
        <f>IF(A289="","",IPMT(E289,A289,Duration*VLOOKUP(PaymentFrqcy,Mapping!$A:$B,2,FALSE),LoanAmount,,VLOOKUP(PaymentsDue,Mapping!$A:$B,2,FALSE)))</f>
        <v>-347.3190054889148</v>
      </c>
      <c r="I289" s="58">
        <f t="shared" si="21"/>
        <v>153867.56151631879</v>
      </c>
      <c r="J289" s="12">
        <f t="shared" si="22"/>
        <v>11</v>
      </c>
      <c r="K289" s="78">
        <f t="shared" si="23"/>
        <v>2040</v>
      </c>
    </row>
    <row r="290" spans="1:11" x14ac:dyDescent="0.2">
      <c r="A290" s="12">
        <f>IFERROR(IF(A289+1&lt;=Duration*VLOOKUP(PaymentFrqcy,Mapping!A:B,2,FALSE),A289+1,""),"")</f>
        <v>246</v>
      </c>
      <c r="B290" s="58">
        <f t="shared" si="24"/>
        <v>153867.56151631879</v>
      </c>
      <c r="C290" s="59">
        <f t="shared" si="19"/>
        <v>51494</v>
      </c>
      <c r="D290" s="60">
        <f t="shared" si="20"/>
        <v>2040</v>
      </c>
      <c r="E290" s="61">
        <f>IF(A290="","",InterestRate/VLOOKUP(PaymentFrqcy,Mapping!$A:$B,2,FALSE))</f>
        <v>2.2499999999999998E-3</v>
      </c>
      <c r="F290" s="62">
        <f>IF(A290="","",PMT(E290,Duration*VLOOKUP(PaymentFrqcy,Mapping!A:B,2,FALSE),LoanAmount,,VLOOKUP(PaymentsDue,Mapping!$A:$B,2,FALSE)))</f>
        <v>-843.75992868791536</v>
      </c>
      <c r="G290" s="62">
        <f>IF(A290="","",PPMT(E290,A290,Duration*VLOOKUP(PaymentFrqcy,Mapping!A:B,2,FALSE),LoanAmount,,VLOOKUP(PaymentsDue,Mapping!$A:$B,2,FALSE)))</f>
        <v>-497.55791527619834</v>
      </c>
      <c r="H290" s="62">
        <f>IF(A290="","",IPMT(E290,A290,Duration*VLOOKUP(PaymentFrqcy,Mapping!$A:$B,2,FALSE),LoanAmount,,VLOOKUP(PaymentsDue,Mapping!$A:$B,2,FALSE)))</f>
        <v>-346.20201341171708</v>
      </c>
      <c r="I290" s="58">
        <f t="shared" si="21"/>
        <v>153370.00360104258</v>
      </c>
      <c r="J290" s="12">
        <f t="shared" si="22"/>
        <v>12</v>
      </c>
      <c r="K290" s="78">
        <f t="shared" si="23"/>
        <v>2040</v>
      </c>
    </row>
    <row r="291" spans="1:11" x14ac:dyDescent="0.2">
      <c r="A291" s="12">
        <f>IFERROR(IF(A290+1&lt;=Duration*VLOOKUP(PaymentFrqcy,Mapping!A:B,2,FALSE),A290+1,""),"")</f>
        <v>247</v>
      </c>
      <c r="B291" s="58">
        <f t="shared" si="24"/>
        <v>153370.00360104258</v>
      </c>
      <c r="C291" s="59">
        <f t="shared" si="19"/>
        <v>51525</v>
      </c>
      <c r="D291" s="60">
        <f t="shared" si="20"/>
        <v>2041</v>
      </c>
      <c r="E291" s="61">
        <f>IF(A291="","",InterestRate/VLOOKUP(PaymentFrqcy,Mapping!$A:$B,2,FALSE))</f>
        <v>2.2499999999999998E-3</v>
      </c>
      <c r="F291" s="62">
        <f>IF(A291="","",PMT(E291,Duration*VLOOKUP(PaymentFrqcy,Mapping!A:B,2,FALSE),LoanAmount,,VLOOKUP(PaymentsDue,Mapping!$A:$B,2,FALSE)))</f>
        <v>-843.75992868791536</v>
      </c>
      <c r="G291" s="62">
        <f>IF(A291="","",PPMT(E291,A291,Duration*VLOOKUP(PaymentFrqcy,Mapping!A:B,2,FALSE),LoanAmount,,VLOOKUP(PaymentsDue,Mapping!$A:$B,2,FALSE)))</f>
        <v>-498.67742058556991</v>
      </c>
      <c r="H291" s="62">
        <f>IF(A291="","",IPMT(E291,A291,Duration*VLOOKUP(PaymentFrqcy,Mapping!$A:$B,2,FALSE),LoanAmount,,VLOOKUP(PaymentsDue,Mapping!$A:$B,2,FALSE)))</f>
        <v>-345.08250810234557</v>
      </c>
      <c r="I291" s="58">
        <f t="shared" si="21"/>
        <v>152871.32618045702</v>
      </c>
      <c r="J291" s="12">
        <f t="shared" si="22"/>
        <v>1</v>
      </c>
      <c r="K291" s="78">
        <f t="shared" si="23"/>
        <v>2041</v>
      </c>
    </row>
    <row r="292" spans="1:11" x14ac:dyDescent="0.2">
      <c r="A292" s="12">
        <f>IFERROR(IF(A291+1&lt;=Duration*VLOOKUP(PaymentFrqcy,Mapping!A:B,2,FALSE),A291+1,""),"")</f>
        <v>248</v>
      </c>
      <c r="B292" s="58">
        <f t="shared" si="24"/>
        <v>152871.32618045702</v>
      </c>
      <c r="C292" s="59">
        <f t="shared" si="19"/>
        <v>51556</v>
      </c>
      <c r="D292" s="60">
        <f t="shared" si="20"/>
        <v>2041</v>
      </c>
      <c r="E292" s="61">
        <f>IF(A292="","",InterestRate/VLOOKUP(PaymentFrqcy,Mapping!$A:$B,2,FALSE))</f>
        <v>2.2499999999999998E-3</v>
      </c>
      <c r="F292" s="62">
        <f>IF(A292="","",PMT(E292,Duration*VLOOKUP(PaymentFrqcy,Mapping!A:B,2,FALSE),LoanAmount,,VLOOKUP(PaymentsDue,Mapping!$A:$B,2,FALSE)))</f>
        <v>-843.75992868791536</v>
      </c>
      <c r="G292" s="62">
        <f>IF(A292="","",PPMT(E292,A292,Duration*VLOOKUP(PaymentFrqcy,Mapping!A:B,2,FALSE),LoanAmount,,VLOOKUP(PaymentsDue,Mapping!$A:$B,2,FALSE)))</f>
        <v>-499.79944478188742</v>
      </c>
      <c r="H292" s="62">
        <f>IF(A292="","",IPMT(E292,A292,Duration*VLOOKUP(PaymentFrqcy,Mapping!$A:$B,2,FALSE),LoanAmount,,VLOOKUP(PaymentsDue,Mapping!$A:$B,2,FALSE)))</f>
        <v>-343.96048390602806</v>
      </c>
      <c r="I292" s="58">
        <f t="shared" si="21"/>
        <v>152371.52673567514</v>
      </c>
      <c r="J292" s="12">
        <f t="shared" si="22"/>
        <v>2</v>
      </c>
      <c r="K292" s="78">
        <f t="shared" si="23"/>
        <v>2041</v>
      </c>
    </row>
    <row r="293" spans="1:11" x14ac:dyDescent="0.2">
      <c r="A293" s="12">
        <f>IFERROR(IF(A292+1&lt;=Duration*VLOOKUP(PaymentFrqcy,Mapping!A:B,2,FALSE),A292+1,""),"")</f>
        <v>249</v>
      </c>
      <c r="B293" s="58">
        <f t="shared" si="24"/>
        <v>152371.52673567514</v>
      </c>
      <c r="C293" s="59">
        <f t="shared" si="19"/>
        <v>51584</v>
      </c>
      <c r="D293" s="60">
        <f t="shared" si="20"/>
        <v>2041</v>
      </c>
      <c r="E293" s="61">
        <f>IF(A293="","",InterestRate/VLOOKUP(PaymentFrqcy,Mapping!$A:$B,2,FALSE))</f>
        <v>2.2499999999999998E-3</v>
      </c>
      <c r="F293" s="62">
        <f>IF(A293="","",PMT(E293,Duration*VLOOKUP(PaymentFrqcy,Mapping!A:B,2,FALSE),LoanAmount,,VLOOKUP(PaymentsDue,Mapping!$A:$B,2,FALSE)))</f>
        <v>-843.75992868791536</v>
      </c>
      <c r="G293" s="62">
        <f>IF(A293="","",PPMT(E293,A293,Duration*VLOOKUP(PaymentFrqcy,Mapping!A:B,2,FALSE),LoanAmount,,VLOOKUP(PaymentsDue,Mapping!$A:$B,2,FALSE)))</f>
        <v>-500.92399353264665</v>
      </c>
      <c r="H293" s="62">
        <f>IF(A293="","",IPMT(E293,A293,Duration*VLOOKUP(PaymentFrqcy,Mapping!$A:$B,2,FALSE),LoanAmount,,VLOOKUP(PaymentsDue,Mapping!$A:$B,2,FALSE)))</f>
        <v>-342.83593515526877</v>
      </c>
      <c r="I293" s="58">
        <f t="shared" si="21"/>
        <v>151870.60274214251</v>
      </c>
      <c r="J293" s="12">
        <f t="shared" si="22"/>
        <v>3</v>
      </c>
      <c r="K293" s="78">
        <f t="shared" si="23"/>
        <v>2041</v>
      </c>
    </row>
    <row r="294" spans="1:11" x14ac:dyDescent="0.2">
      <c r="A294" s="12">
        <f>IFERROR(IF(A293+1&lt;=Duration*VLOOKUP(PaymentFrqcy,Mapping!A:B,2,FALSE),A293+1,""),"")</f>
        <v>250</v>
      </c>
      <c r="B294" s="58">
        <f t="shared" si="24"/>
        <v>151870.60274214251</v>
      </c>
      <c r="C294" s="59">
        <f t="shared" si="19"/>
        <v>51615</v>
      </c>
      <c r="D294" s="60">
        <f t="shared" si="20"/>
        <v>2041</v>
      </c>
      <c r="E294" s="61">
        <f>IF(A294="","",InterestRate/VLOOKUP(PaymentFrqcy,Mapping!$A:$B,2,FALSE))</f>
        <v>2.2499999999999998E-3</v>
      </c>
      <c r="F294" s="62">
        <f>IF(A294="","",PMT(E294,Duration*VLOOKUP(PaymentFrqcy,Mapping!A:B,2,FALSE),LoanAmount,,VLOOKUP(PaymentsDue,Mapping!$A:$B,2,FALSE)))</f>
        <v>-843.75992868791536</v>
      </c>
      <c r="G294" s="62">
        <f>IF(A294="","",PPMT(E294,A294,Duration*VLOOKUP(PaymentFrqcy,Mapping!A:B,2,FALSE),LoanAmount,,VLOOKUP(PaymentsDue,Mapping!$A:$B,2,FALSE)))</f>
        <v>-502.05107251809505</v>
      </c>
      <c r="H294" s="62">
        <f>IF(A294="","",IPMT(E294,A294,Duration*VLOOKUP(PaymentFrqcy,Mapping!$A:$B,2,FALSE),LoanAmount,,VLOOKUP(PaymentsDue,Mapping!$A:$B,2,FALSE)))</f>
        <v>-341.70885616982036</v>
      </c>
      <c r="I294" s="58">
        <f t="shared" si="21"/>
        <v>151368.5516696244</v>
      </c>
      <c r="J294" s="12">
        <f t="shared" si="22"/>
        <v>4</v>
      </c>
      <c r="K294" s="78">
        <f t="shared" si="23"/>
        <v>2041</v>
      </c>
    </row>
    <row r="295" spans="1:11" x14ac:dyDescent="0.2">
      <c r="A295" s="12">
        <f>IFERROR(IF(A294+1&lt;=Duration*VLOOKUP(PaymentFrqcy,Mapping!A:B,2,FALSE),A294+1,""),"")</f>
        <v>251</v>
      </c>
      <c r="B295" s="58">
        <f t="shared" si="24"/>
        <v>151368.5516696244</v>
      </c>
      <c r="C295" s="59">
        <f t="shared" si="19"/>
        <v>51645</v>
      </c>
      <c r="D295" s="60">
        <f t="shared" si="20"/>
        <v>2041</v>
      </c>
      <c r="E295" s="61">
        <f>IF(A295="","",InterestRate/VLOOKUP(PaymentFrqcy,Mapping!$A:$B,2,FALSE))</f>
        <v>2.2499999999999998E-3</v>
      </c>
      <c r="F295" s="62">
        <f>IF(A295="","",PMT(E295,Duration*VLOOKUP(PaymentFrqcy,Mapping!A:B,2,FALSE),LoanAmount,,VLOOKUP(PaymentsDue,Mapping!$A:$B,2,FALSE)))</f>
        <v>-843.75992868791536</v>
      </c>
      <c r="G295" s="62">
        <f>IF(A295="","",PPMT(E295,A295,Duration*VLOOKUP(PaymentFrqcy,Mapping!A:B,2,FALSE),LoanAmount,,VLOOKUP(PaymentsDue,Mapping!$A:$B,2,FALSE)))</f>
        <v>-503.18068743126076</v>
      </c>
      <c r="H295" s="62">
        <f>IF(A295="","",IPMT(E295,A295,Duration*VLOOKUP(PaymentFrqcy,Mapping!$A:$B,2,FALSE),LoanAmount,,VLOOKUP(PaymentsDue,Mapping!$A:$B,2,FALSE)))</f>
        <v>-340.57924125665465</v>
      </c>
      <c r="I295" s="58">
        <f t="shared" si="21"/>
        <v>150865.37098219313</v>
      </c>
      <c r="J295" s="12">
        <f t="shared" si="22"/>
        <v>5</v>
      </c>
      <c r="K295" s="78">
        <f t="shared" si="23"/>
        <v>2041</v>
      </c>
    </row>
    <row r="296" spans="1:11" x14ac:dyDescent="0.2">
      <c r="A296" s="12">
        <f>IFERROR(IF(A295+1&lt;=Duration*VLOOKUP(PaymentFrqcy,Mapping!A:B,2,FALSE),A295+1,""),"")</f>
        <v>252</v>
      </c>
      <c r="B296" s="58">
        <f t="shared" si="24"/>
        <v>150865.37098219313</v>
      </c>
      <c r="C296" s="59">
        <f t="shared" si="19"/>
        <v>51676</v>
      </c>
      <c r="D296" s="60">
        <f t="shared" si="20"/>
        <v>2041</v>
      </c>
      <c r="E296" s="61">
        <f>IF(A296="","",InterestRate/VLOOKUP(PaymentFrqcy,Mapping!$A:$B,2,FALSE))</f>
        <v>2.2499999999999998E-3</v>
      </c>
      <c r="F296" s="62">
        <f>IF(A296="","",PMT(E296,Duration*VLOOKUP(PaymentFrqcy,Mapping!A:B,2,FALSE),LoanAmount,,VLOOKUP(PaymentsDue,Mapping!$A:$B,2,FALSE)))</f>
        <v>-843.75992868791536</v>
      </c>
      <c r="G296" s="62">
        <f>IF(A296="","",PPMT(E296,A296,Duration*VLOOKUP(PaymentFrqcy,Mapping!A:B,2,FALSE),LoanAmount,,VLOOKUP(PaymentsDue,Mapping!$A:$B,2,FALSE)))</f>
        <v>-504.31284397798112</v>
      </c>
      <c r="H296" s="62">
        <f>IF(A296="","",IPMT(E296,A296,Duration*VLOOKUP(PaymentFrqcy,Mapping!$A:$B,2,FALSE),LoanAmount,,VLOOKUP(PaymentsDue,Mapping!$A:$B,2,FALSE)))</f>
        <v>-339.4470847099343</v>
      </c>
      <c r="I296" s="58">
        <f t="shared" si="21"/>
        <v>150361.05813821516</v>
      </c>
      <c r="J296" s="12">
        <f t="shared" si="22"/>
        <v>6</v>
      </c>
      <c r="K296" s="78">
        <f t="shared" si="23"/>
        <v>2041</v>
      </c>
    </row>
    <row r="297" spans="1:11" x14ac:dyDescent="0.2">
      <c r="A297" s="12">
        <f>IFERROR(IF(A296+1&lt;=Duration*VLOOKUP(PaymentFrqcy,Mapping!A:B,2,FALSE),A296+1,""),"")</f>
        <v>253</v>
      </c>
      <c r="B297" s="58">
        <f t="shared" si="24"/>
        <v>150361.05813821516</v>
      </c>
      <c r="C297" s="59">
        <f t="shared" si="19"/>
        <v>51706</v>
      </c>
      <c r="D297" s="60">
        <f t="shared" si="20"/>
        <v>2041</v>
      </c>
      <c r="E297" s="61">
        <f>IF(A297="","",InterestRate/VLOOKUP(PaymentFrqcy,Mapping!$A:$B,2,FALSE))</f>
        <v>2.2499999999999998E-3</v>
      </c>
      <c r="F297" s="62">
        <f>IF(A297="","",PMT(E297,Duration*VLOOKUP(PaymentFrqcy,Mapping!A:B,2,FALSE),LoanAmount,,VLOOKUP(PaymentsDue,Mapping!$A:$B,2,FALSE)))</f>
        <v>-843.75992868791536</v>
      </c>
      <c r="G297" s="62">
        <f>IF(A297="","",PPMT(E297,A297,Duration*VLOOKUP(PaymentFrqcy,Mapping!A:B,2,FALSE),LoanAmount,,VLOOKUP(PaymentsDue,Mapping!$A:$B,2,FALSE)))</f>
        <v>-505.44754787693154</v>
      </c>
      <c r="H297" s="62">
        <f>IF(A297="","",IPMT(E297,A297,Duration*VLOOKUP(PaymentFrqcy,Mapping!$A:$B,2,FALSE),LoanAmount,,VLOOKUP(PaymentsDue,Mapping!$A:$B,2,FALSE)))</f>
        <v>-338.31238081098383</v>
      </c>
      <c r="I297" s="58">
        <f t="shared" si="21"/>
        <v>149855.61059033821</v>
      </c>
      <c r="J297" s="12">
        <f t="shared" si="22"/>
        <v>7</v>
      </c>
      <c r="K297" s="78">
        <f t="shared" si="23"/>
        <v>2041</v>
      </c>
    </row>
    <row r="298" spans="1:11" x14ac:dyDescent="0.2">
      <c r="A298" s="12">
        <f>IFERROR(IF(A297+1&lt;=Duration*VLOOKUP(PaymentFrqcy,Mapping!A:B,2,FALSE),A297+1,""),"")</f>
        <v>254</v>
      </c>
      <c r="B298" s="58">
        <f t="shared" si="24"/>
        <v>149855.61059033821</v>
      </c>
      <c r="C298" s="59">
        <f t="shared" si="19"/>
        <v>51737</v>
      </c>
      <c r="D298" s="60">
        <f t="shared" si="20"/>
        <v>2041</v>
      </c>
      <c r="E298" s="61">
        <f>IF(A298="","",InterestRate/VLOOKUP(PaymentFrqcy,Mapping!$A:$B,2,FALSE))</f>
        <v>2.2499999999999998E-3</v>
      </c>
      <c r="F298" s="62">
        <f>IF(A298="","",PMT(E298,Duration*VLOOKUP(PaymentFrqcy,Mapping!A:B,2,FALSE),LoanAmount,,VLOOKUP(PaymentsDue,Mapping!$A:$B,2,FALSE)))</f>
        <v>-843.75992868791536</v>
      </c>
      <c r="G298" s="62">
        <f>IF(A298="","",PPMT(E298,A298,Duration*VLOOKUP(PaymentFrqcy,Mapping!A:B,2,FALSE),LoanAmount,,VLOOKUP(PaymentsDue,Mapping!$A:$B,2,FALSE)))</f>
        <v>-506.58480485965464</v>
      </c>
      <c r="H298" s="62">
        <f>IF(A298="","",IPMT(E298,A298,Duration*VLOOKUP(PaymentFrqcy,Mapping!$A:$B,2,FALSE),LoanAmount,,VLOOKUP(PaymentsDue,Mapping!$A:$B,2,FALSE)))</f>
        <v>-337.17512382826078</v>
      </c>
      <c r="I298" s="58">
        <f t="shared" si="21"/>
        <v>149349.02578547856</v>
      </c>
      <c r="J298" s="12">
        <f t="shared" si="22"/>
        <v>8</v>
      </c>
      <c r="K298" s="78">
        <f t="shared" si="23"/>
        <v>2041</v>
      </c>
    </row>
    <row r="299" spans="1:11" x14ac:dyDescent="0.2">
      <c r="A299" s="12">
        <f>IFERROR(IF(A298+1&lt;=Duration*VLOOKUP(PaymentFrqcy,Mapping!A:B,2,FALSE),A298+1,""),"")</f>
        <v>255</v>
      </c>
      <c r="B299" s="58">
        <f t="shared" si="24"/>
        <v>149349.02578547856</v>
      </c>
      <c r="C299" s="59">
        <f t="shared" si="19"/>
        <v>51768</v>
      </c>
      <c r="D299" s="60">
        <f t="shared" si="20"/>
        <v>2041</v>
      </c>
      <c r="E299" s="61">
        <f>IF(A299="","",InterestRate/VLOOKUP(PaymentFrqcy,Mapping!$A:$B,2,FALSE))</f>
        <v>2.2499999999999998E-3</v>
      </c>
      <c r="F299" s="62">
        <f>IF(A299="","",PMT(E299,Duration*VLOOKUP(PaymentFrqcy,Mapping!A:B,2,FALSE),LoanAmount,,VLOOKUP(PaymentsDue,Mapping!$A:$B,2,FALSE)))</f>
        <v>-843.75992868791536</v>
      </c>
      <c r="G299" s="62">
        <f>IF(A299="","",PPMT(E299,A299,Duration*VLOOKUP(PaymentFrqcy,Mapping!A:B,2,FALSE),LoanAmount,,VLOOKUP(PaymentsDue,Mapping!$A:$B,2,FALSE)))</f>
        <v>-507.72462067058893</v>
      </c>
      <c r="H299" s="62">
        <f>IF(A299="","",IPMT(E299,A299,Duration*VLOOKUP(PaymentFrqcy,Mapping!$A:$B,2,FALSE),LoanAmount,,VLOOKUP(PaymentsDue,Mapping!$A:$B,2,FALSE)))</f>
        <v>-336.0353080173266</v>
      </c>
      <c r="I299" s="58">
        <f t="shared" si="21"/>
        <v>148841.30116480798</v>
      </c>
      <c r="J299" s="12">
        <f t="shared" si="22"/>
        <v>9</v>
      </c>
      <c r="K299" s="78">
        <f t="shared" si="23"/>
        <v>2041</v>
      </c>
    </row>
    <row r="300" spans="1:11" x14ac:dyDescent="0.2">
      <c r="A300" s="12">
        <f>IFERROR(IF(A299+1&lt;=Duration*VLOOKUP(PaymentFrqcy,Mapping!A:B,2,FALSE),A299+1,""),"")</f>
        <v>256</v>
      </c>
      <c r="B300" s="58">
        <f t="shared" si="24"/>
        <v>148841.30116480798</v>
      </c>
      <c r="C300" s="59">
        <f t="shared" si="19"/>
        <v>51798</v>
      </c>
      <c r="D300" s="60">
        <f t="shared" si="20"/>
        <v>2041</v>
      </c>
      <c r="E300" s="61">
        <f>IF(A300="","",InterestRate/VLOOKUP(PaymentFrqcy,Mapping!$A:$B,2,FALSE))</f>
        <v>2.2499999999999998E-3</v>
      </c>
      <c r="F300" s="62">
        <f>IF(A300="","",PMT(E300,Duration*VLOOKUP(PaymentFrqcy,Mapping!A:B,2,FALSE),LoanAmount,,VLOOKUP(PaymentsDue,Mapping!$A:$B,2,FALSE)))</f>
        <v>-843.75992868791536</v>
      </c>
      <c r="G300" s="62">
        <f>IF(A300="","",PPMT(E300,A300,Duration*VLOOKUP(PaymentFrqcy,Mapping!A:B,2,FALSE),LoanAmount,,VLOOKUP(PaymentsDue,Mapping!$A:$B,2,FALSE)))</f>
        <v>-508.8670010670977</v>
      </c>
      <c r="H300" s="62">
        <f>IF(A300="","",IPMT(E300,A300,Duration*VLOOKUP(PaymentFrqcy,Mapping!$A:$B,2,FALSE),LoanAmount,,VLOOKUP(PaymentsDue,Mapping!$A:$B,2,FALSE)))</f>
        <v>-334.89292762081766</v>
      </c>
      <c r="I300" s="58">
        <f t="shared" si="21"/>
        <v>148332.43416374089</v>
      </c>
      <c r="J300" s="12">
        <f t="shared" si="22"/>
        <v>10</v>
      </c>
      <c r="K300" s="78">
        <f t="shared" si="23"/>
        <v>2041</v>
      </c>
    </row>
    <row r="301" spans="1:11" x14ac:dyDescent="0.2">
      <c r="A301" s="12">
        <f>IFERROR(IF(A300+1&lt;=Duration*VLOOKUP(PaymentFrqcy,Mapping!A:B,2,FALSE),A300+1,""),"")</f>
        <v>257</v>
      </c>
      <c r="B301" s="58">
        <f t="shared" si="24"/>
        <v>148332.43416374089</v>
      </c>
      <c r="C301" s="59">
        <f t="shared" si="19"/>
        <v>51829</v>
      </c>
      <c r="D301" s="60">
        <f t="shared" si="20"/>
        <v>2041</v>
      </c>
      <c r="E301" s="61">
        <f>IF(A301="","",InterestRate/VLOOKUP(PaymentFrqcy,Mapping!$A:$B,2,FALSE))</f>
        <v>2.2499999999999998E-3</v>
      </c>
      <c r="F301" s="62">
        <f>IF(A301="","",PMT(E301,Duration*VLOOKUP(PaymentFrqcy,Mapping!A:B,2,FALSE),LoanAmount,,VLOOKUP(PaymentsDue,Mapping!$A:$B,2,FALSE)))</f>
        <v>-843.75992868791536</v>
      </c>
      <c r="G301" s="62">
        <f>IF(A301="","",PPMT(E301,A301,Duration*VLOOKUP(PaymentFrqcy,Mapping!A:B,2,FALSE),LoanAmount,,VLOOKUP(PaymentsDue,Mapping!$A:$B,2,FALSE)))</f>
        <v>-510.01195181949862</v>
      </c>
      <c r="H301" s="62">
        <f>IF(A301="","",IPMT(E301,A301,Duration*VLOOKUP(PaymentFrqcy,Mapping!$A:$B,2,FALSE),LoanAmount,,VLOOKUP(PaymentsDue,Mapping!$A:$B,2,FALSE)))</f>
        <v>-333.7479768684168</v>
      </c>
      <c r="I301" s="58">
        <f t="shared" si="21"/>
        <v>147822.4222119214</v>
      </c>
      <c r="J301" s="12">
        <f t="shared" si="22"/>
        <v>11</v>
      </c>
      <c r="K301" s="78">
        <f t="shared" si="23"/>
        <v>2041</v>
      </c>
    </row>
    <row r="302" spans="1:11" x14ac:dyDescent="0.2">
      <c r="A302" s="12">
        <f>IFERROR(IF(A301+1&lt;=Duration*VLOOKUP(PaymentFrqcy,Mapping!A:B,2,FALSE),A301+1,""),"")</f>
        <v>258</v>
      </c>
      <c r="B302" s="58">
        <f t="shared" si="24"/>
        <v>147822.4222119214</v>
      </c>
      <c r="C302" s="59">
        <f t="shared" ref="C302:C365" si="25">IF(AND(A302&lt;&gt;"",PaymentFrqcy="Monthly"),DATE(YEAR(C301),MONTH(C301)+1,DAY(C301)),IF(AND(A302&lt;&gt;"",PaymentFrqcy="Quarterly"),DATE(YEAR(C301),MONTH(C301)+3,DAY(C301)),IF(AND(A302&lt;&gt;"",PaymentFrqcy="Semi-Annually"),DATE(YEAR(C301),MONTH(C301)+6,DAY(C301)),"")))</f>
        <v>51859</v>
      </c>
      <c r="D302" s="60">
        <f t="shared" ref="D302:D365" si="26">IFERROR(YEAR(C302),"")</f>
        <v>2041</v>
      </c>
      <c r="E302" s="61">
        <f>IF(A302="","",InterestRate/VLOOKUP(PaymentFrqcy,Mapping!$A:$B,2,FALSE))</f>
        <v>2.2499999999999998E-3</v>
      </c>
      <c r="F302" s="62">
        <f>IF(A302="","",PMT(E302,Duration*VLOOKUP(PaymentFrqcy,Mapping!A:B,2,FALSE),LoanAmount,,VLOOKUP(PaymentsDue,Mapping!$A:$B,2,FALSE)))</f>
        <v>-843.75992868791536</v>
      </c>
      <c r="G302" s="62">
        <f>IF(A302="","",PPMT(E302,A302,Duration*VLOOKUP(PaymentFrqcy,Mapping!A:B,2,FALSE),LoanAmount,,VLOOKUP(PaymentsDue,Mapping!$A:$B,2,FALSE)))</f>
        <v>-511.15947871109256</v>
      </c>
      <c r="H302" s="62">
        <f>IF(A302="","",IPMT(E302,A302,Duration*VLOOKUP(PaymentFrqcy,Mapping!$A:$B,2,FALSE),LoanAmount,,VLOOKUP(PaymentsDue,Mapping!$A:$B,2,FALSE)))</f>
        <v>-332.60044997682292</v>
      </c>
      <c r="I302" s="58">
        <f t="shared" ref="I302:I365" si="27">IFERROR(B302+G302,"")</f>
        <v>147311.26273321031</v>
      </c>
      <c r="J302" s="12">
        <f t="shared" ref="J302:J365" si="28">IF(A302="","",MONTH(C302))</f>
        <v>12</v>
      </c>
      <c r="K302" s="78">
        <f t="shared" ref="K302:K365" si="29">IF(A302="","",YEAR(C302))</f>
        <v>2041</v>
      </c>
    </row>
    <row r="303" spans="1:11" x14ac:dyDescent="0.2">
      <c r="A303" s="12">
        <f>IFERROR(IF(A302+1&lt;=Duration*VLOOKUP(PaymentFrqcy,Mapping!A:B,2,FALSE),A302+1,""),"")</f>
        <v>259</v>
      </c>
      <c r="B303" s="58">
        <f t="shared" si="24"/>
        <v>147311.26273321031</v>
      </c>
      <c r="C303" s="59">
        <f t="shared" si="25"/>
        <v>51890</v>
      </c>
      <c r="D303" s="60">
        <f t="shared" si="26"/>
        <v>2042</v>
      </c>
      <c r="E303" s="61">
        <f>IF(A303="","",InterestRate/VLOOKUP(PaymentFrqcy,Mapping!$A:$B,2,FALSE))</f>
        <v>2.2499999999999998E-3</v>
      </c>
      <c r="F303" s="62">
        <f>IF(A303="","",PMT(E303,Duration*VLOOKUP(PaymentFrqcy,Mapping!A:B,2,FALSE),LoanAmount,,VLOOKUP(PaymentsDue,Mapping!$A:$B,2,FALSE)))</f>
        <v>-843.75992868791536</v>
      </c>
      <c r="G303" s="62">
        <f>IF(A303="","",PPMT(E303,A303,Duration*VLOOKUP(PaymentFrqcy,Mapping!A:B,2,FALSE),LoanAmount,,VLOOKUP(PaymentsDue,Mapping!$A:$B,2,FALSE)))</f>
        <v>-512.30958753819243</v>
      </c>
      <c r="H303" s="62">
        <f>IF(A303="","",IPMT(E303,A303,Duration*VLOOKUP(PaymentFrqcy,Mapping!$A:$B,2,FALSE),LoanAmount,,VLOOKUP(PaymentsDue,Mapping!$A:$B,2,FALSE)))</f>
        <v>-331.45034114972287</v>
      </c>
      <c r="I303" s="58">
        <f t="shared" si="27"/>
        <v>146798.95314567213</v>
      </c>
      <c r="J303" s="12">
        <f t="shared" si="28"/>
        <v>1</v>
      </c>
      <c r="K303" s="78">
        <f t="shared" si="29"/>
        <v>2042</v>
      </c>
    </row>
    <row r="304" spans="1:11" x14ac:dyDescent="0.2">
      <c r="A304" s="12">
        <f>IFERROR(IF(A303+1&lt;=Duration*VLOOKUP(PaymentFrqcy,Mapping!A:B,2,FALSE),A303+1,""),"")</f>
        <v>260</v>
      </c>
      <c r="B304" s="58">
        <f t="shared" si="24"/>
        <v>146798.95314567213</v>
      </c>
      <c r="C304" s="59">
        <f t="shared" si="25"/>
        <v>51921</v>
      </c>
      <c r="D304" s="60">
        <f t="shared" si="26"/>
        <v>2042</v>
      </c>
      <c r="E304" s="61">
        <f>IF(A304="","",InterestRate/VLOOKUP(PaymentFrqcy,Mapping!$A:$B,2,FALSE))</f>
        <v>2.2499999999999998E-3</v>
      </c>
      <c r="F304" s="62">
        <f>IF(A304="","",PMT(E304,Duration*VLOOKUP(PaymentFrqcy,Mapping!A:B,2,FALSE),LoanAmount,,VLOOKUP(PaymentsDue,Mapping!$A:$B,2,FALSE)))</f>
        <v>-843.75992868791536</v>
      </c>
      <c r="G304" s="62">
        <f>IF(A304="","",PPMT(E304,A304,Duration*VLOOKUP(PaymentFrqcy,Mapping!A:B,2,FALSE),LoanAmount,,VLOOKUP(PaymentsDue,Mapping!$A:$B,2,FALSE)))</f>
        <v>-513.46228411015352</v>
      </c>
      <c r="H304" s="62">
        <f>IF(A304="","",IPMT(E304,A304,Duration*VLOOKUP(PaymentFrqcy,Mapping!$A:$B,2,FALSE),LoanAmount,,VLOOKUP(PaymentsDue,Mapping!$A:$B,2,FALSE)))</f>
        <v>-330.29764457776201</v>
      </c>
      <c r="I304" s="58">
        <f t="shared" si="27"/>
        <v>146285.49086156196</v>
      </c>
      <c r="J304" s="12">
        <f t="shared" si="28"/>
        <v>2</v>
      </c>
      <c r="K304" s="78">
        <f t="shared" si="29"/>
        <v>2042</v>
      </c>
    </row>
    <row r="305" spans="1:11" x14ac:dyDescent="0.2">
      <c r="A305" s="12">
        <f>IFERROR(IF(A304+1&lt;=Duration*VLOOKUP(PaymentFrqcy,Mapping!A:B,2,FALSE),A304+1,""),"")</f>
        <v>261</v>
      </c>
      <c r="B305" s="58">
        <f t="shared" si="24"/>
        <v>146285.49086156196</v>
      </c>
      <c r="C305" s="59">
        <f t="shared" si="25"/>
        <v>51949</v>
      </c>
      <c r="D305" s="60">
        <f t="shared" si="26"/>
        <v>2042</v>
      </c>
      <c r="E305" s="61">
        <f>IF(A305="","",InterestRate/VLOOKUP(PaymentFrqcy,Mapping!$A:$B,2,FALSE))</f>
        <v>2.2499999999999998E-3</v>
      </c>
      <c r="F305" s="62">
        <f>IF(A305="","",PMT(E305,Duration*VLOOKUP(PaymentFrqcy,Mapping!A:B,2,FALSE),LoanAmount,,VLOOKUP(PaymentsDue,Mapping!$A:$B,2,FALSE)))</f>
        <v>-843.75992868791536</v>
      </c>
      <c r="G305" s="62">
        <f>IF(A305="","",PPMT(E305,A305,Duration*VLOOKUP(PaymentFrqcy,Mapping!A:B,2,FALSE),LoanAmount,,VLOOKUP(PaymentsDue,Mapping!$A:$B,2,FALSE)))</f>
        <v>-514.61757424940129</v>
      </c>
      <c r="H305" s="62">
        <f>IF(A305="","",IPMT(E305,A305,Duration*VLOOKUP(PaymentFrqcy,Mapping!$A:$B,2,FALSE),LoanAmount,,VLOOKUP(PaymentsDue,Mapping!$A:$B,2,FALSE)))</f>
        <v>-329.14235443851413</v>
      </c>
      <c r="I305" s="58">
        <f t="shared" si="27"/>
        <v>145770.87328731257</v>
      </c>
      <c r="J305" s="12">
        <f t="shared" si="28"/>
        <v>3</v>
      </c>
      <c r="K305" s="78">
        <f t="shared" si="29"/>
        <v>2042</v>
      </c>
    </row>
    <row r="306" spans="1:11" x14ac:dyDescent="0.2">
      <c r="A306" s="12">
        <f>IFERROR(IF(A305+1&lt;=Duration*VLOOKUP(PaymentFrqcy,Mapping!A:B,2,FALSE),A305+1,""),"")</f>
        <v>262</v>
      </c>
      <c r="B306" s="58">
        <f t="shared" si="24"/>
        <v>145770.87328731257</v>
      </c>
      <c r="C306" s="59">
        <f t="shared" si="25"/>
        <v>51980</v>
      </c>
      <c r="D306" s="60">
        <f t="shared" si="26"/>
        <v>2042</v>
      </c>
      <c r="E306" s="61">
        <f>IF(A306="","",InterestRate/VLOOKUP(PaymentFrqcy,Mapping!$A:$B,2,FALSE))</f>
        <v>2.2499999999999998E-3</v>
      </c>
      <c r="F306" s="62">
        <f>IF(A306="","",PMT(E306,Duration*VLOOKUP(PaymentFrqcy,Mapping!A:B,2,FALSE),LoanAmount,,VLOOKUP(PaymentsDue,Mapping!$A:$B,2,FALSE)))</f>
        <v>-843.75992868791536</v>
      </c>
      <c r="G306" s="62">
        <f>IF(A306="","",PPMT(E306,A306,Duration*VLOOKUP(PaymentFrqcy,Mapping!A:B,2,FALSE),LoanAmount,,VLOOKUP(PaymentsDue,Mapping!$A:$B,2,FALSE)))</f>
        <v>-515.77546379146236</v>
      </c>
      <c r="H306" s="62">
        <f>IF(A306="","",IPMT(E306,A306,Duration*VLOOKUP(PaymentFrqcy,Mapping!$A:$B,2,FALSE),LoanAmount,,VLOOKUP(PaymentsDue,Mapping!$A:$B,2,FALSE)))</f>
        <v>-327.98446489645301</v>
      </c>
      <c r="I306" s="58">
        <f t="shared" si="27"/>
        <v>145255.09782352109</v>
      </c>
      <c r="J306" s="12">
        <f t="shared" si="28"/>
        <v>4</v>
      </c>
      <c r="K306" s="78">
        <f t="shared" si="29"/>
        <v>2042</v>
      </c>
    </row>
    <row r="307" spans="1:11" x14ac:dyDescent="0.2">
      <c r="A307" s="12">
        <f>IFERROR(IF(A306+1&lt;=Duration*VLOOKUP(PaymentFrqcy,Mapping!A:B,2,FALSE),A306+1,""),"")</f>
        <v>263</v>
      </c>
      <c r="B307" s="58">
        <f t="shared" si="24"/>
        <v>145255.09782352109</v>
      </c>
      <c r="C307" s="59">
        <f t="shared" si="25"/>
        <v>52010</v>
      </c>
      <c r="D307" s="60">
        <f t="shared" si="26"/>
        <v>2042</v>
      </c>
      <c r="E307" s="61">
        <f>IF(A307="","",InterestRate/VLOOKUP(PaymentFrqcy,Mapping!$A:$B,2,FALSE))</f>
        <v>2.2499999999999998E-3</v>
      </c>
      <c r="F307" s="62">
        <f>IF(A307="","",PMT(E307,Duration*VLOOKUP(PaymentFrqcy,Mapping!A:B,2,FALSE),LoanAmount,,VLOOKUP(PaymentsDue,Mapping!$A:$B,2,FALSE)))</f>
        <v>-843.75992868791536</v>
      </c>
      <c r="G307" s="62">
        <f>IF(A307="","",PPMT(E307,A307,Duration*VLOOKUP(PaymentFrqcy,Mapping!A:B,2,FALSE),LoanAmount,,VLOOKUP(PaymentsDue,Mapping!$A:$B,2,FALSE)))</f>
        <v>-516.93595858499316</v>
      </c>
      <c r="H307" s="62">
        <f>IF(A307="","",IPMT(E307,A307,Duration*VLOOKUP(PaymentFrqcy,Mapping!$A:$B,2,FALSE),LoanAmount,,VLOOKUP(PaymentsDue,Mapping!$A:$B,2,FALSE)))</f>
        <v>-326.82397010292215</v>
      </c>
      <c r="I307" s="58">
        <f t="shared" si="27"/>
        <v>144738.16186493609</v>
      </c>
      <c r="J307" s="12">
        <f t="shared" si="28"/>
        <v>5</v>
      </c>
      <c r="K307" s="78">
        <f t="shared" si="29"/>
        <v>2042</v>
      </c>
    </row>
    <row r="308" spans="1:11" x14ac:dyDescent="0.2">
      <c r="A308" s="12">
        <f>IFERROR(IF(A307+1&lt;=Duration*VLOOKUP(PaymentFrqcy,Mapping!A:B,2,FALSE),A307+1,""),"")</f>
        <v>264</v>
      </c>
      <c r="B308" s="58">
        <f t="shared" ref="B308:B371" si="30">IFERROR(IF(ROUNDDOWN(I307,0)=0,"",I307),"")</f>
        <v>144738.16186493609</v>
      </c>
      <c r="C308" s="59">
        <f t="shared" si="25"/>
        <v>52041</v>
      </c>
      <c r="D308" s="60">
        <f t="shared" si="26"/>
        <v>2042</v>
      </c>
      <c r="E308" s="61">
        <f>IF(A308="","",InterestRate/VLOOKUP(PaymentFrqcy,Mapping!$A:$B,2,FALSE))</f>
        <v>2.2499999999999998E-3</v>
      </c>
      <c r="F308" s="62">
        <f>IF(A308="","",PMT(E308,Duration*VLOOKUP(PaymentFrqcy,Mapping!A:B,2,FALSE),LoanAmount,,VLOOKUP(PaymentsDue,Mapping!$A:$B,2,FALSE)))</f>
        <v>-843.75992868791536</v>
      </c>
      <c r="G308" s="62">
        <f>IF(A308="","",PPMT(E308,A308,Duration*VLOOKUP(PaymentFrqcy,Mapping!A:B,2,FALSE),LoanAmount,,VLOOKUP(PaymentsDue,Mapping!$A:$B,2,FALSE)))</f>
        <v>-518.09906449180937</v>
      </c>
      <c r="H308" s="62">
        <f>IF(A308="","",IPMT(E308,A308,Duration*VLOOKUP(PaymentFrqcy,Mapping!$A:$B,2,FALSE),LoanAmount,,VLOOKUP(PaymentsDue,Mapping!$A:$B,2,FALSE)))</f>
        <v>-325.66086419610593</v>
      </c>
      <c r="I308" s="58">
        <f t="shared" si="27"/>
        <v>144220.06280044428</v>
      </c>
      <c r="J308" s="12">
        <f t="shared" si="28"/>
        <v>6</v>
      </c>
      <c r="K308" s="78">
        <f t="shared" si="29"/>
        <v>2042</v>
      </c>
    </row>
    <row r="309" spans="1:11" x14ac:dyDescent="0.2">
      <c r="A309" s="12">
        <f>IFERROR(IF(A308+1&lt;=Duration*VLOOKUP(PaymentFrqcy,Mapping!A:B,2,FALSE),A308+1,""),"")</f>
        <v>265</v>
      </c>
      <c r="B309" s="58">
        <f t="shared" si="30"/>
        <v>144220.06280044428</v>
      </c>
      <c r="C309" s="59">
        <f t="shared" si="25"/>
        <v>52071</v>
      </c>
      <c r="D309" s="60">
        <f t="shared" si="26"/>
        <v>2042</v>
      </c>
      <c r="E309" s="61">
        <f>IF(A309="","",InterestRate/VLOOKUP(PaymentFrqcy,Mapping!$A:$B,2,FALSE))</f>
        <v>2.2499999999999998E-3</v>
      </c>
      <c r="F309" s="62">
        <f>IF(A309="","",PMT(E309,Duration*VLOOKUP(PaymentFrqcy,Mapping!A:B,2,FALSE),LoanAmount,,VLOOKUP(PaymentsDue,Mapping!$A:$B,2,FALSE)))</f>
        <v>-843.75992868791536</v>
      </c>
      <c r="G309" s="62">
        <f>IF(A309="","",PPMT(E309,A309,Duration*VLOOKUP(PaymentFrqcy,Mapping!A:B,2,FALSE),LoanAmount,,VLOOKUP(PaymentsDue,Mapping!$A:$B,2,FALSE)))</f>
        <v>-519.26478738691594</v>
      </c>
      <c r="H309" s="62">
        <f>IF(A309="","",IPMT(E309,A309,Duration*VLOOKUP(PaymentFrqcy,Mapping!$A:$B,2,FALSE),LoanAmount,,VLOOKUP(PaymentsDue,Mapping!$A:$B,2,FALSE)))</f>
        <v>-324.49514130099942</v>
      </c>
      <c r="I309" s="58">
        <f t="shared" si="27"/>
        <v>143700.79801305736</v>
      </c>
      <c r="J309" s="12">
        <f t="shared" si="28"/>
        <v>7</v>
      </c>
      <c r="K309" s="78">
        <f t="shared" si="29"/>
        <v>2042</v>
      </c>
    </row>
    <row r="310" spans="1:11" x14ac:dyDescent="0.2">
      <c r="A310" s="12">
        <f>IFERROR(IF(A309+1&lt;=Duration*VLOOKUP(PaymentFrqcy,Mapping!A:B,2,FALSE),A309+1,""),"")</f>
        <v>266</v>
      </c>
      <c r="B310" s="58">
        <f t="shared" si="30"/>
        <v>143700.79801305736</v>
      </c>
      <c r="C310" s="59">
        <f t="shared" si="25"/>
        <v>52102</v>
      </c>
      <c r="D310" s="60">
        <f t="shared" si="26"/>
        <v>2042</v>
      </c>
      <c r="E310" s="61">
        <f>IF(A310="","",InterestRate/VLOOKUP(PaymentFrqcy,Mapping!$A:$B,2,FALSE))</f>
        <v>2.2499999999999998E-3</v>
      </c>
      <c r="F310" s="62">
        <f>IF(A310="","",PMT(E310,Duration*VLOOKUP(PaymentFrqcy,Mapping!A:B,2,FALSE),LoanAmount,,VLOOKUP(PaymentsDue,Mapping!$A:$B,2,FALSE)))</f>
        <v>-843.75992868791536</v>
      </c>
      <c r="G310" s="62">
        <f>IF(A310="","",PPMT(E310,A310,Duration*VLOOKUP(PaymentFrqcy,Mapping!A:B,2,FALSE),LoanAmount,,VLOOKUP(PaymentsDue,Mapping!$A:$B,2,FALSE)))</f>
        <v>-520.43313315853652</v>
      </c>
      <c r="H310" s="62">
        <f>IF(A310="","",IPMT(E310,A310,Duration*VLOOKUP(PaymentFrqcy,Mapping!$A:$B,2,FALSE),LoanAmount,,VLOOKUP(PaymentsDue,Mapping!$A:$B,2,FALSE)))</f>
        <v>-323.32679552937884</v>
      </c>
      <c r="I310" s="58">
        <f t="shared" si="27"/>
        <v>143180.36487989881</v>
      </c>
      <c r="J310" s="12">
        <f t="shared" si="28"/>
        <v>8</v>
      </c>
      <c r="K310" s="78">
        <f t="shared" si="29"/>
        <v>2042</v>
      </c>
    </row>
    <row r="311" spans="1:11" x14ac:dyDescent="0.2">
      <c r="A311" s="12">
        <f>IFERROR(IF(A310+1&lt;=Duration*VLOOKUP(PaymentFrqcy,Mapping!A:B,2,FALSE),A310+1,""),"")</f>
        <v>267</v>
      </c>
      <c r="B311" s="58">
        <f t="shared" si="30"/>
        <v>143180.36487989881</v>
      </c>
      <c r="C311" s="59">
        <f t="shared" si="25"/>
        <v>52133</v>
      </c>
      <c r="D311" s="60">
        <f t="shared" si="26"/>
        <v>2042</v>
      </c>
      <c r="E311" s="61">
        <f>IF(A311="","",InterestRate/VLOOKUP(PaymentFrqcy,Mapping!$A:$B,2,FALSE))</f>
        <v>2.2499999999999998E-3</v>
      </c>
      <c r="F311" s="62">
        <f>IF(A311="","",PMT(E311,Duration*VLOOKUP(PaymentFrqcy,Mapping!A:B,2,FALSE),LoanAmount,,VLOOKUP(PaymentsDue,Mapping!$A:$B,2,FALSE)))</f>
        <v>-843.75992868791536</v>
      </c>
      <c r="G311" s="62">
        <f>IF(A311="","",PPMT(E311,A311,Duration*VLOOKUP(PaymentFrqcy,Mapping!A:B,2,FALSE),LoanAmount,,VLOOKUP(PaymentsDue,Mapping!$A:$B,2,FALSE)))</f>
        <v>-521.60410770814326</v>
      </c>
      <c r="H311" s="62">
        <f>IF(A311="","",IPMT(E311,A311,Duration*VLOOKUP(PaymentFrqcy,Mapping!$A:$B,2,FALSE),LoanAmount,,VLOOKUP(PaymentsDue,Mapping!$A:$B,2,FALSE)))</f>
        <v>-322.1558209797721</v>
      </c>
      <c r="I311" s="58">
        <f t="shared" si="27"/>
        <v>142658.76077219067</v>
      </c>
      <c r="J311" s="12">
        <f t="shared" si="28"/>
        <v>9</v>
      </c>
      <c r="K311" s="78">
        <f t="shared" si="29"/>
        <v>2042</v>
      </c>
    </row>
    <row r="312" spans="1:11" x14ac:dyDescent="0.2">
      <c r="A312" s="12">
        <f>IFERROR(IF(A311+1&lt;=Duration*VLOOKUP(PaymentFrqcy,Mapping!A:B,2,FALSE),A311+1,""),"")</f>
        <v>268</v>
      </c>
      <c r="B312" s="58">
        <f t="shared" si="30"/>
        <v>142658.76077219067</v>
      </c>
      <c r="C312" s="59">
        <f t="shared" si="25"/>
        <v>52163</v>
      </c>
      <c r="D312" s="60">
        <f t="shared" si="26"/>
        <v>2042</v>
      </c>
      <c r="E312" s="61">
        <f>IF(A312="","",InterestRate/VLOOKUP(PaymentFrqcy,Mapping!$A:$B,2,FALSE))</f>
        <v>2.2499999999999998E-3</v>
      </c>
      <c r="F312" s="62">
        <f>IF(A312="","",PMT(E312,Duration*VLOOKUP(PaymentFrqcy,Mapping!A:B,2,FALSE),LoanAmount,,VLOOKUP(PaymentsDue,Mapping!$A:$B,2,FALSE)))</f>
        <v>-843.75992868791536</v>
      </c>
      <c r="G312" s="62">
        <f>IF(A312="","",PPMT(E312,A312,Duration*VLOOKUP(PaymentFrqcy,Mapping!A:B,2,FALSE),LoanAmount,,VLOOKUP(PaymentsDue,Mapping!$A:$B,2,FALSE)))</f>
        <v>-522.77771695048659</v>
      </c>
      <c r="H312" s="62">
        <f>IF(A312="","",IPMT(E312,A312,Duration*VLOOKUP(PaymentFrqcy,Mapping!$A:$B,2,FALSE),LoanAmount,,VLOOKUP(PaymentsDue,Mapping!$A:$B,2,FALSE)))</f>
        <v>-320.98221173742877</v>
      </c>
      <c r="I312" s="58">
        <f t="shared" si="27"/>
        <v>142135.98305524018</v>
      </c>
      <c r="J312" s="12">
        <f t="shared" si="28"/>
        <v>10</v>
      </c>
      <c r="K312" s="78">
        <f t="shared" si="29"/>
        <v>2042</v>
      </c>
    </row>
    <row r="313" spans="1:11" x14ac:dyDescent="0.2">
      <c r="A313" s="12">
        <f>IFERROR(IF(A312+1&lt;=Duration*VLOOKUP(PaymentFrqcy,Mapping!A:B,2,FALSE),A312+1,""),"")</f>
        <v>269</v>
      </c>
      <c r="B313" s="58">
        <f t="shared" si="30"/>
        <v>142135.98305524018</v>
      </c>
      <c r="C313" s="59">
        <f t="shared" si="25"/>
        <v>52194</v>
      </c>
      <c r="D313" s="60">
        <f t="shared" si="26"/>
        <v>2042</v>
      </c>
      <c r="E313" s="61">
        <f>IF(A313="","",InterestRate/VLOOKUP(PaymentFrqcy,Mapping!$A:$B,2,FALSE))</f>
        <v>2.2499999999999998E-3</v>
      </c>
      <c r="F313" s="62">
        <f>IF(A313="","",PMT(E313,Duration*VLOOKUP(PaymentFrqcy,Mapping!A:B,2,FALSE),LoanAmount,,VLOOKUP(PaymentsDue,Mapping!$A:$B,2,FALSE)))</f>
        <v>-843.75992868791536</v>
      </c>
      <c r="G313" s="62">
        <f>IF(A313="","",PPMT(E313,A313,Duration*VLOOKUP(PaymentFrqcy,Mapping!A:B,2,FALSE),LoanAmount,,VLOOKUP(PaymentsDue,Mapping!$A:$B,2,FALSE)))</f>
        <v>-523.95396681362524</v>
      </c>
      <c r="H313" s="62">
        <f>IF(A313="","",IPMT(E313,A313,Duration*VLOOKUP(PaymentFrqcy,Mapping!$A:$B,2,FALSE),LoanAmount,,VLOOKUP(PaymentsDue,Mapping!$A:$B,2,FALSE)))</f>
        <v>-319.80596187429018</v>
      </c>
      <c r="I313" s="58">
        <f t="shared" si="27"/>
        <v>141612.02908842656</v>
      </c>
      <c r="J313" s="12">
        <f t="shared" si="28"/>
        <v>11</v>
      </c>
      <c r="K313" s="78">
        <f t="shared" si="29"/>
        <v>2042</v>
      </c>
    </row>
    <row r="314" spans="1:11" x14ac:dyDescent="0.2">
      <c r="A314" s="12">
        <f>IFERROR(IF(A313+1&lt;=Duration*VLOOKUP(PaymentFrqcy,Mapping!A:B,2,FALSE),A313+1,""),"")</f>
        <v>270</v>
      </c>
      <c r="B314" s="58">
        <f t="shared" si="30"/>
        <v>141612.02908842656</v>
      </c>
      <c r="C314" s="59">
        <f t="shared" si="25"/>
        <v>52224</v>
      </c>
      <c r="D314" s="60">
        <f t="shared" si="26"/>
        <v>2042</v>
      </c>
      <c r="E314" s="61">
        <f>IF(A314="","",InterestRate/VLOOKUP(PaymentFrqcy,Mapping!$A:$B,2,FALSE))</f>
        <v>2.2499999999999998E-3</v>
      </c>
      <c r="F314" s="62">
        <f>IF(A314="","",PMT(E314,Duration*VLOOKUP(PaymentFrqcy,Mapping!A:B,2,FALSE),LoanAmount,,VLOOKUP(PaymentsDue,Mapping!$A:$B,2,FALSE)))</f>
        <v>-843.75992868791536</v>
      </c>
      <c r="G314" s="62">
        <f>IF(A314="","",PPMT(E314,A314,Duration*VLOOKUP(PaymentFrqcy,Mapping!A:B,2,FALSE),LoanAmount,,VLOOKUP(PaymentsDue,Mapping!$A:$B,2,FALSE)))</f>
        <v>-525.13286323895591</v>
      </c>
      <c r="H314" s="62">
        <f>IF(A314="","",IPMT(E314,A314,Duration*VLOOKUP(PaymentFrqcy,Mapping!$A:$B,2,FALSE),LoanAmount,,VLOOKUP(PaymentsDue,Mapping!$A:$B,2,FALSE)))</f>
        <v>-318.62706544895951</v>
      </c>
      <c r="I314" s="58">
        <f t="shared" si="27"/>
        <v>141086.89622518761</v>
      </c>
      <c r="J314" s="12">
        <f t="shared" si="28"/>
        <v>12</v>
      </c>
      <c r="K314" s="78">
        <f t="shared" si="29"/>
        <v>2042</v>
      </c>
    </row>
    <row r="315" spans="1:11" x14ac:dyDescent="0.2">
      <c r="A315" s="12">
        <f>IFERROR(IF(A314+1&lt;=Duration*VLOOKUP(PaymentFrqcy,Mapping!A:B,2,FALSE),A314+1,""),"")</f>
        <v>271</v>
      </c>
      <c r="B315" s="58">
        <f t="shared" si="30"/>
        <v>141086.89622518761</v>
      </c>
      <c r="C315" s="59">
        <f t="shared" si="25"/>
        <v>52255</v>
      </c>
      <c r="D315" s="60">
        <f t="shared" si="26"/>
        <v>2043</v>
      </c>
      <c r="E315" s="61">
        <f>IF(A315="","",InterestRate/VLOOKUP(PaymentFrqcy,Mapping!$A:$B,2,FALSE))</f>
        <v>2.2499999999999998E-3</v>
      </c>
      <c r="F315" s="62">
        <f>IF(A315="","",PMT(E315,Duration*VLOOKUP(PaymentFrqcy,Mapping!A:B,2,FALSE),LoanAmount,,VLOOKUP(PaymentsDue,Mapping!$A:$B,2,FALSE)))</f>
        <v>-843.75992868791536</v>
      </c>
      <c r="G315" s="62">
        <f>IF(A315="","",PPMT(E315,A315,Duration*VLOOKUP(PaymentFrqcy,Mapping!A:B,2,FALSE),LoanAmount,,VLOOKUP(PaymentsDue,Mapping!$A:$B,2,FALSE)))</f>
        <v>-526.3144121812436</v>
      </c>
      <c r="H315" s="62">
        <f>IF(A315="","",IPMT(E315,A315,Duration*VLOOKUP(PaymentFrqcy,Mapping!$A:$B,2,FALSE),LoanAmount,,VLOOKUP(PaymentsDue,Mapping!$A:$B,2,FALSE)))</f>
        <v>-317.44551650667188</v>
      </c>
      <c r="I315" s="58">
        <f t="shared" si="27"/>
        <v>140560.58181300637</v>
      </c>
      <c r="J315" s="12">
        <f t="shared" si="28"/>
        <v>1</v>
      </c>
      <c r="K315" s="78">
        <f t="shared" si="29"/>
        <v>2043</v>
      </c>
    </row>
    <row r="316" spans="1:11" x14ac:dyDescent="0.2">
      <c r="A316" s="12">
        <f>IFERROR(IF(A315+1&lt;=Duration*VLOOKUP(PaymentFrqcy,Mapping!A:B,2,FALSE),A315+1,""),"")</f>
        <v>272</v>
      </c>
      <c r="B316" s="58">
        <f t="shared" si="30"/>
        <v>140560.58181300637</v>
      </c>
      <c r="C316" s="59">
        <f t="shared" si="25"/>
        <v>52286</v>
      </c>
      <c r="D316" s="60">
        <f t="shared" si="26"/>
        <v>2043</v>
      </c>
      <c r="E316" s="61">
        <f>IF(A316="","",InterestRate/VLOOKUP(PaymentFrqcy,Mapping!$A:$B,2,FALSE))</f>
        <v>2.2499999999999998E-3</v>
      </c>
      <c r="F316" s="62">
        <f>IF(A316="","",PMT(E316,Duration*VLOOKUP(PaymentFrqcy,Mapping!A:B,2,FALSE),LoanAmount,,VLOOKUP(PaymentsDue,Mapping!$A:$B,2,FALSE)))</f>
        <v>-843.75992868791536</v>
      </c>
      <c r="G316" s="62">
        <f>IF(A316="","",PPMT(E316,A316,Duration*VLOOKUP(PaymentFrqcy,Mapping!A:B,2,FALSE),LoanAmount,,VLOOKUP(PaymentsDue,Mapping!$A:$B,2,FALSE)))</f>
        <v>-527.49861960865132</v>
      </c>
      <c r="H316" s="62">
        <f>IF(A316="","",IPMT(E316,A316,Duration*VLOOKUP(PaymentFrqcy,Mapping!$A:$B,2,FALSE),LoanAmount,,VLOOKUP(PaymentsDue,Mapping!$A:$B,2,FALSE)))</f>
        <v>-316.26130907926409</v>
      </c>
      <c r="I316" s="58">
        <f t="shared" si="27"/>
        <v>140033.08319339773</v>
      </c>
      <c r="J316" s="12">
        <f t="shared" si="28"/>
        <v>2</v>
      </c>
      <c r="K316" s="78">
        <f t="shared" si="29"/>
        <v>2043</v>
      </c>
    </row>
    <row r="317" spans="1:11" x14ac:dyDescent="0.2">
      <c r="A317" s="12">
        <f>IFERROR(IF(A316+1&lt;=Duration*VLOOKUP(PaymentFrqcy,Mapping!A:B,2,FALSE),A316+1,""),"")</f>
        <v>273</v>
      </c>
      <c r="B317" s="58">
        <f t="shared" si="30"/>
        <v>140033.08319339773</v>
      </c>
      <c r="C317" s="59">
        <f t="shared" si="25"/>
        <v>52314</v>
      </c>
      <c r="D317" s="60">
        <f t="shared" si="26"/>
        <v>2043</v>
      </c>
      <c r="E317" s="61">
        <f>IF(A317="","",InterestRate/VLOOKUP(PaymentFrqcy,Mapping!$A:$B,2,FALSE))</f>
        <v>2.2499999999999998E-3</v>
      </c>
      <c r="F317" s="62">
        <f>IF(A317="","",PMT(E317,Duration*VLOOKUP(PaymentFrqcy,Mapping!A:B,2,FALSE),LoanAmount,,VLOOKUP(PaymentsDue,Mapping!$A:$B,2,FALSE)))</f>
        <v>-843.75992868791536</v>
      </c>
      <c r="G317" s="62">
        <f>IF(A317="","",PPMT(E317,A317,Duration*VLOOKUP(PaymentFrqcy,Mapping!A:B,2,FALSE),LoanAmount,,VLOOKUP(PaymentsDue,Mapping!$A:$B,2,FALSE)))</f>
        <v>-528.68549150277067</v>
      </c>
      <c r="H317" s="62">
        <f>IF(A317="","",IPMT(E317,A317,Duration*VLOOKUP(PaymentFrqcy,Mapping!$A:$B,2,FALSE),LoanAmount,,VLOOKUP(PaymentsDue,Mapping!$A:$B,2,FALSE)))</f>
        <v>-315.07443718514463</v>
      </c>
      <c r="I317" s="58">
        <f t="shared" si="27"/>
        <v>139504.39770189495</v>
      </c>
      <c r="J317" s="12">
        <f t="shared" si="28"/>
        <v>3</v>
      </c>
      <c r="K317" s="78">
        <f t="shared" si="29"/>
        <v>2043</v>
      </c>
    </row>
    <row r="318" spans="1:11" x14ac:dyDescent="0.2">
      <c r="A318" s="12">
        <f>IFERROR(IF(A317+1&lt;=Duration*VLOOKUP(PaymentFrqcy,Mapping!A:B,2,FALSE),A317+1,""),"")</f>
        <v>274</v>
      </c>
      <c r="B318" s="58">
        <f t="shared" si="30"/>
        <v>139504.39770189495</v>
      </c>
      <c r="C318" s="59">
        <f t="shared" si="25"/>
        <v>52345</v>
      </c>
      <c r="D318" s="60">
        <f t="shared" si="26"/>
        <v>2043</v>
      </c>
      <c r="E318" s="61">
        <f>IF(A318="","",InterestRate/VLOOKUP(PaymentFrqcy,Mapping!$A:$B,2,FALSE))</f>
        <v>2.2499999999999998E-3</v>
      </c>
      <c r="F318" s="62">
        <f>IF(A318="","",PMT(E318,Duration*VLOOKUP(PaymentFrqcy,Mapping!A:B,2,FALSE),LoanAmount,,VLOOKUP(PaymentsDue,Mapping!$A:$B,2,FALSE)))</f>
        <v>-843.75992868791536</v>
      </c>
      <c r="G318" s="62">
        <f>IF(A318="","",PPMT(E318,A318,Duration*VLOOKUP(PaymentFrqcy,Mapping!A:B,2,FALSE),LoanAmount,,VLOOKUP(PaymentsDue,Mapping!$A:$B,2,FALSE)))</f>
        <v>-529.87503385865193</v>
      </c>
      <c r="H318" s="62">
        <f>IF(A318="","",IPMT(E318,A318,Duration*VLOOKUP(PaymentFrqcy,Mapping!$A:$B,2,FALSE),LoanAmount,,VLOOKUP(PaymentsDue,Mapping!$A:$B,2,FALSE)))</f>
        <v>-313.88489482926343</v>
      </c>
      <c r="I318" s="58">
        <f t="shared" si="27"/>
        <v>138974.52266803631</v>
      </c>
      <c r="J318" s="12">
        <f t="shared" si="28"/>
        <v>4</v>
      </c>
      <c r="K318" s="78">
        <f t="shared" si="29"/>
        <v>2043</v>
      </c>
    </row>
    <row r="319" spans="1:11" x14ac:dyDescent="0.2">
      <c r="A319" s="12">
        <f>IFERROR(IF(A318+1&lt;=Duration*VLOOKUP(PaymentFrqcy,Mapping!A:B,2,FALSE),A318+1,""),"")</f>
        <v>275</v>
      </c>
      <c r="B319" s="58">
        <f t="shared" si="30"/>
        <v>138974.52266803631</v>
      </c>
      <c r="C319" s="59">
        <f t="shared" si="25"/>
        <v>52375</v>
      </c>
      <c r="D319" s="60">
        <f t="shared" si="26"/>
        <v>2043</v>
      </c>
      <c r="E319" s="61">
        <f>IF(A319="","",InterestRate/VLOOKUP(PaymentFrqcy,Mapping!$A:$B,2,FALSE))</f>
        <v>2.2499999999999998E-3</v>
      </c>
      <c r="F319" s="62">
        <f>IF(A319="","",PMT(E319,Duration*VLOOKUP(PaymentFrqcy,Mapping!A:B,2,FALSE),LoanAmount,,VLOOKUP(PaymentsDue,Mapping!$A:$B,2,FALSE)))</f>
        <v>-843.75992868791536</v>
      </c>
      <c r="G319" s="62">
        <f>IF(A319="","",PPMT(E319,A319,Duration*VLOOKUP(PaymentFrqcy,Mapping!A:B,2,FALSE),LoanAmount,,VLOOKUP(PaymentsDue,Mapping!$A:$B,2,FALSE)))</f>
        <v>-531.06725268483387</v>
      </c>
      <c r="H319" s="62">
        <f>IF(A319="","",IPMT(E319,A319,Duration*VLOOKUP(PaymentFrqcy,Mapping!$A:$B,2,FALSE),LoanAmount,,VLOOKUP(PaymentsDue,Mapping!$A:$B,2,FALSE)))</f>
        <v>-312.69267600308143</v>
      </c>
      <c r="I319" s="58">
        <f t="shared" si="27"/>
        <v>138443.45541535149</v>
      </c>
      <c r="J319" s="12">
        <f t="shared" si="28"/>
        <v>5</v>
      </c>
      <c r="K319" s="78">
        <f t="shared" si="29"/>
        <v>2043</v>
      </c>
    </row>
    <row r="320" spans="1:11" x14ac:dyDescent="0.2">
      <c r="A320" s="12">
        <f>IFERROR(IF(A319+1&lt;=Duration*VLOOKUP(PaymentFrqcy,Mapping!A:B,2,FALSE),A319+1,""),"")</f>
        <v>276</v>
      </c>
      <c r="B320" s="58">
        <f t="shared" si="30"/>
        <v>138443.45541535149</v>
      </c>
      <c r="C320" s="59">
        <f t="shared" si="25"/>
        <v>52406</v>
      </c>
      <c r="D320" s="60">
        <f t="shared" si="26"/>
        <v>2043</v>
      </c>
      <c r="E320" s="61">
        <f>IF(A320="","",InterestRate/VLOOKUP(PaymentFrqcy,Mapping!$A:$B,2,FALSE))</f>
        <v>2.2499999999999998E-3</v>
      </c>
      <c r="F320" s="62">
        <f>IF(A320="","",PMT(E320,Duration*VLOOKUP(PaymentFrqcy,Mapping!A:B,2,FALSE),LoanAmount,,VLOOKUP(PaymentsDue,Mapping!$A:$B,2,FALSE)))</f>
        <v>-843.75992868791536</v>
      </c>
      <c r="G320" s="62">
        <f>IF(A320="","",PPMT(E320,A320,Duration*VLOOKUP(PaymentFrqcy,Mapping!A:B,2,FALSE),LoanAmount,,VLOOKUP(PaymentsDue,Mapping!$A:$B,2,FALSE)))</f>
        <v>-532.2621540033748</v>
      </c>
      <c r="H320" s="62">
        <f>IF(A320="","",IPMT(E320,A320,Duration*VLOOKUP(PaymentFrqcy,Mapping!$A:$B,2,FALSE),LoanAmount,,VLOOKUP(PaymentsDue,Mapping!$A:$B,2,FALSE)))</f>
        <v>-311.49777468454056</v>
      </c>
      <c r="I320" s="58">
        <f t="shared" si="27"/>
        <v>137911.19326134812</v>
      </c>
      <c r="J320" s="12">
        <f t="shared" si="28"/>
        <v>6</v>
      </c>
      <c r="K320" s="78">
        <f t="shared" si="29"/>
        <v>2043</v>
      </c>
    </row>
    <row r="321" spans="1:11" x14ac:dyDescent="0.2">
      <c r="A321" s="12">
        <f>IFERROR(IF(A320+1&lt;=Duration*VLOOKUP(PaymentFrqcy,Mapping!A:B,2,FALSE),A320+1,""),"")</f>
        <v>277</v>
      </c>
      <c r="B321" s="58">
        <f t="shared" si="30"/>
        <v>137911.19326134812</v>
      </c>
      <c r="C321" s="59">
        <f t="shared" si="25"/>
        <v>52436</v>
      </c>
      <c r="D321" s="60">
        <f t="shared" si="26"/>
        <v>2043</v>
      </c>
      <c r="E321" s="61">
        <f>IF(A321="","",InterestRate/VLOOKUP(PaymentFrqcy,Mapping!$A:$B,2,FALSE))</f>
        <v>2.2499999999999998E-3</v>
      </c>
      <c r="F321" s="62">
        <f>IF(A321="","",PMT(E321,Duration*VLOOKUP(PaymentFrqcy,Mapping!A:B,2,FALSE),LoanAmount,,VLOOKUP(PaymentsDue,Mapping!$A:$B,2,FALSE)))</f>
        <v>-843.75992868791536</v>
      </c>
      <c r="G321" s="62">
        <f>IF(A321="","",PPMT(E321,A321,Duration*VLOOKUP(PaymentFrqcy,Mapping!A:B,2,FALSE),LoanAmount,,VLOOKUP(PaymentsDue,Mapping!$A:$B,2,FALSE)))</f>
        <v>-533.45974384988244</v>
      </c>
      <c r="H321" s="62">
        <f>IF(A321="","",IPMT(E321,A321,Duration*VLOOKUP(PaymentFrqcy,Mapping!$A:$B,2,FALSE),LoanAmount,,VLOOKUP(PaymentsDue,Mapping!$A:$B,2,FALSE)))</f>
        <v>-310.30018483803292</v>
      </c>
      <c r="I321" s="58">
        <f t="shared" si="27"/>
        <v>137377.73351749824</v>
      </c>
      <c r="J321" s="12">
        <f t="shared" si="28"/>
        <v>7</v>
      </c>
      <c r="K321" s="78">
        <f t="shared" si="29"/>
        <v>2043</v>
      </c>
    </row>
    <row r="322" spans="1:11" x14ac:dyDescent="0.2">
      <c r="A322" s="12">
        <f>IFERROR(IF(A321+1&lt;=Duration*VLOOKUP(PaymentFrqcy,Mapping!A:B,2,FALSE),A321+1,""),"")</f>
        <v>278</v>
      </c>
      <c r="B322" s="58">
        <f t="shared" si="30"/>
        <v>137377.73351749824</v>
      </c>
      <c r="C322" s="59">
        <f t="shared" si="25"/>
        <v>52467</v>
      </c>
      <c r="D322" s="60">
        <f t="shared" si="26"/>
        <v>2043</v>
      </c>
      <c r="E322" s="61">
        <f>IF(A322="","",InterestRate/VLOOKUP(PaymentFrqcy,Mapping!$A:$B,2,FALSE))</f>
        <v>2.2499999999999998E-3</v>
      </c>
      <c r="F322" s="62">
        <f>IF(A322="","",PMT(E322,Duration*VLOOKUP(PaymentFrqcy,Mapping!A:B,2,FALSE),LoanAmount,,VLOOKUP(PaymentsDue,Mapping!$A:$B,2,FALSE)))</f>
        <v>-843.75992868791536</v>
      </c>
      <c r="G322" s="62">
        <f>IF(A322="","",PPMT(E322,A322,Duration*VLOOKUP(PaymentFrqcy,Mapping!A:B,2,FALSE),LoanAmount,,VLOOKUP(PaymentsDue,Mapping!$A:$B,2,FALSE)))</f>
        <v>-534.66002827354475</v>
      </c>
      <c r="H322" s="62">
        <f>IF(A322="","",IPMT(E322,A322,Duration*VLOOKUP(PaymentFrqcy,Mapping!$A:$B,2,FALSE),LoanAmount,,VLOOKUP(PaymentsDue,Mapping!$A:$B,2,FALSE)))</f>
        <v>-309.09990041437078</v>
      </c>
      <c r="I322" s="58">
        <f t="shared" si="27"/>
        <v>136843.07348922471</v>
      </c>
      <c r="J322" s="12">
        <f t="shared" si="28"/>
        <v>8</v>
      </c>
      <c r="K322" s="78">
        <f t="shared" si="29"/>
        <v>2043</v>
      </c>
    </row>
    <row r="323" spans="1:11" x14ac:dyDescent="0.2">
      <c r="A323" s="12">
        <f>IFERROR(IF(A322+1&lt;=Duration*VLOOKUP(PaymentFrqcy,Mapping!A:B,2,FALSE),A322+1,""),"")</f>
        <v>279</v>
      </c>
      <c r="B323" s="58">
        <f t="shared" si="30"/>
        <v>136843.07348922471</v>
      </c>
      <c r="C323" s="59">
        <f t="shared" si="25"/>
        <v>52498</v>
      </c>
      <c r="D323" s="60">
        <f t="shared" si="26"/>
        <v>2043</v>
      </c>
      <c r="E323" s="61">
        <f>IF(A323="","",InterestRate/VLOOKUP(PaymentFrqcy,Mapping!$A:$B,2,FALSE))</f>
        <v>2.2499999999999998E-3</v>
      </c>
      <c r="F323" s="62">
        <f>IF(A323="","",PMT(E323,Duration*VLOOKUP(PaymentFrqcy,Mapping!A:B,2,FALSE),LoanAmount,,VLOOKUP(PaymentsDue,Mapping!$A:$B,2,FALSE)))</f>
        <v>-843.75992868791536</v>
      </c>
      <c r="G323" s="62">
        <f>IF(A323="","",PPMT(E323,A323,Duration*VLOOKUP(PaymentFrqcy,Mapping!A:B,2,FALSE),LoanAmount,,VLOOKUP(PaymentsDue,Mapping!$A:$B,2,FALSE)))</f>
        <v>-535.86301333716006</v>
      </c>
      <c r="H323" s="62">
        <f>IF(A323="","",IPMT(E323,A323,Duration*VLOOKUP(PaymentFrqcy,Mapping!$A:$B,2,FALSE),LoanAmount,,VLOOKUP(PaymentsDue,Mapping!$A:$B,2,FALSE)))</f>
        <v>-307.89691535075525</v>
      </c>
      <c r="I323" s="58">
        <f t="shared" si="27"/>
        <v>136307.21047588755</v>
      </c>
      <c r="J323" s="12">
        <f t="shared" si="28"/>
        <v>9</v>
      </c>
      <c r="K323" s="78">
        <f t="shared" si="29"/>
        <v>2043</v>
      </c>
    </row>
    <row r="324" spans="1:11" x14ac:dyDescent="0.2">
      <c r="A324" s="12">
        <f>IFERROR(IF(A323+1&lt;=Duration*VLOOKUP(PaymentFrqcy,Mapping!A:B,2,FALSE),A323+1,""),"")</f>
        <v>280</v>
      </c>
      <c r="B324" s="58">
        <f t="shared" si="30"/>
        <v>136307.21047588755</v>
      </c>
      <c r="C324" s="59">
        <f t="shared" si="25"/>
        <v>52528</v>
      </c>
      <c r="D324" s="60">
        <f t="shared" si="26"/>
        <v>2043</v>
      </c>
      <c r="E324" s="61">
        <f>IF(A324="","",InterestRate/VLOOKUP(PaymentFrqcy,Mapping!$A:$B,2,FALSE))</f>
        <v>2.2499999999999998E-3</v>
      </c>
      <c r="F324" s="62">
        <f>IF(A324="","",PMT(E324,Duration*VLOOKUP(PaymentFrqcy,Mapping!A:B,2,FALSE),LoanAmount,,VLOOKUP(PaymentsDue,Mapping!$A:$B,2,FALSE)))</f>
        <v>-843.75992868791536</v>
      </c>
      <c r="G324" s="62">
        <f>IF(A324="","",PPMT(E324,A324,Duration*VLOOKUP(PaymentFrqcy,Mapping!A:B,2,FALSE),LoanAmount,,VLOOKUP(PaymentsDue,Mapping!$A:$B,2,FALSE)))</f>
        <v>-537.06870511716875</v>
      </c>
      <c r="H324" s="62">
        <f>IF(A324="","",IPMT(E324,A324,Duration*VLOOKUP(PaymentFrqcy,Mapping!$A:$B,2,FALSE),LoanAmount,,VLOOKUP(PaymentsDue,Mapping!$A:$B,2,FALSE)))</f>
        <v>-306.69122357074673</v>
      </c>
      <c r="I324" s="58">
        <f t="shared" si="27"/>
        <v>135770.14177077039</v>
      </c>
      <c r="J324" s="12">
        <f t="shared" si="28"/>
        <v>10</v>
      </c>
      <c r="K324" s="78">
        <f t="shared" si="29"/>
        <v>2043</v>
      </c>
    </row>
    <row r="325" spans="1:11" x14ac:dyDescent="0.2">
      <c r="A325" s="12">
        <f>IFERROR(IF(A324+1&lt;=Duration*VLOOKUP(PaymentFrqcy,Mapping!A:B,2,FALSE),A324+1,""),"")</f>
        <v>281</v>
      </c>
      <c r="B325" s="58">
        <f t="shared" si="30"/>
        <v>135770.14177077039</v>
      </c>
      <c r="C325" s="59">
        <f t="shared" si="25"/>
        <v>52559</v>
      </c>
      <c r="D325" s="60">
        <f t="shared" si="26"/>
        <v>2043</v>
      </c>
      <c r="E325" s="61">
        <f>IF(A325="","",InterestRate/VLOOKUP(PaymentFrqcy,Mapping!$A:$B,2,FALSE))</f>
        <v>2.2499999999999998E-3</v>
      </c>
      <c r="F325" s="62">
        <f>IF(A325="","",PMT(E325,Duration*VLOOKUP(PaymentFrqcy,Mapping!A:B,2,FALSE),LoanAmount,,VLOOKUP(PaymentsDue,Mapping!$A:$B,2,FALSE)))</f>
        <v>-843.75992868791536</v>
      </c>
      <c r="G325" s="62">
        <f>IF(A325="","",PPMT(E325,A325,Duration*VLOOKUP(PaymentFrqcy,Mapping!A:B,2,FALSE),LoanAmount,,VLOOKUP(PaymentsDue,Mapping!$A:$B,2,FALSE)))</f>
        <v>-538.27710970368241</v>
      </c>
      <c r="H325" s="62">
        <f>IF(A325="","",IPMT(E325,A325,Duration*VLOOKUP(PaymentFrqcy,Mapping!$A:$B,2,FALSE),LoanAmount,,VLOOKUP(PaymentsDue,Mapping!$A:$B,2,FALSE)))</f>
        <v>-305.48281898423295</v>
      </c>
      <c r="I325" s="58">
        <f t="shared" si="27"/>
        <v>135231.86466106671</v>
      </c>
      <c r="J325" s="12">
        <f t="shared" si="28"/>
        <v>11</v>
      </c>
      <c r="K325" s="78">
        <f t="shared" si="29"/>
        <v>2043</v>
      </c>
    </row>
    <row r="326" spans="1:11" x14ac:dyDescent="0.2">
      <c r="A326" s="12">
        <f>IFERROR(IF(A325+1&lt;=Duration*VLOOKUP(PaymentFrqcy,Mapping!A:B,2,FALSE),A325+1,""),"")</f>
        <v>282</v>
      </c>
      <c r="B326" s="58">
        <f t="shared" si="30"/>
        <v>135231.86466106671</v>
      </c>
      <c r="C326" s="59">
        <f t="shared" si="25"/>
        <v>52589</v>
      </c>
      <c r="D326" s="60">
        <f t="shared" si="26"/>
        <v>2043</v>
      </c>
      <c r="E326" s="61">
        <f>IF(A326="","",InterestRate/VLOOKUP(PaymentFrqcy,Mapping!$A:$B,2,FALSE))</f>
        <v>2.2499999999999998E-3</v>
      </c>
      <c r="F326" s="62">
        <f>IF(A326="","",PMT(E326,Duration*VLOOKUP(PaymentFrqcy,Mapping!A:B,2,FALSE),LoanAmount,,VLOOKUP(PaymentsDue,Mapping!$A:$B,2,FALSE)))</f>
        <v>-843.75992868791536</v>
      </c>
      <c r="G326" s="62">
        <f>IF(A326="","",PPMT(E326,A326,Duration*VLOOKUP(PaymentFrqcy,Mapping!A:B,2,FALSE),LoanAmount,,VLOOKUP(PaymentsDue,Mapping!$A:$B,2,FALSE)))</f>
        <v>-539.48823320051565</v>
      </c>
      <c r="H326" s="62">
        <f>IF(A326="","",IPMT(E326,A326,Duration*VLOOKUP(PaymentFrqcy,Mapping!$A:$B,2,FALSE),LoanAmount,,VLOOKUP(PaymentsDue,Mapping!$A:$B,2,FALSE)))</f>
        <v>-304.27169548739971</v>
      </c>
      <c r="I326" s="58">
        <f t="shared" si="27"/>
        <v>134692.3764278662</v>
      </c>
      <c r="J326" s="12">
        <f t="shared" si="28"/>
        <v>12</v>
      </c>
      <c r="K326" s="78">
        <f t="shared" si="29"/>
        <v>2043</v>
      </c>
    </row>
    <row r="327" spans="1:11" x14ac:dyDescent="0.2">
      <c r="A327" s="12">
        <f>IFERROR(IF(A326+1&lt;=Duration*VLOOKUP(PaymentFrqcy,Mapping!A:B,2,FALSE),A326+1,""),"")</f>
        <v>283</v>
      </c>
      <c r="B327" s="58">
        <f t="shared" si="30"/>
        <v>134692.3764278662</v>
      </c>
      <c r="C327" s="59">
        <f t="shared" si="25"/>
        <v>52620</v>
      </c>
      <c r="D327" s="60">
        <f t="shared" si="26"/>
        <v>2044</v>
      </c>
      <c r="E327" s="61">
        <f>IF(A327="","",InterestRate/VLOOKUP(PaymentFrqcy,Mapping!$A:$B,2,FALSE))</f>
        <v>2.2499999999999998E-3</v>
      </c>
      <c r="F327" s="62">
        <f>IF(A327="","",PMT(E327,Duration*VLOOKUP(PaymentFrqcy,Mapping!A:B,2,FALSE),LoanAmount,,VLOOKUP(PaymentsDue,Mapping!$A:$B,2,FALSE)))</f>
        <v>-843.75992868791536</v>
      </c>
      <c r="G327" s="62">
        <f>IF(A327="","",PPMT(E327,A327,Duration*VLOOKUP(PaymentFrqcy,Mapping!A:B,2,FALSE),LoanAmount,,VLOOKUP(PaymentsDue,Mapping!$A:$B,2,FALSE)))</f>
        <v>-540.70208172521677</v>
      </c>
      <c r="H327" s="62">
        <f>IF(A327="","",IPMT(E327,A327,Duration*VLOOKUP(PaymentFrqcy,Mapping!$A:$B,2,FALSE),LoanAmount,,VLOOKUP(PaymentsDue,Mapping!$A:$B,2,FALSE)))</f>
        <v>-303.05784696269853</v>
      </c>
      <c r="I327" s="58">
        <f t="shared" si="27"/>
        <v>134151.67434614099</v>
      </c>
      <c r="J327" s="12">
        <f t="shared" si="28"/>
        <v>1</v>
      </c>
      <c r="K327" s="78">
        <f t="shared" si="29"/>
        <v>2044</v>
      </c>
    </row>
    <row r="328" spans="1:11" x14ac:dyDescent="0.2">
      <c r="A328" s="12">
        <f>IFERROR(IF(A327+1&lt;=Duration*VLOOKUP(PaymentFrqcy,Mapping!A:B,2,FALSE),A327+1,""),"")</f>
        <v>284</v>
      </c>
      <c r="B328" s="58">
        <f t="shared" si="30"/>
        <v>134151.67434614099</v>
      </c>
      <c r="C328" s="59">
        <f t="shared" si="25"/>
        <v>52651</v>
      </c>
      <c r="D328" s="60">
        <f t="shared" si="26"/>
        <v>2044</v>
      </c>
      <c r="E328" s="61">
        <f>IF(A328="","",InterestRate/VLOOKUP(PaymentFrqcy,Mapping!$A:$B,2,FALSE))</f>
        <v>2.2499999999999998E-3</v>
      </c>
      <c r="F328" s="62">
        <f>IF(A328="","",PMT(E328,Duration*VLOOKUP(PaymentFrqcy,Mapping!A:B,2,FALSE),LoanAmount,,VLOOKUP(PaymentsDue,Mapping!$A:$B,2,FALSE)))</f>
        <v>-843.75992868791536</v>
      </c>
      <c r="G328" s="62">
        <f>IF(A328="","",PPMT(E328,A328,Duration*VLOOKUP(PaymentFrqcy,Mapping!A:B,2,FALSE),LoanAmount,,VLOOKUP(PaymentsDue,Mapping!$A:$B,2,FALSE)))</f>
        <v>-541.9186614090986</v>
      </c>
      <c r="H328" s="62">
        <f>IF(A328="","",IPMT(E328,A328,Duration*VLOOKUP(PaymentFrqcy,Mapping!$A:$B,2,FALSE),LoanAmount,,VLOOKUP(PaymentsDue,Mapping!$A:$B,2,FALSE)))</f>
        <v>-301.84126727881687</v>
      </c>
      <c r="I328" s="58">
        <f t="shared" si="27"/>
        <v>133609.75568473191</v>
      </c>
      <c r="J328" s="12">
        <f t="shared" si="28"/>
        <v>2</v>
      </c>
      <c r="K328" s="78">
        <f t="shared" si="29"/>
        <v>2044</v>
      </c>
    </row>
    <row r="329" spans="1:11" x14ac:dyDescent="0.2">
      <c r="A329" s="12">
        <f>IFERROR(IF(A328+1&lt;=Duration*VLOOKUP(PaymentFrqcy,Mapping!A:B,2,FALSE),A328+1,""),"")</f>
        <v>285</v>
      </c>
      <c r="B329" s="58">
        <f t="shared" si="30"/>
        <v>133609.75568473191</v>
      </c>
      <c r="C329" s="59">
        <f t="shared" si="25"/>
        <v>52680</v>
      </c>
      <c r="D329" s="60">
        <f t="shared" si="26"/>
        <v>2044</v>
      </c>
      <c r="E329" s="61">
        <f>IF(A329="","",InterestRate/VLOOKUP(PaymentFrqcy,Mapping!$A:$B,2,FALSE))</f>
        <v>2.2499999999999998E-3</v>
      </c>
      <c r="F329" s="62">
        <f>IF(A329="","",PMT(E329,Duration*VLOOKUP(PaymentFrqcy,Mapping!A:B,2,FALSE),LoanAmount,,VLOOKUP(PaymentsDue,Mapping!$A:$B,2,FALSE)))</f>
        <v>-843.75992868791536</v>
      </c>
      <c r="G329" s="62">
        <f>IF(A329="","",PPMT(E329,A329,Duration*VLOOKUP(PaymentFrqcy,Mapping!A:B,2,FALSE),LoanAmount,,VLOOKUP(PaymentsDue,Mapping!$A:$B,2,FALSE)))</f>
        <v>-543.13797839726908</v>
      </c>
      <c r="H329" s="62">
        <f>IF(A329="","",IPMT(E329,A329,Duration*VLOOKUP(PaymentFrqcy,Mapping!$A:$B,2,FALSE),LoanAmount,,VLOOKUP(PaymentsDue,Mapping!$A:$B,2,FALSE)))</f>
        <v>-300.62195029064628</v>
      </c>
      <c r="I329" s="58">
        <f t="shared" si="27"/>
        <v>133066.61770633463</v>
      </c>
      <c r="J329" s="12">
        <f t="shared" si="28"/>
        <v>3</v>
      </c>
      <c r="K329" s="78">
        <f t="shared" si="29"/>
        <v>2044</v>
      </c>
    </row>
    <row r="330" spans="1:11" x14ac:dyDescent="0.2">
      <c r="A330" s="12">
        <f>IFERROR(IF(A329+1&lt;=Duration*VLOOKUP(PaymentFrqcy,Mapping!A:B,2,FALSE),A329+1,""),"")</f>
        <v>286</v>
      </c>
      <c r="B330" s="58">
        <f t="shared" si="30"/>
        <v>133066.61770633463</v>
      </c>
      <c r="C330" s="59">
        <f t="shared" si="25"/>
        <v>52711</v>
      </c>
      <c r="D330" s="60">
        <f t="shared" si="26"/>
        <v>2044</v>
      </c>
      <c r="E330" s="61">
        <f>IF(A330="","",InterestRate/VLOOKUP(PaymentFrqcy,Mapping!$A:$B,2,FALSE))</f>
        <v>2.2499999999999998E-3</v>
      </c>
      <c r="F330" s="62">
        <f>IF(A330="","",PMT(E330,Duration*VLOOKUP(PaymentFrqcy,Mapping!A:B,2,FALSE),LoanAmount,,VLOOKUP(PaymentsDue,Mapping!$A:$B,2,FALSE)))</f>
        <v>-843.75992868791536</v>
      </c>
      <c r="G330" s="62">
        <f>IF(A330="","",PPMT(E330,A330,Duration*VLOOKUP(PaymentFrqcy,Mapping!A:B,2,FALSE),LoanAmount,,VLOOKUP(PaymentsDue,Mapping!$A:$B,2,FALSE)))</f>
        <v>-544.36003884866295</v>
      </c>
      <c r="H330" s="62">
        <f>IF(A330="","",IPMT(E330,A330,Duration*VLOOKUP(PaymentFrqcy,Mapping!$A:$B,2,FALSE),LoanAmount,,VLOOKUP(PaymentsDue,Mapping!$A:$B,2,FALSE)))</f>
        <v>-299.39988983925247</v>
      </c>
      <c r="I330" s="58">
        <f t="shared" si="27"/>
        <v>132522.25766748597</v>
      </c>
      <c r="J330" s="12">
        <f t="shared" si="28"/>
        <v>4</v>
      </c>
      <c r="K330" s="78">
        <f t="shared" si="29"/>
        <v>2044</v>
      </c>
    </row>
    <row r="331" spans="1:11" x14ac:dyDescent="0.2">
      <c r="A331" s="12">
        <f>IFERROR(IF(A330+1&lt;=Duration*VLOOKUP(PaymentFrqcy,Mapping!A:B,2,FALSE),A330+1,""),"")</f>
        <v>287</v>
      </c>
      <c r="B331" s="58">
        <f t="shared" si="30"/>
        <v>132522.25766748597</v>
      </c>
      <c r="C331" s="59">
        <f t="shared" si="25"/>
        <v>52741</v>
      </c>
      <c r="D331" s="60">
        <f t="shared" si="26"/>
        <v>2044</v>
      </c>
      <c r="E331" s="61">
        <f>IF(A331="","",InterestRate/VLOOKUP(PaymentFrqcy,Mapping!$A:$B,2,FALSE))</f>
        <v>2.2499999999999998E-3</v>
      </c>
      <c r="F331" s="62">
        <f>IF(A331="","",PMT(E331,Duration*VLOOKUP(PaymentFrqcy,Mapping!A:B,2,FALSE),LoanAmount,,VLOOKUP(PaymentsDue,Mapping!$A:$B,2,FALSE)))</f>
        <v>-843.75992868791536</v>
      </c>
      <c r="G331" s="62">
        <f>IF(A331="","",PPMT(E331,A331,Duration*VLOOKUP(PaymentFrqcy,Mapping!A:B,2,FALSE),LoanAmount,,VLOOKUP(PaymentsDue,Mapping!$A:$B,2,FALSE)))</f>
        <v>-545.58484893607238</v>
      </c>
      <c r="H331" s="62">
        <f>IF(A331="","",IPMT(E331,A331,Duration*VLOOKUP(PaymentFrqcy,Mapping!$A:$B,2,FALSE),LoanAmount,,VLOOKUP(PaymentsDue,Mapping!$A:$B,2,FALSE)))</f>
        <v>-298.17507975184304</v>
      </c>
      <c r="I331" s="58">
        <f t="shared" si="27"/>
        <v>131976.67281854991</v>
      </c>
      <c r="J331" s="12">
        <f t="shared" si="28"/>
        <v>5</v>
      </c>
      <c r="K331" s="78">
        <f t="shared" si="29"/>
        <v>2044</v>
      </c>
    </row>
    <row r="332" spans="1:11" x14ac:dyDescent="0.2">
      <c r="A332" s="12">
        <f>IFERROR(IF(A331+1&lt;=Duration*VLOOKUP(PaymentFrqcy,Mapping!A:B,2,FALSE),A331+1,""),"")</f>
        <v>288</v>
      </c>
      <c r="B332" s="58">
        <f t="shared" si="30"/>
        <v>131976.67281854991</v>
      </c>
      <c r="C332" s="59">
        <f t="shared" si="25"/>
        <v>52772</v>
      </c>
      <c r="D332" s="60">
        <f t="shared" si="26"/>
        <v>2044</v>
      </c>
      <c r="E332" s="61">
        <f>IF(A332="","",InterestRate/VLOOKUP(PaymentFrqcy,Mapping!$A:$B,2,FALSE))</f>
        <v>2.2499999999999998E-3</v>
      </c>
      <c r="F332" s="62">
        <f>IF(A332="","",PMT(E332,Duration*VLOOKUP(PaymentFrqcy,Mapping!A:B,2,FALSE),LoanAmount,,VLOOKUP(PaymentsDue,Mapping!$A:$B,2,FALSE)))</f>
        <v>-843.75992868791536</v>
      </c>
      <c r="G332" s="62">
        <f>IF(A332="","",PPMT(E332,A332,Duration*VLOOKUP(PaymentFrqcy,Mapping!A:B,2,FALSE),LoanAmount,,VLOOKUP(PaymentsDue,Mapping!$A:$B,2,FALSE)))</f>
        <v>-546.81241484617863</v>
      </c>
      <c r="H332" s="62">
        <f>IF(A332="","",IPMT(E332,A332,Duration*VLOOKUP(PaymentFrqcy,Mapping!$A:$B,2,FALSE),LoanAmount,,VLOOKUP(PaymentsDue,Mapping!$A:$B,2,FALSE)))</f>
        <v>-296.94751384173679</v>
      </c>
      <c r="I332" s="58">
        <f t="shared" si="27"/>
        <v>131429.86040370373</v>
      </c>
      <c r="J332" s="12">
        <f t="shared" si="28"/>
        <v>6</v>
      </c>
      <c r="K332" s="78">
        <f t="shared" si="29"/>
        <v>2044</v>
      </c>
    </row>
    <row r="333" spans="1:11" x14ac:dyDescent="0.2">
      <c r="A333" s="12">
        <f>IFERROR(IF(A332+1&lt;=Duration*VLOOKUP(PaymentFrqcy,Mapping!A:B,2,FALSE),A332+1,""),"")</f>
        <v>289</v>
      </c>
      <c r="B333" s="58">
        <f t="shared" si="30"/>
        <v>131429.86040370373</v>
      </c>
      <c r="C333" s="59">
        <f t="shared" si="25"/>
        <v>52802</v>
      </c>
      <c r="D333" s="60">
        <f t="shared" si="26"/>
        <v>2044</v>
      </c>
      <c r="E333" s="61">
        <f>IF(A333="","",InterestRate/VLOOKUP(PaymentFrqcy,Mapping!$A:$B,2,FALSE))</f>
        <v>2.2499999999999998E-3</v>
      </c>
      <c r="F333" s="62">
        <f>IF(A333="","",PMT(E333,Duration*VLOOKUP(PaymentFrqcy,Mapping!A:B,2,FALSE),LoanAmount,,VLOOKUP(PaymentsDue,Mapping!$A:$B,2,FALSE)))</f>
        <v>-843.75992868791536</v>
      </c>
      <c r="G333" s="62">
        <f>IF(A333="","",PPMT(E333,A333,Duration*VLOOKUP(PaymentFrqcy,Mapping!A:B,2,FALSE),LoanAmount,,VLOOKUP(PaymentsDue,Mapping!$A:$B,2,FALSE)))</f>
        <v>-548.04274277958245</v>
      </c>
      <c r="H333" s="62">
        <f>IF(A333="","",IPMT(E333,A333,Duration*VLOOKUP(PaymentFrqcy,Mapping!$A:$B,2,FALSE),LoanAmount,,VLOOKUP(PaymentsDue,Mapping!$A:$B,2,FALSE)))</f>
        <v>-295.71718590833297</v>
      </c>
      <c r="I333" s="58">
        <f t="shared" si="27"/>
        <v>130881.81766092415</v>
      </c>
      <c r="J333" s="12">
        <f t="shared" si="28"/>
        <v>7</v>
      </c>
      <c r="K333" s="78">
        <f t="shared" si="29"/>
        <v>2044</v>
      </c>
    </row>
    <row r="334" spans="1:11" x14ac:dyDescent="0.2">
      <c r="A334" s="12">
        <f>IFERROR(IF(A333+1&lt;=Duration*VLOOKUP(PaymentFrqcy,Mapping!A:B,2,FALSE),A333+1,""),"")</f>
        <v>290</v>
      </c>
      <c r="B334" s="58">
        <f t="shared" si="30"/>
        <v>130881.81766092415</v>
      </c>
      <c r="C334" s="59">
        <f t="shared" si="25"/>
        <v>52833</v>
      </c>
      <c r="D334" s="60">
        <f t="shared" si="26"/>
        <v>2044</v>
      </c>
      <c r="E334" s="61">
        <f>IF(A334="","",InterestRate/VLOOKUP(PaymentFrqcy,Mapping!$A:$B,2,FALSE))</f>
        <v>2.2499999999999998E-3</v>
      </c>
      <c r="F334" s="62">
        <f>IF(A334="","",PMT(E334,Duration*VLOOKUP(PaymentFrqcy,Mapping!A:B,2,FALSE),LoanAmount,,VLOOKUP(PaymentsDue,Mapping!$A:$B,2,FALSE)))</f>
        <v>-843.75992868791536</v>
      </c>
      <c r="G334" s="62">
        <f>IF(A334="","",PPMT(E334,A334,Duration*VLOOKUP(PaymentFrqcy,Mapping!A:B,2,FALSE),LoanAmount,,VLOOKUP(PaymentsDue,Mapping!$A:$B,2,FALSE)))</f>
        <v>-549.27583895083649</v>
      </c>
      <c r="H334" s="62">
        <f>IF(A334="","",IPMT(E334,A334,Duration*VLOOKUP(PaymentFrqcy,Mapping!$A:$B,2,FALSE),LoanAmount,,VLOOKUP(PaymentsDue,Mapping!$A:$B,2,FALSE)))</f>
        <v>-294.48408973707893</v>
      </c>
      <c r="I334" s="58">
        <f t="shared" si="27"/>
        <v>130332.54182197331</v>
      </c>
      <c r="J334" s="12">
        <f t="shared" si="28"/>
        <v>8</v>
      </c>
      <c r="K334" s="78">
        <f t="shared" si="29"/>
        <v>2044</v>
      </c>
    </row>
    <row r="335" spans="1:11" x14ac:dyDescent="0.2">
      <c r="A335" s="12">
        <f>IFERROR(IF(A334+1&lt;=Duration*VLOOKUP(PaymentFrqcy,Mapping!A:B,2,FALSE),A334+1,""),"")</f>
        <v>291</v>
      </c>
      <c r="B335" s="58">
        <f t="shared" si="30"/>
        <v>130332.54182197331</v>
      </c>
      <c r="C335" s="59">
        <f t="shared" si="25"/>
        <v>52864</v>
      </c>
      <c r="D335" s="60">
        <f t="shared" si="26"/>
        <v>2044</v>
      </c>
      <c r="E335" s="61">
        <f>IF(A335="","",InterestRate/VLOOKUP(PaymentFrqcy,Mapping!$A:$B,2,FALSE))</f>
        <v>2.2499999999999998E-3</v>
      </c>
      <c r="F335" s="62">
        <f>IF(A335="","",PMT(E335,Duration*VLOOKUP(PaymentFrqcy,Mapping!A:B,2,FALSE),LoanAmount,,VLOOKUP(PaymentsDue,Mapping!$A:$B,2,FALSE)))</f>
        <v>-843.75992868791536</v>
      </c>
      <c r="G335" s="62">
        <f>IF(A335="","",PPMT(E335,A335,Duration*VLOOKUP(PaymentFrqcy,Mapping!A:B,2,FALSE),LoanAmount,,VLOOKUP(PaymentsDue,Mapping!$A:$B,2,FALSE)))</f>
        <v>-550.51170958847592</v>
      </c>
      <c r="H335" s="62">
        <f>IF(A335="","",IPMT(E335,A335,Duration*VLOOKUP(PaymentFrqcy,Mapping!$A:$B,2,FALSE),LoanAmount,,VLOOKUP(PaymentsDue,Mapping!$A:$B,2,FALSE)))</f>
        <v>-293.24821909943955</v>
      </c>
      <c r="I335" s="58">
        <f t="shared" si="27"/>
        <v>129782.03011238483</v>
      </c>
      <c r="J335" s="12">
        <f t="shared" si="28"/>
        <v>9</v>
      </c>
      <c r="K335" s="78">
        <f t="shared" si="29"/>
        <v>2044</v>
      </c>
    </row>
    <row r="336" spans="1:11" x14ac:dyDescent="0.2">
      <c r="A336" s="12">
        <f>IFERROR(IF(A335+1&lt;=Duration*VLOOKUP(PaymentFrqcy,Mapping!A:B,2,FALSE),A335+1,""),"")</f>
        <v>292</v>
      </c>
      <c r="B336" s="58">
        <f t="shared" si="30"/>
        <v>129782.03011238483</v>
      </c>
      <c r="C336" s="59">
        <f t="shared" si="25"/>
        <v>52894</v>
      </c>
      <c r="D336" s="60">
        <f t="shared" si="26"/>
        <v>2044</v>
      </c>
      <c r="E336" s="61">
        <f>IF(A336="","",InterestRate/VLOOKUP(PaymentFrqcy,Mapping!$A:$B,2,FALSE))</f>
        <v>2.2499999999999998E-3</v>
      </c>
      <c r="F336" s="62">
        <f>IF(A336="","",PMT(E336,Duration*VLOOKUP(PaymentFrqcy,Mapping!A:B,2,FALSE),LoanAmount,,VLOOKUP(PaymentsDue,Mapping!$A:$B,2,FALSE)))</f>
        <v>-843.75992868791536</v>
      </c>
      <c r="G336" s="62">
        <f>IF(A336="","",PPMT(E336,A336,Duration*VLOOKUP(PaymentFrqcy,Mapping!A:B,2,FALSE),LoanAmount,,VLOOKUP(PaymentsDue,Mapping!$A:$B,2,FALSE)))</f>
        <v>-551.75036093505003</v>
      </c>
      <c r="H336" s="62">
        <f>IF(A336="","",IPMT(E336,A336,Duration*VLOOKUP(PaymentFrqcy,Mapping!$A:$B,2,FALSE),LoanAmount,,VLOOKUP(PaymentsDue,Mapping!$A:$B,2,FALSE)))</f>
        <v>-292.00956775286545</v>
      </c>
      <c r="I336" s="58">
        <f t="shared" si="27"/>
        <v>129230.27975144978</v>
      </c>
      <c r="J336" s="12">
        <f t="shared" si="28"/>
        <v>10</v>
      </c>
      <c r="K336" s="78">
        <f t="shared" si="29"/>
        <v>2044</v>
      </c>
    </row>
    <row r="337" spans="1:11" x14ac:dyDescent="0.2">
      <c r="A337" s="12">
        <f>IFERROR(IF(A336+1&lt;=Duration*VLOOKUP(PaymentFrqcy,Mapping!A:B,2,FALSE),A336+1,""),"")</f>
        <v>293</v>
      </c>
      <c r="B337" s="58">
        <f t="shared" si="30"/>
        <v>129230.27975144978</v>
      </c>
      <c r="C337" s="59">
        <f t="shared" si="25"/>
        <v>52925</v>
      </c>
      <c r="D337" s="60">
        <f t="shared" si="26"/>
        <v>2044</v>
      </c>
      <c r="E337" s="61">
        <f>IF(A337="","",InterestRate/VLOOKUP(PaymentFrqcy,Mapping!$A:$B,2,FALSE))</f>
        <v>2.2499999999999998E-3</v>
      </c>
      <c r="F337" s="62">
        <f>IF(A337="","",PMT(E337,Duration*VLOOKUP(PaymentFrqcy,Mapping!A:B,2,FALSE),LoanAmount,,VLOOKUP(PaymentsDue,Mapping!$A:$B,2,FALSE)))</f>
        <v>-843.75992868791536</v>
      </c>
      <c r="G337" s="62">
        <f>IF(A337="","",PPMT(E337,A337,Duration*VLOOKUP(PaymentFrqcy,Mapping!A:B,2,FALSE),LoanAmount,,VLOOKUP(PaymentsDue,Mapping!$A:$B,2,FALSE)))</f>
        <v>-552.99179924715384</v>
      </c>
      <c r="H337" s="62">
        <f>IF(A337="","",IPMT(E337,A337,Duration*VLOOKUP(PaymentFrqcy,Mapping!$A:$B,2,FALSE),LoanAmount,,VLOOKUP(PaymentsDue,Mapping!$A:$B,2,FALSE)))</f>
        <v>-290.76812944076164</v>
      </c>
      <c r="I337" s="58">
        <f t="shared" si="27"/>
        <v>128677.28795220262</v>
      </c>
      <c r="J337" s="12">
        <f t="shared" si="28"/>
        <v>11</v>
      </c>
      <c r="K337" s="78">
        <f t="shared" si="29"/>
        <v>2044</v>
      </c>
    </row>
    <row r="338" spans="1:11" x14ac:dyDescent="0.2">
      <c r="A338" s="12">
        <f>IFERROR(IF(A337+1&lt;=Duration*VLOOKUP(PaymentFrqcy,Mapping!A:B,2,FALSE),A337+1,""),"")</f>
        <v>294</v>
      </c>
      <c r="B338" s="58">
        <f t="shared" si="30"/>
        <v>128677.28795220262</v>
      </c>
      <c r="C338" s="59">
        <f t="shared" si="25"/>
        <v>52955</v>
      </c>
      <c r="D338" s="60">
        <f t="shared" si="26"/>
        <v>2044</v>
      </c>
      <c r="E338" s="61">
        <f>IF(A338="","",InterestRate/VLOOKUP(PaymentFrqcy,Mapping!$A:$B,2,FALSE))</f>
        <v>2.2499999999999998E-3</v>
      </c>
      <c r="F338" s="62">
        <f>IF(A338="","",PMT(E338,Duration*VLOOKUP(PaymentFrqcy,Mapping!A:B,2,FALSE),LoanAmount,,VLOOKUP(PaymentsDue,Mapping!$A:$B,2,FALSE)))</f>
        <v>-843.75992868791536</v>
      </c>
      <c r="G338" s="62">
        <f>IF(A338="","",PPMT(E338,A338,Duration*VLOOKUP(PaymentFrqcy,Mapping!A:B,2,FALSE),LoanAmount,,VLOOKUP(PaymentsDue,Mapping!$A:$B,2,FALSE)))</f>
        <v>-554.2360307954599</v>
      </c>
      <c r="H338" s="62">
        <f>IF(A338="","",IPMT(E338,A338,Duration*VLOOKUP(PaymentFrqcy,Mapping!$A:$B,2,FALSE),LoanAmount,,VLOOKUP(PaymentsDue,Mapping!$A:$B,2,FALSE)))</f>
        <v>-289.52389789245547</v>
      </c>
      <c r="I338" s="58">
        <f t="shared" si="27"/>
        <v>128123.05192140715</v>
      </c>
      <c r="J338" s="12">
        <f t="shared" si="28"/>
        <v>12</v>
      </c>
      <c r="K338" s="78">
        <f t="shared" si="29"/>
        <v>2044</v>
      </c>
    </row>
    <row r="339" spans="1:11" x14ac:dyDescent="0.2">
      <c r="A339" s="12">
        <f>IFERROR(IF(A338+1&lt;=Duration*VLOOKUP(PaymentFrqcy,Mapping!A:B,2,FALSE),A338+1,""),"")</f>
        <v>295</v>
      </c>
      <c r="B339" s="58">
        <f t="shared" si="30"/>
        <v>128123.05192140715</v>
      </c>
      <c r="C339" s="59">
        <f t="shared" si="25"/>
        <v>52986</v>
      </c>
      <c r="D339" s="60">
        <f t="shared" si="26"/>
        <v>2045</v>
      </c>
      <c r="E339" s="61">
        <f>IF(A339="","",InterestRate/VLOOKUP(PaymentFrqcy,Mapping!$A:$B,2,FALSE))</f>
        <v>2.2499999999999998E-3</v>
      </c>
      <c r="F339" s="62">
        <f>IF(A339="","",PMT(E339,Duration*VLOOKUP(PaymentFrqcy,Mapping!A:B,2,FALSE),LoanAmount,,VLOOKUP(PaymentsDue,Mapping!$A:$B,2,FALSE)))</f>
        <v>-843.75992868791536</v>
      </c>
      <c r="G339" s="62">
        <f>IF(A339="","",PPMT(E339,A339,Duration*VLOOKUP(PaymentFrqcy,Mapping!A:B,2,FALSE),LoanAmount,,VLOOKUP(PaymentsDue,Mapping!$A:$B,2,FALSE)))</f>
        <v>-555.48306186474974</v>
      </c>
      <c r="H339" s="62">
        <f>IF(A339="","",IPMT(E339,A339,Duration*VLOOKUP(PaymentFrqcy,Mapping!$A:$B,2,FALSE),LoanAmount,,VLOOKUP(PaymentsDue,Mapping!$A:$B,2,FALSE)))</f>
        <v>-288.27686682316568</v>
      </c>
      <c r="I339" s="58">
        <f t="shared" si="27"/>
        <v>127567.5688595424</v>
      </c>
      <c r="J339" s="12">
        <f t="shared" si="28"/>
        <v>1</v>
      </c>
      <c r="K339" s="78">
        <f t="shared" si="29"/>
        <v>2045</v>
      </c>
    </row>
    <row r="340" spans="1:11" x14ac:dyDescent="0.2">
      <c r="A340" s="12">
        <f>IFERROR(IF(A339+1&lt;=Duration*VLOOKUP(PaymentFrqcy,Mapping!A:B,2,FALSE),A339+1,""),"")</f>
        <v>296</v>
      </c>
      <c r="B340" s="58">
        <f t="shared" si="30"/>
        <v>127567.5688595424</v>
      </c>
      <c r="C340" s="59">
        <f t="shared" si="25"/>
        <v>53017</v>
      </c>
      <c r="D340" s="60">
        <f t="shared" si="26"/>
        <v>2045</v>
      </c>
      <c r="E340" s="61">
        <f>IF(A340="","",InterestRate/VLOOKUP(PaymentFrqcy,Mapping!$A:$B,2,FALSE))</f>
        <v>2.2499999999999998E-3</v>
      </c>
      <c r="F340" s="62">
        <f>IF(A340="","",PMT(E340,Duration*VLOOKUP(PaymentFrqcy,Mapping!A:B,2,FALSE),LoanAmount,,VLOOKUP(PaymentsDue,Mapping!$A:$B,2,FALSE)))</f>
        <v>-843.75992868791536</v>
      </c>
      <c r="G340" s="62">
        <f>IF(A340="","",PPMT(E340,A340,Duration*VLOOKUP(PaymentFrqcy,Mapping!A:B,2,FALSE),LoanAmount,,VLOOKUP(PaymentsDue,Mapping!$A:$B,2,FALSE)))</f>
        <v>-556.73289875394539</v>
      </c>
      <c r="H340" s="62">
        <f>IF(A340="","",IPMT(E340,A340,Duration*VLOOKUP(PaymentFrqcy,Mapping!$A:$B,2,FALSE),LoanAmount,,VLOOKUP(PaymentsDue,Mapping!$A:$B,2,FALSE)))</f>
        <v>-287.02702993397003</v>
      </c>
      <c r="I340" s="58">
        <f t="shared" si="27"/>
        <v>127010.83596078845</v>
      </c>
      <c r="J340" s="12">
        <f t="shared" si="28"/>
        <v>2</v>
      </c>
      <c r="K340" s="78">
        <f t="shared" si="29"/>
        <v>2045</v>
      </c>
    </row>
    <row r="341" spans="1:11" x14ac:dyDescent="0.2">
      <c r="A341" s="12">
        <f>IFERROR(IF(A340+1&lt;=Duration*VLOOKUP(PaymentFrqcy,Mapping!A:B,2,FALSE),A340+1,""),"")</f>
        <v>297</v>
      </c>
      <c r="B341" s="58">
        <f t="shared" si="30"/>
        <v>127010.83596078845</v>
      </c>
      <c r="C341" s="59">
        <f t="shared" si="25"/>
        <v>53045</v>
      </c>
      <c r="D341" s="60">
        <f t="shared" si="26"/>
        <v>2045</v>
      </c>
      <c r="E341" s="61">
        <f>IF(A341="","",InterestRate/VLOOKUP(PaymentFrqcy,Mapping!$A:$B,2,FALSE))</f>
        <v>2.2499999999999998E-3</v>
      </c>
      <c r="F341" s="62">
        <f>IF(A341="","",PMT(E341,Duration*VLOOKUP(PaymentFrqcy,Mapping!A:B,2,FALSE),LoanAmount,,VLOOKUP(PaymentsDue,Mapping!$A:$B,2,FALSE)))</f>
        <v>-843.75992868791536</v>
      </c>
      <c r="G341" s="62">
        <f>IF(A341="","",PPMT(E341,A341,Duration*VLOOKUP(PaymentFrqcy,Mapping!A:B,2,FALSE),LoanAmount,,VLOOKUP(PaymentsDue,Mapping!$A:$B,2,FALSE)))</f>
        <v>-557.98554777614186</v>
      </c>
      <c r="H341" s="62">
        <f>IF(A341="","",IPMT(E341,A341,Duration*VLOOKUP(PaymentFrqcy,Mapping!$A:$B,2,FALSE),LoanAmount,,VLOOKUP(PaymentsDue,Mapping!$A:$B,2,FALSE)))</f>
        <v>-285.77438091177362</v>
      </c>
      <c r="I341" s="58">
        <f t="shared" si="27"/>
        <v>126452.8504130123</v>
      </c>
      <c r="J341" s="12">
        <f t="shared" si="28"/>
        <v>3</v>
      </c>
      <c r="K341" s="78">
        <f t="shared" si="29"/>
        <v>2045</v>
      </c>
    </row>
    <row r="342" spans="1:11" x14ac:dyDescent="0.2">
      <c r="A342" s="12">
        <f>IFERROR(IF(A341+1&lt;=Duration*VLOOKUP(PaymentFrqcy,Mapping!A:B,2,FALSE),A341+1,""),"")</f>
        <v>298</v>
      </c>
      <c r="B342" s="58">
        <f t="shared" si="30"/>
        <v>126452.8504130123</v>
      </c>
      <c r="C342" s="59">
        <f t="shared" si="25"/>
        <v>53076</v>
      </c>
      <c r="D342" s="60">
        <f t="shared" si="26"/>
        <v>2045</v>
      </c>
      <c r="E342" s="61">
        <f>IF(A342="","",InterestRate/VLOOKUP(PaymentFrqcy,Mapping!$A:$B,2,FALSE))</f>
        <v>2.2499999999999998E-3</v>
      </c>
      <c r="F342" s="62">
        <f>IF(A342="","",PMT(E342,Duration*VLOOKUP(PaymentFrqcy,Mapping!A:B,2,FALSE),LoanAmount,,VLOOKUP(PaymentsDue,Mapping!$A:$B,2,FALSE)))</f>
        <v>-843.75992868791536</v>
      </c>
      <c r="G342" s="62">
        <f>IF(A342="","",PPMT(E342,A342,Duration*VLOOKUP(PaymentFrqcy,Mapping!A:B,2,FALSE),LoanAmount,,VLOOKUP(PaymentsDue,Mapping!$A:$B,2,FALSE)))</f>
        <v>-559.24101525863807</v>
      </c>
      <c r="H342" s="62">
        <f>IF(A342="","",IPMT(E342,A342,Duration*VLOOKUP(PaymentFrqcy,Mapping!$A:$B,2,FALSE),LoanAmount,,VLOOKUP(PaymentsDue,Mapping!$A:$B,2,FALSE)))</f>
        <v>-284.51891342927729</v>
      </c>
      <c r="I342" s="58">
        <f t="shared" si="27"/>
        <v>125893.60939775367</v>
      </c>
      <c r="J342" s="12">
        <f t="shared" si="28"/>
        <v>4</v>
      </c>
      <c r="K342" s="78">
        <f t="shared" si="29"/>
        <v>2045</v>
      </c>
    </row>
    <row r="343" spans="1:11" x14ac:dyDescent="0.2">
      <c r="A343" s="12">
        <f>IFERROR(IF(A342+1&lt;=Duration*VLOOKUP(PaymentFrqcy,Mapping!A:B,2,FALSE),A342+1,""),"")</f>
        <v>299</v>
      </c>
      <c r="B343" s="58">
        <f t="shared" si="30"/>
        <v>125893.60939775367</v>
      </c>
      <c r="C343" s="59">
        <f t="shared" si="25"/>
        <v>53106</v>
      </c>
      <c r="D343" s="60">
        <f t="shared" si="26"/>
        <v>2045</v>
      </c>
      <c r="E343" s="61">
        <f>IF(A343="","",InterestRate/VLOOKUP(PaymentFrqcy,Mapping!$A:$B,2,FALSE))</f>
        <v>2.2499999999999998E-3</v>
      </c>
      <c r="F343" s="62">
        <f>IF(A343="","",PMT(E343,Duration*VLOOKUP(PaymentFrqcy,Mapping!A:B,2,FALSE),LoanAmount,,VLOOKUP(PaymentsDue,Mapping!$A:$B,2,FALSE)))</f>
        <v>-843.75992868791536</v>
      </c>
      <c r="G343" s="62">
        <f>IF(A343="","",PPMT(E343,A343,Duration*VLOOKUP(PaymentFrqcy,Mapping!A:B,2,FALSE),LoanAmount,,VLOOKUP(PaymentsDue,Mapping!$A:$B,2,FALSE)))</f>
        <v>-560.49930754297009</v>
      </c>
      <c r="H343" s="62">
        <f>IF(A343="","",IPMT(E343,A343,Duration*VLOOKUP(PaymentFrqcy,Mapping!$A:$B,2,FALSE),LoanAmount,,VLOOKUP(PaymentsDue,Mapping!$A:$B,2,FALSE)))</f>
        <v>-283.26062114494528</v>
      </c>
      <c r="I343" s="58">
        <f t="shared" si="27"/>
        <v>125333.1100902107</v>
      </c>
      <c r="J343" s="12">
        <f t="shared" si="28"/>
        <v>5</v>
      </c>
      <c r="K343" s="78">
        <f t="shared" si="29"/>
        <v>2045</v>
      </c>
    </row>
    <row r="344" spans="1:11" x14ac:dyDescent="0.2">
      <c r="A344" s="12">
        <f>IFERROR(IF(A343+1&lt;=Duration*VLOOKUP(PaymentFrqcy,Mapping!A:B,2,FALSE),A343+1,""),"")</f>
        <v>300</v>
      </c>
      <c r="B344" s="58">
        <f t="shared" si="30"/>
        <v>125333.1100902107</v>
      </c>
      <c r="C344" s="59">
        <f t="shared" si="25"/>
        <v>53137</v>
      </c>
      <c r="D344" s="60">
        <f t="shared" si="26"/>
        <v>2045</v>
      </c>
      <c r="E344" s="61">
        <f>IF(A344="","",InterestRate/VLOOKUP(PaymentFrqcy,Mapping!$A:$B,2,FALSE))</f>
        <v>2.2499999999999998E-3</v>
      </c>
      <c r="F344" s="62">
        <f>IF(A344="","",PMT(E344,Duration*VLOOKUP(PaymentFrqcy,Mapping!A:B,2,FALSE),LoanAmount,,VLOOKUP(PaymentsDue,Mapping!$A:$B,2,FALSE)))</f>
        <v>-843.75992868791536</v>
      </c>
      <c r="G344" s="62">
        <f>IF(A344="","",PPMT(E344,A344,Duration*VLOOKUP(PaymentFrqcy,Mapping!A:B,2,FALSE),LoanAmount,,VLOOKUP(PaymentsDue,Mapping!$A:$B,2,FALSE)))</f>
        <v>-561.76043098494165</v>
      </c>
      <c r="H344" s="62">
        <f>IF(A344="","",IPMT(E344,A344,Duration*VLOOKUP(PaymentFrqcy,Mapping!$A:$B,2,FALSE),LoanAmount,,VLOOKUP(PaymentsDue,Mapping!$A:$B,2,FALSE)))</f>
        <v>-281.99949770297371</v>
      </c>
      <c r="I344" s="58">
        <f t="shared" si="27"/>
        <v>124771.34965922576</v>
      </c>
      <c r="J344" s="12">
        <f t="shared" si="28"/>
        <v>6</v>
      </c>
      <c r="K344" s="78">
        <f t="shared" si="29"/>
        <v>2045</v>
      </c>
    </row>
    <row r="345" spans="1:11" x14ac:dyDescent="0.2">
      <c r="A345" s="12">
        <f>IFERROR(IF(A344+1&lt;=Duration*VLOOKUP(PaymentFrqcy,Mapping!A:B,2,FALSE),A344+1,""),"")</f>
        <v>301</v>
      </c>
      <c r="B345" s="58">
        <f t="shared" si="30"/>
        <v>124771.34965922576</v>
      </c>
      <c r="C345" s="59">
        <f t="shared" si="25"/>
        <v>53167</v>
      </c>
      <c r="D345" s="60">
        <f t="shared" si="26"/>
        <v>2045</v>
      </c>
      <c r="E345" s="61">
        <f>IF(A345="","",InterestRate/VLOOKUP(PaymentFrqcy,Mapping!$A:$B,2,FALSE))</f>
        <v>2.2499999999999998E-3</v>
      </c>
      <c r="F345" s="62">
        <f>IF(A345="","",PMT(E345,Duration*VLOOKUP(PaymentFrqcy,Mapping!A:B,2,FALSE),LoanAmount,,VLOOKUP(PaymentsDue,Mapping!$A:$B,2,FALSE)))</f>
        <v>-843.75992868791536</v>
      </c>
      <c r="G345" s="62">
        <f>IF(A345="","",PPMT(E345,A345,Duration*VLOOKUP(PaymentFrqcy,Mapping!A:B,2,FALSE),LoanAmount,,VLOOKUP(PaymentsDue,Mapping!$A:$B,2,FALSE)))</f>
        <v>-563.02439195465774</v>
      </c>
      <c r="H345" s="62">
        <f>IF(A345="","",IPMT(E345,A345,Duration*VLOOKUP(PaymentFrqcy,Mapping!$A:$B,2,FALSE),LoanAmount,,VLOOKUP(PaymentsDue,Mapping!$A:$B,2,FALSE)))</f>
        <v>-280.73553673325756</v>
      </c>
      <c r="I345" s="58">
        <f t="shared" si="27"/>
        <v>124208.3252672711</v>
      </c>
      <c r="J345" s="12">
        <f t="shared" si="28"/>
        <v>7</v>
      </c>
      <c r="K345" s="78">
        <f t="shared" si="29"/>
        <v>2045</v>
      </c>
    </row>
    <row r="346" spans="1:11" x14ac:dyDescent="0.2">
      <c r="A346" s="12">
        <f>IFERROR(IF(A345+1&lt;=Duration*VLOOKUP(PaymentFrqcy,Mapping!A:B,2,FALSE),A345+1,""),"")</f>
        <v>302</v>
      </c>
      <c r="B346" s="58">
        <f t="shared" si="30"/>
        <v>124208.3252672711</v>
      </c>
      <c r="C346" s="59">
        <f t="shared" si="25"/>
        <v>53198</v>
      </c>
      <c r="D346" s="60">
        <f t="shared" si="26"/>
        <v>2045</v>
      </c>
      <c r="E346" s="61">
        <f>IF(A346="","",InterestRate/VLOOKUP(PaymentFrqcy,Mapping!$A:$B,2,FALSE))</f>
        <v>2.2499999999999998E-3</v>
      </c>
      <c r="F346" s="62">
        <f>IF(A346="","",PMT(E346,Duration*VLOOKUP(PaymentFrqcy,Mapping!A:B,2,FALSE),LoanAmount,,VLOOKUP(PaymentsDue,Mapping!$A:$B,2,FALSE)))</f>
        <v>-843.75992868791536</v>
      </c>
      <c r="G346" s="62">
        <f>IF(A346="","",PPMT(E346,A346,Duration*VLOOKUP(PaymentFrqcy,Mapping!A:B,2,FALSE),LoanAmount,,VLOOKUP(PaymentsDue,Mapping!$A:$B,2,FALSE)))</f>
        <v>-564.29119683655586</v>
      </c>
      <c r="H346" s="62">
        <f>IF(A346="","",IPMT(E346,A346,Duration*VLOOKUP(PaymentFrqcy,Mapping!$A:$B,2,FALSE),LoanAmount,,VLOOKUP(PaymentsDue,Mapping!$A:$B,2,FALSE)))</f>
        <v>-279.46873185135956</v>
      </c>
      <c r="I346" s="58">
        <f t="shared" si="27"/>
        <v>123644.03407043454</v>
      </c>
      <c r="J346" s="12">
        <f t="shared" si="28"/>
        <v>8</v>
      </c>
      <c r="K346" s="78">
        <f t="shared" si="29"/>
        <v>2045</v>
      </c>
    </row>
    <row r="347" spans="1:11" x14ac:dyDescent="0.2">
      <c r="A347" s="12">
        <f>IFERROR(IF(A346+1&lt;=Duration*VLOOKUP(PaymentFrqcy,Mapping!A:B,2,FALSE),A346+1,""),"")</f>
        <v>303</v>
      </c>
      <c r="B347" s="58">
        <f t="shared" si="30"/>
        <v>123644.03407043454</v>
      </c>
      <c r="C347" s="59">
        <f t="shared" si="25"/>
        <v>53229</v>
      </c>
      <c r="D347" s="60">
        <f t="shared" si="26"/>
        <v>2045</v>
      </c>
      <c r="E347" s="61">
        <f>IF(A347="","",InterestRate/VLOOKUP(PaymentFrqcy,Mapping!$A:$B,2,FALSE))</f>
        <v>2.2499999999999998E-3</v>
      </c>
      <c r="F347" s="62">
        <f>IF(A347="","",PMT(E347,Duration*VLOOKUP(PaymentFrqcy,Mapping!A:B,2,FALSE),LoanAmount,,VLOOKUP(PaymentsDue,Mapping!$A:$B,2,FALSE)))</f>
        <v>-843.75992868791536</v>
      </c>
      <c r="G347" s="62">
        <f>IF(A347="","",PPMT(E347,A347,Duration*VLOOKUP(PaymentFrqcy,Mapping!A:B,2,FALSE),LoanAmount,,VLOOKUP(PaymentsDue,Mapping!$A:$B,2,FALSE)))</f>
        <v>-565.56085202943802</v>
      </c>
      <c r="H347" s="62">
        <f>IF(A347="","",IPMT(E347,A347,Duration*VLOOKUP(PaymentFrqcy,Mapping!$A:$B,2,FALSE),LoanAmount,,VLOOKUP(PaymentsDue,Mapping!$A:$B,2,FALSE)))</f>
        <v>-278.1990766584774</v>
      </c>
      <c r="I347" s="58">
        <f t="shared" si="27"/>
        <v>123078.47321840511</v>
      </c>
      <c r="J347" s="12">
        <f t="shared" si="28"/>
        <v>9</v>
      </c>
      <c r="K347" s="78">
        <f t="shared" si="29"/>
        <v>2045</v>
      </c>
    </row>
    <row r="348" spans="1:11" x14ac:dyDescent="0.2">
      <c r="A348" s="12">
        <f>IFERROR(IF(A347+1&lt;=Duration*VLOOKUP(PaymentFrqcy,Mapping!A:B,2,FALSE),A347+1,""),"")</f>
        <v>304</v>
      </c>
      <c r="B348" s="58">
        <f t="shared" si="30"/>
        <v>123078.47321840511</v>
      </c>
      <c r="C348" s="59">
        <f t="shared" si="25"/>
        <v>53259</v>
      </c>
      <c r="D348" s="60">
        <f t="shared" si="26"/>
        <v>2045</v>
      </c>
      <c r="E348" s="61">
        <f>IF(A348="","",InterestRate/VLOOKUP(PaymentFrqcy,Mapping!$A:$B,2,FALSE))</f>
        <v>2.2499999999999998E-3</v>
      </c>
      <c r="F348" s="62">
        <f>IF(A348="","",PMT(E348,Duration*VLOOKUP(PaymentFrqcy,Mapping!A:B,2,FALSE),LoanAmount,,VLOOKUP(PaymentsDue,Mapping!$A:$B,2,FALSE)))</f>
        <v>-843.75992868791536</v>
      </c>
      <c r="G348" s="62">
        <f>IF(A348="","",PPMT(E348,A348,Duration*VLOOKUP(PaymentFrqcy,Mapping!A:B,2,FALSE),LoanAmount,,VLOOKUP(PaymentsDue,Mapping!$A:$B,2,FALSE)))</f>
        <v>-566.83336394650439</v>
      </c>
      <c r="H348" s="62">
        <f>IF(A348="","",IPMT(E348,A348,Duration*VLOOKUP(PaymentFrqcy,Mapping!$A:$B,2,FALSE),LoanAmount,,VLOOKUP(PaymentsDue,Mapping!$A:$B,2,FALSE)))</f>
        <v>-276.92656474141114</v>
      </c>
      <c r="I348" s="58">
        <f t="shared" si="27"/>
        <v>122511.63985445861</v>
      </c>
      <c r="J348" s="12">
        <f t="shared" si="28"/>
        <v>10</v>
      </c>
      <c r="K348" s="78">
        <f t="shared" si="29"/>
        <v>2045</v>
      </c>
    </row>
    <row r="349" spans="1:11" x14ac:dyDescent="0.2">
      <c r="A349" s="12">
        <f>IFERROR(IF(A348+1&lt;=Duration*VLOOKUP(PaymentFrqcy,Mapping!A:B,2,FALSE),A348+1,""),"")</f>
        <v>305</v>
      </c>
      <c r="B349" s="58">
        <f t="shared" si="30"/>
        <v>122511.63985445861</v>
      </c>
      <c r="C349" s="59">
        <f t="shared" si="25"/>
        <v>53290</v>
      </c>
      <c r="D349" s="60">
        <f t="shared" si="26"/>
        <v>2045</v>
      </c>
      <c r="E349" s="61">
        <f>IF(A349="","",InterestRate/VLOOKUP(PaymentFrqcy,Mapping!$A:$B,2,FALSE))</f>
        <v>2.2499999999999998E-3</v>
      </c>
      <c r="F349" s="62">
        <f>IF(A349="","",PMT(E349,Duration*VLOOKUP(PaymentFrqcy,Mapping!A:B,2,FALSE),LoanAmount,,VLOOKUP(PaymentsDue,Mapping!$A:$B,2,FALSE)))</f>
        <v>-843.75992868791536</v>
      </c>
      <c r="G349" s="62">
        <f>IF(A349="","",PPMT(E349,A349,Duration*VLOOKUP(PaymentFrqcy,Mapping!A:B,2,FALSE),LoanAmount,,VLOOKUP(PaymentsDue,Mapping!$A:$B,2,FALSE)))</f>
        <v>-568.10873901538389</v>
      </c>
      <c r="H349" s="62">
        <f>IF(A349="","",IPMT(E349,A349,Duration*VLOOKUP(PaymentFrqcy,Mapping!$A:$B,2,FALSE),LoanAmount,,VLOOKUP(PaymentsDue,Mapping!$A:$B,2,FALSE)))</f>
        <v>-275.65118967253147</v>
      </c>
      <c r="I349" s="58">
        <f t="shared" si="27"/>
        <v>121943.53111544323</v>
      </c>
      <c r="J349" s="12">
        <f t="shared" si="28"/>
        <v>11</v>
      </c>
      <c r="K349" s="78">
        <f t="shared" si="29"/>
        <v>2045</v>
      </c>
    </row>
    <row r="350" spans="1:11" x14ac:dyDescent="0.2">
      <c r="A350" s="12">
        <f>IFERROR(IF(A349+1&lt;=Duration*VLOOKUP(PaymentFrqcy,Mapping!A:B,2,FALSE),A349+1,""),"")</f>
        <v>306</v>
      </c>
      <c r="B350" s="58">
        <f t="shared" si="30"/>
        <v>121943.53111544323</v>
      </c>
      <c r="C350" s="59">
        <f t="shared" si="25"/>
        <v>53320</v>
      </c>
      <c r="D350" s="60">
        <f t="shared" si="26"/>
        <v>2045</v>
      </c>
      <c r="E350" s="61">
        <f>IF(A350="","",InterestRate/VLOOKUP(PaymentFrqcy,Mapping!$A:$B,2,FALSE))</f>
        <v>2.2499999999999998E-3</v>
      </c>
      <c r="F350" s="62">
        <f>IF(A350="","",PMT(E350,Duration*VLOOKUP(PaymentFrqcy,Mapping!A:B,2,FALSE),LoanAmount,,VLOOKUP(PaymentsDue,Mapping!$A:$B,2,FALSE)))</f>
        <v>-843.75992868791536</v>
      </c>
      <c r="G350" s="62">
        <f>IF(A350="","",PPMT(E350,A350,Duration*VLOOKUP(PaymentFrqcy,Mapping!A:B,2,FALSE),LoanAmount,,VLOOKUP(PaymentsDue,Mapping!$A:$B,2,FALSE)))</f>
        <v>-569.38698367816858</v>
      </c>
      <c r="H350" s="62">
        <f>IF(A350="","",IPMT(E350,A350,Duration*VLOOKUP(PaymentFrqcy,Mapping!$A:$B,2,FALSE),LoanAmount,,VLOOKUP(PaymentsDue,Mapping!$A:$B,2,FALSE)))</f>
        <v>-274.3729450097469</v>
      </c>
      <c r="I350" s="58">
        <f t="shared" si="27"/>
        <v>121374.14413176506</v>
      </c>
      <c r="J350" s="12">
        <f t="shared" si="28"/>
        <v>12</v>
      </c>
      <c r="K350" s="78">
        <f t="shared" si="29"/>
        <v>2045</v>
      </c>
    </row>
    <row r="351" spans="1:11" x14ac:dyDescent="0.2">
      <c r="A351" s="12">
        <f>IFERROR(IF(A350+1&lt;=Duration*VLOOKUP(PaymentFrqcy,Mapping!A:B,2,FALSE),A350+1,""),"")</f>
        <v>307</v>
      </c>
      <c r="B351" s="58">
        <f t="shared" si="30"/>
        <v>121374.14413176506</v>
      </c>
      <c r="C351" s="59">
        <f t="shared" si="25"/>
        <v>53351</v>
      </c>
      <c r="D351" s="60">
        <f t="shared" si="26"/>
        <v>2046</v>
      </c>
      <c r="E351" s="61">
        <f>IF(A351="","",InterestRate/VLOOKUP(PaymentFrqcy,Mapping!$A:$B,2,FALSE))</f>
        <v>2.2499999999999998E-3</v>
      </c>
      <c r="F351" s="62">
        <f>IF(A351="","",PMT(E351,Duration*VLOOKUP(PaymentFrqcy,Mapping!A:B,2,FALSE),LoanAmount,,VLOOKUP(PaymentsDue,Mapping!$A:$B,2,FALSE)))</f>
        <v>-843.75992868791536</v>
      </c>
      <c r="G351" s="62">
        <f>IF(A351="","",PPMT(E351,A351,Duration*VLOOKUP(PaymentFrqcy,Mapping!A:B,2,FALSE),LoanAmount,,VLOOKUP(PaymentsDue,Mapping!$A:$B,2,FALSE)))</f>
        <v>-570.66810439144433</v>
      </c>
      <c r="H351" s="62">
        <f>IF(A351="","",IPMT(E351,A351,Duration*VLOOKUP(PaymentFrqcy,Mapping!$A:$B,2,FALSE),LoanAmount,,VLOOKUP(PaymentsDue,Mapping!$A:$B,2,FALSE)))</f>
        <v>-273.09182429647103</v>
      </c>
      <c r="I351" s="58">
        <f t="shared" si="27"/>
        <v>120803.47602737362</v>
      </c>
      <c r="J351" s="12">
        <f t="shared" si="28"/>
        <v>1</v>
      </c>
      <c r="K351" s="78">
        <f t="shared" si="29"/>
        <v>2046</v>
      </c>
    </row>
    <row r="352" spans="1:11" x14ac:dyDescent="0.2">
      <c r="A352" s="12">
        <f>IFERROR(IF(A351+1&lt;=Duration*VLOOKUP(PaymentFrqcy,Mapping!A:B,2,FALSE),A351+1,""),"")</f>
        <v>308</v>
      </c>
      <c r="B352" s="58">
        <f t="shared" si="30"/>
        <v>120803.47602737362</v>
      </c>
      <c r="C352" s="59">
        <f t="shared" si="25"/>
        <v>53382</v>
      </c>
      <c r="D352" s="60">
        <f t="shared" si="26"/>
        <v>2046</v>
      </c>
      <c r="E352" s="61">
        <f>IF(A352="","",InterestRate/VLOOKUP(PaymentFrqcy,Mapping!$A:$B,2,FALSE))</f>
        <v>2.2499999999999998E-3</v>
      </c>
      <c r="F352" s="62">
        <f>IF(A352="","",PMT(E352,Duration*VLOOKUP(PaymentFrqcy,Mapping!A:B,2,FALSE),LoanAmount,,VLOOKUP(PaymentsDue,Mapping!$A:$B,2,FALSE)))</f>
        <v>-843.75992868791536</v>
      </c>
      <c r="G352" s="62">
        <f>IF(A352="","",PPMT(E352,A352,Duration*VLOOKUP(PaymentFrqcy,Mapping!A:B,2,FALSE),LoanAmount,,VLOOKUP(PaymentsDue,Mapping!$A:$B,2,FALSE)))</f>
        <v>-571.95210762632519</v>
      </c>
      <c r="H352" s="62">
        <f>IF(A352="","",IPMT(E352,A352,Duration*VLOOKUP(PaymentFrqcy,Mapping!$A:$B,2,FALSE),LoanAmount,,VLOOKUP(PaymentsDue,Mapping!$A:$B,2,FALSE)))</f>
        <v>-271.80782106159023</v>
      </c>
      <c r="I352" s="58">
        <f t="shared" si="27"/>
        <v>120231.5239197473</v>
      </c>
      <c r="J352" s="12">
        <f t="shared" si="28"/>
        <v>2</v>
      </c>
      <c r="K352" s="78">
        <f t="shared" si="29"/>
        <v>2046</v>
      </c>
    </row>
    <row r="353" spans="1:11" x14ac:dyDescent="0.2">
      <c r="A353" s="12">
        <f>IFERROR(IF(A352+1&lt;=Duration*VLOOKUP(PaymentFrqcy,Mapping!A:B,2,FALSE),A352+1,""),"")</f>
        <v>309</v>
      </c>
      <c r="B353" s="58">
        <f t="shared" si="30"/>
        <v>120231.5239197473</v>
      </c>
      <c r="C353" s="59">
        <f t="shared" si="25"/>
        <v>53410</v>
      </c>
      <c r="D353" s="60">
        <f t="shared" si="26"/>
        <v>2046</v>
      </c>
      <c r="E353" s="61">
        <f>IF(A353="","",InterestRate/VLOOKUP(PaymentFrqcy,Mapping!$A:$B,2,FALSE))</f>
        <v>2.2499999999999998E-3</v>
      </c>
      <c r="F353" s="62">
        <f>IF(A353="","",PMT(E353,Duration*VLOOKUP(PaymentFrqcy,Mapping!A:B,2,FALSE),LoanAmount,,VLOOKUP(PaymentsDue,Mapping!$A:$B,2,FALSE)))</f>
        <v>-843.75992868791536</v>
      </c>
      <c r="G353" s="62">
        <f>IF(A353="","",PPMT(E353,A353,Duration*VLOOKUP(PaymentFrqcy,Mapping!A:B,2,FALSE),LoanAmount,,VLOOKUP(PaymentsDue,Mapping!$A:$B,2,FALSE)))</f>
        <v>-573.23899986848437</v>
      </c>
      <c r="H353" s="62">
        <f>IF(A353="","",IPMT(E353,A353,Duration*VLOOKUP(PaymentFrqcy,Mapping!$A:$B,2,FALSE),LoanAmount,,VLOOKUP(PaymentsDue,Mapping!$A:$B,2,FALSE)))</f>
        <v>-270.52092881943099</v>
      </c>
      <c r="I353" s="58">
        <f t="shared" si="27"/>
        <v>119658.28491987882</v>
      </c>
      <c r="J353" s="12">
        <f t="shared" si="28"/>
        <v>3</v>
      </c>
      <c r="K353" s="78">
        <f t="shared" si="29"/>
        <v>2046</v>
      </c>
    </row>
    <row r="354" spans="1:11" x14ac:dyDescent="0.2">
      <c r="A354" s="12">
        <f>IFERROR(IF(A353+1&lt;=Duration*VLOOKUP(PaymentFrqcy,Mapping!A:B,2,FALSE),A353+1,""),"")</f>
        <v>310</v>
      </c>
      <c r="B354" s="58">
        <f t="shared" si="30"/>
        <v>119658.28491987882</v>
      </c>
      <c r="C354" s="59">
        <f t="shared" si="25"/>
        <v>53441</v>
      </c>
      <c r="D354" s="60">
        <f t="shared" si="26"/>
        <v>2046</v>
      </c>
      <c r="E354" s="61">
        <f>IF(A354="","",InterestRate/VLOOKUP(PaymentFrqcy,Mapping!$A:$B,2,FALSE))</f>
        <v>2.2499999999999998E-3</v>
      </c>
      <c r="F354" s="62">
        <f>IF(A354="","",PMT(E354,Duration*VLOOKUP(PaymentFrqcy,Mapping!A:B,2,FALSE),LoanAmount,,VLOOKUP(PaymentsDue,Mapping!$A:$B,2,FALSE)))</f>
        <v>-843.75992868791536</v>
      </c>
      <c r="G354" s="62">
        <f>IF(A354="","",PPMT(E354,A354,Duration*VLOOKUP(PaymentFrqcy,Mapping!A:B,2,FALSE),LoanAmount,,VLOOKUP(PaymentsDue,Mapping!$A:$B,2,FALSE)))</f>
        <v>-574.52878761818852</v>
      </c>
      <c r="H354" s="62">
        <f>IF(A354="","",IPMT(E354,A354,Duration*VLOOKUP(PaymentFrqcy,Mapping!$A:$B,2,FALSE),LoanAmount,,VLOOKUP(PaymentsDue,Mapping!$A:$B,2,FALSE)))</f>
        <v>-269.2311410697269</v>
      </c>
      <c r="I354" s="58">
        <f t="shared" si="27"/>
        <v>119083.75613226063</v>
      </c>
      <c r="J354" s="12">
        <f t="shared" si="28"/>
        <v>4</v>
      </c>
      <c r="K354" s="78">
        <f t="shared" si="29"/>
        <v>2046</v>
      </c>
    </row>
    <row r="355" spans="1:11" x14ac:dyDescent="0.2">
      <c r="A355" s="12">
        <f>IFERROR(IF(A354+1&lt;=Duration*VLOOKUP(PaymentFrqcy,Mapping!A:B,2,FALSE),A354+1,""),"")</f>
        <v>311</v>
      </c>
      <c r="B355" s="58">
        <f t="shared" si="30"/>
        <v>119083.75613226063</v>
      </c>
      <c r="C355" s="59">
        <f t="shared" si="25"/>
        <v>53471</v>
      </c>
      <c r="D355" s="60">
        <f t="shared" si="26"/>
        <v>2046</v>
      </c>
      <c r="E355" s="61">
        <f>IF(A355="","",InterestRate/VLOOKUP(PaymentFrqcy,Mapping!$A:$B,2,FALSE))</f>
        <v>2.2499999999999998E-3</v>
      </c>
      <c r="F355" s="62">
        <f>IF(A355="","",PMT(E355,Duration*VLOOKUP(PaymentFrqcy,Mapping!A:B,2,FALSE),LoanAmount,,VLOOKUP(PaymentsDue,Mapping!$A:$B,2,FALSE)))</f>
        <v>-843.75992868791536</v>
      </c>
      <c r="G355" s="62">
        <f>IF(A355="","",PPMT(E355,A355,Duration*VLOOKUP(PaymentFrqcy,Mapping!A:B,2,FALSE),LoanAmount,,VLOOKUP(PaymentsDue,Mapping!$A:$B,2,FALSE)))</f>
        <v>-575.82147739032939</v>
      </c>
      <c r="H355" s="62">
        <f>IF(A355="","",IPMT(E355,A355,Duration*VLOOKUP(PaymentFrqcy,Mapping!$A:$B,2,FALSE),LoanAmount,,VLOOKUP(PaymentsDue,Mapping!$A:$B,2,FALSE)))</f>
        <v>-267.93845129758597</v>
      </c>
      <c r="I355" s="58">
        <f t="shared" si="27"/>
        <v>118507.9346548703</v>
      </c>
      <c r="J355" s="12">
        <f t="shared" si="28"/>
        <v>5</v>
      </c>
      <c r="K355" s="78">
        <f t="shared" si="29"/>
        <v>2046</v>
      </c>
    </row>
    <row r="356" spans="1:11" x14ac:dyDescent="0.2">
      <c r="A356" s="12">
        <f>IFERROR(IF(A355+1&lt;=Duration*VLOOKUP(PaymentFrqcy,Mapping!A:B,2,FALSE),A355+1,""),"")</f>
        <v>312</v>
      </c>
      <c r="B356" s="58">
        <f t="shared" si="30"/>
        <v>118507.9346548703</v>
      </c>
      <c r="C356" s="59">
        <f t="shared" si="25"/>
        <v>53502</v>
      </c>
      <c r="D356" s="60">
        <f t="shared" si="26"/>
        <v>2046</v>
      </c>
      <c r="E356" s="61">
        <f>IF(A356="","",InterestRate/VLOOKUP(PaymentFrqcy,Mapping!$A:$B,2,FALSE))</f>
        <v>2.2499999999999998E-3</v>
      </c>
      <c r="F356" s="62">
        <f>IF(A356="","",PMT(E356,Duration*VLOOKUP(PaymentFrqcy,Mapping!A:B,2,FALSE),LoanAmount,,VLOOKUP(PaymentsDue,Mapping!$A:$B,2,FALSE)))</f>
        <v>-843.75992868791536</v>
      </c>
      <c r="G356" s="62">
        <f>IF(A356="","",PPMT(E356,A356,Duration*VLOOKUP(PaymentFrqcy,Mapping!A:B,2,FALSE),LoanAmount,,VLOOKUP(PaymentsDue,Mapping!$A:$B,2,FALSE)))</f>
        <v>-577.11707571445766</v>
      </c>
      <c r="H356" s="62">
        <f>IF(A356="","",IPMT(E356,A356,Duration*VLOOKUP(PaymentFrqcy,Mapping!$A:$B,2,FALSE),LoanAmount,,VLOOKUP(PaymentsDue,Mapping!$A:$B,2,FALSE)))</f>
        <v>-266.64285297345776</v>
      </c>
      <c r="I356" s="58">
        <f t="shared" si="27"/>
        <v>117930.81757915585</v>
      </c>
      <c r="J356" s="12">
        <f t="shared" si="28"/>
        <v>6</v>
      </c>
      <c r="K356" s="78">
        <f t="shared" si="29"/>
        <v>2046</v>
      </c>
    </row>
    <row r="357" spans="1:11" x14ac:dyDescent="0.2">
      <c r="A357" s="12">
        <f>IFERROR(IF(A356+1&lt;=Duration*VLOOKUP(PaymentFrqcy,Mapping!A:B,2,FALSE),A356+1,""),"")</f>
        <v>313</v>
      </c>
      <c r="B357" s="58">
        <f t="shared" si="30"/>
        <v>117930.81757915585</v>
      </c>
      <c r="C357" s="59">
        <f t="shared" si="25"/>
        <v>53532</v>
      </c>
      <c r="D357" s="60">
        <f t="shared" si="26"/>
        <v>2046</v>
      </c>
      <c r="E357" s="61">
        <f>IF(A357="","",InterestRate/VLOOKUP(PaymentFrqcy,Mapping!$A:$B,2,FALSE))</f>
        <v>2.2499999999999998E-3</v>
      </c>
      <c r="F357" s="62">
        <f>IF(A357="","",PMT(E357,Duration*VLOOKUP(PaymentFrqcy,Mapping!A:B,2,FALSE),LoanAmount,,VLOOKUP(PaymentsDue,Mapping!$A:$B,2,FALSE)))</f>
        <v>-843.75992868791536</v>
      </c>
      <c r="G357" s="62">
        <f>IF(A357="","",PPMT(E357,A357,Duration*VLOOKUP(PaymentFrqcy,Mapping!A:B,2,FALSE),LoanAmount,,VLOOKUP(PaymentsDue,Mapping!$A:$B,2,FALSE)))</f>
        <v>-578.41558913481526</v>
      </c>
      <c r="H357" s="62">
        <f>IF(A357="","",IPMT(E357,A357,Duration*VLOOKUP(PaymentFrqcy,Mapping!$A:$B,2,FALSE),LoanAmount,,VLOOKUP(PaymentsDue,Mapping!$A:$B,2,FALSE)))</f>
        <v>-265.34433955310016</v>
      </c>
      <c r="I357" s="58">
        <f t="shared" si="27"/>
        <v>117352.40199002103</v>
      </c>
      <c r="J357" s="12">
        <f t="shared" si="28"/>
        <v>7</v>
      </c>
      <c r="K357" s="78">
        <f t="shared" si="29"/>
        <v>2046</v>
      </c>
    </row>
    <row r="358" spans="1:11" x14ac:dyDescent="0.2">
      <c r="A358" s="12">
        <f>IFERROR(IF(A357+1&lt;=Duration*VLOOKUP(PaymentFrqcy,Mapping!A:B,2,FALSE),A357+1,""),"")</f>
        <v>314</v>
      </c>
      <c r="B358" s="58">
        <f t="shared" si="30"/>
        <v>117352.40199002103</v>
      </c>
      <c r="C358" s="59">
        <f t="shared" si="25"/>
        <v>53563</v>
      </c>
      <c r="D358" s="60">
        <f t="shared" si="26"/>
        <v>2046</v>
      </c>
      <c r="E358" s="61">
        <f>IF(A358="","",InterestRate/VLOOKUP(PaymentFrqcy,Mapping!$A:$B,2,FALSE))</f>
        <v>2.2499999999999998E-3</v>
      </c>
      <c r="F358" s="62">
        <f>IF(A358="","",PMT(E358,Duration*VLOOKUP(PaymentFrqcy,Mapping!A:B,2,FALSE),LoanAmount,,VLOOKUP(PaymentsDue,Mapping!$A:$B,2,FALSE)))</f>
        <v>-843.75992868791536</v>
      </c>
      <c r="G358" s="62">
        <f>IF(A358="","",PPMT(E358,A358,Duration*VLOOKUP(PaymentFrqcy,Mapping!A:B,2,FALSE),LoanAmount,,VLOOKUP(PaymentsDue,Mapping!$A:$B,2,FALSE)))</f>
        <v>-579.71702421036844</v>
      </c>
      <c r="H358" s="62">
        <f>IF(A358="","",IPMT(E358,A358,Duration*VLOOKUP(PaymentFrqcy,Mapping!$A:$B,2,FALSE),LoanAmount,,VLOOKUP(PaymentsDue,Mapping!$A:$B,2,FALSE)))</f>
        <v>-264.04290447754687</v>
      </c>
      <c r="I358" s="58">
        <f t="shared" si="27"/>
        <v>116772.68496581065</v>
      </c>
      <c r="J358" s="12">
        <f t="shared" si="28"/>
        <v>8</v>
      </c>
      <c r="K358" s="78">
        <f t="shared" si="29"/>
        <v>2046</v>
      </c>
    </row>
    <row r="359" spans="1:11" x14ac:dyDescent="0.2">
      <c r="A359" s="12">
        <f>IFERROR(IF(A358+1&lt;=Duration*VLOOKUP(PaymentFrqcy,Mapping!A:B,2,FALSE),A358+1,""),"")</f>
        <v>315</v>
      </c>
      <c r="B359" s="58">
        <f t="shared" si="30"/>
        <v>116772.68496581065</v>
      </c>
      <c r="C359" s="59">
        <f t="shared" si="25"/>
        <v>53594</v>
      </c>
      <c r="D359" s="60">
        <f t="shared" si="26"/>
        <v>2046</v>
      </c>
      <c r="E359" s="61">
        <f>IF(A359="","",InterestRate/VLOOKUP(PaymentFrqcy,Mapping!$A:$B,2,FALSE))</f>
        <v>2.2499999999999998E-3</v>
      </c>
      <c r="F359" s="62">
        <f>IF(A359="","",PMT(E359,Duration*VLOOKUP(PaymentFrqcy,Mapping!A:B,2,FALSE),LoanAmount,,VLOOKUP(PaymentsDue,Mapping!$A:$B,2,FALSE)))</f>
        <v>-843.75992868791536</v>
      </c>
      <c r="G359" s="62">
        <f>IF(A359="","",PPMT(E359,A359,Duration*VLOOKUP(PaymentFrqcy,Mapping!A:B,2,FALSE),LoanAmount,,VLOOKUP(PaymentsDue,Mapping!$A:$B,2,FALSE)))</f>
        <v>-581.02138751484188</v>
      </c>
      <c r="H359" s="62">
        <f>IF(A359="","",IPMT(E359,A359,Duration*VLOOKUP(PaymentFrqcy,Mapping!$A:$B,2,FALSE),LoanAmount,,VLOOKUP(PaymentsDue,Mapping!$A:$B,2,FALSE)))</f>
        <v>-262.73854117307354</v>
      </c>
      <c r="I359" s="58">
        <f t="shared" si="27"/>
        <v>116191.6635782958</v>
      </c>
      <c r="J359" s="12">
        <f t="shared" si="28"/>
        <v>9</v>
      </c>
      <c r="K359" s="78">
        <f t="shared" si="29"/>
        <v>2046</v>
      </c>
    </row>
    <row r="360" spans="1:11" x14ac:dyDescent="0.2">
      <c r="A360" s="12">
        <f>IFERROR(IF(A359+1&lt;=Duration*VLOOKUP(PaymentFrqcy,Mapping!A:B,2,FALSE),A359+1,""),"")</f>
        <v>316</v>
      </c>
      <c r="B360" s="58">
        <f t="shared" si="30"/>
        <v>116191.6635782958</v>
      </c>
      <c r="C360" s="59">
        <f t="shared" si="25"/>
        <v>53624</v>
      </c>
      <c r="D360" s="60">
        <f t="shared" si="26"/>
        <v>2046</v>
      </c>
      <c r="E360" s="61">
        <f>IF(A360="","",InterestRate/VLOOKUP(PaymentFrqcy,Mapping!$A:$B,2,FALSE))</f>
        <v>2.2499999999999998E-3</v>
      </c>
      <c r="F360" s="62">
        <f>IF(A360="","",PMT(E360,Duration*VLOOKUP(PaymentFrqcy,Mapping!A:B,2,FALSE),LoanAmount,,VLOOKUP(PaymentsDue,Mapping!$A:$B,2,FALSE)))</f>
        <v>-843.75992868791536</v>
      </c>
      <c r="G360" s="62">
        <f>IF(A360="","",PPMT(E360,A360,Duration*VLOOKUP(PaymentFrqcy,Mapping!A:B,2,FALSE),LoanAmount,,VLOOKUP(PaymentsDue,Mapping!$A:$B,2,FALSE)))</f>
        <v>-582.32868563675027</v>
      </c>
      <c r="H360" s="62">
        <f>IF(A360="","",IPMT(E360,A360,Duration*VLOOKUP(PaymentFrqcy,Mapping!$A:$B,2,FALSE),LoanAmount,,VLOOKUP(PaymentsDue,Mapping!$A:$B,2,FALSE)))</f>
        <v>-261.43124305116515</v>
      </c>
      <c r="I360" s="58">
        <f t="shared" si="27"/>
        <v>115609.33489265906</v>
      </c>
      <c r="J360" s="12">
        <f t="shared" si="28"/>
        <v>10</v>
      </c>
      <c r="K360" s="78">
        <f t="shared" si="29"/>
        <v>2046</v>
      </c>
    </row>
    <row r="361" spans="1:11" x14ac:dyDescent="0.2">
      <c r="A361" s="12">
        <f>IFERROR(IF(A360+1&lt;=Duration*VLOOKUP(PaymentFrqcy,Mapping!A:B,2,FALSE),A360+1,""),"")</f>
        <v>317</v>
      </c>
      <c r="B361" s="58">
        <f t="shared" si="30"/>
        <v>115609.33489265906</v>
      </c>
      <c r="C361" s="59">
        <f t="shared" si="25"/>
        <v>53655</v>
      </c>
      <c r="D361" s="60">
        <f t="shared" si="26"/>
        <v>2046</v>
      </c>
      <c r="E361" s="61">
        <f>IF(A361="","",InterestRate/VLOOKUP(PaymentFrqcy,Mapping!$A:$B,2,FALSE))</f>
        <v>2.2499999999999998E-3</v>
      </c>
      <c r="F361" s="62">
        <f>IF(A361="","",PMT(E361,Duration*VLOOKUP(PaymentFrqcy,Mapping!A:B,2,FALSE),LoanAmount,,VLOOKUP(PaymentsDue,Mapping!$A:$B,2,FALSE)))</f>
        <v>-843.75992868791536</v>
      </c>
      <c r="G361" s="62">
        <f>IF(A361="","",PPMT(E361,A361,Duration*VLOOKUP(PaymentFrqcy,Mapping!A:B,2,FALSE),LoanAmount,,VLOOKUP(PaymentsDue,Mapping!$A:$B,2,FALSE)))</f>
        <v>-583.63892517943293</v>
      </c>
      <c r="H361" s="62">
        <f>IF(A361="","",IPMT(E361,A361,Duration*VLOOKUP(PaymentFrqcy,Mapping!$A:$B,2,FALSE),LoanAmount,,VLOOKUP(PaymentsDue,Mapping!$A:$B,2,FALSE)))</f>
        <v>-260.12100350848249</v>
      </c>
      <c r="I361" s="58">
        <f t="shared" si="27"/>
        <v>115025.69596747962</v>
      </c>
      <c r="J361" s="12">
        <f t="shared" si="28"/>
        <v>11</v>
      </c>
      <c r="K361" s="78">
        <f t="shared" si="29"/>
        <v>2046</v>
      </c>
    </row>
    <row r="362" spans="1:11" x14ac:dyDescent="0.2">
      <c r="A362" s="12">
        <f>IFERROR(IF(A361+1&lt;=Duration*VLOOKUP(PaymentFrqcy,Mapping!A:B,2,FALSE),A361+1,""),"")</f>
        <v>318</v>
      </c>
      <c r="B362" s="58">
        <f t="shared" si="30"/>
        <v>115025.69596747962</v>
      </c>
      <c r="C362" s="59">
        <f t="shared" si="25"/>
        <v>53685</v>
      </c>
      <c r="D362" s="60">
        <f t="shared" si="26"/>
        <v>2046</v>
      </c>
      <c r="E362" s="61">
        <f>IF(A362="","",InterestRate/VLOOKUP(PaymentFrqcy,Mapping!$A:$B,2,FALSE))</f>
        <v>2.2499999999999998E-3</v>
      </c>
      <c r="F362" s="62">
        <f>IF(A362="","",PMT(E362,Duration*VLOOKUP(PaymentFrqcy,Mapping!A:B,2,FALSE),LoanAmount,,VLOOKUP(PaymentsDue,Mapping!$A:$B,2,FALSE)))</f>
        <v>-843.75992868791536</v>
      </c>
      <c r="G362" s="62">
        <f>IF(A362="","",PPMT(E362,A362,Duration*VLOOKUP(PaymentFrqcy,Mapping!A:B,2,FALSE),LoanAmount,,VLOOKUP(PaymentsDue,Mapping!$A:$B,2,FALSE)))</f>
        <v>-584.9521127610866</v>
      </c>
      <c r="H362" s="62">
        <f>IF(A362="","",IPMT(E362,A362,Duration*VLOOKUP(PaymentFrqcy,Mapping!$A:$B,2,FALSE),LoanAmount,,VLOOKUP(PaymentsDue,Mapping!$A:$B,2,FALSE)))</f>
        <v>-258.80781592682877</v>
      </c>
      <c r="I362" s="58">
        <f t="shared" si="27"/>
        <v>114440.74385471853</v>
      </c>
      <c r="J362" s="12">
        <f t="shared" si="28"/>
        <v>12</v>
      </c>
      <c r="K362" s="78">
        <f t="shared" si="29"/>
        <v>2046</v>
      </c>
    </row>
    <row r="363" spans="1:11" x14ac:dyDescent="0.2">
      <c r="A363" s="12">
        <f>IFERROR(IF(A362+1&lt;=Duration*VLOOKUP(PaymentFrqcy,Mapping!A:B,2,FALSE),A362+1,""),"")</f>
        <v>319</v>
      </c>
      <c r="B363" s="58">
        <f t="shared" si="30"/>
        <v>114440.74385471853</v>
      </c>
      <c r="C363" s="59">
        <f t="shared" si="25"/>
        <v>53716</v>
      </c>
      <c r="D363" s="60">
        <f t="shared" si="26"/>
        <v>2047</v>
      </c>
      <c r="E363" s="61">
        <f>IF(A363="","",InterestRate/VLOOKUP(PaymentFrqcy,Mapping!$A:$B,2,FALSE))</f>
        <v>2.2499999999999998E-3</v>
      </c>
      <c r="F363" s="62">
        <f>IF(A363="","",PMT(E363,Duration*VLOOKUP(PaymentFrqcy,Mapping!A:B,2,FALSE),LoanAmount,,VLOOKUP(PaymentsDue,Mapping!$A:$B,2,FALSE)))</f>
        <v>-843.75992868791536</v>
      </c>
      <c r="G363" s="62">
        <f>IF(A363="","",PPMT(E363,A363,Duration*VLOOKUP(PaymentFrqcy,Mapping!A:B,2,FALSE),LoanAmount,,VLOOKUP(PaymentsDue,Mapping!$A:$B,2,FALSE)))</f>
        <v>-586.26825501479914</v>
      </c>
      <c r="H363" s="62">
        <f>IF(A363="","",IPMT(E363,A363,Duration*VLOOKUP(PaymentFrqcy,Mapping!$A:$B,2,FALSE),LoanAmount,,VLOOKUP(PaymentsDue,Mapping!$A:$B,2,FALSE)))</f>
        <v>-257.49167367311628</v>
      </c>
      <c r="I363" s="58">
        <f t="shared" si="27"/>
        <v>113854.47559970373</v>
      </c>
      <c r="J363" s="12">
        <f t="shared" si="28"/>
        <v>1</v>
      </c>
      <c r="K363" s="78">
        <f t="shared" si="29"/>
        <v>2047</v>
      </c>
    </row>
    <row r="364" spans="1:11" x14ac:dyDescent="0.2">
      <c r="A364" s="12">
        <f>IFERROR(IF(A363+1&lt;=Duration*VLOOKUP(PaymentFrqcy,Mapping!A:B,2,FALSE),A363+1,""),"")</f>
        <v>320</v>
      </c>
      <c r="B364" s="58">
        <f t="shared" si="30"/>
        <v>113854.47559970373</v>
      </c>
      <c r="C364" s="59">
        <f t="shared" si="25"/>
        <v>53747</v>
      </c>
      <c r="D364" s="60">
        <f t="shared" si="26"/>
        <v>2047</v>
      </c>
      <c r="E364" s="61">
        <f>IF(A364="","",InterestRate/VLOOKUP(PaymentFrqcy,Mapping!$A:$B,2,FALSE))</f>
        <v>2.2499999999999998E-3</v>
      </c>
      <c r="F364" s="62">
        <f>IF(A364="","",PMT(E364,Duration*VLOOKUP(PaymentFrqcy,Mapping!A:B,2,FALSE),LoanAmount,,VLOOKUP(PaymentsDue,Mapping!$A:$B,2,FALSE)))</f>
        <v>-843.75992868791536</v>
      </c>
      <c r="G364" s="62">
        <f>IF(A364="","",PPMT(E364,A364,Duration*VLOOKUP(PaymentFrqcy,Mapping!A:B,2,FALSE),LoanAmount,,VLOOKUP(PaymentsDue,Mapping!$A:$B,2,FALSE)))</f>
        <v>-587.58735858858233</v>
      </c>
      <c r="H364" s="62">
        <f>IF(A364="","",IPMT(E364,A364,Duration*VLOOKUP(PaymentFrqcy,Mapping!$A:$B,2,FALSE),LoanAmount,,VLOOKUP(PaymentsDue,Mapping!$A:$B,2,FALSE)))</f>
        <v>-256.17257009933297</v>
      </c>
      <c r="I364" s="58">
        <f t="shared" si="27"/>
        <v>113266.88824111514</v>
      </c>
      <c r="J364" s="12">
        <f t="shared" si="28"/>
        <v>2</v>
      </c>
      <c r="K364" s="78">
        <f t="shared" si="29"/>
        <v>2047</v>
      </c>
    </row>
    <row r="365" spans="1:11" x14ac:dyDescent="0.2">
      <c r="A365" s="12">
        <f>IFERROR(IF(A364+1&lt;=Duration*VLOOKUP(PaymentFrqcy,Mapping!A:B,2,FALSE),A364+1,""),"")</f>
        <v>321</v>
      </c>
      <c r="B365" s="58">
        <f t="shared" si="30"/>
        <v>113266.88824111514</v>
      </c>
      <c r="C365" s="59">
        <f t="shared" si="25"/>
        <v>53775</v>
      </c>
      <c r="D365" s="60">
        <f t="shared" si="26"/>
        <v>2047</v>
      </c>
      <c r="E365" s="61">
        <f>IF(A365="","",InterestRate/VLOOKUP(PaymentFrqcy,Mapping!$A:$B,2,FALSE))</f>
        <v>2.2499999999999998E-3</v>
      </c>
      <c r="F365" s="62">
        <f>IF(A365="","",PMT(E365,Duration*VLOOKUP(PaymentFrqcy,Mapping!A:B,2,FALSE),LoanAmount,,VLOOKUP(PaymentsDue,Mapping!$A:$B,2,FALSE)))</f>
        <v>-843.75992868791536</v>
      </c>
      <c r="G365" s="62">
        <f>IF(A365="","",PPMT(E365,A365,Duration*VLOOKUP(PaymentFrqcy,Mapping!A:B,2,FALSE),LoanAmount,,VLOOKUP(PaymentsDue,Mapping!$A:$B,2,FALSE)))</f>
        <v>-588.90943014540665</v>
      </c>
      <c r="H365" s="62">
        <f>IF(A365="","",IPMT(E365,A365,Duration*VLOOKUP(PaymentFrqcy,Mapping!$A:$B,2,FALSE),LoanAmount,,VLOOKUP(PaymentsDue,Mapping!$A:$B,2,FALSE)))</f>
        <v>-254.85049854250872</v>
      </c>
      <c r="I365" s="58">
        <f t="shared" si="27"/>
        <v>112677.97881096974</v>
      </c>
      <c r="J365" s="12">
        <f t="shared" si="28"/>
        <v>3</v>
      </c>
      <c r="K365" s="78">
        <f t="shared" si="29"/>
        <v>2047</v>
      </c>
    </row>
    <row r="366" spans="1:11" x14ac:dyDescent="0.2">
      <c r="A366" s="12">
        <f>IFERROR(IF(A365+1&lt;=Duration*VLOOKUP(PaymentFrqcy,Mapping!A:B,2,FALSE),A365+1,""),"")</f>
        <v>322</v>
      </c>
      <c r="B366" s="58">
        <f t="shared" si="30"/>
        <v>112677.97881096974</v>
      </c>
      <c r="C366" s="59">
        <f t="shared" ref="C366:C429" si="31">IF(AND(A366&lt;&gt;"",PaymentFrqcy="Monthly"),DATE(YEAR(C365),MONTH(C365)+1,DAY(C365)),IF(AND(A366&lt;&gt;"",PaymentFrqcy="Quarterly"),DATE(YEAR(C365),MONTH(C365)+3,DAY(C365)),IF(AND(A366&lt;&gt;"",PaymentFrqcy="Semi-Annually"),DATE(YEAR(C365),MONTH(C365)+6,DAY(C365)),"")))</f>
        <v>53806</v>
      </c>
      <c r="D366" s="60">
        <f t="shared" ref="D366:D429" si="32">IFERROR(YEAR(C366),"")</f>
        <v>2047</v>
      </c>
      <c r="E366" s="61">
        <f>IF(A366="","",InterestRate/VLOOKUP(PaymentFrqcy,Mapping!$A:$B,2,FALSE))</f>
        <v>2.2499999999999998E-3</v>
      </c>
      <c r="F366" s="62">
        <f>IF(A366="","",PMT(E366,Duration*VLOOKUP(PaymentFrqcy,Mapping!A:B,2,FALSE),LoanAmount,,VLOOKUP(PaymentsDue,Mapping!$A:$B,2,FALSE)))</f>
        <v>-843.75992868791536</v>
      </c>
      <c r="G366" s="62">
        <f>IF(A366="","",PPMT(E366,A366,Duration*VLOOKUP(PaymentFrqcy,Mapping!A:B,2,FALSE),LoanAmount,,VLOOKUP(PaymentsDue,Mapping!$A:$B,2,FALSE)))</f>
        <v>-590.23447636323385</v>
      </c>
      <c r="H366" s="62">
        <f>IF(A366="","",IPMT(E366,A366,Duration*VLOOKUP(PaymentFrqcy,Mapping!$A:$B,2,FALSE),LoanAmount,,VLOOKUP(PaymentsDue,Mapping!$A:$B,2,FALSE)))</f>
        <v>-253.52545232468154</v>
      </c>
      <c r="I366" s="58">
        <f t="shared" ref="I366:I429" si="33">IFERROR(B366+G366,"")</f>
        <v>112087.74433460651</v>
      </c>
      <c r="J366" s="12">
        <f t="shared" ref="J366:J429" si="34">IF(A366="","",MONTH(C366))</f>
        <v>4</v>
      </c>
      <c r="K366" s="78">
        <f t="shared" ref="K366:K429" si="35">IF(A366="","",YEAR(C366))</f>
        <v>2047</v>
      </c>
    </row>
    <row r="367" spans="1:11" x14ac:dyDescent="0.2">
      <c r="A367" s="12">
        <f>IFERROR(IF(A366+1&lt;=Duration*VLOOKUP(PaymentFrqcy,Mapping!A:B,2,FALSE),A366+1,""),"")</f>
        <v>323</v>
      </c>
      <c r="B367" s="58">
        <f t="shared" si="30"/>
        <v>112087.74433460651</v>
      </c>
      <c r="C367" s="59">
        <f t="shared" si="31"/>
        <v>53836</v>
      </c>
      <c r="D367" s="60">
        <f t="shared" si="32"/>
        <v>2047</v>
      </c>
      <c r="E367" s="61">
        <f>IF(A367="","",InterestRate/VLOOKUP(PaymentFrqcy,Mapping!$A:$B,2,FALSE))</f>
        <v>2.2499999999999998E-3</v>
      </c>
      <c r="F367" s="62">
        <f>IF(A367="","",PMT(E367,Duration*VLOOKUP(PaymentFrqcy,Mapping!A:B,2,FALSE),LoanAmount,,VLOOKUP(PaymentsDue,Mapping!$A:$B,2,FALSE)))</f>
        <v>-843.75992868791536</v>
      </c>
      <c r="G367" s="62">
        <f>IF(A367="","",PPMT(E367,A367,Duration*VLOOKUP(PaymentFrqcy,Mapping!A:B,2,FALSE),LoanAmount,,VLOOKUP(PaymentsDue,Mapping!$A:$B,2,FALSE)))</f>
        <v>-591.56250393505115</v>
      </c>
      <c r="H367" s="62">
        <f>IF(A367="","",IPMT(E367,A367,Duration*VLOOKUP(PaymentFrqcy,Mapping!$A:$B,2,FALSE),LoanAmount,,VLOOKUP(PaymentsDue,Mapping!$A:$B,2,FALSE)))</f>
        <v>-252.19742475286424</v>
      </c>
      <c r="I367" s="58">
        <f t="shared" si="33"/>
        <v>111496.18183067146</v>
      </c>
      <c r="J367" s="12">
        <f t="shared" si="34"/>
        <v>5</v>
      </c>
      <c r="K367" s="78">
        <f t="shared" si="35"/>
        <v>2047</v>
      </c>
    </row>
    <row r="368" spans="1:11" x14ac:dyDescent="0.2">
      <c r="A368" s="12">
        <f>IFERROR(IF(A367+1&lt;=Duration*VLOOKUP(PaymentFrqcy,Mapping!A:B,2,FALSE),A367+1,""),"")</f>
        <v>324</v>
      </c>
      <c r="B368" s="58">
        <f t="shared" si="30"/>
        <v>111496.18183067146</v>
      </c>
      <c r="C368" s="59">
        <f t="shared" si="31"/>
        <v>53867</v>
      </c>
      <c r="D368" s="60">
        <f t="shared" si="32"/>
        <v>2047</v>
      </c>
      <c r="E368" s="61">
        <f>IF(A368="","",InterestRate/VLOOKUP(PaymentFrqcy,Mapping!$A:$B,2,FALSE))</f>
        <v>2.2499999999999998E-3</v>
      </c>
      <c r="F368" s="62">
        <f>IF(A368="","",PMT(E368,Duration*VLOOKUP(PaymentFrqcy,Mapping!A:B,2,FALSE),LoanAmount,,VLOOKUP(PaymentsDue,Mapping!$A:$B,2,FALSE)))</f>
        <v>-843.75992868791536</v>
      </c>
      <c r="G368" s="62">
        <f>IF(A368="","",PPMT(E368,A368,Duration*VLOOKUP(PaymentFrqcy,Mapping!A:B,2,FALSE),LoanAmount,,VLOOKUP(PaymentsDue,Mapping!$A:$B,2,FALSE)))</f>
        <v>-592.89351956890494</v>
      </c>
      <c r="H368" s="62">
        <f>IF(A368="","",IPMT(E368,A368,Duration*VLOOKUP(PaymentFrqcy,Mapping!$A:$B,2,FALSE),LoanAmount,,VLOOKUP(PaymentsDue,Mapping!$A:$B,2,FALSE)))</f>
        <v>-250.86640911901037</v>
      </c>
      <c r="I368" s="58">
        <f t="shared" si="33"/>
        <v>110903.28831110254</v>
      </c>
      <c r="J368" s="12">
        <f t="shared" si="34"/>
        <v>6</v>
      </c>
      <c r="K368" s="78">
        <f t="shared" si="35"/>
        <v>2047</v>
      </c>
    </row>
    <row r="369" spans="1:11" x14ac:dyDescent="0.2">
      <c r="A369" s="12">
        <f>IFERROR(IF(A368+1&lt;=Duration*VLOOKUP(PaymentFrqcy,Mapping!A:B,2,FALSE),A368+1,""),"")</f>
        <v>325</v>
      </c>
      <c r="B369" s="58">
        <f t="shared" si="30"/>
        <v>110903.28831110254</v>
      </c>
      <c r="C369" s="59">
        <f t="shared" si="31"/>
        <v>53897</v>
      </c>
      <c r="D369" s="60">
        <f t="shared" si="32"/>
        <v>2047</v>
      </c>
      <c r="E369" s="61">
        <f>IF(A369="","",InterestRate/VLOOKUP(PaymentFrqcy,Mapping!$A:$B,2,FALSE))</f>
        <v>2.2499999999999998E-3</v>
      </c>
      <c r="F369" s="62">
        <f>IF(A369="","",PMT(E369,Duration*VLOOKUP(PaymentFrqcy,Mapping!A:B,2,FALSE),LoanAmount,,VLOOKUP(PaymentsDue,Mapping!$A:$B,2,FALSE)))</f>
        <v>-843.75992868791536</v>
      </c>
      <c r="G369" s="62">
        <f>IF(A369="","",PPMT(E369,A369,Duration*VLOOKUP(PaymentFrqcy,Mapping!A:B,2,FALSE),LoanAmount,,VLOOKUP(PaymentsDue,Mapping!$A:$B,2,FALSE)))</f>
        <v>-594.2275299879351</v>
      </c>
      <c r="H369" s="62">
        <f>IF(A369="","",IPMT(E369,A369,Duration*VLOOKUP(PaymentFrqcy,Mapping!$A:$B,2,FALSE),LoanAmount,,VLOOKUP(PaymentsDue,Mapping!$A:$B,2,FALSE)))</f>
        <v>-249.53239869998035</v>
      </c>
      <c r="I369" s="58">
        <f t="shared" si="33"/>
        <v>110309.0607811146</v>
      </c>
      <c r="J369" s="12">
        <f t="shared" si="34"/>
        <v>7</v>
      </c>
      <c r="K369" s="78">
        <f t="shared" si="35"/>
        <v>2047</v>
      </c>
    </row>
    <row r="370" spans="1:11" x14ac:dyDescent="0.2">
      <c r="A370" s="12">
        <f>IFERROR(IF(A369+1&lt;=Duration*VLOOKUP(PaymentFrqcy,Mapping!A:B,2,FALSE),A369+1,""),"")</f>
        <v>326</v>
      </c>
      <c r="B370" s="58">
        <f t="shared" si="30"/>
        <v>110309.0607811146</v>
      </c>
      <c r="C370" s="59">
        <f t="shared" si="31"/>
        <v>53928</v>
      </c>
      <c r="D370" s="60">
        <f t="shared" si="32"/>
        <v>2047</v>
      </c>
      <c r="E370" s="61">
        <f>IF(A370="","",InterestRate/VLOOKUP(PaymentFrqcy,Mapping!$A:$B,2,FALSE))</f>
        <v>2.2499999999999998E-3</v>
      </c>
      <c r="F370" s="62">
        <f>IF(A370="","",PMT(E370,Duration*VLOOKUP(PaymentFrqcy,Mapping!A:B,2,FALSE),LoanAmount,,VLOOKUP(PaymentsDue,Mapping!$A:$B,2,FALSE)))</f>
        <v>-843.75992868791536</v>
      </c>
      <c r="G370" s="62">
        <f>IF(A370="","",PPMT(E370,A370,Duration*VLOOKUP(PaymentFrqcy,Mapping!A:B,2,FALSE),LoanAmount,,VLOOKUP(PaymentsDue,Mapping!$A:$B,2,FALSE)))</f>
        <v>-595.56454193040793</v>
      </c>
      <c r="H370" s="62">
        <f>IF(A370="","",IPMT(E370,A370,Duration*VLOOKUP(PaymentFrqcy,Mapping!$A:$B,2,FALSE),LoanAmount,,VLOOKUP(PaymentsDue,Mapping!$A:$B,2,FALSE)))</f>
        <v>-248.19538675750749</v>
      </c>
      <c r="I370" s="58">
        <f t="shared" si="33"/>
        <v>109713.4962391842</v>
      </c>
      <c r="J370" s="12">
        <f t="shared" si="34"/>
        <v>8</v>
      </c>
      <c r="K370" s="78">
        <f t="shared" si="35"/>
        <v>2047</v>
      </c>
    </row>
    <row r="371" spans="1:11" x14ac:dyDescent="0.2">
      <c r="A371" s="12">
        <f>IFERROR(IF(A370+1&lt;=Duration*VLOOKUP(PaymentFrqcy,Mapping!A:B,2,FALSE),A370+1,""),"")</f>
        <v>327</v>
      </c>
      <c r="B371" s="58">
        <f t="shared" si="30"/>
        <v>109713.4962391842</v>
      </c>
      <c r="C371" s="59">
        <f t="shared" si="31"/>
        <v>53959</v>
      </c>
      <c r="D371" s="60">
        <f t="shared" si="32"/>
        <v>2047</v>
      </c>
      <c r="E371" s="61">
        <f>IF(A371="","",InterestRate/VLOOKUP(PaymentFrqcy,Mapping!$A:$B,2,FALSE))</f>
        <v>2.2499999999999998E-3</v>
      </c>
      <c r="F371" s="62">
        <f>IF(A371="","",PMT(E371,Duration*VLOOKUP(PaymentFrqcy,Mapping!A:B,2,FALSE),LoanAmount,,VLOOKUP(PaymentsDue,Mapping!$A:$B,2,FALSE)))</f>
        <v>-843.75992868791536</v>
      </c>
      <c r="G371" s="62">
        <f>IF(A371="","",PPMT(E371,A371,Duration*VLOOKUP(PaymentFrqcy,Mapping!A:B,2,FALSE),LoanAmount,,VLOOKUP(PaymentsDue,Mapping!$A:$B,2,FALSE)))</f>
        <v>-596.90456214975131</v>
      </c>
      <c r="H371" s="62">
        <f>IF(A371="","",IPMT(E371,A371,Duration*VLOOKUP(PaymentFrqcy,Mapping!$A:$B,2,FALSE),LoanAmount,,VLOOKUP(PaymentsDue,Mapping!$A:$B,2,FALSE)))</f>
        <v>-246.85536653816408</v>
      </c>
      <c r="I371" s="58">
        <f t="shared" si="33"/>
        <v>109116.59167703445</v>
      </c>
      <c r="J371" s="12">
        <f t="shared" si="34"/>
        <v>9</v>
      </c>
      <c r="K371" s="78">
        <f t="shared" si="35"/>
        <v>2047</v>
      </c>
    </row>
    <row r="372" spans="1:11" x14ac:dyDescent="0.2">
      <c r="A372" s="12">
        <f>IFERROR(IF(A371+1&lt;=Duration*VLOOKUP(PaymentFrqcy,Mapping!A:B,2,FALSE),A371+1,""),"")</f>
        <v>328</v>
      </c>
      <c r="B372" s="58">
        <f t="shared" ref="B372:B435" si="36">IFERROR(IF(ROUNDDOWN(I371,0)=0,"",I371),"")</f>
        <v>109116.59167703445</v>
      </c>
      <c r="C372" s="59">
        <f t="shared" si="31"/>
        <v>53989</v>
      </c>
      <c r="D372" s="60">
        <f t="shared" si="32"/>
        <v>2047</v>
      </c>
      <c r="E372" s="61">
        <f>IF(A372="","",InterestRate/VLOOKUP(PaymentFrqcy,Mapping!$A:$B,2,FALSE))</f>
        <v>2.2499999999999998E-3</v>
      </c>
      <c r="F372" s="62">
        <f>IF(A372="","",PMT(E372,Duration*VLOOKUP(PaymentFrqcy,Mapping!A:B,2,FALSE),LoanAmount,,VLOOKUP(PaymentsDue,Mapping!$A:$B,2,FALSE)))</f>
        <v>-843.75992868791536</v>
      </c>
      <c r="G372" s="62">
        <f>IF(A372="","",PPMT(E372,A372,Duration*VLOOKUP(PaymentFrqcy,Mapping!A:B,2,FALSE),LoanAmount,,VLOOKUP(PaymentsDue,Mapping!$A:$B,2,FALSE)))</f>
        <v>-598.24759741458831</v>
      </c>
      <c r="H372" s="62">
        <f>IF(A372="","",IPMT(E372,A372,Duration*VLOOKUP(PaymentFrqcy,Mapping!$A:$B,2,FALSE),LoanAmount,,VLOOKUP(PaymentsDue,Mapping!$A:$B,2,FALSE)))</f>
        <v>-245.51233127332716</v>
      </c>
      <c r="I372" s="58">
        <f t="shared" si="33"/>
        <v>108518.34407961986</v>
      </c>
      <c r="J372" s="12">
        <f t="shared" si="34"/>
        <v>10</v>
      </c>
      <c r="K372" s="78">
        <f t="shared" si="35"/>
        <v>2047</v>
      </c>
    </row>
    <row r="373" spans="1:11" x14ac:dyDescent="0.2">
      <c r="A373" s="12">
        <f>IFERROR(IF(A372+1&lt;=Duration*VLOOKUP(PaymentFrqcy,Mapping!A:B,2,FALSE),A372+1,""),"")</f>
        <v>329</v>
      </c>
      <c r="B373" s="58">
        <f t="shared" si="36"/>
        <v>108518.34407961986</v>
      </c>
      <c r="C373" s="59">
        <f t="shared" si="31"/>
        <v>54020</v>
      </c>
      <c r="D373" s="60">
        <f t="shared" si="32"/>
        <v>2047</v>
      </c>
      <c r="E373" s="61">
        <f>IF(A373="","",InterestRate/VLOOKUP(PaymentFrqcy,Mapping!$A:$B,2,FALSE))</f>
        <v>2.2499999999999998E-3</v>
      </c>
      <c r="F373" s="62">
        <f>IF(A373="","",PMT(E373,Duration*VLOOKUP(PaymentFrqcy,Mapping!A:B,2,FALSE),LoanAmount,,VLOOKUP(PaymentsDue,Mapping!$A:$B,2,FALSE)))</f>
        <v>-843.75992868791536</v>
      </c>
      <c r="G373" s="62">
        <f>IF(A373="","",PPMT(E373,A373,Duration*VLOOKUP(PaymentFrqcy,Mapping!A:B,2,FALSE),LoanAmount,,VLOOKUP(PaymentsDue,Mapping!$A:$B,2,FALSE)))</f>
        <v>-599.59365450877112</v>
      </c>
      <c r="H373" s="62">
        <f>IF(A373="","",IPMT(E373,A373,Duration*VLOOKUP(PaymentFrqcy,Mapping!$A:$B,2,FALSE),LoanAmount,,VLOOKUP(PaymentsDue,Mapping!$A:$B,2,FALSE)))</f>
        <v>-244.16627417914432</v>
      </c>
      <c r="I373" s="58">
        <f t="shared" si="33"/>
        <v>107918.75042511108</v>
      </c>
      <c r="J373" s="12">
        <f t="shared" si="34"/>
        <v>11</v>
      </c>
      <c r="K373" s="78">
        <f t="shared" si="35"/>
        <v>2047</v>
      </c>
    </row>
    <row r="374" spans="1:11" x14ac:dyDescent="0.2">
      <c r="A374" s="12">
        <f>IFERROR(IF(A373+1&lt;=Duration*VLOOKUP(PaymentFrqcy,Mapping!A:B,2,FALSE),A373+1,""),"")</f>
        <v>330</v>
      </c>
      <c r="B374" s="58">
        <f t="shared" si="36"/>
        <v>107918.75042511108</v>
      </c>
      <c r="C374" s="59">
        <f t="shared" si="31"/>
        <v>54050</v>
      </c>
      <c r="D374" s="60">
        <f t="shared" si="32"/>
        <v>2047</v>
      </c>
      <c r="E374" s="61">
        <f>IF(A374="","",InterestRate/VLOOKUP(PaymentFrqcy,Mapping!$A:$B,2,FALSE))</f>
        <v>2.2499999999999998E-3</v>
      </c>
      <c r="F374" s="62">
        <f>IF(A374="","",PMT(E374,Duration*VLOOKUP(PaymentFrqcy,Mapping!A:B,2,FALSE),LoanAmount,,VLOOKUP(PaymentsDue,Mapping!$A:$B,2,FALSE)))</f>
        <v>-843.75992868791536</v>
      </c>
      <c r="G374" s="62">
        <f>IF(A374="","",PPMT(E374,A374,Duration*VLOOKUP(PaymentFrqcy,Mapping!A:B,2,FALSE),LoanAmount,,VLOOKUP(PaymentsDue,Mapping!$A:$B,2,FALSE)))</f>
        <v>-600.94274023141588</v>
      </c>
      <c r="H374" s="62">
        <f>IF(A374="","",IPMT(E374,A374,Duration*VLOOKUP(PaymentFrqcy,Mapping!$A:$B,2,FALSE),LoanAmount,,VLOOKUP(PaymentsDue,Mapping!$A:$B,2,FALSE)))</f>
        <v>-242.81718845649959</v>
      </c>
      <c r="I374" s="58">
        <f t="shared" si="33"/>
        <v>107317.80768487966</v>
      </c>
      <c r="J374" s="12">
        <f t="shared" si="34"/>
        <v>12</v>
      </c>
      <c r="K374" s="78">
        <f t="shared" si="35"/>
        <v>2047</v>
      </c>
    </row>
    <row r="375" spans="1:11" x14ac:dyDescent="0.2">
      <c r="A375" s="12">
        <f>IFERROR(IF(A374+1&lt;=Duration*VLOOKUP(PaymentFrqcy,Mapping!A:B,2,FALSE),A374+1,""),"")</f>
        <v>331</v>
      </c>
      <c r="B375" s="58">
        <f t="shared" si="36"/>
        <v>107317.80768487966</v>
      </c>
      <c r="C375" s="59">
        <f t="shared" si="31"/>
        <v>54081</v>
      </c>
      <c r="D375" s="60">
        <f t="shared" si="32"/>
        <v>2048</v>
      </c>
      <c r="E375" s="61">
        <f>IF(A375="","",InterestRate/VLOOKUP(PaymentFrqcy,Mapping!$A:$B,2,FALSE))</f>
        <v>2.2499999999999998E-3</v>
      </c>
      <c r="F375" s="62">
        <f>IF(A375="","",PMT(E375,Duration*VLOOKUP(PaymentFrqcy,Mapping!A:B,2,FALSE),LoanAmount,,VLOOKUP(PaymentsDue,Mapping!$A:$B,2,FALSE)))</f>
        <v>-843.75992868791536</v>
      </c>
      <c r="G375" s="62">
        <f>IF(A375="","",PPMT(E375,A375,Duration*VLOOKUP(PaymentFrqcy,Mapping!A:B,2,FALSE),LoanAmount,,VLOOKUP(PaymentsDue,Mapping!$A:$B,2,FALSE)))</f>
        <v>-602.29486139693654</v>
      </c>
      <c r="H375" s="62">
        <f>IF(A375="","",IPMT(E375,A375,Duration*VLOOKUP(PaymentFrqcy,Mapping!$A:$B,2,FALSE),LoanAmount,,VLOOKUP(PaymentsDue,Mapping!$A:$B,2,FALSE)))</f>
        <v>-241.46506729097891</v>
      </c>
      <c r="I375" s="58">
        <f t="shared" si="33"/>
        <v>106715.51282348273</v>
      </c>
      <c r="J375" s="12">
        <f t="shared" si="34"/>
        <v>1</v>
      </c>
      <c r="K375" s="78">
        <f t="shared" si="35"/>
        <v>2048</v>
      </c>
    </row>
    <row r="376" spans="1:11" x14ac:dyDescent="0.2">
      <c r="A376" s="12">
        <f>IFERROR(IF(A375+1&lt;=Duration*VLOOKUP(PaymentFrqcy,Mapping!A:B,2,FALSE),A375+1,""),"")</f>
        <v>332</v>
      </c>
      <c r="B376" s="58">
        <f t="shared" si="36"/>
        <v>106715.51282348273</v>
      </c>
      <c r="C376" s="59">
        <f t="shared" si="31"/>
        <v>54112</v>
      </c>
      <c r="D376" s="60">
        <f t="shared" si="32"/>
        <v>2048</v>
      </c>
      <c r="E376" s="61">
        <f>IF(A376="","",InterestRate/VLOOKUP(PaymentFrqcy,Mapping!$A:$B,2,FALSE))</f>
        <v>2.2499999999999998E-3</v>
      </c>
      <c r="F376" s="62">
        <f>IF(A376="","",PMT(E376,Duration*VLOOKUP(PaymentFrqcy,Mapping!A:B,2,FALSE),LoanAmount,,VLOOKUP(PaymentsDue,Mapping!$A:$B,2,FALSE)))</f>
        <v>-843.75992868791536</v>
      </c>
      <c r="G376" s="62">
        <f>IF(A376="","",PPMT(E376,A376,Duration*VLOOKUP(PaymentFrqcy,Mapping!A:B,2,FALSE),LoanAmount,,VLOOKUP(PaymentsDue,Mapping!$A:$B,2,FALSE)))</f>
        <v>-603.65002483507965</v>
      </c>
      <c r="H376" s="62">
        <f>IF(A376="","",IPMT(E376,A376,Duration*VLOOKUP(PaymentFrqcy,Mapping!$A:$B,2,FALSE),LoanAmount,,VLOOKUP(PaymentsDue,Mapping!$A:$B,2,FALSE)))</f>
        <v>-240.10990385283583</v>
      </c>
      <c r="I376" s="58">
        <f t="shared" si="33"/>
        <v>106111.86279864765</v>
      </c>
      <c r="J376" s="12">
        <f t="shared" si="34"/>
        <v>2</v>
      </c>
      <c r="K376" s="78">
        <f t="shared" si="35"/>
        <v>2048</v>
      </c>
    </row>
    <row r="377" spans="1:11" x14ac:dyDescent="0.2">
      <c r="A377" s="12">
        <f>IFERROR(IF(A376+1&lt;=Duration*VLOOKUP(PaymentFrqcy,Mapping!A:B,2,FALSE),A376+1,""),"")</f>
        <v>333</v>
      </c>
      <c r="B377" s="58">
        <f t="shared" si="36"/>
        <v>106111.86279864765</v>
      </c>
      <c r="C377" s="59">
        <f t="shared" si="31"/>
        <v>54141</v>
      </c>
      <c r="D377" s="60">
        <f t="shared" si="32"/>
        <v>2048</v>
      </c>
      <c r="E377" s="61">
        <f>IF(A377="","",InterestRate/VLOOKUP(PaymentFrqcy,Mapping!$A:$B,2,FALSE))</f>
        <v>2.2499999999999998E-3</v>
      </c>
      <c r="F377" s="62">
        <f>IF(A377="","",PMT(E377,Duration*VLOOKUP(PaymentFrqcy,Mapping!A:B,2,FALSE),LoanAmount,,VLOOKUP(PaymentsDue,Mapping!$A:$B,2,FALSE)))</f>
        <v>-843.75992868791536</v>
      </c>
      <c r="G377" s="62">
        <f>IF(A377="","",PPMT(E377,A377,Duration*VLOOKUP(PaymentFrqcy,Mapping!A:B,2,FALSE),LoanAmount,,VLOOKUP(PaymentsDue,Mapping!$A:$B,2,FALSE)))</f>
        <v>-605.00823739095858</v>
      </c>
      <c r="H377" s="62">
        <f>IF(A377="","",IPMT(E377,A377,Duration*VLOOKUP(PaymentFrqcy,Mapping!$A:$B,2,FALSE),LoanAmount,,VLOOKUP(PaymentsDue,Mapping!$A:$B,2,FALSE)))</f>
        <v>-238.75169129695686</v>
      </c>
      <c r="I377" s="58">
        <f t="shared" si="33"/>
        <v>105506.8545612567</v>
      </c>
      <c r="J377" s="12">
        <f t="shared" si="34"/>
        <v>3</v>
      </c>
      <c r="K377" s="78">
        <f t="shared" si="35"/>
        <v>2048</v>
      </c>
    </row>
    <row r="378" spans="1:11" x14ac:dyDescent="0.2">
      <c r="A378" s="12">
        <f>IFERROR(IF(A377+1&lt;=Duration*VLOOKUP(PaymentFrqcy,Mapping!A:B,2,FALSE),A377+1,""),"")</f>
        <v>334</v>
      </c>
      <c r="B378" s="58">
        <f t="shared" si="36"/>
        <v>105506.8545612567</v>
      </c>
      <c r="C378" s="59">
        <f t="shared" si="31"/>
        <v>54172</v>
      </c>
      <c r="D378" s="60">
        <f t="shared" si="32"/>
        <v>2048</v>
      </c>
      <c r="E378" s="61">
        <f>IF(A378="","",InterestRate/VLOOKUP(PaymentFrqcy,Mapping!$A:$B,2,FALSE))</f>
        <v>2.2499999999999998E-3</v>
      </c>
      <c r="F378" s="62">
        <f>IF(A378="","",PMT(E378,Duration*VLOOKUP(PaymentFrqcy,Mapping!A:B,2,FALSE),LoanAmount,,VLOOKUP(PaymentsDue,Mapping!$A:$B,2,FALSE)))</f>
        <v>-843.75992868791536</v>
      </c>
      <c r="G378" s="62">
        <f>IF(A378="","",PPMT(E378,A378,Duration*VLOOKUP(PaymentFrqcy,Mapping!A:B,2,FALSE),LoanAmount,,VLOOKUP(PaymentsDue,Mapping!$A:$B,2,FALSE)))</f>
        <v>-606.36950592508822</v>
      </c>
      <c r="H378" s="62">
        <f>IF(A378="","",IPMT(E378,A378,Duration*VLOOKUP(PaymentFrqcy,Mapping!$A:$B,2,FALSE),LoanAmount,,VLOOKUP(PaymentsDue,Mapping!$A:$B,2,FALSE)))</f>
        <v>-237.39042276282726</v>
      </c>
      <c r="I378" s="58">
        <f t="shared" si="33"/>
        <v>104900.48505533161</v>
      </c>
      <c r="J378" s="12">
        <f t="shared" si="34"/>
        <v>4</v>
      </c>
      <c r="K378" s="78">
        <f t="shared" si="35"/>
        <v>2048</v>
      </c>
    </row>
    <row r="379" spans="1:11" x14ac:dyDescent="0.2">
      <c r="A379" s="12">
        <f>IFERROR(IF(A378+1&lt;=Duration*VLOOKUP(PaymentFrqcy,Mapping!A:B,2,FALSE),A378+1,""),"")</f>
        <v>335</v>
      </c>
      <c r="B379" s="58">
        <f t="shared" si="36"/>
        <v>104900.48505533161</v>
      </c>
      <c r="C379" s="59">
        <f t="shared" si="31"/>
        <v>54202</v>
      </c>
      <c r="D379" s="60">
        <f t="shared" si="32"/>
        <v>2048</v>
      </c>
      <c r="E379" s="61">
        <f>IF(A379="","",InterestRate/VLOOKUP(PaymentFrqcy,Mapping!$A:$B,2,FALSE))</f>
        <v>2.2499999999999998E-3</v>
      </c>
      <c r="F379" s="62">
        <f>IF(A379="","",PMT(E379,Duration*VLOOKUP(PaymentFrqcy,Mapping!A:B,2,FALSE),LoanAmount,,VLOOKUP(PaymentsDue,Mapping!$A:$B,2,FALSE)))</f>
        <v>-843.75992868791536</v>
      </c>
      <c r="G379" s="62">
        <f>IF(A379="","",PPMT(E379,A379,Duration*VLOOKUP(PaymentFrqcy,Mapping!A:B,2,FALSE),LoanAmount,,VLOOKUP(PaymentsDue,Mapping!$A:$B,2,FALSE)))</f>
        <v>-607.7338373134196</v>
      </c>
      <c r="H379" s="62">
        <f>IF(A379="","",IPMT(E379,A379,Duration*VLOOKUP(PaymentFrqcy,Mapping!$A:$B,2,FALSE),LoanAmount,,VLOOKUP(PaymentsDue,Mapping!$A:$B,2,FALSE)))</f>
        <v>-236.02609137449576</v>
      </c>
      <c r="I379" s="58">
        <f t="shared" si="33"/>
        <v>104292.75121801818</v>
      </c>
      <c r="J379" s="12">
        <f t="shared" si="34"/>
        <v>5</v>
      </c>
      <c r="K379" s="78">
        <f t="shared" si="35"/>
        <v>2048</v>
      </c>
    </row>
    <row r="380" spans="1:11" x14ac:dyDescent="0.2">
      <c r="A380" s="12">
        <f>IFERROR(IF(A379+1&lt;=Duration*VLOOKUP(PaymentFrqcy,Mapping!A:B,2,FALSE),A379+1,""),"")</f>
        <v>336</v>
      </c>
      <c r="B380" s="58">
        <f t="shared" si="36"/>
        <v>104292.75121801818</v>
      </c>
      <c r="C380" s="59">
        <f t="shared" si="31"/>
        <v>54233</v>
      </c>
      <c r="D380" s="60">
        <f t="shared" si="32"/>
        <v>2048</v>
      </c>
      <c r="E380" s="61">
        <f>IF(A380="","",InterestRate/VLOOKUP(PaymentFrqcy,Mapping!$A:$B,2,FALSE))</f>
        <v>2.2499999999999998E-3</v>
      </c>
      <c r="F380" s="62">
        <f>IF(A380="","",PMT(E380,Duration*VLOOKUP(PaymentFrqcy,Mapping!A:B,2,FALSE),LoanAmount,,VLOOKUP(PaymentsDue,Mapping!$A:$B,2,FALSE)))</f>
        <v>-843.75992868791536</v>
      </c>
      <c r="G380" s="62">
        <f>IF(A380="","",PPMT(E380,A380,Duration*VLOOKUP(PaymentFrqcy,Mapping!A:B,2,FALSE),LoanAmount,,VLOOKUP(PaymentsDue,Mapping!$A:$B,2,FALSE)))</f>
        <v>-609.10123844737495</v>
      </c>
      <c r="H380" s="62">
        <f>IF(A380="","",IPMT(E380,A380,Duration*VLOOKUP(PaymentFrqcy,Mapping!$A:$B,2,FALSE),LoanAmount,,VLOOKUP(PaymentsDue,Mapping!$A:$B,2,FALSE)))</f>
        <v>-234.65869024054055</v>
      </c>
      <c r="I380" s="58">
        <f t="shared" si="33"/>
        <v>103683.64997957081</v>
      </c>
      <c r="J380" s="12">
        <f t="shared" si="34"/>
        <v>6</v>
      </c>
      <c r="K380" s="78">
        <f t="shared" si="35"/>
        <v>2048</v>
      </c>
    </row>
    <row r="381" spans="1:11" x14ac:dyDescent="0.2">
      <c r="A381" s="12">
        <f>IFERROR(IF(A380+1&lt;=Duration*VLOOKUP(PaymentFrqcy,Mapping!A:B,2,FALSE),A380+1,""),"")</f>
        <v>337</v>
      </c>
      <c r="B381" s="58">
        <f t="shared" si="36"/>
        <v>103683.64997957081</v>
      </c>
      <c r="C381" s="59">
        <f t="shared" si="31"/>
        <v>54263</v>
      </c>
      <c r="D381" s="60">
        <f t="shared" si="32"/>
        <v>2048</v>
      </c>
      <c r="E381" s="61">
        <f>IF(A381="","",InterestRate/VLOOKUP(PaymentFrqcy,Mapping!$A:$B,2,FALSE))</f>
        <v>2.2499999999999998E-3</v>
      </c>
      <c r="F381" s="62">
        <f>IF(A381="","",PMT(E381,Duration*VLOOKUP(PaymentFrqcy,Mapping!A:B,2,FALSE),LoanAmount,,VLOOKUP(PaymentsDue,Mapping!$A:$B,2,FALSE)))</f>
        <v>-843.75992868791536</v>
      </c>
      <c r="G381" s="62">
        <f>IF(A381="","",PPMT(E381,A381,Duration*VLOOKUP(PaymentFrqcy,Mapping!A:B,2,FALSE),LoanAmount,,VLOOKUP(PaymentsDue,Mapping!$A:$B,2,FALSE)))</f>
        <v>-610.47171623388147</v>
      </c>
      <c r="H381" s="62">
        <f>IF(A381="","",IPMT(E381,A381,Duration*VLOOKUP(PaymentFrqcy,Mapping!$A:$B,2,FALSE),LoanAmount,,VLOOKUP(PaymentsDue,Mapping!$A:$B,2,FALSE)))</f>
        <v>-233.28821245403398</v>
      </c>
      <c r="I381" s="58">
        <f t="shared" si="33"/>
        <v>103073.17826333693</v>
      </c>
      <c r="J381" s="12">
        <f t="shared" si="34"/>
        <v>7</v>
      </c>
      <c r="K381" s="78">
        <f t="shared" si="35"/>
        <v>2048</v>
      </c>
    </row>
    <row r="382" spans="1:11" x14ac:dyDescent="0.2">
      <c r="A382" s="12">
        <f>IFERROR(IF(A381+1&lt;=Duration*VLOOKUP(PaymentFrqcy,Mapping!A:B,2,FALSE),A381+1,""),"")</f>
        <v>338</v>
      </c>
      <c r="B382" s="58">
        <f t="shared" si="36"/>
        <v>103073.17826333693</v>
      </c>
      <c r="C382" s="59">
        <f t="shared" si="31"/>
        <v>54294</v>
      </c>
      <c r="D382" s="60">
        <f t="shared" si="32"/>
        <v>2048</v>
      </c>
      <c r="E382" s="61">
        <f>IF(A382="","",InterestRate/VLOOKUP(PaymentFrqcy,Mapping!$A:$B,2,FALSE))</f>
        <v>2.2499999999999998E-3</v>
      </c>
      <c r="F382" s="62">
        <f>IF(A382="","",PMT(E382,Duration*VLOOKUP(PaymentFrqcy,Mapping!A:B,2,FALSE),LoanAmount,,VLOOKUP(PaymentsDue,Mapping!$A:$B,2,FALSE)))</f>
        <v>-843.75992868791536</v>
      </c>
      <c r="G382" s="62">
        <f>IF(A382="","",PPMT(E382,A382,Duration*VLOOKUP(PaymentFrqcy,Mapping!A:B,2,FALSE),LoanAmount,,VLOOKUP(PaymentsDue,Mapping!$A:$B,2,FALSE)))</f>
        <v>-611.84527759540754</v>
      </c>
      <c r="H382" s="62">
        <f>IF(A382="","",IPMT(E382,A382,Duration*VLOOKUP(PaymentFrqcy,Mapping!$A:$B,2,FALSE),LoanAmount,,VLOOKUP(PaymentsDue,Mapping!$A:$B,2,FALSE)))</f>
        <v>-231.91465109250774</v>
      </c>
      <c r="I382" s="58">
        <f t="shared" si="33"/>
        <v>102461.33298574152</v>
      </c>
      <c r="J382" s="12">
        <f t="shared" si="34"/>
        <v>8</v>
      </c>
      <c r="K382" s="78">
        <f t="shared" si="35"/>
        <v>2048</v>
      </c>
    </row>
    <row r="383" spans="1:11" x14ac:dyDescent="0.2">
      <c r="A383" s="12">
        <f>IFERROR(IF(A382+1&lt;=Duration*VLOOKUP(PaymentFrqcy,Mapping!A:B,2,FALSE),A382+1,""),"")</f>
        <v>339</v>
      </c>
      <c r="B383" s="58">
        <f t="shared" si="36"/>
        <v>102461.33298574152</v>
      </c>
      <c r="C383" s="59">
        <f t="shared" si="31"/>
        <v>54325</v>
      </c>
      <c r="D383" s="60">
        <f t="shared" si="32"/>
        <v>2048</v>
      </c>
      <c r="E383" s="61">
        <f>IF(A383="","",InterestRate/VLOOKUP(PaymentFrqcy,Mapping!$A:$B,2,FALSE))</f>
        <v>2.2499999999999998E-3</v>
      </c>
      <c r="F383" s="62">
        <f>IF(A383="","",PMT(E383,Duration*VLOOKUP(PaymentFrqcy,Mapping!A:B,2,FALSE),LoanAmount,,VLOOKUP(PaymentsDue,Mapping!$A:$B,2,FALSE)))</f>
        <v>-843.75992868791536</v>
      </c>
      <c r="G383" s="62">
        <f>IF(A383="","",PPMT(E383,A383,Duration*VLOOKUP(PaymentFrqcy,Mapping!A:B,2,FALSE),LoanAmount,,VLOOKUP(PaymentsDue,Mapping!$A:$B,2,FALSE)))</f>
        <v>-613.22192946999735</v>
      </c>
      <c r="H383" s="62">
        <f>IF(A383="","",IPMT(E383,A383,Duration*VLOOKUP(PaymentFrqcy,Mapping!$A:$B,2,FALSE),LoanAmount,,VLOOKUP(PaymentsDue,Mapping!$A:$B,2,FALSE)))</f>
        <v>-230.53799921791807</v>
      </c>
      <c r="I383" s="58">
        <f t="shared" si="33"/>
        <v>101848.11105627152</v>
      </c>
      <c r="J383" s="12">
        <f t="shared" si="34"/>
        <v>9</v>
      </c>
      <c r="K383" s="78">
        <f t="shared" si="35"/>
        <v>2048</v>
      </c>
    </row>
    <row r="384" spans="1:11" x14ac:dyDescent="0.2">
      <c r="A384" s="12">
        <f>IFERROR(IF(A383+1&lt;=Duration*VLOOKUP(PaymentFrqcy,Mapping!A:B,2,FALSE),A383+1,""),"")</f>
        <v>340</v>
      </c>
      <c r="B384" s="58">
        <f t="shared" si="36"/>
        <v>101848.11105627152</v>
      </c>
      <c r="C384" s="59">
        <f t="shared" si="31"/>
        <v>54355</v>
      </c>
      <c r="D384" s="60">
        <f t="shared" si="32"/>
        <v>2048</v>
      </c>
      <c r="E384" s="61">
        <f>IF(A384="","",InterestRate/VLOOKUP(PaymentFrqcy,Mapping!$A:$B,2,FALSE))</f>
        <v>2.2499999999999998E-3</v>
      </c>
      <c r="F384" s="62">
        <f>IF(A384="","",PMT(E384,Duration*VLOOKUP(PaymentFrqcy,Mapping!A:B,2,FALSE),LoanAmount,,VLOOKUP(PaymentsDue,Mapping!$A:$B,2,FALSE)))</f>
        <v>-843.75992868791536</v>
      </c>
      <c r="G384" s="62">
        <f>IF(A384="","",PPMT(E384,A384,Duration*VLOOKUP(PaymentFrqcy,Mapping!A:B,2,FALSE),LoanAmount,,VLOOKUP(PaymentsDue,Mapping!$A:$B,2,FALSE)))</f>
        <v>-614.60167881130485</v>
      </c>
      <c r="H384" s="62">
        <f>IF(A384="","",IPMT(E384,A384,Duration*VLOOKUP(PaymentFrqcy,Mapping!$A:$B,2,FALSE),LoanAmount,,VLOOKUP(PaymentsDue,Mapping!$A:$B,2,FALSE)))</f>
        <v>-229.15824987661057</v>
      </c>
      <c r="I384" s="58">
        <f t="shared" si="33"/>
        <v>101233.50937746021</v>
      </c>
      <c r="J384" s="12">
        <f t="shared" si="34"/>
        <v>10</v>
      </c>
      <c r="K384" s="78">
        <f t="shared" si="35"/>
        <v>2048</v>
      </c>
    </row>
    <row r="385" spans="1:11" x14ac:dyDescent="0.2">
      <c r="A385" s="12">
        <f>IFERROR(IF(A384+1&lt;=Duration*VLOOKUP(PaymentFrqcy,Mapping!A:B,2,FALSE),A384+1,""),"")</f>
        <v>341</v>
      </c>
      <c r="B385" s="58">
        <f t="shared" si="36"/>
        <v>101233.50937746021</v>
      </c>
      <c r="C385" s="59">
        <f t="shared" si="31"/>
        <v>54386</v>
      </c>
      <c r="D385" s="60">
        <f t="shared" si="32"/>
        <v>2048</v>
      </c>
      <c r="E385" s="61">
        <f>IF(A385="","",InterestRate/VLOOKUP(PaymentFrqcy,Mapping!$A:$B,2,FALSE))</f>
        <v>2.2499999999999998E-3</v>
      </c>
      <c r="F385" s="62">
        <f>IF(A385="","",PMT(E385,Duration*VLOOKUP(PaymentFrqcy,Mapping!A:B,2,FALSE),LoanAmount,,VLOOKUP(PaymentsDue,Mapping!$A:$B,2,FALSE)))</f>
        <v>-843.75992868791536</v>
      </c>
      <c r="G385" s="62">
        <f>IF(A385="","",PPMT(E385,A385,Duration*VLOOKUP(PaymentFrqcy,Mapping!A:B,2,FALSE),LoanAmount,,VLOOKUP(PaymentsDue,Mapping!$A:$B,2,FALSE)))</f>
        <v>-615.98453258863026</v>
      </c>
      <c r="H385" s="62">
        <f>IF(A385="","",IPMT(E385,A385,Duration*VLOOKUP(PaymentFrqcy,Mapping!$A:$B,2,FALSE),LoanAmount,,VLOOKUP(PaymentsDue,Mapping!$A:$B,2,FALSE)))</f>
        <v>-227.77539609928513</v>
      </c>
      <c r="I385" s="58">
        <f t="shared" si="33"/>
        <v>100617.52484487159</v>
      </c>
      <c r="J385" s="12">
        <f t="shared" si="34"/>
        <v>11</v>
      </c>
      <c r="K385" s="78">
        <f t="shared" si="35"/>
        <v>2048</v>
      </c>
    </row>
    <row r="386" spans="1:11" x14ac:dyDescent="0.2">
      <c r="A386" s="12">
        <f>IFERROR(IF(A385+1&lt;=Duration*VLOOKUP(PaymentFrqcy,Mapping!A:B,2,FALSE),A385+1,""),"")</f>
        <v>342</v>
      </c>
      <c r="B386" s="58">
        <f t="shared" si="36"/>
        <v>100617.52484487159</v>
      </c>
      <c r="C386" s="59">
        <f t="shared" si="31"/>
        <v>54416</v>
      </c>
      <c r="D386" s="60">
        <f t="shared" si="32"/>
        <v>2048</v>
      </c>
      <c r="E386" s="61">
        <f>IF(A386="","",InterestRate/VLOOKUP(PaymentFrqcy,Mapping!$A:$B,2,FALSE))</f>
        <v>2.2499999999999998E-3</v>
      </c>
      <c r="F386" s="62">
        <f>IF(A386="","",PMT(E386,Duration*VLOOKUP(PaymentFrqcy,Mapping!A:B,2,FALSE),LoanAmount,,VLOOKUP(PaymentsDue,Mapping!$A:$B,2,FALSE)))</f>
        <v>-843.75992868791536</v>
      </c>
      <c r="G386" s="62">
        <f>IF(A386="","",PPMT(E386,A386,Duration*VLOOKUP(PaymentFrqcy,Mapping!A:B,2,FALSE),LoanAmount,,VLOOKUP(PaymentsDue,Mapping!$A:$B,2,FALSE)))</f>
        <v>-617.37049778695462</v>
      </c>
      <c r="H386" s="62">
        <f>IF(A386="","",IPMT(E386,A386,Duration*VLOOKUP(PaymentFrqcy,Mapping!$A:$B,2,FALSE),LoanAmount,,VLOOKUP(PaymentsDue,Mapping!$A:$B,2,FALSE)))</f>
        <v>-226.38943090096072</v>
      </c>
      <c r="I386" s="58">
        <f t="shared" si="33"/>
        <v>100000.15434708464</v>
      </c>
      <c r="J386" s="12">
        <f t="shared" si="34"/>
        <v>12</v>
      </c>
      <c r="K386" s="78">
        <f t="shared" si="35"/>
        <v>2048</v>
      </c>
    </row>
    <row r="387" spans="1:11" x14ac:dyDescent="0.2">
      <c r="A387" s="12">
        <f>IFERROR(IF(A386+1&lt;=Duration*VLOOKUP(PaymentFrqcy,Mapping!A:B,2,FALSE),A386+1,""),"")</f>
        <v>343</v>
      </c>
      <c r="B387" s="58">
        <f t="shared" si="36"/>
        <v>100000.15434708464</v>
      </c>
      <c r="C387" s="59">
        <f t="shared" si="31"/>
        <v>54447</v>
      </c>
      <c r="D387" s="60">
        <f t="shared" si="32"/>
        <v>2049</v>
      </c>
      <c r="E387" s="61">
        <f>IF(A387="","",InterestRate/VLOOKUP(PaymentFrqcy,Mapping!$A:$B,2,FALSE))</f>
        <v>2.2499999999999998E-3</v>
      </c>
      <c r="F387" s="62">
        <f>IF(A387="","",PMT(E387,Duration*VLOOKUP(PaymentFrqcy,Mapping!A:B,2,FALSE),LoanAmount,,VLOOKUP(PaymentsDue,Mapping!$A:$B,2,FALSE)))</f>
        <v>-843.75992868791536</v>
      </c>
      <c r="G387" s="62">
        <f>IF(A387="","",PPMT(E387,A387,Duration*VLOOKUP(PaymentFrqcy,Mapping!A:B,2,FALSE),LoanAmount,,VLOOKUP(PaymentsDue,Mapping!$A:$B,2,FALSE)))</f>
        <v>-618.75958140697537</v>
      </c>
      <c r="H387" s="62">
        <f>IF(A387="","",IPMT(E387,A387,Duration*VLOOKUP(PaymentFrqcy,Mapping!$A:$B,2,FALSE),LoanAmount,,VLOOKUP(PaymentsDue,Mapping!$A:$B,2,FALSE)))</f>
        <v>-225.00034728094005</v>
      </c>
      <c r="I387" s="58">
        <f t="shared" si="33"/>
        <v>99381.394765677658</v>
      </c>
      <c r="J387" s="12">
        <f t="shared" si="34"/>
        <v>1</v>
      </c>
      <c r="K387" s="78">
        <f t="shared" si="35"/>
        <v>2049</v>
      </c>
    </row>
    <row r="388" spans="1:11" x14ac:dyDescent="0.2">
      <c r="A388" s="12">
        <f>IFERROR(IF(A387+1&lt;=Duration*VLOOKUP(PaymentFrqcy,Mapping!A:B,2,FALSE),A387+1,""),"")</f>
        <v>344</v>
      </c>
      <c r="B388" s="58">
        <f t="shared" si="36"/>
        <v>99381.394765677658</v>
      </c>
      <c r="C388" s="59">
        <f t="shared" si="31"/>
        <v>54478</v>
      </c>
      <c r="D388" s="60">
        <f t="shared" si="32"/>
        <v>2049</v>
      </c>
      <c r="E388" s="61">
        <f>IF(A388="","",InterestRate/VLOOKUP(PaymentFrqcy,Mapping!$A:$B,2,FALSE))</f>
        <v>2.2499999999999998E-3</v>
      </c>
      <c r="F388" s="62">
        <f>IF(A388="","",PMT(E388,Duration*VLOOKUP(PaymentFrqcy,Mapping!A:B,2,FALSE),LoanAmount,,VLOOKUP(PaymentsDue,Mapping!$A:$B,2,FALSE)))</f>
        <v>-843.75992868791536</v>
      </c>
      <c r="G388" s="62">
        <f>IF(A388="","",PPMT(E388,A388,Duration*VLOOKUP(PaymentFrqcy,Mapping!A:B,2,FALSE),LoanAmount,,VLOOKUP(PaymentsDue,Mapping!$A:$B,2,FALSE)))</f>
        <v>-620.15179046514106</v>
      </c>
      <c r="H388" s="62">
        <f>IF(A388="","",IPMT(E388,A388,Duration*VLOOKUP(PaymentFrqcy,Mapping!$A:$B,2,FALSE),LoanAmount,,VLOOKUP(PaymentsDue,Mapping!$A:$B,2,FALSE)))</f>
        <v>-223.60813822277439</v>
      </c>
      <c r="I388" s="58">
        <f t="shared" si="33"/>
        <v>98761.242975212517</v>
      </c>
      <c r="J388" s="12">
        <f t="shared" si="34"/>
        <v>2</v>
      </c>
      <c r="K388" s="78">
        <f t="shared" si="35"/>
        <v>2049</v>
      </c>
    </row>
    <row r="389" spans="1:11" x14ac:dyDescent="0.2">
      <c r="A389" s="12">
        <f>IFERROR(IF(A388+1&lt;=Duration*VLOOKUP(PaymentFrqcy,Mapping!A:B,2,FALSE),A388+1,""),"")</f>
        <v>345</v>
      </c>
      <c r="B389" s="58">
        <f t="shared" si="36"/>
        <v>98761.242975212517</v>
      </c>
      <c r="C389" s="59">
        <f t="shared" si="31"/>
        <v>54506</v>
      </c>
      <c r="D389" s="60">
        <f t="shared" si="32"/>
        <v>2049</v>
      </c>
      <c r="E389" s="61">
        <f>IF(A389="","",InterestRate/VLOOKUP(PaymentFrqcy,Mapping!$A:$B,2,FALSE))</f>
        <v>2.2499999999999998E-3</v>
      </c>
      <c r="F389" s="62">
        <f>IF(A389="","",PMT(E389,Duration*VLOOKUP(PaymentFrqcy,Mapping!A:B,2,FALSE),LoanAmount,,VLOOKUP(PaymentsDue,Mapping!$A:$B,2,FALSE)))</f>
        <v>-843.75992868791536</v>
      </c>
      <c r="G389" s="62">
        <f>IF(A389="","",PPMT(E389,A389,Duration*VLOOKUP(PaymentFrqcy,Mapping!A:B,2,FALSE),LoanAmount,,VLOOKUP(PaymentsDue,Mapping!$A:$B,2,FALSE)))</f>
        <v>-621.54713199368769</v>
      </c>
      <c r="H389" s="62">
        <f>IF(A389="","",IPMT(E389,A389,Duration*VLOOKUP(PaymentFrqcy,Mapping!$A:$B,2,FALSE),LoanAmount,,VLOOKUP(PaymentsDue,Mapping!$A:$B,2,FALSE)))</f>
        <v>-222.21279669422782</v>
      </c>
      <c r="I389" s="58">
        <f t="shared" si="33"/>
        <v>98139.695843218826</v>
      </c>
      <c r="J389" s="12">
        <f t="shared" si="34"/>
        <v>3</v>
      </c>
      <c r="K389" s="78">
        <f t="shared" si="35"/>
        <v>2049</v>
      </c>
    </row>
    <row r="390" spans="1:11" x14ac:dyDescent="0.2">
      <c r="A390" s="12">
        <f>IFERROR(IF(A389+1&lt;=Duration*VLOOKUP(PaymentFrqcy,Mapping!A:B,2,FALSE),A389+1,""),"")</f>
        <v>346</v>
      </c>
      <c r="B390" s="58">
        <f t="shared" si="36"/>
        <v>98139.695843218826</v>
      </c>
      <c r="C390" s="59">
        <f t="shared" si="31"/>
        <v>54537</v>
      </c>
      <c r="D390" s="60">
        <f t="shared" si="32"/>
        <v>2049</v>
      </c>
      <c r="E390" s="61">
        <f>IF(A390="","",InterestRate/VLOOKUP(PaymentFrqcy,Mapping!$A:$B,2,FALSE))</f>
        <v>2.2499999999999998E-3</v>
      </c>
      <c r="F390" s="62">
        <f>IF(A390="","",PMT(E390,Duration*VLOOKUP(PaymentFrqcy,Mapping!A:B,2,FALSE),LoanAmount,,VLOOKUP(PaymentsDue,Mapping!$A:$B,2,FALSE)))</f>
        <v>-843.75992868791536</v>
      </c>
      <c r="G390" s="62">
        <f>IF(A390="","",PPMT(E390,A390,Duration*VLOOKUP(PaymentFrqcy,Mapping!A:B,2,FALSE),LoanAmount,,VLOOKUP(PaymentsDue,Mapping!$A:$B,2,FALSE)))</f>
        <v>-622.94561304067338</v>
      </c>
      <c r="H390" s="62">
        <f>IF(A390="","",IPMT(E390,A390,Duration*VLOOKUP(PaymentFrqcy,Mapping!$A:$B,2,FALSE),LoanAmount,,VLOOKUP(PaymentsDue,Mapping!$A:$B,2,FALSE)))</f>
        <v>-220.81431564724198</v>
      </c>
      <c r="I390" s="58">
        <f t="shared" si="33"/>
        <v>97516.75023017815</v>
      </c>
      <c r="J390" s="12">
        <f t="shared" si="34"/>
        <v>4</v>
      </c>
      <c r="K390" s="78">
        <f t="shared" si="35"/>
        <v>2049</v>
      </c>
    </row>
    <row r="391" spans="1:11" x14ac:dyDescent="0.2">
      <c r="A391" s="12">
        <f>IFERROR(IF(A390+1&lt;=Duration*VLOOKUP(PaymentFrqcy,Mapping!A:B,2,FALSE),A390+1,""),"")</f>
        <v>347</v>
      </c>
      <c r="B391" s="58">
        <f t="shared" si="36"/>
        <v>97516.75023017815</v>
      </c>
      <c r="C391" s="59">
        <f t="shared" si="31"/>
        <v>54567</v>
      </c>
      <c r="D391" s="60">
        <f t="shared" si="32"/>
        <v>2049</v>
      </c>
      <c r="E391" s="61">
        <f>IF(A391="","",InterestRate/VLOOKUP(PaymentFrqcy,Mapping!$A:$B,2,FALSE))</f>
        <v>2.2499999999999998E-3</v>
      </c>
      <c r="F391" s="62">
        <f>IF(A391="","",PMT(E391,Duration*VLOOKUP(PaymentFrqcy,Mapping!A:B,2,FALSE),LoanAmount,,VLOOKUP(PaymentsDue,Mapping!$A:$B,2,FALSE)))</f>
        <v>-843.75992868791536</v>
      </c>
      <c r="G391" s="62">
        <f>IF(A391="","",PPMT(E391,A391,Duration*VLOOKUP(PaymentFrqcy,Mapping!A:B,2,FALSE),LoanAmount,,VLOOKUP(PaymentsDue,Mapping!$A:$B,2,FALSE)))</f>
        <v>-624.34724067001491</v>
      </c>
      <c r="H391" s="62">
        <f>IF(A391="","",IPMT(E391,A391,Duration*VLOOKUP(PaymentFrqcy,Mapping!$A:$B,2,FALSE),LoanAmount,,VLOOKUP(PaymentsDue,Mapping!$A:$B,2,FALSE)))</f>
        <v>-219.41268801790045</v>
      </c>
      <c r="I391" s="58">
        <f t="shared" si="33"/>
        <v>96892.402989508133</v>
      </c>
      <c r="J391" s="12">
        <f t="shared" si="34"/>
        <v>5</v>
      </c>
      <c r="K391" s="78">
        <f t="shared" si="35"/>
        <v>2049</v>
      </c>
    </row>
    <row r="392" spans="1:11" x14ac:dyDescent="0.2">
      <c r="A392" s="12">
        <f>IFERROR(IF(A391+1&lt;=Duration*VLOOKUP(PaymentFrqcy,Mapping!A:B,2,FALSE),A391+1,""),"")</f>
        <v>348</v>
      </c>
      <c r="B392" s="58">
        <f t="shared" si="36"/>
        <v>96892.402989508133</v>
      </c>
      <c r="C392" s="59">
        <f t="shared" si="31"/>
        <v>54598</v>
      </c>
      <c r="D392" s="60">
        <f t="shared" si="32"/>
        <v>2049</v>
      </c>
      <c r="E392" s="61">
        <f>IF(A392="","",InterestRate/VLOOKUP(PaymentFrqcy,Mapping!$A:$B,2,FALSE))</f>
        <v>2.2499999999999998E-3</v>
      </c>
      <c r="F392" s="62">
        <f>IF(A392="","",PMT(E392,Duration*VLOOKUP(PaymentFrqcy,Mapping!A:B,2,FALSE),LoanAmount,,VLOOKUP(PaymentsDue,Mapping!$A:$B,2,FALSE)))</f>
        <v>-843.75992868791536</v>
      </c>
      <c r="G392" s="62">
        <f>IF(A392="","",PPMT(E392,A392,Duration*VLOOKUP(PaymentFrqcy,Mapping!A:B,2,FALSE),LoanAmount,,VLOOKUP(PaymentsDue,Mapping!$A:$B,2,FALSE)))</f>
        <v>-625.75202196152236</v>
      </c>
      <c r="H392" s="62">
        <f>IF(A392="","",IPMT(E392,A392,Duration*VLOOKUP(PaymentFrqcy,Mapping!$A:$B,2,FALSE),LoanAmount,,VLOOKUP(PaymentsDue,Mapping!$A:$B,2,FALSE)))</f>
        <v>-218.00790672639297</v>
      </c>
      <c r="I392" s="58">
        <f t="shared" si="33"/>
        <v>96266.650967546608</v>
      </c>
      <c r="J392" s="12">
        <f t="shared" si="34"/>
        <v>6</v>
      </c>
      <c r="K392" s="78">
        <f t="shared" si="35"/>
        <v>2049</v>
      </c>
    </row>
    <row r="393" spans="1:11" x14ac:dyDescent="0.2">
      <c r="A393" s="12">
        <f>IFERROR(IF(A392+1&lt;=Duration*VLOOKUP(PaymentFrqcy,Mapping!A:B,2,FALSE),A392+1,""),"")</f>
        <v>349</v>
      </c>
      <c r="B393" s="58">
        <f t="shared" si="36"/>
        <v>96266.650967546608</v>
      </c>
      <c r="C393" s="59">
        <f t="shared" si="31"/>
        <v>54628</v>
      </c>
      <c r="D393" s="60">
        <f t="shared" si="32"/>
        <v>2049</v>
      </c>
      <c r="E393" s="61">
        <f>IF(A393="","",InterestRate/VLOOKUP(PaymentFrqcy,Mapping!$A:$B,2,FALSE))</f>
        <v>2.2499999999999998E-3</v>
      </c>
      <c r="F393" s="62">
        <f>IF(A393="","",PMT(E393,Duration*VLOOKUP(PaymentFrqcy,Mapping!A:B,2,FALSE),LoanAmount,,VLOOKUP(PaymentsDue,Mapping!$A:$B,2,FALSE)))</f>
        <v>-843.75992868791536</v>
      </c>
      <c r="G393" s="62">
        <f>IF(A393="","",PPMT(E393,A393,Duration*VLOOKUP(PaymentFrqcy,Mapping!A:B,2,FALSE),LoanAmount,,VLOOKUP(PaymentsDue,Mapping!$A:$B,2,FALSE)))</f>
        <v>-627.15996401093594</v>
      </c>
      <c r="H393" s="62">
        <f>IF(A393="","",IPMT(E393,A393,Duration*VLOOKUP(PaymentFrqcy,Mapping!$A:$B,2,FALSE),LoanAmount,,VLOOKUP(PaymentsDue,Mapping!$A:$B,2,FALSE)))</f>
        <v>-216.59996467697957</v>
      </c>
      <c r="I393" s="58">
        <f t="shared" si="33"/>
        <v>95639.491003535673</v>
      </c>
      <c r="J393" s="12">
        <f t="shared" si="34"/>
        <v>7</v>
      </c>
      <c r="K393" s="78">
        <f t="shared" si="35"/>
        <v>2049</v>
      </c>
    </row>
    <row r="394" spans="1:11" x14ac:dyDescent="0.2">
      <c r="A394" s="12">
        <f>IFERROR(IF(A393+1&lt;=Duration*VLOOKUP(PaymentFrqcy,Mapping!A:B,2,FALSE),A393+1,""),"")</f>
        <v>350</v>
      </c>
      <c r="B394" s="58">
        <f t="shared" si="36"/>
        <v>95639.491003535673</v>
      </c>
      <c r="C394" s="59">
        <f t="shared" si="31"/>
        <v>54659</v>
      </c>
      <c r="D394" s="60">
        <f t="shared" si="32"/>
        <v>2049</v>
      </c>
      <c r="E394" s="61">
        <f>IF(A394="","",InterestRate/VLOOKUP(PaymentFrqcy,Mapping!$A:$B,2,FALSE))</f>
        <v>2.2499999999999998E-3</v>
      </c>
      <c r="F394" s="62">
        <f>IF(A394="","",PMT(E394,Duration*VLOOKUP(PaymentFrqcy,Mapping!A:B,2,FALSE),LoanAmount,,VLOOKUP(PaymentsDue,Mapping!$A:$B,2,FALSE)))</f>
        <v>-843.75992868791536</v>
      </c>
      <c r="G394" s="62">
        <f>IF(A394="","",PPMT(E394,A394,Duration*VLOOKUP(PaymentFrqcy,Mapping!A:B,2,FALSE),LoanAmount,,VLOOKUP(PaymentsDue,Mapping!$A:$B,2,FALSE)))</f>
        <v>-628.57107392996033</v>
      </c>
      <c r="H394" s="62">
        <f>IF(A394="","",IPMT(E394,A394,Duration*VLOOKUP(PaymentFrqcy,Mapping!$A:$B,2,FALSE),LoanAmount,,VLOOKUP(PaymentsDue,Mapping!$A:$B,2,FALSE)))</f>
        <v>-215.18885475795491</v>
      </c>
      <c r="I394" s="58">
        <f t="shared" si="33"/>
        <v>95010.91992960572</v>
      </c>
      <c r="J394" s="12">
        <f t="shared" si="34"/>
        <v>8</v>
      </c>
      <c r="K394" s="78">
        <f t="shared" si="35"/>
        <v>2049</v>
      </c>
    </row>
    <row r="395" spans="1:11" x14ac:dyDescent="0.2">
      <c r="A395" s="12">
        <f>IFERROR(IF(A394+1&lt;=Duration*VLOOKUP(PaymentFrqcy,Mapping!A:B,2,FALSE),A394+1,""),"")</f>
        <v>351</v>
      </c>
      <c r="B395" s="58">
        <f t="shared" si="36"/>
        <v>95010.91992960572</v>
      </c>
      <c r="C395" s="59">
        <f t="shared" si="31"/>
        <v>54690</v>
      </c>
      <c r="D395" s="60">
        <f t="shared" si="32"/>
        <v>2049</v>
      </c>
      <c r="E395" s="61">
        <f>IF(A395="","",InterestRate/VLOOKUP(PaymentFrqcy,Mapping!$A:$B,2,FALSE))</f>
        <v>2.2499999999999998E-3</v>
      </c>
      <c r="F395" s="62">
        <f>IF(A395="","",PMT(E395,Duration*VLOOKUP(PaymentFrqcy,Mapping!A:B,2,FALSE),LoanAmount,,VLOOKUP(PaymentsDue,Mapping!$A:$B,2,FALSE)))</f>
        <v>-843.75992868791536</v>
      </c>
      <c r="G395" s="62">
        <f>IF(A395="","",PPMT(E395,A395,Duration*VLOOKUP(PaymentFrqcy,Mapping!A:B,2,FALSE),LoanAmount,,VLOOKUP(PaymentsDue,Mapping!$A:$B,2,FALSE)))</f>
        <v>-629.98535884630292</v>
      </c>
      <c r="H395" s="62">
        <f>IF(A395="","",IPMT(E395,A395,Duration*VLOOKUP(PaymentFrqcy,Mapping!$A:$B,2,FALSE),LoanAmount,,VLOOKUP(PaymentsDue,Mapping!$A:$B,2,FALSE)))</f>
        <v>-213.77456984161253</v>
      </c>
      <c r="I395" s="58">
        <f t="shared" si="33"/>
        <v>94380.934570759418</v>
      </c>
      <c r="J395" s="12">
        <f t="shared" si="34"/>
        <v>9</v>
      </c>
      <c r="K395" s="78">
        <f t="shared" si="35"/>
        <v>2049</v>
      </c>
    </row>
    <row r="396" spans="1:11" x14ac:dyDescent="0.2">
      <c r="A396" s="12">
        <f>IFERROR(IF(A395+1&lt;=Duration*VLOOKUP(PaymentFrqcy,Mapping!A:B,2,FALSE),A395+1,""),"")</f>
        <v>352</v>
      </c>
      <c r="B396" s="58">
        <f t="shared" si="36"/>
        <v>94380.934570759418</v>
      </c>
      <c r="C396" s="59">
        <f t="shared" si="31"/>
        <v>54720</v>
      </c>
      <c r="D396" s="60">
        <f t="shared" si="32"/>
        <v>2049</v>
      </c>
      <c r="E396" s="61">
        <f>IF(A396="","",InterestRate/VLOOKUP(PaymentFrqcy,Mapping!$A:$B,2,FALSE))</f>
        <v>2.2499999999999998E-3</v>
      </c>
      <c r="F396" s="62">
        <f>IF(A396="","",PMT(E396,Duration*VLOOKUP(PaymentFrqcy,Mapping!A:B,2,FALSE),LoanAmount,,VLOOKUP(PaymentsDue,Mapping!$A:$B,2,FALSE)))</f>
        <v>-843.75992868791536</v>
      </c>
      <c r="G396" s="62">
        <f>IF(A396="","",PPMT(E396,A396,Duration*VLOOKUP(PaymentFrqcy,Mapping!A:B,2,FALSE),LoanAmount,,VLOOKUP(PaymentsDue,Mapping!$A:$B,2,FALSE)))</f>
        <v>-631.40282590370703</v>
      </c>
      <c r="H396" s="62">
        <f>IF(A396="","",IPMT(E396,A396,Duration*VLOOKUP(PaymentFrqcy,Mapping!$A:$B,2,FALSE),LoanAmount,,VLOOKUP(PaymentsDue,Mapping!$A:$B,2,FALSE)))</f>
        <v>-212.35710278420834</v>
      </c>
      <c r="I396" s="58">
        <f t="shared" si="33"/>
        <v>93749.531744855718</v>
      </c>
      <c r="J396" s="12">
        <f t="shared" si="34"/>
        <v>10</v>
      </c>
      <c r="K396" s="78">
        <f t="shared" si="35"/>
        <v>2049</v>
      </c>
    </row>
    <row r="397" spans="1:11" x14ac:dyDescent="0.2">
      <c r="A397" s="12">
        <f>IFERROR(IF(A396+1&lt;=Duration*VLOOKUP(PaymentFrqcy,Mapping!A:B,2,FALSE),A396+1,""),"")</f>
        <v>353</v>
      </c>
      <c r="B397" s="58">
        <f t="shared" si="36"/>
        <v>93749.531744855718</v>
      </c>
      <c r="C397" s="59">
        <f t="shared" si="31"/>
        <v>54751</v>
      </c>
      <c r="D397" s="60">
        <f t="shared" si="32"/>
        <v>2049</v>
      </c>
      <c r="E397" s="61">
        <f>IF(A397="","",InterestRate/VLOOKUP(PaymentFrqcy,Mapping!$A:$B,2,FALSE))</f>
        <v>2.2499999999999998E-3</v>
      </c>
      <c r="F397" s="62">
        <f>IF(A397="","",PMT(E397,Duration*VLOOKUP(PaymentFrqcy,Mapping!A:B,2,FALSE),LoanAmount,,VLOOKUP(PaymentsDue,Mapping!$A:$B,2,FALSE)))</f>
        <v>-843.75992868791536</v>
      </c>
      <c r="G397" s="62">
        <f>IF(A397="","",PPMT(E397,A397,Duration*VLOOKUP(PaymentFrqcy,Mapping!A:B,2,FALSE),LoanAmount,,VLOOKUP(PaymentsDue,Mapping!$A:$B,2,FALSE)))</f>
        <v>-632.82348226199042</v>
      </c>
      <c r="H397" s="62">
        <f>IF(A397="","",IPMT(E397,A397,Duration*VLOOKUP(PaymentFrqcy,Mapping!$A:$B,2,FALSE),LoanAmount,,VLOOKUP(PaymentsDue,Mapping!$A:$B,2,FALSE)))</f>
        <v>-210.936446425925</v>
      </c>
      <c r="I397" s="58">
        <f t="shared" si="33"/>
        <v>93116.708262593733</v>
      </c>
      <c r="J397" s="12">
        <f t="shared" si="34"/>
        <v>11</v>
      </c>
      <c r="K397" s="78">
        <f t="shared" si="35"/>
        <v>2049</v>
      </c>
    </row>
    <row r="398" spans="1:11" x14ac:dyDescent="0.2">
      <c r="A398" s="12">
        <f>IFERROR(IF(A397+1&lt;=Duration*VLOOKUP(PaymentFrqcy,Mapping!A:B,2,FALSE),A397+1,""),"")</f>
        <v>354</v>
      </c>
      <c r="B398" s="58">
        <f t="shared" si="36"/>
        <v>93116.708262593733</v>
      </c>
      <c r="C398" s="59">
        <f t="shared" si="31"/>
        <v>54781</v>
      </c>
      <c r="D398" s="60">
        <f t="shared" si="32"/>
        <v>2049</v>
      </c>
      <c r="E398" s="61">
        <f>IF(A398="","",InterestRate/VLOOKUP(PaymentFrqcy,Mapping!$A:$B,2,FALSE))</f>
        <v>2.2499999999999998E-3</v>
      </c>
      <c r="F398" s="62">
        <f>IF(A398="","",PMT(E398,Duration*VLOOKUP(PaymentFrqcy,Mapping!A:B,2,FALSE),LoanAmount,,VLOOKUP(PaymentsDue,Mapping!$A:$B,2,FALSE)))</f>
        <v>-843.75992868791536</v>
      </c>
      <c r="G398" s="62">
        <f>IF(A398="","",PPMT(E398,A398,Duration*VLOOKUP(PaymentFrqcy,Mapping!A:B,2,FALSE),LoanAmount,,VLOOKUP(PaymentsDue,Mapping!$A:$B,2,FALSE)))</f>
        <v>-634.24733509707983</v>
      </c>
      <c r="H398" s="62">
        <f>IF(A398="","",IPMT(E398,A398,Duration*VLOOKUP(PaymentFrqcy,Mapping!$A:$B,2,FALSE),LoanAmount,,VLOOKUP(PaymentsDue,Mapping!$A:$B,2,FALSE)))</f>
        <v>-209.51259359083554</v>
      </c>
      <c r="I398" s="58">
        <f t="shared" si="33"/>
        <v>92482.46092749665</v>
      </c>
      <c r="J398" s="12">
        <f t="shared" si="34"/>
        <v>12</v>
      </c>
      <c r="K398" s="78">
        <f t="shared" si="35"/>
        <v>2049</v>
      </c>
    </row>
    <row r="399" spans="1:11" x14ac:dyDescent="0.2">
      <c r="A399" s="12">
        <f>IFERROR(IF(A398+1&lt;=Duration*VLOOKUP(PaymentFrqcy,Mapping!A:B,2,FALSE),A398+1,""),"")</f>
        <v>355</v>
      </c>
      <c r="B399" s="58">
        <f t="shared" si="36"/>
        <v>92482.46092749665</v>
      </c>
      <c r="C399" s="59">
        <f t="shared" si="31"/>
        <v>54812</v>
      </c>
      <c r="D399" s="60">
        <f t="shared" si="32"/>
        <v>2050</v>
      </c>
      <c r="E399" s="61">
        <f>IF(A399="","",InterestRate/VLOOKUP(PaymentFrqcy,Mapping!$A:$B,2,FALSE))</f>
        <v>2.2499999999999998E-3</v>
      </c>
      <c r="F399" s="62">
        <f>IF(A399="","",PMT(E399,Duration*VLOOKUP(PaymentFrqcy,Mapping!A:B,2,FALSE),LoanAmount,,VLOOKUP(PaymentsDue,Mapping!$A:$B,2,FALSE)))</f>
        <v>-843.75992868791536</v>
      </c>
      <c r="G399" s="62">
        <f>IF(A399="","",PPMT(E399,A399,Duration*VLOOKUP(PaymentFrqcy,Mapping!A:B,2,FALSE),LoanAmount,,VLOOKUP(PaymentsDue,Mapping!$A:$B,2,FALSE)))</f>
        <v>-635.67439160104834</v>
      </c>
      <c r="H399" s="62">
        <f>IF(A399="","",IPMT(E399,A399,Duration*VLOOKUP(PaymentFrqcy,Mapping!$A:$B,2,FALSE),LoanAmount,,VLOOKUP(PaymentsDue,Mapping!$A:$B,2,FALSE)))</f>
        <v>-208.08553708686711</v>
      </c>
      <c r="I399" s="58">
        <f t="shared" si="33"/>
        <v>91846.786535895604</v>
      </c>
      <c r="J399" s="12">
        <f t="shared" si="34"/>
        <v>1</v>
      </c>
      <c r="K399" s="78">
        <f t="shared" si="35"/>
        <v>2050</v>
      </c>
    </row>
    <row r="400" spans="1:11" x14ac:dyDescent="0.2">
      <c r="A400" s="12">
        <f>IFERROR(IF(A399+1&lt;=Duration*VLOOKUP(PaymentFrqcy,Mapping!A:B,2,FALSE),A399+1,""),"")</f>
        <v>356</v>
      </c>
      <c r="B400" s="58">
        <f t="shared" si="36"/>
        <v>91846.786535895604</v>
      </c>
      <c r="C400" s="59">
        <f t="shared" si="31"/>
        <v>54843</v>
      </c>
      <c r="D400" s="60">
        <f t="shared" si="32"/>
        <v>2050</v>
      </c>
      <c r="E400" s="61">
        <f>IF(A400="","",InterestRate/VLOOKUP(PaymentFrqcy,Mapping!$A:$B,2,FALSE))</f>
        <v>2.2499999999999998E-3</v>
      </c>
      <c r="F400" s="62">
        <f>IF(A400="","",PMT(E400,Duration*VLOOKUP(PaymentFrqcy,Mapping!A:B,2,FALSE),LoanAmount,,VLOOKUP(PaymentsDue,Mapping!$A:$B,2,FALSE)))</f>
        <v>-843.75992868791536</v>
      </c>
      <c r="G400" s="62">
        <f>IF(A400="","",PPMT(E400,A400,Duration*VLOOKUP(PaymentFrqcy,Mapping!A:B,2,FALSE),LoanAmount,,VLOOKUP(PaymentsDue,Mapping!$A:$B,2,FALSE)))</f>
        <v>-637.10465898215068</v>
      </c>
      <c r="H400" s="62">
        <f>IF(A400="","",IPMT(E400,A400,Duration*VLOOKUP(PaymentFrqcy,Mapping!$A:$B,2,FALSE),LoanAmount,,VLOOKUP(PaymentsDue,Mapping!$A:$B,2,FALSE)))</f>
        <v>-206.65526970576474</v>
      </c>
      <c r="I400" s="58">
        <f t="shared" si="33"/>
        <v>91209.681876913455</v>
      </c>
      <c r="J400" s="12">
        <f t="shared" si="34"/>
        <v>2</v>
      </c>
      <c r="K400" s="78">
        <f t="shared" si="35"/>
        <v>2050</v>
      </c>
    </row>
    <row r="401" spans="1:11" x14ac:dyDescent="0.2">
      <c r="A401" s="12">
        <f>IFERROR(IF(A400+1&lt;=Duration*VLOOKUP(PaymentFrqcy,Mapping!A:B,2,FALSE),A400+1,""),"")</f>
        <v>357</v>
      </c>
      <c r="B401" s="58">
        <f t="shared" si="36"/>
        <v>91209.681876913455</v>
      </c>
      <c r="C401" s="59">
        <f t="shared" si="31"/>
        <v>54871</v>
      </c>
      <c r="D401" s="60">
        <f t="shared" si="32"/>
        <v>2050</v>
      </c>
      <c r="E401" s="61">
        <f>IF(A401="","",InterestRate/VLOOKUP(PaymentFrqcy,Mapping!$A:$B,2,FALSE))</f>
        <v>2.2499999999999998E-3</v>
      </c>
      <c r="F401" s="62">
        <f>IF(A401="","",PMT(E401,Duration*VLOOKUP(PaymentFrqcy,Mapping!A:B,2,FALSE),LoanAmount,,VLOOKUP(PaymentsDue,Mapping!$A:$B,2,FALSE)))</f>
        <v>-843.75992868791536</v>
      </c>
      <c r="G401" s="62">
        <f>IF(A401="","",PPMT(E401,A401,Duration*VLOOKUP(PaymentFrqcy,Mapping!A:B,2,FALSE),LoanAmount,,VLOOKUP(PaymentsDue,Mapping!$A:$B,2,FALSE)))</f>
        <v>-638.53814446486047</v>
      </c>
      <c r="H401" s="62">
        <f>IF(A401="","",IPMT(E401,A401,Duration*VLOOKUP(PaymentFrqcy,Mapping!$A:$B,2,FALSE),LoanAmount,,VLOOKUP(PaymentsDue,Mapping!$A:$B,2,FALSE)))</f>
        <v>-205.2217842230549</v>
      </c>
      <c r="I401" s="58">
        <f t="shared" si="33"/>
        <v>90571.143732448589</v>
      </c>
      <c r="J401" s="12">
        <f t="shared" si="34"/>
        <v>3</v>
      </c>
      <c r="K401" s="78">
        <f t="shared" si="35"/>
        <v>2050</v>
      </c>
    </row>
    <row r="402" spans="1:11" x14ac:dyDescent="0.2">
      <c r="A402" s="12">
        <f>IFERROR(IF(A401+1&lt;=Duration*VLOOKUP(PaymentFrqcy,Mapping!A:B,2,FALSE),A401+1,""),"")</f>
        <v>358</v>
      </c>
      <c r="B402" s="58">
        <f t="shared" si="36"/>
        <v>90571.143732448589</v>
      </c>
      <c r="C402" s="59">
        <f t="shared" si="31"/>
        <v>54902</v>
      </c>
      <c r="D402" s="60">
        <f t="shared" si="32"/>
        <v>2050</v>
      </c>
      <c r="E402" s="61">
        <f>IF(A402="","",InterestRate/VLOOKUP(PaymentFrqcy,Mapping!$A:$B,2,FALSE))</f>
        <v>2.2499999999999998E-3</v>
      </c>
      <c r="F402" s="62">
        <f>IF(A402="","",PMT(E402,Duration*VLOOKUP(PaymentFrqcy,Mapping!A:B,2,FALSE),LoanAmount,,VLOOKUP(PaymentsDue,Mapping!$A:$B,2,FALSE)))</f>
        <v>-843.75992868791536</v>
      </c>
      <c r="G402" s="62">
        <f>IF(A402="","",PPMT(E402,A402,Duration*VLOOKUP(PaymentFrqcy,Mapping!A:B,2,FALSE),LoanAmount,,VLOOKUP(PaymentsDue,Mapping!$A:$B,2,FALSE)))</f>
        <v>-639.97485528990637</v>
      </c>
      <c r="H402" s="62">
        <f>IF(A402="","",IPMT(E402,A402,Duration*VLOOKUP(PaymentFrqcy,Mapping!$A:$B,2,FALSE),LoanAmount,,VLOOKUP(PaymentsDue,Mapping!$A:$B,2,FALSE)))</f>
        <v>-203.78507339800896</v>
      </c>
      <c r="I402" s="58">
        <f t="shared" si="33"/>
        <v>89931.168877158678</v>
      </c>
      <c r="J402" s="12">
        <f t="shared" si="34"/>
        <v>4</v>
      </c>
      <c r="K402" s="78">
        <f t="shared" si="35"/>
        <v>2050</v>
      </c>
    </row>
    <row r="403" spans="1:11" x14ac:dyDescent="0.2">
      <c r="A403" s="12">
        <f>IFERROR(IF(A402+1&lt;=Duration*VLOOKUP(PaymentFrqcy,Mapping!A:B,2,FALSE),A402+1,""),"")</f>
        <v>359</v>
      </c>
      <c r="B403" s="58">
        <f t="shared" si="36"/>
        <v>89931.168877158678</v>
      </c>
      <c r="C403" s="59">
        <f t="shared" si="31"/>
        <v>54932</v>
      </c>
      <c r="D403" s="60">
        <f t="shared" si="32"/>
        <v>2050</v>
      </c>
      <c r="E403" s="61">
        <f>IF(A403="","",InterestRate/VLOOKUP(PaymentFrqcy,Mapping!$A:$B,2,FALSE))</f>
        <v>2.2499999999999998E-3</v>
      </c>
      <c r="F403" s="62">
        <f>IF(A403="","",PMT(E403,Duration*VLOOKUP(PaymentFrqcy,Mapping!A:B,2,FALSE),LoanAmount,,VLOOKUP(PaymentsDue,Mapping!$A:$B,2,FALSE)))</f>
        <v>-843.75992868791536</v>
      </c>
      <c r="G403" s="62">
        <f>IF(A403="","",PPMT(E403,A403,Duration*VLOOKUP(PaymentFrqcy,Mapping!A:B,2,FALSE),LoanAmount,,VLOOKUP(PaymentsDue,Mapping!$A:$B,2,FALSE)))</f>
        <v>-641.41479871430874</v>
      </c>
      <c r="H403" s="62">
        <f>IF(A403="","",IPMT(E403,A403,Duration*VLOOKUP(PaymentFrqcy,Mapping!$A:$B,2,FALSE),LoanAmount,,VLOOKUP(PaymentsDue,Mapping!$A:$B,2,FALSE)))</f>
        <v>-202.34512997360665</v>
      </c>
      <c r="I403" s="58">
        <f t="shared" si="33"/>
        <v>89289.75407844437</v>
      </c>
      <c r="J403" s="12">
        <f t="shared" si="34"/>
        <v>5</v>
      </c>
      <c r="K403" s="78">
        <f t="shared" si="35"/>
        <v>2050</v>
      </c>
    </row>
    <row r="404" spans="1:11" x14ac:dyDescent="0.2">
      <c r="A404" s="12">
        <f>IFERROR(IF(A403+1&lt;=Duration*VLOOKUP(PaymentFrqcy,Mapping!A:B,2,FALSE),A403+1,""),"")</f>
        <v>360</v>
      </c>
      <c r="B404" s="58">
        <f t="shared" si="36"/>
        <v>89289.75407844437</v>
      </c>
      <c r="C404" s="59">
        <f t="shared" si="31"/>
        <v>54963</v>
      </c>
      <c r="D404" s="60">
        <f t="shared" si="32"/>
        <v>2050</v>
      </c>
      <c r="E404" s="61">
        <f>IF(A404="","",InterestRate/VLOOKUP(PaymentFrqcy,Mapping!$A:$B,2,FALSE))</f>
        <v>2.2499999999999998E-3</v>
      </c>
      <c r="F404" s="62">
        <f>IF(A404="","",PMT(E404,Duration*VLOOKUP(PaymentFrqcy,Mapping!A:B,2,FALSE),LoanAmount,,VLOOKUP(PaymentsDue,Mapping!$A:$B,2,FALSE)))</f>
        <v>-843.75992868791536</v>
      </c>
      <c r="G404" s="62">
        <f>IF(A404="","",PPMT(E404,A404,Duration*VLOOKUP(PaymentFrqcy,Mapping!A:B,2,FALSE),LoanAmount,,VLOOKUP(PaymentsDue,Mapping!$A:$B,2,FALSE)))</f>
        <v>-642.85798201141597</v>
      </c>
      <c r="H404" s="62">
        <f>IF(A404="","",IPMT(E404,A404,Duration*VLOOKUP(PaymentFrqcy,Mapping!$A:$B,2,FALSE),LoanAmount,,VLOOKUP(PaymentsDue,Mapping!$A:$B,2,FALSE)))</f>
        <v>-200.90194667649945</v>
      </c>
      <c r="I404" s="58">
        <f t="shared" si="33"/>
        <v>88646.89609643296</v>
      </c>
      <c r="J404" s="12">
        <f t="shared" si="34"/>
        <v>6</v>
      </c>
      <c r="K404" s="78">
        <f t="shared" si="35"/>
        <v>2050</v>
      </c>
    </row>
    <row r="405" spans="1:11" x14ac:dyDescent="0.2">
      <c r="A405" s="12">
        <f>IFERROR(IF(A404+1&lt;=Duration*VLOOKUP(PaymentFrqcy,Mapping!A:B,2,FALSE),A404+1,""),"")</f>
        <v>361</v>
      </c>
      <c r="B405" s="58">
        <f t="shared" si="36"/>
        <v>88646.89609643296</v>
      </c>
      <c r="C405" s="59">
        <f t="shared" si="31"/>
        <v>54993</v>
      </c>
      <c r="D405" s="60">
        <f t="shared" si="32"/>
        <v>2050</v>
      </c>
      <c r="E405" s="61">
        <f>IF(A405="","",InterestRate/VLOOKUP(PaymentFrqcy,Mapping!$A:$B,2,FALSE))</f>
        <v>2.2499999999999998E-3</v>
      </c>
      <c r="F405" s="62">
        <f>IF(A405="","",PMT(E405,Duration*VLOOKUP(PaymentFrqcy,Mapping!A:B,2,FALSE),LoanAmount,,VLOOKUP(PaymentsDue,Mapping!$A:$B,2,FALSE)))</f>
        <v>-843.75992868791536</v>
      </c>
      <c r="G405" s="62">
        <f>IF(A405="","",PPMT(E405,A405,Duration*VLOOKUP(PaymentFrqcy,Mapping!A:B,2,FALSE),LoanAmount,,VLOOKUP(PaymentsDue,Mapping!$A:$B,2,FALSE)))</f>
        <v>-644.30441247094154</v>
      </c>
      <c r="H405" s="62">
        <f>IF(A405="","",IPMT(E405,A405,Duration*VLOOKUP(PaymentFrqcy,Mapping!$A:$B,2,FALSE),LoanAmount,,VLOOKUP(PaymentsDue,Mapping!$A:$B,2,FALSE)))</f>
        <v>-199.45551621697376</v>
      </c>
      <c r="I405" s="58">
        <f t="shared" si="33"/>
        <v>88002.591683962019</v>
      </c>
      <c r="J405" s="12">
        <f t="shared" si="34"/>
        <v>7</v>
      </c>
      <c r="K405" s="78">
        <f t="shared" si="35"/>
        <v>2050</v>
      </c>
    </row>
    <row r="406" spans="1:11" x14ac:dyDescent="0.2">
      <c r="A406" s="12">
        <f>IFERROR(IF(A405+1&lt;=Duration*VLOOKUP(PaymentFrqcy,Mapping!A:B,2,FALSE),A405+1,""),"")</f>
        <v>362</v>
      </c>
      <c r="B406" s="58">
        <f t="shared" si="36"/>
        <v>88002.591683962019</v>
      </c>
      <c r="C406" s="59">
        <f t="shared" si="31"/>
        <v>55024</v>
      </c>
      <c r="D406" s="60">
        <f t="shared" si="32"/>
        <v>2050</v>
      </c>
      <c r="E406" s="61">
        <f>IF(A406="","",InterestRate/VLOOKUP(PaymentFrqcy,Mapping!$A:$B,2,FALSE))</f>
        <v>2.2499999999999998E-3</v>
      </c>
      <c r="F406" s="62">
        <f>IF(A406="","",PMT(E406,Duration*VLOOKUP(PaymentFrqcy,Mapping!A:B,2,FALSE),LoanAmount,,VLOOKUP(PaymentsDue,Mapping!$A:$B,2,FALSE)))</f>
        <v>-843.75992868791536</v>
      </c>
      <c r="G406" s="62">
        <f>IF(A406="","",PPMT(E406,A406,Duration*VLOOKUP(PaymentFrqcy,Mapping!A:B,2,FALSE),LoanAmount,,VLOOKUP(PaymentsDue,Mapping!$A:$B,2,FALSE)))</f>
        <v>-645.75409739900124</v>
      </c>
      <c r="H406" s="62">
        <f>IF(A406="","",IPMT(E406,A406,Duration*VLOOKUP(PaymentFrqcy,Mapping!$A:$B,2,FALSE),LoanAmount,,VLOOKUP(PaymentsDue,Mapping!$A:$B,2,FALSE)))</f>
        <v>-198.00583128891418</v>
      </c>
      <c r="I406" s="58">
        <f t="shared" si="33"/>
        <v>87356.837586563022</v>
      </c>
      <c r="J406" s="12">
        <f t="shared" si="34"/>
        <v>8</v>
      </c>
      <c r="K406" s="78">
        <f t="shared" si="35"/>
        <v>2050</v>
      </c>
    </row>
    <row r="407" spans="1:11" x14ac:dyDescent="0.2">
      <c r="A407" s="12">
        <f>IFERROR(IF(A406+1&lt;=Duration*VLOOKUP(PaymentFrqcy,Mapping!A:B,2,FALSE),A406+1,""),"")</f>
        <v>363</v>
      </c>
      <c r="B407" s="58">
        <f t="shared" si="36"/>
        <v>87356.837586563022</v>
      </c>
      <c r="C407" s="59">
        <f t="shared" si="31"/>
        <v>55055</v>
      </c>
      <c r="D407" s="60">
        <f t="shared" si="32"/>
        <v>2050</v>
      </c>
      <c r="E407" s="61">
        <f>IF(A407="","",InterestRate/VLOOKUP(PaymentFrqcy,Mapping!$A:$B,2,FALSE))</f>
        <v>2.2499999999999998E-3</v>
      </c>
      <c r="F407" s="62">
        <f>IF(A407="","",PMT(E407,Duration*VLOOKUP(PaymentFrqcy,Mapping!A:B,2,FALSE),LoanAmount,,VLOOKUP(PaymentsDue,Mapping!$A:$B,2,FALSE)))</f>
        <v>-843.75992868791536</v>
      </c>
      <c r="G407" s="62">
        <f>IF(A407="","",PPMT(E407,A407,Duration*VLOOKUP(PaymentFrqcy,Mapping!A:B,2,FALSE),LoanAmount,,VLOOKUP(PaymentsDue,Mapping!$A:$B,2,FALSE)))</f>
        <v>-647.20704411814904</v>
      </c>
      <c r="H407" s="62">
        <f>IF(A407="","",IPMT(E407,A407,Duration*VLOOKUP(PaymentFrqcy,Mapping!$A:$B,2,FALSE),LoanAmount,,VLOOKUP(PaymentsDue,Mapping!$A:$B,2,FALSE)))</f>
        <v>-196.55288456976643</v>
      </c>
      <c r="I407" s="58">
        <f t="shared" si="33"/>
        <v>86709.63054244488</v>
      </c>
      <c r="J407" s="12">
        <f t="shared" si="34"/>
        <v>9</v>
      </c>
      <c r="K407" s="78">
        <f t="shared" si="35"/>
        <v>2050</v>
      </c>
    </row>
    <row r="408" spans="1:11" x14ac:dyDescent="0.2">
      <c r="A408" s="12">
        <f>IFERROR(IF(A407+1&lt;=Duration*VLOOKUP(PaymentFrqcy,Mapping!A:B,2,FALSE),A407+1,""),"")</f>
        <v>364</v>
      </c>
      <c r="B408" s="58">
        <f t="shared" si="36"/>
        <v>86709.63054244488</v>
      </c>
      <c r="C408" s="59">
        <f t="shared" si="31"/>
        <v>55085</v>
      </c>
      <c r="D408" s="60">
        <f t="shared" si="32"/>
        <v>2050</v>
      </c>
      <c r="E408" s="61">
        <f>IF(A408="","",InterestRate/VLOOKUP(PaymentFrqcy,Mapping!$A:$B,2,FALSE))</f>
        <v>2.2499999999999998E-3</v>
      </c>
      <c r="F408" s="62">
        <f>IF(A408="","",PMT(E408,Duration*VLOOKUP(PaymentFrqcy,Mapping!A:B,2,FALSE),LoanAmount,,VLOOKUP(PaymentsDue,Mapping!$A:$B,2,FALSE)))</f>
        <v>-843.75992868791536</v>
      </c>
      <c r="G408" s="62">
        <f>IF(A408="","",PPMT(E408,A408,Duration*VLOOKUP(PaymentFrqcy,Mapping!A:B,2,FALSE),LoanAmount,,VLOOKUP(PaymentsDue,Mapping!$A:$B,2,FALSE)))</f>
        <v>-648.66325996741489</v>
      </c>
      <c r="H408" s="62">
        <f>IF(A408="","",IPMT(E408,A408,Duration*VLOOKUP(PaymentFrqcy,Mapping!$A:$B,2,FALSE),LoanAmount,,VLOOKUP(PaymentsDue,Mapping!$A:$B,2,FALSE)))</f>
        <v>-195.09666872050056</v>
      </c>
      <c r="I408" s="58">
        <f t="shared" si="33"/>
        <v>86060.967282477461</v>
      </c>
      <c r="J408" s="12">
        <f t="shared" si="34"/>
        <v>10</v>
      </c>
      <c r="K408" s="78">
        <f t="shared" si="35"/>
        <v>2050</v>
      </c>
    </row>
    <row r="409" spans="1:11" x14ac:dyDescent="0.2">
      <c r="A409" s="12">
        <f>IFERROR(IF(A408+1&lt;=Duration*VLOOKUP(PaymentFrqcy,Mapping!A:B,2,FALSE),A408+1,""),"")</f>
        <v>365</v>
      </c>
      <c r="B409" s="58">
        <f t="shared" si="36"/>
        <v>86060.967282477461</v>
      </c>
      <c r="C409" s="59">
        <f t="shared" si="31"/>
        <v>55116</v>
      </c>
      <c r="D409" s="60">
        <f t="shared" si="32"/>
        <v>2050</v>
      </c>
      <c r="E409" s="61">
        <f>IF(A409="","",InterestRate/VLOOKUP(PaymentFrqcy,Mapping!$A:$B,2,FALSE))</f>
        <v>2.2499999999999998E-3</v>
      </c>
      <c r="F409" s="62">
        <f>IF(A409="","",PMT(E409,Duration*VLOOKUP(PaymentFrqcy,Mapping!A:B,2,FALSE),LoanAmount,,VLOOKUP(PaymentsDue,Mapping!$A:$B,2,FALSE)))</f>
        <v>-843.75992868791536</v>
      </c>
      <c r="G409" s="62">
        <f>IF(A409="","",PPMT(E409,A409,Duration*VLOOKUP(PaymentFrqcy,Mapping!A:B,2,FALSE),LoanAmount,,VLOOKUP(PaymentsDue,Mapping!$A:$B,2,FALSE)))</f>
        <v>-650.1227523023415</v>
      </c>
      <c r="H409" s="62">
        <f>IF(A409="","",IPMT(E409,A409,Duration*VLOOKUP(PaymentFrqcy,Mapping!$A:$B,2,FALSE),LoanAmount,,VLOOKUP(PaymentsDue,Mapping!$A:$B,2,FALSE)))</f>
        <v>-193.63717638557387</v>
      </c>
      <c r="I409" s="58">
        <f t="shared" si="33"/>
        <v>85410.84453017512</v>
      </c>
      <c r="J409" s="12">
        <f t="shared" si="34"/>
        <v>11</v>
      </c>
      <c r="K409" s="78">
        <f t="shared" si="35"/>
        <v>2050</v>
      </c>
    </row>
    <row r="410" spans="1:11" x14ac:dyDescent="0.2">
      <c r="A410" s="12">
        <f>IFERROR(IF(A409+1&lt;=Duration*VLOOKUP(PaymentFrqcy,Mapping!A:B,2,FALSE),A409+1,""),"")</f>
        <v>366</v>
      </c>
      <c r="B410" s="58">
        <f t="shared" si="36"/>
        <v>85410.84453017512</v>
      </c>
      <c r="C410" s="59">
        <f t="shared" si="31"/>
        <v>55146</v>
      </c>
      <c r="D410" s="60">
        <f t="shared" si="32"/>
        <v>2050</v>
      </c>
      <c r="E410" s="61">
        <f>IF(A410="","",InterestRate/VLOOKUP(PaymentFrqcy,Mapping!$A:$B,2,FALSE))</f>
        <v>2.2499999999999998E-3</v>
      </c>
      <c r="F410" s="62">
        <f>IF(A410="","",PMT(E410,Duration*VLOOKUP(PaymentFrqcy,Mapping!A:B,2,FALSE),LoanAmount,,VLOOKUP(PaymentsDue,Mapping!$A:$B,2,FALSE)))</f>
        <v>-843.75992868791536</v>
      </c>
      <c r="G410" s="62">
        <f>IF(A410="","",PPMT(E410,A410,Duration*VLOOKUP(PaymentFrqcy,Mapping!A:B,2,FALSE),LoanAmount,,VLOOKUP(PaymentsDue,Mapping!$A:$B,2,FALSE)))</f>
        <v>-651.58552849502178</v>
      </c>
      <c r="H410" s="62">
        <f>IF(A410="","",IPMT(E410,A410,Duration*VLOOKUP(PaymentFrqcy,Mapping!$A:$B,2,FALSE),LoanAmount,,VLOOKUP(PaymentsDue,Mapping!$A:$B,2,FALSE)))</f>
        <v>-192.17440019289364</v>
      </c>
      <c r="I410" s="58">
        <f t="shared" si="33"/>
        <v>84759.259001680097</v>
      </c>
      <c r="J410" s="12">
        <f t="shared" si="34"/>
        <v>12</v>
      </c>
      <c r="K410" s="78">
        <f t="shared" si="35"/>
        <v>2050</v>
      </c>
    </row>
    <row r="411" spans="1:11" x14ac:dyDescent="0.2">
      <c r="A411" s="12">
        <f>IFERROR(IF(A410+1&lt;=Duration*VLOOKUP(PaymentFrqcy,Mapping!A:B,2,FALSE),A410+1,""),"")</f>
        <v>367</v>
      </c>
      <c r="B411" s="58">
        <f t="shared" si="36"/>
        <v>84759.259001680097</v>
      </c>
      <c r="C411" s="59">
        <f t="shared" si="31"/>
        <v>55177</v>
      </c>
      <c r="D411" s="60">
        <f t="shared" si="32"/>
        <v>2051</v>
      </c>
      <c r="E411" s="61">
        <f>IF(A411="","",InterestRate/VLOOKUP(PaymentFrqcy,Mapping!$A:$B,2,FALSE))</f>
        <v>2.2499999999999998E-3</v>
      </c>
      <c r="F411" s="62">
        <f>IF(A411="","",PMT(E411,Duration*VLOOKUP(PaymentFrqcy,Mapping!A:B,2,FALSE),LoanAmount,,VLOOKUP(PaymentsDue,Mapping!$A:$B,2,FALSE)))</f>
        <v>-843.75992868791536</v>
      </c>
      <c r="G411" s="62">
        <f>IF(A411="","",PPMT(E411,A411,Duration*VLOOKUP(PaymentFrqcy,Mapping!A:B,2,FALSE),LoanAmount,,VLOOKUP(PaymentsDue,Mapping!$A:$B,2,FALSE)))</f>
        <v>-653.05159593413555</v>
      </c>
      <c r="H411" s="62">
        <f>IF(A411="","",IPMT(E411,A411,Duration*VLOOKUP(PaymentFrqcy,Mapping!$A:$B,2,FALSE),LoanAmount,,VLOOKUP(PaymentsDue,Mapping!$A:$B,2,FALSE)))</f>
        <v>-190.70833275377984</v>
      </c>
      <c r="I411" s="58">
        <f t="shared" si="33"/>
        <v>84106.207405745954</v>
      </c>
      <c r="J411" s="12">
        <f t="shared" si="34"/>
        <v>1</v>
      </c>
      <c r="K411" s="78">
        <f t="shared" si="35"/>
        <v>2051</v>
      </c>
    </row>
    <row r="412" spans="1:11" x14ac:dyDescent="0.2">
      <c r="A412" s="12">
        <f>IFERROR(IF(A411+1&lt;=Duration*VLOOKUP(PaymentFrqcy,Mapping!A:B,2,FALSE),A411+1,""),"")</f>
        <v>368</v>
      </c>
      <c r="B412" s="58">
        <f t="shared" si="36"/>
        <v>84106.207405745954</v>
      </c>
      <c r="C412" s="59">
        <f t="shared" si="31"/>
        <v>55208</v>
      </c>
      <c r="D412" s="60">
        <f t="shared" si="32"/>
        <v>2051</v>
      </c>
      <c r="E412" s="61">
        <f>IF(A412="","",InterestRate/VLOOKUP(PaymentFrqcy,Mapping!$A:$B,2,FALSE))</f>
        <v>2.2499999999999998E-3</v>
      </c>
      <c r="F412" s="62">
        <f>IF(A412="","",PMT(E412,Duration*VLOOKUP(PaymentFrqcy,Mapping!A:B,2,FALSE),LoanAmount,,VLOOKUP(PaymentsDue,Mapping!$A:$B,2,FALSE)))</f>
        <v>-843.75992868791536</v>
      </c>
      <c r="G412" s="62">
        <f>IF(A412="","",PPMT(E412,A412,Duration*VLOOKUP(PaymentFrqcy,Mapping!A:B,2,FALSE),LoanAmount,,VLOOKUP(PaymentsDue,Mapping!$A:$B,2,FALSE)))</f>
        <v>-654.5209620249874</v>
      </c>
      <c r="H412" s="62">
        <f>IF(A412="","",IPMT(E412,A412,Duration*VLOOKUP(PaymentFrqcy,Mapping!$A:$B,2,FALSE),LoanAmount,,VLOOKUP(PaymentsDue,Mapping!$A:$B,2,FALSE)))</f>
        <v>-189.23896666292802</v>
      </c>
      <c r="I412" s="58">
        <f t="shared" si="33"/>
        <v>83451.686443720973</v>
      </c>
      <c r="J412" s="12">
        <f t="shared" si="34"/>
        <v>2</v>
      </c>
      <c r="K412" s="78">
        <f t="shared" si="35"/>
        <v>2051</v>
      </c>
    </row>
    <row r="413" spans="1:11" x14ac:dyDescent="0.2">
      <c r="A413" s="12">
        <f>IFERROR(IF(A412+1&lt;=Duration*VLOOKUP(PaymentFrqcy,Mapping!A:B,2,FALSE),A412+1,""),"")</f>
        <v>369</v>
      </c>
      <c r="B413" s="58">
        <f t="shared" si="36"/>
        <v>83451.686443720973</v>
      </c>
      <c r="C413" s="59">
        <f t="shared" si="31"/>
        <v>55236</v>
      </c>
      <c r="D413" s="60">
        <f t="shared" si="32"/>
        <v>2051</v>
      </c>
      <c r="E413" s="61">
        <f>IF(A413="","",InterestRate/VLOOKUP(PaymentFrqcy,Mapping!$A:$B,2,FALSE))</f>
        <v>2.2499999999999998E-3</v>
      </c>
      <c r="F413" s="62">
        <f>IF(A413="","",PMT(E413,Duration*VLOOKUP(PaymentFrqcy,Mapping!A:B,2,FALSE),LoanAmount,,VLOOKUP(PaymentsDue,Mapping!$A:$B,2,FALSE)))</f>
        <v>-843.75992868791536</v>
      </c>
      <c r="G413" s="62">
        <f>IF(A413="","",PPMT(E413,A413,Duration*VLOOKUP(PaymentFrqcy,Mapping!A:B,2,FALSE),LoanAmount,,VLOOKUP(PaymentsDue,Mapping!$A:$B,2,FALSE)))</f>
        <v>-655.99363418954351</v>
      </c>
      <c r="H413" s="62">
        <f>IF(A413="","",IPMT(E413,A413,Duration*VLOOKUP(PaymentFrqcy,Mapping!$A:$B,2,FALSE),LoanAmount,,VLOOKUP(PaymentsDue,Mapping!$A:$B,2,FALSE)))</f>
        <v>-187.76629449837182</v>
      </c>
      <c r="I413" s="58">
        <f t="shared" si="33"/>
        <v>82795.692809531436</v>
      </c>
      <c r="J413" s="12">
        <f t="shared" si="34"/>
        <v>3</v>
      </c>
      <c r="K413" s="78">
        <f t="shared" si="35"/>
        <v>2051</v>
      </c>
    </row>
    <row r="414" spans="1:11" x14ac:dyDescent="0.2">
      <c r="A414" s="12">
        <f>IFERROR(IF(A413+1&lt;=Duration*VLOOKUP(PaymentFrqcy,Mapping!A:B,2,FALSE),A413+1,""),"")</f>
        <v>370</v>
      </c>
      <c r="B414" s="58">
        <f t="shared" si="36"/>
        <v>82795.692809531436</v>
      </c>
      <c r="C414" s="59">
        <f t="shared" si="31"/>
        <v>55267</v>
      </c>
      <c r="D414" s="60">
        <f t="shared" si="32"/>
        <v>2051</v>
      </c>
      <c r="E414" s="61">
        <f>IF(A414="","",InterestRate/VLOOKUP(PaymentFrqcy,Mapping!$A:$B,2,FALSE))</f>
        <v>2.2499999999999998E-3</v>
      </c>
      <c r="F414" s="62">
        <f>IF(A414="","",PMT(E414,Duration*VLOOKUP(PaymentFrqcy,Mapping!A:B,2,FALSE),LoanAmount,,VLOOKUP(PaymentsDue,Mapping!$A:$B,2,FALSE)))</f>
        <v>-843.75992868791536</v>
      </c>
      <c r="G414" s="62">
        <f>IF(A414="","",PPMT(E414,A414,Duration*VLOOKUP(PaymentFrqcy,Mapping!A:B,2,FALSE),LoanAmount,,VLOOKUP(PaymentsDue,Mapping!$A:$B,2,FALSE)))</f>
        <v>-657.46961986647</v>
      </c>
      <c r="H414" s="62">
        <f>IF(A414="","",IPMT(E414,A414,Duration*VLOOKUP(PaymentFrqcy,Mapping!$A:$B,2,FALSE),LoanAmount,,VLOOKUP(PaymentsDue,Mapping!$A:$B,2,FALSE)))</f>
        <v>-186.29030882144534</v>
      </c>
      <c r="I414" s="58">
        <f t="shared" si="33"/>
        <v>82138.223189664961</v>
      </c>
      <c r="J414" s="12">
        <f t="shared" si="34"/>
        <v>4</v>
      </c>
      <c r="K414" s="78">
        <f t="shared" si="35"/>
        <v>2051</v>
      </c>
    </row>
    <row r="415" spans="1:11" x14ac:dyDescent="0.2">
      <c r="A415" s="12">
        <f>IFERROR(IF(A414+1&lt;=Duration*VLOOKUP(PaymentFrqcy,Mapping!A:B,2,FALSE),A414+1,""),"")</f>
        <v>371</v>
      </c>
      <c r="B415" s="58">
        <f t="shared" si="36"/>
        <v>82138.223189664961</v>
      </c>
      <c r="C415" s="59">
        <f t="shared" si="31"/>
        <v>55297</v>
      </c>
      <c r="D415" s="60">
        <f t="shared" si="32"/>
        <v>2051</v>
      </c>
      <c r="E415" s="61">
        <f>IF(A415="","",InterestRate/VLOOKUP(PaymentFrqcy,Mapping!$A:$B,2,FALSE))</f>
        <v>2.2499999999999998E-3</v>
      </c>
      <c r="F415" s="62">
        <f>IF(A415="","",PMT(E415,Duration*VLOOKUP(PaymentFrqcy,Mapping!A:B,2,FALSE),LoanAmount,,VLOOKUP(PaymentsDue,Mapping!$A:$B,2,FALSE)))</f>
        <v>-843.75992868791536</v>
      </c>
      <c r="G415" s="62">
        <f>IF(A415="","",PPMT(E415,A415,Duration*VLOOKUP(PaymentFrqcy,Mapping!A:B,2,FALSE),LoanAmount,,VLOOKUP(PaymentsDue,Mapping!$A:$B,2,FALSE)))</f>
        <v>-658.94892651116959</v>
      </c>
      <c r="H415" s="62">
        <f>IF(A415="","",IPMT(E415,A415,Duration*VLOOKUP(PaymentFrqcy,Mapping!$A:$B,2,FALSE),LoanAmount,,VLOOKUP(PaymentsDue,Mapping!$A:$B,2,FALSE)))</f>
        <v>-184.8110021767458</v>
      </c>
      <c r="I415" s="58">
        <f t="shared" si="33"/>
        <v>81479.274263153799</v>
      </c>
      <c r="J415" s="12">
        <f t="shared" si="34"/>
        <v>5</v>
      </c>
      <c r="K415" s="78">
        <f t="shared" si="35"/>
        <v>2051</v>
      </c>
    </row>
    <row r="416" spans="1:11" x14ac:dyDescent="0.2">
      <c r="A416" s="12">
        <f>IFERROR(IF(A415+1&lt;=Duration*VLOOKUP(PaymentFrqcy,Mapping!A:B,2,FALSE),A415+1,""),"")</f>
        <v>372</v>
      </c>
      <c r="B416" s="58">
        <f t="shared" si="36"/>
        <v>81479.274263153799</v>
      </c>
      <c r="C416" s="59">
        <f t="shared" si="31"/>
        <v>55328</v>
      </c>
      <c r="D416" s="60">
        <f t="shared" si="32"/>
        <v>2051</v>
      </c>
      <c r="E416" s="61">
        <f>IF(A416="","",InterestRate/VLOOKUP(PaymentFrqcy,Mapping!$A:$B,2,FALSE))</f>
        <v>2.2499999999999998E-3</v>
      </c>
      <c r="F416" s="62">
        <f>IF(A416="","",PMT(E416,Duration*VLOOKUP(PaymentFrqcy,Mapping!A:B,2,FALSE),LoanAmount,,VLOOKUP(PaymentsDue,Mapping!$A:$B,2,FALSE)))</f>
        <v>-843.75992868791536</v>
      </c>
      <c r="G416" s="62">
        <f>IF(A416="","",PPMT(E416,A416,Duration*VLOOKUP(PaymentFrqcy,Mapping!A:B,2,FALSE),LoanAmount,,VLOOKUP(PaymentsDue,Mapping!$A:$B,2,FALSE)))</f>
        <v>-660.43156159581963</v>
      </c>
      <c r="H416" s="62">
        <f>IF(A416="","",IPMT(E416,A416,Duration*VLOOKUP(PaymentFrqcy,Mapping!$A:$B,2,FALSE),LoanAmount,,VLOOKUP(PaymentsDue,Mapping!$A:$B,2,FALSE)))</f>
        <v>-183.32836709209565</v>
      </c>
      <c r="I416" s="58">
        <f t="shared" si="33"/>
        <v>80818.84270155798</v>
      </c>
      <c r="J416" s="12">
        <f t="shared" si="34"/>
        <v>6</v>
      </c>
      <c r="K416" s="78">
        <f t="shared" si="35"/>
        <v>2051</v>
      </c>
    </row>
    <row r="417" spans="1:11" x14ac:dyDescent="0.2">
      <c r="A417" s="12">
        <f>IFERROR(IF(A416+1&lt;=Duration*VLOOKUP(PaymentFrqcy,Mapping!A:B,2,FALSE),A416+1,""),"")</f>
        <v>373</v>
      </c>
      <c r="B417" s="58">
        <f t="shared" si="36"/>
        <v>80818.84270155798</v>
      </c>
      <c r="C417" s="59">
        <f t="shared" si="31"/>
        <v>55358</v>
      </c>
      <c r="D417" s="60">
        <f t="shared" si="32"/>
        <v>2051</v>
      </c>
      <c r="E417" s="61">
        <f>IF(A417="","",InterestRate/VLOOKUP(PaymentFrqcy,Mapping!$A:$B,2,FALSE))</f>
        <v>2.2499999999999998E-3</v>
      </c>
      <c r="F417" s="62">
        <f>IF(A417="","",PMT(E417,Duration*VLOOKUP(PaymentFrqcy,Mapping!A:B,2,FALSE),LoanAmount,,VLOOKUP(PaymentsDue,Mapping!$A:$B,2,FALSE)))</f>
        <v>-843.75992868791536</v>
      </c>
      <c r="G417" s="62">
        <f>IF(A417="","",PPMT(E417,A417,Duration*VLOOKUP(PaymentFrqcy,Mapping!A:B,2,FALSE),LoanAmount,,VLOOKUP(PaymentsDue,Mapping!$A:$B,2,FALSE)))</f>
        <v>-661.91753260941039</v>
      </c>
      <c r="H417" s="62">
        <f>IF(A417="","",IPMT(E417,A417,Duration*VLOOKUP(PaymentFrqcy,Mapping!$A:$B,2,FALSE),LoanAmount,,VLOOKUP(PaymentsDue,Mapping!$A:$B,2,FALSE)))</f>
        <v>-181.84239607850509</v>
      </c>
      <c r="I417" s="58">
        <f t="shared" si="33"/>
        <v>80156.925168948568</v>
      </c>
      <c r="J417" s="12">
        <f t="shared" si="34"/>
        <v>7</v>
      </c>
      <c r="K417" s="78">
        <f t="shared" si="35"/>
        <v>2051</v>
      </c>
    </row>
    <row r="418" spans="1:11" x14ac:dyDescent="0.2">
      <c r="A418" s="12">
        <f>IFERROR(IF(A417+1&lt;=Duration*VLOOKUP(PaymentFrqcy,Mapping!A:B,2,FALSE),A417+1,""),"")</f>
        <v>374</v>
      </c>
      <c r="B418" s="58">
        <f t="shared" si="36"/>
        <v>80156.925168948568</v>
      </c>
      <c r="C418" s="59">
        <f t="shared" si="31"/>
        <v>55389</v>
      </c>
      <c r="D418" s="60">
        <f t="shared" si="32"/>
        <v>2051</v>
      </c>
      <c r="E418" s="61">
        <f>IF(A418="","",InterestRate/VLOOKUP(PaymentFrqcy,Mapping!$A:$B,2,FALSE))</f>
        <v>2.2499999999999998E-3</v>
      </c>
      <c r="F418" s="62">
        <f>IF(A418="","",PMT(E418,Duration*VLOOKUP(PaymentFrqcy,Mapping!A:B,2,FALSE),LoanAmount,,VLOOKUP(PaymentsDue,Mapping!$A:$B,2,FALSE)))</f>
        <v>-843.75992868791536</v>
      </c>
      <c r="G418" s="62">
        <f>IF(A418="","",PPMT(E418,A418,Duration*VLOOKUP(PaymentFrqcy,Mapping!A:B,2,FALSE),LoanAmount,,VLOOKUP(PaymentsDue,Mapping!$A:$B,2,FALSE)))</f>
        <v>-663.40684705778165</v>
      </c>
      <c r="H418" s="62">
        <f>IF(A418="","",IPMT(E418,A418,Duration*VLOOKUP(PaymentFrqcy,Mapping!$A:$B,2,FALSE),LoanAmount,,VLOOKUP(PaymentsDue,Mapping!$A:$B,2,FALSE)))</f>
        <v>-180.35308163013389</v>
      </c>
      <c r="I418" s="58">
        <f t="shared" si="33"/>
        <v>79493.518321890791</v>
      </c>
      <c r="J418" s="12">
        <f t="shared" si="34"/>
        <v>8</v>
      </c>
      <c r="K418" s="78">
        <f t="shared" si="35"/>
        <v>2051</v>
      </c>
    </row>
    <row r="419" spans="1:11" x14ac:dyDescent="0.2">
      <c r="A419" s="12">
        <f>IFERROR(IF(A418+1&lt;=Duration*VLOOKUP(PaymentFrqcy,Mapping!A:B,2,FALSE),A418+1,""),"")</f>
        <v>375</v>
      </c>
      <c r="B419" s="58">
        <f t="shared" si="36"/>
        <v>79493.518321890791</v>
      </c>
      <c r="C419" s="59">
        <f t="shared" si="31"/>
        <v>55420</v>
      </c>
      <c r="D419" s="60">
        <f t="shared" si="32"/>
        <v>2051</v>
      </c>
      <c r="E419" s="61">
        <f>IF(A419="","",InterestRate/VLOOKUP(PaymentFrqcy,Mapping!$A:$B,2,FALSE))</f>
        <v>2.2499999999999998E-3</v>
      </c>
      <c r="F419" s="62">
        <f>IF(A419="","",PMT(E419,Duration*VLOOKUP(PaymentFrqcy,Mapping!A:B,2,FALSE),LoanAmount,,VLOOKUP(PaymentsDue,Mapping!$A:$B,2,FALSE)))</f>
        <v>-843.75992868791536</v>
      </c>
      <c r="G419" s="62">
        <f>IF(A419="","",PPMT(E419,A419,Duration*VLOOKUP(PaymentFrqcy,Mapping!A:B,2,FALSE),LoanAmount,,VLOOKUP(PaymentsDue,Mapping!$A:$B,2,FALSE)))</f>
        <v>-664.89951246366149</v>
      </c>
      <c r="H419" s="62">
        <f>IF(A419="","",IPMT(E419,A419,Duration*VLOOKUP(PaymentFrqcy,Mapping!$A:$B,2,FALSE),LoanAmount,,VLOOKUP(PaymentsDue,Mapping!$A:$B,2,FALSE)))</f>
        <v>-178.86041622425387</v>
      </c>
      <c r="I419" s="58">
        <f t="shared" si="33"/>
        <v>78828.618809427135</v>
      </c>
      <c r="J419" s="12">
        <f t="shared" si="34"/>
        <v>9</v>
      </c>
      <c r="K419" s="78">
        <f t="shared" si="35"/>
        <v>2051</v>
      </c>
    </row>
    <row r="420" spans="1:11" x14ac:dyDescent="0.2">
      <c r="A420" s="12">
        <f>IFERROR(IF(A419+1&lt;=Duration*VLOOKUP(PaymentFrqcy,Mapping!A:B,2,FALSE),A419+1,""),"")</f>
        <v>376</v>
      </c>
      <c r="B420" s="58">
        <f t="shared" si="36"/>
        <v>78828.618809427135</v>
      </c>
      <c r="C420" s="59">
        <f t="shared" si="31"/>
        <v>55450</v>
      </c>
      <c r="D420" s="60">
        <f t="shared" si="32"/>
        <v>2051</v>
      </c>
      <c r="E420" s="61">
        <f>IF(A420="","",InterestRate/VLOOKUP(PaymentFrqcy,Mapping!$A:$B,2,FALSE))</f>
        <v>2.2499999999999998E-3</v>
      </c>
      <c r="F420" s="62">
        <f>IF(A420="","",PMT(E420,Duration*VLOOKUP(PaymentFrqcy,Mapping!A:B,2,FALSE),LoanAmount,,VLOOKUP(PaymentsDue,Mapping!$A:$B,2,FALSE)))</f>
        <v>-843.75992868791536</v>
      </c>
      <c r="G420" s="62">
        <f>IF(A420="","",PPMT(E420,A420,Duration*VLOOKUP(PaymentFrqcy,Mapping!A:B,2,FALSE),LoanAmount,,VLOOKUP(PaymentsDue,Mapping!$A:$B,2,FALSE)))</f>
        <v>-666.39553636670473</v>
      </c>
      <c r="H420" s="62">
        <f>IF(A420="","",IPMT(E420,A420,Duration*VLOOKUP(PaymentFrqcy,Mapping!$A:$B,2,FALSE),LoanAmount,,VLOOKUP(PaymentsDue,Mapping!$A:$B,2,FALSE)))</f>
        <v>-177.36439232121066</v>
      </c>
      <c r="I420" s="58">
        <f t="shared" si="33"/>
        <v>78162.22327306043</v>
      </c>
      <c r="J420" s="12">
        <f t="shared" si="34"/>
        <v>10</v>
      </c>
      <c r="K420" s="78">
        <f t="shared" si="35"/>
        <v>2051</v>
      </c>
    </row>
    <row r="421" spans="1:11" x14ac:dyDescent="0.2">
      <c r="A421" s="12">
        <f>IFERROR(IF(A420+1&lt;=Duration*VLOOKUP(PaymentFrqcy,Mapping!A:B,2,FALSE),A420+1,""),"")</f>
        <v>377</v>
      </c>
      <c r="B421" s="58">
        <f t="shared" si="36"/>
        <v>78162.22327306043</v>
      </c>
      <c r="C421" s="59">
        <f t="shared" si="31"/>
        <v>55481</v>
      </c>
      <c r="D421" s="60">
        <f t="shared" si="32"/>
        <v>2051</v>
      </c>
      <c r="E421" s="61">
        <f>IF(A421="","",InterestRate/VLOOKUP(PaymentFrqcy,Mapping!$A:$B,2,FALSE))</f>
        <v>2.2499999999999998E-3</v>
      </c>
      <c r="F421" s="62">
        <f>IF(A421="","",PMT(E421,Duration*VLOOKUP(PaymentFrqcy,Mapping!A:B,2,FALSE),LoanAmount,,VLOOKUP(PaymentsDue,Mapping!$A:$B,2,FALSE)))</f>
        <v>-843.75992868791536</v>
      </c>
      <c r="G421" s="62">
        <f>IF(A421="","",PPMT(E421,A421,Duration*VLOOKUP(PaymentFrqcy,Mapping!A:B,2,FALSE),LoanAmount,,VLOOKUP(PaymentsDue,Mapping!$A:$B,2,FALSE)))</f>
        <v>-667.89492632352994</v>
      </c>
      <c r="H421" s="62">
        <f>IF(A421="","",IPMT(E421,A421,Duration*VLOOKUP(PaymentFrqcy,Mapping!$A:$B,2,FALSE),LoanAmount,,VLOOKUP(PaymentsDue,Mapping!$A:$B,2,FALSE)))</f>
        <v>-175.86500236438556</v>
      </c>
      <c r="I421" s="58">
        <f t="shared" si="33"/>
        <v>77494.328346736904</v>
      </c>
      <c r="J421" s="12">
        <f t="shared" si="34"/>
        <v>11</v>
      </c>
      <c r="K421" s="78">
        <f t="shared" si="35"/>
        <v>2051</v>
      </c>
    </row>
    <row r="422" spans="1:11" x14ac:dyDescent="0.2">
      <c r="A422" s="12">
        <f>IFERROR(IF(A421+1&lt;=Duration*VLOOKUP(PaymentFrqcy,Mapping!A:B,2,FALSE),A421+1,""),"")</f>
        <v>378</v>
      </c>
      <c r="B422" s="58">
        <f t="shared" si="36"/>
        <v>77494.328346736904</v>
      </c>
      <c r="C422" s="59">
        <f t="shared" si="31"/>
        <v>55511</v>
      </c>
      <c r="D422" s="60">
        <f t="shared" si="32"/>
        <v>2051</v>
      </c>
      <c r="E422" s="61">
        <f>IF(A422="","",InterestRate/VLOOKUP(PaymentFrqcy,Mapping!$A:$B,2,FALSE))</f>
        <v>2.2499999999999998E-3</v>
      </c>
      <c r="F422" s="62">
        <f>IF(A422="","",PMT(E422,Duration*VLOOKUP(PaymentFrqcy,Mapping!A:B,2,FALSE),LoanAmount,,VLOOKUP(PaymentsDue,Mapping!$A:$B,2,FALSE)))</f>
        <v>-843.75992868791536</v>
      </c>
      <c r="G422" s="62">
        <f>IF(A422="","",PPMT(E422,A422,Duration*VLOOKUP(PaymentFrqcy,Mapping!A:B,2,FALSE),LoanAmount,,VLOOKUP(PaymentsDue,Mapping!$A:$B,2,FALSE)))</f>
        <v>-669.39768990775781</v>
      </c>
      <c r="H422" s="62">
        <f>IF(A422="","",IPMT(E422,A422,Duration*VLOOKUP(PaymentFrqcy,Mapping!$A:$B,2,FALSE),LoanAmount,,VLOOKUP(PaymentsDue,Mapping!$A:$B,2,FALSE)))</f>
        <v>-174.36223878015758</v>
      </c>
      <c r="I422" s="58">
        <f t="shared" si="33"/>
        <v>76824.93065682915</v>
      </c>
      <c r="J422" s="12">
        <f t="shared" si="34"/>
        <v>12</v>
      </c>
      <c r="K422" s="78">
        <f t="shared" si="35"/>
        <v>2051</v>
      </c>
    </row>
    <row r="423" spans="1:11" x14ac:dyDescent="0.2">
      <c r="A423" s="12">
        <f>IFERROR(IF(A422+1&lt;=Duration*VLOOKUP(PaymentFrqcy,Mapping!A:B,2,FALSE),A422+1,""),"")</f>
        <v>379</v>
      </c>
      <c r="B423" s="58">
        <f t="shared" si="36"/>
        <v>76824.93065682915</v>
      </c>
      <c r="C423" s="59">
        <f t="shared" si="31"/>
        <v>55542</v>
      </c>
      <c r="D423" s="60">
        <f t="shared" si="32"/>
        <v>2052</v>
      </c>
      <c r="E423" s="61">
        <f>IF(A423="","",InterestRate/VLOOKUP(PaymentFrqcy,Mapping!$A:$B,2,FALSE))</f>
        <v>2.2499999999999998E-3</v>
      </c>
      <c r="F423" s="62">
        <f>IF(A423="","",PMT(E423,Duration*VLOOKUP(PaymentFrqcy,Mapping!A:B,2,FALSE),LoanAmount,,VLOOKUP(PaymentsDue,Mapping!$A:$B,2,FALSE)))</f>
        <v>-843.75992868791536</v>
      </c>
      <c r="G423" s="62">
        <f>IF(A423="","",PPMT(E423,A423,Duration*VLOOKUP(PaymentFrqcy,Mapping!A:B,2,FALSE),LoanAmount,,VLOOKUP(PaymentsDue,Mapping!$A:$B,2,FALSE)))</f>
        <v>-670.90383471005032</v>
      </c>
      <c r="H423" s="62">
        <f>IF(A423="","",IPMT(E423,A423,Duration*VLOOKUP(PaymentFrqcy,Mapping!$A:$B,2,FALSE),LoanAmount,,VLOOKUP(PaymentsDue,Mapping!$A:$B,2,FALSE)))</f>
        <v>-172.85609397786516</v>
      </c>
      <c r="I423" s="58">
        <f t="shared" si="33"/>
        <v>76154.026822119107</v>
      </c>
      <c r="J423" s="12">
        <f t="shared" si="34"/>
        <v>1</v>
      </c>
      <c r="K423" s="78">
        <f t="shared" si="35"/>
        <v>2052</v>
      </c>
    </row>
    <row r="424" spans="1:11" x14ac:dyDescent="0.2">
      <c r="A424" s="12">
        <f>IFERROR(IF(A423+1&lt;=Duration*VLOOKUP(PaymentFrqcy,Mapping!A:B,2,FALSE),A423+1,""),"")</f>
        <v>380</v>
      </c>
      <c r="B424" s="58">
        <f t="shared" si="36"/>
        <v>76154.026822119107</v>
      </c>
      <c r="C424" s="59">
        <f t="shared" si="31"/>
        <v>55573</v>
      </c>
      <c r="D424" s="60">
        <f t="shared" si="32"/>
        <v>2052</v>
      </c>
      <c r="E424" s="61">
        <f>IF(A424="","",InterestRate/VLOOKUP(PaymentFrqcy,Mapping!$A:$B,2,FALSE))</f>
        <v>2.2499999999999998E-3</v>
      </c>
      <c r="F424" s="62">
        <f>IF(A424="","",PMT(E424,Duration*VLOOKUP(PaymentFrqcy,Mapping!A:B,2,FALSE),LoanAmount,,VLOOKUP(PaymentsDue,Mapping!$A:$B,2,FALSE)))</f>
        <v>-843.75992868791536</v>
      </c>
      <c r="G424" s="62">
        <f>IF(A424="","",PPMT(E424,A424,Duration*VLOOKUP(PaymentFrqcy,Mapping!A:B,2,FALSE),LoanAmount,,VLOOKUP(PaymentsDue,Mapping!$A:$B,2,FALSE)))</f>
        <v>-672.41336833814785</v>
      </c>
      <c r="H424" s="62">
        <f>IF(A424="","",IPMT(E424,A424,Duration*VLOOKUP(PaymentFrqcy,Mapping!$A:$B,2,FALSE),LoanAmount,,VLOOKUP(PaymentsDue,Mapping!$A:$B,2,FALSE)))</f>
        <v>-171.34656034976757</v>
      </c>
      <c r="I424" s="58">
        <f t="shared" si="33"/>
        <v>75481.613453780956</v>
      </c>
      <c r="J424" s="12">
        <f t="shared" si="34"/>
        <v>2</v>
      </c>
      <c r="K424" s="78">
        <f t="shared" si="35"/>
        <v>2052</v>
      </c>
    </row>
    <row r="425" spans="1:11" x14ac:dyDescent="0.2">
      <c r="A425" s="12">
        <f>IFERROR(IF(A424+1&lt;=Duration*VLOOKUP(PaymentFrqcy,Mapping!A:B,2,FALSE),A424+1,""),"")</f>
        <v>381</v>
      </c>
      <c r="B425" s="58">
        <f t="shared" si="36"/>
        <v>75481.613453780956</v>
      </c>
      <c r="C425" s="59">
        <f t="shared" si="31"/>
        <v>55602</v>
      </c>
      <c r="D425" s="60">
        <f t="shared" si="32"/>
        <v>2052</v>
      </c>
      <c r="E425" s="61">
        <f>IF(A425="","",InterestRate/VLOOKUP(PaymentFrqcy,Mapping!$A:$B,2,FALSE))</f>
        <v>2.2499999999999998E-3</v>
      </c>
      <c r="F425" s="62">
        <f>IF(A425="","",PMT(E425,Duration*VLOOKUP(PaymentFrqcy,Mapping!A:B,2,FALSE),LoanAmount,,VLOOKUP(PaymentsDue,Mapping!$A:$B,2,FALSE)))</f>
        <v>-843.75992868791536</v>
      </c>
      <c r="G425" s="62">
        <f>IF(A425="","",PPMT(E425,A425,Duration*VLOOKUP(PaymentFrqcy,Mapping!A:B,2,FALSE),LoanAmount,,VLOOKUP(PaymentsDue,Mapping!$A:$B,2,FALSE)))</f>
        <v>-673.92629841690871</v>
      </c>
      <c r="H425" s="62">
        <f>IF(A425="","",IPMT(E425,A425,Duration*VLOOKUP(PaymentFrqcy,Mapping!$A:$B,2,FALSE),LoanAmount,,VLOOKUP(PaymentsDue,Mapping!$A:$B,2,FALSE)))</f>
        <v>-169.83363027100671</v>
      </c>
      <c r="I425" s="58">
        <f t="shared" si="33"/>
        <v>74807.687155364052</v>
      </c>
      <c r="J425" s="12">
        <f t="shared" si="34"/>
        <v>3</v>
      </c>
      <c r="K425" s="78">
        <f t="shared" si="35"/>
        <v>2052</v>
      </c>
    </row>
    <row r="426" spans="1:11" x14ac:dyDescent="0.2">
      <c r="A426" s="12">
        <f>IFERROR(IF(A425+1&lt;=Duration*VLOOKUP(PaymentFrqcy,Mapping!A:B,2,FALSE),A425+1,""),"")</f>
        <v>382</v>
      </c>
      <c r="B426" s="58">
        <f t="shared" si="36"/>
        <v>74807.687155364052</v>
      </c>
      <c r="C426" s="59">
        <f t="shared" si="31"/>
        <v>55633</v>
      </c>
      <c r="D426" s="60">
        <f t="shared" si="32"/>
        <v>2052</v>
      </c>
      <c r="E426" s="61">
        <f>IF(A426="","",InterestRate/VLOOKUP(PaymentFrqcy,Mapping!$A:$B,2,FALSE))</f>
        <v>2.2499999999999998E-3</v>
      </c>
      <c r="F426" s="62">
        <f>IF(A426="","",PMT(E426,Duration*VLOOKUP(PaymentFrqcy,Mapping!A:B,2,FALSE),LoanAmount,,VLOOKUP(PaymentsDue,Mapping!$A:$B,2,FALSE)))</f>
        <v>-843.75992868791536</v>
      </c>
      <c r="G426" s="62">
        <f>IF(A426="","",PPMT(E426,A426,Duration*VLOOKUP(PaymentFrqcy,Mapping!A:B,2,FALSE),LoanAmount,,VLOOKUP(PaymentsDue,Mapping!$A:$B,2,FALSE)))</f>
        <v>-675.44263258834678</v>
      </c>
      <c r="H426" s="62">
        <f>IF(A426="","",IPMT(E426,A426,Duration*VLOOKUP(PaymentFrqcy,Mapping!$A:$B,2,FALSE),LoanAmount,,VLOOKUP(PaymentsDue,Mapping!$A:$B,2,FALSE)))</f>
        <v>-168.31729609956867</v>
      </c>
      <c r="I426" s="58">
        <f t="shared" si="33"/>
        <v>74132.244522775713</v>
      </c>
      <c r="J426" s="12">
        <f t="shared" si="34"/>
        <v>4</v>
      </c>
      <c r="K426" s="78">
        <f t="shared" si="35"/>
        <v>2052</v>
      </c>
    </row>
    <row r="427" spans="1:11" x14ac:dyDescent="0.2">
      <c r="A427" s="12">
        <f>IFERROR(IF(A426+1&lt;=Duration*VLOOKUP(PaymentFrqcy,Mapping!A:B,2,FALSE),A426+1,""),"")</f>
        <v>383</v>
      </c>
      <c r="B427" s="58">
        <f t="shared" si="36"/>
        <v>74132.244522775713</v>
      </c>
      <c r="C427" s="59">
        <f t="shared" si="31"/>
        <v>55663</v>
      </c>
      <c r="D427" s="60">
        <f t="shared" si="32"/>
        <v>2052</v>
      </c>
      <c r="E427" s="61">
        <f>IF(A427="","",InterestRate/VLOOKUP(PaymentFrqcy,Mapping!$A:$B,2,FALSE))</f>
        <v>2.2499999999999998E-3</v>
      </c>
      <c r="F427" s="62">
        <f>IF(A427="","",PMT(E427,Duration*VLOOKUP(PaymentFrqcy,Mapping!A:B,2,FALSE),LoanAmount,,VLOOKUP(PaymentsDue,Mapping!$A:$B,2,FALSE)))</f>
        <v>-843.75992868791536</v>
      </c>
      <c r="G427" s="62">
        <f>IF(A427="","",PPMT(E427,A427,Duration*VLOOKUP(PaymentFrqcy,Mapping!A:B,2,FALSE),LoanAmount,,VLOOKUP(PaymentsDue,Mapping!$A:$B,2,FALSE)))</f>
        <v>-676.96237851167052</v>
      </c>
      <c r="H427" s="62">
        <f>IF(A427="","",IPMT(E427,A427,Duration*VLOOKUP(PaymentFrqcy,Mapping!$A:$B,2,FALSE),LoanAmount,,VLOOKUP(PaymentsDue,Mapping!$A:$B,2,FALSE)))</f>
        <v>-166.79755017624487</v>
      </c>
      <c r="I427" s="58">
        <f t="shared" si="33"/>
        <v>73455.282144264042</v>
      </c>
      <c r="J427" s="12">
        <f t="shared" si="34"/>
        <v>5</v>
      </c>
      <c r="K427" s="78">
        <f t="shared" si="35"/>
        <v>2052</v>
      </c>
    </row>
    <row r="428" spans="1:11" x14ac:dyDescent="0.2">
      <c r="A428" s="12">
        <f>IFERROR(IF(A427+1&lt;=Duration*VLOOKUP(PaymentFrqcy,Mapping!A:B,2,FALSE),A427+1,""),"")</f>
        <v>384</v>
      </c>
      <c r="B428" s="58">
        <f t="shared" si="36"/>
        <v>73455.282144264042</v>
      </c>
      <c r="C428" s="59">
        <f t="shared" si="31"/>
        <v>55694</v>
      </c>
      <c r="D428" s="60">
        <f t="shared" si="32"/>
        <v>2052</v>
      </c>
      <c r="E428" s="61">
        <f>IF(A428="","",InterestRate/VLOOKUP(PaymentFrqcy,Mapping!$A:$B,2,FALSE))</f>
        <v>2.2499999999999998E-3</v>
      </c>
      <c r="F428" s="62">
        <f>IF(A428="","",PMT(E428,Duration*VLOOKUP(PaymentFrqcy,Mapping!A:B,2,FALSE),LoanAmount,,VLOOKUP(PaymentsDue,Mapping!$A:$B,2,FALSE)))</f>
        <v>-843.75992868791536</v>
      </c>
      <c r="G428" s="62">
        <f>IF(A428="","",PPMT(E428,A428,Duration*VLOOKUP(PaymentFrqcy,Mapping!A:B,2,FALSE),LoanAmount,,VLOOKUP(PaymentsDue,Mapping!$A:$B,2,FALSE)))</f>
        <v>-678.48554386332171</v>
      </c>
      <c r="H428" s="62">
        <f>IF(A428="","",IPMT(E428,A428,Duration*VLOOKUP(PaymentFrqcy,Mapping!$A:$B,2,FALSE),LoanAmount,,VLOOKUP(PaymentsDue,Mapping!$A:$B,2,FALSE)))</f>
        <v>-165.27438482459362</v>
      </c>
      <c r="I428" s="58">
        <f t="shared" si="33"/>
        <v>72776.796600400718</v>
      </c>
      <c r="J428" s="12">
        <f t="shared" si="34"/>
        <v>6</v>
      </c>
      <c r="K428" s="78">
        <f t="shared" si="35"/>
        <v>2052</v>
      </c>
    </row>
    <row r="429" spans="1:11" x14ac:dyDescent="0.2">
      <c r="A429" s="12">
        <f>IFERROR(IF(A428+1&lt;=Duration*VLOOKUP(PaymentFrqcy,Mapping!A:B,2,FALSE),A428+1,""),"")</f>
        <v>385</v>
      </c>
      <c r="B429" s="58">
        <f t="shared" si="36"/>
        <v>72776.796600400718</v>
      </c>
      <c r="C429" s="59">
        <f t="shared" si="31"/>
        <v>55724</v>
      </c>
      <c r="D429" s="60">
        <f t="shared" si="32"/>
        <v>2052</v>
      </c>
      <c r="E429" s="61">
        <f>IF(A429="","",InterestRate/VLOOKUP(PaymentFrqcy,Mapping!$A:$B,2,FALSE))</f>
        <v>2.2499999999999998E-3</v>
      </c>
      <c r="F429" s="62">
        <f>IF(A429="","",PMT(E429,Duration*VLOOKUP(PaymentFrqcy,Mapping!A:B,2,FALSE),LoanAmount,,VLOOKUP(PaymentsDue,Mapping!$A:$B,2,FALSE)))</f>
        <v>-843.75992868791536</v>
      </c>
      <c r="G429" s="62">
        <f>IF(A429="","",PPMT(E429,A429,Duration*VLOOKUP(PaymentFrqcy,Mapping!A:B,2,FALSE),LoanAmount,,VLOOKUP(PaymentsDue,Mapping!$A:$B,2,FALSE)))</f>
        <v>-680.01213633701423</v>
      </c>
      <c r="H429" s="62">
        <f>IF(A429="","",IPMT(E429,A429,Duration*VLOOKUP(PaymentFrqcy,Mapping!$A:$B,2,FALSE),LoanAmount,,VLOOKUP(PaymentsDue,Mapping!$A:$B,2,FALSE)))</f>
        <v>-163.74779235090114</v>
      </c>
      <c r="I429" s="58">
        <f t="shared" si="33"/>
        <v>72096.784464063705</v>
      </c>
      <c r="J429" s="12">
        <f t="shared" si="34"/>
        <v>7</v>
      </c>
      <c r="K429" s="78">
        <f t="shared" si="35"/>
        <v>2052</v>
      </c>
    </row>
    <row r="430" spans="1:11" x14ac:dyDescent="0.2">
      <c r="A430" s="12">
        <f>IFERROR(IF(A429+1&lt;=Duration*VLOOKUP(PaymentFrqcy,Mapping!A:B,2,FALSE),A429+1,""),"")</f>
        <v>386</v>
      </c>
      <c r="B430" s="58">
        <f t="shared" si="36"/>
        <v>72096.784464063705</v>
      </c>
      <c r="C430" s="59">
        <f t="shared" ref="C430:C493" si="37">IF(AND(A430&lt;&gt;"",PaymentFrqcy="Monthly"),DATE(YEAR(C429),MONTH(C429)+1,DAY(C429)),IF(AND(A430&lt;&gt;"",PaymentFrqcy="Quarterly"),DATE(YEAR(C429),MONTH(C429)+3,DAY(C429)),IF(AND(A430&lt;&gt;"",PaymentFrqcy="Semi-Annually"),DATE(YEAR(C429),MONTH(C429)+6,DAY(C429)),"")))</f>
        <v>55755</v>
      </c>
      <c r="D430" s="60">
        <f t="shared" ref="D430:D493" si="38">IFERROR(YEAR(C430),"")</f>
        <v>2052</v>
      </c>
      <c r="E430" s="61">
        <f>IF(A430="","",InterestRate/VLOOKUP(PaymentFrqcy,Mapping!$A:$B,2,FALSE))</f>
        <v>2.2499999999999998E-3</v>
      </c>
      <c r="F430" s="62">
        <f>IF(A430="","",PMT(E430,Duration*VLOOKUP(PaymentFrqcy,Mapping!A:B,2,FALSE),LoanAmount,,VLOOKUP(PaymentsDue,Mapping!$A:$B,2,FALSE)))</f>
        <v>-843.75992868791536</v>
      </c>
      <c r="G430" s="62">
        <f>IF(A430="","",PPMT(E430,A430,Duration*VLOOKUP(PaymentFrqcy,Mapping!A:B,2,FALSE),LoanAmount,,VLOOKUP(PaymentsDue,Mapping!$A:$B,2,FALSE)))</f>
        <v>-681.54216364377248</v>
      </c>
      <c r="H430" s="62">
        <f>IF(A430="","",IPMT(E430,A430,Duration*VLOOKUP(PaymentFrqcy,Mapping!$A:$B,2,FALSE),LoanAmount,,VLOOKUP(PaymentsDue,Mapping!$A:$B,2,FALSE)))</f>
        <v>-162.21776504414288</v>
      </c>
      <c r="I430" s="58">
        <f t="shared" ref="I430:I493" si="39">IFERROR(B430+G430,"")</f>
        <v>71415.242300419937</v>
      </c>
      <c r="J430" s="12">
        <f t="shared" ref="J430:J493" si="40">IF(A430="","",MONTH(C430))</f>
        <v>8</v>
      </c>
      <c r="K430" s="78">
        <f t="shared" ref="K430:K493" si="41">IF(A430="","",YEAR(C430))</f>
        <v>2052</v>
      </c>
    </row>
    <row r="431" spans="1:11" x14ac:dyDescent="0.2">
      <c r="A431" s="12">
        <f>IFERROR(IF(A430+1&lt;=Duration*VLOOKUP(PaymentFrqcy,Mapping!A:B,2,FALSE),A430+1,""),"")</f>
        <v>387</v>
      </c>
      <c r="B431" s="58">
        <f t="shared" si="36"/>
        <v>71415.242300419937</v>
      </c>
      <c r="C431" s="59">
        <f t="shared" si="37"/>
        <v>55786</v>
      </c>
      <c r="D431" s="60">
        <f t="shared" si="38"/>
        <v>2052</v>
      </c>
      <c r="E431" s="61">
        <f>IF(A431="","",InterestRate/VLOOKUP(PaymentFrqcy,Mapping!$A:$B,2,FALSE))</f>
        <v>2.2499999999999998E-3</v>
      </c>
      <c r="F431" s="62">
        <f>IF(A431="","",PMT(E431,Duration*VLOOKUP(PaymentFrqcy,Mapping!A:B,2,FALSE),LoanAmount,,VLOOKUP(PaymentsDue,Mapping!$A:$B,2,FALSE)))</f>
        <v>-843.75992868791536</v>
      </c>
      <c r="G431" s="62">
        <f>IF(A431="","",PPMT(E431,A431,Duration*VLOOKUP(PaymentFrqcy,Mapping!A:B,2,FALSE),LoanAmount,,VLOOKUP(PaymentsDue,Mapping!$A:$B,2,FALSE)))</f>
        <v>-683.07563351197109</v>
      </c>
      <c r="H431" s="62">
        <f>IF(A431="","",IPMT(E431,A431,Duration*VLOOKUP(PaymentFrqcy,Mapping!$A:$B,2,FALSE),LoanAmount,,VLOOKUP(PaymentsDue,Mapping!$A:$B,2,FALSE)))</f>
        <v>-160.68429517594438</v>
      </c>
      <c r="I431" s="58">
        <f t="shared" si="39"/>
        <v>70732.166666907971</v>
      </c>
      <c r="J431" s="12">
        <f t="shared" si="40"/>
        <v>9</v>
      </c>
      <c r="K431" s="78">
        <f t="shared" si="41"/>
        <v>2052</v>
      </c>
    </row>
    <row r="432" spans="1:11" x14ac:dyDescent="0.2">
      <c r="A432" s="12">
        <f>IFERROR(IF(A431+1&lt;=Duration*VLOOKUP(PaymentFrqcy,Mapping!A:B,2,FALSE),A431+1,""),"")</f>
        <v>388</v>
      </c>
      <c r="B432" s="58">
        <f t="shared" si="36"/>
        <v>70732.166666907971</v>
      </c>
      <c r="C432" s="59">
        <f t="shared" si="37"/>
        <v>55816</v>
      </c>
      <c r="D432" s="60">
        <f t="shared" si="38"/>
        <v>2052</v>
      </c>
      <c r="E432" s="61">
        <f>IF(A432="","",InterestRate/VLOOKUP(PaymentFrqcy,Mapping!$A:$B,2,FALSE))</f>
        <v>2.2499999999999998E-3</v>
      </c>
      <c r="F432" s="62">
        <f>IF(A432="","",PMT(E432,Duration*VLOOKUP(PaymentFrqcy,Mapping!A:B,2,FALSE),LoanAmount,,VLOOKUP(PaymentsDue,Mapping!$A:$B,2,FALSE)))</f>
        <v>-843.75992868791536</v>
      </c>
      <c r="G432" s="62">
        <f>IF(A432="","",PPMT(E432,A432,Duration*VLOOKUP(PaymentFrqcy,Mapping!A:B,2,FALSE),LoanAmount,,VLOOKUP(PaymentsDue,Mapping!$A:$B,2,FALSE)))</f>
        <v>-684.61255368737307</v>
      </c>
      <c r="H432" s="62">
        <f>IF(A432="","",IPMT(E432,A432,Duration*VLOOKUP(PaymentFrqcy,Mapping!$A:$B,2,FALSE),LoanAmount,,VLOOKUP(PaymentsDue,Mapping!$A:$B,2,FALSE)))</f>
        <v>-159.14737500054244</v>
      </c>
      <c r="I432" s="58">
        <f t="shared" si="39"/>
        <v>70047.554113220598</v>
      </c>
      <c r="J432" s="12">
        <f t="shared" si="40"/>
        <v>10</v>
      </c>
      <c r="K432" s="78">
        <f t="shared" si="41"/>
        <v>2052</v>
      </c>
    </row>
    <row r="433" spans="1:11" x14ac:dyDescent="0.2">
      <c r="A433" s="12">
        <f>IFERROR(IF(A432+1&lt;=Duration*VLOOKUP(PaymentFrqcy,Mapping!A:B,2,FALSE),A432+1,""),"")</f>
        <v>389</v>
      </c>
      <c r="B433" s="58">
        <f t="shared" si="36"/>
        <v>70047.554113220598</v>
      </c>
      <c r="C433" s="59">
        <f t="shared" si="37"/>
        <v>55847</v>
      </c>
      <c r="D433" s="60">
        <f t="shared" si="38"/>
        <v>2052</v>
      </c>
      <c r="E433" s="61">
        <f>IF(A433="","",InterestRate/VLOOKUP(PaymentFrqcy,Mapping!$A:$B,2,FALSE))</f>
        <v>2.2499999999999998E-3</v>
      </c>
      <c r="F433" s="62">
        <f>IF(A433="","",PMT(E433,Duration*VLOOKUP(PaymentFrqcy,Mapping!A:B,2,FALSE),LoanAmount,,VLOOKUP(PaymentsDue,Mapping!$A:$B,2,FALSE)))</f>
        <v>-843.75992868791536</v>
      </c>
      <c r="G433" s="62">
        <f>IF(A433="","",PPMT(E433,A433,Duration*VLOOKUP(PaymentFrqcy,Mapping!A:B,2,FALSE),LoanAmount,,VLOOKUP(PaymentsDue,Mapping!$A:$B,2,FALSE)))</f>
        <v>-686.1529319331695</v>
      </c>
      <c r="H433" s="62">
        <f>IF(A433="","",IPMT(E433,A433,Duration*VLOOKUP(PaymentFrqcy,Mapping!$A:$B,2,FALSE),LoanAmount,,VLOOKUP(PaymentsDue,Mapping!$A:$B,2,FALSE)))</f>
        <v>-157.60699675474584</v>
      </c>
      <c r="I433" s="58">
        <f t="shared" si="39"/>
        <v>69361.401181287423</v>
      </c>
      <c r="J433" s="12">
        <f t="shared" si="40"/>
        <v>11</v>
      </c>
      <c r="K433" s="78">
        <f t="shared" si="41"/>
        <v>2052</v>
      </c>
    </row>
    <row r="434" spans="1:11" x14ac:dyDescent="0.2">
      <c r="A434" s="12">
        <f>IFERROR(IF(A433+1&lt;=Duration*VLOOKUP(PaymentFrqcy,Mapping!A:B,2,FALSE),A433+1,""),"")</f>
        <v>390</v>
      </c>
      <c r="B434" s="58">
        <f t="shared" si="36"/>
        <v>69361.401181287423</v>
      </c>
      <c r="C434" s="59">
        <f t="shared" si="37"/>
        <v>55877</v>
      </c>
      <c r="D434" s="60">
        <f t="shared" si="38"/>
        <v>2052</v>
      </c>
      <c r="E434" s="61">
        <f>IF(A434="","",InterestRate/VLOOKUP(PaymentFrqcy,Mapping!$A:$B,2,FALSE))</f>
        <v>2.2499999999999998E-3</v>
      </c>
      <c r="F434" s="62">
        <f>IF(A434="","",PMT(E434,Duration*VLOOKUP(PaymentFrqcy,Mapping!A:B,2,FALSE),LoanAmount,,VLOOKUP(PaymentsDue,Mapping!$A:$B,2,FALSE)))</f>
        <v>-843.75992868791536</v>
      </c>
      <c r="G434" s="62">
        <f>IF(A434="","",PPMT(E434,A434,Duration*VLOOKUP(PaymentFrqcy,Mapping!A:B,2,FALSE),LoanAmount,,VLOOKUP(PaymentsDue,Mapping!$A:$B,2,FALSE)))</f>
        <v>-687.69677603001912</v>
      </c>
      <c r="H434" s="62">
        <f>IF(A434="","",IPMT(E434,A434,Duration*VLOOKUP(PaymentFrqcy,Mapping!$A:$B,2,FALSE),LoanAmount,,VLOOKUP(PaymentsDue,Mapping!$A:$B,2,FALSE)))</f>
        <v>-156.06315265789624</v>
      </c>
      <c r="I434" s="58">
        <f t="shared" si="39"/>
        <v>68673.704405257406</v>
      </c>
      <c r="J434" s="12">
        <f t="shared" si="40"/>
        <v>12</v>
      </c>
      <c r="K434" s="78">
        <f t="shared" si="41"/>
        <v>2052</v>
      </c>
    </row>
    <row r="435" spans="1:11" x14ac:dyDescent="0.2">
      <c r="A435" s="12">
        <f>IFERROR(IF(A434+1&lt;=Duration*VLOOKUP(PaymentFrqcy,Mapping!A:B,2,FALSE),A434+1,""),"")</f>
        <v>391</v>
      </c>
      <c r="B435" s="58">
        <f t="shared" si="36"/>
        <v>68673.704405257406</v>
      </c>
      <c r="C435" s="59">
        <f t="shared" si="37"/>
        <v>55908</v>
      </c>
      <c r="D435" s="60">
        <f t="shared" si="38"/>
        <v>2053</v>
      </c>
      <c r="E435" s="61">
        <f>IF(A435="","",InterestRate/VLOOKUP(PaymentFrqcy,Mapping!$A:$B,2,FALSE))</f>
        <v>2.2499999999999998E-3</v>
      </c>
      <c r="F435" s="62">
        <f>IF(A435="","",PMT(E435,Duration*VLOOKUP(PaymentFrqcy,Mapping!A:B,2,FALSE),LoanAmount,,VLOOKUP(PaymentsDue,Mapping!$A:$B,2,FALSE)))</f>
        <v>-843.75992868791536</v>
      </c>
      <c r="G435" s="62">
        <f>IF(A435="","",PPMT(E435,A435,Duration*VLOOKUP(PaymentFrqcy,Mapping!A:B,2,FALSE),LoanAmount,,VLOOKUP(PaymentsDue,Mapping!$A:$B,2,FALSE)))</f>
        <v>-689.24409377608674</v>
      </c>
      <c r="H435" s="62">
        <f>IF(A435="","",IPMT(E435,A435,Duration*VLOOKUP(PaymentFrqcy,Mapping!$A:$B,2,FALSE),LoanAmount,,VLOOKUP(PaymentsDue,Mapping!$A:$B,2,FALSE)))</f>
        <v>-154.5158349118287</v>
      </c>
      <c r="I435" s="58">
        <f t="shared" si="39"/>
        <v>67984.460311481322</v>
      </c>
      <c r="J435" s="12">
        <f t="shared" si="40"/>
        <v>1</v>
      </c>
      <c r="K435" s="78">
        <f t="shared" si="41"/>
        <v>2053</v>
      </c>
    </row>
    <row r="436" spans="1:11" x14ac:dyDescent="0.2">
      <c r="A436" s="12">
        <f>IFERROR(IF(A435+1&lt;=Duration*VLOOKUP(PaymentFrqcy,Mapping!A:B,2,FALSE),A435+1,""),"")</f>
        <v>392</v>
      </c>
      <c r="B436" s="58">
        <f t="shared" ref="B436:B499" si="42">IFERROR(IF(ROUNDDOWN(I435,0)=0,"",I435),"")</f>
        <v>67984.460311481322</v>
      </c>
      <c r="C436" s="59">
        <f t="shared" si="37"/>
        <v>55939</v>
      </c>
      <c r="D436" s="60">
        <f t="shared" si="38"/>
        <v>2053</v>
      </c>
      <c r="E436" s="61">
        <f>IF(A436="","",InterestRate/VLOOKUP(PaymentFrqcy,Mapping!$A:$B,2,FALSE))</f>
        <v>2.2499999999999998E-3</v>
      </c>
      <c r="F436" s="62">
        <f>IF(A436="","",PMT(E436,Duration*VLOOKUP(PaymentFrqcy,Mapping!A:B,2,FALSE),LoanAmount,,VLOOKUP(PaymentsDue,Mapping!$A:$B,2,FALSE)))</f>
        <v>-843.75992868791536</v>
      </c>
      <c r="G436" s="62">
        <f>IF(A436="","",PPMT(E436,A436,Duration*VLOOKUP(PaymentFrqcy,Mapping!A:B,2,FALSE),LoanAmount,,VLOOKUP(PaymentsDue,Mapping!$A:$B,2,FALSE)))</f>
        <v>-690.79489298708279</v>
      </c>
      <c r="H436" s="62">
        <f>IF(A436="","",IPMT(E436,A436,Duration*VLOOKUP(PaymentFrqcy,Mapping!$A:$B,2,FALSE),LoanAmount,,VLOOKUP(PaymentsDue,Mapping!$A:$B,2,FALSE)))</f>
        <v>-152.96503570083252</v>
      </c>
      <c r="I436" s="58">
        <f t="shared" si="39"/>
        <v>67293.665418494245</v>
      </c>
      <c r="J436" s="12">
        <f t="shared" si="40"/>
        <v>2</v>
      </c>
      <c r="K436" s="78">
        <f t="shared" si="41"/>
        <v>2053</v>
      </c>
    </row>
    <row r="437" spans="1:11" x14ac:dyDescent="0.2">
      <c r="A437" s="12">
        <f>IFERROR(IF(A436+1&lt;=Duration*VLOOKUP(PaymentFrqcy,Mapping!A:B,2,FALSE),A436+1,""),"")</f>
        <v>393</v>
      </c>
      <c r="B437" s="58">
        <f t="shared" si="42"/>
        <v>67293.665418494245</v>
      </c>
      <c r="C437" s="59">
        <f t="shared" si="37"/>
        <v>55967</v>
      </c>
      <c r="D437" s="60">
        <f t="shared" si="38"/>
        <v>2053</v>
      </c>
      <c r="E437" s="61">
        <f>IF(A437="","",InterestRate/VLOOKUP(PaymentFrqcy,Mapping!$A:$B,2,FALSE))</f>
        <v>2.2499999999999998E-3</v>
      </c>
      <c r="F437" s="62">
        <f>IF(A437="","",PMT(E437,Duration*VLOOKUP(PaymentFrqcy,Mapping!A:B,2,FALSE),LoanAmount,,VLOOKUP(PaymentsDue,Mapping!$A:$B,2,FALSE)))</f>
        <v>-843.75992868791536</v>
      </c>
      <c r="G437" s="62">
        <f>IF(A437="","",PPMT(E437,A437,Duration*VLOOKUP(PaymentFrqcy,Mapping!A:B,2,FALSE),LoanAmount,,VLOOKUP(PaymentsDue,Mapping!$A:$B,2,FALSE)))</f>
        <v>-692.3491814963038</v>
      </c>
      <c r="H437" s="62">
        <f>IF(A437="","",IPMT(E437,A437,Duration*VLOOKUP(PaymentFrqcy,Mapping!$A:$B,2,FALSE),LoanAmount,,VLOOKUP(PaymentsDue,Mapping!$A:$B,2,FALSE)))</f>
        <v>-151.41074719161156</v>
      </c>
      <c r="I437" s="58">
        <f t="shared" si="39"/>
        <v>66601.31623699794</v>
      </c>
      <c r="J437" s="12">
        <f t="shared" si="40"/>
        <v>3</v>
      </c>
      <c r="K437" s="78">
        <f t="shared" si="41"/>
        <v>2053</v>
      </c>
    </row>
    <row r="438" spans="1:11" x14ac:dyDescent="0.2">
      <c r="A438" s="12">
        <f>IFERROR(IF(A437+1&lt;=Duration*VLOOKUP(PaymentFrqcy,Mapping!A:B,2,FALSE),A437+1,""),"")</f>
        <v>394</v>
      </c>
      <c r="B438" s="58">
        <f t="shared" si="42"/>
        <v>66601.31623699794</v>
      </c>
      <c r="C438" s="59">
        <f t="shared" si="37"/>
        <v>55998</v>
      </c>
      <c r="D438" s="60">
        <f t="shared" si="38"/>
        <v>2053</v>
      </c>
      <c r="E438" s="61">
        <f>IF(A438="","",InterestRate/VLOOKUP(PaymentFrqcy,Mapping!$A:$B,2,FALSE))</f>
        <v>2.2499999999999998E-3</v>
      </c>
      <c r="F438" s="62">
        <f>IF(A438="","",PMT(E438,Duration*VLOOKUP(PaymentFrqcy,Mapping!A:B,2,FALSE),LoanAmount,,VLOOKUP(PaymentsDue,Mapping!$A:$B,2,FALSE)))</f>
        <v>-843.75992868791536</v>
      </c>
      <c r="G438" s="62">
        <f>IF(A438="","",PPMT(E438,A438,Duration*VLOOKUP(PaymentFrqcy,Mapping!A:B,2,FALSE),LoanAmount,,VLOOKUP(PaymentsDue,Mapping!$A:$B,2,FALSE)))</f>
        <v>-693.9069671546705</v>
      </c>
      <c r="H438" s="62">
        <f>IF(A438="","",IPMT(E438,A438,Duration*VLOOKUP(PaymentFrqcy,Mapping!$A:$B,2,FALSE),LoanAmount,,VLOOKUP(PaymentsDue,Mapping!$A:$B,2,FALSE)))</f>
        <v>-149.85296153324487</v>
      </c>
      <c r="I438" s="58">
        <f t="shared" si="39"/>
        <v>65907.409269843265</v>
      </c>
      <c r="J438" s="12">
        <f t="shared" si="40"/>
        <v>4</v>
      </c>
      <c r="K438" s="78">
        <f t="shared" si="41"/>
        <v>2053</v>
      </c>
    </row>
    <row r="439" spans="1:11" x14ac:dyDescent="0.2">
      <c r="A439" s="12">
        <f>IFERROR(IF(A438+1&lt;=Duration*VLOOKUP(PaymentFrqcy,Mapping!A:B,2,FALSE),A438+1,""),"")</f>
        <v>395</v>
      </c>
      <c r="B439" s="58">
        <f t="shared" si="42"/>
        <v>65907.409269843265</v>
      </c>
      <c r="C439" s="59">
        <f t="shared" si="37"/>
        <v>56028</v>
      </c>
      <c r="D439" s="60">
        <f t="shared" si="38"/>
        <v>2053</v>
      </c>
      <c r="E439" s="61">
        <f>IF(A439="","",InterestRate/VLOOKUP(PaymentFrqcy,Mapping!$A:$B,2,FALSE))</f>
        <v>2.2499999999999998E-3</v>
      </c>
      <c r="F439" s="62">
        <f>IF(A439="","",PMT(E439,Duration*VLOOKUP(PaymentFrqcy,Mapping!A:B,2,FALSE),LoanAmount,,VLOOKUP(PaymentsDue,Mapping!$A:$B,2,FALSE)))</f>
        <v>-843.75992868791536</v>
      </c>
      <c r="G439" s="62">
        <f>IF(A439="","",PPMT(E439,A439,Duration*VLOOKUP(PaymentFrqcy,Mapping!A:B,2,FALSE),LoanAmount,,VLOOKUP(PaymentsDue,Mapping!$A:$B,2,FALSE)))</f>
        <v>-695.46825783076861</v>
      </c>
      <c r="H439" s="62">
        <f>IF(A439="","",IPMT(E439,A439,Duration*VLOOKUP(PaymentFrqcy,Mapping!$A:$B,2,FALSE),LoanAmount,,VLOOKUP(PaymentsDue,Mapping!$A:$B,2,FALSE)))</f>
        <v>-148.29167085714684</v>
      </c>
      <c r="I439" s="58">
        <f t="shared" si="39"/>
        <v>65211.941012012496</v>
      </c>
      <c r="J439" s="12">
        <f t="shared" si="40"/>
        <v>5</v>
      </c>
      <c r="K439" s="78">
        <f t="shared" si="41"/>
        <v>2053</v>
      </c>
    </row>
    <row r="440" spans="1:11" x14ac:dyDescent="0.2">
      <c r="A440" s="12">
        <f>IFERROR(IF(A439+1&lt;=Duration*VLOOKUP(PaymentFrqcy,Mapping!A:B,2,FALSE),A439+1,""),"")</f>
        <v>396</v>
      </c>
      <c r="B440" s="58">
        <f t="shared" si="42"/>
        <v>65211.941012012496</v>
      </c>
      <c r="C440" s="59">
        <f t="shared" si="37"/>
        <v>56059</v>
      </c>
      <c r="D440" s="60">
        <f t="shared" si="38"/>
        <v>2053</v>
      </c>
      <c r="E440" s="61">
        <f>IF(A440="","",InterestRate/VLOOKUP(PaymentFrqcy,Mapping!$A:$B,2,FALSE))</f>
        <v>2.2499999999999998E-3</v>
      </c>
      <c r="F440" s="62">
        <f>IF(A440="","",PMT(E440,Duration*VLOOKUP(PaymentFrqcy,Mapping!A:B,2,FALSE),LoanAmount,,VLOOKUP(PaymentsDue,Mapping!$A:$B,2,FALSE)))</f>
        <v>-843.75992868791536</v>
      </c>
      <c r="G440" s="62">
        <f>IF(A440="","",PPMT(E440,A440,Duration*VLOOKUP(PaymentFrqcy,Mapping!A:B,2,FALSE),LoanAmount,,VLOOKUP(PaymentsDue,Mapping!$A:$B,2,FALSE)))</f>
        <v>-697.03306141088774</v>
      </c>
      <c r="H440" s="62">
        <f>IF(A440="","",IPMT(E440,A440,Duration*VLOOKUP(PaymentFrqcy,Mapping!$A:$B,2,FALSE),LoanAmount,,VLOOKUP(PaymentsDue,Mapping!$A:$B,2,FALSE)))</f>
        <v>-146.72686727702762</v>
      </c>
      <c r="I440" s="58">
        <f t="shared" si="39"/>
        <v>64514.907950601606</v>
      </c>
      <c r="J440" s="12">
        <f t="shared" si="40"/>
        <v>6</v>
      </c>
      <c r="K440" s="78">
        <f t="shared" si="41"/>
        <v>2053</v>
      </c>
    </row>
    <row r="441" spans="1:11" x14ac:dyDescent="0.2">
      <c r="A441" s="12">
        <f>IFERROR(IF(A440+1&lt;=Duration*VLOOKUP(PaymentFrqcy,Mapping!A:B,2,FALSE),A440+1,""),"")</f>
        <v>397</v>
      </c>
      <c r="B441" s="58">
        <f t="shared" si="42"/>
        <v>64514.907950601606</v>
      </c>
      <c r="C441" s="59">
        <f t="shared" si="37"/>
        <v>56089</v>
      </c>
      <c r="D441" s="60">
        <f t="shared" si="38"/>
        <v>2053</v>
      </c>
      <c r="E441" s="61">
        <f>IF(A441="","",InterestRate/VLOOKUP(PaymentFrqcy,Mapping!$A:$B,2,FALSE))</f>
        <v>2.2499999999999998E-3</v>
      </c>
      <c r="F441" s="62">
        <f>IF(A441="","",PMT(E441,Duration*VLOOKUP(PaymentFrqcy,Mapping!A:B,2,FALSE),LoanAmount,,VLOOKUP(PaymentsDue,Mapping!$A:$B,2,FALSE)))</f>
        <v>-843.75992868791536</v>
      </c>
      <c r="G441" s="62">
        <f>IF(A441="","",PPMT(E441,A441,Duration*VLOOKUP(PaymentFrqcy,Mapping!A:B,2,FALSE),LoanAmount,,VLOOKUP(PaymentsDue,Mapping!$A:$B,2,FALSE)))</f>
        <v>-698.6013857990622</v>
      </c>
      <c r="H441" s="62">
        <f>IF(A441="","",IPMT(E441,A441,Duration*VLOOKUP(PaymentFrqcy,Mapping!$A:$B,2,FALSE),LoanAmount,,VLOOKUP(PaymentsDue,Mapping!$A:$B,2,FALSE)))</f>
        <v>-145.15854288885313</v>
      </c>
      <c r="I441" s="58">
        <f t="shared" si="39"/>
        <v>63816.306564802544</v>
      </c>
      <c r="J441" s="12">
        <f t="shared" si="40"/>
        <v>7</v>
      </c>
      <c r="K441" s="78">
        <f t="shared" si="41"/>
        <v>2053</v>
      </c>
    </row>
    <row r="442" spans="1:11" x14ac:dyDescent="0.2">
      <c r="A442" s="12">
        <f>IFERROR(IF(A441+1&lt;=Duration*VLOOKUP(PaymentFrqcy,Mapping!A:B,2,FALSE),A441+1,""),"")</f>
        <v>398</v>
      </c>
      <c r="B442" s="58">
        <f t="shared" si="42"/>
        <v>63816.306564802544</v>
      </c>
      <c r="C442" s="59">
        <f t="shared" si="37"/>
        <v>56120</v>
      </c>
      <c r="D442" s="60">
        <f t="shared" si="38"/>
        <v>2053</v>
      </c>
      <c r="E442" s="61">
        <f>IF(A442="","",InterestRate/VLOOKUP(PaymentFrqcy,Mapping!$A:$B,2,FALSE))</f>
        <v>2.2499999999999998E-3</v>
      </c>
      <c r="F442" s="62">
        <f>IF(A442="","",PMT(E442,Duration*VLOOKUP(PaymentFrqcy,Mapping!A:B,2,FALSE),LoanAmount,,VLOOKUP(PaymentsDue,Mapping!$A:$B,2,FALSE)))</f>
        <v>-843.75992868791536</v>
      </c>
      <c r="G442" s="62">
        <f>IF(A442="","",PPMT(E442,A442,Duration*VLOOKUP(PaymentFrqcy,Mapping!A:B,2,FALSE),LoanAmount,,VLOOKUP(PaymentsDue,Mapping!$A:$B,2,FALSE)))</f>
        <v>-700.1732389171101</v>
      </c>
      <c r="H442" s="62">
        <f>IF(A442="","",IPMT(E442,A442,Duration*VLOOKUP(PaymentFrqcy,Mapping!$A:$B,2,FALSE),LoanAmount,,VLOOKUP(PaymentsDue,Mapping!$A:$B,2,FALSE)))</f>
        <v>-143.58668977080526</v>
      </c>
      <c r="I442" s="58">
        <f t="shared" si="39"/>
        <v>63116.133325885436</v>
      </c>
      <c r="J442" s="12">
        <f t="shared" si="40"/>
        <v>8</v>
      </c>
      <c r="K442" s="78">
        <f t="shared" si="41"/>
        <v>2053</v>
      </c>
    </row>
    <row r="443" spans="1:11" x14ac:dyDescent="0.2">
      <c r="A443" s="12">
        <f>IFERROR(IF(A442+1&lt;=Duration*VLOOKUP(PaymentFrqcy,Mapping!A:B,2,FALSE),A442+1,""),"")</f>
        <v>399</v>
      </c>
      <c r="B443" s="58">
        <f t="shared" si="42"/>
        <v>63116.133325885436</v>
      </c>
      <c r="C443" s="59">
        <f t="shared" si="37"/>
        <v>56151</v>
      </c>
      <c r="D443" s="60">
        <f t="shared" si="38"/>
        <v>2053</v>
      </c>
      <c r="E443" s="61">
        <f>IF(A443="","",InterestRate/VLOOKUP(PaymentFrqcy,Mapping!$A:$B,2,FALSE))</f>
        <v>2.2499999999999998E-3</v>
      </c>
      <c r="F443" s="62">
        <f>IF(A443="","",PMT(E443,Duration*VLOOKUP(PaymentFrqcy,Mapping!A:B,2,FALSE),LoanAmount,,VLOOKUP(PaymentsDue,Mapping!$A:$B,2,FALSE)))</f>
        <v>-843.75992868791536</v>
      </c>
      <c r="G443" s="62">
        <f>IF(A443="","",PPMT(E443,A443,Duration*VLOOKUP(PaymentFrqcy,Mapping!A:B,2,FALSE),LoanAmount,,VLOOKUP(PaymentsDue,Mapping!$A:$B,2,FALSE)))</f>
        <v>-701.74862870467371</v>
      </c>
      <c r="H443" s="62">
        <f>IF(A443="","",IPMT(E443,A443,Duration*VLOOKUP(PaymentFrqcy,Mapping!$A:$B,2,FALSE),LoanAmount,,VLOOKUP(PaymentsDue,Mapping!$A:$B,2,FALSE)))</f>
        <v>-142.01129998324177</v>
      </c>
      <c r="I443" s="58">
        <f t="shared" si="39"/>
        <v>62414.384697180765</v>
      </c>
      <c r="J443" s="12">
        <f t="shared" si="40"/>
        <v>9</v>
      </c>
      <c r="K443" s="78">
        <f t="shared" si="41"/>
        <v>2053</v>
      </c>
    </row>
    <row r="444" spans="1:11" x14ac:dyDescent="0.2">
      <c r="A444" s="12">
        <f>IFERROR(IF(A443+1&lt;=Duration*VLOOKUP(PaymentFrqcy,Mapping!A:B,2,FALSE),A443+1,""),"")</f>
        <v>400</v>
      </c>
      <c r="B444" s="58">
        <f t="shared" si="42"/>
        <v>62414.384697180765</v>
      </c>
      <c r="C444" s="59">
        <f t="shared" si="37"/>
        <v>56181</v>
      </c>
      <c r="D444" s="60">
        <f t="shared" si="38"/>
        <v>2053</v>
      </c>
      <c r="E444" s="61">
        <f>IF(A444="","",InterestRate/VLOOKUP(PaymentFrqcy,Mapping!$A:$B,2,FALSE))</f>
        <v>2.2499999999999998E-3</v>
      </c>
      <c r="F444" s="62">
        <f>IF(A444="","",PMT(E444,Duration*VLOOKUP(PaymentFrqcy,Mapping!A:B,2,FALSE),LoanAmount,,VLOOKUP(PaymentsDue,Mapping!$A:$B,2,FALSE)))</f>
        <v>-843.75992868791536</v>
      </c>
      <c r="G444" s="62">
        <f>IF(A444="","",PPMT(E444,A444,Duration*VLOOKUP(PaymentFrqcy,Mapping!A:B,2,FALSE),LoanAmount,,VLOOKUP(PaymentsDue,Mapping!$A:$B,2,FALSE)))</f>
        <v>-703.32756311925925</v>
      </c>
      <c r="H444" s="62">
        <f>IF(A444="","",IPMT(E444,A444,Duration*VLOOKUP(PaymentFrqcy,Mapping!$A:$B,2,FALSE),LoanAmount,,VLOOKUP(PaymentsDue,Mapping!$A:$B,2,FALSE)))</f>
        <v>-140.43236556865622</v>
      </c>
      <c r="I444" s="58">
        <f t="shared" si="39"/>
        <v>61711.057134061506</v>
      </c>
      <c r="J444" s="12">
        <f t="shared" si="40"/>
        <v>10</v>
      </c>
      <c r="K444" s="78">
        <f t="shared" si="41"/>
        <v>2053</v>
      </c>
    </row>
    <row r="445" spans="1:11" x14ac:dyDescent="0.2">
      <c r="A445" s="12">
        <f>IFERROR(IF(A444+1&lt;=Duration*VLOOKUP(PaymentFrqcy,Mapping!A:B,2,FALSE),A444+1,""),"")</f>
        <v>401</v>
      </c>
      <c r="B445" s="58">
        <f t="shared" si="42"/>
        <v>61711.057134061506</v>
      </c>
      <c r="C445" s="59">
        <f t="shared" si="37"/>
        <v>56212</v>
      </c>
      <c r="D445" s="60">
        <f t="shared" si="38"/>
        <v>2053</v>
      </c>
      <c r="E445" s="61">
        <f>IF(A445="","",InterestRate/VLOOKUP(PaymentFrqcy,Mapping!$A:$B,2,FALSE))</f>
        <v>2.2499999999999998E-3</v>
      </c>
      <c r="F445" s="62">
        <f>IF(A445="","",PMT(E445,Duration*VLOOKUP(PaymentFrqcy,Mapping!A:B,2,FALSE),LoanAmount,,VLOOKUP(PaymentsDue,Mapping!$A:$B,2,FALSE)))</f>
        <v>-843.75992868791536</v>
      </c>
      <c r="G445" s="62">
        <f>IF(A445="","",PPMT(E445,A445,Duration*VLOOKUP(PaymentFrqcy,Mapping!A:B,2,FALSE),LoanAmount,,VLOOKUP(PaymentsDue,Mapping!$A:$B,2,FALSE)))</f>
        <v>-704.9100501362775</v>
      </c>
      <c r="H445" s="62">
        <f>IF(A445="","",IPMT(E445,A445,Duration*VLOOKUP(PaymentFrqcy,Mapping!$A:$B,2,FALSE),LoanAmount,,VLOOKUP(PaymentsDue,Mapping!$A:$B,2,FALSE)))</f>
        <v>-138.84987855163791</v>
      </c>
      <c r="I445" s="58">
        <f t="shared" si="39"/>
        <v>61006.147083925229</v>
      </c>
      <c r="J445" s="12">
        <f t="shared" si="40"/>
        <v>11</v>
      </c>
      <c r="K445" s="78">
        <f t="shared" si="41"/>
        <v>2053</v>
      </c>
    </row>
    <row r="446" spans="1:11" x14ac:dyDescent="0.2">
      <c r="A446" s="12">
        <f>IFERROR(IF(A445+1&lt;=Duration*VLOOKUP(PaymentFrqcy,Mapping!A:B,2,FALSE),A445+1,""),"")</f>
        <v>402</v>
      </c>
      <c r="B446" s="58">
        <f t="shared" si="42"/>
        <v>61006.147083925229</v>
      </c>
      <c r="C446" s="59">
        <f t="shared" si="37"/>
        <v>56242</v>
      </c>
      <c r="D446" s="60">
        <f t="shared" si="38"/>
        <v>2053</v>
      </c>
      <c r="E446" s="61">
        <f>IF(A446="","",InterestRate/VLOOKUP(PaymentFrqcy,Mapping!$A:$B,2,FALSE))</f>
        <v>2.2499999999999998E-3</v>
      </c>
      <c r="F446" s="62">
        <f>IF(A446="","",PMT(E446,Duration*VLOOKUP(PaymentFrqcy,Mapping!A:B,2,FALSE),LoanAmount,,VLOOKUP(PaymentsDue,Mapping!$A:$B,2,FALSE)))</f>
        <v>-843.75992868791536</v>
      </c>
      <c r="G446" s="62">
        <f>IF(A446="","",PPMT(E446,A446,Duration*VLOOKUP(PaymentFrqcy,Mapping!A:B,2,FALSE),LoanAmount,,VLOOKUP(PaymentsDue,Mapping!$A:$B,2,FALSE)))</f>
        <v>-706.49609774908413</v>
      </c>
      <c r="H446" s="62">
        <f>IF(A446="","",IPMT(E446,A446,Duration*VLOOKUP(PaymentFrqcy,Mapping!$A:$B,2,FALSE),LoanAmount,,VLOOKUP(PaymentsDue,Mapping!$A:$B,2,FALSE)))</f>
        <v>-137.26383093883126</v>
      </c>
      <c r="I446" s="58">
        <f t="shared" si="39"/>
        <v>60299.650986176144</v>
      </c>
      <c r="J446" s="12">
        <f t="shared" si="40"/>
        <v>12</v>
      </c>
      <c r="K446" s="78">
        <f t="shared" si="41"/>
        <v>2053</v>
      </c>
    </row>
    <row r="447" spans="1:11" x14ac:dyDescent="0.2">
      <c r="A447" s="12">
        <f>IFERROR(IF(A446+1&lt;=Duration*VLOOKUP(PaymentFrqcy,Mapping!A:B,2,FALSE),A446+1,""),"")</f>
        <v>403</v>
      </c>
      <c r="B447" s="58">
        <f t="shared" si="42"/>
        <v>60299.650986176144</v>
      </c>
      <c r="C447" s="59">
        <f t="shared" si="37"/>
        <v>56273</v>
      </c>
      <c r="D447" s="60">
        <f t="shared" si="38"/>
        <v>2054</v>
      </c>
      <c r="E447" s="61">
        <f>IF(A447="","",InterestRate/VLOOKUP(PaymentFrqcy,Mapping!$A:$B,2,FALSE))</f>
        <v>2.2499999999999998E-3</v>
      </c>
      <c r="F447" s="62">
        <f>IF(A447="","",PMT(E447,Duration*VLOOKUP(PaymentFrqcy,Mapping!A:B,2,FALSE),LoanAmount,,VLOOKUP(PaymentsDue,Mapping!$A:$B,2,FALSE)))</f>
        <v>-843.75992868791536</v>
      </c>
      <c r="G447" s="62">
        <f>IF(A447="","",PPMT(E447,A447,Duration*VLOOKUP(PaymentFrqcy,Mapping!A:B,2,FALSE),LoanAmount,,VLOOKUP(PaymentsDue,Mapping!$A:$B,2,FALSE)))</f>
        <v>-708.08571396901959</v>
      </c>
      <c r="H447" s="62">
        <f>IF(A447="","",IPMT(E447,A447,Duration*VLOOKUP(PaymentFrqcy,Mapping!$A:$B,2,FALSE),LoanAmount,,VLOOKUP(PaymentsDue,Mapping!$A:$B,2,FALSE)))</f>
        <v>-135.67421471889583</v>
      </c>
      <c r="I447" s="58">
        <f t="shared" si="39"/>
        <v>59591.565272207125</v>
      </c>
      <c r="J447" s="12">
        <f t="shared" si="40"/>
        <v>1</v>
      </c>
      <c r="K447" s="78">
        <f t="shared" si="41"/>
        <v>2054</v>
      </c>
    </row>
    <row r="448" spans="1:11" x14ac:dyDescent="0.2">
      <c r="A448" s="12">
        <f>IFERROR(IF(A447+1&lt;=Duration*VLOOKUP(PaymentFrqcy,Mapping!A:B,2,FALSE),A447+1,""),"")</f>
        <v>404</v>
      </c>
      <c r="B448" s="58">
        <f t="shared" si="42"/>
        <v>59591.565272207125</v>
      </c>
      <c r="C448" s="59">
        <f t="shared" si="37"/>
        <v>56304</v>
      </c>
      <c r="D448" s="60">
        <f t="shared" si="38"/>
        <v>2054</v>
      </c>
      <c r="E448" s="61">
        <f>IF(A448="","",InterestRate/VLOOKUP(PaymentFrqcy,Mapping!$A:$B,2,FALSE))</f>
        <v>2.2499999999999998E-3</v>
      </c>
      <c r="F448" s="62">
        <f>IF(A448="","",PMT(E448,Duration*VLOOKUP(PaymentFrqcy,Mapping!A:B,2,FALSE),LoanAmount,,VLOOKUP(PaymentsDue,Mapping!$A:$B,2,FALSE)))</f>
        <v>-843.75992868791536</v>
      </c>
      <c r="G448" s="62">
        <f>IF(A448="","",PPMT(E448,A448,Duration*VLOOKUP(PaymentFrqcy,Mapping!A:B,2,FALSE),LoanAmount,,VLOOKUP(PaymentsDue,Mapping!$A:$B,2,FALSE)))</f>
        <v>-709.67890682544987</v>
      </c>
      <c r="H448" s="62">
        <f>IF(A448="","",IPMT(E448,A448,Duration*VLOOKUP(PaymentFrqcy,Mapping!$A:$B,2,FALSE),LoanAmount,,VLOOKUP(PaymentsDue,Mapping!$A:$B,2,FALSE)))</f>
        <v>-134.08102186246552</v>
      </c>
      <c r="I448" s="58">
        <f t="shared" si="39"/>
        <v>58881.886365381673</v>
      </c>
      <c r="J448" s="12">
        <f t="shared" si="40"/>
        <v>2</v>
      </c>
      <c r="K448" s="78">
        <f t="shared" si="41"/>
        <v>2054</v>
      </c>
    </row>
    <row r="449" spans="1:11" x14ac:dyDescent="0.2">
      <c r="A449" s="12">
        <f>IFERROR(IF(A448+1&lt;=Duration*VLOOKUP(PaymentFrqcy,Mapping!A:B,2,FALSE),A448+1,""),"")</f>
        <v>405</v>
      </c>
      <c r="B449" s="58">
        <f t="shared" si="42"/>
        <v>58881.886365381673</v>
      </c>
      <c r="C449" s="59">
        <f t="shared" si="37"/>
        <v>56332</v>
      </c>
      <c r="D449" s="60">
        <f t="shared" si="38"/>
        <v>2054</v>
      </c>
      <c r="E449" s="61">
        <f>IF(A449="","",InterestRate/VLOOKUP(PaymentFrqcy,Mapping!$A:$B,2,FALSE))</f>
        <v>2.2499999999999998E-3</v>
      </c>
      <c r="F449" s="62">
        <f>IF(A449="","",PMT(E449,Duration*VLOOKUP(PaymentFrqcy,Mapping!A:B,2,FALSE),LoanAmount,,VLOOKUP(PaymentsDue,Mapping!$A:$B,2,FALSE)))</f>
        <v>-843.75992868791536</v>
      </c>
      <c r="G449" s="62">
        <f>IF(A449="","",PPMT(E449,A449,Duration*VLOOKUP(PaymentFrqcy,Mapping!A:B,2,FALSE),LoanAmount,,VLOOKUP(PaymentsDue,Mapping!$A:$B,2,FALSE)))</f>
        <v>-711.27568436580714</v>
      </c>
      <c r="H449" s="62">
        <f>IF(A449="","",IPMT(E449,A449,Duration*VLOOKUP(PaymentFrqcy,Mapping!$A:$B,2,FALSE),LoanAmount,,VLOOKUP(PaymentsDue,Mapping!$A:$B,2,FALSE)))</f>
        <v>-132.48424432210828</v>
      </c>
      <c r="I449" s="58">
        <f t="shared" si="39"/>
        <v>58170.610681015867</v>
      </c>
      <c r="J449" s="12">
        <f t="shared" si="40"/>
        <v>3</v>
      </c>
      <c r="K449" s="78">
        <f t="shared" si="41"/>
        <v>2054</v>
      </c>
    </row>
    <row r="450" spans="1:11" x14ac:dyDescent="0.2">
      <c r="A450" s="12">
        <f>IFERROR(IF(A449+1&lt;=Duration*VLOOKUP(PaymentFrqcy,Mapping!A:B,2,FALSE),A449+1,""),"")</f>
        <v>406</v>
      </c>
      <c r="B450" s="58">
        <f t="shared" si="42"/>
        <v>58170.610681015867</v>
      </c>
      <c r="C450" s="59">
        <f t="shared" si="37"/>
        <v>56363</v>
      </c>
      <c r="D450" s="60">
        <f t="shared" si="38"/>
        <v>2054</v>
      </c>
      <c r="E450" s="61">
        <f>IF(A450="","",InterestRate/VLOOKUP(PaymentFrqcy,Mapping!$A:$B,2,FALSE))</f>
        <v>2.2499999999999998E-3</v>
      </c>
      <c r="F450" s="62">
        <f>IF(A450="","",PMT(E450,Duration*VLOOKUP(PaymentFrqcy,Mapping!A:B,2,FALSE),LoanAmount,,VLOOKUP(PaymentsDue,Mapping!$A:$B,2,FALSE)))</f>
        <v>-843.75992868791536</v>
      </c>
      <c r="G450" s="62">
        <f>IF(A450="","",PPMT(E450,A450,Duration*VLOOKUP(PaymentFrqcy,Mapping!A:B,2,FALSE),LoanAmount,,VLOOKUP(PaymentsDue,Mapping!$A:$B,2,FALSE)))</f>
        <v>-712.87605465563024</v>
      </c>
      <c r="H450" s="62">
        <f>IF(A450="","",IPMT(E450,A450,Duration*VLOOKUP(PaymentFrqcy,Mapping!$A:$B,2,FALSE),LoanAmount,,VLOOKUP(PaymentsDue,Mapping!$A:$B,2,FALSE)))</f>
        <v>-130.88387403228521</v>
      </c>
      <c r="I450" s="58">
        <f t="shared" si="39"/>
        <v>57457.734626360238</v>
      </c>
      <c r="J450" s="12">
        <f t="shared" si="40"/>
        <v>4</v>
      </c>
      <c r="K450" s="78">
        <f t="shared" si="41"/>
        <v>2054</v>
      </c>
    </row>
    <row r="451" spans="1:11" x14ac:dyDescent="0.2">
      <c r="A451" s="12">
        <f>IFERROR(IF(A450+1&lt;=Duration*VLOOKUP(PaymentFrqcy,Mapping!A:B,2,FALSE),A450+1,""),"")</f>
        <v>407</v>
      </c>
      <c r="B451" s="58">
        <f t="shared" si="42"/>
        <v>57457.734626360238</v>
      </c>
      <c r="C451" s="59">
        <f t="shared" si="37"/>
        <v>56393</v>
      </c>
      <c r="D451" s="60">
        <f t="shared" si="38"/>
        <v>2054</v>
      </c>
      <c r="E451" s="61">
        <f>IF(A451="","",InterestRate/VLOOKUP(PaymentFrqcy,Mapping!$A:$B,2,FALSE))</f>
        <v>2.2499999999999998E-3</v>
      </c>
      <c r="F451" s="62">
        <f>IF(A451="","",PMT(E451,Duration*VLOOKUP(PaymentFrqcy,Mapping!A:B,2,FALSE),LoanAmount,,VLOOKUP(PaymentsDue,Mapping!$A:$B,2,FALSE)))</f>
        <v>-843.75992868791536</v>
      </c>
      <c r="G451" s="62">
        <f>IF(A451="","",PPMT(E451,A451,Duration*VLOOKUP(PaymentFrqcy,Mapping!A:B,2,FALSE),LoanAmount,,VLOOKUP(PaymentsDue,Mapping!$A:$B,2,FALSE)))</f>
        <v>-714.48002577860541</v>
      </c>
      <c r="H451" s="62">
        <f>IF(A451="","",IPMT(E451,A451,Duration*VLOOKUP(PaymentFrqcy,Mapping!$A:$B,2,FALSE),LoanAmount,,VLOOKUP(PaymentsDue,Mapping!$A:$B,2,FALSE)))</f>
        <v>-129.27990290931004</v>
      </c>
      <c r="I451" s="58">
        <f t="shared" si="39"/>
        <v>56743.254600581633</v>
      </c>
      <c r="J451" s="12">
        <f t="shared" si="40"/>
        <v>5</v>
      </c>
      <c r="K451" s="78">
        <f t="shared" si="41"/>
        <v>2054</v>
      </c>
    </row>
    <row r="452" spans="1:11" x14ac:dyDescent="0.2">
      <c r="A452" s="12">
        <f>IFERROR(IF(A451+1&lt;=Duration*VLOOKUP(PaymentFrqcy,Mapping!A:B,2,FALSE),A451+1,""),"")</f>
        <v>408</v>
      </c>
      <c r="B452" s="58">
        <f t="shared" si="42"/>
        <v>56743.254600581633</v>
      </c>
      <c r="C452" s="59">
        <f t="shared" si="37"/>
        <v>56424</v>
      </c>
      <c r="D452" s="60">
        <f t="shared" si="38"/>
        <v>2054</v>
      </c>
      <c r="E452" s="61">
        <f>IF(A452="","",InterestRate/VLOOKUP(PaymentFrqcy,Mapping!$A:$B,2,FALSE))</f>
        <v>2.2499999999999998E-3</v>
      </c>
      <c r="F452" s="62">
        <f>IF(A452="","",PMT(E452,Duration*VLOOKUP(PaymentFrqcy,Mapping!A:B,2,FALSE),LoanAmount,,VLOOKUP(PaymentsDue,Mapping!$A:$B,2,FALSE)))</f>
        <v>-843.75992868791536</v>
      </c>
      <c r="G452" s="62">
        <f>IF(A452="","",PPMT(E452,A452,Duration*VLOOKUP(PaymentFrqcy,Mapping!A:B,2,FALSE),LoanAmount,,VLOOKUP(PaymentsDue,Mapping!$A:$B,2,FALSE)))</f>
        <v>-716.08760583660717</v>
      </c>
      <c r="H452" s="62">
        <f>IF(A452="","",IPMT(E452,A452,Duration*VLOOKUP(PaymentFrqcy,Mapping!$A:$B,2,FALSE),LoanAmount,,VLOOKUP(PaymentsDue,Mapping!$A:$B,2,FALSE)))</f>
        <v>-127.67232285130819</v>
      </c>
      <c r="I452" s="58">
        <f t="shared" si="39"/>
        <v>56027.166994745028</v>
      </c>
      <c r="J452" s="12">
        <f t="shared" si="40"/>
        <v>6</v>
      </c>
      <c r="K452" s="78">
        <f t="shared" si="41"/>
        <v>2054</v>
      </c>
    </row>
    <row r="453" spans="1:11" x14ac:dyDescent="0.2">
      <c r="A453" s="12">
        <f>IFERROR(IF(A452+1&lt;=Duration*VLOOKUP(PaymentFrqcy,Mapping!A:B,2,FALSE),A452+1,""),"")</f>
        <v>409</v>
      </c>
      <c r="B453" s="58">
        <f t="shared" si="42"/>
        <v>56027.166994745028</v>
      </c>
      <c r="C453" s="59">
        <f t="shared" si="37"/>
        <v>56454</v>
      </c>
      <c r="D453" s="60">
        <f t="shared" si="38"/>
        <v>2054</v>
      </c>
      <c r="E453" s="61">
        <f>IF(A453="","",InterestRate/VLOOKUP(PaymentFrqcy,Mapping!$A:$B,2,FALSE))</f>
        <v>2.2499999999999998E-3</v>
      </c>
      <c r="F453" s="62">
        <f>IF(A453="","",PMT(E453,Duration*VLOOKUP(PaymentFrqcy,Mapping!A:B,2,FALSE),LoanAmount,,VLOOKUP(PaymentsDue,Mapping!$A:$B,2,FALSE)))</f>
        <v>-843.75992868791536</v>
      </c>
      <c r="G453" s="62">
        <f>IF(A453="","",PPMT(E453,A453,Duration*VLOOKUP(PaymentFrqcy,Mapping!A:B,2,FALSE),LoanAmount,,VLOOKUP(PaymentsDue,Mapping!$A:$B,2,FALSE)))</f>
        <v>-717.69880294973962</v>
      </c>
      <c r="H453" s="62">
        <f>IF(A453="","",IPMT(E453,A453,Duration*VLOOKUP(PaymentFrqcy,Mapping!$A:$B,2,FALSE),LoanAmount,,VLOOKUP(PaymentsDue,Mapping!$A:$B,2,FALSE)))</f>
        <v>-126.06112573817582</v>
      </c>
      <c r="I453" s="58">
        <f t="shared" si="39"/>
        <v>55309.468191795291</v>
      </c>
      <c r="J453" s="12">
        <f t="shared" si="40"/>
        <v>7</v>
      </c>
      <c r="K453" s="78">
        <f t="shared" si="41"/>
        <v>2054</v>
      </c>
    </row>
    <row r="454" spans="1:11" x14ac:dyDescent="0.2">
      <c r="A454" s="12">
        <f>IFERROR(IF(A453+1&lt;=Duration*VLOOKUP(PaymentFrqcy,Mapping!A:B,2,FALSE),A453+1,""),"")</f>
        <v>410</v>
      </c>
      <c r="B454" s="58">
        <f t="shared" si="42"/>
        <v>55309.468191795291</v>
      </c>
      <c r="C454" s="59">
        <f t="shared" si="37"/>
        <v>56485</v>
      </c>
      <c r="D454" s="60">
        <f t="shared" si="38"/>
        <v>2054</v>
      </c>
      <c r="E454" s="61">
        <f>IF(A454="","",InterestRate/VLOOKUP(PaymentFrqcy,Mapping!$A:$B,2,FALSE))</f>
        <v>2.2499999999999998E-3</v>
      </c>
      <c r="F454" s="62">
        <f>IF(A454="","",PMT(E454,Duration*VLOOKUP(PaymentFrqcy,Mapping!A:B,2,FALSE),LoanAmount,,VLOOKUP(PaymentsDue,Mapping!$A:$B,2,FALSE)))</f>
        <v>-843.75992868791536</v>
      </c>
      <c r="G454" s="62">
        <f>IF(A454="","",PPMT(E454,A454,Duration*VLOOKUP(PaymentFrqcy,Mapping!A:B,2,FALSE),LoanAmount,,VLOOKUP(PaymentsDue,Mapping!$A:$B,2,FALSE)))</f>
        <v>-719.31362525637655</v>
      </c>
      <c r="H454" s="62">
        <f>IF(A454="","",IPMT(E454,A454,Duration*VLOOKUP(PaymentFrqcy,Mapping!$A:$B,2,FALSE),LoanAmount,,VLOOKUP(PaymentsDue,Mapping!$A:$B,2,FALSE)))</f>
        <v>-124.44630343153891</v>
      </c>
      <c r="I454" s="58">
        <f t="shared" si="39"/>
        <v>54590.154566538913</v>
      </c>
      <c r="J454" s="12">
        <f t="shared" si="40"/>
        <v>8</v>
      </c>
      <c r="K454" s="78">
        <f t="shared" si="41"/>
        <v>2054</v>
      </c>
    </row>
    <row r="455" spans="1:11" x14ac:dyDescent="0.2">
      <c r="A455" s="12">
        <f>IFERROR(IF(A454+1&lt;=Duration*VLOOKUP(PaymentFrqcy,Mapping!A:B,2,FALSE),A454+1,""),"")</f>
        <v>411</v>
      </c>
      <c r="B455" s="58">
        <f t="shared" si="42"/>
        <v>54590.154566538913</v>
      </c>
      <c r="C455" s="59">
        <f t="shared" si="37"/>
        <v>56516</v>
      </c>
      <c r="D455" s="60">
        <f t="shared" si="38"/>
        <v>2054</v>
      </c>
      <c r="E455" s="61">
        <f>IF(A455="","",InterestRate/VLOOKUP(PaymentFrqcy,Mapping!$A:$B,2,FALSE))</f>
        <v>2.2499999999999998E-3</v>
      </c>
      <c r="F455" s="62">
        <f>IF(A455="","",PMT(E455,Duration*VLOOKUP(PaymentFrqcy,Mapping!A:B,2,FALSE),LoanAmount,,VLOOKUP(PaymentsDue,Mapping!$A:$B,2,FALSE)))</f>
        <v>-843.75992868791536</v>
      </c>
      <c r="G455" s="62">
        <f>IF(A455="","",PPMT(E455,A455,Duration*VLOOKUP(PaymentFrqcy,Mapping!A:B,2,FALSE),LoanAmount,,VLOOKUP(PaymentsDue,Mapping!$A:$B,2,FALSE)))</f>
        <v>-720.93208091320332</v>
      </c>
      <c r="H455" s="62">
        <f>IF(A455="","",IPMT(E455,A455,Duration*VLOOKUP(PaymentFrqcy,Mapping!$A:$B,2,FALSE),LoanAmount,,VLOOKUP(PaymentsDue,Mapping!$A:$B,2,FALSE)))</f>
        <v>-122.82784777471207</v>
      </c>
      <c r="I455" s="58">
        <f t="shared" si="39"/>
        <v>53869.222485625709</v>
      </c>
      <c r="J455" s="12">
        <f t="shared" si="40"/>
        <v>9</v>
      </c>
      <c r="K455" s="78">
        <f t="shared" si="41"/>
        <v>2054</v>
      </c>
    </row>
    <row r="456" spans="1:11" x14ac:dyDescent="0.2">
      <c r="A456" s="12">
        <f>IFERROR(IF(A455+1&lt;=Duration*VLOOKUP(PaymentFrqcy,Mapping!A:B,2,FALSE),A455+1,""),"")</f>
        <v>412</v>
      </c>
      <c r="B456" s="58">
        <f t="shared" si="42"/>
        <v>53869.222485625709</v>
      </c>
      <c r="C456" s="59">
        <f t="shared" si="37"/>
        <v>56546</v>
      </c>
      <c r="D456" s="60">
        <f t="shared" si="38"/>
        <v>2054</v>
      </c>
      <c r="E456" s="61">
        <f>IF(A456="","",InterestRate/VLOOKUP(PaymentFrqcy,Mapping!$A:$B,2,FALSE))</f>
        <v>2.2499999999999998E-3</v>
      </c>
      <c r="F456" s="62">
        <f>IF(A456="","",PMT(E456,Duration*VLOOKUP(PaymentFrqcy,Mapping!A:B,2,FALSE),LoanAmount,,VLOOKUP(PaymentsDue,Mapping!$A:$B,2,FALSE)))</f>
        <v>-843.75992868791536</v>
      </c>
      <c r="G456" s="62">
        <f>IF(A456="","",PPMT(E456,A456,Duration*VLOOKUP(PaymentFrqcy,Mapping!A:B,2,FALSE),LoanAmount,,VLOOKUP(PaymentsDue,Mapping!$A:$B,2,FALSE)))</f>
        <v>-722.55417809525807</v>
      </c>
      <c r="H456" s="62">
        <f>IF(A456="","",IPMT(E456,A456,Duration*VLOOKUP(PaymentFrqcy,Mapping!$A:$B,2,FALSE),LoanAmount,,VLOOKUP(PaymentsDue,Mapping!$A:$B,2,FALSE)))</f>
        <v>-121.20575059265734</v>
      </c>
      <c r="I456" s="58">
        <f t="shared" si="39"/>
        <v>53146.668307530454</v>
      </c>
      <c r="J456" s="12">
        <f t="shared" si="40"/>
        <v>10</v>
      </c>
      <c r="K456" s="78">
        <f t="shared" si="41"/>
        <v>2054</v>
      </c>
    </row>
    <row r="457" spans="1:11" x14ac:dyDescent="0.2">
      <c r="A457" s="12">
        <f>IFERROR(IF(A456+1&lt;=Duration*VLOOKUP(PaymentFrqcy,Mapping!A:B,2,FALSE),A456+1,""),"")</f>
        <v>413</v>
      </c>
      <c r="B457" s="58">
        <f t="shared" si="42"/>
        <v>53146.668307530454</v>
      </c>
      <c r="C457" s="59">
        <f t="shared" si="37"/>
        <v>56577</v>
      </c>
      <c r="D457" s="60">
        <f t="shared" si="38"/>
        <v>2054</v>
      </c>
      <c r="E457" s="61">
        <f>IF(A457="","",InterestRate/VLOOKUP(PaymentFrqcy,Mapping!$A:$B,2,FALSE))</f>
        <v>2.2499999999999998E-3</v>
      </c>
      <c r="F457" s="62">
        <f>IF(A457="","",PMT(E457,Duration*VLOOKUP(PaymentFrqcy,Mapping!A:B,2,FALSE),LoanAmount,,VLOOKUP(PaymentsDue,Mapping!$A:$B,2,FALSE)))</f>
        <v>-843.75992868791536</v>
      </c>
      <c r="G457" s="62">
        <f>IF(A457="","",PPMT(E457,A457,Duration*VLOOKUP(PaymentFrqcy,Mapping!A:B,2,FALSE),LoanAmount,,VLOOKUP(PaymentsDue,Mapping!$A:$B,2,FALSE)))</f>
        <v>-724.17992499597244</v>
      </c>
      <c r="H457" s="62">
        <f>IF(A457="","",IPMT(E457,A457,Duration*VLOOKUP(PaymentFrqcy,Mapping!$A:$B,2,FALSE),LoanAmount,,VLOOKUP(PaymentsDue,Mapping!$A:$B,2,FALSE)))</f>
        <v>-119.58000369194302</v>
      </c>
      <c r="I457" s="58">
        <f t="shared" si="39"/>
        <v>52422.48838253448</v>
      </c>
      <c r="J457" s="12">
        <f t="shared" si="40"/>
        <v>11</v>
      </c>
      <c r="K457" s="78">
        <f t="shared" si="41"/>
        <v>2054</v>
      </c>
    </row>
    <row r="458" spans="1:11" x14ac:dyDescent="0.2">
      <c r="A458" s="12">
        <f>IFERROR(IF(A457+1&lt;=Duration*VLOOKUP(PaymentFrqcy,Mapping!A:B,2,FALSE),A457+1,""),"")</f>
        <v>414</v>
      </c>
      <c r="B458" s="58">
        <f t="shared" si="42"/>
        <v>52422.48838253448</v>
      </c>
      <c r="C458" s="59">
        <f t="shared" si="37"/>
        <v>56607</v>
      </c>
      <c r="D458" s="60">
        <f t="shared" si="38"/>
        <v>2054</v>
      </c>
      <c r="E458" s="61">
        <f>IF(A458="","",InterestRate/VLOOKUP(PaymentFrqcy,Mapping!$A:$B,2,FALSE))</f>
        <v>2.2499999999999998E-3</v>
      </c>
      <c r="F458" s="62">
        <f>IF(A458="","",PMT(E458,Duration*VLOOKUP(PaymentFrqcy,Mapping!A:B,2,FALSE),LoanAmount,,VLOOKUP(PaymentsDue,Mapping!$A:$B,2,FALSE)))</f>
        <v>-843.75992868791536</v>
      </c>
      <c r="G458" s="62">
        <f>IF(A458="","",PPMT(E458,A458,Duration*VLOOKUP(PaymentFrqcy,Mapping!A:B,2,FALSE),LoanAmount,,VLOOKUP(PaymentsDue,Mapping!$A:$B,2,FALSE)))</f>
        <v>-725.80932982721322</v>
      </c>
      <c r="H458" s="62">
        <f>IF(A458="","",IPMT(E458,A458,Duration*VLOOKUP(PaymentFrqcy,Mapping!$A:$B,2,FALSE),LoanAmount,,VLOOKUP(PaymentsDue,Mapping!$A:$B,2,FALSE)))</f>
        <v>-117.95059886070209</v>
      </c>
      <c r="I458" s="58">
        <f t="shared" si="39"/>
        <v>51696.679052707266</v>
      </c>
      <c r="J458" s="12">
        <f t="shared" si="40"/>
        <v>12</v>
      </c>
      <c r="K458" s="78">
        <f t="shared" si="41"/>
        <v>2054</v>
      </c>
    </row>
    <row r="459" spans="1:11" x14ac:dyDescent="0.2">
      <c r="A459" s="12">
        <f>IFERROR(IF(A458+1&lt;=Duration*VLOOKUP(PaymentFrqcy,Mapping!A:B,2,FALSE),A458+1,""),"")</f>
        <v>415</v>
      </c>
      <c r="B459" s="58">
        <f t="shared" si="42"/>
        <v>51696.679052707266</v>
      </c>
      <c r="C459" s="59">
        <f t="shared" si="37"/>
        <v>56638</v>
      </c>
      <c r="D459" s="60">
        <f t="shared" si="38"/>
        <v>2055</v>
      </c>
      <c r="E459" s="61">
        <f>IF(A459="","",InterestRate/VLOOKUP(PaymentFrqcy,Mapping!$A:$B,2,FALSE))</f>
        <v>2.2499999999999998E-3</v>
      </c>
      <c r="F459" s="62">
        <f>IF(A459="","",PMT(E459,Duration*VLOOKUP(PaymentFrqcy,Mapping!A:B,2,FALSE),LoanAmount,,VLOOKUP(PaymentsDue,Mapping!$A:$B,2,FALSE)))</f>
        <v>-843.75992868791536</v>
      </c>
      <c r="G459" s="62">
        <f>IF(A459="","",PPMT(E459,A459,Duration*VLOOKUP(PaymentFrqcy,Mapping!A:B,2,FALSE),LoanAmount,,VLOOKUP(PaymentsDue,Mapping!$A:$B,2,FALSE)))</f>
        <v>-727.44240081932458</v>
      </c>
      <c r="H459" s="62">
        <f>IF(A459="","",IPMT(E459,A459,Duration*VLOOKUP(PaymentFrqcy,Mapping!$A:$B,2,FALSE),LoanAmount,,VLOOKUP(PaymentsDue,Mapping!$A:$B,2,FALSE)))</f>
        <v>-116.31752786859084</v>
      </c>
      <c r="I459" s="58">
        <f t="shared" si="39"/>
        <v>50969.236651887943</v>
      </c>
      <c r="J459" s="12">
        <f t="shared" si="40"/>
        <v>1</v>
      </c>
      <c r="K459" s="78">
        <f t="shared" si="41"/>
        <v>2055</v>
      </c>
    </row>
    <row r="460" spans="1:11" x14ac:dyDescent="0.2">
      <c r="A460" s="12">
        <f>IFERROR(IF(A459+1&lt;=Duration*VLOOKUP(PaymentFrqcy,Mapping!A:B,2,FALSE),A459+1,""),"")</f>
        <v>416</v>
      </c>
      <c r="B460" s="58">
        <f t="shared" si="42"/>
        <v>50969.236651887943</v>
      </c>
      <c r="C460" s="59">
        <f t="shared" si="37"/>
        <v>56669</v>
      </c>
      <c r="D460" s="60">
        <f t="shared" si="38"/>
        <v>2055</v>
      </c>
      <c r="E460" s="61">
        <f>IF(A460="","",InterestRate/VLOOKUP(PaymentFrqcy,Mapping!$A:$B,2,FALSE))</f>
        <v>2.2499999999999998E-3</v>
      </c>
      <c r="F460" s="62">
        <f>IF(A460="","",PMT(E460,Duration*VLOOKUP(PaymentFrqcy,Mapping!A:B,2,FALSE),LoanAmount,,VLOOKUP(PaymentsDue,Mapping!$A:$B,2,FALSE)))</f>
        <v>-843.75992868791536</v>
      </c>
      <c r="G460" s="62">
        <f>IF(A460="","",PPMT(E460,A460,Duration*VLOOKUP(PaymentFrqcy,Mapping!A:B,2,FALSE),LoanAmount,,VLOOKUP(PaymentsDue,Mapping!$A:$B,2,FALSE)))</f>
        <v>-729.07914622116812</v>
      </c>
      <c r="H460" s="62">
        <f>IF(A460="","",IPMT(E460,A460,Duration*VLOOKUP(PaymentFrqcy,Mapping!$A:$B,2,FALSE),LoanAmount,,VLOOKUP(PaymentsDue,Mapping!$A:$B,2,FALSE)))</f>
        <v>-114.68078246674737</v>
      </c>
      <c r="I460" s="58">
        <f t="shared" si="39"/>
        <v>50240.157505666772</v>
      </c>
      <c r="J460" s="12">
        <f t="shared" si="40"/>
        <v>2</v>
      </c>
      <c r="K460" s="78">
        <f t="shared" si="41"/>
        <v>2055</v>
      </c>
    </row>
    <row r="461" spans="1:11" x14ac:dyDescent="0.2">
      <c r="A461" s="12">
        <f>IFERROR(IF(A460+1&lt;=Duration*VLOOKUP(PaymentFrqcy,Mapping!A:B,2,FALSE),A460+1,""),"")</f>
        <v>417</v>
      </c>
      <c r="B461" s="58">
        <f t="shared" si="42"/>
        <v>50240.157505666772</v>
      </c>
      <c r="C461" s="59">
        <f t="shared" si="37"/>
        <v>56697</v>
      </c>
      <c r="D461" s="60">
        <f t="shared" si="38"/>
        <v>2055</v>
      </c>
      <c r="E461" s="61">
        <f>IF(A461="","",InterestRate/VLOOKUP(PaymentFrqcy,Mapping!$A:$B,2,FALSE))</f>
        <v>2.2499999999999998E-3</v>
      </c>
      <c r="F461" s="62">
        <f>IF(A461="","",PMT(E461,Duration*VLOOKUP(PaymentFrqcy,Mapping!A:B,2,FALSE),LoanAmount,,VLOOKUP(PaymentsDue,Mapping!$A:$B,2,FALSE)))</f>
        <v>-843.75992868791536</v>
      </c>
      <c r="G461" s="62">
        <f>IF(A461="","",PPMT(E461,A461,Duration*VLOOKUP(PaymentFrqcy,Mapping!A:B,2,FALSE),LoanAmount,,VLOOKUP(PaymentsDue,Mapping!$A:$B,2,FALSE)))</f>
        <v>-730.71957430016573</v>
      </c>
      <c r="H461" s="62">
        <f>IF(A461="","",IPMT(E461,A461,Duration*VLOOKUP(PaymentFrqcy,Mapping!$A:$B,2,FALSE),LoanAmount,,VLOOKUP(PaymentsDue,Mapping!$A:$B,2,FALSE)))</f>
        <v>-113.04035438774976</v>
      </c>
      <c r="I461" s="58">
        <f t="shared" si="39"/>
        <v>49509.437931366607</v>
      </c>
      <c r="J461" s="12">
        <f t="shared" si="40"/>
        <v>3</v>
      </c>
      <c r="K461" s="78">
        <f t="shared" si="41"/>
        <v>2055</v>
      </c>
    </row>
    <row r="462" spans="1:11" x14ac:dyDescent="0.2">
      <c r="A462" s="12">
        <f>IFERROR(IF(A461+1&lt;=Duration*VLOOKUP(PaymentFrqcy,Mapping!A:B,2,FALSE),A461+1,""),"")</f>
        <v>418</v>
      </c>
      <c r="B462" s="58">
        <f t="shared" si="42"/>
        <v>49509.437931366607</v>
      </c>
      <c r="C462" s="59">
        <f t="shared" si="37"/>
        <v>56728</v>
      </c>
      <c r="D462" s="60">
        <f t="shared" si="38"/>
        <v>2055</v>
      </c>
      <c r="E462" s="61">
        <f>IF(A462="","",InterestRate/VLOOKUP(PaymentFrqcy,Mapping!$A:$B,2,FALSE))</f>
        <v>2.2499999999999998E-3</v>
      </c>
      <c r="F462" s="62">
        <f>IF(A462="","",PMT(E462,Duration*VLOOKUP(PaymentFrqcy,Mapping!A:B,2,FALSE),LoanAmount,,VLOOKUP(PaymentsDue,Mapping!$A:$B,2,FALSE)))</f>
        <v>-843.75992868791536</v>
      </c>
      <c r="G462" s="62">
        <f>IF(A462="","",PPMT(E462,A462,Duration*VLOOKUP(PaymentFrqcy,Mapping!A:B,2,FALSE),LoanAmount,,VLOOKUP(PaymentsDue,Mapping!$A:$B,2,FALSE)))</f>
        <v>-732.36369334234109</v>
      </c>
      <c r="H462" s="62">
        <f>IF(A462="","",IPMT(E462,A462,Duration*VLOOKUP(PaymentFrqcy,Mapping!$A:$B,2,FALSE),LoanAmount,,VLOOKUP(PaymentsDue,Mapping!$A:$B,2,FALSE)))</f>
        <v>-111.39623534557438</v>
      </c>
      <c r="I462" s="58">
        <f t="shared" si="39"/>
        <v>48777.074238024266</v>
      </c>
      <c r="J462" s="12">
        <f t="shared" si="40"/>
        <v>4</v>
      </c>
      <c r="K462" s="78">
        <f t="shared" si="41"/>
        <v>2055</v>
      </c>
    </row>
    <row r="463" spans="1:11" x14ac:dyDescent="0.2">
      <c r="A463" s="12">
        <f>IFERROR(IF(A462+1&lt;=Duration*VLOOKUP(PaymentFrqcy,Mapping!A:B,2,FALSE),A462+1,""),"")</f>
        <v>419</v>
      </c>
      <c r="B463" s="58">
        <f t="shared" si="42"/>
        <v>48777.074238024266</v>
      </c>
      <c r="C463" s="59">
        <f t="shared" si="37"/>
        <v>56758</v>
      </c>
      <c r="D463" s="60">
        <f t="shared" si="38"/>
        <v>2055</v>
      </c>
      <c r="E463" s="61">
        <f>IF(A463="","",InterestRate/VLOOKUP(PaymentFrqcy,Mapping!$A:$B,2,FALSE))</f>
        <v>2.2499999999999998E-3</v>
      </c>
      <c r="F463" s="62">
        <f>IF(A463="","",PMT(E463,Duration*VLOOKUP(PaymentFrqcy,Mapping!A:B,2,FALSE),LoanAmount,,VLOOKUP(PaymentsDue,Mapping!$A:$B,2,FALSE)))</f>
        <v>-843.75992868791536</v>
      </c>
      <c r="G463" s="62">
        <f>IF(A463="","",PPMT(E463,A463,Duration*VLOOKUP(PaymentFrqcy,Mapping!A:B,2,FALSE),LoanAmount,,VLOOKUP(PaymentsDue,Mapping!$A:$B,2,FALSE)))</f>
        <v>-734.01151165236126</v>
      </c>
      <c r="H463" s="62">
        <f>IF(A463="","",IPMT(E463,A463,Duration*VLOOKUP(PaymentFrqcy,Mapping!$A:$B,2,FALSE),LoanAmount,,VLOOKUP(PaymentsDue,Mapping!$A:$B,2,FALSE)))</f>
        <v>-109.74841703555411</v>
      </c>
      <c r="I463" s="58">
        <f t="shared" si="39"/>
        <v>48043.062726371907</v>
      </c>
      <c r="J463" s="12">
        <f t="shared" si="40"/>
        <v>5</v>
      </c>
      <c r="K463" s="78">
        <f t="shared" si="41"/>
        <v>2055</v>
      </c>
    </row>
    <row r="464" spans="1:11" x14ac:dyDescent="0.2">
      <c r="A464" s="12">
        <f>IFERROR(IF(A463+1&lt;=Duration*VLOOKUP(PaymentFrqcy,Mapping!A:B,2,FALSE),A463+1,""),"")</f>
        <v>420</v>
      </c>
      <c r="B464" s="58">
        <f t="shared" si="42"/>
        <v>48043.062726371907</v>
      </c>
      <c r="C464" s="59">
        <f t="shared" si="37"/>
        <v>56789</v>
      </c>
      <c r="D464" s="60">
        <f t="shared" si="38"/>
        <v>2055</v>
      </c>
      <c r="E464" s="61">
        <f>IF(A464="","",InterestRate/VLOOKUP(PaymentFrqcy,Mapping!$A:$B,2,FALSE))</f>
        <v>2.2499999999999998E-3</v>
      </c>
      <c r="F464" s="62">
        <f>IF(A464="","",PMT(E464,Duration*VLOOKUP(PaymentFrqcy,Mapping!A:B,2,FALSE),LoanAmount,,VLOOKUP(PaymentsDue,Mapping!$A:$B,2,FALSE)))</f>
        <v>-843.75992868791536</v>
      </c>
      <c r="G464" s="62">
        <f>IF(A464="","",PPMT(E464,A464,Duration*VLOOKUP(PaymentFrqcy,Mapping!A:B,2,FALSE),LoanAmount,,VLOOKUP(PaymentsDue,Mapping!$A:$B,2,FALSE)))</f>
        <v>-735.6630375535791</v>
      </c>
      <c r="H464" s="62">
        <f>IF(A464="","",IPMT(E464,A464,Duration*VLOOKUP(PaymentFrqcy,Mapping!$A:$B,2,FALSE),LoanAmount,,VLOOKUP(PaymentsDue,Mapping!$A:$B,2,FALSE)))</f>
        <v>-108.0968911343363</v>
      </c>
      <c r="I464" s="58">
        <f t="shared" si="39"/>
        <v>47307.399688818325</v>
      </c>
      <c r="J464" s="12">
        <f t="shared" si="40"/>
        <v>6</v>
      </c>
      <c r="K464" s="78">
        <f t="shared" si="41"/>
        <v>2055</v>
      </c>
    </row>
    <row r="465" spans="1:11" x14ac:dyDescent="0.2">
      <c r="A465" s="12">
        <f>IFERROR(IF(A464+1&lt;=Duration*VLOOKUP(PaymentFrqcy,Mapping!A:B,2,FALSE),A464+1,""),"")</f>
        <v>421</v>
      </c>
      <c r="B465" s="58">
        <f t="shared" si="42"/>
        <v>47307.399688818325</v>
      </c>
      <c r="C465" s="59">
        <f t="shared" si="37"/>
        <v>56819</v>
      </c>
      <c r="D465" s="60">
        <f t="shared" si="38"/>
        <v>2055</v>
      </c>
      <c r="E465" s="61">
        <f>IF(A465="","",InterestRate/VLOOKUP(PaymentFrqcy,Mapping!$A:$B,2,FALSE))</f>
        <v>2.2499999999999998E-3</v>
      </c>
      <c r="F465" s="62">
        <f>IF(A465="","",PMT(E465,Duration*VLOOKUP(PaymentFrqcy,Mapping!A:B,2,FALSE),LoanAmount,,VLOOKUP(PaymentsDue,Mapping!$A:$B,2,FALSE)))</f>
        <v>-843.75992868791536</v>
      </c>
      <c r="G465" s="62">
        <f>IF(A465="","",PPMT(E465,A465,Duration*VLOOKUP(PaymentFrqcy,Mapping!A:B,2,FALSE),LoanAmount,,VLOOKUP(PaymentsDue,Mapping!$A:$B,2,FALSE)))</f>
        <v>-737.31827938807476</v>
      </c>
      <c r="H465" s="62">
        <f>IF(A465="","",IPMT(E465,A465,Duration*VLOOKUP(PaymentFrqcy,Mapping!$A:$B,2,FALSE),LoanAmount,,VLOOKUP(PaymentsDue,Mapping!$A:$B,2,FALSE)))</f>
        <v>-106.44164929984073</v>
      </c>
      <c r="I465" s="58">
        <f t="shared" si="39"/>
        <v>46570.081409430248</v>
      </c>
      <c r="J465" s="12">
        <f t="shared" si="40"/>
        <v>7</v>
      </c>
      <c r="K465" s="78">
        <f t="shared" si="41"/>
        <v>2055</v>
      </c>
    </row>
    <row r="466" spans="1:11" x14ac:dyDescent="0.2">
      <c r="A466" s="12">
        <f>IFERROR(IF(A465+1&lt;=Duration*VLOOKUP(PaymentFrqcy,Mapping!A:B,2,FALSE),A465+1,""),"")</f>
        <v>422</v>
      </c>
      <c r="B466" s="58">
        <f t="shared" si="42"/>
        <v>46570.081409430248</v>
      </c>
      <c r="C466" s="59">
        <f t="shared" si="37"/>
        <v>56850</v>
      </c>
      <c r="D466" s="60">
        <f t="shared" si="38"/>
        <v>2055</v>
      </c>
      <c r="E466" s="61">
        <f>IF(A466="","",InterestRate/VLOOKUP(PaymentFrqcy,Mapping!$A:$B,2,FALSE))</f>
        <v>2.2499999999999998E-3</v>
      </c>
      <c r="F466" s="62">
        <f>IF(A466="","",PMT(E466,Duration*VLOOKUP(PaymentFrqcy,Mapping!A:B,2,FALSE),LoanAmount,,VLOOKUP(PaymentsDue,Mapping!$A:$B,2,FALSE)))</f>
        <v>-843.75992868791536</v>
      </c>
      <c r="G466" s="62">
        <f>IF(A466="","",PPMT(E466,A466,Duration*VLOOKUP(PaymentFrqcy,Mapping!A:B,2,FALSE),LoanAmount,,VLOOKUP(PaymentsDue,Mapping!$A:$B,2,FALSE)))</f>
        <v>-738.97724551669774</v>
      </c>
      <c r="H466" s="62">
        <f>IF(A466="","",IPMT(E466,A466,Duration*VLOOKUP(PaymentFrqcy,Mapping!$A:$B,2,FALSE),LoanAmount,,VLOOKUP(PaymentsDue,Mapping!$A:$B,2,FALSE)))</f>
        <v>-104.78268317121757</v>
      </c>
      <c r="I466" s="58">
        <f t="shared" si="39"/>
        <v>45831.104163913551</v>
      </c>
      <c r="J466" s="12">
        <f t="shared" si="40"/>
        <v>8</v>
      </c>
      <c r="K466" s="78">
        <f t="shared" si="41"/>
        <v>2055</v>
      </c>
    </row>
    <row r="467" spans="1:11" x14ac:dyDescent="0.2">
      <c r="A467" s="12">
        <f>IFERROR(IF(A466+1&lt;=Duration*VLOOKUP(PaymentFrqcy,Mapping!A:B,2,FALSE),A466+1,""),"")</f>
        <v>423</v>
      </c>
      <c r="B467" s="58">
        <f t="shared" si="42"/>
        <v>45831.104163913551</v>
      </c>
      <c r="C467" s="59">
        <f t="shared" si="37"/>
        <v>56881</v>
      </c>
      <c r="D467" s="60">
        <f t="shared" si="38"/>
        <v>2055</v>
      </c>
      <c r="E467" s="61">
        <f>IF(A467="","",InterestRate/VLOOKUP(PaymentFrqcy,Mapping!$A:$B,2,FALSE))</f>
        <v>2.2499999999999998E-3</v>
      </c>
      <c r="F467" s="62">
        <f>IF(A467="","",PMT(E467,Duration*VLOOKUP(PaymentFrqcy,Mapping!A:B,2,FALSE),LoanAmount,,VLOOKUP(PaymentsDue,Mapping!$A:$B,2,FALSE)))</f>
        <v>-843.75992868791536</v>
      </c>
      <c r="G467" s="62">
        <f>IF(A467="","",PPMT(E467,A467,Duration*VLOOKUP(PaymentFrqcy,Mapping!A:B,2,FALSE),LoanAmount,,VLOOKUP(PaymentsDue,Mapping!$A:$B,2,FALSE)))</f>
        <v>-740.63994431911033</v>
      </c>
      <c r="H467" s="62">
        <f>IF(A467="","",IPMT(E467,A467,Duration*VLOOKUP(PaymentFrqcy,Mapping!$A:$B,2,FALSE),LoanAmount,,VLOOKUP(PaymentsDue,Mapping!$A:$B,2,FALSE)))</f>
        <v>-103.11998436880499</v>
      </c>
      <c r="I467" s="58">
        <f t="shared" si="39"/>
        <v>45090.46421959444</v>
      </c>
      <c r="J467" s="12">
        <f t="shared" si="40"/>
        <v>9</v>
      </c>
      <c r="K467" s="78">
        <f t="shared" si="41"/>
        <v>2055</v>
      </c>
    </row>
    <row r="468" spans="1:11" x14ac:dyDescent="0.2">
      <c r="A468" s="12">
        <f>IFERROR(IF(A467+1&lt;=Duration*VLOOKUP(PaymentFrqcy,Mapping!A:B,2,FALSE),A467+1,""),"")</f>
        <v>424</v>
      </c>
      <c r="B468" s="58">
        <f t="shared" si="42"/>
        <v>45090.46421959444</v>
      </c>
      <c r="C468" s="59">
        <f t="shared" si="37"/>
        <v>56911</v>
      </c>
      <c r="D468" s="60">
        <f t="shared" si="38"/>
        <v>2055</v>
      </c>
      <c r="E468" s="61">
        <f>IF(A468="","",InterestRate/VLOOKUP(PaymentFrqcy,Mapping!$A:$B,2,FALSE))</f>
        <v>2.2499999999999998E-3</v>
      </c>
      <c r="F468" s="62">
        <f>IF(A468="","",PMT(E468,Duration*VLOOKUP(PaymentFrqcy,Mapping!A:B,2,FALSE),LoanAmount,,VLOOKUP(PaymentsDue,Mapping!$A:$B,2,FALSE)))</f>
        <v>-843.75992868791536</v>
      </c>
      <c r="G468" s="62">
        <f>IF(A468="","",PPMT(E468,A468,Duration*VLOOKUP(PaymentFrqcy,Mapping!A:B,2,FALSE),LoanAmount,,VLOOKUP(PaymentsDue,Mapping!$A:$B,2,FALSE)))</f>
        <v>-742.30638419382831</v>
      </c>
      <c r="H468" s="62">
        <f>IF(A468="","",IPMT(E468,A468,Duration*VLOOKUP(PaymentFrqcy,Mapping!$A:$B,2,FALSE),LoanAmount,,VLOOKUP(PaymentsDue,Mapping!$A:$B,2,FALSE)))</f>
        <v>-101.45354449408701</v>
      </c>
      <c r="I468" s="58">
        <f t="shared" si="39"/>
        <v>44348.157835400612</v>
      </c>
      <c r="J468" s="12">
        <f t="shared" si="40"/>
        <v>10</v>
      </c>
      <c r="K468" s="78">
        <f t="shared" si="41"/>
        <v>2055</v>
      </c>
    </row>
    <row r="469" spans="1:11" x14ac:dyDescent="0.2">
      <c r="A469" s="12">
        <f>IFERROR(IF(A468+1&lt;=Duration*VLOOKUP(PaymentFrqcy,Mapping!A:B,2,FALSE),A468+1,""),"")</f>
        <v>425</v>
      </c>
      <c r="B469" s="58">
        <f t="shared" si="42"/>
        <v>44348.157835400612</v>
      </c>
      <c r="C469" s="59">
        <f t="shared" si="37"/>
        <v>56942</v>
      </c>
      <c r="D469" s="60">
        <f t="shared" si="38"/>
        <v>2055</v>
      </c>
      <c r="E469" s="61">
        <f>IF(A469="","",InterestRate/VLOOKUP(PaymentFrqcy,Mapping!$A:$B,2,FALSE))</f>
        <v>2.2499999999999998E-3</v>
      </c>
      <c r="F469" s="62">
        <f>IF(A469="","",PMT(E469,Duration*VLOOKUP(PaymentFrqcy,Mapping!A:B,2,FALSE),LoanAmount,,VLOOKUP(PaymentsDue,Mapping!$A:$B,2,FALSE)))</f>
        <v>-843.75992868791536</v>
      </c>
      <c r="G469" s="62">
        <f>IF(A469="","",PPMT(E469,A469,Duration*VLOOKUP(PaymentFrqcy,Mapping!A:B,2,FALSE),LoanAmount,,VLOOKUP(PaymentsDue,Mapping!$A:$B,2,FALSE)))</f>
        <v>-743.97657355826459</v>
      </c>
      <c r="H469" s="62">
        <f>IF(A469="","",IPMT(E469,A469,Duration*VLOOKUP(PaymentFrqcy,Mapping!$A:$B,2,FALSE),LoanAmount,,VLOOKUP(PaymentsDue,Mapping!$A:$B,2,FALSE)))</f>
        <v>-99.7833551296509</v>
      </c>
      <c r="I469" s="58">
        <f t="shared" si="39"/>
        <v>43604.18126184235</v>
      </c>
      <c r="J469" s="12">
        <f t="shared" si="40"/>
        <v>11</v>
      </c>
      <c r="K469" s="78">
        <f t="shared" si="41"/>
        <v>2055</v>
      </c>
    </row>
    <row r="470" spans="1:11" x14ac:dyDescent="0.2">
      <c r="A470" s="12">
        <f>IFERROR(IF(A469+1&lt;=Duration*VLOOKUP(PaymentFrqcy,Mapping!A:B,2,FALSE),A469+1,""),"")</f>
        <v>426</v>
      </c>
      <c r="B470" s="58">
        <f t="shared" si="42"/>
        <v>43604.18126184235</v>
      </c>
      <c r="C470" s="59">
        <f t="shared" si="37"/>
        <v>56972</v>
      </c>
      <c r="D470" s="60">
        <f t="shared" si="38"/>
        <v>2055</v>
      </c>
      <c r="E470" s="61">
        <f>IF(A470="","",InterestRate/VLOOKUP(PaymentFrqcy,Mapping!$A:$B,2,FALSE))</f>
        <v>2.2499999999999998E-3</v>
      </c>
      <c r="F470" s="62">
        <f>IF(A470="","",PMT(E470,Duration*VLOOKUP(PaymentFrqcy,Mapping!A:B,2,FALSE),LoanAmount,,VLOOKUP(PaymentsDue,Mapping!$A:$B,2,FALSE)))</f>
        <v>-843.75992868791536</v>
      </c>
      <c r="G470" s="62">
        <f>IF(A470="","",PPMT(E470,A470,Duration*VLOOKUP(PaymentFrqcy,Mapping!A:B,2,FALSE),LoanAmount,,VLOOKUP(PaymentsDue,Mapping!$A:$B,2,FALSE)))</f>
        <v>-745.65052084877061</v>
      </c>
      <c r="H470" s="62">
        <f>IF(A470="","",IPMT(E470,A470,Duration*VLOOKUP(PaymentFrqcy,Mapping!$A:$B,2,FALSE),LoanAmount,,VLOOKUP(PaymentsDue,Mapping!$A:$B,2,FALSE)))</f>
        <v>-98.109407839144808</v>
      </c>
      <c r="I470" s="58">
        <f t="shared" si="39"/>
        <v>42858.530740993578</v>
      </c>
      <c r="J470" s="12">
        <f t="shared" si="40"/>
        <v>12</v>
      </c>
      <c r="K470" s="78">
        <f t="shared" si="41"/>
        <v>2055</v>
      </c>
    </row>
    <row r="471" spans="1:11" x14ac:dyDescent="0.2">
      <c r="A471" s="12">
        <f>IFERROR(IF(A470+1&lt;=Duration*VLOOKUP(PaymentFrqcy,Mapping!A:B,2,FALSE),A470+1,""),"")</f>
        <v>427</v>
      </c>
      <c r="B471" s="58">
        <f t="shared" si="42"/>
        <v>42858.530740993578</v>
      </c>
      <c r="C471" s="59">
        <f t="shared" si="37"/>
        <v>57003</v>
      </c>
      <c r="D471" s="60">
        <f t="shared" si="38"/>
        <v>2056</v>
      </c>
      <c r="E471" s="61">
        <f>IF(A471="","",InterestRate/VLOOKUP(PaymentFrqcy,Mapping!$A:$B,2,FALSE))</f>
        <v>2.2499999999999998E-3</v>
      </c>
      <c r="F471" s="62">
        <f>IF(A471="","",PMT(E471,Duration*VLOOKUP(PaymentFrqcy,Mapping!A:B,2,FALSE),LoanAmount,,VLOOKUP(PaymentsDue,Mapping!$A:$B,2,FALSE)))</f>
        <v>-843.75992868791536</v>
      </c>
      <c r="G471" s="62">
        <f>IF(A471="","",PPMT(E471,A471,Duration*VLOOKUP(PaymentFrqcy,Mapping!A:B,2,FALSE),LoanAmount,,VLOOKUP(PaymentsDue,Mapping!$A:$B,2,FALSE)))</f>
        <v>-747.32823452068033</v>
      </c>
      <c r="H471" s="62">
        <f>IF(A471="","",IPMT(E471,A471,Duration*VLOOKUP(PaymentFrqcy,Mapping!$A:$B,2,FALSE),LoanAmount,,VLOOKUP(PaymentsDue,Mapping!$A:$B,2,FALSE)))</f>
        <v>-96.431694167235065</v>
      </c>
      <c r="I471" s="58">
        <f t="shared" si="39"/>
        <v>42111.202506472895</v>
      </c>
      <c r="J471" s="12">
        <f t="shared" si="40"/>
        <v>1</v>
      </c>
      <c r="K471" s="78">
        <f t="shared" si="41"/>
        <v>2056</v>
      </c>
    </row>
    <row r="472" spans="1:11" x14ac:dyDescent="0.2">
      <c r="A472" s="12">
        <f>IFERROR(IF(A471+1&lt;=Duration*VLOOKUP(PaymentFrqcy,Mapping!A:B,2,FALSE),A471+1,""),"")</f>
        <v>428</v>
      </c>
      <c r="B472" s="58">
        <f t="shared" si="42"/>
        <v>42111.202506472895</v>
      </c>
      <c r="C472" s="59">
        <f t="shared" si="37"/>
        <v>57034</v>
      </c>
      <c r="D472" s="60">
        <f t="shared" si="38"/>
        <v>2056</v>
      </c>
      <c r="E472" s="61">
        <f>IF(A472="","",InterestRate/VLOOKUP(PaymentFrqcy,Mapping!$A:$B,2,FALSE))</f>
        <v>2.2499999999999998E-3</v>
      </c>
      <c r="F472" s="62">
        <f>IF(A472="","",PMT(E472,Duration*VLOOKUP(PaymentFrqcy,Mapping!A:B,2,FALSE),LoanAmount,,VLOOKUP(PaymentsDue,Mapping!$A:$B,2,FALSE)))</f>
        <v>-843.75992868791536</v>
      </c>
      <c r="G472" s="62">
        <f>IF(A472="","",PPMT(E472,A472,Duration*VLOOKUP(PaymentFrqcy,Mapping!A:B,2,FALSE),LoanAmount,,VLOOKUP(PaymentsDue,Mapping!$A:$B,2,FALSE)))</f>
        <v>-749.00972304835193</v>
      </c>
      <c r="H472" s="62">
        <f>IF(A472="","",IPMT(E472,A472,Duration*VLOOKUP(PaymentFrqcy,Mapping!$A:$B,2,FALSE),LoanAmount,,VLOOKUP(PaymentsDue,Mapping!$A:$B,2,FALSE)))</f>
        <v>-94.750205639563546</v>
      </c>
      <c r="I472" s="58">
        <f t="shared" si="39"/>
        <v>41362.192783424543</v>
      </c>
      <c r="J472" s="12">
        <f t="shared" si="40"/>
        <v>2</v>
      </c>
      <c r="K472" s="78">
        <f t="shared" si="41"/>
        <v>2056</v>
      </c>
    </row>
    <row r="473" spans="1:11" x14ac:dyDescent="0.2">
      <c r="A473" s="12">
        <f>IFERROR(IF(A472+1&lt;=Duration*VLOOKUP(PaymentFrqcy,Mapping!A:B,2,FALSE),A472+1,""),"")</f>
        <v>429</v>
      </c>
      <c r="B473" s="58">
        <f t="shared" si="42"/>
        <v>41362.192783424543</v>
      </c>
      <c r="C473" s="59">
        <f t="shared" si="37"/>
        <v>57063</v>
      </c>
      <c r="D473" s="60">
        <f t="shared" si="38"/>
        <v>2056</v>
      </c>
      <c r="E473" s="61">
        <f>IF(A473="","",InterestRate/VLOOKUP(PaymentFrqcy,Mapping!$A:$B,2,FALSE))</f>
        <v>2.2499999999999998E-3</v>
      </c>
      <c r="F473" s="62">
        <f>IF(A473="","",PMT(E473,Duration*VLOOKUP(PaymentFrqcy,Mapping!A:B,2,FALSE),LoanAmount,,VLOOKUP(PaymentsDue,Mapping!$A:$B,2,FALSE)))</f>
        <v>-843.75992868791536</v>
      </c>
      <c r="G473" s="62">
        <f>IF(A473="","",PPMT(E473,A473,Duration*VLOOKUP(PaymentFrqcy,Mapping!A:B,2,FALSE),LoanAmount,,VLOOKUP(PaymentsDue,Mapping!$A:$B,2,FALSE)))</f>
        <v>-750.69499492521061</v>
      </c>
      <c r="H473" s="62">
        <f>IF(A473="","",IPMT(E473,A473,Duration*VLOOKUP(PaymentFrqcy,Mapping!$A:$B,2,FALSE),LoanAmount,,VLOOKUP(PaymentsDue,Mapping!$A:$B,2,FALSE)))</f>
        <v>-93.064933762704754</v>
      </c>
      <c r="I473" s="58">
        <f t="shared" si="39"/>
        <v>40611.497788499335</v>
      </c>
      <c r="J473" s="12">
        <f t="shared" si="40"/>
        <v>3</v>
      </c>
      <c r="K473" s="78">
        <f t="shared" si="41"/>
        <v>2056</v>
      </c>
    </row>
    <row r="474" spans="1:11" x14ac:dyDescent="0.2">
      <c r="A474" s="12">
        <f>IFERROR(IF(A473+1&lt;=Duration*VLOOKUP(PaymentFrqcy,Mapping!A:B,2,FALSE),A473+1,""),"")</f>
        <v>430</v>
      </c>
      <c r="B474" s="58">
        <f t="shared" si="42"/>
        <v>40611.497788499335</v>
      </c>
      <c r="C474" s="59">
        <f t="shared" si="37"/>
        <v>57094</v>
      </c>
      <c r="D474" s="60">
        <f t="shared" si="38"/>
        <v>2056</v>
      </c>
      <c r="E474" s="61">
        <f>IF(A474="","",InterestRate/VLOOKUP(PaymentFrqcy,Mapping!$A:$B,2,FALSE))</f>
        <v>2.2499999999999998E-3</v>
      </c>
      <c r="F474" s="62">
        <f>IF(A474="","",PMT(E474,Duration*VLOOKUP(PaymentFrqcy,Mapping!A:B,2,FALSE),LoanAmount,,VLOOKUP(PaymentsDue,Mapping!$A:$B,2,FALSE)))</f>
        <v>-843.75992868791536</v>
      </c>
      <c r="G474" s="62">
        <f>IF(A474="","",PPMT(E474,A474,Duration*VLOOKUP(PaymentFrqcy,Mapping!A:B,2,FALSE),LoanAmount,,VLOOKUP(PaymentsDue,Mapping!$A:$B,2,FALSE)))</f>
        <v>-752.38405866379242</v>
      </c>
      <c r="H474" s="62">
        <f>IF(A474="","",IPMT(E474,A474,Duration*VLOOKUP(PaymentFrqcy,Mapping!$A:$B,2,FALSE),LoanAmount,,VLOOKUP(PaymentsDue,Mapping!$A:$B,2,FALSE)))</f>
        <v>-91.375870024123017</v>
      </c>
      <c r="I474" s="58">
        <f t="shared" si="39"/>
        <v>39859.113729835546</v>
      </c>
      <c r="J474" s="12">
        <f t="shared" si="40"/>
        <v>4</v>
      </c>
      <c r="K474" s="78">
        <f t="shared" si="41"/>
        <v>2056</v>
      </c>
    </row>
    <row r="475" spans="1:11" x14ac:dyDescent="0.2">
      <c r="A475" s="12">
        <f>IFERROR(IF(A474+1&lt;=Duration*VLOOKUP(PaymentFrqcy,Mapping!A:B,2,FALSE),A474+1,""),"")</f>
        <v>431</v>
      </c>
      <c r="B475" s="58">
        <f t="shared" si="42"/>
        <v>39859.113729835546</v>
      </c>
      <c r="C475" s="59">
        <f t="shared" si="37"/>
        <v>57124</v>
      </c>
      <c r="D475" s="60">
        <f t="shared" si="38"/>
        <v>2056</v>
      </c>
      <c r="E475" s="61">
        <f>IF(A475="","",InterestRate/VLOOKUP(PaymentFrqcy,Mapping!$A:$B,2,FALSE))</f>
        <v>2.2499999999999998E-3</v>
      </c>
      <c r="F475" s="62">
        <f>IF(A475="","",PMT(E475,Duration*VLOOKUP(PaymentFrqcy,Mapping!A:B,2,FALSE),LoanAmount,,VLOOKUP(PaymentsDue,Mapping!$A:$B,2,FALSE)))</f>
        <v>-843.75992868791536</v>
      </c>
      <c r="G475" s="62">
        <f>IF(A475="","",PPMT(E475,A475,Duration*VLOOKUP(PaymentFrqcy,Mapping!A:B,2,FALSE),LoanAmount,,VLOOKUP(PaymentsDue,Mapping!$A:$B,2,FALSE)))</f>
        <v>-754.076922795786</v>
      </c>
      <c r="H475" s="62">
        <f>IF(A475="","",IPMT(E475,A475,Duration*VLOOKUP(PaymentFrqcy,Mapping!$A:$B,2,FALSE),LoanAmount,,VLOOKUP(PaymentsDue,Mapping!$A:$B,2,FALSE)))</f>
        <v>-89.683005892129486</v>
      </c>
      <c r="I475" s="58">
        <f t="shared" si="39"/>
        <v>39105.03680703976</v>
      </c>
      <c r="J475" s="12">
        <f t="shared" si="40"/>
        <v>5</v>
      </c>
      <c r="K475" s="78">
        <f t="shared" si="41"/>
        <v>2056</v>
      </c>
    </row>
    <row r="476" spans="1:11" x14ac:dyDescent="0.2">
      <c r="A476" s="12">
        <f>IFERROR(IF(A475+1&lt;=Duration*VLOOKUP(PaymentFrqcy,Mapping!A:B,2,FALSE),A475+1,""),"")</f>
        <v>432</v>
      </c>
      <c r="B476" s="58">
        <f t="shared" si="42"/>
        <v>39105.03680703976</v>
      </c>
      <c r="C476" s="59">
        <f t="shared" si="37"/>
        <v>57155</v>
      </c>
      <c r="D476" s="60">
        <f t="shared" si="38"/>
        <v>2056</v>
      </c>
      <c r="E476" s="61">
        <f>IF(A476="","",InterestRate/VLOOKUP(PaymentFrqcy,Mapping!$A:$B,2,FALSE))</f>
        <v>2.2499999999999998E-3</v>
      </c>
      <c r="F476" s="62">
        <f>IF(A476="","",PMT(E476,Duration*VLOOKUP(PaymentFrqcy,Mapping!A:B,2,FALSE),LoanAmount,,VLOOKUP(PaymentsDue,Mapping!$A:$B,2,FALSE)))</f>
        <v>-843.75992868791536</v>
      </c>
      <c r="G476" s="62">
        <f>IF(A476="","",PPMT(E476,A476,Duration*VLOOKUP(PaymentFrqcy,Mapping!A:B,2,FALSE),LoanAmount,,VLOOKUP(PaymentsDue,Mapping!$A:$B,2,FALSE)))</f>
        <v>-755.7735958720765</v>
      </c>
      <c r="H476" s="62">
        <f>IF(A476="","",IPMT(E476,A476,Duration*VLOOKUP(PaymentFrqcy,Mapping!$A:$B,2,FALSE),LoanAmount,,VLOOKUP(PaymentsDue,Mapping!$A:$B,2,FALSE)))</f>
        <v>-87.986332815838963</v>
      </c>
      <c r="I476" s="58">
        <f t="shared" si="39"/>
        <v>38349.263211167687</v>
      </c>
      <c r="J476" s="12">
        <f t="shared" si="40"/>
        <v>6</v>
      </c>
      <c r="K476" s="78">
        <f t="shared" si="41"/>
        <v>2056</v>
      </c>
    </row>
    <row r="477" spans="1:11" x14ac:dyDescent="0.2">
      <c r="A477" s="12">
        <f>IFERROR(IF(A476+1&lt;=Duration*VLOOKUP(PaymentFrqcy,Mapping!A:B,2,FALSE),A476+1,""),"")</f>
        <v>433</v>
      </c>
      <c r="B477" s="58">
        <f t="shared" si="42"/>
        <v>38349.263211167687</v>
      </c>
      <c r="C477" s="59">
        <f t="shared" si="37"/>
        <v>57185</v>
      </c>
      <c r="D477" s="60">
        <f t="shared" si="38"/>
        <v>2056</v>
      </c>
      <c r="E477" s="61">
        <f>IF(A477="","",InterestRate/VLOOKUP(PaymentFrqcy,Mapping!$A:$B,2,FALSE))</f>
        <v>2.2499999999999998E-3</v>
      </c>
      <c r="F477" s="62">
        <f>IF(A477="","",PMT(E477,Duration*VLOOKUP(PaymentFrqcy,Mapping!A:B,2,FALSE),LoanAmount,,VLOOKUP(PaymentsDue,Mapping!$A:$B,2,FALSE)))</f>
        <v>-843.75992868791536</v>
      </c>
      <c r="G477" s="62">
        <f>IF(A477="","",PPMT(E477,A477,Duration*VLOOKUP(PaymentFrqcy,Mapping!A:B,2,FALSE),LoanAmount,,VLOOKUP(PaymentsDue,Mapping!$A:$B,2,FALSE)))</f>
        <v>-757.47408646278859</v>
      </c>
      <c r="H477" s="62">
        <f>IF(A477="","",IPMT(E477,A477,Duration*VLOOKUP(PaymentFrqcy,Mapping!$A:$B,2,FALSE),LoanAmount,,VLOOKUP(PaymentsDue,Mapping!$A:$B,2,FALSE)))</f>
        <v>-86.285842225126785</v>
      </c>
      <c r="I477" s="58">
        <f t="shared" si="39"/>
        <v>37591.789124704897</v>
      </c>
      <c r="J477" s="12">
        <f t="shared" si="40"/>
        <v>7</v>
      </c>
      <c r="K477" s="78">
        <f t="shared" si="41"/>
        <v>2056</v>
      </c>
    </row>
    <row r="478" spans="1:11" x14ac:dyDescent="0.2">
      <c r="A478" s="12">
        <f>IFERROR(IF(A477+1&lt;=Duration*VLOOKUP(PaymentFrqcy,Mapping!A:B,2,FALSE),A477+1,""),"")</f>
        <v>434</v>
      </c>
      <c r="B478" s="58">
        <f t="shared" si="42"/>
        <v>37591.789124704897</v>
      </c>
      <c r="C478" s="59">
        <f t="shared" si="37"/>
        <v>57216</v>
      </c>
      <c r="D478" s="60">
        <f t="shared" si="38"/>
        <v>2056</v>
      </c>
      <c r="E478" s="61">
        <f>IF(A478="","",InterestRate/VLOOKUP(PaymentFrqcy,Mapping!$A:$B,2,FALSE))</f>
        <v>2.2499999999999998E-3</v>
      </c>
      <c r="F478" s="62">
        <f>IF(A478="","",PMT(E478,Duration*VLOOKUP(PaymentFrqcy,Mapping!A:B,2,FALSE),LoanAmount,,VLOOKUP(PaymentsDue,Mapping!$A:$B,2,FALSE)))</f>
        <v>-843.75992868791536</v>
      </c>
      <c r="G478" s="62">
        <f>IF(A478="","",PPMT(E478,A478,Duration*VLOOKUP(PaymentFrqcy,Mapping!A:B,2,FALSE),LoanAmount,,VLOOKUP(PaymentsDue,Mapping!$A:$B,2,FALSE)))</f>
        <v>-759.17840315732974</v>
      </c>
      <c r="H478" s="62">
        <f>IF(A478="","",IPMT(E478,A478,Duration*VLOOKUP(PaymentFrqcy,Mapping!$A:$B,2,FALSE),LoanAmount,,VLOOKUP(PaymentsDue,Mapping!$A:$B,2,FALSE)))</f>
        <v>-84.581525530585523</v>
      </c>
      <c r="I478" s="58">
        <f t="shared" si="39"/>
        <v>36832.610721547564</v>
      </c>
      <c r="J478" s="12">
        <f t="shared" si="40"/>
        <v>8</v>
      </c>
      <c r="K478" s="78">
        <f t="shared" si="41"/>
        <v>2056</v>
      </c>
    </row>
    <row r="479" spans="1:11" x14ac:dyDescent="0.2">
      <c r="A479" s="12">
        <f>IFERROR(IF(A478+1&lt;=Duration*VLOOKUP(PaymentFrqcy,Mapping!A:B,2,FALSE),A478+1,""),"")</f>
        <v>435</v>
      </c>
      <c r="B479" s="58">
        <f t="shared" si="42"/>
        <v>36832.610721547564</v>
      </c>
      <c r="C479" s="59">
        <f t="shared" si="37"/>
        <v>57247</v>
      </c>
      <c r="D479" s="60">
        <f t="shared" si="38"/>
        <v>2056</v>
      </c>
      <c r="E479" s="61">
        <f>IF(A479="","",InterestRate/VLOOKUP(PaymentFrqcy,Mapping!$A:$B,2,FALSE))</f>
        <v>2.2499999999999998E-3</v>
      </c>
      <c r="F479" s="62">
        <f>IF(A479="","",PMT(E479,Duration*VLOOKUP(PaymentFrqcy,Mapping!A:B,2,FALSE),LoanAmount,,VLOOKUP(PaymentsDue,Mapping!$A:$B,2,FALSE)))</f>
        <v>-843.75992868791536</v>
      </c>
      <c r="G479" s="62">
        <f>IF(A479="","",PPMT(E479,A479,Duration*VLOOKUP(PaymentFrqcy,Mapping!A:B,2,FALSE),LoanAmount,,VLOOKUP(PaymentsDue,Mapping!$A:$B,2,FALSE)))</f>
        <v>-760.88655456443394</v>
      </c>
      <c r="H479" s="62">
        <f>IF(A479="","",IPMT(E479,A479,Duration*VLOOKUP(PaymentFrqcy,Mapping!$A:$B,2,FALSE),LoanAmount,,VLOOKUP(PaymentsDue,Mapping!$A:$B,2,FALSE)))</f>
        <v>-82.87337412348154</v>
      </c>
      <c r="I479" s="58">
        <f t="shared" si="39"/>
        <v>36071.724166983127</v>
      </c>
      <c r="J479" s="12">
        <f t="shared" si="40"/>
        <v>9</v>
      </c>
      <c r="K479" s="78">
        <f t="shared" si="41"/>
        <v>2056</v>
      </c>
    </row>
    <row r="480" spans="1:11" x14ac:dyDescent="0.2">
      <c r="A480" s="12">
        <f>IFERROR(IF(A479+1&lt;=Duration*VLOOKUP(PaymentFrqcy,Mapping!A:B,2,FALSE),A479+1,""),"")</f>
        <v>436</v>
      </c>
      <c r="B480" s="58">
        <f t="shared" si="42"/>
        <v>36071.724166983127</v>
      </c>
      <c r="C480" s="59">
        <f t="shared" si="37"/>
        <v>57277</v>
      </c>
      <c r="D480" s="60">
        <f t="shared" si="38"/>
        <v>2056</v>
      </c>
      <c r="E480" s="61">
        <f>IF(A480="","",InterestRate/VLOOKUP(PaymentFrqcy,Mapping!$A:$B,2,FALSE))</f>
        <v>2.2499999999999998E-3</v>
      </c>
      <c r="F480" s="62">
        <f>IF(A480="","",PMT(E480,Duration*VLOOKUP(PaymentFrqcy,Mapping!A:B,2,FALSE),LoanAmount,,VLOOKUP(PaymentsDue,Mapping!$A:$B,2,FALSE)))</f>
        <v>-843.75992868791536</v>
      </c>
      <c r="G480" s="62">
        <f>IF(A480="","",PPMT(E480,A480,Duration*VLOOKUP(PaymentFrqcy,Mapping!A:B,2,FALSE),LoanAmount,,VLOOKUP(PaymentsDue,Mapping!$A:$B,2,FALSE)))</f>
        <v>-762.59854931220389</v>
      </c>
      <c r="H480" s="62">
        <f>IF(A480="","",IPMT(E480,A480,Duration*VLOOKUP(PaymentFrqcy,Mapping!$A:$B,2,FALSE),LoanAmount,,VLOOKUP(PaymentsDue,Mapping!$A:$B,2,FALSE)))</f>
        <v>-81.161379375711562</v>
      </c>
      <c r="I480" s="58">
        <f t="shared" si="39"/>
        <v>35309.125617670921</v>
      </c>
      <c r="J480" s="12">
        <f t="shared" si="40"/>
        <v>10</v>
      </c>
      <c r="K480" s="78">
        <f t="shared" si="41"/>
        <v>2056</v>
      </c>
    </row>
    <row r="481" spans="1:11" x14ac:dyDescent="0.2">
      <c r="A481" s="12">
        <f>IFERROR(IF(A480+1&lt;=Duration*VLOOKUP(PaymentFrqcy,Mapping!A:B,2,FALSE),A480+1,""),"")</f>
        <v>437</v>
      </c>
      <c r="B481" s="58">
        <f t="shared" si="42"/>
        <v>35309.125617670921</v>
      </c>
      <c r="C481" s="59">
        <f t="shared" si="37"/>
        <v>57308</v>
      </c>
      <c r="D481" s="60">
        <f t="shared" si="38"/>
        <v>2056</v>
      </c>
      <c r="E481" s="61">
        <f>IF(A481="","",InterestRate/VLOOKUP(PaymentFrqcy,Mapping!$A:$B,2,FALSE))</f>
        <v>2.2499999999999998E-3</v>
      </c>
      <c r="F481" s="62">
        <f>IF(A481="","",PMT(E481,Duration*VLOOKUP(PaymentFrqcy,Mapping!A:B,2,FALSE),LoanAmount,,VLOOKUP(PaymentsDue,Mapping!$A:$B,2,FALSE)))</f>
        <v>-843.75992868791536</v>
      </c>
      <c r="G481" s="62">
        <f>IF(A481="","",PPMT(E481,A481,Duration*VLOOKUP(PaymentFrqcy,Mapping!A:B,2,FALSE),LoanAmount,,VLOOKUP(PaymentsDue,Mapping!$A:$B,2,FALSE)))</f>
        <v>-764.31439604815637</v>
      </c>
      <c r="H481" s="62">
        <f>IF(A481="","",IPMT(E481,A481,Duration*VLOOKUP(PaymentFrqcy,Mapping!$A:$B,2,FALSE),LoanAmount,,VLOOKUP(PaymentsDue,Mapping!$A:$B,2,FALSE)))</f>
        <v>-79.445532639759094</v>
      </c>
      <c r="I481" s="58">
        <f t="shared" si="39"/>
        <v>34544.811221622767</v>
      </c>
      <c r="J481" s="12">
        <f t="shared" si="40"/>
        <v>11</v>
      </c>
      <c r="K481" s="78">
        <f t="shared" si="41"/>
        <v>2056</v>
      </c>
    </row>
    <row r="482" spans="1:11" x14ac:dyDescent="0.2">
      <c r="A482" s="12">
        <f>IFERROR(IF(A481+1&lt;=Duration*VLOOKUP(PaymentFrqcy,Mapping!A:B,2,FALSE),A481+1,""),"")</f>
        <v>438</v>
      </c>
      <c r="B482" s="58">
        <f t="shared" si="42"/>
        <v>34544.811221622767</v>
      </c>
      <c r="C482" s="59">
        <f t="shared" si="37"/>
        <v>57338</v>
      </c>
      <c r="D482" s="60">
        <f t="shared" si="38"/>
        <v>2056</v>
      </c>
      <c r="E482" s="61">
        <f>IF(A482="","",InterestRate/VLOOKUP(PaymentFrqcy,Mapping!$A:$B,2,FALSE))</f>
        <v>2.2499999999999998E-3</v>
      </c>
      <c r="F482" s="62">
        <f>IF(A482="","",PMT(E482,Duration*VLOOKUP(PaymentFrqcy,Mapping!A:B,2,FALSE),LoanAmount,,VLOOKUP(PaymentsDue,Mapping!$A:$B,2,FALSE)))</f>
        <v>-843.75992868791536</v>
      </c>
      <c r="G482" s="62">
        <f>IF(A482="","",PPMT(E482,A482,Duration*VLOOKUP(PaymentFrqcy,Mapping!A:B,2,FALSE),LoanAmount,,VLOOKUP(PaymentsDue,Mapping!$A:$B,2,FALSE)))</f>
        <v>-766.03410343926464</v>
      </c>
      <c r="H482" s="62">
        <f>IF(A482="","",IPMT(E482,A482,Duration*VLOOKUP(PaymentFrqcy,Mapping!$A:$B,2,FALSE),LoanAmount,,VLOOKUP(PaymentsDue,Mapping!$A:$B,2,FALSE)))</f>
        <v>-77.72582524865075</v>
      </c>
      <c r="I482" s="58">
        <f t="shared" si="39"/>
        <v>33778.777118183505</v>
      </c>
      <c r="J482" s="12">
        <f t="shared" si="40"/>
        <v>12</v>
      </c>
      <c r="K482" s="78">
        <f t="shared" si="41"/>
        <v>2056</v>
      </c>
    </row>
    <row r="483" spans="1:11" x14ac:dyDescent="0.2">
      <c r="A483" s="12">
        <f>IFERROR(IF(A482+1&lt;=Duration*VLOOKUP(PaymentFrqcy,Mapping!A:B,2,FALSE),A482+1,""),"")</f>
        <v>439</v>
      </c>
      <c r="B483" s="58">
        <f t="shared" si="42"/>
        <v>33778.777118183505</v>
      </c>
      <c r="C483" s="59">
        <f t="shared" si="37"/>
        <v>57369</v>
      </c>
      <c r="D483" s="60">
        <f t="shared" si="38"/>
        <v>2057</v>
      </c>
      <c r="E483" s="61">
        <f>IF(A483="","",InterestRate/VLOOKUP(PaymentFrqcy,Mapping!$A:$B,2,FALSE))</f>
        <v>2.2499999999999998E-3</v>
      </c>
      <c r="F483" s="62">
        <f>IF(A483="","",PMT(E483,Duration*VLOOKUP(PaymentFrqcy,Mapping!A:B,2,FALSE),LoanAmount,,VLOOKUP(PaymentsDue,Mapping!$A:$B,2,FALSE)))</f>
        <v>-843.75992868791536</v>
      </c>
      <c r="G483" s="62">
        <f>IF(A483="","",PPMT(E483,A483,Duration*VLOOKUP(PaymentFrqcy,Mapping!A:B,2,FALSE),LoanAmount,,VLOOKUP(PaymentsDue,Mapping!$A:$B,2,FALSE)))</f>
        <v>-767.75768017200312</v>
      </c>
      <c r="H483" s="62">
        <f>IF(A483="","",IPMT(E483,A483,Duration*VLOOKUP(PaymentFrqcy,Mapping!$A:$B,2,FALSE),LoanAmount,,VLOOKUP(PaymentsDue,Mapping!$A:$B,2,FALSE)))</f>
        <v>-76.002248515912413</v>
      </c>
      <c r="I483" s="58">
        <f t="shared" si="39"/>
        <v>33011.019438011499</v>
      </c>
      <c r="J483" s="12">
        <f t="shared" si="40"/>
        <v>1</v>
      </c>
      <c r="K483" s="78">
        <f t="shared" si="41"/>
        <v>2057</v>
      </c>
    </row>
    <row r="484" spans="1:11" x14ac:dyDescent="0.2">
      <c r="A484" s="12">
        <f>IFERROR(IF(A483+1&lt;=Duration*VLOOKUP(PaymentFrqcy,Mapping!A:B,2,FALSE),A483+1,""),"")</f>
        <v>440</v>
      </c>
      <c r="B484" s="58">
        <f t="shared" si="42"/>
        <v>33011.019438011499</v>
      </c>
      <c r="C484" s="59">
        <f t="shared" si="37"/>
        <v>57400</v>
      </c>
      <c r="D484" s="60">
        <f t="shared" si="38"/>
        <v>2057</v>
      </c>
      <c r="E484" s="61">
        <f>IF(A484="","",InterestRate/VLOOKUP(PaymentFrqcy,Mapping!$A:$B,2,FALSE))</f>
        <v>2.2499999999999998E-3</v>
      </c>
      <c r="F484" s="62">
        <f>IF(A484="","",PMT(E484,Duration*VLOOKUP(PaymentFrqcy,Mapping!A:B,2,FALSE),LoanAmount,,VLOOKUP(PaymentsDue,Mapping!$A:$B,2,FALSE)))</f>
        <v>-843.75992868791536</v>
      </c>
      <c r="G484" s="62">
        <f>IF(A484="","",PPMT(E484,A484,Duration*VLOOKUP(PaymentFrqcy,Mapping!A:B,2,FALSE),LoanAmount,,VLOOKUP(PaymentsDue,Mapping!$A:$B,2,FALSE)))</f>
        <v>-769.48513495239001</v>
      </c>
      <c r="H484" s="62">
        <f>IF(A484="","",IPMT(E484,A484,Duration*VLOOKUP(PaymentFrqcy,Mapping!$A:$B,2,FALSE),LoanAmount,,VLOOKUP(PaymentsDue,Mapping!$A:$B,2,FALSE)))</f>
        <v>-74.274793735525392</v>
      </c>
      <c r="I484" s="58">
        <f t="shared" si="39"/>
        <v>32241.53430305911</v>
      </c>
      <c r="J484" s="12">
        <f t="shared" si="40"/>
        <v>2</v>
      </c>
      <c r="K484" s="78">
        <f t="shared" si="41"/>
        <v>2057</v>
      </c>
    </row>
    <row r="485" spans="1:11" x14ac:dyDescent="0.2">
      <c r="A485" s="12">
        <f>IFERROR(IF(A484+1&lt;=Duration*VLOOKUP(PaymentFrqcy,Mapping!A:B,2,FALSE),A484+1,""),"")</f>
        <v>441</v>
      </c>
      <c r="B485" s="58">
        <f t="shared" si="42"/>
        <v>32241.53430305911</v>
      </c>
      <c r="C485" s="59">
        <f t="shared" si="37"/>
        <v>57428</v>
      </c>
      <c r="D485" s="60">
        <f t="shared" si="38"/>
        <v>2057</v>
      </c>
      <c r="E485" s="61">
        <f>IF(A485="","",InterestRate/VLOOKUP(PaymentFrqcy,Mapping!$A:$B,2,FALSE))</f>
        <v>2.2499999999999998E-3</v>
      </c>
      <c r="F485" s="62">
        <f>IF(A485="","",PMT(E485,Duration*VLOOKUP(PaymentFrqcy,Mapping!A:B,2,FALSE),LoanAmount,,VLOOKUP(PaymentsDue,Mapping!$A:$B,2,FALSE)))</f>
        <v>-843.75992868791536</v>
      </c>
      <c r="G485" s="62">
        <f>IF(A485="","",PPMT(E485,A485,Duration*VLOOKUP(PaymentFrqcy,Mapping!A:B,2,FALSE),LoanAmount,,VLOOKUP(PaymentsDue,Mapping!$A:$B,2,FALSE)))</f>
        <v>-771.2164765060329</v>
      </c>
      <c r="H485" s="62">
        <f>IF(A485="","",IPMT(E485,A485,Duration*VLOOKUP(PaymentFrqcy,Mapping!$A:$B,2,FALSE),LoanAmount,,VLOOKUP(PaymentsDue,Mapping!$A:$B,2,FALSE)))</f>
        <v>-72.543452181882515</v>
      </c>
      <c r="I485" s="58">
        <f t="shared" si="39"/>
        <v>31470.317826553077</v>
      </c>
      <c r="J485" s="12">
        <f t="shared" si="40"/>
        <v>3</v>
      </c>
      <c r="K485" s="78">
        <f t="shared" si="41"/>
        <v>2057</v>
      </c>
    </row>
    <row r="486" spans="1:11" x14ac:dyDescent="0.2">
      <c r="A486" s="12">
        <f>IFERROR(IF(A485+1&lt;=Duration*VLOOKUP(PaymentFrqcy,Mapping!A:B,2,FALSE),A485+1,""),"")</f>
        <v>442</v>
      </c>
      <c r="B486" s="58">
        <f t="shared" si="42"/>
        <v>31470.317826553077</v>
      </c>
      <c r="C486" s="59">
        <f t="shared" si="37"/>
        <v>57459</v>
      </c>
      <c r="D486" s="60">
        <f t="shared" si="38"/>
        <v>2057</v>
      </c>
      <c r="E486" s="61">
        <f>IF(A486="","",InterestRate/VLOOKUP(PaymentFrqcy,Mapping!$A:$B,2,FALSE))</f>
        <v>2.2499999999999998E-3</v>
      </c>
      <c r="F486" s="62">
        <f>IF(A486="","",PMT(E486,Duration*VLOOKUP(PaymentFrqcy,Mapping!A:B,2,FALSE),LoanAmount,,VLOOKUP(PaymentsDue,Mapping!$A:$B,2,FALSE)))</f>
        <v>-843.75992868791536</v>
      </c>
      <c r="G486" s="62">
        <f>IF(A486="","",PPMT(E486,A486,Duration*VLOOKUP(PaymentFrqcy,Mapping!A:B,2,FALSE),LoanAmount,,VLOOKUP(PaymentsDue,Mapping!$A:$B,2,FALSE)))</f>
        <v>-772.95171357817139</v>
      </c>
      <c r="H486" s="62">
        <f>IF(A486="","",IPMT(E486,A486,Duration*VLOOKUP(PaymentFrqcy,Mapping!$A:$B,2,FALSE),LoanAmount,,VLOOKUP(PaymentsDue,Mapping!$A:$B,2,FALSE)))</f>
        <v>-70.808215109743941</v>
      </c>
      <c r="I486" s="58">
        <f t="shared" si="39"/>
        <v>30697.366112974905</v>
      </c>
      <c r="J486" s="12">
        <f t="shared" si="40"/>
        <v>4</v>
      </c>
      <c r="K486" s="78">
        <f t="shared" si="41"/>
        <v>2057</v>
      </c>
    </row>
    <row r="487" spans="1:11" x14ac:dyDescent="0.2">
      <c r="A487" s="12">
        <f>IFERROR(IF(A486+1&lt;=Duration*VLOOKUP(PaymentFrqcy,Mapping!A:B,2,FALSE),A486+1,""),"")</f>
        <v>443</v>
      </c>
      <c r="B487" s="58">
        <f t="shared" si="42"/>
        <v>30697.366112974905</v>
      </c>
      <c r="C487" s="59">
        <f t="shared" si="37"/>
        <v>57489</v>
      </c>
      <c r="D487" s="60">
        <f t="shared" si="38"/>
        <v>2057</v>
      </c>
      <c r="E487" s="61">
        <f>IF(A487="","",InterestRate/VLOOKUP(PaymentFrqcy,Mapping!$A:$B,2,FALSE))</f>
        <v>2.2499999999999998E-3</v>
      </c>
      <c r="F487" s="62">
        <f>IF(A487="","",PMT(E487,Duration*VLOOKUP(PaymentFrqcy,Mapping!A:B,2,FALSE),LoanAmount,,VLOOKUP(PaymentsDue,Mapping!$A:$B,2,FALSE)))</f>
        <v>-843.75992868791536</v>
      </c>
      <c r="G487" s="62">
        <f>IF(A487="","",PPMT(E487,A487,Duration*VLOOKUP(PaymentFrqcy,Mapping!A:B,2,FALSE),LoanAmount,,VLOOKUP(PaymentsDue,Mapping!$A:$B,2,FALSE)))</f>
        <v>-774.69085493372233</v>
      </c>
      <c r="H487" s="62">
        <f>IF(A487="","",IPMT(E487,A487,Duration*VLOOKUP(PaymentFrqcy,Mapping!$A:$B,2,FALSE),LoanAmount,,VLOOKUP(PaymentsDue,Mapping!$A:$B,2,FALSE)))</f>
        <v>-69.069073754193042</v>
      </c>
      <c r="I487" s="58">
        <f t="shared" si="39"/>
        <v>29922.675258041181</v>
      </c>
      <c r="J487" s="12">
        <f t="shared" si="40"/>
        <v>5</v>
      </c>
      <c r="K487" s="78">
        <f t="shared" si="41"/>
        <v>2057</v>
      </c>
    </row>
    <row r="488" spans="1:11" x14ac:dyDescent="0.2">
      <c r="A488" s="12">
        <f>IFERROR(IF(A487+1&lt;=Duration*VLOOKUP(PaymentFrqcy,Mapping!A:B,2,FALSE),A487+1,""),"")</f>
        <v>444</v>
      </c>
      <c r="B488" s="58">
        <f t="shared" si="42"/>
        <v>29922.675258041181</v>
      </c>
      <c r="C488" s="59">
        <f t="shared" si="37"/>
        <v>57520</v>
      </c>
      <c r="D488" s="60">
        <f t="shared" si="38"/>
        <v>2057</v>
      </c>
      <c r="E488" s="61">
        <f>IF(A488="","",InterestRate/VLOOKUP(PaymentFrqcy,Mapping!$A:$B,2,FALSE))</f>
        <v>2.2499999999999998E-3</v>
      </c>
      <c r="F488" s="62">
        <f>IF(A488="","",PMT(E488,Duration*VLOOKUP(PaymentFrqcy,Mapping!A:B,2,FALSE),LoanAmount,,VLOOKUP(PaymentsDue,Mapping!$A:$B,2,FALSE)))</f>
        <v>-843.75992868791536</v>
      </c>
      <c r="G488" s="62">
        <f>IF(A488="","",PPMT(E488,A488,Duration*VLOOKUP(PaymentFrqcy,Mapping!A:B,2,FALSE),LoanAmount,,VLOOKUP(PaymentsDue,Mapping!$A:$B,2,FALSE)))</f>
        <v>-776.43390935732327</v>
      </c>
      <c r="H488" s="62">
        <f>IF(A488="","",IPMT(E488,A488,Duration*VLOOKUP(PaymentFrqcy,Mapping!$A:$B,2,FALSE),LoanAmount,,VLOOKUP(PaymentsDue,Mapping!$A:$B,2,FALSE)))</f>
        <v>-67.326019330592175</v>
      </c>
      <c r="I488" s="58">
        <f t="shared" si="39"/>
        <v>29146.24134868386</v>
      </c>
      <c r="J488" s="12">
        <f t="shared" si="40"/>
        <v>6</v>
      </c>
      <c r="K488" s="78">
        <f t="shared" si="41"/>
        <v>2057</v>
      </c>
    </row>
    <row r="489" spans="1:11" x14ac:dyDescent="0.2">
      <c r="A489" s="12">
        <f>IFERROR(IF(A488+1&lt;=Duration*VLOOKUP(PaymentFrqcy,Mapping!A:B,2,FALSE),A488+1,""),"")</f>
        <v>445</v>
      </c>
      <c r="B489" s="58">
        <f t="shared" si="42"/>
        <v>29146.24134868386</v>
      </c>
      <c r="C489" s="59">
        <f t="shared" si="37"/>
        <v>57550</v>
      </c>
      <c r="D489" s="60">
        <f t="shared" si="38"/>
        <v>2057</v>
      </c>
      <c r="E489" s="61">
        <f>IF(A489="","",InterestRate/VLOOKUP(PaymentFrqcy,Mapping!$A:$B,2,FALSE))</f>
        <v>2.2499999999999998E-3</v>
      </c>
      <c r="F489" s="62">
        <f>IF(A489="","",PMT(E489,Duration*VLOOKUP(PaymentFrqcy,Mapping!A:B,2,FALSE),LoanAmount,,VLOOKUP(PaymentsDue,Mapping!$A:$B,2,FALSE)))</f>
        <v>-843.75992868791536</v>
      </c>
      <c r="G489" s="62">
        <f>IF(A489="","",PPMT(E489,A489,Duration*VLOOKUP(PaymentFrqcy,Mapping!A:B,2,FALSE),LoanAmount,,VLOOKUP(PaymentsDue,Mapping!$A:$B,2,FALSE)))</f>
        <v>-778.18088565337723</v>
      </c>
      <c r="H489" s="62">
        <f>IF(A489="","",IPMT(E489,A489,Duration*VLOOKUP(PaymentFrqcy,Mapping!$A:$B,2,FALSE),LoanAmount,,VLOOKUP(PaymentsDue,Mapping!$A:$B,2,FALSE)))</f>
        <v>-65.579043034538202</v>
      </c>
      <c r="I489" s="58">
        <f t="shared" si="39"/>
        <v>28368.060463030481</v>
      </c>
      <c r="J489" s="12">
        <f t="shared" si="40"/>
        <v>7</v>
      </c>
      <c r="K489" s="78">
        <f t="shared" si="41"/>
        <v>2057</v>
      </c>
    </row>
    <row r="490" spans="1:11" x14ac:dyDescent="0.2">
      <c r="A490" s="12">
        <f>IFERROR(IF(A489+1&lt;=Duration*VLOOKUP(PaymentFrqcy,Mapping!A:B,2,FALSE),A489+1,""),"")</f>
        <v>446</v>
      </c>
      <c r="B490" s="58">
        <f t="shared" si="42"/>
        <v>28368.060463030481</v>
      </c>
      <c r="C490" s="59">
        <f t="shared" si="37"/>
        <v>57581</v>
      </c>
      <c r="D490" s="60">
        <f t="shared" si="38"/>
        <v>2057</v>
      </c>
      <c r="E490" s="61">
        <f>IF(A490="","",InterestRate/VLOOKUP(PaymentFrqcy,Mapping!$A:$B,2,FALSE))</f>
        <v>2.2499999999999998E-3</v>
      </c>
      <c r="F490" s="62">
        <f>IF(A490="","",PMT(E490,Duration*VLOOKUP(PaymentFrqcy,Mapping!A:B,2,FALSE),LoanAmount,,VLOOKUP(PaymentsDue,Mapping!$A:$B,2,FALSE)))</f>
        <v>-843.75992868791536</v>
      </c>
      <c r="G490" s="62">
        <f>IF(A490="","",PPMT(E490,A490,Duration*VLOOKUP(PaymentFrqcy,Mapping!A:B,2,FALSE),LoanAmount,,VLOOKUP(PaymentsDue,Mapping!$A:$B,2,FALSE)))</f>
        <v>-779.93179264609739</v>
      </c>
      <c r="H490" s="62">
        <f>IF(A490="","",IPMT(E490,A490,Duration*VLOOKUP(PaymentFrqcy,Mapping!$A:$B,2,FALSE),LoanAmount,,VLOOKUP(PaymentsDue,Mapping!$A:$B,2,FALSE)))</f>
        <v>-63.828136041818112</v>
      </c>
      <c r="I490" s="58">
        <f t="shared" si="39"/>
        <v>27588.128670384383</v>
      </c>
      <c r="J490" s="12">
        <f t="shared" si="40"/>
        <v>8</v>
      </c>
      <c r="K490" s="78">
        <f t="shared" si="41"/>
        <v>2057</v>
      </c>
    </row>
    <row r="491" spans="1:11" x14ac:dyDescent="0.2">
      <c r="A491" s="12">
        <f>IFERROR(IF(A490+1&lt;=Duration*VLOOKUP(PaymentFrqcy,Mapping!A:B,2,FALSE),A490+1,""),"")</f>
        <v>447</v>
      </c>
      <c r="B491" s="58">
        <f t="shared" si="42"/>
        <v>27588.128670384383</v>
      </c>
      <c r="C491" s="59">
        <f t="shared" si="37"/>
        <v>57612</v>
      </c>
      <c r="D491" s="60">
        <f t="shared" si="38"/>
        <v>2057</v>
      </c>
      <c r="E491" s="61">
        <f>IF(A491="","",InterestRate/VLOOKUP(PaymentFrqcy,Mapping!$A:$B,2,FALSE))</f>
        <v>2.2499999999999998E-3</v>
      </c>
      <c r="F491" s="62">
        <f>IF(A491="","",PMT(E491,Duration*VLOOKUP(PaymentFrqcy,Mapping!A:B,2,FALSE),LoanAmount,,VLOOKUP(PaymentsDue,Mapping!$A:$B,2,FALSE)))</f>
        <v>-843.75992868791536</v>
      </c>
      <c r="G491" s="62">
        <f>IF(A491="","",PPMT(E491,A491,Duration*VLOOKUP(PaymentFrqcy,Mapping!A:B,2,FALSE),LoanAmount,,VLOOKUP(PaymentsDue,Mapping!$A:$B,2,FALSE)))</f>
        <v>-781.68663917955098</v>
      </c>
      <c r="H491" s="62">
        <f>IF(A491="","",IPMT(E491,A491,Duration*VLOOKUP(PaymentFrqcy,Mapping!$A:$B,2,FALSE),LoanAmount,,VLOOKUP(PaymentsDue,Mapping!$A:$B,2,FALSE)))</f>
        <v>-62.07328950836439</v>
      </c>
      <c r="I491" s="58">
        <f t="shared" si="39"/>
        <v>26806.442031204831</v>
      </c>
      <c r="J491" s="12">
        <f t="shared" si="40"/>
        <v>9</v>
      </c>
      <c r="K491" s="78">
        <f t="shared" si="41"/>
        <v>2057</v>
      </c>
    </row>
    <row r="492" spans="1:11" x14ac:dyDescent="0.2">
      <c r="A492" s="12">
        <f>IFERROR(IF(A491+1&lt;=Duration*VLOOKUP(PaymentFrqcy,Mapping!A:B,2,FALSE),A491+1,""),"")</f>
        <v>448</v>
      </c>
      <c r="B492" s="58">
        <f t="shared" si="42"/>
        <v>26806.442031204831</v>
      </c>
      <c r="C492" s="59">
        <f t="shared" si="37"/>
        <v>57642</v>
      </c>
      <c r="D492" s="60">
        <f t="shared" si="38"/>
        <v>2057</v>
      </c>
      <c r="E492" s="61">
        <f>IF(A492="","",InterestRate/VLOOKUP(PaymentFrqcy,Mapping!$A:$B,2,FALSE))</f>
        <v>2.2499999999999998E-3</v>
      </c>
      <c r="F492" s="62">
        <f>IF(A492="","",PMT(E492,Duration*VLOOKUP(PaymentFrqcy,Mapping!A:B,2,FALSE),LoanAmount,,VLOOKUP(PaymentsDue,Mapping!$A:$B,2,FALSE)))</f>
        <v>-843.75992868791536</v>
      </c>
      <c r="G492" s="62">
        <f>IF(A492="","",PPMT(E492,A492,Duration*VLOOKUP(PaymentFrqcy,Mapping!A:B,2,FALSE),LoanAmount,,VLOOKUP(PaymentsDue,Mapping!$A:$B,2,FALSE)))</f>
        <v>-783.44543411770496</v>
      </c>
      <c r="H492" s="62">
        <f>IF(A492="","",IPMT(E492,A492,Duration*VLOOKUP(PaymentFrqcy,Mapping!$A:$B,2,FALSE),LoanAmount,,VLOOKUP(PaymentsDue,Mapping!$A:$B,2,FALSE)))</f>
        <v>-60.3144945702104</v>
      </c>
      <c r="I492" s="58">
        <f t="shared" si="39"/>
        <v>26022.996597087127</v>
      </c>
      <c r="J492" s="12">
        <f t="shared" si="40"/>
        <v>10</v>
      </c>
      <c r="K492" s="78">
        <f t="shared" si="41"/>
        <v>2057</v>
      </c>
    </row>
    <row r="493" spans="1:11" x14ac:dyDescent="0.2">
      <c r="A493" s="12">
        <f>IFERROR(IF(A492+1&lt;=Duration*VLOOKUP(PaymentFrqcy,Mapping!A:B,2,FALSE),A492+1,""),"")</f>
        <v>449</v>
      </c>
      <c r="B493" s="58">
        <f t="shared" si="42"/>
        <v>26022.996597087127</v>
      </c>
      <c r="C493" s="59">
        <f t="shared" si="37"/>
        <v>57673</v>
      </c>
      <c r="D493" s="60">
        <f t="shared" si="38"/>
        <v>2057</v>
      </c>
      <c r="E493" s="61">
        <f>IF(A493="","",InterestRate/VLOOKUP(PaymentFrqcy,Mapping!$A:$B,2,FALSE))</f>
        <v>2.2499999999999998E-3</v>
      </c>
      <c r="F493" s="62">
        <f>IF(A493="","",PMT(E493,Duration*VLOOKUP(PaymentFrqcy,Mapping!A:B,2,FALSE),LoanAmount,,VLOOKUP(PaymentsDue,Mapping!$A:$B,2,FALSE)))</f>
        <v>-843.75992868791536</v>
      </c>
      <c r="G493" s="62">
        <f>IF(A493="","",PPMT(E493,A493,Duration*VLOOKUP(PaymentFrqcy,Mapping!A:B,2,FALSE),LoanAmount,,VLOOKUP(PaymentsDue,Mapping!$A:$B,2,FALSE)))</f>
        <v>-785.20818634446971</v>
      </c>
      <c r="H493" s="62">
        <f>IF(A493="","",IPMT(E493,A493,Duration*VLOOKUP(PaymentFrqcy,Mapping!$A:$B,2,FALSE),LoanAmount,,VLOOKUP(PaymentsDue,Mapping!$A:$B,2,FALSE)))</f>
        <v>-58.551742343445568</v>
      </c>
      <c r="I493" s="58">
        <f t="shared" si="39"/>
        <v>25237.788410742658</v>
      </c>
      <c r="J493" s="12">
        <f t="shared" si="40"/>
        <v>11</v>
      </c>
      <c r="K493" s="78">
        <f t="shared" si="41"/>
        <v>2057</v>
      </c>
    </row>
    <row r="494" spans="1:11" x14ac:dyDescent="0.2">
      <c r="A494" s="12">
        <f>IFERROR(IF(A493+1&lt;=Duration*VLOOKUP(PaymentFrqcy,Mapping!A:B,2,FALSE),A493+1,""),"")</f>
        <v>450</v>
      </c>
      <c r="B494" s="58">
        <f t="shared" si="42"/>
        <v>25237.788410742658</v>
      </c>
      <c r="C494" s="59">
        <f t="shared" ref="C494:C557" si="43">IF(AND(A494&lt;&gt;"",PaymentFrqcy="Monthly"),DATE(YEAR(C493),MONTH(C493)+1,DAY(C493)),IF(AND(A494&lt;&gt;"",PaymentFrqcy="Quarterly"),DATE(YEAR(C493),MONTH(C493)+3,DAY(C493)),IF(AND(A494&lt;&gt;"",PaymentFrqcy="Semi-Annually"),DATE(YEAR(C493),MONTH(C493)+6,DAY(C493)),"")))</f>
        <v>57703</v>
      </c>
      <c r="D494" s="60">
        <f t="shared" ref="D494:D557" si="44">IFERROR(YEAR(C494),"")</f>
        <v>2057</v>
      </c>
      <c r="E494" s="61">
        <f>IF(A494="","",InterestRate/VLOOKUP(PaymentFrqcy,Mapping!$A:$B,2,FALSE))</f>
        <v>2.2499999999999998E-3</v>
      </c>
      <c r="F494" s="62">
        <f>IF(A494="","",PMT(E494,Duration*VLOOKUP(PaymentFrqcy,Mapping!A:B,2,FALSE),LoanAmount,,VLOOKUP(PaymentsDue,Mapping!$A:$B,2,FALSE)))</f>
        <v>-843.75992868791536</v>
      </c>
      <c r="G494" s="62">
        <f>IF(A494="","",PPMT(E494,A494,Duration*VLOOKUP(PaymentFrqcy,Mapping!A:B,2,FALSE),LoanAmount,,VLOOKUP(PaymentsDue,Mapping!$A:$B,2,FALSE)))</f>
        <v>-786.9749047637448</v>
      </c>
      <c r="H494" s="62">
        <f>IF(A494="","",IPMT(E494,A494,Duration*VLOOKUP(PaymentFrqcy,Mapping!$A:$B,2,FALSE),LoanAmount,,VLOOKUP(PaymentsDue,Mapping!$A:$B,2,FALSE)))</f>
        <v>-56.78502392417051</v>
      </c>
      <c r="I494" s="58">
        <f t="shared" ref="I494:I557" si="45">IFERROR(B494+G494,"")</f>
        <v>24450.813505978913</v>
      </c>
      <c r="J494" s="12">
        <f t="shared" ref="J494:J557" si="46">IF(A494="","",MONTH(C494))</f>
        <v>12</v>
      </c>
      <c r="K494" s="78">
        <f t="shared" ref="K494:K557" si="47">IF(A494="","",YEAR(C494))</f>
        <v>2057</v>
      </c>
    </row>
    <row r="495" spans="1:11" x14ac:dyDescent="0.2">
      <c r="A495" s="12">
        <f>IFERROR(IF(A494+1&lt;=Duration*VLOOKUP(PaymentFrqcy,Mapping!A:B,2,FALSE),A494+1,""),"")</f>
        <v>451</v>
      </c>
      <c r="B495" s="58">
        <f t="shared" si="42"/>
        <v>24450.813505978913</v>
      </c>
      <c r="C495" s="59">
        <f t="shared" si="43"/>
        <v>57734</v>
      </c>
      <c r="D495" s="60">
        <f t="shared" si="44"/>
        <v>2058</v>
      </c>
      <c r="E495" s="61">
        <f>IF(A495="","",InterestRate/VLOOKUP(PaymentFrqcy,Mapping!$A:$B,2,FALSE))</f>
        <v>2.2499999999999998E-3</v>
      </c>
      <c r="F495" s="62">
        <f>IF(A495="","",PMT(E495,Duration*VLOOKUP(PaymentFrqcy,Mapping!A:B,2,FALSE),LoanAmount,,VLOOKUP(PaymentsDue,Mapping!$A:$B,2,FALSE)))</f>
        <v>-843.75992868791536</v>
      </c>
      <c r="G495" s="62">
        <f>IF(A495="","",PPMT(E495,A495,Duration*VLOOKUP(PaymentFrqcy,Mapping!A:B,2,FALSE),LoanAmount,,VLOOKUP(PaymentsDue,Mapping!$A:$B,2,FALSE)))</f>
        <v>-788.74559829946338</v>
      </c>
      <c r="H495" s="62">
        <f>IF(A495="","",IPMT(E495,A495,Duration*VLOOKUP(PaymentFrqcy,Mapping!$A:$B,2,FALSE),LoanAmount,,VLOOKUP(PaymentsDue,Mapping!$A:$B,2,FALSE)))</f>
        <v>-55.014330388452073</v>
      </c>
      <c r="I495" s="58">
        <f t="shared" si="45"/>
        <v>23662.067907679448</v>
      </c>
      <c r="J495" s="12">
        <f t="shared" si="46"/>
        <v>1</v>
      </c>
      <c r="K495" s="78">
        <f t="shared" si="47"/>
        <v>2058</v>
      </c>
    </row>
    <row r="496" spans="1:11" x14ac:dyDescent="0.2">
      <c r="A496" s="12">
        <f>IFERROR(IF(A495+1&lt;=Duration*VLOOKUP(PaymentFrqcy,Mapping!A:B,2,FALSE),A495+1,""),"")</f>
        <v>452</v>
      </c>
      <c r="B496" s="58">
        <f t="shared" si="42"/>
        <v>23662.067907679448</v>
      </c>
      <c r="C496" s="59">
        <f t="shared" si="43"/>
        <v>57765</v>
      </c>
      <c r="D496" s="60">
        <f t="shared" si="44"/>
        <v>2058</v>
      </c>
      <c r="E496" s="61">
        <f>IF(A496="","",InterestRate/VLOOKUP(PaymentFrqcy,Mapping!$A:$B,2,FALSE))</f>
        <v>2.2499999999999998E-3</v>
      </c>
      <c r="F496" s="62">
        <f>IF(A496="","",PMT(E496,Duration*VLOOKUP(PaymentFrqcy,Mapping!A:B,2,FALSE),LoanAmount,,VLOOKUP(PaymentsDue,Mapping!$A:$B,2,FALSE)))</f>
        <v>-843.75992868791536</v>
      </c>
      <c r="G496" s="62">
        <f>IF(A496="","",PPMT(E496,A496,Duration*VLOOKUP(PaymentFrqcy,Mapping!A:B,2,FALSE),LoanAmount,,VLOOKUP(PaymentsDue,Mapping!$A:$B,2,FALSE)))</f>
        <v>-790.52027589563716</v>
      </c>
      <c r="H496" s="62">
        <f>IF(A496="","",IPMT(E496,A496,Duration*VLOOKUP(PaymentFrqcy,Mapping!$A:$B,2,FALSE),LoanAmount,,VLOOKUP(PaymentsDue,Mapping!$A:$B,2,FALSE)))</f>
        <v>-53.239652792278285</v>
      </c>
      <c r="I496" s="58">
        <f t="shared" si="45"/>
        <v>22871.547631783811</v>
      </c>
      <c r="J496" s="12">
        <f t="shared" si="46"/>
        <v>2</v>
      </c>
      <c r="K496" s="78">
        <f t="shared" si="47"/>
        <v>2058</v>
      </c>
    </row>
    <row r="497" spans="1:11" x14ac:dyDescent="0.2">
      <c r="A497" s="12">
        <f>IFERROR(IF(A496+1&lt;=Duration*VLOOKUP(PaymentFrqcy,Mapping!A:B,2,FALSE),A496+1,""),"")</f>
        <v>453</v>
      </c>
      <c r="B497" s="58">
        <f t="shared" si="42"/>
        <v>22871.547631783811</v>
      </c>
      <c r="C497" s="59">
        <f t="shared" si="43"/>
        <v>57793</v>
      </c>
      <c r="D497" s="60">
        <f t="shared" si="44"/>
        <v>2058</v>
      </c>
      <c r="E497" s="61">
        <f>IF(A497="","",InterestRate/VLOOKUP(PaymentFrqcy,Mapping!$A:$B,2,FALSE))</f>
        <v>2.2499999999999998E-3</v>
      </c>
      <c r="F497" s="62">
        <f>IF(A497="","",PMT(E497,Duration*VLOOKUP(PaymentFrqcy,Mapping!A:B,2,FALSE),LoanAmount,,VLOOKUP(PaymentsDue,Mapping!$A:$B,2,FALSE)))</f>
        <v>-843.75992868791536</v>
      </c>
      <c r="G497" s="62">
        <f>IF(A497="","",PPMT(E497,A497,Duration*VLOOKUP(PaymentFrqcy,Mapping!A:B,2,FALSE),LoanAmount,,VLOOKUP(PaymentsDue,Mapping!$A:$B,2,FALSE)))</f>
        <v>-792.29894651640222</v>
      </c>
      <c r="H497" s="62">
        <f>IF(A497="","",IPMT(E497,A497,Duration*VLOOKUP(PaymentFrqcy,Mapping!$A:$B,2,FALSE),LoanAmount,,VLOOKUP(PaymentsDue,Mapping!$A:$B,2,FALSE)))</f>
        <v>-51.460982171513102</v>
      </c>
      <c r="I497" s="58">
        <f t="shared" si="45"/>
        <v>22079.248685267408</v>
      </c>
      <c r="J497" s="12">
        <f t="shared" si="46"/>
        <v>3</v>
      </c>
      <c r="K497" s="78">
        <f t="shared" si="47"/>
        <v>2058</v>
      </c>
    </row>
    <row r="498" spans="1:11" x14ac:dyDescent="0.2">
      <c r="A498" s="12">
        <f>IFERROR(IF(A497+1&lt;=Duration*VLOOKUP(PaymentFrqcy,Mapping!A:B,2,FALSE),A497+1,""),"")</f>
        <v>454</v>
      </c>
      <c r="B498" s="58">
        <f t="shared" si="42"/>
        <v>22079.248685267408</v>
      </c>
      <c r="C498" s="59">
        <f t="shared" si="43"/>
        <v>57824</v>
      </c>
      <c r="D498" s="60">
        <f t="shared" si="44"/>
        <v>2058</v>
      </c>
      <c r="E498" s="61">
        <f>IF(A498="","",InterestRate/VLOOKUP(PaymentFrqcy,Mapping!$A:$B,2,FALSE))</f>
        <v>2.2499999999999998E-3</v>
      </c>
      <c r="F498" s="62">
        <f>IF(A498="","",PMT(E498,Duration*VLOOKUP(PaymentFrqcy,Mapping!A:B,2,FALSE),LoanAmount,,VLOOKUP(PaymentsDue,Mapping!$A:$B,2,FALSE)))</f>
        <v>-843.75992868791536</v>
      </c>
      <c r="G498" s="62">
        <f>IF(A498="","",PPMT(E498,A498,Duration*VLOOKUP(PaymentFrqcy,Mapping!A:B,2,FALSE),LoanAmount,,VLOOKUP(PaymentsDue,Mapping!$A:$B,2,FALSE)))</f>
        <v>-794.08161914606433</v>
      </c>
      <c r="H498" s="62">
        <f>IF(A498="","",IPMT(E498,A498,Duration*VLOOKUP(PaymentFrqcy,Mapping!$A:$B,2,FALSE),LoanAmount,,VLOOKUP(PaymentsDue,Mapping!$A:$B,2,FALSE)))</f>
        <v>-49.678309541851199</v>
      </c>
      <c r="I498" s="58">
        <f t="shared" si="45"/>
        <v>21285.167066121343</v>
      </c>
      <c r="J498" s="12">
        <f t="shared" si="46"/>
        <v>4</v>
      </c>
      <c r="K498" s="78">
        <f t="shared" si="47"/>
        <v>2058</v>
      </c>
    </row>
    <row r="499" spans="1:11" x14ac:dyDescent="0.2">
      <c r="A499" s="12">
        <f>IFERROR(IF(A498+1&lt;=Duration*VLOOKUP(PaymentFrqcy,Mapping!A:B,2,FALSE),A498+1,""),"")</f>
        <v>455</v>
      </c>
      <c r="B499" s="58">
        <f t="shared" si="42"/>
        <v>21285.167066121343</v>
      </c>
      <c r="C499" s="59">
        <f t="shared" si="43"/>
        <v>57854</v>
      </c>
      <c r="D499" s="60">
        <f t="shared" si="44"/>
        <v>2058</v>
      </c>
      <c r="E499" s="61">
        <f>IF(A499="","",InterestRate/VLOOKUP(PaymentFrqcy,Mapping!$A:$B,2,FALSE))</f>
        <v>2.2499999999999998E-3</v>
      </c>
      <c r="F499" s="62">
        <f>IF(A499="","",PMT(E499,Duration*VLOOKUP(PaymentFrqcy,Mapping!A:B,2,FALSE),LoanAmount,,VLOOKUP(PaymentsDue,Mapping!$A:$B,2,FALSE)))</f>
        <v>-843.75992868791536</v>
      </c>
      <c r="G499" s="62">
        <f>IF(A499="","",PPMT(E499,A499,Duration*VLOOKUP(PaymentFrqcy,Mapping!A:B,2,FALSE),LoanAmount,,VLOOKUP(PaymentsDue,Mapping!$A:$B,2,FALSE)))</f>
        <v>-795.86830278914283</v>
      </c>
      <c r="H499" s="62">
        <f>IF(A499="","",IPMT(E499,A499,Duration*VLOOKUP(PaymentFrqcy,Mapping!$A:$B,2,FALSE),LoanAmount,,VLOOKUP(PaymentsDue,Mapping!$A:$B,2,FALSE)))</f>
        <v>-47.89162589877256</v>
      </c>
      <c r="I499" s="58">
        <f t="shared" si="45"/>
        <v>20489.298763332201</v>
      </c>
      <c r="J499" s="12">
        <f t="shared" si="46"/>
        <v>5</v>
      </c>
      <c r="K499" s="78">
        <f t="shared" si="47"/>
        <v>2058</v>
      </c>
    </row>
    <row r="500" spans="1:11" x14ac:dyDescent="0.2">
      <c r="A500" s="12">
        <f>IFERROR(IF(A499+1&lt;=Duration*VLOOKUP(PaymentFrqcy,Mapping!A:B,2,FALSE),A499+1,""),"")</f>
        <v>456</v>
      </c>
      <c r="B500" s="58">
        <f t="shared" ref="B500:B563" si="48">IFERROR(IF(ROUNDDOWN(I499,0)=0,"",I499),"")</f>
        <v>20489.298763332201</v>
      </c>
      <c r="C500" s="59">
        <f t="shared" si="43"/>
        <v>57885</v>
      </c>
      <c r="D500" s="60">
        <f t="shared" si="44"/>
        <v>2058</v>
      </c>
      <c r="E500" s="61">
        <f>IF(A500="","",InterestRate/VLOOKUP(PaymentFrqcy,Mapping!$A:$B,2,FALSE))</f>
        <v>2.2499999999999998E-3</v>
      </c>
      <c r="F500" s="62">
        <f>IF(A500="","",PMT(E500,Duration*VLOOKUP(PaymentFrqcy,Mapping!A:B,2,FALSE),LoanAmount,,VLOOKUP(PaymentsDue,Mapping!$A:$B,2,FALSE)))</f>
        <v>-843.75992868791536</v>
      </c>
      <c r="G500" s="62">
        <f>IF(A500="","",PPMT(E500,A500,Duration*VLOOKUP(PaymentFrqcy,Mapping!A:B,2,FALSE),LoanAmount,,VLOOKUP(PaymentsDue,Mapping!$A:$B,2,FALSE)))</f>
        <v>-797.65900647041849</v>
      </c>
      <c r="H500" s="62">
        <f>IF(A500="","",IPMT(E500,A500,Duration*VLOOKUP(PaymentFrqcy,Mapping!$A:$B,2,FALSE),LoanAmount,,VLOOKUP(PaymentsDue,Mapping!$A:$B,2,FALSE)))</f>
        <v>-46.100922217496979</v>
      </c>
      <c r="I500" s="58">
        <f t="shared" si="45"/>
        <v>19691.639756861783</v>
      </c>
      <c r="J500" s="12">
        <f t="shared" si="46"/>
        <v>6</v>
      </c>
      <c r="K500" s="78">
        <f t="shared" si="47"/>
        <v>2058</v>
      </c>
    </row>
    <row r="501" spans="1:11" x14ac:dyDescent="0.2">
      <c r="A501" s="12">
        <f>IFERROR(IF(A500+1&lt;=Duration*VLOOKUP(PaymentFrqcy,Mapping!A:B,2,FALSE),A500+1,""),"")</f>
        <v>457</v>
      </c>
      <c r="B501" s="58">
        <f t="shared" si="48"/>
        <v>19691.639756861783</v>
      </c>
      <c r="C501" s="59">
        <f t="shared" si="43"/>
        <v>57915</v>
      </c>
      <c r="D501" s="60">
        <f t="shared" si="44"/>
        <v>2058</v>
      </c>
      <c r="E501" s="61">
        <f>IF(A501="","",InterestRate/VLOOKUP(PaymentFrqcy,Mapping!$A:$B,2,FALSE))</f>
        <v>2.2499999999999998E-3</v>
      </c>
      <c r="F501" s="62">
        <f>IF(A501="","",PMT(E501,Duration*VLOOKUP(PaymentFrqcy,Mapping!A:B,2,FALSE),LoanAmount,,VLOOKUP(PaymentsDue,Mapping!$A:$B,2,FALSE)))</f>
        <v>-843.75992868791536</v>
      </c>
      <c r="G501" s="62">
        <f>IF(A501="","",PPMT(E501,A501,Duration*VLOOKUP(PaymentFrqcy,Mapping!A:B,2,FALSE),LoanAmount,,VLOOKUP(PaymentsDue,Mapping!$A:$B,2,FALSE)))</f>
        <v>-799.45373923497675</v>
      </c>
      <c r="H501" s="62">
        <f>IF(A501="","",IPMT(E501,A501,Duration*VLOOKUP(PaymentFrqcy,Mapping!$A:$B,2,FALSE),LoanAmount,,VLOOKUP(PaymentsDue,Mapping!$A:$B,2,FALSE)))</f>
        <v>-44.30618945293854</v>
      </c>
      <c r="I501" s="58">
        <f t="shared" si="45"/>
        <v>18892.186017626806</v>
      </c>
      <c r="J501" s="12">
        <f t="shared" si="46"/>
        <v>7</v>
      </c>
      <c r="K501" s="78">
        <f t="shared" si="47"/>
        <v>2058</v>
      </c>
    </row>
    <row r="502" spans="1:11" x14ac:dyDescent="0.2">
      <c r="A502" s="12">
        <f>IFERROR(IF(A501+1&lt;=Duration*VLOOKUP(PaymentFrqcy,Mapping!A:B,2,FALSE),A501+1,""),"")</f>
        <v>458</v>
      </c>
      <c r="B502" s="58">
        <f t="shared" si="48"/>
        <v>18892.186017626806</v>
      </c>
      <c r="C502" s="59">
        <f t="shared" si="43"/>
        <v>57946</v>
      </c>
      <c r="D502" s="60">
        <f t="shared" si="44"/>
        <v>2058</v>
      </c>
      <c r="E502" s="61">
        <f>IF(A502="","",InterestRate/VLOOKUP(PaymentFrqcy,Mapping!$A:$B,2,FALSE))</f>
        <v>2.2499999999999998E-3</v>
      </c>
      <c r="F502" s="62">
        <f>IF(A502="","",PMT(E502,Duration*VLOOKUP(PaymentFrqcy,Mapping!A:B,2,FALSE),LoanAmount,,VLOOKUP(PaymentsDue,Mapping!$A:$B,2,FALSE)))</f>
        <v>-843.75992868791536</v>
      </c>
      <c r="G502" s="62">
        <f>IF(A502="","",PPMT(E502,A502,Duration*VLOOKUP(PaymentFrqcy,Mapping!A:B,2,FALSE),LoanAmount,,VLOOKUP(PaymentsDue,Mapping!$A:$B,2,FALSE)))</f>
        <v>-801.25251014825551</v>
      </c>
      <c r="H502" s="62">
        <f>IF(A502="","",IPMT(E502,A502,Duration*VLOOKUP(PaymentFrqcy,Mapping!$A:$B,2,FALSE),LoanAmount,,VLOOKUP(PaymentsDue,Mapping!$A:$B,2,FALSE)))</f>
        <v>-42.507418539659852</v>
      </c>
      <c r="I502" s="58">
        <f t="shared" si="45"/>
        <v>18090.933507478549</v>
      </c>
      <c r="J502" s="12">
        <f t="shared" si="46"/>
        <v>8</v>
      </c>
      <c r="K502" s="78">
        <f t="shared" si="47"/>
        <v>2058</v>
      </c>
    </row>
    <row r="503" spans="1:11" x14ac:dyDescent="0.2">
      <c r="A503" s="12">
        <f>IFERROR(IF(A502+1&lt;=Duration*VLOOKUP(PaymentFrqcy,Mapping!A:B,2,FALSE),A502+1,""),"")</f>
        <v>459</v>
      </c>
      <c r="B503" s="58">
        <f t="shared" si="48"/>
        <v>18090.933507478549</v>
      </c>
      <c r="C503" s="59">
        <f t="shared" si="43"/>
        <v>57977</v>
      </c>
      <c r="D503" s="60">
        <f t="shared" si="44"/>
        <v>2058</v>
      </c>
      <c r="E503" s="61">
        <f>IF(A503="","",InterestRate/VLOOKUP(PaymentFrqcy,Mapping!$A:$B,2,FALSE))</f>
        <v>2.2499999999999998E-3</v>
      </c>
      <c r="F503" s="62">
        <f>IF(A503="","",PMT(E503,Duration*VLOOKUP(PaymentFrqcy,Mapping!A:B,2,FALSE),LoanAmount,,VLOOKUP(PaymentsDue,Mapping!$A:$B,2,FALSE)))</f>
        <v>-843.75992868791536</v>
      </c>
      <c r="G503" s="62">
        <f>IF(A503="","",PPMT(E503,A503,Duration*VLOOKUP(PaymentFrqcy,Mapping!A:B,2,FALSE),LoanAmount,,VLOOKUP(PaymentsDue,Mapping!$A:$B,2,FALSE)))</f>
        <v>-803.05532829608921</v>
      </c>
      <c r="H503" s="62">
        <f>IF(A503="","",IPMT(E503,A503,Duration*VLOOKUP(PaymentFrqcy,Mapping!$A:$B,2,FALSE),LoanAmount,,VLOOKUP(PaymentsDue,Mapping!$A:$B,2,FALSE)))</f>
        <v>-40.704600391826261</v>
      </c>
      <c r="I503" s="58">
        <f t="shared" si="45"/>
        <v>17287.878179182459</v>
      </c>
      <c r="J503" s="12">
        <f t="shared" si="46"/>
        <v>9</v>
      </c>
      <c r="K503" s="78">
        <f t="shared" si="47"/>
        <v>2058</v>
      </c>
    </row>
    <row r="504" spans="1:11" x14ac:dyDescent="0.2">
      <c r="A504" s="12">
        <f>IFERROR(IF(A503+1&lt;=Duration*VLOOKUP(PaymentFrqcy,Mapping!A:B,2,FALSE),A503+1,""),"")</f>
        <v>460</v>
      </c>
      <c r="B504" s="58">
        <f t="shared" si="48"/>
        <v>17287.878179182459</v>
      </c>
      <c r="C504" s="59">
        <f t="shared" si="43"/>
        <v>58007</v>
      </c>
      <c r="D504" s="60">
        <f t="shared" si="44"/>
        <v>2058</v>
      </c>
      <c r="E504" s="61">
        <f>IF(A504="","",InterestRate/VLOOKUP(PaymentFrqcy,Mapping!$A:$B,2,FALSE))</f>
        <v>2.2499999999999998E-3</v>
      </c>
      <c r="F504" s="62">
        <f>IF(A504="","",PMT(E504,Duration*VLOOKUP(PaymentFrqcy,Mapping!A:B,2,FALSE),LoanAmount,,VLOOKUP(PaymentsDue,Mapping!$A:$B,2,FALSE)))</f>
        <v>-843.75992868791536</v>
      </c>
      <c r="G504" s="62">
        <f>IF(A504="","",PPMT(E504,A504,Duration*VLOOKUP(PaymentFrqcy,Mapping!A:B,2,FALSE),LoanAmount,,VLOOKUP(PaymentsDue,Mapping!$A:$B,2,FALSE)))</f>
        <v>-804.86220278475525</v>
      </c>
      <c r="H504" s="62">
        <f>IF(A504="","",IPMT(E504,A504,Duration*VLOOKUP(PaymentFrqcy,Mapping!$A:$B,2,FALSE),LoanAmount,,VLOOKUP(PaymentsDue,Mapping!$A:$B,2,FALSE)))</f>
        <v>-38.897725903160065</v>
      </c>
      <c r="I504" s="58">
        <f t="shared" si="45"/>
        <v>16483.015976397703</v>
      </c>
      <c r="J504" s="12">
        <f t="shared" si="46"/>
        <v>10</v>
      </c>
      <c r="K504" s="78">
        <f t="shared" si="47"/>
        <v>2058</v>
      </c>
    </row>
    <row r="505" spans="1:11" x14ac:dyDescent="0.2">
      <c r="A505" s="12">
        <f>IFERROR(IF(A504+1&lt;=Duration*VLOOKUP(PaymentFrqcy,Mapping!A:B,2,FALSE),A504+1,""),"")</f>
        <v>461</v>
      </c>
      <c r="B505" s="58">
        <f t="shared" si="48"/>
        <v>16483.015976397703</v>
      </c>
      <c r="C505" s="59">
        <f t="shared" si="43"/>
        <v>58038</v>
      </c>
      <c r="D505" s="60">
        <f t="shared" si="44"/>
        <v>2058</v>
      </c>
      <c r="E505" s="61">
        <f>IF(A505="","",InterestRate/VLOOKUP(PaymentFrqcy,Mapping!$A:$B,2,FALSE))</f>
        <v>2.2499999999999998E-3</v>
      </c>
      <c r="F505" s="62">
        <f>IF(A505="","",PMT(E505,Duration*VLOOKUP(PaymentFrqcy,Mapping!A:B,2,FALSE),LoanAmount,,VLOOKUP(PaymentsDue,Mapping!$A:$B,2,FALSE)))</f>
        <v>-843.75992868791536</v>
      </c>
      <c r="G505" s="62">
        <f>IF(A505="","",PPMT(E505,A505,Duration*VLOOKUP(PaymentFrqcy,Mapping!A:B,2,FALSE),LoanAmount,,VLOOKUP(PaymentsDue,Mapping!$A:$B,2,FALSE)))</f>
        <v>-806.67314274102102</v>
      </c>
      <c r="H505" s="62">
        <f>IF(A505="","",IPMT(E505,A505,Duration*VLOOKUP(PaymentFrqcy,Mapping!$A:$B,2,FALSE),LoanAmount,,VLOOKUP(PaymentsDue,Mapping!$A:$B,2,FALSE)))</f>
        <v>-37.086785946894381</v>
      </c>
      <c r="I505" s="58">
        <f t="shared" si="45"/>
        <v>15676.342833656681</v>
      </c>
      <c r="J505" s="12">
        <f t="shared" si="46"/>
        <v>11</v>
      </c>
      <c r="K505" s="78">
        <f t="shared" si="47"/>
        <v>2058</v>
      </c>
    </row>
    <row r="506" spans="1:11" x14ac:dyDescent="0.2">
      <c r="A506" s="12">
        <f>IFERROR(IF(A505+1&lt;=Duration*VLOOKUP(PaymentFrqcy,Mapping!A:B,2,FALSE),A505+1,""),"")</f>
        <v>462</v>
      </c>
      <c r="B506" s="58">
        <f t="shared" si="48"/>
        <v>15676.342833656681</v>
      </c>
      <c r="C506" s="59">
        <f t="shared" si="43"/>
        <v>58068</v>
      </c>
      <c r="D506" s="60">
        <f t="shared" si="44"/>
        <v>2058</v>
      </c>
      <c r="E506" s="61">
        <f>IF(A506="","",InterestRate/VLOOKUP(PaymentFrqcy,Mapping!$A:$B,2,FALSE))</f>
        <v>2.2499999999999998E-3</v>
      </c>
      <c r="F506" s="62">
        <f>IF(A506="","",PMT(E506,Duration*VLOOKUP(PaymentFrqcy,Mapping!A:B,2,FALSE),LoanAmount,,VLOOKUP(PaymentsDue,Mapping!$A:$B,2,FALSE)))</f>
        <v>-843.75992868791536</v>
      </c>
      <c r="G506" s="62">
        <f>IF(A506="","",PPMT(E506,A506,Duration*VLOOKUP(PaymentFrqcy,Mapping!A:B,2,FALSE),LoanAmount,,VLOOKUP(PaymentsDue,Mapping!$A:$B,2,FALSE)))</f>
        <v>-808.48815731218838</v>
      </c>
      <c r="H506" s="62">
        <f>IF(A506="","",IPMT(E506,A506,Duration*VLOOKUP(PaymentFrqcy,Mapping!$A:$B,2,FALSE),LoanAmount,,VLOOKUP(PaymentsDue,Mapping!$A:$B,2,FALSE)))</f>
        <v>-35.27177137572707</v>
      </c>
      <c r="I506" s="58">
        <f t="shared" si="45"/>
        <v>14867.854676344494</v>
      </c>
      <c r="J506" s="12">
        <f t="shared" si="46"/>
        <v>12</v>
      </c>
      <c r="K506" s="78">
        <f t="shared" si="47"/>
        <v>2058</v>
      </c>
    </row>
    <row r="507" spans="1:11" x14ac:dyDescent="0.2">
      <c r="A507" s="12">
        <f>IFERROR(IF(A506+1&lt;=Duration*VLOOKUP(PaymentFrqcy,Mapping!A:B,2,FALSE),A506+1,""),"")</f>
        <v>463</v>
      </c>
      <c r="B507" s="58">
        <f t="shared" si="48"/>
        <v>14867.854676344494</v>
      </c>
      <c r="C507" s="59">
        <f t="shared" si="43"/>
        <v>58099</v>
      </c>
      <c r="D507" s="60">
        <f t="shared" si="44"/>
        <v>2059</v>
      </c>
      <c r="E507" s="61">
        <f>IF(A507="","",InterestRate/VLOOKUP(PaymentFrqcy,Mapping!$A:$B,2,FALSE))</f>
        <v>2.2499999999999998E-3</v>
      </c>
      <c r="F507" s="62">
        <f>IF(A507="","",PMT(E507,Duration*VLOOKUP(PaymentFrqcy,Mapping!A:B,2,FALSE),LoanAmount,,VLOOKUP(PaymentsDue,Mapping!$A:$B,2,FALSE)))</f>
        <v>-843.75992868791536</v>
      </c>
      <c r="G507" s="62">
        <f>IF(A507="","",PPMT(E507,A507,Duration*VLOOKUP(PaymentFrqcy,Mapping!A:B,2,FALSE),LoanAmount,,VLOOKUP(PaymentsDue,Mapping!$A:$B,2,FALSE)))</f>
        <v>-810.30725566614069</v>
      </c>
      <c r="H507" s="62">
        <f>IF(A507="","",IPMT(E507,A507,Duration*VLOOKUP(PaymentFrqcy,Mapping!$A:$B,2,FALSE),LoanAmount,,VLOOKUP(PaymentsDue,Mapping!$A:$B,2,FALSE)))</f>
        <v>-33.45267302177465</v>
      </c>
      <c r="I507" s="58">
        <f t="shared" si="45"/>
        <v>14057.547420678353</v>
      </c>
      <c r="J507" s="12">
        <f t="shared" si="46"/>
        <v>1</v>
      </c>
      <c r="K507" s="78">
        <f t="shared" si="47"/>
        <v>2059</v>
      </c>
    </row>
    <row r="508" spans="1:11" x14ac:dyDescent="0.2">
      <c r="A508" s="12">
        <f>IFERROR(IF(A507+1&lt;=Duration*VLOOKUP(PaymentFrqcy,Mapping!A:B,2,FALSE),A507+1,""),"")</f>
        <v>464</v>
      </c>
      <c r="B508" s="58">
        <f t="shared" si="48"/>
        <v>14057.547420678353</v>
      </c>
      <c r="C508" s="59">
        <f t="shared" si="43"/>
        <v>58130</v>
      </c>
      <c r="D508" s="60">
        <f t="shared" si="44"/>
        <v>2059</v>
      </c>
      <c r="E508" s="61">
        <f>IF(A508="","",InterestRate/VLOOKUP(PaymentFrqcy,Mapping!$A:$B,2,FALSE))</f>
        <v>2.2499999999999998E-3</v>
      </c>
      <c r="F508" s="62">
        <f>IF(A508="","",PMT(E508,Duration*VLOOKUP(PaymentFrqcy,Mapping!A:B,2,FALSE),LoanAmount,,VLOOKUP(PaymentsDue,Mapping!$A:$B,2,FALSE)))</f>
        <v>-843.75992868791536</v>
      </c>
      <c r="G508" s="62">
        <f>IF(A508="","",PPMT(E508,A508,Duration*VLOOKUP(PaymentFrqcy,Mapping!A:B,2,FALSE),LoanAmount,,VLOOKUP(PaymentsDue,Mapping!$A:$B,2,FALSE)))</f>
        <v>-812.13044699138959</v>
      </c>
      <c r="H508" s="62">
        <f>IF(A508="","",IPMT(E508,A508,Duration*VLOOKUP(PaymentFrqcy,Mapping!$A:$B,2,FALSE),LoanAmount,,VLOOKUP(PaymentsDue,Mapping!$A:$B,2,FALSE)))</f>
        <v>-31.629481696525836</v>
      </c>
      <c r="I508" s="58">
        <f t="shared" si="45"/>
        <v>13245.416973686963</v>
      </c>
      <c r="J508" s="12">
        <f t="shared" si="46"/>
        <v>2</v>
      </c>
      <c r="K508" s="78">
        <f t="shared" si="47"/>
        <v>2059</v>
      </c>
    </row>
    <row r="509" spans="1:11" x14ac:dyDescent="0.2">
      <c r="A509" s="12">
        <f>IFERROR(IF(A508+1&lt;=Duration*VLOOKUP(PaymentFrqcy,Mapping!A:B,2,FALSE),A508+1,""),"")</f>
        <v>465</v>
      </c>
      <c r="B509" s="58">
        <f t="shared" si="48"/>
        <v>13245.416973686963</v>
      </c>
      <c r="C509" s="59">
        <f t="shared" si="43"/>
        <v>58158</v>
      </c>
      <c r="D509" s="60">
        <f t="shared" si="44"/>
        <v>2059</v>
      </c>
      <c r="E509" s="61">
        <f>IF(A509="","",InterestRate/VLOOKUP(PaymentFrqcy,Mapping!$A:$B,2,FALSE))</f>
        <v>2.2499999999999998E-3</v>
      </c>
      <c r="F509" s="62">
        <f>IF(A509="","",PMT(E509,Duration*VLOOKUP(PaymentFrqcy,Mapping!A:B,2,FALSE),LoanAmount,,VLOOKUP(PaymentsDue,Mapping!$A:$B,2,FALSE)))</f>
        <v>-843.75992868791536</v>
      </c>
      <c r="G509" s="62">
        <f>IF(A509="","",PPMT(E509,A509,Duration*VLOOKUP(PaymentFrqcy,Mapping!A:B,2,FALSE),LoanAmount,,VLOOKUP(PaymentsDue,Mapping!$A:$B,2,FALSE)))</f>
        <v>-813.9577404971202</v>
      </c>
      <c r="H509" s="62">
        <f>IF(A509="","",IPMT(E509,A509,Duration*VLOOKUP(PaymentFrqcy,Mapping!$A:$B,2,FALSE),LoanAmount,,VLOOKUP(PaymentsDue,Mapping!$A:$B,2,FALSE)))</f>
        <v>-29.802188190795206</v>
      </c>
      <c r="I509" s="58">
        <f t="shared" si="45"/>
        <v>12431.459233189842</v>
      </c>
      <c r="J509" s="12">
        <f t="shared" si="46"/>
        <v>3</v>
      </c>
      <c r="K509" s="78">
        <f t="shared" si="47"/>
        <v>2059</v>
      </c>
    </row>
    <row r="510" spans="1:11" x14ac:dyDescent="0.2">
      <c r="A510" s="12">
        <f>IFERROR(IF(A509+1&lt;=Duration*VLOOKUP(PaymentFrqcy,Mapping!A:B,2,FALSE),A509+1,""),"")</f>
        <v>466</v>
      </c>
      <c r="B510" s="58">
        <f t="shared" si="48"/>
        <v>12431.459233189842</v>
      </c>
      <c r="C510" s="59">
        <f t="shared" si="43"/>
        <v>58189</v>
      </c>
      <c r="D510" s="60">
        <f t="shared" si="44"/>
        <v>2059</v>
      </c>
      <c r="E510" s="61">
        <f>IF(A510="","",InterestRate/VLOOKUP(PaymentFrqcy,Mapping!$A:$B,2,FALSE))</f>
        <v>2.2499999999999998E-3</v>
      </c>
      <c r="F510" s="62">
        <f>IF(A510="","",PMT(E510,Duration*VLOOKUP(PaymentFrqcy,Mapping!A:B,2,FALSE),LoanAmount,,VLOOKUP(PaymentsDue,Mapping!$A:$B,2,FALSE)))</f>
        <v>-843.75992868791536</v>
      </c>
      <c r="G510" s="62">
        <f>IF(A510="","",PPMT(E510,A510,Duration*VLOOKUP(PaymentFrqcy,Mapping!A:B,2,FALSE),LoanAmount,,VLOOKUP(PaymentsDue,Mapping!$A:$B,2,FALSE)))</f>
        <v>-815.78914541323866</v>
      </c>
      <c r="H510" s="62">
        <f>IF(A510="","",IPMT(E510,A510,Duration*VLOOKUP(PaymentFrqcy,Mapping!$A:$B,2,FALSE),LoanAmount,,VLOOKUP(PaymentsDue,Mapping!$A:$B,2,FALSE)))</f>
        <v>-27.970783274676684</v>
      </c>
      <c r="I510" s="58">
        <f t="shared" si="45"/>
        <v>11615.670087776603</v>
      </c>
      <c r="J510" s="12">
        <f t="shared" si="46"/>
        <v>4</v>
      </c>
      <c r="K510" s="78">
        <f t="shared" si="47"/>
        <v>2059</v>
      </c>
    </row>
    <row r="511" spans="1:11" x14ac:dyDescent="0.2">
      <c r="A511" s="12">
        <f>IFERROR(IF(A510+1&lt;=Duration*VLOOKUP(PaymentFrqcy,Mapping!A:B,2,FALSE),A510+1,""),"")</f>
        <v>467</v>
      </c>
      <c r="B511" s="58">
        <f t="shared" si="48"/>
        <v>11615.670087776603</v>
      </c>
      <c r="C511" s="59">
        <f t="shared" si="43"/>
        <v>58219</v>
      </c>
      <c r="D511" s="60">
        <f t="shared" si="44"/>
        <v>2059</v>
      </c>
      <c r="E511" s="61">
        <f>IF(A511="","",InterestRate/VLOOKUP(PaymentFrqcy,Mapping!$A:$B,2,FALSE))</f>
        <v>2.2499999999999998E-3</v>
      </c>
      <c r="F511" s="62">
        <f>IF(A511="","",PMT(E511,Duration*VLOOKUP(PaymentFrqcy,Mapping!A:B,2,FALSE),LoanAmount,,VLOOKUP(PaymentsDue,Mapping!$A:$B,2,FALSE)))</f>
        <v>-843.75992868791536</v>
      </c>
      <c r="G511" s="62">
        <f>IF(A511="","",PPMT(E511,A511,Duration*VLOOKUP(PaymentFrqcy,Mapping!A:B,2,FALSE),LoanAmount,,VLOOKUP(PaymentsDue,Mapping!$A:$B,2,FALSE)))</f>
        <v>-817.62467099041851</v>
      </c>
      <c r="H511" s="62">
        <f>IF(A511="","",IPMT(E511,A511,Duration*VLOOKUP(PaymentFrqcy,Mapping!$A:$B,2,FALSE),LoanAmount,,VLOOKUP(PaymentsDue,Mapping!$A:$B,2,FALSE)))</f>
        <v>-26.135257697496904</v>
      </c>
      <c r="I511" s="58">
        <f t="shared" si="45"/>
        <v>10798.045416786184</v>
      </c>
      <c r="J511" s="12">
        <f t="shared" si="46"/>
        <v>5</v>
      </c>
      <c r="K511" s="78">
        <f t="shared" si="47"/>
        <v>2059</v>
      </c>
    </row>
    <row r="512" spans="1:11" x14ac:dyDescent="0.2">
      <c r="A512" s="12">
        <f>IFERROR(IF(A511+1&lt;=Duration*VLOOKUP(PaymentFrqcy,Mapping!A:B,2,FALSE),A511+1,""),"")</f>
        <v>468</v>
      </c>
      <c r="B512" s="58">
        <f t="shared" si="48"/>
        <v>10798.045416786184</v>
      </c>
      <c r="C512" s="59">
        <f t="shared" si="43"/>
        <v>58250</v>
      </c>
      <c r="D512" s="60">
        <f t="shared" si="44"/>
        <v>2059</v>
      </c>
      <c r="E512" s="61">
        <f>IF(A512="","",InterestRate/VLOOKUP(PaymentFrqcy,Mapping!$A:$B,2,FALSE))</f>
        <v>2.2499999999999998E-3</v>
      </c>
      <c r="F512" s="62">
        <f>IF(A512="","",PMT(E512,Duration*VLOOKUP(PaymentFrqcy,Mapping!A:B,2,FALSE),LoanAmount,,VLOOKUP(PaymentsDue,Mapping!$A:$B,2,FALSE)))</f>
        <v>-843.75992868791536</v>
      </c>
      <c r="G512" s="62">
        <f>IF(A512="","",PPMT(E512,A512,Duration*VLOOKUP(PaymentFrqcy,Mapping!A:B,2,FALSE),LoanAmount,,VLOOKUP(PaymentsDue,Mapping!$A:$B,2,FALSE)))</f>
        <v>-819.46432650014697</v>
      </c>
      <c r="H512" s="62">
        <f>IF(A512="","",IPMT(E512,A512,Duration*VLOOKUP(PaymentFrqcy,Mapping!$A:$B,2,FALSE),LoanAmount,,VLOOKUP(PaymentsDue,Mapping!$A:$B,2,FALSE)))</f>
        <v>-24.295602187768459</v>
      </c>
      <c r="I512" s="58">
        <f t="shared" si="45"/>
        <v>9978.5810902860376</v>
      </c>
      <c r="J512" s="12">
        <f t="shared" si="46"/>
        <v>6</v>
      </c>
      <c r="K512" s="78">
        <f t="shared" si="47"/>
        <v>2059</v>
      </c>
    </row>
    <row r="513" spans="1:11" x14ac:dyDescent="0.2">
      <c r="A513" s="12">
        <f>IFERROR(IF(A512+1&lt;=Duration*VLOOKUP(PaymentFrqcy,Mapping!A:B,2,FALSE),A512+1,""),"")</f>
        <v>469</v>
      </c>
      <c r="B513" s="58">
        <f t="shared" si="48"/>
        <v>9978.5810902860376</v>
      </c>
      <c r="C513" s="59">
        <f t="shared" si="43"/>
        <v>58280</v>
      </c>
      <c r="D513" s="60">
        <f t="shared" si="44"/>
        <v>2059</v>
      </c>
      <c r="E513" s="61">
        <f>IF(A513="","",InterestRate/VLOOKUP(PaymentFrqcy,Mapping!$A:$B,2,FALSE))</f>
        <v>2.2499999999999998E-3</v>
      </c>
      <c r="F513" s="62">
        <f>IF(A513="","",PMT(E513,Duration*VLOOKUP(PaymentFrqcy,Mapping!A:B,2,FALSE),LoanAmount,,VLOOKUP(PaymentsDue,Mapping!$A:$B,2,FALSE)))</f>
        <v>-843.75992868791536</v>
      </c>
      <c r="G513" s="62">
        <f>IF(A513="","",PPMT(E513,A513,Duration*VLOOKUP(PaymentFrqcy,Mapping!A:B,2,FALSE),LoanAmount,,VLOOKUP(PaymentsDue,Mapping!$A:$B,2,FALSE)))</f>
        <v>-821.30812123477222</v>
      </c>
      <c r="H513" s="62">
        <f>IF(A513="","",IPMT(E513,A513,Duration*VLOOKUP(PaymentFrqcy,Mapping!$A:$B,2,FALSE),LoanAmount,,VLOOKUP(PaymentsDue,Mapping!$A:$B,2,FALSE)))</f>
        <v>-22.451807453143129</v>
      </c>
      <c r="I513" s="58">
        <f t="shared" si="45"/>
        <v>9157.272969051266</v>
      </c>
      <c r="J513" s="12">
        <f t="shared" si="46"/>
        <v>7</v>
      </c>
      <c r="K513" s="78">
        <f t="shared" si="47"/>
        <v>2059</v>
      </c>
    </row>
    <row r="514" spans="1:11" x14ac:dyDescent="0.2">
      <c r="A514" s="12">
        <f>IFERROR(IF(A513+1&lt;=Duration*VLOOKUP(PaymentFrqcy,Mapping!A:B,2,FALSE),A513+1,""),"")</f>
        <v>470</v>
      </c>
      <c r="B514" s="58">
        <f t="shared" si="48"/>
        <v>9157.272969051266</v>
      </c>
      <c r="C514" s="59">
        <f t="shared" si="43"/>
        <v>58311</v>
      </c>
      <c r="D514" s="60">
        <f t="shared" si="44"/>
        <v>2059</v>
      </c>
      <c r="E514" s="61">
        <f>IF(A514="","",InterestRate/VLOOKUP(PaymentFrqcy,Mapping!$A:$B,2,FALSE))</f>
        <v>2.2499999999999998E-3</v>
      </c>
      <c r="F514" s="62">
        <f>IF(A514="","",PMT(E514,Duration*VLOOKUP(PaymentFrqcy,Mapping!A:B,2,FALSE),LoanAmount,,VLOOKUP(PaymentsDue,Mapping!$A:$B,2,FALSE)))</f>
        <v>-843.75992868791536</v>
      </c>
      <c r="G514" s="62">
        <f>IF(A514="","",PPMT(E514,A514,Duration*VLOOKUP(PaymentFrqcy,Mapping!A:B,2,FALSE),LoanAmount,,VLOOKUP(PaymentsDue,Mapping!$A:$B,2,FALSE)))</f>
        <v>-823.15606450755058</v>
      </c>
      <c r="H514" s="62">
        <f>IF(A514="","",IPMT(E514,A514,Duration*VLOOKUP(PaymentFrqcy,Mapping!$A:$B,2,FALSE),LoanAmount,,VLOOKUP(PaymentsDue,Mapping!$A:$B,2,FALSE)))</f>
        <v>-20.603864180364887</v>
      </c>
      <c r="I514" s="58">
        <f t="shared" si="45"/>
        <v>8334.1169045437164</v>
      </c>
      <c r="J514" s="12">
        <f t="shared" si="46"/>
        <v>8</v>
      </c>
      <c r="K514" s="78">
        <f t="shared" si="47"/>
        <v>2059</v>
      </c>
    </row>
    <row r="515" spans="1:11" x14ac:dyDescent="0.2">
      <c r="A515" s="12">
        <f>IFERROR(IF(A514+1&lt;=Duration*VLOOKUP(PaymentFrqcy,Mapping!A:B,2,FALSE),A514+1,""),"")</f>
        <v>471</v>
      </c>
      <c r="B515" s="58">
        <f t="shared" si="48"/>
        <v>8334.1169045437164</v>
      </c>
      <c r="C515" s="59">
        <f t="shared" si="43"/>
        <v>58342</v>
      </c>
      <c r="D515" s="60">
        <f t="shared" si="44"/>
        <v>2059</v>
      </c>
      <c r="E515" s="61">
        <f>IF(A515="","",InterestRate/VLOOKUP(PaymentFrqcy,Mapping!$A:$B,2,FALSE))</f>
        <v>2.2499999999999998E-3</v>
      </c>
      <c r="F515" s="62">
        <f>IF(A515="","",PMT(E515,Duration*VLOOKUP(PaymentFrqcy,Mapping!A:B,2,FALSE),LoanAmount,,VLOOKUP(PaymentsDue,Mapping!$A:$B,2,FALSE)))</f>
        <v>-843.75992868791536</v>
      </c>
      <c r="G515" s="62">
        <f>IF(A515="","",PPMT(E515,A515,Duration*VLOOKUP(PaymentFrqcy,Mapping!A:B,2,FALSE),LoanAmount,,VLOOKUP(PaymentsDue,Mapping!$A:$B,2,FALSE)))</f>
        <v>-825.00816565269247</v>
      </c>
      <c r="H515" s="62">
        <f>IF(A515="","",IPMT(E515,A515,Duration*VLOOKUP(PaymentFrqcy,Mapping!$A:$B,2,FALSE),LoanAmount,,VLOOKUP(PaymentsDue,Mapping!$A:$B,2,FALSE)))</f>
        <v>-18.751763035222908</v>
      </c>
      <c r="I515" s="58">
        <f t="shared" si="45"/>
        <v>7509.1087388910237</v>
      </c>
      <c r="J515" s="12">
        <f t="shared" si="46"/>
        <v>9</v>
      </c>
      <c r="K515" s="78">
        <f t="shared" si="47"/>
        <v>2059</v>
      </c>
    </row>
    <row r="516" spans="1:11" x14ac:dyDescent="0.2">
      <c r="A516" s="12">
        <f>IFERROR(IF(A515+1&lt;=Duration*VLOOKUP(PaymentFrqcy,Mapping!A:B,2,FALSE),A515+1,""),"")</f>
        <v>472</v>
      </c>
      <c r="B516" s="58">
        <f t="shared" si="48"/>
        <v>7509.1087388910237</v>
      </c>
      <c r="C516" s="59">
        <f t="shared" si="43"/>
        <v>58372</v>
      </c>
      <c r="D516" s="60">
        <f t="shared" si="44"/>
        <v>2059</v>
      </c>
      <c r="E516" s="61">
        <f>IF(A516="","",InterestRate/VLOOKUP(PaymentFrqcy,Mapping!$A:$B,2,FALSE))</f>
        <v>2.2499999999999998E-3</v>
      </c>
      <c r="F516" s="62">
        <f>IF(A516="","",PMT(E516,Duration*VLOOKUP(PaymentFrqcy,Mapping!A:B,2,FALSE),LoanAmount,,VLOOKUP(PaymentsDue,Mapping!$A:$B,2,FALSE)))</f>
        <v>-843.75992868791536</v>
      </c>
      <c r="G516" s="62">
        <f>IF(A516="","",PPMT(E516,A516,Duration*VLOOKUP(PaymentFrqcy,Mapping!A:B,2,FALSE),LoanAmount,,VLOOKUP(PaymentsDue,Mapping!$A:$B,2,FALSE)))</f>
        <v>-826.86443402541101</v>
      </c>
      <c r="H516" s="62">
        <f>IF(A516="","",IPMT(E516,A516,Duration*VLOOKUP(PaymentFrqcy,Mapping!$A:$B,2,FALSE),LoanAmount,,VLOOKUP(PaymentsDue,Mapping!$A:$B,2,FALSE)))</f>
        <v>-16.895494662504344</v>
      </c>
      <c r="I516" s="58">
        <f t="shared" si="45"/>
        <v>6682.2443048656123</v>
      </c>
      <c r="J516" s="12">
        <f t="shared" si="46"/>
        <v>10</v>
      </c>
      <c r="K516" s="78">
        <f t="shared" si="47"/>
        <v>2059</v>
      </c>
    </row>
    <row r="517" spans="1:11" x14ac:dyDescent="0.2">
      <c r="A517" s="12">
        <f>IFERROR(IF(A516+1&lt;=Duration*VLOOKUP(PaymentFrqcy,Mapping!A:B,2,FALSE),A516+1,""),"")</f>
        <v>473</v>
      </c>
      <c r="B517" s="58">
        <f t="shared" si="48"/>
        <v>6682.2443048656123</v>
      </c>
      <c r="C517" s="59">
        <f t="shared" si="43"/>
        <v>58403</v>
      </c>
      <c r="D517" s="60">
        <f t="shared" si="44"/>
        <v>2059</v>
      </c>
      <c r="E517" s="61">
        <f>IF(A517="","",InterestRate/VLOOKUP(PaymentFrqcy,Mapping!$A:$B,2,FALSE))</f>
        <v>2.2499999999999998E-3</v>
      </c>
      <c r="F517" s="62">
        <f>IF(A517="","",PMT(E517,Duration*VLOOKUP(PaymentFrqcy,Mapping!A:B,2,FALSE),LoanAmount,,VLOOKUP(PaymentsDue,Mapping!$A:$B,2,FALSE)))</f>
        <v>-843.75992868791536</v>
      </c>
      <c r="G517" s="62">
        <f>IF(A517="","",PPMT(E517,A517,Duration*VLOOKUP(PaymentFrqcy,Mapping!A:B,2,FALSE),LoanAmount,,VLOOKUP(PaymentsDue,Mapping!$A:$B,2,FALSE)))</f>
        <v>-828.72487900196825</v>
      </c>
      <c r="H517" s="62">
        <f>IF(A517="","",IPMT(E517,A517,Duration*VLOOKUP(PaymentFrqcy,Mapping!$A:$B,2,FALSE),LoanAmount,,VLOOKUP(PaymentsDue,Mapping!$A:$B,2,FALSE)))</f>
        <v>-15.03504968594717</v>
      </c>
      <c r="I517" s="58">
        <f t="shared" si="45"/>
        <v>5853.5194258636438</v>
      </c>
      <c r="J517" s="12">
        <f t="shared" si="46"/>
        <v>11</v>
      </c>
      <c r="K517" s="78">
        <f t="shared" si="47"/>
        <v>2059</v>
      </c>
    </row>
    <row r="518" spans="1:11" x14ac:dyDescent="0.2">
      <c r="A518" s="12">
        <f>IFERROR(IF(A517+1&lt;=Duration*VLOOKUP(PaymentFrqcy,Mapping!A:B,2,FALSE),A517+1,""),"")</f>
        <v>474</v>
      </c>
      <c r="B518" s="58">
        <f t="shared" si="48"/>
        <v>5853.5194258636438</v>
      </c>
      <c r="C518" s="59">
        <f t="shared" si="43"/>
        <v>58433</v>
      </c>
      <c r="D518" s="60">
        <f t="shared" si="44"/>
        <v>2059</v>
      </c>
      <c r="E518" s="61">
        <f>IF(A518="","",InterestRate/VLOOKUP(PaymentFrqcy,Mapping!$A:$B,2,FALSE))</f>
        <v>2.2499999999999998E-3</v>
      </c>
      <c r="F518" s="62">
        <f>IF(A518="","",PMT(E518,Duration*VLOOKUP(PaymentFrqcy,Mapping!A:B,2,FALSE),LoanAmount,,VLOOKUP(PaymentsDue,Mapping!$A:$B,2,FALSE)))</f>
        <v>-843.75992868791536</v>
      </c>
      <c r="G518" s="62">
        <f>IF(A518="","",PPMT(E518,A518,Duration*VLOOKUP(PaymentFrqcy,Mapping!A:B,2,FALSE),LoanAmount,,VLOOKUP(PaymentsDue,Mapping!$A:$B,2,FALSE)))</f>
        <v>-830.58950997972261</v>
      </c>
      <c r="H518" s="62">
        <f>IF(A518="","",IPMT(E518,A518,Duration*VLOOKUP(PaymentFrqcy,Mapping!$A:$B,2,FALSE),LoanAmount,,VLOOKUP(PaymentsDue,Mapping!$A:$B,2,FALSE)))</f>
        <v>-13.170418708192743</v>
      </c>
      <c r="I518" s="58">
        <f t="shared" si="45"/>
        <v>5022.9299158839212</v>
      </c>
      <c r="J518" s="12">
        <f t="shared" si="46"/>
        <v>12</v>
      </c>
      <c r="K518" s="78">
        <f t="shared" si="47"/>
        <v>2059</v>
      </c>
    </row>
    <row r="519" spans="1:11" x14ac:dyDescent="0.2">
      <c r="A519" s="12">
        <f>IFERROR(IF(A518+1&lt;=Duration*VLOOKUP(PaymentFrqcy,Mapping!A:B,2,FALSE),A518+1,""),"")</f>
        <v>475</v>
      </c>
      <c r="B519" s="58">
        <f t="shared" si="48"/>
        <v>5022.9299158839212</v>
      </c>
      <c r="C519" s="59">
        <f t="shared" si="43"/>
        <v>58464</v>
      </c>
      <c r="D519" s="60">
        <f t="shared" si="44"/>
        <v>2060</v>
      </c>
      <c r="E519" s="61">
        <f>IF(A519="","",InterestRate/VLOOKUP(PaymentFrqcy,Mapping!$A:$B,2,FALSE))</f>
        <v>2.2499999999999998E-3</v>
      </c>
      <c r="F519" s="62">
        <f>IF(A519="","",PMT(E519,Duration*VLOOKUP(PaymentFrqcy,Mapping!A:B,2,FALSE),LoanAmount,,VLOOKUP(PaymentsDue,Mapping!$A:$B,2,FALSE)))</f>
        <v>-843.75992868791536</v>
      </c>
      <c r="G519" s="62">
        <f>IF(A519="","",PPMT(E519,A519,Duration*VLOOKUP(PaymentFrqcy,Mapping!A:B,2,FALSE),LoanAmount,,VLOOKUP(PaymentsDue,Mapping!$A:$B,2,FALSE)))</f>
        <v>-832.45833637717692</v>
      </c>
      <c r="H519" s="62">
        <f>IF(A519="","",IPMT(E519,A519,Duration*VLOOKUP(PaymentFrqcy,Mapping!$A:$B,2,FALSE),LoanAmount,,VLOOKUP(PaymentsDue,Mapping!$A:$B,2,FALSE)))</f>
        <v>-11.301592310738364</v>
      </c>
      <c r="I519" s="58">
        <f t="shared" si="45"/>
        <v>4190.4715795067441</v>
      </c>
      <c r="J519" s="12">
        <f t="shared" si="46"/>
        <v>1</v>
      </c>
      <c r="K519" s="78">
        <f t="shared" si="47"/>
        <v>2060</v>
      </c>
    </row>
    <row r="520" spans="1:11" x14ac:dyDescent="0.2">
      <c r="A520" s="12">
        <f>IFERROR(IF(A519+1&lt;=Duration*VLOOKUP(PaymentFrqcy,Mapping!A:B,2,FALSE),A519+1,""),"")</f>
        <v>476</v>
      </c>
      <c r="B520" s="58">
        <f t="shared" si="48"/>
        <v>4190.4715795067441</v>
      </c>
      <c r="C520" s="59">
        <f t="shared" si="43"/>
        <v>58495</v>
      </c>
      <c r="D520" s="60">
        <f t="shared" si="44"/>
        <v>2060</v>
      </c>
      <c r="E520" s="61">
        <f>IF(A520="","",InterestRate/VLOOKUP(PaymentFrqcy,Mapping!$A:$B,2,FALSE))</f>
        <v>2.2499999999999998E-3</v>
      </c>
      <c r="F520" s="62">
        <f>IF(A520="","",PMT(E520,Duration*VLOOKUP(PaymentFrqcy,Mapping!A:B,2,FALSE),LoanAmount,,VLOOKUP(PaymentsDue,Mapping!$A:$B,2,FALSE)))</f>
        <v>-843.75992868791536</v>
      </c>
      <c r="G520" s="62">
        <f>IF(A520="","",PPMT(E520,A520,Duration*VLOOKUP(PaymentFrqcy,Mapping!A:B,2,FALSE),LoanAmount,,VLOOKUP(PaymentsDue,Mapping!$A:$B,2,FALSE)))</f>
        <v>-834.3313676340257</v>
      </c>
      <c r="H520" s="62">
        <f>IF(A520="","",IPMT(E520,A520,Duration*VLOOKUP(PaymentFrqcy,Mapping!$A:$B,2,FALSE),LoanAmount,,VLOOKUP(PaymentsDue,Mapping!$A:$B,2,FALSE)))</f>
        <v>-9.4285610538897195</v>
      </c>
      <c r="I520" s="58">
        <f t="shared" si="45"/>
        <v>3356.1402118727183</v>
      </c>
      <c r="J520" s="12">
        <f t="shared" si="46"/>
        <v>2</v>
      </c>
      <c r="K520" s="78">
        <f t="shared" si="47"/>
        <v>2060</v>
      </c>
    </row>
    <row r="521" spans="1:11" x14ac:dyDescent="0.2">
      <c r="A521" s="12">
        <f>IFERROR(IF(A520+1&lt;=Duration*VLOOKUP(PaymentFrqcy,Mapping!A:B,2,FALSE),A520+1,""),"")</f>
        <v>477</v>
      </c>
      <c r="B521" s="58">
        <f t="shared" si="48"/>
        <v>3356.1402118727183</v>
      </c>
      <c r="C521" s="59">
        <f t="shared" si="43"/>
        <v>58524</v>
      </c>
      <c r="D521" s="60">
        <f t="shared" si="44"/>
        <v>2060</v>
      </c>
      <c r="E521" s="61">
        <f>IF(A521="","",InterestRate/VLOOKUP(PaymentFrqcy,Mapping!$A:$B,2,FALSE))</f>
        <v>2.2499999999999998E-3</v>
      </c>
      <c r="F521" s="62">
        <f>IF(A521="","",PMT(E521,Duration*VLOOKUP(PaymentFrqcy,Mapping!A:B,2,FALSE),LoanAmount,,VLOOKUP(PaymentsDue,Mapping!$A:$B,2,FALSE)))</f>
        <v>-843.75992868791536</v>
      </c>
      <c r="G521" s="62">
        <f>IF(A521="","",PPMT(E521,A521,Duration*VLOOKUP(PaymentFrqcy,Mapping!A:B,2,FALSE),LoanAmount,,VLOOKUP(PaymentsDue,Mapping!$A:$B,2,FALSE)))</f>
        <v>-836.20861321120219</v>
      </c>
      <c r="H521" s="62">
        <f>IF(A521="","",IPMT(E521,A521,Duration*VLOOKUP(PaymentFrqcy,Mapping!$A:$B,2,FALSE),LoanAmount,,VLOOKUP(PaymentsDue,Mapping!$A:$B,2,FALSE)))</f>
        <v>-7.5513154767131612</v>
      </c>
      <c r="I521" s="58">
        <f t="shared" si="45"/>
        <v>2519.9315986615161</v>
      </c>
      <c r="J521" s="12">
        <f t="shared" si="46"/>
        <v>3</v>
      </c>
      <c r="K521" s="78">
        <f t="shared" si="47"/>
        <v>2060</v>
      </c>
    </row>
    <row r="522" spans="1:11" x14ac:dyDescent="0.2">
      <c r="A522" s="12">
        <f>IFERROR(IF(A521+1&lt;=Duration*VLOOKUP(PaymentFrqcy,Mapping!A:B,2,FALSE),A521+1,""),"")</f>
        <v>478</v>
      </c>
      <c r="B522" s="58">
        <f t="shared" si="48"/>
        <v>2519.9315986615161</v>
      </c>
      <c r="C522" s="59">
        <f t="shared" si="43"/>
        <v>58555</v>
      </c>
      <c r="D522" s="60">
        <f t="shared" si="44"/>
        <v>2060</v>
      </c>
      <c r="E522" s="61">
        <f>IF(A522="","",InterestRate/VLOOKUP(PaymentFrqcy,Mapping!$A:$B,2,FALSE))</f>
        <v>2.2499999999999998E-3</v>
      </c>
      <c r="F522" s="62">
        <f>IF(A522="","",PMT(E522,Duration*VLOOKUP(PaymentFrqcy,Mapping!A:B,2,FALSE),LoanAmount,,VLOOKUP(PaymentsDue,Mapping!$A:$B,2,FALSE)))</f>
        <v>-843.75992868791536</v>
      </c>
      <c r="G522" s="62">
        <f>IF(A522="","",PPMT(E522,A522,Duration*VLOOKUP(PaymentFrqcy,Mapping!A:B,2,FALSE),LoanAmount,,VLOOKUP(PaymentsDue,Mapping!$A:$B,2,FALSE)))</f>
        <v>-838.09008259092752</v>
      </c>
      <c r="H522" s="62">
        <f>IF(A522="","",IPMT(E522,A522,Duration*VLOOKUP(PaymentFrqcy,Mapping!$A:$B,2,FALSE),LoanAmount,,VLOOKUP(PaymentsDue,Mapping!$A:$B,2,FALSE)))</f>
        <v>-5.6698460969879552</v>
      </c>
      <c r="I522" s="58">
        <f t="shared" si="45"/>
        <v>1681.8415160705886</v>
      </c>
      <c r="J522" s="12">
        <f t="shared" si="46"/>
        <v>4</v>
      </c>
      <c r="K522" s="78">
        <f t="shared" si="47"/>
        <v>2060</v>
      </c>
    </row>
    <row r="523" spans="1:11" x14ac:dyDescent="0.2">
      <c r="A523" s="12">
        <f>IFERROR(IF(A522+1&lt;=Duration*VLOOKUP(PaymentFrqcy,Mapping!A:B,2,FALSE),A522+1,""),"")</f>
        <v>479</v>
      </c>
      <c r="B523" s="58">
        <f t="shared" si="48"/>
        <v>1681.8415160705886</v>
      </c>
      <c r="C523" s="59">
        <f t="shared" si="43"/>
        <v>58585</v>
      </c>
      <c r="D523" s="60">
        <f t="shared" si="44"/>
        <v>2060</v>
      </c>
      <c r="E523" s="61">
        <f>IF(A523="","",InterestRate/VLOOKUP(PaymentFrqcy,Mapping!$A:$B,2,FALSE))</f>
        <v>2.2499999999999998E-3</v>
      </c>
      <c r="F523" s="62">
        <f>IF(A523="","",PMT(E523,Duration*VLOOKUP(PaymentFrqcy,Mapping!A:B,2,FALSE),LoanAmount,,VLOOKUP(PaymentsDue,Mapping!$A:$B,2,FALSE)))</f>
        <v>-843.75992868791536</v>
      </c>
      <c r="G523" s="62">
        <f>IF(A523="","",PPMT(E523,A523,Duration*VLOOKUP(PaymentFrqcy,Mapping!A:B,2,FALSE),LoanAmount,,VLOOKUP(PaymentsDue,Mapping!$A:$B,2,FALSE)))</f>
        <v>-839.97578527675705</v>
      </c>
      <c r="H523" s="62">
        <f>IF(A523="","",IPMT(E523,A523,Duration*VLOOKUP(PaymentFrqcy,Mapping!$A:$B,2,FALSE),LoanAmount,,VLOOKUP(PaymentsDue,Mapping!$A:$B,2,FALSE)))</f>
        <v>-3.7841434111583698</v>
      </c>
      <c r="I523" s="58">
        <f t="shared" si="45"/>
        <v>841.86573079383152</v>
      </c>
      <c r="J523" s="12">
        <f t="shared" si="46"/>
        <v>5</v>
      </c>
      <c r="K523" s="78">
        <f t="shared" si="47"/>
        <v>2060</v>
      </c>
    </row>
    <row r="524" spans="1:11" x14ac:dyDescent="0.2">
      <c r="A524" s="12">
        <f>IFERROR(IF(A523+1&lt;=Duration*VLOOKUP(PaymentFrqcy,Mapping!A:B,2,FALSE),A523+1,""),"")</f>
        <v>480</v>
      </c>
      <c r="B524" s="58">
        <f t="shared" si="48"/>
        <v>841.86573079383152</v>
      </c>
      <c r="C524" s="59">
        <f t="shared" si="43"/>
        <v>58616</v>
      </c>
      <c r="D524" s="60">
        <f t="shared" si="44"/>
        <v>2060</v>
      </c>
      <c r="E524" s="61">
        <f>IF(A524="","",InterestRate/VLOOKUP(PaymentFrqcy,Mapping!$A:$B,2,FALSE))</f>
        <v>2.2499999999999998E-3</v>
      </c>
      <c r="F524" s="62">
        <f>IF(A524="","",PMT(E524,Duration*VLOOKUP(PaymentFrqcy,Mapping!A:B,2,FALSE),LoanAmount,,VLOOKUP(PaymentsDue,Mapping!$A:$B,2,FALSE)))</f>
        <v>-843.75992868791536</v>
      </c>
      <c r="G524" s="62">
        <f>IF(A524="","",PPMT(E524,A524,Duration*VLOOKUP(PaymentFrqcy,Mapping!A:B,2,FALSE),LoanAmount,,VLOOKUP(PaymentsDue,Mapping!$A:$B,2,FALSE)))</f>
        <v>-841.86573079362972</v>
      </c>
      <c r="H524" s="62">
        <f>IF(A524="","",IPMT(E524,A524,Duration*VLOOKUP(PaymentFrqcy,Mapping!$A:$B,2,FALSE),LoanAmount,,VLOOKUP(PaymentsDue,Mapping!$A:$B,2,FALSE)))</f>
        <v>-1.8941978942856668</v>
      </c>
      <c r="I524" s="58">
        <f t="shared" si="45"/>
        <v>2.0179413695586845E-10</v>
      </c>
      <c r="J524" s="12">
        <f t="shared" si="46"/>
        <v>6</v>
      </c>
      <c r="K524" s="78">
        <f t="shared" si="47"/>
        <v>2060</v>
      </c>
    </row>
    <row r="525" spans="1:11" x14ac:dyDescent="0.2">
      <c r="A525" s="12" t="str">
        <f>IFERROR(IF(A524+1&lt;=Duration*VLOOKUP(PaymentFrqcy,Mapping!A:B,2,FALSE),A524+1,""),"")</f>
        <v/>
      </c>
      <c r="B525" s="58" t="str">
        <f t="shared" si="48"/>
        <v/>
      </c>
      <c r="C525" s="59" t="str">
        <f t="shared" si="43"/>
        <v/>
      </c>
      <c r="D525" s="60" t="str">
        <f t="shared" si="44"/>
        <v/>
      </c>
      <c r="E525" s="61" t="str">
        <f>IF(A525="","",InterestRate/VLOOKUP(PaymentFrqcy,Mapping!$A:$B,2,FALSE))</f>
        <v/>
      </c>
      <c r="F525" s="62" t="str">
        <f>IF(A525="","",PMT(E525,Duration*VLOOKUP(PaymentFrqcy,Mapping!A:B,2,FALSE),LoanAmount,,VLOOKUP(PaymentsDue,Mapping!$A:$B,2,FALSE)))</f>
        <v/>
      </c>
      <c r="G525" s="62" t="str">
        <f>IF(A525="","",PPMT(E525,A525,Duration*VLOOKUP(PaymentFrqcy,Mapping!A:B,2,FALSE),LoanAmount,,VLOOKUP(PaymentsDue,Mapping!$A:$B,2,FALSE)))</f>
        <v/>
      </c>
      <c r="H525" s="62" t="str">
        <f>IF(A525="","",IPMT(E525,A525,Duration*VLOOKUP(PaymentFrqcy,Mapping!$A:$B,2,FALSE),LoanAmount,,VLOOKUP(PaymentsDue,Mapping!$A:$B,2,FALSE)))</f>
        <v/>
      </c>
      <c r="I525" s="58" t="str">
        <f t="shared" si="45"/>
        <v/>
      </c>
      <c r="J525" s="12" t="str">
        <f t="shared" si="46"/>
        <v/>
      </c>
      <c r="K525" s="78" t="str">
        <f t="shared" si="47"/>
        <v/>
      </c>
    </row>
    <row r="526" spans="1:11" x14ac:dyDescent="0.2">
      <c r="A526" s="12" t="str">
        <f>IFERROR(IF(A525+1&lt;=Duration*VLOOKUP(PaymentFrqcy,Mapping!A:B,2,FALSE),A525+1,""),"")</f>
        <v/>
      </c>
      <c r="B526" s="58" t="str">
        <f t="shared" si="48"/>
        <v/>
      </c>
      <c r="C526" s="59" t="str">
        <f t="shared" si="43"/>
        <v/>
      </c>
      <c r="D526" s="60" t="str">
        <f t="shared" si="44"/>
        <v/>
      </c>
      <c r="E526" s="61" t="str">
        <f>IF(A526="","",InterestRate/VLOOKUP(PaymentFrqcy,Mapping!$A:$B,2,FALSE))</f>
        <v/>
      </c>
      <c r="F526" s="62" t="str">
        <f>IF(A526="","",PMT(E526,Duration*VLOOKUP(PaymentFrqcy,Mapping!A:B,2,FALSE),LoanAmount,,VLOOKUP(PaymentsDue,Mapping!$A:$B,2,FALSE)))</f>
        <v/>
      </c>
      <c r="G526" s="62" t="str">
        <f>IF(A526="","",PPMT(E526,A526,Duration*VLOOKUP(PaymentFrqcy,Mapping!A:B,2,FALSE),LoanAmount,,VLOOKUP(PaymentsDue,Mapping!$A:$B,2,FALSE)))</f>
        <v/>
      </c>
      <c r="H526" s="62" t="str">
        <f>IF(A526="","",IPMT(E526,A526,Duration*VLOOKUP(PaymentFrqcy,Mapping!$A:$B,2,FALSE),LoanAmount,,VLOOKUP(PaymentsDue,Mapping!$A:$B,2,FALSE)))</f>
        <v/>
      </c>
      <c r="I526" s="58" t="str">
        <f t="shared" si="45"/>
        <v/>
      </c>
      <c r="J526" s="12" t="str">
        <f t="shared" si="46"/>
        <v/>
      </c>
      <c r="K526" s="78" t="str">
        <f t="shared" si="47"/>
        <v/>
      </c>
    </row>
    <row r="527" spans="1:11" x14ac:dyDescent="0.2">
      <c r="A527" s="12" t="str">
        <f>IFERROR(IF(A526+1&lt;=Duration*VLOOKUP(PaymentFrqcy,Mapping!A:B,2,FALSE),A526+1,""),"")</f>
        <v/>
      </c>
      <c r="B527" s="58" t="str">
        <f t="shared" si="48"/>
        <v/>
      </c>
      <c r="C527" s="59" t="str">
        <f t="shared" si="43"/>
        <v/>
      </c>
      <c r="D527" s="60" t="str">
        <f t="shared" si="44"/>
        <v/>
      </c>
      <c r="E527" s="61" t="str">
        <f>IF(A527="","",InterestRate/VLOOKUP(PaymentFrqcy,Mapping!$A:$B,2,FALSE))</f>
        <v/>
      </c>
      <c r="F527" s="62" t="str">
        <f>IF(A527="","",PMT(E527,Duration*VLOOKUP(PaymentFrqcy,Mapping!A:B,2,FALSE),LoanAmount,,VLOOKUP(PaymentsDue,Mapping!$A:$B,2,FALSE)))</f>
        <v/>
      </c>
      <c r="G527" s="62" t="str">
        <f>IF(A527="","",PPMT(E527,A527,Duration*VLOOKUP(PaymentFrqcy,Mapping!A:B,2,FALSE),LoanAmount,,VLOOKUP(PaymentsDue,Mapping!$A:$B,2,FALSE)))</f>
        <v/>
      </c>
      <c r="H527" s="62" t="str">
        <f>IF(A527="","",IPMT(E527,A527,Duration*VLOOKUP(PaymentFrqcy,Mapping!$A:$B,2,FALSE),LoanAmount,,VLOOKUP(PaymentsDue,Mapping!$A:$B,2,FALSE)))</f>
        <v/>
      </c>
      <c r="I527" s="58" t="str">
        <f t="shared" si="45"/>
        <v/>
      </c>
      <c r="J527" s="12" t="str">
        <f t="shared" si="46"/>
        <v/>
      </c>
      <c r="K527" s="78" t="str">
        <f t="shared" si="47"/>
        <v/>
      </c>
    </row>
    <row r="528" spans="1:11" x14ac:dyDescent="0.2">
      <c r="A528" s="12" t="str">
        <f>IFERROR(IF(A527+1&lt;=Duration*VLOOKUP(PaymentFrqcy,Mapping!A:B,2,FALSE),A527+1,""),"")</f>
        <v/>
      </c>
      <c r="B528" s="58" t="str">
        <f t="shared" si="48"/>
        <v/>
      </c>
      <c r="C528" s="59" t="str">
        <f t="shared" si="43"/>
        <v/>
      </c>
      <c r="D528" s="60" t="str">
        <f t="shared" si="44"/>
        <v/>
      </c>
      <c r="E528" s="61" t="str">
        <f>IF(A528="","",InterestRate/VLOOKUP(PaymentFrqcy,Mapping!$A:$B,2,FALSE))</f>
        <v/>
      </c>
      <c r="F528" s="62" t="str">
        <f>IF(A528="","",PMT(E528,Duration*VLOOKUP(PaymentFrqcy,Mapping!A:B,2,FALSE),LoanAmount,,VLOOKUP(PaymentsDue,Mapping!$A:$B,2,FALSE)))</f>
        <v/>
      </c>
      <c r="G528" s="62" t="str">
        <f>IF(A528="","",PPMT(E528,A528,Duration*VLOOKUP(PaymentFrqcy,Mapping!A:B,2,FALSE),LoanAmount,,VLOOKUP(PaymentsDue,Mapping!$A:$B,2,FALSE)))</f>
        <v/>
      </c>
      <c r="H528" s="62" t="str">
        <f>IF(A528="","",IPMT(E528,A528,Duration*VLOOKUP(PaymentFrqcy,Mapping!$A:$B,2,FALSE),LoanAmount,,VLOOKUP(PaymentsDue,Mapping!$A:$B,2,FALSE)))</f>
        <v/>
      </c>
      <c r="I528" s="58" t="str">
        <f t="shared" si="45"/>
        <v/>
      </c>
      <c r="J528" s="12" t="str">
        <f t="shared" si="46"/>
        <v/>
      </c>
      <c r="K528" s="78" t="str">
        <f t="shared" si="47"/>
        <v/>
      </c>
    </row>
    <row r="529" spans="1:11" x14ac:dyDescent="0.2">
      <c r="A529" s="12" t="str">
        <f>IFERROR(IF(A528+1&lt;=Duration*VLOOKUP(PaymentFrqcy,Mapping!A:B,2,FALSE),A528+1,""),"")</f>
        <v/>
      </c>
      <c r="B529" s="58" t="str">
        <f t="shared" si="48"/>
        <v/>
      </c>
      <c r="C529" s="59" t="str">
        <f t="shared" si="43"/>
        <v/>
      </c>
      <c r="D529" s="60" t="str">
        <f t="shared" si="44"/>
        <v/>
      </c>
      <c r="E529" s="61" t="str">
        <f>IF(A529="","",InterestRate/VLOOKUP(PaymentFrqcy,Mapping!$A:$B,2,FALSE))</f>
        <v/>
      </c>
      <c r="F529" s="62" t="str">
        <f>IF(A529="","",PMT(E529,Duration*VLOOKUP(PaymentFrqcy,Mapping!A:B,2,FALSE),LoanAmount,,VLOOKUP(PaymentsDue,Mapping!$A:$B,2,FALSE)))</f>
        <v/>
      </c>
      <c r="G529" s="62" t="str">
        <f>IF(A529="","",PPMT(E529,A529,Duration*VLOOKUP(PaymentFrqcy,Mapping!A:B,2,FALSE),LoanAmount,,VLOOKUP(PaymentsDue,Mapping!$A:$B,2,FALSE)))</f>
        <v/>
      </c>
      <c r="H529" s="62" t="str">
        <f>IF(A529="","",IPMT(E529,A529,Duration*VLOOKUP(PaymentFrqcy,Mapping!$A:$B,2,FALSE),LoanAmount,,VLOOKUP(PaymentsDue,Mapping!$A:$B,2,FALSE)))</f>
        <v/>
      </c>
      <c r="I529" s="58" t="str">
        <f t="shared" si="45"/>
        <v/>
      </c>
      <c r="J529" s="12" t="str">
        <f t="shared" si="46"/>
        <v/>
      </c>
      <c r="K529" s="78" t="str">
        <f t="shared" si="47"/>
        <v/>
      </c>
    </row>
    <row r="530" spans="1:11" x14ac:dyDescent="0.2">
      <c r="A530" s="12" t="str">
        <f>IFERROR(IF(A529+1&lt;=Duration*VLOOKUP(PaymentFrqcy,Mapping!A:B,2,FALSE),A529+1,""),"")</f>
        <v/>
      </c>
      <c r="B530" s="58" t="str">
        <f t="shared" si="48"/>
        <v/>
      </c>
      <c r="C530" s="59" t="str">
        <f t="shared" si="43"/>
        <v/>
      </c>
      <c r="D530" s="60" t="str">
        <f t="shared" si="44"/>
        <v/>
      </c>
      <c r="E530" s="61" t="str">
        <f>IF(A530="","",InterestRate/VLOOKUP(PaymentFrqcy,Mapping!$A:$B,2,FALSE))</f>
        <v/>
      </c>
      <c r="F530" s="62" t="str">
        <f>IF(A530="","",PMT(E530,Duration*VLOOKUP(PaymentFrqcy,Mapping!A:B,2,FALSE),LoanAmount,,VLOOKUP(PaymentsDue,Mapping!$A:$B,2,FALSE)))</f>
        <v/>
      </c>
      <c r="G530" s="62" t="str">
        <f>IF(A530="","",PPMT(E530,A530,Duration*VLOOKUP(PaymentFrqcy,Mapping!A:B,2,FALSE),LoanAmount,,VLOOKUP(PaymentsDue,Mapping!$A:$B,2,FALSE)))</f>
        <v/>
      </c>
      <c r="H530" s="62" t="str">
        <f>IF(A530="","",IPMT(E530,A530,Duration*VLOOKUP(PaymentFrqcy,Mapping!$A:$B,2,FALSE),LoanAmount,,VLOOKUP(PaymentsDue,Mapping!$A:$B,2,FALSE)))</f>
        <v/>
      </c>
      <c r="I530" s="58" t="str">
        <f t="shared" si="45"/>
        <v/>
      </c>
      <c r="J530" s="12" t="str">
        <f t="shared" si="46"/>
        <v/>
      </c>
      <c r="K530" s="78" t="str">
        <f t="shared" si="47"/>
        <v/>
      </c>
    </row>
    <row r="531" spans="1:11" x14ac:dyDescent="0.2">
      <c r="A531" s="12" t="str">
        <f>IFERROR(IF(A530+1&lt;=Duration*VLOOKUP(PaymentFrqcy,Mapping!A:B,2,FALSE),A530+1,""),"")</f>
        <v/>
      </c>
      <c r="B531" s="58" t="str">
        <f t="shared" si="48"/>
        <v/>
      </c>
      <c r="C531" s="59" t="str">
        <f t="shared" si="43"/>
        <v/>
      </c>
      <c r="D531" s="60" t="str">
        <f t="shared" si="44"/>
        <v/>
      </c>
      <c r="E531" s="61" t="str">
        <f>IF(A531="","",InterestRate/VLOOKUP(PaymentFrqcy,Mapping!$A:$B,2,FALSE))</f>
        <v/>
      </c>
      <c r="F531" s="62" t="str">
        <f>IF(A531="","",PMT(E531,Duration*VLOOKUP(PaymentFrqcy,Mapping!A:B,2,FALSE),LoanAmount,,VLOOKUP(PaymentsDue,Mapping!$A:$B,2,FALSE)))</f>
        <v/>
      </c>
      <c r="G531" s="62" t="str">
        <f>IF(A531="","",PPMT(E531,A531,Duration*VLOOKUP(PaymentFrqcy,Mapping!A:B,2,FALSE),LoanAmount,,VLOOKUP(PaymentsDue,Mapping!$A:$B,2,FALSE)))</f>
        <v/>
      </c>
      <c r="H531" s="62" t="str">
        <f>IF(A531="","",IPMT(E531,A531,Duration*VLOOKUP(PaymentFrqcy,Mapping!$A:$B,2,FALSE),LoanAmount,,VLOOKUP(PaymentsDue,Mapping!$A:$B,2,FALSE)))</f>
        <v/>
      </c>
      <c r="I531" s="58" t="str">
        <f t="shared" si="45"/>
        <v/>
      </c>
      <c r="J531" s="12" t="str">
        <f t="shared" si="46"/>
        <v/>
      </c>
      <c r="K531" s="78" t="str">
        <f t="shared" si="47"/>
        <v/>
      </c>
    </row>
    <row r="532" spans="1:11" x14ac:dyDescent="0.2">
      <c r="A532" s="12" t="str">
        <f>IFERROR(IF(A531+1&lt;=Duration*VLOOKUP(PaymentFrqcy,Mapping!A:B,2,FALSE),A531+1,""),"")</f>
        <v/>
      </c>
      <c r="B532" s="58" t="str">
        <f t="shared" si="48"/>
        <v/>
      </c>
      <c r="C532" s="59" t="str">
        <f t="shared" si="43"/>
        <v/>
      </c>
      <c r="D532" s="60" t="str">
        <f t="shared" si="44"/>
        <v/>
      </c>
      <c r="E532" s="61" t="str">
        <f>IF(A532="","",InterestRate/VLOOKUP(PaymentFrqcy,Mapping!$A:$B,2,FALSE))</f>
        <v/>
      </c>
      <c r="F532" s="62" t="str">
        <f>IF(A532="","",PMT(E532,Duration*VLOOKUP(PaymentFrqcy,Mapping!A:B,2,FALSE),LoanAmount,,VLOOKUP(PaymentsDue,Mapping!$A:$B,2,FALSE)))</f>
        <v/>
      </c>
      <c r="G532" s="62" t="str">
        <f>IF(A532="","",PPMT(E532,A532,Duration*VLOOKUP(PaymentFrqcy,Mapping!A:B,2,FALSE),LoanAmount,,VLOOKUP(PaymentsDue,Mapping!$A:$B,2,FALSE)))</f>
        <v/>
      </c>
      <c r="H532" s="62" t="str">
        <f>IF(A532="","",IPMT(E532,A532,Duration*VLOOKUP(PaymentFrqcy,Mapping!$A:$B,2,FALSE),LoanAmount,,VLOOKUP(PaymentsDue,Mapping!$A:$B,2,FALSE)))</f>
        <v/>
      </c>
      <c r="I532" s="58" t="str">
        <f t="shared" si="45"/>
        <v/>
      </c>
      <c r="J532" s="12" t="str">
        <f t="shared" si="46"/>
        <v/>
      </c>
      <c r="K532" s="78" t="str">
        <f t="shared" si="47"/>
        <v/>
      </c>
    </row>
    <row r="533" spans="1:11" x14ac:dyDescent="0.2">
      <c r="A533" s="12" t="str">
        <f>IFERROR(IF(A532+1&lt;=Duration*VLOOKUP(PaymentFrqcy,Mapping!A:B,2,FALSE),A532+1,""),"")</f>
        <v/>
      </c>
      <c r="B533" s="58" t="str">
        <f t="shared" si="48"/>
        <v/>
      </c>
      <c r="C533" s="59" t="str">
        <f t="shared" si="43"/>
        <v/>
      </c>
      <c r="D533" s="60" t="str">
        <f t="shared" si="44"/>
        <v/>
      </c>
      <c r="E533" s="61" t="str">
        <f>IF(A533="","",InterestRate/VLOOKUP(PaymentFrqcy,Mapping!$A:$B,2,FALSE))</f>
        <v/>
      </c>
      <c r="F533" s="62" t="str">
        <f>IF(A533="","",PMT(E533,Duration*VLOOKUP(PaymentFrqcy,Mapping!A:B,2,FALSE),LoanAmount,,VLOOKUP(PaymentsDue,Mapping!$A:$B,2,FALSE)))</f>
        <v/>
      </c>
      <c r="G533" s="62" t="str">
        <f>IF(A533="","",PPMT(E533,A533,Duration*VLOOKUP(PaymentFrqcy,Mapping!A:B,2,FALSE),LoanAmount,,VLOOKUP(PaymentsDue,Mapping!$A:$B,2,FALSE)))</f>
        <v/>
      </c>
      <c r="H533" s="62" t="str">
        <f>IF(A533="","",IPMT(E533,A533,Duration*VLOOKUP(PaymentFrqcy,Mapping!$A:$B,2,FALSE),LoanAmount,,VLOOKUP(PaymentsDue,Mapping!$A:$B,2,FALSE)))</f>
        <v/>
      </c>
      <c r="I533" s="58" t="str">
        <f t="shared" si="45"/>
        <v/>
      </c>
      <c r="J533" s="12" t="str">
        <f t="shared" si="46"/>
        <v/>
      </c>
      <c r="K533" s="78" t="str">
        <f t="shared" si="47"/>
        <v/>
      </c>
    </row>
    <row r="534" spans="1:11" x14ac:dyDescent="0.2">
      <c r="A534" s="12" t="str">
        <f>IFERROR(IF(A533+1&lt;=Duration*VLOOKUP(PaymentFrqcy,Mapping!A:B,2,FALSE),A533+1,""),"")</f>
        <v/>
      </c>
      <c r="B534" s="58" t="str">
        <f t="shared" si="48"/>
        <v/>
      </c>
      <c r="C534" s="59" t="str">
        <f t="shared" si="43"/>
        <v/>
      </c>
      <c r="D534" s="60" t="str">
        <f t="shared" si="44"/>
        <v/>
      </c>
      <c r="E534" s="61" t="str">
        <f>IF(A534="","",InterestRate/VLOOKUP(PaymentFrqcy,Mapping!$A:$B,2,FALSE))</f>
        <v/>
      </c>
      <c r="F534" s="62" t="str">
        <f>IF(A534="","",PMT(E534,Duration*VLOOKUP(PaymentFrqcy,Mapping!A:B,2,FALSE),LoanAmount,,VLOOKUP(PaymentsDue,Mapping!$A:$B,2,FALSE)))</f>
        <v/>
      </c>
      <c r="G534" s="62" t="str">
        <f>IF(A534="","",PPMT(E534,A534,Duration*VLOOKUP(PaymentFrqcy,Mapping!A:B,2,FALSE),LoanAmount,,VLOOKUP(PaymentsDue,Mapping!$A:$B,2,FALSE)))</f>
        <v/>
      </c>
      <c r="H534" s="62" t="str">
        <f>IF(A534="","",IPMT(E534,A534,Duration*VLOOKUP(PaymentFrqcy,Mapping!$A:$B,2,FALSE),LoanAmount,,VLOOKUP(PaymentsDue,Mapping!$A:$B,2,FALSE)))</f>
        <v/>
      </c>
      <c r="I534" s="58" t="str">
        <f t="shared" si="45"/>
        <v/>
      </c>
      <c r="J534" s="12" t="str">
        <f t="shared" si="46"/>
        <v/>
      </c>
      <c r="K534" s="78" t="str">
        <f t="shared" si="47"/>
        <v/>
      </c>
    </row>
    <row r="535" spans="1:11" x14ac:dyDescent="0.2">
      <c r="A535" s="12" t="str">
        <f>IFERROR(IF(A534+1&lt;=Duration*VLOOKUP(PaymentFrqcy,Mapping!A:B,2,FALSE),A534+1,""),"")</f>
        <v/>
      </c>
      <c r="B535" s="58" t="str">
        <f t="shared" si="48"/>
        <v/>
      </c>
      <c r="C535" s="59" t="str">
        <f t="shared" si="43"/>
        <v/>
      </c>
      <c r="D535" s="60" t="str">
        <f t="shared" si="44"/>
        <v/>
      </c>
      <c r="E535" s="61" t="str">
        <f>IF(A535="","",InterestRate/VLOOKUP(PaymentFrqcy,Mapping!$A:$B,2,FALSE))</f>
        <v/>
      </c>
      <c r="F535" s="62" t="str">
        <f>IF(A535="","",PMT(E535,Duration*VLOOKUP(PaymentFrqcy,Mapping!A:B,2,FALSE),LoanAmount,,VLOOKUP(PaymentsDue,Mapping!$A:$B,2,FALSE)))</f>
        <v/>
      </c>
      <c r="G535" s="62" t="str">
        <f>IF(A535="","",PPMT(E535,A535,Duration*VLOOKUP(PaymentFrqcy,Mapping!A:B,2,FALSE),LoanAmount,,VLOOKUP(PaymentsDue,Mapping!$A:$B,2,FALSE)))</f>
        <v/>
      </c>
      <c r="H535" s="62" t="str">
        <f>IF(A535="","",IPMT(E535,A535,Duration*VLOOKUP(PaymentFrqcy,Mapping!$A:$B,2,FALSE),LoanAmount,,VLOOKUP(PaymentsDue,Mapping!$A:$B,2,FALSE)))</f>
        <v/>
      </c>
      <c r="I535" s="58" t="str">
        <f t="shared" si="45"/>
        <v/>
      </c>
      <c r="J535" s="12" t="str">
        <f t="shared" si="46"/>
        <v/>
      </c>
      <c r="K535" s="78" t="str">
        <f t="shared" si="47"/>
        <v/>
      </c>
    </row>
    <row r="536" spans="1:11" x14ac:dyDescent="0.2">
      <c r="A536" s="12" t="str">
        <f>IFERROR(IF(A535+1&lt;=Duration*VLOOKUP(PaymentFrqcy,Mapping!A:B,2,FALSE),A535+1,""),"")</f>
        <v/>
      </c>
      <c r="B536" s="58" t="str">
        <f t="shared" si="48"/>
        <v/>
      </c>
      <c r="C536" s="59" t="str">
        <f t="shared" si="43"/>
        <v/>
      </c>
      <c r="D536" s="60" t="str">
        <f t="shared" si="44"/>
        <v/>
      </c>
      <c r="E536" s="61" t="str">
        <f>IF(A536="","",InterestRate/VLOOKUP(PaymentFrqcy,Mapping!$A:$B,2,FALSE))</f>
        <v/>
      </c>
      <c r="F536" s="62" t="str">
        <f>IF(A536="","",PMT(E536,Duration*VLOOKUP(PaymentFrqcy,Mapping!A:B,2,FALSE),LoanAmount,,VLOOKUP(PaymentsDue,Mapping!$A:$B,2,FALSE)))</f>
        <v/>
      </c>
      <c r="G536" s="62" t="str">
        <f>IF(A536="","",PPMT(E536,A536,Duration*VLOOKUP(PaymentFrqcy,Mapping!A:B,2,FALSE),LoanAmount,,VLOOKUP(PaymentsDue,Mapping!$A:$B,2,FALSE)))</f>
        <v/>
      </c>
      <c r="H536" s="62" t="str">
        <f>IF(A536="","",IPMT(E536,A536,Duration*VLOOKUP(PaymentFrqcy,Mapping!$A:$B,2,FALSE),LoanAmount,,VLOOKUP(PaymentsDue,Mapping!$A:$B,2,FALSE)))</f>
        <v/>
      </c>
      <c r="I536" s="58" t="str">
        <f t="shared" si="45"/>
        <v/>
      </c>
      <c r="J536" s="12" t="str">
        <f t="shared" si="46"/>
        <v/>
      </c>
      <c r="K536" s="78" t="str">
        <f t="shared" si="47"/>
        <v/>
      </c>
    </row>
    <row r="537" spans="1:11" x14ac:dyDescent="0.2">
      <c r="A537" s="12" t="str">
        <f>IFERROR(IF(A536+1&lt;=Duration*VLOOKUP(PaymentFrqcy,Mapping!A:B,2,FALSE),A536+1,""),"")</f>
        <v/>
      </c>
      <c r="B537" s="58" t="str">
        <f t="shared" si="48"/>
        <v/>
      </c>
      <c r="C537" s="59" t="str">
        <f t="shared" si="43"/>
        <v/>
      </c>
      <c r="D537" s="60" t="str">
        <f t="shared" si="44"/>
        <v/>
      </c>
      <c r="E537" s="61" t="str">
        <f>IF(A537="","",InterestRate/VLOOKUP(PaymentFrqcy,Mapping!$A:$B,2,FALSE))</f>
        <v/>
      </c>
      <c r="F537" s="62" t="str">
        <f>IF(A537="","",PMT(E537,Duration*VLOOKUP(PaymentFrqcy,Mapping!A:B,2,FALSE),LoanAmount,,VLOOKUP(PaymentsDue,Mapping!$A:$B,2,FALSE)))</f>
        <v/>
      </c>
      <c r="G537" s="62" t="str">
        <f>IF(A537="","",PPMT(E537,A537,Duration*VLOOKUP(PaymentFrqcy,Mapping!A:B,2,FALSE),LoanAmount,,VLOOKUP(PaymentsDue,Mapping!$A:$B,2,FALSE)))</f>
        <v/>
      </c>
      <c r="H537" s="62" t="str">
        <f>IF(A537="","",IPMT(E537,A537,Duration*VLOOKUP(PaymentFrqcy,Mapping!$A:$B,2,FALSE),LoanAmount,,VLOOKUP(PaymentsDue,Mapping!$A:$B,2,FALSE)))</f>
        <v/>
      </c>
      <c r="I537" s="58" t="str">
        <f t="shared" si="45"/>
        <v/>
      </c>
      <c r="J537" s="12" t="str">
        <f t="shared" si="46"/>
        <v/>
      </c>
      <c r="K537" s="78" t="str">
        <f t="shared" si="47"/>
        <v/>
      </c>
    </row>
    <row r="538" spans="1:11" x14ac:dyDescent="0.2">
      <c r="A538" s="12" t="str">
        <f>IFERROR(IF(A537+1&lt;=Duration*VLOOKUP(PaymentFrqcy,Mapping!A:B,2,FALSE),A537+1,""),"")</f>
        <v/>
      </c>
      <c r="B538" s="58" t="str">
        <f t="shared" si="48"/>
        <v/>
      </c>
      <c r="C538" s="59" t="str">
        <f t="shared" si="43"/>
        <v/>
      </c>
      <c r="D538" s="60" t="str">
        <f t="shared" si="44"/>
        <v/>
      </c>
      <c r="E538" s="61" t="str">
        <f>IF(A538="","",InterestRate/VLOOKUP(PaymentFrqcy,Mapping!$A:$B,2,FALSE))</f>
        <v/>
      </c>
      <c r="F538" s="62" t="str">
        <f>IF(A538="","",PMT(E538,Duration*VLOOKUP(PaymentFrqcy,Mapping!A:B,2,FALSE),LoanAmount,,VLOOKUP(PaymentsDue,Mapping!$A:$B,2,FALSE)))</f>
        <v/>
      </c>
      <c r="G538" s="62" t="str">
        <f>IF(A538="","",PPMT(E538,A538,Duration*VLOOKUP(PaymentFrqcy,Mapping!A:B,2,FALSE),LoanAmount,,VLOOKUP(PaymentsDue,Mapping!$A:$B,2,FALSE)))</f>
        <v/>
      </c>
      <c r="H538" s="62" t="str">
        <f>IF(A538="","",IPMT(E538,A538,Duration*VLOOKUP(PaymentFrqcy,Mapping!$A:$B,2,FALSE),LoanAmount,,VLOOKUP(PaymentsDue,Mapping!$A:$B,2,FALSE)))</f>
        <v/>
      </c>
      <c r="I538" s="58" t="str">
        <f t="shared" si="45"/>
        <v/>
      </c>
      <c r="J538" s="12" t="str">
        <f t="shared" si="46"/>
        <v/>
      </c>
      <c r="K538" s="78" t="str">
        <f t="shared" si="47"/>
        <v/>
      </c>
    </row>
    <row r="539" spans="1:11" x14ac:dyDescent="0.2">
      <c r="A539" s="12" t="str">
        <f>IFERROR(IF(A538+1&lt;=Duration*VLOOKUP(PaymentFrqcy,Mapping!A:B,2,FALSE),A538+1,""),"")</f>
        <v/>
      </c>
      <c r="B539" s="58" t="str">
        <f t="shared" si="48"/>
        <v/>
      </c>
      <c r="C539" s="59" t="str">
        <f t="shared" si="43"/>
        <v/>
      </c>
      <c r="D539" s="60" t="str">
        <f t="shared" si="44"/>
        <v/>
      </c>
      <c r="E539" s="61" t="str">
        <f>IF(A539="","",InterestRate/VLOOKUP(PaymentFrqcy,Mapping!$A:$B,2,FALSE))</f>
        <v/>
      </c>
      <c r="F539" s="62" t="str">
        <f>IF(A539="","",PMT(E539,Duration*VLOOKUP(PaymentFrqcy,Mapping!A:B,2,FALSE),LoanAmount,,VLOOKUP(PaymentsDue,Mapping!$A:$B,2,FALSE)))</f>
        <v/>
      </c>
      <c r="G539" s="62" t="str">
        <f>IF(A539="","",PPMT(E539,A539,Duration*VLOOKUP(PaymentFrqcy,Mapping!A:B,2,FALSE),LoanAmount,,VLOOKUP(PaymentsDue,Mapping!$A:$B,2,FALSE)))</f>
        <v/>
      </c>
      <c r="H539" s="62" t="str">
        <f>IF(A539="","",IPMT(E539,A539,Duration*VLOOKUP(PaymentFrqcy,Mapping!$A:$B,2,FALSE),LoanAmount,,VLOOKUP(PaymentsDue,Mapping!$A:$B,2,FALSE)))</f>
        <v/>
      </c>
      <c r="I539" s="58" t="str">
        <f t="shared" si="45"/>
        <v/>
      </c>
      <c r="J539" s="12" t="str">
        <f t="shared" si="46"/>
        <v/>
      </c>
      <c r="K539" s="78" t="str">
        <f t="shared" si="47"/>
        <v/>
      </c>
    </row>
    <row r="540" spans="1:11" x14ac:dyDescent="0.2">
      <c r="A540" s="12" t="str">
        <f>IFERROR(IF(A539+1&lt;=Duration*VLOOKUP(PaymentFrqcy,Mapping!A:B,2,FALSE),A539+1,""),"")</f>
        <v/>
      </c>
      <c r="B540" s="58" t="str">
        <f t="shared" si="48"/>
        <v/>
      </c>
      <c r="C540" s="59" t="str">
        <f t="shared" si="43"/>
        <v/>
      </c>
      <c r="D540" s="60" t="str">
        <f t="shared" si="44"/>
        <v/>
      </c>
      <c r="E540" s="61" t="str">
        <f>IF(A540="","",InterestRate/VLOOKUP(PaymentFrqcy,Mapping!$A:$B,2,FALSE))</f>
        <v/>
      </c>
      <c r="F540" s="62" t="str">
        <f>IF(A540="","",PMT(E540,Duration*VLOOKUP(PaymentFrqcy,Mapping!A:B,2,FALSE),LoanAmount,,VLOOKUP(PaymentsDue,Mapping!$A:$B,2,FALSE)))</f>
        <v/>
      </c>
      <c r="G540" s="62" t="str">
        <f>IF(A540="","",PPMT(E540,A540,Duration*VLOOKUP(PaymentFrqcy,Mapping!A:B,2,FALSE),LoanAmount,,VLOOKUP(PaymentsDue,Mapping!$A:$B,2,FALSE)))</f>
        <v/>
      </c>
      <c r="H540" s="62" t="str">
        <f>IF(A540="","",IPMT(E540,A540,Duration*VLOOKUP(PaymentFrqcy,Mapping!$A:$B,2,FALSE),LoanAmount,,VLOOKUP(PaymentsDue,Mapping!$A:$B,2,FALSE)))</f>
        <v/>
      </c>
      <c r="I540" s="58" t="str">
        <f t="shared" si="45"/>
        <v/>
      </c>
      <c r="J540" s="12" t="str">
        <f t="shared" si="46"/>
        <v/>
      </c>
      <c r="K540" s="78" t="str">
        <f t="shared" si="47"/>
        <v/>
      </c>
    </row>
    <row r="541" spans="1:11" x14ac:dyDescent="0.2">
      <c r="A541" s="12" t="str">
        <f>IFERROR(IF(A540+1&lt;=Duration*VLOOKUP(PaymentFrqcy,Mapping!A:B,2,FALSE),A540+1,""),"")</f>
        <v/>
      </c>
      <c r="B541" s="58" t="str">
        <f t="shared" si="48"/>
        <v/>
      </c>
      <c r="C541" s="59" t="str">
        <f t="shared" si="43"/>
        <v/>
      </c>
      <c r="D541" s="60" t="str">
        <f t="shared" si="44"/>
        <v/>
      </c>
      <c r="E541" s="61" t="str">
        <f>IF(A541="","",InterestRate/VLOOKUP(PaymentFrqcy,Mapping!$A:$B,2,FALSE))</f>
        <v/>
      </c>
      <c r="F541" s="62" t="str">
        <f>IF(A541="","",PMT(E541,Duration*VLOOKUP(PaymentFrqcy,Mapping!A:B,2,FALSE),LoanAmount,,VLOOKUP(PaymentsDue,Mapping!$A:$B,2,FALSE)))</f>
        <v/>
      </c>
      <c r="G541" s="62" t="str">
        <f>IF(A541="","",PPMT(E541,A541,Duration*VLOOKUP(PaymentFrqcy,Mapping!A:B,2,FALSE),LoanAmount,,VLOOKUP(PaymentsDue,Mapping!$A:$B,2,FALSE)))</f>
        <v/>
      </c>
      <c r="H541" s="62" t="str">
        <f>IF(A541="","",IPMT(E541,A541,Duration*VLOOKUP(PaymentFrqcy,Mapping!$A:$B,2,FALSE),LoanAmount,,VLOOKUP(PaymentsDue,Mapping!$A:$B,2,FALSE)))</f>
        <v/>
      </c>
      <c r="I541" s="58" t="str">
        <f t="shared" si="45"/>
        <v/>
      </c>
      <c r="J541" s="12" t="str">
        <f t="shared" si="46"/>
        <v/>
      </c>
      <c r="K541" s="78" t="str">
        <f t="shared" si="47"/>
        <v/>
      </c>
    </row>
    <row r="542" spans="1:11" x14ac:dyDescent="0.2">
      <c r="A542" s="12" t="str">
        <f>IFERROR(IF(A541+1&lt;=Duration*VLOOKUP(PaymentFrqcy,Mapping!A:B,2,FALSE),A541+1,""),"")</f>
        <v/>
      </c>
      <c r="B542" s="58" t="str">
        <f t="shared" si="48"/>
        <v/>
      </c>
      <c r="C542" s="59" t="str">
        <f t="shared" si="43"/>
        <v/>
      </c>
      <c r="D542" s="60" t="str">
        <f t="shared" si="44"/>
        <v/>
      </c>
      <c r="E542" s="61" t="str">
        <f>IF(A542="","",InterestRate/VLOOKUP(PaymentFrqcy,Mapping!$A:$B,2,FALSE))</f>
        <v/>
      </c>
      <c r="F542" s="62" t="str">
        <f>IF(A542="","",PMT(E542,Duration*VLOOKUP(PaymentFrqcy,Mapping!A:B,2,FALSE),LoanAmount,,VLOOKUP(PaymentsDue,Mapping!$A:$B,2,FALSE)))</f>
        <v/>
      </c>
      <c r="G542" s="62" t="str">
        <f>IF(A542="","",PPMT(E542,A542,Duration*VLOOKUP(PaymentFrqcy,Mapping!A:B,2,FALSE),LoanAmount,,VLOOKUP(PaymentsDue,Mapping!$A:$B,2,FALSE)))</f>
        <v/>
      </c>
      <c r="H542" s="62" t="str">
        <f>IF(A542="","",IPMT(E542,A542,Duration*VLOOKUP(PaymentFrqcy,Mapping!$A:$B,2,FALSE),LoanAmount,,VLOOKUP(PaymentsDue,Mapping!$A:$B,2,FALSE)))</f>
        <v/>
      </c>
      <c r="I542" s="58" t="str">
        <f t="shared" si="45"/>
        <v/>
      </c>
      <c r="J542" s="12" t="str">
        <f t="shared" si="46"/>
        <v/>
      </c>
      <c r="K542" s="78" t="str">
        <f t="shared" si="47"/>
        <v/>
      </c>
    </row>
    <row r="543" spans="1:11" x14ac:dyDescent="0.2">
      <c r="A543" s="12" t="str">
        <f>IFERROR(IF(A542+1&lt;=Duration*VLOOKUP(PaymentFrqcy,Mapping!A:B,2,FALSE),A542+1,""),"")</f>
        <v/>
      </c>
      <c r="B543" s="58" t="str">
        <f t="shared" si="48"/>
        <v/>
      </c>
      <c r="C543" s="59" t="str">
        <f t="shared" si="43"/>
        <v/>
      </c>
      <c r="D543" s="60" t="str">
        <f t="shared" si="44"/>
        <v/>
      </c>
      <c r="E543" s="61" t="str">
        <f>IF(A543="","",InterestRate/VLOOKUP(PaymentFrqcy,Mapping!$A:$B,2,FALSE))</f>
        <v/>
      </c>
      <c r="F543" s="62" t="str">
        <f>IF(A543="","",PMT(E543,Duration*VLOOKUP(PaymentFrqcy,Mapping!A:B,2,FALSE),LoanAmount,,VLOOKUP(PaymentsDue,Mapping!$A:$B,2,FALSE)))</f>
        <v/>
      </c>
      <c r="G543" s="62" t="str">
        <f>IF(A543="","",PPMT(E543,A543,Duration*VLOOKUP(PaymentFrqcy,Mapping!A:B,2,FALSE),LoanAmount,,VLOOKUP(PaymentsDue,Mapping!$A:$B,2,FALSE)))</f>
        <v/>
      </c>
      <c r="H543" s="62" t="str">
        <f>IF(A543="","",IPMT(E543,A543,Duration*VLOOKUP(PaymentFrqcy,Mapping!$A:$B,2,FALSE),LoanAmount,,VLOOKUP(PaymentsDue,Mapping!$A:$B,2,FALSE)))</f>
        <v/>
      </c>
      <c r="I543" s="58" t="str">
        <f t="shared" si="45"/>
        <v/>
      </c>
      <c r="J543" s="12" t="str">
        <f t="shared" si="46"/>
        <v/>
      </c>
      <c r="K543" s="78" t="str">
        <f t="shared" si="47"/>
        <v/>
      </c>
    </row>
    <row r="544" spans="1:11" x14ac:dyDescent="0.2">
      <c r="A544" s="12" t="str">
        <f>IFERROR(IF(A543+1&lt;=Duration*VLOOKUP(PaymentFrqcy,Mapping!A:B,2,FALSE),A543+1,""),"")</f>
        <v/>
      </c>
      <c r="B544" s="58" t="str">
        <f t="shared" si="48"/>
        <v/>
      </c>
      <c r="C544" s="59" t="str">
        <f t="shared" si="43"/>
        <v/>
      </c>
      <c r="D544" s="60" t="str">
        <f t="shared" si="44"/>
        <v/>
      </c>
      <c r="E544" s="61" t="str">
        <f>IF(A544="","",InterestRate/VLOOKUP(PaymentFrqcy,Mapping!$A:$B,2,FALSE))</f>
        <v/>
      </c>
      <c r="F544" s="62" t="str">
        <f>IF(A544="","",PMT(E544,Duration*VLOOKUP(PaymentFrqcy,Mapping!A:B,2,FALSE),LoanAmount,,VLOOKUP(PaymentsDue,Mapping!$A:$B,2,FALSE)))</f>
        <v/>
      </c>
      <c r="G544" s="62" t="str">
        <f>IF(A544="","",PPMT(E544,A544,Duration*VLOOKUP(PaymentFrqcy,Mapping!A:B,2,FALSE),LoanAmount,,VLOOKUP(PaymentsDue,Mapping!$A:$B,2,FALSE)))</f>
        <v/>
      </c>
      <c r="H544" s="62" t="str">
        <f>IF(A544="","",IPMT(E544,A544,Duration*VLOOKUP(PaymentFrqcy,Mapping!$A:$B,2,FALSE),LoanAmount,,VLOOKUP(PaymentsDue,Mapping!$A:$B,2,FALSE)))</f>
        <v/>
      </c>
      <c r="I544" s="58" t="str">
        <f t="shared" si="45"/>
        <v/>
      </c>
      <c r="J544" s="12" t="str">
        <f t="shared" si="46"/>
        <v/>
      </c>
      <c r="K544" s="78" t="str">
        <f t="shared" si="47"/>
        <v/>
      </c>
    </row>
    <row r="545" spans="1:11" x14ac:dyDescent="0.2">
      <c r="A545" s="12" t="str">
        <f>IFERROR(IF(A544+1&lt;=Duration*VLOOKUP(PaymentFrqcy,Mapping!A:B,2,FALSE),A544+1,""),"")</f>
        <v/>
      </c>
      <c r="B545" s="58" t="str">
        <f t="shared" si="48"/>
        <v/>
      </c>
      <c r="C545" s="59" t="str">
        <f t="shared" si="43"/>
        <v/>
      </c>
      <c r="D545" s="60" t="str">
        <f t="shared" si="44"/>
        <v/>
      </c>
      <c r="E545" s="61" t="str">
        <f>IF(A545="","",InterestRate/VLOOKUP(PaymentFrqcy,Mapping!$A:$B,2,FALSE))</f>
        <v/>
      </c>
      <c r="F545" s="62" t="str">
        <f>IF(A545="","",PMT(E545,Duration*VLOOKUP(PaymentFrqcy,Mapping!A:B,2,FALSE),LoanAmount,,VLOOKUP(PaymentsDue,Mapping!$A:$B,2,FALSE)))</f>
        <v/>
      </c>
      <c r="G545" s="62" t="str">
        <f>IF(A545="","",PPMT(E545,A545,Duration*VLOOKUP(PaymentFrqcy,Mapping!A:B,2,FALSE),LoanAmount,,VLOOKUP(PaymentsDue,Mapping!$A:$B,2,FALSE)))</f>
        <v/>
      </c>
      <c r="H545" s="62" t="str">
        <f>IF(A545="","",IPMT(E545,A545,Duration*VLOOKUP(PaymentFrqcy,Mapping!$A:$B,2,FALSE),LoanAmount,,VLOOKUP(PaymentsDue,Mapping!$A:$B,2,FALSE)))</f>
        <v/>
      </c>
      <c r="I545" s="58" t="str">
        <f t="shared" si="45"/>
        <v/>
      </c>
      <c r="J545" s="12" t="str">
        <f t="shared" si="46"/>
        <v/>
      </c>
      <c r="K545" s="78" t="str">
        <f t="shared" si="47"/>
        <v/>
      </c>
    </row>
    <row r="546" spans="1:11" x14ac:dyDescent="0.2">
      <c r="A546" s="12" t="str">
        <f>IFERROR(IF(A545+1&lt;=Duration*VLOOKUP(PaymentFrqcy,Mapping!A:B,2,FALSE),A545+1,""),"")</f>
        <v/>
      </c>
      <c r="B546" s="58" t="str">
        <f t="shared" si="48"/>
        <v/>
      </c>
      <c r="C546" s="59" t="str">
        <f t="shared" si="43"/>
        <v/>
      </c>
      <c r="D546" s="60" t="str">
        <f t="shared" si="44"/>
        <v/>
      </c>
      <c r="E546" s="61" t="str">
        <f>IF(A546="","",InterestRate/VLOOKUP(PaymentFrqcy,Mapping!$A:$B,2,FALSE))</f>
        <v/>
      </c>
      <c r="F546" s="62" t="str">
        <f>IF(A546="","",PMT(E546,Duration*VLOOKUP(PaymentFrqcy,Mapping!A:B,2,FALSE),LoanAmount,,VLOOKUP(PaymentsDue,Mapping!$A:$B,2,FALSE)))</f>
        <v/>
      </c>
      <c r="G546" s="62" t="str">
        <f>IF(A546="","",PPMT(E546,A546,Duration*VLOOKUP(PaymentFrqcy,Mapping!A:B,2,FALSE),LoanAmount,,VLOOKUP(PaymentsDue,Mapping!$A:$B,2,FALSE)))</f>
        <v/>
      </c>
      <c r="H546" s="62" t="str">
        <f>IF(A546="","",IPMT(E546,A546,Duration*VLOOKUP(PaymentFrqcy,Mapping!$A:$B,2,FALSE),LoanAmount,,VLOOKUP(PaymentsDue,Mapping!$A:$B,2,FALSE)))</f>
        <v/>
      </c>
      <c r="I546" s="58" t="str">
        <f t="shared" si="45"/>
        <v/>
      </c>
      <c r="J546" s="12" t="str">
        <f t="shared" si="46"/>
        <v/>
      </c>
      <c r="K546" s="78" t="str">
        <f t="shared" si="47"/>
        <v/>
      </c>
    </row>
    <row r="547" spans="1:11" x14ac:dyDescent="0.2">
      <c r="A547" s="12" t="str">
        <f>IFERROR(IF(A546+1&lt;=Duration*VLOOKUP(PaymentFrqcy,Mapping!A:B,2,FALSE),A546+1,""),"")</f>
        <v/>
      </c>
      <c r="B547" s="58" t="str">
        <f t="shared" si="48"/>
        <v/>
      </c>
      <c r="C547" s="59" t="str">
        <f t="shared" si="43"/>
        <v/>
      </c>
      <c r="D547" s="60" t="str">
        <f t="shared" si="44"/>
        <v/>
      </c>
      <c r="E547" s="61" t="str">
        <f>IF(A547="","",InterestRate/VLOOKUP(PaymentFrqcy,Mapping!$A:$B,2,FALSE))</f>
        <v/>
      </c>
      <c r="F547" s="62" t="str">
        <f>IF(A547="","",PMT(E547,Duration*VLOOKUP(PaymentFrqcy,Mapping!A:B,2,FALSE),LoanAmount,,VLOOKUP(PaymentsDue,Mapping!$A:$B,2,FALSE)))</f>
        <v/>
      </c>
      <c r="G547" s="62" t="str">
        <f>IF(A547="","",PPMT(E547,A547,Duration*VLOOKUP(PaymentFrqcy,Mapping!A:B,2,FALSE),LoanAmount,,VLOOKUP(PaymentsDue,Mapping!$A:$B,2,FALSE)))</f>
        <v/>
      </c>
      <c r="H547" s="62" t="str">
        <f>IF(A547="","",IPMT(E547,A547,Duration*VLOOKUP(PaymentFrqcy,Mapping!$A:$B,2,FALSE),LoanAmount,,VLOOKUP(PaymentsDue,Mapping!$A:$B,2,FALSE)))</f>
        <v/>
      </c>
      <c r="I547" s="58" t="str">
        <f t="shared" si="45"/>
        <v/>
      </c>
      <c r="J547" s="12" t="str">
        <f t="shared" si="46"/>
        <v/>
      </c>
      <c r="K547" s="78" t="str">
        <f t="shared" si="47"/>
        <v/>
      </c>
    </row>
    <row r="548" spans="1:11" x14ac:dyDescent="0.2">
      <c r="A548" s="12" t="str">
        <f>IFERROR(IF(A547+1&lt;=Duration*VLOOKUP(PaymentFrqcy,Mapping!A:B,2,FALSE),A547+1,""),"")</f>
        <v/>
      </c>
      <c r="B548" s="58" t="str">
        <f t="shared" si="48"/>
        <v/>
      </c>
      <c r="C548" s="59" t="str">
        <f t="shared" si="43"/>
        <v/>
      </c>
      <c r="D548" s="60" t="str">
        <f t="shared" si="44"/>
        <v/>
      </c>
      <c r="E548" s="61" t="str">
        <f>IF(A548="","",InterestRate/VLOOKUP(PaymentFrqcy,Mapping!$A:$B,2,FALSE))</f>
        <v/>
      </c>
      <c r="F548" s="62" t="str">
        <f>IF(A548="","",PMT(E548,Duration*VLOOKUP(PaymentFrqcy,Mapping!A:B,2,FALSE),LoanAmount,,VLOOKUP(PaymentsDue,Mapping!$A:$B,2,FALSE)))</f>
        <v/>
      </c>
      <c r="G548" s="62" t="str">
        <f>IF(A548="","",PPMT(E548,A548,Duration*VLOOKUP(PaymentFrqcy,Mapping!A:B,2,FALSE),LoanAmount,,VLOOKUP(PaymentsDue,Mapping!$A:$B,2,FALSE)))</f>
        <v/>
      </c>
      <c r="H548" s="62" t="str">
        <f>IF(A548="","",IPMT(E548,A548,Duration*VLOOKUP(PaymentFrqcy,Mapping!$A:$B,2,FALSE),LoanAmount,,VLOOKUP(PaymentsDue,Mapping!$A:$B,2,FALSE)))</f>
        <v/>
      </c>
      <c r="I548" s="58" t="str">
        <f t="shared" si="45"/>
        <v/>
      </c>
      <c r="J548" s="12" t="str">
        <f t="shared" si="46"/>
        <v/>
      </c>
      <c r="K548" s="78" t="str">
        <f t="shared" si="47"/>
        <v/>
      </c>
    </row>
    <row r="549" spans="1:11" x14ac:dyDescent="0.2">
      <c r="A549" s="12" t="str">
        <f>IFERROR(IF(A548+1&lt;=Duration*VLOOKUP(PaymentFrqcy,Mapping!A:B,2,FALSE),A548+1,""),"")</f>
        <v/>
      </c>
      <c r="B549" s="58" t="str">
        <f t="shared" si="48"/>
        <v/>
      </c>
      <c r="C549" s="59" t="str">
        <f t="shared" si="43"/>
        <v/>
      </c>
      <c r="D549" s="60" t="str">
        <f t="shared" si="44"/>
        <v/>
      </c>
      <c r="E549" s="61" t="str">
        <f>IF(A549="","",InterestRate/VLOOKUP(PaymentFrqcy,Mapping!$A:$B,2,FALSE))</f>
        <v/>
      </c>
      <c r="F549" s="62" t="str">
        <f>IF(A549="","",PMT(E549,Duration*VLOOKUP(PaymentFrqcy,Mapping!A:B,2,FALSE),LoanAmount,,VLOOKUP(PaymentsDue,Mapping!$A:$B,2,FALSE)))</f>
        <v/>
      </c>
      <c r="G549" s="62" t="str">
        <f>IF(A549="","",PPMT(E549,A549,Duration*VLOOKUP(PaymentFrqcy,Mapping!A:B,2,FALSE),LoanAmount,,VLOOKUP(PaymentsDue,Mapping!$A:$B,2,FALSE)))</f>
        <v/>
      </c>
      <c r="H549" s="62" t="str">
        <f>IF(A549="","",IPMT(E549,A549,Duration*VLOOKUP(PaymentFrqcy,Mapping!$A:$B,2,FALSE),LoanAmount,,VLOOKUP(PaymentsDue,Mapping!$A:$B,2,FALSE)))</f>
        <v/>
      </c>
      <c r="I549" s="58" t="str">
        <f t="shared" si="45"/>
        <v/>
      </c>
      <c r="J549" s="12" t="str">
        <f t="shared" si="46"/>
        <v/>
      </c>
      <c r="K549" s="78" t="str">
        <f t="shared" si="47"/>
        <v/>
      </c>
    </row>
    <row r="550" spans="1:11" x14ac:dyDescent="0.2">
      <c r="A550" s="12" t="str">
        <f>IFERROR(IF(A549+1&lt;=Duration*VLOOKUP(PaymentFrqcy,Mapping!A:B,2,FALSE),A549+1,""),"")</f>
        <v/>
      </c>
      <c r="B550" s="58" t="str">
        <f t="shared" si="48"/>
        <v/>
      </c>
      <c r="C550" s="59" t="str">
        <f t="shared" si="43"/>
        <v/>
      </c>
      <c r="D550" s="60" t="str">
        <f t="shared" si="44"/>
        <v/>
      </c>
      <c r="E550" s="61" t="str">
        <f>IF(A550="","",InterestRate/VLOOKUP(PaymentFrqcy,Mapping!$A:$B,2,FALSE))</f>
        <v/>
      </c>
      <c r="F550" s="62" t="str">
        <f>IF(A550="","",PMT(E550,Duration*VLOOKUP(PaymentFrqcy,Mapping!A:B,2,FALSE),LoanAmount,,VLOOKUP(PaymentsDue,Mapping!$A:$B,2,FALSE)))</f>
        <v/>
      </c>
      <c r="G550" s="62" t="str">
        <f>IF(A550="","",PPMT(E550,A550,Duration*VLOOKUP(PaymentFrqcy,Mapping!A:B,2,FALSE),LoanAmount,,VLOOKUP(PaymentsDue,Mapping!$A:$B,2,FALSE)))</f>
        <v/>
      </c>
      <c r="H550" s="62" t="str">
        <f>IF(A550="","",IPMT(E550,A550,Duration*VLOOKUP(PaymentFrqcy,Mapping!$A:$B,2,FALSE),LoanAmount,,VLOOKUP(PaymentsDue,Mapping!$A:$B,2,FALSE)))</f>
        <v/>
      </c>
      <c r="I550" s="58" t="str">
        <f t="shared" si="45"/>
        <v/>
      </c>
      <c r="J550" s="12" t="str">
        <f t="shared" si="46"/>
        <v/>
      </c>
      <c r="K550" s="78" t="str">
        <f t="shared" si="47"/>
        <v/>
      </c>
    </row>
    <row r="551" spans="1:11" x14ac:dyDescent="0.2">
      <c r="A551" s="12" t="str">
        <f>IFERROR(IF(A550+1&lt;=Duration*VLOOKUP(PaymentFrqcy,Mapping!A:B,2,FALSE),A550+1,""),"")</f>
        <v/>
      </c>
      <c r="B551" s="58" t="str">
        <f t="shared" si="48"/>
        <v/>
      </c>
      <c r="C551" s="59" t="str">
        <f t="shared" si="43"/>
        <v/>
      </c>
      <c r="D551" s="60" t="str">
        <f t="shared" si="44"/>
        <v/>
      </c>
      <c r="E551" s="61" t="str">
        <f>IF(A551="","",InterestRate/VLOOKUP(PaymentFrqcy,Mapping!$A:$B,2,FALSE))</f>
        <v/>
      </c>
      <c r="F551" s="62" t="str">
        <f>IF(A551="","",PMT(E551,Duration*VLOOKUP(PaymentFrqcy,Mapping!A:B,2,FALSE),LoanAmount,,VLOOKUP(PaymentsDue,Mapping!$A:$B,2,FALSE)))</f>
        <v/>
      </c>
      <c r="G551" s="62" t="str">
        <f>IF(A551="","",PPMT(E551,A551,Duration*VLOOKUP(PaymentFrqcy,Mapping!A:B,2,FALSE),LoanAmount,,VLOOKUP(PaymentsDue,Mapping!$A:$B,2,FALSE)))</f>
        <v/>
      </c>
      <c r="H551" s="62" t="str">
        <f>IF(A551="","",IPMT(E551,A551,Duration*VLOOKUP(PaymentFrqcy,Mapping!$A:$B,2,FALSE),LoanAmount,,VLOOKUP(PaymentsDue,Mapping!$A:$B,2,FALSE)))</f>
        <v/>
      </c>
      <c r="I551" s="58" t="str">
        <f t="shared" si="45"/>
        <v/>
      </c>
      <c r="J551" s="12" t="str">
        <f t="shared" si="46"/>
        <v/>
      </c>
      <c r="K551" s="78" t="str">
        <f t="shared" si="47"/>
        <v/>
      </c>
    </row>
    <row r="552" spans="1:11" x14ac:dyDescent="0.2">
      <c r="A552" s="12" t="str">
        <f>IFERROR(IF(A551+1&lt;=Duration*VLOOKUP(PaymentFrqcy,Mapping!A:B,2,FALSE),A551+1,""),"")</f>
        <v/>
      </c>
      <c r="B552" s="58" t="str">
        <f t="shared" si="48"/>
        <v/>
      </c>
      <c r="C552" s="59" t="str">
        <f t="shared" si="43"/>
        <v/>
      </c>
      <c r="D552" s="60" t="str">
        <f t="shared" si="44"/>
        <v/>
      </c>
      <c r="E552" s="61" t="str">
        <f>IF(A552="","",InterestRate/VLOOKUP(PaymentFrqcy,Mapping!$A:$B,2,FALSE))</f>
        <v/>
      </c>
      <c r="F552" s="62" t="str">
        <f>IF(A552="","",PMT(E552,Duration*VLOOKUP(PaymentFrqcy,Mapping!A:B,2,FALSE),LoanAmount,,VLOOKUP(PaymentsDue,Mapping!$A:$B,2,FALSE)))</f>
        <v/>
      </c>
      <c r="G552" s="62" t="str">
        <f>IF(A552="","",PPMT(E552,A552,Duration*VLOOKUP(PaymentFrqcy,Mapping!A:B,2,FALSE),LoanAmount,,VLOOKUP(PaymentsDue,Mapping!$A:$B,2,FALSE)))</f>
        <v/>
      </c>
      <c r="H552" s="62" t="str">
        <f>IF(A552="","",IPMT(E552,A552,Duration*VLOOKUP(PaymentFrqcy,Mapping!$A:$B,2,FALSE),LoanAmount,,VLOOKUP(PaymentsDue,Mapping!$A:$B,2,FALSE)))</f>
        <v/>
      </c>
      <c r="I552" s="58" t="str">
        <f t="shared" si="45"/>
        <v/>
      </c>
      <c r="J552" s="12" t="str">
        <f t="shared" si="46"/>
        <v/>
      </c>
      <c r="K552" s="78" t="str">
        <f t="shared" si="47"/>
        <v/>
      </c>
    </row>
    <row r="553" spans="1:11" x14ac:dyDescent="0.2">
      <c r="A553" s="12" t="str">
        <f>IFERROR(IF(A552+1&lt;=Duration*VLOOKUP(PaymentFrqcy,Mapping!A:B,2,FALSE),A552+1,""),"")</f>
        <v/>
      </c>
      <c r="B553" s="58" t="str">
        <f t="shared" si="48"/>
        <v/>
      </c>
      <c r="C553" s="59" t="str">
        <f t="shared" si="43"/>
        <v/>
      </c>
      <c r="D553" s="60" t="str">
        <f t="shared" si="44"/>
        <v/>
      </c>
      <c r="E553" s="61" t="str">
        <f>IF(A553="","",InterestRate/VLOOKUP(PaymentFrqcy,Mapping!$A:$B,2,FALSE))</f>
        <v/>
      </c>
      <c r="F553" s="62" t="str">
        <f>IF(A553="","",PMT(E553,Duration*VLOOKUP(PaymentFrqcy,Mapping!A:B,2,FALSE),LoanAmount,,VLOOKUP(PaymentsDue,Mapping!$A:$B,2,FALSE)))</f>
        <v/>
      </c>
      <c r="G553" s="62" t="str">
        <f>IF(A553="","",PPMT(E553,A553,Duration*VLOOKUP(PaymentFrqcy,Mapping!A:B,2,FALSE),LoanAmount,,VLOOKUP(PaymentsDue,Mapping!$A:$B,2,FALSE)))</f>
        <v/>
      </c>
      <c r="H553" s="62" t="str">
        <f>IF(A553="","",IPMT(E553,A553,Duration*VLOOKUP(PaymentFrqcy,Mapping!$A:$B,2,FALSE),LoanAmount,,VLOOKUP(PaymentsDue,Mapping!$A:$B,2,FALSE)))</f>
        <v/>
      </c>
      <c r="I553" s="58" t="str">
        <f t="shared" si="45"/>
        <v/>
      </c>
      <c r="J553" s="12" t="str">
        <f t="shared" si="46"/>
        <v/>
      </c>
      <c r="K553" s="78" t="str">
        <f t="shared" si="47"/>
        <v/>
      </c>
    </row>
    <row r="554" spans="1:11" x14ac:dyDescent="0.2">
      <c r="A554" s="12" t="str">
        <f>IFERROR(IF(A553+1&lt;=Duration*VLOOKUP(PaymentFrqcy,Mapping!A:B,2,FALSE),A553+1,""),"")</f>
        <v/>
      </c>
      <c r="B554" s="58" t="str">
        <f t="shared" si="48"/>
        <v/>
      </c>
      <c r="C554" s="59" t="str">
        <f t="shared" si="43"/>
        <v/>
      </c>
      <c r="D554" s="60" t="str">
        <f t="shared" si="44"/>
        <v/>
      </c>
      <c r="E554" s="61" t="str">
        <f>IF(A554="","",InterestRate/VLOOKUP(PaymentFrqcy,Mapping!$A:$B,2,FALSE))</f>
        <v/>
      </c>
      <c r="F554" s="62" t="str">
        <f>IF(A554="","",PMT(E554,Duration*VLOOKUP(PaymentFrqcy,Mapping!A:B,2,FALSE),LoanAmount,,VLOOKUP(PaymentsDue,Mapping!$A:$B,2,FALSE)))</f>
        <v/>
      </c>
      <c r="G554" s="62" t="str">
        <f>IF(A554="","",PPMT(E554,A554,Duration*VLOOKUP(PaymentFrqcy,Mapping!A:B,2,FALSE),LoanAmount,,VLOOKUP(PaymentsDue,Mapping!$A:$B,2,FALSE)))</f>
        <v/>
      </c>
      <c r="H554" s="62" t="str">
        <f>IF(A554="","",IPMT(E554,A554,Duration*VLOOKUP(PaymentFrqcy,Mapping!$A:$B,2,FALSE),LoanAmount,,VLOOKUP(PaymentsDue,Mapping!$A:$B,2,FALSE)))</f>
        <v/>
      </c>
      <c r="I554" s="58" t="str">
        <f t="shared" si="45"/>
        <v/>
      </c>
      <c r="J554" s="12" t="str">
        <f t="shared" si="46"/>
        <v/>
      </c>
      <c r="K554" s="78" t="str">
        <f t="shared" si="47"/>
        <v/>
      </c>
    </row>
    <row r="555" spans="1:11" x14ac:dyDescent="0.2">
      <c r="A555" s="12" t="str">
        <f>IFERROR(IF(A554+1&lt;=Duration*VLOOKUP(PaymentFrqcy,Mapping!A:B,2,FALSE),A554+1,""),"")</f>
        <v/>
      </c>
      <c r="B555" s="58" t="str">
        <f t="shared" si="48"/>
        <v/>
      </c>
      <c r="C555" s="59" t="str">
        <f t="shared" si="43"/>
        <v/>
      </c>
      <c r="D555" s="60" t="str">
        <f t="shared" si="44"/>
        <v/>
      </c>
      <c r="E555" s="61" t="str">
        <f>IF(A555="","",InterestRate/VLOOKUP(PaymentFrqcy,Mapping!$A:$B,2,FALSE))</f>
        <v/>
      </c>
      <c r="F555" s="62" t="str">
        <f>IF(A555="","",PMT(E555,Duration*VLOOKUP(PaymentFrqcy,Mapping!A:B,2,FALSE),LoanAmount,,VLOOKUP(PaymentsDue,Mapping!$A:$B,2,FALSE)))</f>
        <v/>
      </c>
      <c r="G555" s="62" t="str">
        <f>IF(A555="","",PPMT(E555,A555,Duration*VLOOKUP(PaymentFrqcy,Mapping!A:B,2,FALSE),LoanAmount,,VLOOKUP(PaymentsDue,Mapping!$A:$B,2,FALSE)))</f>
        <v/>
      </c>
      <c r="H555" s="62" t="str">
        <f>IF(A555="","",IPMT(E555,A555,Duration*VLOOKUP(PaymentFrqcy,Mapping!$A:$B,2,FALSE),LoanAmount,,VLOOKUP(PaymentsDue,Mapping!$A:$B,2,FALSE)))</f>
        <v/>
      </c>
      <c r="I555" s="58" t="str">
        <f t="shared" si="45"/>
        <v/>
      </c>
      <c r="J555" s="12" t="str">
        <f t="shared" si="46"/>
        <v/>
      </c>
      <c r="K555" s="78" t="str">
        <f t="shared" si="47"/>
        <v/>
      </c>
    </row>
    <row r="556" spans="1:11" x14ac:dyDescent="0.2">
      <c r="A556" s="12" t="str">
        <f>IFERROR(IF(A555+1&lt;=Duration*VLOOKUP(PaymentFrqcy,Mapping!A:B,2,FALSE),A555+1,""),"")</f>
        <v/>
      </c>
      <c r="B556" s="58" t="str">
        <f t="shared" si="48"/>
        <v/>
      </c>
      <c r="C556" s="59" t="str">
        <f t="shared" si="43"/>
        <v/>
      </c>
      <c r="D556" s="60" t="str">
        <f t="shared" si="44"/>
        <v/>
      </c>
      <c r="E556" s="61" t="str">
        <f>IF(A556="","",InterestRate/VLOOKUP(PaymentFrqcy,Mapping!$A:$B,2,FALSE))</f>
        <v/>
      </c>
      <c r="F556" s="62" t="str">
        <f>IF(A556="","",PMT(E556,Duration*VLOOKUP(PaymentFrqcy,Mapping!A:B,2,FALSE),LoanAmount,,VLOOKUP(PaymentsDue,Mapping!$A:$B,2,FALSE)))</f>
        <v/>
      </c>
      <c r="G556" s="62" t="str">
        <f>IF(A556="","",PPMT(E556,A556,Duration*VLOOKUP(PaymentFrqcy,Mapping!A:B,2,FALSE),LoanAmount,,VLOOKUP(PaymentsDue,Mapping!$A:$B,2,FALSE)))</f>
        <v/>
      </c>
      <c r="H556" s="62" t="str">
        <f>IF(A556="","",IPMT(E556,A556,Duration*VLOOKUP(PaymentFrqcy,Mapping!$A:$B,2,FALSE),LoanAmount,,VLOOKUP(PaymentsDue,Mapping!$A:$B,2,FALSE)))</f>
        <v/>
      </c>
      <c r="I556" s="58" t="str">
        <f t="shared" si="45"/>
        <v/>
      </c>
      <c r="J556" s="12" t="str">
        <f t="shared" si="46"/>
        <v/>
      </c>
      <c r="K556" s="78" t="str">
        <f t="shared" si="47"/>
        <v/>
      </c>
    </row>
    <row r="557" spans="1:11" x14ac:dyDescent="0.2">
      <c r="A557" s="12" t="str">
        <f>IFERROR(IF(A556+1&lt;=Duration*VLOOKUP(PaymentFrqcy,Mapping!A:B,2,FALSE),A556+1,""),"")</f>
        <v/>
      </c>
      <c r="B557" s="58" t="str">
        <f t="shared" si="48"/>
        <v/>
      </c>
      <c r="C557" s="59" t="str">
        <f t="shared" si="43"/>
        <v/>
      </c>
      <c r="D557" s="60" t="str">
        <f t="shared" si="44"/>
        <v/>
      </c>
      <c r="E557" s="61" t="str">
        <f>IF(A557="","",InterestRate/VLOOKUP(PaymentFrqcy,Mapping!$A:$B,2,FALSE))</f>
        <v/>
      </c>
      <c r="F557" s="62" t="str">
        <f>IF(A557="","",PMT(E557,Duration*VLOOKUP(PaymentFrqcy,Mapping!A:B,2,FALSE),LoanAmount,,VLOOKUP(PaymentsDue,Mapping!$A:$B,2,FALSE)))</f>
        <v/>
      </c>
      <c r="G557" s="62" t="str">
        <f>IF(A557="","",PPMT(E557,A557,Duration*VLOOKUP(PaymentFrqcy,Mapping!A:B,2,FALSE),LoanAmount,,VLOOKUP(PaymentsDue,Mapping!$A:$B,2,FALSE)))</f>
        <v/>
      </c>
      <c r="H557" s="62" t="str">
        <f>IF(A557="","",IPMT(E557,A557,Duration*VLOOKUP(PaymentFrqcy,Mapping!$A:$B,2,FALSE),LoanAmount,,VLOOKUP(PaymentsDue,Mapping!$A:$B,2,FALSE)))</f>
        <v/>
      </c>
      <c r="I557" s="58" t="str">
        <f t="shared" si="45"/>
        <v/>
      </c>
      <c r="J557" s="12" t="str">
        <f t="shared" si="46"/>
        <v/>
      </c>
      <c r="K557" s="78" t="str">
        <f t="shared" si="47"/>
        <v/>
      </c>
    </row>
    <row r="558" spans="1:11" x14ac:dyDescent="0.2">
      <c r="A558" s="12" t="str">
        <f>IFERROR(IF(A557+1&lt;=Duration*VLOOKUP(PaymentFrqcy,Mapping!A:B,2,FALSE),A557+1,""),"")</f>
        <v/>
      </c>
      <c r="B558" s="58" t="str">
        <f t="shared" si="48"/>
        <v/>
      </c>
      <c r="C558" s="59" t="str">
        <f t="shared" ref="C558:C621" si="49">IF(AND(A558&lt;&gt;"",PaymentFrqcy="Monthly"),DATE(YEAR(C557),MONTH(C557)+1,DAY(C557)),IF(AND(A558&lt;&gt;"",PaymentFrqcy="Quarterly"),DATE(YEAR(C557),MONTH(C557)+3,DAY(C557)),IF(AND(A558&lt;&gt;"",PaymentFrqcy="Semi-Annually"),DATE(YEAR(C557),MONTH(C557)+6,DAY(C557)),"")))</f>
        <v/>
      </c>
      <c r="D558" s="60" t="str">
        <f t="shared" ref="D558:D621" si="50">IFERROR(YEAR(C558),"")</f>
        <v/>
      </c>
      <c r="E558" s="61" t="str">
        <f>IF(A558="","",InterestRate/VLOOKUP(PaymentFrqcy,Mapping!$A:$B,2,FALSE))</f>
        <v/>
      </c>
      <c r="F558" s="62" t="str">
        <f>IF(A558="","",PMT(E558,Duration*VLOOKUP(PaymentFrqcy,Mapping!A:B,2,FALSE),LoanAmount,,VLOOKUP(PaymentsDue,Mapping!$A:$B,2,FALSE)))</f>
        <v/>
      </c>
      <c r="G558" s="62" t="str">
        <f>IF(A558="","",PPMT(E558,A558,Duration*VLOOKUP(PaymentFrqcy,Mapping!A:B,2,FALSE),LoanAmount,,VLOOKUP(PaymentsDue,Mapping!$A:$B,2,FALSE)))</f>
        <v/>
      </c>
      <c r="H558" s="62" t="str">
        <f>IF(A558="","",IPMT(E558,A558,Duration*VLOOKUP(PaymentFrqcy,Mapping!$A:$B,2,FALSE),LoanAmount,,VLOOKUP(PaymentsDue,Mapping!$A:$B,2,FALSE)))</f>
        <v/>
      </c>
      <c r="I558" s="58" t="str">
        <f t="shared" ref="I558:I621" si="51">IFERROR(B558+G558,"")</f>
        <v/>
      </c>
      <c r="J558" s="12" t="str">
        <f t="shared" ref="J558:J621" si="52">IF(A558="","",MONTH(C558))</f>
        <v/>
      </c>
      <c r="K558" s="78" t="str">
        <f t="shared" ref="K558:K621" si="53">IF(A558="","",YEAR(C558))</f>
        <v/>
      </c>
    </row>
    <row r="559" spans="1:11" x14ac:dyDescent="0.2">
      <c r="A559" s="12" t="str">
        <f>IFERROR(IF(A558+1&lt;=Duration*VLOOKUP(PaymentFrqcy,Mapping!A:B,2,FALSE),A558+1,""),"")</f>
        <v/>
      </c>
      <c r="B559" s="58" t="str">
        <f t="shared" si="48"/>
        <v/>
      </c>
      <c r="C559" s="59" t="str">
        <f t="shared" si="49"/>
        <v/>
      </c>
      <c r="D559" s="60" t="str">
        <f t="shared" si="50"/>
        <v/>
      </c>
      <c r="E559" s="61" t="str">
        <f>IF(A559="","",InterestRate/VLOOKUP(PaymentFrqcy,Mapping!$A:$B,2,FALSE))</f>
        <v/>
      </c>
      <c r="F559" s="62" t="str">
        <f>IF(A559="","",PMT(E559,Duration*VLOOKUP(PaymentFrqcy,Mapping!A:B,2,FALSE),LoanAmount,,VLOOKUP(PaymentsDue,Mapping!$A:$B,2,FALSE)))</f>
        <v/>
      </c>
      <c r="G559" s="62" t="str">
        <f>IF(A559="","",PPMT(E559,A559,Duration*VLOOKUP(PaymentFrqcy,Mapping!A:B,2,FALSE),LoanAmount,,VLOOKUP(PaymentsDue,Mapping!$A:$B,2,FALSE)))</f>
        <v/>
      </c>
      <c r="H559" s="62" t="str">
        <f>IF(A559="","",IPMT(E559,A559,Duration*VLOOKUP(PaymentFrqcy,Mapping!$A:$B,2,FALSE),LoanAmount,,VLOOKUP(PaymentsDue,Mapping!$A:$B,2,FALSE)))</f>
        <v/>
      </c>
      <c r="I559" s="58" t="str">
        <f t="shared" si="51"/>
        <v/>
      </c>
      <c r="J559" s="12" t="str">
        <f t="shared" si="52"/>
        <v/>
      </c>
      <c r="K559" s="78" t="str">
        <f t="shared" si="53"/>
        <v/>
      </c>
    </row>
    <row r="560" spans="1:11" x14ac:dyDescent="0.2">
      <c r="A560" s="12" t="str">
        <f>IFERROR(IF(A559+1&lt;=Duration*VLOOKUP(PaymentFrqcy,Mapping!A:B,2,FALSE),A559+1,""),"")</f>
        <v/>
      </c>
      <c r="B560" s="58" t="str">
        <f t="shared" si="48"/>
        <v/>
      </c>
      <c r="C560" s="59" t="str">
        <f t="shared" si="49"/>
        <v/>
      </c>
      <c r="D560" s="60" t="str">
        <f t="shared" si="50"/>
        <v/>
      </c>
      <c r="E560" s="61" t="str">
        <f>IF(A560="","",InterestRate/VLOOKUP(PaymentFrqcy,Mapping!$A:$B,2,FALSE))</f>
        <v/>
      </c>
      <c r="F560" s="62" t="str">
        <f>IF(A560="","",PMT(E560,Duration*VLOOKUP(PaymentFrqcy,Mapping!A:B,2,FALSE),LoanAmount,,VLOOKUP(PaymentsDue,Mapping!$A:$B,2,FALSE)))</f>
        <v/>
      </c>
      <c r="G560" s="62" t="str">
        <f>IF(A560="","",PPMT(E560,A560,Duration*VLOOKUP(PaymentFrqcy,Mapping!A:B,2,FALSE),LoanAmount,,VLOOKUP(PaymentsDue,Mapping!$A:$B,2,FALSE)))</f>
        <v/>
      </c>
      <c r="H560" s="62" t="str">
        <f>IF(A560="","",IPMT(E560,A560,Duration*VLOOKUP(PaymentFrqcy,Mapping!$A:$B,2,FALSE),LoanAmount,,VLOOKUP(PaymentsDue,Mapping!$A:$B,2,FALSE)))</f>
        <v/>
      </c>
      <c r="I560" s="58" t="str">
        <f t="shared" si="51"/>
        <v/>
      </c>
      <c r="J560" s="12" t="str">
        <f t="shared" si="52"/>
        <v/>
      </c>
      <c r="K560" s="78" t="str">
        <f t="shared" si="53"/>
        <v/>
      </c>
    </row>
    <row r="561" spans="1:11" x14ac:dyDescent="0.2">
      <c r="A561" s="12" t="str">
        <f>IFERROR(IF(A560+1&lt;=Duration*VLOOKUP(PaymentFrqcy,Mapping!A:B,2,FALSE),A560+1,""),"")</f>
        <v/>
      </c>
      <c r="B561" s="58" t="str">
        <f t="shared" si="48"/>
        <v/>
      </c>
      <c r="C561" s="59" t="str">
        <f t="shared" si="49"/>
        <v/>
      </c>
      <c r="D561" s="60" t="str">
        <f t="shared" si="50"/>
        <v/>
      </c>
      <c r="E561" s="61" t="str">
        <f>IF(A561="","",InterestRate/VLOOKUP(PaymentFrqcy,Mapping!$A:$B,2,FALSE))</f>
        <v/>
      </c>
      <c r="F561" s="62" t="str">
        <f>IF(A561="","",PMT(E561,Duration*VLOOKUP(PaymentFrqcy,Mapping!A:B,2,FALSE),LoanAmount,,VLOOKUP(PaymentsDue,Mapping!$A:$B,2,FALSE)))</f>
        <v/>
      </c>
      <c r="G561" s="62" t="str">
        <f>IF(A561="","",PPMT(E561,A561,Duration*VLOOKUP(PaymentFrqcy,Mapping!A:B,2,FALSE),LoanAmount,,VLOOKUP(PaymentsDue,Mapping!$A:$B,2,FALSE)))</f>
        <v/>
      </c>
      <c r="H561" s="62" t="str">
        <f>IF(A561="","",IPMT(E561,A561,Duration*VLOOKUP(PaymentFrqcy,Mapping!$A:$B,2,FALSE),LoanAmount,,VLOOKUP(PaymentsDue,Mapping!$A:$B,2,FALSE)))</f>
        <v/>
      </c>
      <c r="I561" s="58" t="str">
        <f t="shared" si="51"/>
        <v/>
      </c>
      <c r="J561" s="12" t="str">
        <f t="shared" si="52"/>
        <v/>
      </c>
      <c r="K561" s="78" t="str">
        <f t="shared" si="53"/>
        <v/>
      </c>
    </row>
    <row r="562" spans="1:11" x14ac:dyDescent="0.2">
      <c r="A562" s="12" t="str">
        <f>IFERROR(IF(A561+1&lt;=Duration*VLOOKUP(PaymentFrqcy,Mapping!A:B,2,FALSE),A561+1,""),"")</f>
        <v/>
      </c>
      <c r="B562" s="58" t="str">
        <f t="shared" si="48"/>
        <v/>
      </c>
      <c r="C562" s="59" t="str">
        <f t="shared" si="49"/>
        <v/>
      </c>
      <c r="D562" s="60" t="str">
        <f t="shared" si="50"/>
        <v/>
      </c>
      <c r="E562" s="61" t="str">
        <f>IF(A562="","",InterestRate/VLOOKUP(PaymentFrqcy,Mapping!$A:$B,2,FALSE))</f>
        <v/>
      </c>
      <c r="F562" s="62" t="str">
        <f>IF(A562="","",PMT(E562,Duration*VLOOKUP(PaymentFrqcy,Mapping!A:B,2,FALSE),LoanAmount,,VLOOKUP(PaymentsDue,Mapping!$A:$B,2,FALSE)))</f>
        <v/>
      </c>
      <c r="G562" s="62" t="str">
        <f>IF(A562="","",PPMT(E562,A562,Duration*VLOOKUP(PaymentFrqcy,Mapping!A:B,2,FALSE),LoanAmount,,VLOOKUP(PaymentsDue,Mapping!$A:$B,2,FALSE)))</f>
        <v/>
      </c>
      <c r="H562" s="62" t="str">
        <f>IF(A562="","",IPMT(E562,A562,Duration*VLOOKUP(PaymentFrqcy,Mapping!$A:$B,2,FALSE),LoanAmount,,VLOOKUP(PaymentsDue,Mapping!$A:$B,2,FALSE)))</f>
        <v/>
      </c>
      <c r="I562" s="58" t="str">
        <f t="shared" si="51"/>
        <v/>
      </c>
      <c r="J562" s="12" t="str">
        <f t="shared" si="52"/>
        <v/>
      </c>
      <c r="K562" s="78" t="str">
        <f t="shared" si="53"/>
        <v/>
      </c>
    </row>
    <row r="563" spans="1:11" x14ac:dyDescent="0.2">
      <c r="A563" s="12" t="str">
        <f>IFERROR(IF(A562+1&lt;=Duration*VLOOKUP(PaymentFrqcy,Mapping!A:B,2,FALSE),A562+1,""),"")</f>
        <v/>
      </c>
      <c r="B563" s="58" t="str">
        <f t="shared" si="48"/>
        <v/>
      </c>
      <c r="C563" s="59" t="str">
        <f t="shared" si="49"/>
        <v/>
      </c>
      <c r="D563" s="60" t="str">
        <f t="shared" si="50"/>
        <v/>
      </c>
      <c r="E563" s="61" t="str">
        <f>IF(A563="","",InterestRate/VLOOKUP(PaymentFrqcy,Mapping!$A:$B,2,FALSE))</f>
        <v/>
      </c>
      <c r="F563" s="62" t="str">
        <f>IF(A563="","",PMT(E563,Duration*VLOOKUP(PaymentFrqcy,Mapping!A:B,2,FALSE),LoanAmount,,VLOOKUP(PaymentsDue,Mapping!$A:$B,2,FALSE)))</f>
        <v/>
      </c>
      <c r="G563" s="62" t="str">
        <f>IF(A563="","",PPMT(E563,A563,Duration*VLOOKUP(PaymentFrqcy,Mapping!A:B,2,FALSE),LoanAmount,,VLOOKUP(PaymentsDue,Mapping!$A:$B,2,FALSE)))</f>
        <v/>
      </c>
      <c r="H563" s="62" t="str">
        <f>IF(A563="","",IPMT(E563,A563,Duration*VLOOKUP(PaymentFrqcy,Mapping!$A:$B,2,FALSE),LoanAmount,,VLOOKUP(PaymentsDue,Mapping!$A:$B,2,FALSE)))</f>
        <v/>
      </c>
      <c r="I563" s="58" t="str">
        <f t="shared" si="51"/>
        <v/>
      </c>
      <c r="J563" s="12" t="str">
        <f t="shared" si="52"/>
        <v/>
      </c>
      <c r="K563" s="78" t="str">
        <f t="shared" si="53"/>
        <v/>
      </c>
    </row>
    <row r="564" spans="1:11" x14ac:dyDescent="0.2">
      <c r="A564" s="12" t="str">
        <f>IFERROR(IF(A563+1&lt;=Duration*VLOOKUP(PaymentFrqcy,Mapping!A:B,2,FALSE),A563+1,""),"")</f>
        <v/>
      </c>
      <c r="B564" s="58" t="str">
        <f t="shared" ref="B564:B627" si="54">IFERROR(IF(ROUNDDOWN(I563,0)=0,"",I563),"")</f>
        <v/>
      </c>
      <c r="C564" s="59" t="str">
        <f t="shared" si="49"/>
        <v/>
      </c>
      <c r="D564" s="60" t="str">
        <f t="shared" si="50"/>
        <v/>
      </c>
      <c r="E564" s="61" t="str">
        <f>IF(A564="","",InterestRate/VLOOKUP(PaymentFrqcy,Mapping!$A:$B,2,FALSE))</f>
        <v/>
      </c>
      <c r="F564" s="62" t="str">
        <f>IF(A564="","",PMT(E564,Duration*VLOOKUP(PaymentFrqcy,Mapping!A:B,2,FALSE),LoanAmount,,VLOOKUP(PaymentsDue,Mapping!$A:$B,2,FALSE)))</f>
        <v/>
      </c>
      <c r="G564" s="62" t="str">
        <f>IF(A564="","",PPMT(E564,A564,Duration*VLOOKUP(PaymentFrqcy,Mapping!A:B,2,FALSE),LoanAmount,,VLOOKUP(PaymentsDue,Mapping!$A:$B,2,FALSE)))</f>
        <v/>
      </c>
      <c r="H564" s="62" t="str">
        <f>IF(A564="","",IPMT(E564,A564,Duration*VLOOKUP(PaymentFrqcy,Mapping!$A:$B,2,FALSE),LoanAmount,,VLOOKUP(PaymentsDue,Mapping!$A:$B,2,FALSE)))</f>
        <v/>
      </c>
      <c r="I564" s="58" t="str">
        <f t="shared" si="51"/>
        <v/>
      </c>
      <c r="J564" s="12" t="str">
        <f t="shared" si="52"/>
        <v/>
      </c>
      <c r="K564" s="78" t="str">
        <f t="shared" si="53"/>
        <v/>
      </c>
    </row>
    <row r="565" spans="1:11" x14ac:dyDescent="0.2">
      <c r="A565" s="12" t="str">
        <f>IFERROR(IF(A564+1&lt;=Duration*VLOOKUP(PaymentFrqcy,Mapping!A:B,2,FALSE),A564+1,""),"")</f>
        <v/>
      </c>
      <c r="B565" s="58" t="str">
        <f t="shared" si="54"/>
        <v/>
      </c>
      <c r="C565" s="59" t="str">
        <f t="shared" si="49"/>
        <v/>
      </c>
      <c r="D565" s="60" t="str">
        <f t="shared" si="50"/>
        <v/>
      </c>
      <c r="E565" s="61" t="str">
        <f>IF(A565="","",InterestRate/VLOOKUP(PaymentFrqcy,Mapping!$A:$B,2,FALSE))</f>
        <v/>
      </c>
      <c r="F565" s="62" t="str">
        <f>IF(A565="","",PMT(E565,Duration*VLOOKUP(PaymentFrqcy,Mapping!A:B,2,FALSE),LoanAmount,,VLOOKUP(PaymentsDue,Mapping!$A:$B,2,FALSE)))</f>
        <v/>
      </c>
      <c r="G565" s="62" t="str">
        <f>IF(A565="","",PPMT(E565,A565,Duration*VLOOKUP(PaymentFrqcy,Mapping!A:B,2,FALSE),LoanAmount,,VLOOKUP(PaymentsDue,Mapping!$A:$B,2,FALSE)))</f>
        <v/>
      </c>
      <c r="H565" s="62" t="str">
        <f>IF(A565="","",IPMT(E565,A565,Duration*VLOOKUP(PaymentFrqcy,Mapping!$A:$B,2,FALSE),LoanAmount,,VLOOKUP(PaymentsDue,Mapping!$A:$B,2,FALSE)))</f>
        <v/>
      </c>
      <c r="I565" s="58" t="str">
        <f t="shared" si="51"/>
        <v/>
      </c>
      <c r="J565" s="12" t="str">
        <f t="shared" si="52"/>
        <v/>
      </c>
      <c r="K565" s="78" t="str">
        <f t="shared" si="53"/>
        <v/>
      </c>
    </row>
    <row r="566" spans="1:11" x14ac:dyDescent="0.2">
      <c r="A566" s="12" t="str">
        <f>IFERROR(IF(A565+1&lt;=Duration*VLOOKUP(PaymentFrqcy,Mapping!A:B,2,FALSE),A565+1,""),"")</f>
        <v/>
      </c>
      <c r="B566" s="58" t="str">
        <f t="shared" si="54"/>
        <v/>
      </c>
      <c r="C566" s="59" t="str">
        <f t="shared" si="49"/>
        <v/>
      </c>
      <c r="D566" s="60" t="str">
        <f t="shared" si="50"/>
        <v/>
      </c>
      <c r="E566" s="61" t="str">
        <f>IF(A566="","",InterestRate/VLOOKUP(PaymentFrqcy,Mapping!$A:$B,2,FALSE))</f>
        <v/>
      </c>
      <c r="F566" s="62" t="str">
        <f>IF(A566="","",PMT(E566,Duration*VLOOKUP(PaymentFrqcy,Mapping!A:B,2,FALSE),LoanAmount,,VLOOKUP(PaymentsDue,Mapping!$A:$B,2,FALSE)))</f>
        <v/>
      </c>
      <c r="G566" s="62" t="str">
        <f>IF(A566="","",PPMT(E566,A566,Duration*VLOOKUP(PaymentFrqcy,Mapping!A:B,2,FALSE),LoanAmount,,VLOOKUP(PaymentsDue,Mapping!$A:$B,2,FALSE)))</f>
        <v/>
      </c>
      <c r="H566" s="62" t="str">
        <f>IF(A566="","",IPMT(E566,A566,Duration*VLOOKUP(PaymentFrqcy,Mapping!$A:$B,2,FALSE),LoanAmount,,VLOOKUP(PaymentsDue,Mapping!$A:$B,2,FALSE)))</f>
        <v/>
      </c>
      <c r="I566" s="58" t="str">
        <f t="shared" si="51"/>
        <v/>
      </c>
      <c r="J566" s="12" t="str">
        <f t="shared" si="52"/>
        <v/>
      </c>
      <c r="K566" s="78" t="str">
        <f t="shared" si="53"/>
        <v/>
      </c>
    </row>
    <row r="567" spans="1:11" x14ac:dyDescent="0.2">
      <c r="A567" s="12" t="str">
        <f>IFERROR(IF(A566+1&lt;=Duration*VLOOKUP(PaymentFrqcy,Mapping!A:B,2,FALSE),A566+1,""),"")</f>
        <v/>
      </c>
      <c r="B567" s="58" t="str">
        <f t="shared" si="54"/>
        <v/>
      </c>
      <c r="C567" s="59" t="str">
        <f t="shared" si="49"/>
        <v/>
      </c>
      <c r="D567" s="60" t="str">
        <f t="shared" si="50"/>
        <v/>
      </c>
      <c r="E567" s="61" t="str">
        <f>IF(A567="","",InterestRate/VLOOKUP(PaymentFrqcy,Mapping!$A:$B,2,FALSE))</f>
        <v/>
      </c>
      <c r="F567" s="62" t="str">
        <f>IF(A567="","",PMT(E567,Duration*VLOOKUP(PaymentFrqcy,Mapping!A:B,2,FALSE),LoanAmount,,VLOOKUP(PaymentsDue,Mapping!$A:$B,2,FALSE)))</f>
        <v/>
      </c>
      <c r="G567" s="62" t="str">
        <f>IF(A567="","",PPMT(E567,A567,Duration*VLOOKUP(PaymentFrqcy,Mapping!A:B,2,FALSE),LoanAmount,,VLOOKUP(PaymentsDue,Mapping!$A:$B,2,FALSE)))</f>
        <v/>
      </c>
      <c r="H567" s="62" t="str">
        <f>IF(A567="","",IPMT(E567,A567,Duration*VLOOKUP(PaymentFrqcy,Mapping!$A:$B,2,FALSE),LoanAmount,,VLOOKUP(PaymentsDue,Mapping!$A:$B,2,FALSE)))</f>
        <v/>
      </c>
      <c r="I567" s="58" t="str">
        <f t="shared" si="51"/>
        <v/>
      </c>
      <c r="J567" s="12" t="str">
        <f t="shared" si="52"/>
        <v/>
      </c>
      <c r="K567" s="78" t="str">
        <f t="shared" si="53"/>
        <v/>
      </c>
    </row>
    <row r="568" spans="1:11" x14ac:dyDescent="0.2">
      <c r="A568" s="12" t="str">
        <f>IFERROR(IF(A567+1&lt;=Duration*VLOOKUP(PaymentFrqcy,Mapping!A:B,2,FALSE),A567+1,""),"")</f>
        <v/>
      </c>
      <c r="B568" s="58" t="str">
        <f t="shared" si="54"/>
        <v/>
      </c>
      <c r="C568" s="59" t="str">
        <f t="shared" si="49"/>
        <v/>
      </c>
      <c r="D568" s="60" t="str">
        <f t="shared" si="50"/>
        <v/>
      </c>
      <c r="E568" s="61" t="str">
        <f>IF(A568="","",InterestRate/VLOOKUP(PaymentFrqcy,Mapping!$A:$B,2,FALSE))</f>
        <v/>
      </c>
      <c r="F568" s="62" t="str">
        <f>IF(A568="","",PMT(E568,Duration*VLOOKUP(PaymentFrqcy,Mapping!A:B,2,FALSE),LoanAmount,,VLOOKUP(PaymentsDue,Mapping!$A:$B,2,FALSE)))</f>
        <v/>
      </c>
      <c r="G568" s="62" t="str">
        <f>IF(A568="","",PPMT(E568,A568,Duration*VLOOKUP(PaymentFrqcy,Mapping!A:B,2,FALSE),LoanAmount,,VLOOKUP(PaymentsDue,Mapping!$A:$B,2,FALSE)))</f>
        <v/>
      </c>
      <c r="H568" s="62" t="str">
        <f>IF(A568="","",IPMT(E568,A568,Duration*VLOOKUP(PaymentFrqcy,Mapping!$A:$B,2,FALSE),LoanAmount,,VLOOKUP(PaymentsDue,Mapping!$A:$B,2,FALSE)))</f>
        <v/>
      </c>
      <c r="I568" s="58" t="str">
        <f t="shared" si="51"/>
        <v/>
      </c>
      <c r="J568" s="12" t="str">
        <f t="shared" si="52"/>
        <v/>
      </c>
      <c r="K568" s="78" t="str">
        <f t="shared" si="53"/>
        <v/>
      </c>
    </row>
    <row r="569" spans="1:11" x14ac:dyDescent="0.2">
      <c r="A569" s="12" t="str">
        <f>IFERROR(IF(A568+1&lt;=Duration*VLOOKUP(PaymentFrqcy,Mapping!A:B,2,FALSE),A568+1,""),"")</f>
        <v/>
      </c>
      <c r="B569" s="58" t="str">
        <f t="shared" si="54"/>
        <v/>
      </c>
      <c r="C569" s="59" t="str">
        <f t="shared" si="49"/>
        <v/>
      </c>
      <c r="D569" s="60" t="str">
        <f t="shared" si="50"/>
        <v/>
      </c>
      <c r="E569" s="61" t="str">
        <f>IF(A569="","",InterestRate/VLOOKUP(PaymentFrqcy,Mapping!$A:$B,2,FALSE))</f>
        <v/>
      </c>
      <c r="F569" s="62" t="str">
        <f>IF(A569="","",PMT(E569,Duration*VLOOKUP(PaymentFrqcy,Mapping!A:B,2,FALSE),LoanAmount,,VLOOKUP(PaymentsDue,Mapping!$A:$B,2,FALSE)))</f>
        <v/>
      </c>
      <c r="G569" s="62" t="str">
        <f>IF(A569="","",PPMT(E569,A569,Duration*VLOOKUP(PaymentFrqcy,Mapping!A:B,2,FALSE),LoanAmount,,VLOOKUP(PaymentsDue,Mapping!$A:$B,2,FALSE)))</f>
        <v/>
      </c>
      <c r="H569" s="62" t="str">
        <f>IF(A569="","",IPMT(E569,A569,Duration*VLOOKUP(PaymentFrqcy,Mapping!$A:$B,2,FALSE),LoanAmount,,VLOOKUP(PaymentsDue,Mapping!$A:$B,2,FALSE)))</f>
        <v/>
      </c>
      <c r="I569" s="58" t="str">
        <f t="shared" si="51"/>
        <v/>
      </c>
      <c r="J569" s="12" t="str">
        <f t="shared" si="52"/>
        <v/>
      </c>
      <c r="K569" s="78" t="str">
        <f t="shared" si="53"/>
        <v/>
      </c>
    </row>
    <row r="570" spans="1:11" x14ac:dyDescent="0.2">
      <c r="A570" s="12" t="str">
        <f>IFERROR(IF(A569+1&lt;=Duration*VLOOKUP(PaymentFrqcy,Mapping!A:B,2,FALSE),A569+1,""),"")</f>
        <v/>
      </c>
      <c r="B570" s="58" t="str">
        <f t="shared" si="54"/>
        <v/>
      </c>
      <c r="C570" s="59" t="str">
        <f t="shared" si="49"/>
        <v/>
      </c>
      <c r="D570" s="60" t="str">
        <f t="shared" si="50"/>
        <v/>
      </c>
      <c r="E570" s="61" t="str">
        <f>IF(A570="","",InterestRate/VLOOKUP(PaymentFrqcy,Mapping!$A:$B,2,FALSE))</f>
        <v/>
      </c>
      <c r="F570" s="62" t="str">
        <f>IF(A570="","",PMT(E570,Duration*VLOOKUP(PaymentFrqcy,Mapping!A:B,2,FALSE),LoanAmount,,VLOOKUP(PaymentsDue,Mapping!$A:$B,2,FALSE)))</f>
        <v/>
      </c>
      <c r="G570" s="62" t="str">
        <f>IF(A570="","",PPMT(E570,A570,Duration*VLOOKUP(PaymentFrqcy,Mapping!A:B,2,FALSE),LoanAmount,,VLOOKUP(PaymentsDue,Mapping!$A:$B,2,FALSE)))</f>
        <v/>
      </c>
      <c r="H570" s="62" t="str">
        <f>IF(A570="","",IPMT(E570,A570,Duration*VLOOKUP(PaymentFrqcy,Mapping!$A:$B,2,FALSE),LoanAmount,,VLOOKUP(PaymentsDue,Mapping!$A:$B,2,FALSE)))</f>
        <v/>
      </c>
      <c r="I570" s="58" t="str">
        <f t="shared" si="51"/>
        <v/>
      </c>
      <c r="J570" s="12" t="str">
        <f t="shared" si="52"/>
        <v/>
      </c>
      <c r="K570" s="78" t="str">
        <f t="shared" si="53"/>
        <v/>
      </c>
    </row>
    <row r="571" spans="1:11" x14ac:dyDescent="0.2">
      <c r="A571" s="12" t="str">
        <f>IFERROR(IF(A570+1&lt;=Duration*VLOOKUP(PaymentFrqcy,Mapping!A:B,2,FALSE),A570+1,""),"")</f>
        <v/>
      </c>
      <c r="B571" s="58" t="str">
        <f t="shared" si="54"/>
        <v/>
      </c>
      <c r="C571" s="59" t="str">
        <f t="shared" si="49"/>
        <v/>
      </c>
      <c r="D571" s="60" t="str">
        <f t="shared" si="50"/>
        <v/>
      </c>
      <c r="E571" s="61" t="str">
        <f>IF(A571="","",InterestRate/VLOOKUP(PaymentFrqcy,Mapping!$A:$B,2,FALSE))</f>
        <v/>
      </c>
      <c r="F571" s="62" t="str">
        <f>IF(A571="","",PMT(E571,Duration*VLOOKUP(PaymentFrqcy,Mapping!A:B,2,FALSE),LoanAmount,,VLOOKUP(PaymentsDue,Mapping!$A:$B,2,FALSE)))</f>
        <v/>
      </c>
      <c r="G571" s="62" t="str">
        <f>IF(A571="","",PPMT(E571,A571,Duration*VLOOKUP(PaymentFrqcy,Mapping!A:B,2,FALSE),LoanAmount,,VLOOKUP(PaymentsDue,Mapping!$A:$B,2,FALSE)))</f>
        <v/>
      </c>
      <c r="H571" s="62" t="str">
        <f>IF(A571="","",IPMT(E571,A571,Duration*VLOOKUP(PaymentFrqcy,Mapping!$A:$B,2,FALSE),LoanAmount,,VLOOKUP(PaymentsDue,Mapping!$A:$B,2,FALSE)))</f>
        <v/>
      </c>
      <c r="I571" s="58" t="str">
        <f t="shared" si="51"/>
        <v/>
      </c>
      <c r="J571" s="12" t="str">
        <f t="shared" si="52"/>
        <v/>
      </c>
      <c r="K571" s="78" t="str">
        <f t="shared" si="53"/>
        <v/>
      </c>
    </row>
    <row r="572" spans="1:11" x14ac:dyDescent="0.2">
      <c r="A572" s="12" t="str">
        <f>IFERROR(IF(A571+1&lt;=Duration*VLOOKUP(PaymentFrqcy,Mapping!A:B,2,FALSE),A571+1,""),"")</f>
        <v/>
      </c>
      <c r="B572" s="58" t="str">
        <f t="shared" si="54"/>
        <v/>
      </c>
      <c r="C572" s="59" t="str">
        <f t="shared" si="49"/>
        <v/>
      </c>
      <c r="D572" s="60" t="str">
        <f t="shared" si="50"/>
        <v/>
      </c>
      <c r="E572" s="61" t="str">
        <f>IF(A572="","",InterestRate/VLOOKUP(PaymentFrqcy,Mapping!$A:$B,2,FALSE))</f>
        <v/>
      </c>
      <c r="F572" s="62" t="str">
        <f>IF(A572="","",PMT(E572,Duration*VLOOKUP(PaymentFrqcy,Mapping!A:B,2,FALSE),LoanAmount,,VLOOKUP(PaymentsDue,Mapping!$A:$B,2,FALSE)))</f>
        <v/>
      </c>
      <c r="G572" s="62" t="str">
        <f>IF(A572="","",PPMT(E572,A572,Duration*VLOOKUP(PaymentFrqcy,Mapping!A:B,2,FALSE),LoanAmount,,VLOOKUP(PaymentsDue,Mapping!$A:$B,2,FALSE)))</f>
        <v/>
      </c>
      <c r="H572" s="62" t="str">
        <f>IF(A572="","",IPMT(E572,A572,Duration*VLOOKUP(PaymentFrqcy,Mapping!$A:$B,2,FALSE),LoanAmount,,VLOOKUP(PaymentsDue,Mapping!$A:$B,2,FALSE)))</f>
        <v/>
      </c>
      <c r="I572" s="58" t="str">
        <f t="shared" si="51"/>
        <v/>
      </c>
      <c r="J572" s="12" t="str">
        <f t="shared" si="52"/>
        <v/>
      </c>
      <c r="K572" s="78" t="str">
        <f t="shared" si="53"/>
        <v/>
      </c>
    </row>
    <row r="573" spans="1:11" x14ac:dyDescent="0.2">
      <c r="A573" s="12" t="str">
        <f>IFERROR(IF(A572+1&lt;=Duration*VLOOKUP(PaymentFrqcy,Mapping!A:B,2,FALSE),A572+1,""),"")</f>
        <v/>
      </c>
      <c r="B573" s="58" t="str">
        <f t="shared" si="54"/>
        <v/>
      </c>
      <c r="C573" s="59" t="str">
        <f t="shared" si="49"/>
        <v/>
      </c>
      <c r="D573" s="60" t="str">
        <f t="shared" si="50"/>
        <v/>
      </c>
      <c r="E573" s="61" t="str">
        <f>IF(A573="","",InterestRate/VLOOKUP(PaymentFrqcy,Mapping!$A:$B,2,FALSE))</f>
        <v/>
      </c>
      <c r="F573" s="62" t="str">
        <f>IF(A573="","",PMT(E573,Duration*VLOOKUP(PaymentFrqcy,Mapping!A:B,2,FALSE),LoanAmount,,VLOOKUP(PaymentsDue,Mapping!$A:$B,2,FALSE)))</f>
        <v/>
      </c>
      <c r="G573" s="62" t="str">
        <f>IF(A573="","",PPMT(E573,A573,Duration*VLOOKUP(PaymentFrqcy,Mapping!A:B,2,FALSE),LoanAmount,,VLOOKUP(PaymentsDue,Mapping!$A:$B,2,FALSE)))</f>
        <v/>
      </c>
      <c r="H573" s="62" t="str">
        <f>IF(A573="","",IPMT(E573,A573,Duration*VLOOKUP(PaymentFrqcy,Mapping!$A:$B,2,FALSE),LoanAmount,,VLOOKUP(PaymentsDue,Mapping!$A:$B,2,FALSE)))</f>
        <v/>
      </c>
      <c r="I573" s="58" t="str">
        <f t="shared" si="51"/>
        <v/>
      </c>
      <c r="J573" s="12" t="str">
        <f t="shared" si="52"/>
        <v/>
      </c>
      <c r="K573" s="78" t="str">
        <f t="shared" si="53"/>
        <v/>
      </c>
    </row>
    <row r="574" spans="1:11" x14ac:dyDescent="0.2">
      <c r="A574" s="12" t="str">
        <f>IFERROR(IF(A573+1&lt;=Duration*VLOOKUP(PaymentFrqcy,Mapping!A:B,2,FALSE),A573+1,""),"")</f>
        <v/>
      </c>
      <c r="B574" s="58" t="str">
        <f t="shared" si="54"/>
        <v/>
      </c>
      <c r="C574" s="59" t="str">
        <f t="shared" si="49"/>
        <v/>
      </c>
      <c r="D574" s="60" t="str">
        <f t="shared" si="50"/>
        <v/>
      </c>
      <c r="E574" s="61" t="str">
        <f>IF(A574="","",InterestRate/VLOOKUP(PaymentFrqcy,Mapping!$A:$B,2,FALSE))</f>
        <v/>
      </c>
      <c r="F574" s="62" t="str">
        <f>IF(A574="","",PMT(E574,Duration*VLOOKUP(PaymentFrqcy,Mapping!A:B,2,FALSE),LoanAmount,,VLOOKUP(PaymentsDue,Mapping!$A:$B,2,FALSE)))</f>
        <v/>
      </c>
      <c r="G574" s="62" t="str">
        <f>IF(A574="","",PPMT(E574,A574,Duration*VLOOKUP(PaymentFrqcy,Mapping!A:B,2,FALSE),LoanAmount,,VLOOKUP(PaymentsDue,Mapping!$A:$B,2,FALSE)))</f>
        <v/>
      </c>
      <c r="H574" s="62" t="str">
        <f>IF(A574="","",IPMT(E574,A574,Duration*VLOOKUP(PaymentFrqcy,Mapping!$A:$B,2,FALSE),LoanAmount,,VLOOKUP(PaymentsDue,Mapping!$A:$B,2,FALSE)))</f>
        <v/>
      </c>
      <c r="I574" s="58" t="str">
        <f t="shared" si="51"/>
        <v/>
      </c>
      <c r="J574" s="12" t="str">
        <f t="shared" si="52"/>
        <v/>
      </c>
      <c r="K574" s="78" t="str">
        <f t="shared" si="53"/>
        <v/>
      </c>
    </row>
    <row r="575" spans="1:11" x14ac:dyDescent="0.2">
      <c r="A575" s="12" t="str">
        <f>IFERROR(IF(A574+1&lt;=Duration*VLOOKUP(PaymentFrqcy,Mapping!A:B,2,FALSE),A574+1,""),"")</f>
        <v/>
      </c>
      <c r="B575" s="58" t="str">
        <f t="shared" si="54"/>
        <v/>
      </c>
      <c r="C575" s="59" t="str">
        <f t="shared" si="49"/>
        <v/>
      </c>
      <c r="D575" s="60" t="str">
        <f t="shared" si="50"/>
        <v/>
      </c>
      <c r="E575" s="61" t="str">
        <f>IF(A575="","",InterestRate/VLOOKUP(PaymentFrqcy,Mapping!$A:$B,2,FALSE))</f>
        <v/>
      </c>
      <c r="F575" s="62" t="str">
        <f>IF(A575="","",PMT(E575,Duration*VLOOKUP(PaymentFrqcy,Mapping!A:B,2,FALSE),LoanAmount,,VLOOKUP(PaymentsDue,Mapping!$A:$B,2,FALSE)))</f>
        <v/>
      </c>
      <c r="G575" s="62" t="str">
        <f>IF(A575="","",PPMT(E575,A575,Duration*VLOOKUP(PaymentFrqcy,Mapping!A:B,2,FALSE),LoanAmount,,VLOOKUP(PaymentsDue,Mapping!$A:$B,2,FALSE)))</f>
        <v/>
      </c>
      <c r="H575" s="62" t="str">
        <f>IF(A575="","",IPMT(E575,A575,Duration*VLOOKUP(PaymentFrqcy,Mapping!$A:$B,2,FALSE),LoanAmount,,VLOOKUP(PaymentsDue,Mapping!$A:$B,2,FALSE)))</f>
        <v/>
      </c>
      <c r="I575" s="58" t="str">
        <f t="shared" si="51"/>
        <v/>
      </c>
      <c r="J575" s="12" t="str">
        <f t="shared" si="52"/>
        <v/>
      </c>
      <c r="K575" s="78" t="str">
        <f t="shared" si="53"/>
        <v/>
      </c>
    </row>
    <row r="576" spans="1:11" x14ac:dyDescent="0.2">
      <c r="A576" s="12" t="str">
        <f>IFERROR(IF(A575+1&lt;=Duration*VLOOKUP(PaymentFrqcy,Mapping!A:B,2,FALSE),A575+1,""),"")</f>
        <v/>
      </c>
      <c r="B576" s="58" t="str">
        <f t="shared" si="54"/>
        <v/>
      </c>
      <c r="C576" s="59" t="str">
        <f t="shared" si="49"/>
        <v/>
      </c>
      <c r="D576" s="60" t="str">
        <f t="shared" si="50"/>
        <v/>
      </c>
      <c r="E576" s="61" t="str">
        <f>IF(A576="","",InterestRate/VLOOKUP(PaymentFrqcy,Mapping!$A:$B,2,FALSE))</f>
        <v/>
      </c>
      <c r="F576" s="62" t="str">
        <f>IF(A576="","",PMT(E576,Duration*VLOOKUP(PaymentFrqcy,Mapping!A:B,2,FALSE),LoanAmount,,VLOOKUP(PaymentsDue,Mapping!$A:$B,2,FALSE)))</f>
        <v/>
      </c>
      <c r="G576" s="62" t="str">
        <f>IF(A576="","",PPMT(E576,A576,Duration*VLOOKUP(PaymentFrqcy,Mapping!A:B,2,FALSE),LoanAmount,,VLOOKUP(PaymentsDue,Mapping!$A:$B,2,FALSE)))</f>
        <v/>
      </c>
      <c r="H576" s="62" t="str">
        <f>IF(A576="","",IPMT(E576,A576,Duration*VLOOKUP(PaymentFrqcy,Mapping!$A:$B,2,FALSE),LoanAmount,,VLOOKUP(PaymentsDue,Mapping!$A:$B,2,FALSE)))</f>
        <v/>
      </c>
      <c r="I576" s="58" t="str">
        <f t="shared" si="51"/>
        <v/>
      </c>
      <c r="J576" s="12" t="str">
        <f t="shared" si="52"/>
        <v/>
      </c>
      <c r="K576" s="78" t="str">
        <f t="shared" si="53"/>
        <v/>
      </c>
    </row>
    <row r="577" spans="1:11" x14ac:dyDescent="0.2">
      <c r="A577" s="12" t="str">
        <f>IFERROR(IF(A576+1&lt;=Duration*VLOOKUP(PaymentFrqcy,Mapping!A:B,2,FALSE),A576+1,""),"")</f>
        <v/>
      </c>
      <c r="B577" s="58" t="str">
        <f t="shared" si="54"/>
        <v/>
      </c>
      <c r="C577" s="59" t="str">
        <f t="shared" si="49"/>
        <v/>
      </c>
      <c r="D577" s="60" t="str">
        <f t="shared" si="50"/>
        <v/>
      </c>
      <c r="E577" s="61" t="str">
        <f>IF(A577="","",InterestRate/VLOOKUP(PaymentFrqcy,Mapping!$A:$B,2,FALSE))</f>
        <v/>
      </c>
      <c r="F577" s="62" t="str">
        <f>IF(A577="","",PMT(E577,Duration*VLOOKUP(PaymentFrqcy,Mapping!A:B,2,FALSE),LoanAmount,,VLOOKUP(PaymentsDue,Mapping!$A:$B,2,FALSE)))</f>
        <v/>
      </c>
      <c r="G577" s="62" t="str">
        <f>IF(A577="","",PPMT(E577,A577,Duration*VLOOKUP(PaymentFrqcy,Mapping!A:B,2,FALSE),LoanAmount,,VLOOKUP(PaymentsDue,Mapping!$A:$B,2,FALSE)))</f>
        <v/>
      </c>
      <c r="H577" s="62" t="str">
        <f>IF(A577="","",IPMT(E577,A577,Duration*VLOOKUP(PaymentFrqcy,Mapping!$A:$B,2,FALSE),LoanAmount,,VLOOKUP(PaymentsDue,Mapping!$A:$B,2,FALSE)))</f>
        <v/>
      </c>
      <c r="I577" s="58" t="str">
        <f t="shared" si="51"/>
        <v/>
      </c>
      <c r="J577" s="12" t="str">
        <f t="shared" si="52"/>
        <v/>
      </c>
      <c r="K577" s="78" t="str">
        <f t="shared" si="53"/>
        <v/>
      </c>
    </row>
    <row r="578" spans="1:11" x14ac:dyDescent="0.2">
      <c r="A578" s="12" t="str">
        <f>IFERROR(IF(A577+1&lt;=Duration*VLOOKUP(PaymentFrqcy,Mapping!A:B,2,FALSE),A577+1,""),"")</f>
        <v/>
      </c>
      <c r="B578" s="58" t="str">
        <f t="shared" si="54"/>
        <v/>
      </c>
      <c r="C578" s="59" t="str">
        <f t="shared" si="49"/>
        <v/>
      </c>
      <c r="D578" s="60" t="str">
        <f t="shared" si="50"/>
        <v/>
      </c>
      <c r="E578" s="61" t="str">
        <f>IF(A578="","",InterestRate/VLOOKUP(PaymentFrqcy,Mapping!$A:$B,2,FALSE))</f>
        <v/>
      </c>
      <c r="F578" s="62" t="str">
        <f>IF(A578="","",PMT(E578,Duration*VLOOKUP(PaymentFrqcy,Mapping!A:B,2,FALSE),LoanAmount,,VLOOKUP(PaymentsDue,Mapping!$A:$B,2,FALSE)))</f>
        <v/>
      </c>
      <c r="G578" s="62" t="str">
        <f>IF(A578="","",PPMT(E578,A578,Duration*VLOOKUP(PaymentFrqcy,Mapping!A:B,2,FALSE),LoanAmount,,VLOOKUP(PaymentsDue,Mapping!$A:$B,2,FALSE)))</f>
        <v/>
      </c>
      <c r="H578" s="62" t="str">
        <f>IF(A578="","",IPMT(E578,A578,Duration*VLOOKUP(PaymentFrqcy,Mapping!$A:$B,2,FALSE),LoanAmount,,VLOOKUP(PaymentsDue,Mapping!$A:$B,2,FALSE)))</f>
        <v/>
      </c>
      <c r="I578" s="58" t="str">
        <f t="shared" si="51"/>
        <v/>
      </c>
      <c r="J578" s="12" t="str">
        <f t="shared" si="52"/>
        <v/>
      </c>
      <c r="K578" s="78" t="str">
        <f t="shared" si="53"/>
        <v/>
      </c>
    </row>
    <row r="579" spans="1:11" x14ac:dyDescent="0.2">
      <c r="A579" s="12" t="str">
        <f>IFERROR(IF(A578+1&lt;=Duration*VLOOKUP(PaymentFrqcy,Mapping!A:B,2,FALSE),A578+1,""),"")</f>
        <v/>
      </c>
      <c r="B579" s="58" t="str">
        <f t="shared" si="54"/>
        <v/>
      </c>
      <c r="C579" s="59" t="str">
        <f t="shared" si="49"/>
        <v/>
      </c>
      <c r="D579" s="60" t="str">
        <f t="shared" si="50"/>
        <v/>
      </c>
      <c r="E579" s="61" t="str">
        <f>IF(A579="","",InterestRate/VLOOKUP(PaymentFrqcy,Mapping!$A:$B,2,FALSE))</f>
        <v/>
      </c>
      <c r="F579" s="62" t="str">
        <f>IF(A579="","",PMT(E579,Duration*VLOOKUP(PaymentFrqcy,Mapping!A:B,2,FALSE),LoanAmount,,VLOOKUP(PaymentsDue,Mapping!$A:$B,2,FALSE)))</f>
        <v/>
      </c>
      <c r="G579" s="62" t="str">
        <f>IF(A579="","",PPMT(E579,A579,Duration*VLOOKUP(PaymentFrqcy,Mapping!A:B,2,FALSE),LoanAmount,,VLOOKUP(PaymentsDue,Mapping!$A:$B,2,FALSE)))</f>
        <v/>
      </c>
      <c r="H579" s="62" t="str">
        <f>IF(A579="","",IPMT(E579,A579,Duration*VLOOKUP(PaymentFrqcy,Mapping!$A:$B,2,FALSE),LoanAmount,,VLOOKUP(PaymentsDue,Mapping!$A:$B,2,FALSE)))</f>
        <v/>
      </c>
      <c r="I579" s="58" t="str">
        <f t="shared" si="51"/>
        <v/>
      </c>
      <c r="J579" s="12" t="str">
        <f t="shared" si="52"/>
        <v/>
      </c>
      <c r="K579" s="78" t="str">
        <f t="shared" si="53"/>
        <v/>
      </c>
    </row>
    <row r="580" spans="1:11" x14ac:dyDescent="0.2">
      <c r="A580" s="12" t="str">
        <f>IFERROR(IF(A579+1&lt;=Duration*VLOOKUP(PaymentFrqcy,Mapping!A:B,2,FALSE),A579+1,""),"")</f>
        <v/>
      </c>
      <c r="B580" s="58" t="str">
        <f t="shared" si="54"/>
        <v/>
      </c>
      <c r="C580" s="59" t="str">
        <f t="shared" si="49"/>
        <v/>
      </c>
      <c r="D580" s="60" t="str">
        <f t="shared" si="50"/>
        <v/>
      </c>
      <c r="E580" s="61" t="str">
        <f>IF(A580="","",InterestRate/VLOOKUP(PaymentFrqcy,Mapping!$A:$B,2,FALSE))</f>
        <v/>
      </c>
      <c r="F580" s="62" t="str">
        <f>IF(A580="","",PMT(E580,Duration*VLOOKUP(PaymentFrqcy,Mapping!A:B,2,FALSE),LoanAmount,,VLOOKUP(PaymentsDue,Mapping!$A:$B,2,FALSE)))</f>
        <v/>
      </c>
      <c r="G580" s="62" t="str">
        <f>IF(A580="","",PPMT(E580,A580,Duration*VLOOKUP(PaymentFrqcy,Mapping!A:B,2,FALSE),LoanAmount,,VLOOKUP(PaymentsDue,Mapping!$A:$B,2,FALSE)))</f>
        <v/>
      </c>
      <c r="H580" s="62" t="str">
        <f>IF(A580="","",IPMT(E580,A580,Duration*VLOOKUP(PaymentFrqcy,Mapping!$A:$B,2,FALSE),LoanAmount,,VLOOKUP(PaymentsDue,Mapping!$A:$B,2,FALSE)))</f>
        <v/>
      </c>
      <c r="I580" s="58" t="str">
        <f t="shared" si="51"/>
        <v/>
      </c>
      <c r="J580" s="12" t="str">
        <f t="shared" si="52"/>
        <v/>
      </c>
      <c r="K580" s="78" t="str">
        <f t="shared" si="53"/>
        <v/>
      </c>
    </row>
    <row r="581" spans="1:11" x14ac:dyDescent="0.2">
      <c r="A581" s="12" t="str">
        <f>IFERROR(IF(A580+1&lt;=Duration*VLOOKUP(PaymentFrqcy,Mapping!A:B,2,FALSE),A580+1,""),"")</f>
        <v/>
      </c>
      <c r="B581" s="58" t="str">
        <f t="shared" si="54"/>
        <v/>
      </c>
      <c r="C581" s="59" t="str">
        <f t="shared" si="49"/>
        <v/>
      </c>
      <c r="D581" s="60" t="str">
        <f t="shared" si="50"/>
        <v/>
      </c>
      <c r="E581" s="61" t="str">
        <f>IF(A581="","",InterestRate/VLOOKUP(PaymentFrqcy,Mapping!$A:$B,2,FALSE))</f>
        <v/>
      </c>
      <c r="F581" s="62" t="str">
        <f>IF(A581="","",PMT(E581,Duration*VLOOKUP(PaymentFrqcy,Mapping!A:B,2,FALSE),LoanAmount,,VLOOKUP(PaymentsDue,Mapping!$A:$B,2,FALSE)))</f>
        <v/>
      </c>
      <c r="G581" s="62" t="str">
        <f>IF(A581="","",PPMT(E581,A581,Duration*VLOOKUP(PaymentFrqcy,Mapping!A:B,2,FALSE),LoanAmount,,VLOOKUP(PaymentsDue,Mapping!$A:$B,2,FALSE)))</f>
        <v/>
      </c>
      <c r="H581" s="62" t="str">
        <f>IF(A581="","",IPMT(E581,A581,Duration*VLOOKUP(PaymentFrqcy,Mapping!$A:$B,2,FALSE),LoanAmount,,VLOOKUP(PaymentsDue,Mapping!$A:$B,2,FALSE)))</f>
        <v/>
      </c>
      <c r="I581" s="58" t="str">
        <f t="shared" si="51"/>
        <v/>
      </c>
      <c r="J581" s="12" t="str">
        <f t="shared" si="52"/>
        <v/>
      </c>
      <c r="K581" s="78" t="str">
        <f t="shared" si="53"/>
        <v/>
      </c>
    </row>
    <row r="582" spans="1:11" x14ac:dyDescent="0.2">
      <c r="A582" s="12" t="str">
        <f>IFERROR(IF(A581+1&lt;=Duration*VLOOKUP(PaymentFrqcy,Mapping!A:B,2,FALSE),A581+1,""),"")</f>
        <v/>
      </c>
      <c r="B582" s="58" t="str">
        <f t="shared" si="54"/>
        <v/>
      </c>
      <c r="C582" s="59" t="str">
        <f t="shared" si="49"/>
        <v/>
      </c>
      <c r="D582" s="60" t="str">
        <f t="shared" si="50"/>
        <v/>
      </c>
      <c r="E582" s="61" t="str">
        <f>IF(A582="","",InterestRate/VLOOKUP(PaymentFrqcy,Mapping!$A:$B,2,FALSE))</f>
        <v/>
      </c>
      <c r="F582" s="62" t="str">
        <f>IF(A582="","",PMT(E582,Duration*VLOOKUP(PaymentFrqcy,Mapping!A:B,2,FALSE),LoanAmount,,VLOOKUP(PaymentsDue,Mapping!$A:$B,2,FALSE)))</f>
        <v/>
      </c>
      <c r="G582" s="62" t="str">
        <f>IF(A582="","",PPMT(E582,A582,Duration*VLOOKUP(PaymentFrqcy,Mapping!A:B,2,FALSE),LoanAmount,,VLOOKUP(PaymentsDue,Mapping!$A:$B,2,FALSE)))</f>
        <v/>
      </c>
      <c r="H582" s="62" t="str">
        <f>IF(A582="","",IPMT(E582,A582,Duration*VLOOKUP(PaymentFrqcy,Mapping!$A:$B,2,FALSE),LoanAmount,,VLOOKUP(PaymentsDue,Mapping!$A:$B,2,FALSE)))</f>
        <v/>
      </c>
      <c r="I582" s="58" t="str">
        <f t="shared" si="51"/>
        <v/>
      </c>
      <c r="J582" s="12" t="str">
        <f t="shared" si="52"/>
        <v/>
      </c>
      <c r="K582" s="78" t="str">
        <f t="shared" si="53"/>
        <v/>
      </c>
    </row>
    <row r="583" spans="1:11" x14ac:dyDescent="0.2">
      <c r="A583" s="12" t="str">
        <f>IFERROR(IF(A582+1&lt;=Duration*VLOOKUP(PaymentFrqcy,Mapping!A:B,2,FALSE),A582+1,""),"")</f>
        <v/>
      </c>
      <c r="B583" s="58" t="str">
        <f t="shared" si="54"/>
        <v/>
      </c>
      <c r="C583" s="59" t="str">
        <f t="shared" si="49"/>
        <v/>
      </c>
      <c r="D583" s="60" t="str">
        <f t="shared" si="50"/>
        <v/>
      </c>
      <c r="E583" s="61" t="str">
        <f>IF(A583="","",InterestRate/VLOOKUP(PaymentFrqcy,Mapping!$A:$B,2,FALSE))</f>
        <v/>
      </c>
      <c r="F583" s="62" t="str">
        <f>IF(A583="","",PMT(E583,Duration*VLOOKUP(PaymentFrqcy,Mapping!A:B,2,FALSE),LoanAmount,,VLOOKUP(PaymentsDue,Mapping!$A:$B,2,FALSE)))</f>
        <v/>
      </c>
      <c r="G583" s="62" t="str">
        <f>IF(A583="","",PPMT(E583,A583,Duration*VLOOKUP(PaymentFrqcy,Mapping!A:B,2,FALSE),LoanAmount,,VLOOKUP(PaymentsDue,Mapping!$A:$B,2,FALSE)))</f>
        <v/>
      </c>
      <c r="H583" s="62" t="str">
        <f>IF(A583="","",IPMT(E583,A583,Duration*VLOOKUP(PaymentFrqcy,Mapping!$A:$B,2,FALSE),LoanAmount,,VLOOKUP(PaymentsDue,Mapping!$A:$B,2,FALSE)))</f>
        <v/>
      </c>
      <c r="I583" s="58" t="str">
        <f t="shared" si="51"/>
        <v/>
      </c>
      <c r="J583" s="12" t="str">
        <f t="shared" si="52"/>
        <v/>
      </c>
      <c r="K583" s="78" t="str">
        <f t="shared" si="53"/>
        <v/>
      </c>
    </row>
    <row r="584" spans="1:11" x14ac:dyDescent="0.2">
      <c r="A584" s="12" t="str">
        <f>IFERROR(IF(A583+1&lt;=Duration*VLOOKUP(PaymentFrqcy,Mapping!A:B,2,FALSE),A583+1,""),"")</f>
        <v/>
      </c>
      <c r="B584" s="58" t="str">
        <f t="shared" si="54"/>
        <v/>
      </c>
      <c r="C584" s="59" t="str">
        <f t="shared" si="49"/>
        <v/>
      </c>
      <c r="D584" s="60" t="str">
        <f t="shared" si="50"/>
        <v/>
      </c>
      <c r="E584" s="61" t="str">
        <f>IF(A584="","",InterestRate/VLOOKUP(PaymentFrqcy,Mapping!$A:$B,2,FALSE))</f>
        <v/>
      </c>
      <c r="F584" s="62" t="str">
        <f>IF(A584="","",PMT(E584,Duration*VLOOKUP(PaymentFrqcy,Mapping!A:B,2,FALSE),LoanAmount,,VLOOKUP(PaymentsDue,Mapping!$A:$B,2,FALSE)))</f>
        <v/>
      </c>
      <c r="G584" s="62" t="str">
        <f>IF(A584="","",PPMT(E584,A584,Duration*VLOOKUP(PaymentFrqcy,Mapping!A:B,2,FALSE),LoanAmount,,VLOOKUP(PaymentsDue,Mapping!$A:$B,2,FALSE)))</f>
        <v/>
      </c>
      <c r="H584" s="62" t="str">
        <f>IF(A584="","",IPMT(E584,A584,Duration*VLOOKUP(PaymentFrqcy,Mapping!$A:$B,2,FALSE),LoanAmount,,VLOOKUP(PaymentsDue,Mapping!$A:$B,2,FALSE)))</f>
        <v/>
      </c>
      <c r="I584" s="58" t="str">
        <f t="shared" si="51"/>
        <v/>
      </c>
      <c r="J584" s="12" t="str">
        <f t="shared" si="52"/>
        <v/>
      </c>
      <c r="K584" s="78" t="str">
        <f t="shared" si="53"/>
        <v/>
      </c>
    </row>
    <row r="585" spans="1:11" x14ac:dyDescent="0.2">
      <c r="A585" s="12" t="str">
        <f>IFERROR(IF(A584+1&lt;=Duration*VLOOKUP(PaymentFrqcy,Mapping!A:B,2,FALSE),A584+1,""),"")</f>
        <v/>
      </c>
      <c r="B585" s="58" t="str">
        <f t="shared" si="54"/>
        <v/>
      </c>
      <c r="C585" s="59" t="str">
        <f t="shared" si="49"/>
        <v/>
      </c>
      <c r="D585" s="60" t="str">
        <f t="shared" si="50"/>
        <v/>
      </c>
      <c r="E585" s="61" t="str">
        <f>IF(A585="","",InterestRate/VLOOKUP(PaymentFrqcy,Mapping!$A:$B,2,FALSE))</f>
        <v/>
      </c>
      <c r="F585" s="62" t="str">
        <f>IF(A585="","",PMT(E585,Duration*VLOOKUP(PaymentFrqcy,Mapping!A:B,2,FALSE),LoanAmount,,VLOOKUP(PaymentsDue,Mapping!$A:$B,2,FALSE)))</f>
        <v/>
      </c>
      <c r="G585" s="62" t="str">
        <f>IF(A585="","",PPMT(E585,A585,Duration*VLOOKUP(PaymentFrqcy,Mapping!A:B,2,FALSE),LoanAmount,,VLOOKUP(PaymentsDue,Mapping!$A:$B,2,FALSE)))</f>
        <v/>
      </c>
      <c r="H585" s="62" t="str">
        <f>IF(A585="","",IPMT(E585,A585,Duration*VLOOKUP(PaymentFrqcy,Mapping!$A:$B,2,FALSE),LoanAmount,,VLOOKUP(PaymentsDue,Mapping!$A:$B,2,FALSE)))</f>
        <v/>
      </c>
      <c r="I585" s="58" t="str">
        <f t="shared" si="51"/>
        <v/>
      </c>
      <c r="J585" s="12" t="str">
        <f t="shared" si="52"/>
        <v/>
      </c>
      <c r="K585" s="78" t="str">
        <f t="shared" si="53"/>
        <v/>
      </c>
    </row>
    <row r="586" spans="1:11" x14ac:dyDescent="0.2">
      <c r="A586" s="12" t="str">
        <f>IFERROR(IF(A585+1&lt;=Duration*VLOOKUP(PaymentFrqcy,Mapping!A:B,2,FALSE),A585+1,""),"")</f>
        <v/>
      </c>
      <c r="B586" s="58" t="str">
        <f t="shared" si="54"/>
        <v/>
      </c>
      <c r="C586" s="59" t="str">
        <f t="shared" si="49"/>
        <v/>
      </c>
      <c r="D586" s="60" t="str">
        <f t="shared" si="50"/>
        <v/>
      </c>
      <c r="E586" s="61" t="str">
        <f>IF(A586="","",InterestRate/VLOOKUP(PaymentFrqcy,Mapping!$A:$B,2,FALSE))</f>
        <v/>
      </c>
      <c r="F586" s="62" t="str">
        <f>IF(A586="","",PMT(E586,Duration*VLOOKUP(PaymentFrqcy,Mapping!A:B,2,FALSE),LoanAmount,,VLOOKUP(PaymentsDue,Mapping!$A:$B,2,FALSE)))</f>
        <v/>
      </c>
      <c r="G586" s="62" t="str">
        <f>IF(A586="","",PPMT(E586,A586,Duration*VLOOKUP(PaymentFrqcy,Mapping!A:B,2,FALSE),LoanAmount,,VLOOKUP(PaymentsDue,Mapping!$A:$B,2,FALSE)))</f>
        <v/>
      </c>
      <c r="H586" s="62" t="str">
        <f>IF(A586="","",IPMT(E586,A586,Duration*VLOOKUP(PaymentFrqcy,Mapping!$A:$B,2,FALSE),LoanAmount,,VLOOKUP(PaymentsDue,Mapping!$A:$B,2,FALSE)))</f>
        <v/>
      </c>
      <c r="I586" s="58" t="str">
        <f t="shared" si="51"/>
        <v/>
      </c>
      <c r="J586" s="12" t="str">
        <f t="shared" si="52"/>
        <v/>
      </c>
      <c r="K586" s="78" t="str">
        <f t="shared" si="53"/>
        <v/>
      </c>
    </row>
    <row r="587" spans="1:11" x14ac:dyDescent="0.2">
      <c r="A587" s="12" t="str">
        <f>IFERROR(IF(A586+1&lt;=Duration*VLOOKUP(PaymentFrqcy,Mapping!A:B,2,FALSE),A586+1,""),"")</f>
        <v/>
      </c>
      <c r="B587" s="58" t="str">
        <f t="shared" si="54"/>
        <v/>
      </c>
      <c r="C587" s="59" t="str">
        <f t="shared" si="49"/>
        <v/>
      </c>
      <c r="D587" s="60" t="str">
        <f t="shared" si="50"/>
        <v/>
      </c>
      <c r="E587" s="61" t="str">
        <f>IF(A587="","",InterestRate/VLOOKUP(PaymentFrqcy,Mapping!$A:$B,2,FALSE))</f>
        <v/>
      </c>
      <c r="F587" s="62" t="str">
        <f>IF(A587="","",PMT(E587,Duration*VLOOKUP(PaymentFrqcy,Mapping!A:B,2,FALSE),LoanAmount,,VLOOKUP(PaymentsDue,Mapping!$A:$B,2,FALSE)))</f>
        <v/>
      </c>
      <c r="G587" s="62" t="str">
        <f>IF(A587="","",PPMT(E587,A587,Duration*VLOOKUP(PaymentFrqcy,Mapping!A:B,2,FALSE),LoanAmount,,VLOOKUP(PaymentsDue,Mapping!$A:$B,2,FALSE)))</f>
        <v/>
      </c>
      <c r="H587" s="62" t="str">
        <f>IF(A587="","",IPMT(E587,A587,Duration*VLOOKUP(PaymentFrqcy,Mapping!$A:$B,2,FALSE),LoanAmount,,VLOOKUP(PaymentsDue,Mapping!$A:$B,2,FALSE)))</f>
        <v/>
      </c>
      <c r="I587" s="58" t="str">
        <f t="shared" si="51"/>
        <v/>
      </c>
      <c r="J587" s="12" t="str">
        <f t="shared" si="52"/>
        <v/>
      </c>
      <c r="K587" s="78" t="str">
        <f t="shared" si="53"/>
        <v/>
      </c>
    </row>
    <row r="588" spans="1:11" x14ac:dyDescent="0.2">
      <c r="A588" s="12" t="str">
        <f>IFERROR(IF(A587+1&lt;=Duration*VLOOKUP(PaymentFrqcy,Mapping!A:B,2,FALSE),A587+1,""),"")</f>
        <v/>
      </c>
      <c r="B588" s="58" t="str">
        <f t="shared" si="54"/>
        <v/>
      </c>
      <c r="C588" s="59" t="str">
        <f t="shared" si="49"/>
        <v/>
      </c>
      <c r="D588" s="60" t="str">
        <f t="shared" si="50"/>
        <v/>
      </c>
      <c r="E588" s="61" t="str">
        <f>IF(A588="","",InterestRate/VLOOKUP(PaymentFrqcy,Mapping!$A:$B,2,FALSE))</f>
        <v/>
      </c>
      <c r="F588" s="62" t="str">
        <f>IF(A588="","",PMT(E588,Duration*VLOOKUP(PaymentFrqcy,Mapping!A:B,2,FALSE),LoanAmount,,VLOOKUP(PaymentsDue,Mapping!$A:$B,2,FALSE)))</f>
        <v/>
      </c>
      <c r="G588" s="62" t="str">
        <f>IF(A588="","",PPMT(E588,A588,Duration*VLOOKUP(PaymentFrqcy,Mapping!A:B,2,FALSE),LoanAmount,,VLOOKUP(PaymentsDue,Mapping!$A:$B,2,FALSE)))</f>
        <v/>
      </c>
      <c r="H588" s="62" t="str">
        <f>IF(A588="","",IPMT(E588,A588,Duration*VLOOKUP(PaymentFrqcy,Mapping!$A:$B,2,FALSE),LoanAmount,,VLOOKUP(PaymentsDue,Mapping!$A:$B,2,FALSE)))</f>
        <v/>
      </c>
      <c r="I588" s="58" t="str">
        <f t="shared" si="51"/>
        <v/>
      </c>
      <c r="J588" s="12" t="str">
        <f t="shared" si="52"/>
        <v/>
      </c>
      <c r="K588" s="78" t="str">
        <f t="shared" si="53"/>
        <v/>
      </c>
    </row>
    <row r="589" spans="1:11" x14ac:dyDescent="0.2">
      <c r="A589" s="12" t="str">
        <f>IFERROR(IF(A588+1&lt;=Duration*VLOOKUP(PaymentFrqcy,Mapping!A:B,2,FALSE),A588+1,""),"")</f>
        <v/>
      </c>
      <c r="B589" s="58" t="str">
        <f t="shared" si="54"/>
        <v/>
      </c>
      <c r="C589" s="59" t="str">
        <f t="shared" si="49"/>
        <v/>
      </c>
      <c r="D589" s="60" t="str">
        <f t="shared" si="50"/>
        <v/>
      </c>
      <c r="E589" s="61" t="str">
        <f>IF(A589="","",InterestRate/VLOOKUP(PaymentFrqcy,Mapping!$A:$B,2,FALSE))</f>
        <v/>
      </c>
      <c r="F589" s="62" t="str">
        <f>IF(A589="","",PMT(E589,Duration*VLOOKUP(PaymentFrqcy,Mapping!A:B,2,FALSE),LoanAmount,,VLOOKUP(PaymentsDue,Mapping!$A:$B,2,FALSE)))</f>
        <v/>
      </c>
      <c r="G589" s="62" t="str">
        <f>IF(A589="","",PPMT(E589,A589,Duration*VLOOKUP(PaymentFrqcy,Mapping!A:B,2,FALSE),LoanAmount,,VLOOKUP(PaymentsDue,Mapping!$A:$B,2,FALSE)))</f>
        <v/>
      </c>
      <c r="H589" s="62" t="str">
        <f>IF(A589="","",IPMT(E589,A589,Duration*VLOOKUP(PaymentFrqcy,Mapping!$A:$B,2,FALSE),LoanAmount,,VLOOKUP(PaymentsDue,Mapping!$A:$B,2,FALSE)))</f>
        <v/>
      </c>
      <c r="I589" s="58" t="str">
        <f t="shared" si="51"/>
        <v/>
      </c>
      <c r="J589" s="12" t="str">
        <f t="shared" si="52"/>
        <v/>
      </c>
      <c r="K589" s="78" t="str">
        <f t="shared" si="53"/>
        <v/>
      </c>
    </row>
    <row r="590" spans="1:11" x14ac:dyDescent="0.2">
      <c r="A590" s="12" t="str">
        <f>IFERROR(IF(A589+1&lt;=Duration*VLOOKUP(PaymentFrqcy,Mapping!A:B,2,FALSE),A589+1,""),"")</f>
        <v/>
      </c>
      <c r="B590" s="58" t="str">
        <f t="shared" si="54"/>
        <v/>
      </c>
      <c r="C590" s="59" t="str">
        <f t="shared" si="49"/>
        <v/>
      </c>
      <c r="D590" s="60" t="str">
        <f t="shared" si="50"/>
        <v/>
      </c>
      <c r="E590" s="61" t="str">
        <f>IF(A590="","",InterestRate/VLOOKUP(PaymentFrqcy,Mapping!$A:$B,2,FALSE))</f>
        <v/>
      </c>
      <c r="F590" s="62" t="str">
        <f>IF(A590="","",PMT(E590,Duration*VLOOKUP(PaymentFrqcy,Mapping!A:B,2,FALSE),LoanAmount,,VLOOKUP(PaymentsDue,Mapping!$A:$B,2,FALSE)))</f>
        <v/>
      </c>
      <c r="G590" s="62" t="str">
        <f>IF(A590="","",PPMT(E590,A590,Duration*VLOOKUP(PaymentFrqcy,Mapping!A:B,2,FALSE),LoanAmount,,VLOOKUP(PaymentsDue,Mapping!$A:$B,2,FALSE)))</f>
        <v/>
      </c>
      <c r="H590" s="62" t="str">
        <f>IF(A590="","",IPMT(E590,A590,Duration*VLOOKUP(PaymentFrqcy,Mapping!$A:$B,2,FALSE),LoanAmount,,VLOOKUP(PaymentsDue,Mapping!$A:$B,2,FALSE)))</f>
        <v/>
      </c>
      <c r="I590" s="58" t="str">
        <f t="shared" si="51"/>
        <v/>
      </c>
      <c r="J590" s="12" t="str">
        <f t="shared" si="52"/>
        <v/>
      </c>
      <c r="K590" s="78" t="str">
        <f t="shared" si="53"/>
        <v/>
      </c>
    </row>
    <row r="591" spans="1:11" x14ac:dyDescent="0.2">
      <c r="A591" s="12" t="str">
        <f>IFERROR(IF(A590+1&lt;=Duration*VLOOKUP(PaymentFrqcy,Mapping!A:B,2,FALSE),A590+1,""),"")</f>
        <v/>
      </c>
      <c r="B591" s="58" t="str">
        <f t="shared" si="54"/>
        <v/>
      </c>
      <c r="C591" s="59" t="str">
        <f t="shared" si="49"/>
        <v/>
      </c>
      <c r="D591" s="60" t="str">
        <f t="shared" si="50"/>
        <v/>
      </c>
      <c r="E591" s="61" t="str">
        <f>IF(A591="","",InterestRate/VLOOKUP(PaymentFrqcy,Mapping!$A:$B,2,FALSE))</f>
        <v/>
      </c>
      <c r="F591" s="62" t="str">
        <f>IF(A591="","",PMT(E591,Duration*VLOOKUP(PaymentFrqcy,Mapping!A:B,2,FALSE),LoanAmount,,VLOOKUP(PaymentsDue,Mapping!$A:$B,2,FALSE)))</f>
        <v/>
      </c>
      <c r="G591" s="62" t="str">
        <f>IF(A591="","",PPMT(E591,A591,Duration*VLOOKUP(PaymentFrqcy,Mapping!A:B,2,FALSE),LoanAmount,,VLOOKUP(PaymentsDue,Mapping!$A:$B,2,FALSE)))</f>
        <v/>
      </c>
      <c r="H591" s="62" t="str">
        <f>IF(A591="","",IPMT(E591,A591,Duration*VLOOKUP(PaymentFrqcy,Mapping!$A:$B,2,FALSE),LoanAmount,,VLOOKUP(PaymentsDue,Mapping!$A:$B,2,FALSE)))</f>
        <v/>
      </c>
      <c r="I591" s="58" t="str">
        <f t="shared" si="51"/>
        <v/>
      </c>
      <c r="J591" s="12" t="str">
        <f t="shared" si="52"/>
        <v/>
      </c>
      <c r="K591" s="78" t="str">
        <f t="shared" si="53"/>
        <v/>
      </c>
    </row>
    <row r="592" spans="1:11" x14ac:dyDescent="0.2">
      <c r="A592" s="12" t="str">
        <f>IFERROR(IF(A591+1&lt;=Duration*VLOOKUP(PaymentFrqcy,Mapping!A:B,2,FALSE),A591+1,""),"")</f>
        <v/>
      </c>
      <c r="B592" s="58" t="str">
        <f t="shared" si="54"/>
        <v/>
      </c>
      <c r="C592" s="59" t="str">
        <f t="shared" si="49"/>
        <v/>
      </c>
      <c r="D592" s="60" t="str">
        <f t="shared" si="50"/>
        <v/>
      </c>
      <c r="E592" s="61" t="str">
        <f>IF(A592="","",InterestRate/VLOOKUP(PaymentFrqcy,Mapping!$A:$B,2,FALSE))</f>
        <v/>
      </c>
      <c r="F592" s="62" t="str">
        <f>IF(A592="","",PMT(E592,Duration*VLOOKUP(PaymentFrqcy,Mapping!A:B,2,FALSE),LoanAmount,,VLOOKUP(PaymentsDue,Mapping!$A:$B,2,FALSE)))</f>
        <v/>
      </c>
      <c r="G592" s="62" t="str">
        <f>IF(A592="","",PPMT(E592,A592,Duration*VLOOKUP(PaymentFrqcy,Mapping!A:B,2,FALSE),LoanAmount,,VLOOKUP(PaymentsDue,Mapping!$A:$B,2,FALSE)))</f>
        <v/>
      </c>
      <c r="H592" s="62" t="str">
        <f>IF(A592="","",IPMT(E592,A592,Duration*VLOOKUP(PaymentFrqcy,Mapping!$A:$B,2,FALSE),LoanAmount,,VLOOKUP(PaymentsDue,Mapping!$A:$B,2,FALSE)))</f>
        <v/>
      </c>
      <c r="I592" s="58" t="str">
        <f t="shared" si="51"/>
        <v/>
      </c>
      <c r="J592" s="12" t="str">
        <f t="shared" si="52"/>
        <v/>
      </c>
      <c r="K592" s="78" t="str">
        <f t="shared" si="53"/>
        <v/>
      </c>
    </row>
    <row r="593" spans="1:11" x14ac:dyDescent="0.2">
      <c r="A593" s="12" t="str">
        <f>IFERROR(IF(A592+1&lt;=Duration*VLOOKUP(PaymentFrqcy,Mapping!A:B,2,FALSE),A592+1,""),"")</f>
        <v/>
      </c>
      <c r="B593" s="58" t="str">
        <f t="shared" si="54"/>
        <v/>
      </c>
      <c r="C593" s="59" t="str">
        <f t="shared" si="49"/>
        <v/>
      </c>
      <c r="D593" s="60" t="str">
        <f t="shared" si="50"/>
        <v/>
      </c>
      <c r="E593" s="61" t="str">
        <f>IF(A593="","",InterestRate/VLOOKUP(PaymentFrqcy,Mapping!$A:$B,2,FALSE))</f>
        <v/>
      </c>
      <c r="F593" s="62" t="str">
        <f>IF(A593="","",PMT(E593,Duration*VLOOKUP(PaymentFrqcy,Mapping!A:B,2,FALSE),LoanAmount,,VLOOKUP(PaymentsDue,Mapping!$A:$B,2,FALSE)))</f>
        <v/>
      </c>
      <c r="G593" s="62" t="str">
        <f>IF(A593="","",PPMT(E593,A593,Duration*VLOOKUP(PaymentFrqcy,Mapping!A:B,2,FALSE),LoanAmount,,VLOOKUP(PaymentsDue,Mapping!$A:$B,2,FALSE)))</f>
        <v/>
      </c>
      <c r="H593" s="62" t="str">
        <f>IF(A593="","",IPMT(E593,A593,Duration*VLOOKUP(PaymentFrqcy,Mapping!$A:$B,2,FALSE),LoanAmount,,VLOOKUP(PaymentsDue,Mapping!$A:$B,2,FALSE)))</f>
        <v/>
      </c>
      <c r="I593" s="58" t="str">
        <f t="shared" si="51"/>
        <v/>
      </c>
      <c r="J593" s="12" t="str">
        <f t="shared" si="52"/>
        <v/>
      </c>
      <c r="K593" s="78" t="str">
        <f t="shared" si="53"/>
        <v/>
      </c>
    </row>
    <row r="594" spans="1:11" x14ac:dyDescent="0.2">
      <c r="A594" s="12" t="str">
        <f>IFERROR(IF(A593+1&lt;=Duration*VLOOKUP(PaymentFrqcy,Mapping!A:B,2,FALSE),A593+1,""),"")</f>
        <v/>
      </c>
      <c r="B594" s="58" t="str">
        <f t="shared" si="54"/>
        <v/>
      </c>
      <c r="C594" s="59" t="str">
        <f t="shared" si="49"/>
        <v/>
      </c>
      <c r="D594" s="60" t="str">
        <f t="shared" si="50"/>
        <v/>
      </c>
      <c r="E594" s="61" t="str">
        <f>IF(A594="","",InterestRate/VLOOKUP(PaymentFrqcy,Mapping!$A:$B,2,FALSE))</f>
        <v/>
      </c>
      <c r="F594" s="62" t="str">
        <f>IF(A594="","",PMT(E594,Duration*VLOOKUP(PaymentFrqcy,Mapping!A:B,2,FALSE),LoanAmount,,VLOOKUP(PaymentsDue,Mapping!$A:$B,2,FALSE)))</f>
        <v/>
      </c>
      <c r="G594" s="62" t="str">
        <f>IF(A594="","",PPMT(E594,A594,Duration*VLOOKUP(PaymentFrqcy,Mapping!A:B,2,FALSE),LoanAmount,,VLOOKUP(PaymentsDue,Mapping!$A:$B,2,FALSE)))</f>
        <v/>
      </c>
      <c r="H594" s="62" t="str">
        <f>IF(A594="","",IPMT(E594,A594,Duration*VLOOKUP(PaymentFrqcy,Mapping!$A:$B,2,FALSE),LoanAmount,,VLOOKUP(PaymentsDue,Mapping!$A:$B,2,FALSE)))</f>
        <v/>
      </c>
      <c r="I594" s="58" t="str">
        <f t="shared" si="51"/>
        <v/>
      </c>
      <c r="J594" s="12" t="str">
        <f t="shared" si="52"/>
        <v/>
      </c>
      <c r="K594" s="78" t="str">
        <f t="shared" si="53"/>
        <v/>
      </c>
    </row>
    <row r="595" spans="1:11" x14ac:dyDescent="0.2">
      <c r="A595" s="12" t="str">
        <f>IFERROR(IF(A594+1&lt;=Duration*VLOOKUP(PaymentFrqcy,Mapping!A:B,2,FALSE),A594+1,""),"")</f>
        <v/>
      </c>
      <c r="B595" s="58" t="str">
        <f t="shared" si="54"/>
        <v/>
      </c>
      <c r="C595" s="59" t="str">
        <f t="shared" si="49"/>
        <v/>
      </c>
      <c r="D595" s="60" t="str">
        <f t="shared" si="50"/>
        <v/>
      </c>
      <c r="E595" s="61" t="str">
        <f>IF(A595="","",InterestRate/VLOOKUP(PaymentFrqcy,Mapping!$A:$B,2,FALSE))</f>
        <v/>
      </c>
      <c r="F595" s="62" t="str">
        <f>IF(A595="","",PMT(E595,Duration*VLOOKUP(PaymentFrqcy,Mapping!A:B,2,FALSE),LoanAmount,,VLOOKUP(PaymentsDue,Mapping!$A:$B,2,FALSE)))</f>
        <v/>
      </c>
      <c r="G595" s="62" t="str">
        <f>IF(A595="","",PPMT(E595,A595,Duration*VLOOKUP(PaymentFrqcy,Mapping!A:B,2,FALSE),LoanAmount,,VLOOKUP(PaymentsDue,Mapping!$A:$B,2,FALSE)))</f>
        <v/>
      </c>
      <c r="H595" s="62" t="str">
        <f>IF(A595="","",IPMT(E595,A595,Duration*VLOOKUP(PaymentFrqcy,Mapping!$A:$B,2,FALSE),LoanAmount,,VLOOKUP(PaymentsDue,Mapping!$A:$B,2,FALSE)))</f>
        <v/>
      </c>
      <c r="I595" s="58" t="str">
        <f t="shared" si="51"/>
        <v/>
      </c>
      <c r="J595" s="12" t="str">
        <f t="shared" si="52"/>
        <v/>
      </c>
      <c r="K595" s="78" t="str">
        <f t="shared" si="53"/>
        <v/>
      </c>
    </row>
    <row r="596" spans="1:11" x14ac:dyDescent="0.2">
      <c r="A596" s="12" t="str">
        <f>IFERROR(IF(A595+1&lt;=Duration*VLOOKUP(PaymentFrqcy,Mapping!A:B,2,FALSE),A595+1,""),"")</f>
        <v/>
      </c>
      <c r="B596" s="58" t="str">
        <f t="shared" si="54"/>
        <v/>
      </c>
      <c r="C596" s="59" t="str">
        <f t="shared" si="49"/>
        <v/>
      </c>
      <c r="D596" s="60" t="str">
        <f t="shared" si="50"/>
        <v/>
      </c>
      <c r="E596" s="61" t="str">
        <f>IF(A596="","",InterestRate/VLOOKUP(PaymentFrqcy,Mapping!$A:$B,2,FALSE))</f>
        <v/>
      </c>
      <c r="F596" s="62" t="str">
        <f>IF(A596="","",PMT(E596,Duration*VLOOKUP(PaymentFrqcy,Mapping!A:B,2,FALSE),LoanAmount,,VLOOKUP(PaymentsDue,Mapping!$A:$B,2,FALSE)))</f>
        <v/>
      </c>
      <c r="G596" s="62" t="str">
        <f>IF(A596="","",PPMT(E596,A596,Duration*VLOOKUP(PaymentFrqcy,Mapping!A:B,2,FALSE),LoanAmount,,VLOOKUP(PaymentsDue,Mapping!$A:$B,2,FALSE)))</f>
        <v/>
      </c>
      <c r="H596" s="62" t="str">
        <f>IF(A596="","",IPMT(E596,A596,Duration*VLOOKUP(PaymentFrqcy,Mapping!$A:$B,2,FALSE),LoanAmount,,VLOOKUP(PaymentsDue,Mapping!$A:$B,2,FALSE)))</f>
        <v/>
      </c>
      <c r="I596" s="58" t="str">
        <f t="shared" si="51"/>
        <v/>
      </c>
      <c r="J596" s="12" t="str">
        <f t="shared" si="52"/>
        <v/>
      </c>
      <c r="K596" s="78" t="str">
        <f t="shared" si="53"/>
        <v/>
      </c>
    </row>
    <row r="597" spans="1:11" x14ac:dyDescent="0.2">
      <c r="A597" s="12" t="str">
        <f>IFERROR(IF(A596+1&lt;=Duration*VLOOKUP(PaymentFrqcy,Mapping!A:B,2,FALSE),A596+1,""),"")</f>
        <v/>
      </c>
      <c r="B597" s="58" t="str">
        <f t="shared" si="54"/>
        <v/>
      </c>
      <c r="C597" s="59" t="str">
        <f t="shared" si="49"/>
        <v/>
      </c>
      <c r="D597" s="60" t="str">
        <f t="shared" si="50"/>
        <v/>
      </c>
      <c r="E597" s="61" t="str">
        <f>IF(A597="","",InterestRate/VLOOKUP(PaymentFrqcy,Mapping!$A:$B,2,FALSE))</f>
        <v/>
      </c>
      <c r="F597" s="62" t="str">
        <f>IF(A597="","",PMT(E597,Duration*VLOOKUP(PaymentFrqcy,Mapping!A:B,2,FALSE),LoanAmount,,VLOOKUP(PaymentsDue,Mapping!$A:$B,2,FALSE)))</f>
        <v/>
      </c>
      <c r="G597" s="62" t="str">
        <f>IF(A597="","",PPMT(E597,A597,Duration*VLOOKUP(PaymentFrqcy,Mapping!A:B,2,FALSE),LoanAmount,,VLOOKUP(PaymentsDue,Mapping!$A:$B,2,FALSE)))</f>
        <v/>
      </c>
      <c r="H597" s="62" t="str">
        <f>IF(A597="","",IPMT(E597,A597,Duration*VLOOKUP(PaymentFrqcy,Mapping!$A:$B,2,FALSE),LoanAmount,,VLOOKUP(PaymentsDue,Mapping!$A:$B,2,FALSE)))</f>
        <v/>
      </c>
      <c r="I597" s="58" t="str">
        <f t="shared" si="51"/>
        <v/>
      </c>
      <c r="J597" s="12" t="str">
        <f t="shared" si="52"/>
        <v/>
      </c>
      <c r="K597" s="78" t="str">
        <f t="shared" si="53"/>
        <v/>
      </c>
    </row>
    <row r="598" spans="1:11" x14ac:dyDescent="0.2">
      <c r="A598" s="12" t="str">
        <f>IFERROR(IF(A597+1&lt;=Duration*VLOOKUP(PaymentFrqcy,Mapping!A:B,2,FALSE),A597+1,""),"")</f>
        <v/>
      </c>
      <c r="B598" s="58" t="str">
        <f t="shared" si="54"/>
        <v/>
      </c>
      <c r="C598" s="59" t="str">
        <f t="shared" si="49"/>
        <v/>
      </c>
      <c r="D598" s="60" t="str">
        <f t="shared" si="50"/>
        <v/>
      </c>
      <c r="E598" s="61" t="str">
        <f>IF(A598="","",InterestRate/VLOOKUP(PaymentFrqcy,Mapping!$A:$B,2,FALSE))</f>
        <v/>
      </c>
      <c r="F598" s="62" t="str">
        <f>IF(A598="","",PMT(E598,Duration*VLOOKUP(PaymentFrqcy,Mapping!A:B,2,FALSE),LoanAmount,,VLOOKUP(PaymentsDue,Mapping!$A:$B,2,FALSE)))</f>
        <v/>
      </c>
      <c r="G598" s="62" t="str">
        <f>IF(A598="","",PPMT(E598,A598,Duration*VLOOKUP(PaymentFrqcy,Mapping!A:B,2,FALSE),LoanAmount,,VLOOKUP(PaymentsDue,Mapping!$A:$B,2,FALSE)))</f>
        <v/>
      </c>
      <c r="H598" s="62" t="str">
        <f>IF(A598="","",IPMT(E598,A598,Duration*VLOOKUP(PaymentFrqcy,Mapping!$A:$B,2,FALSE),LoanAmount,,VLOOKUP(PaymentsDue,Mapping!$A:$B,2,FALSE)))</f>
        <v/>
      </c>
      <c r="I598" s="58" t="str">
        <f t="shared" si="51"/>
        <v/>
      </c>
      <c r="J598" s="12" t="str">
        <f t="shared" si="52"/>
        <v/>
      </c>
      <c r="K598" s="78" t="str">
        <f t="shared" si="53"/>
        <v/>
      </c>
    </row>
    <row r="599" spans="1:11" x14ac:dyDescent="0.2">
      <c r="A599" s="12" t="str">
        <f>IFERROR(IF(A598+1&lt;=Duration*VLOOKUP(PaymentFrqcy,Mapping!A:B,2,FALSE),A598+1,""),"")</f>
        <v/>
      </c>
      <c r="B599" s="58" t="str">
        <f t="shared" si="54"/>
        <v/>
      </c>
      <c r="C599" s="59" t="str">
        <f t="shared" si="49"/>
        <v/>
      </c>
      <c r="D599" s="60" t="str">
        <f t="shared" si="50"/>
        <v/>
      </c>
      <c r="E599" s="61" t="str">
        <f>IF(A599="","",InterestRate/VLOOKUP(PaymentFrqcy,Mapping!$A:$B,2,FALSE))</f>
        <v/>
      </c>
      <c r="F599" s="62" t="str">
        <f>IF(A599="","",PMT(E599,Duration*VLOOKUP(PaymentFrqcy,Mapping!A:B,2,FALSE),LoanAmount,,VLOOKUP(PaymentsDue,Mapping!$A:$B,2,FALSE)))</f>
        <v/>
      </c>
      <c r="G599" s="62" t="str">
        <f>IF(A599="","",PPMT(E599,A599,Duration*VLOOKUP(PaymentFrqcy,Mapping!A:B,2,FALSE),LoanAmount,,VLOOKUP(PaymentsDue,Mapping!$A:$B,2,FALSE)))</f>
        <v/>
      </c>
      <c r="H599" s="62" t="str">
        <f>IF(A599="","",IPMT(E599,A599,Duration*VLOOKUP(PaymentFrqcy,Mapping!$A:$B,2,FALSE),LoanAmount,,VLOOKUP(PaymentsDue,Mapping!$A:$B,2,FALSE)))</f>
        <v/>
      </c>
      <c r="I599" s="58" t="str">
        <f t="shared" si="51"/>
        <v/>
      </c>
      <c r="J599" s="12" t="str">
        <f t="shared" si="52"/>
        <v/>
      </c>
      <c r="K599" s="78" t="str">
        <f t="shared" si="53"/>
        <v/>
      </c>
    </row>
    <row r="600" spans="1:11" x14ac:dyDescent="0.2">
      <c r="A600" s="12" t="str">
        <f>IFERROR(IF(A599+1&lt;=Duration*VLOOKUP(PaymentFrqcy,Mapping!A:B,2,FALSE),A599+1,""),"")</f>
        <v/>
      </c>
      <c r="B600" s="58" t="str">
        <f t="shared" si="54"/>
        <v/>
      </c>
      <c r="C600" s="59" t="str">
        <f t="shared" si="49"/>
        <v/>
      </c>
      <c r="D600" s="60" t="str">
        <f t="shared" si="50"/>
        <v/>
      </c>
      <c r="E600" s="61" t="str">
        <f>IF(A600="","",InterestRate/VLOOKUP(PaymentFrqcy,Mapping!$A:$B,2,FALSE))</f>
        <v/>
      </c>
      <c r="F600" s="62" t="str">
        <f>IF(A600="","",PMT(E600,Duration*VLOOKUP(PaymentFrqcy,Mapping!A:B,2,FALSE),LoanAmount,,VLOOKUP(PaymentsDue,Mapping!$A:$B,2,FALSE)))</f>
        <v/>
      </c>
      <c r="G600" s="62" t="str">
        <f>IF(A600="","",PPMT(E600,A600,Duration*VLOOKUP(PaymentFrqcy,Mapping!A:B,2,FALSE),LoanAmount,,VLOOKUP(PaymentsDue,Mapping!$A:$B,2,FALSE)))</f>
        <v/>
      </c>
      <c r="H600" s="62" t="str">
        <f>IF(A600="","",IPMT(E600,A600,Duration*VLOOKUP(PaymentFrqcy,Mapping!$A:$B,2,FALSE),LoanAmount,,VLOOKUP(PaymentsDue,Mapping!$A:$B,2,FALSE)))</f>
        <v/>
      </c>
      <c r="I600" s="58" t="str">
        <f t="shared" si="51"/>
        <v/>
      </c>
      <c r="J600" s="12" t="str">
        <f t="shared" si="52"/>
        <v/>
      </c>
      <c r="K600" s="78" t="str">
        <f t="shared" si="53"/>
        <v/>
      </c>
    </row>
    <row r="601" spans="1:11" x14ac:dyDescent="0.2">
      <c r="A601" s="12" t="str">
        <f>IFERROR(IF(A600+1&lt;=Duration*VLOOKUP(PaymentFrqcy,Mapping!A:B,2,FALSE),A600+1,""),"")</f>
        <v/>
      </c>
      <c r="B601" s="58" t="str">
        <f t="shared" si="54"/>
        <v/>
      </c>
      <c r="C601" s="59" t="str">
        <f t="shared" si="49"/>
        <v/>
      </c>
      <c r="D601" s="60" t="str">
        <f t="shared" si="50"/>
        <v/>
      </c>
      <c r="E601" s="61" t="str">
        <f>IF(A601="","",InterestRate/VLOOKUP(PaymentFrqcy,Mapping!$A:$B,2,FALSE))</f>
        <v/>
      </c>
      <c r="F601" s="62" t="str">
        <f>IF(A601="","",PMT(E601,Duration*VLOOKUP(PaymentFrqcy,Mapping!A:B,2,FALSE),LoanAmount,,VLOOKUP(PaymentsDue,Mapping!$A:$B,2,FALSE)))</f>
        <v/>
      </c>
      <c r="G601" s="62" t="str">
        <f>IF(A601="","",PPMT(E601,A601,Duration*VLOOKUP(PaymentFrqcy,Mapping!A:B,2,FALSE),LoanAmount,,VLOOKUP(PaymentsDue,Mapping!$A:$B,2,FALSE)))</f>
        <v/>
      </c>
      <c r="H601" s="62" t="str">
        <f>IF(A601="","",IPMT(E601,A601,Duration*VLOOKUP(PaymentFrqcy,Mapping!$A:$B,2,FALSE),LoanAmount,,VLOOKUP(PaymentsDue,Mapping!$A:$B,2,FALSE)))</f>
        <v/>
      </c>
      <c r="I601" s="58" t="str">
        <f t="shared" si="51"/>
        <v/>
      </c>
      <c r="J601" s="12" t="str">
        <f t="shared" si="52"/>
        <v/>
      </c>
      <c r="K601" s="78" t="str">
        <f t="shared" si="53"/>
        <v/>
      </c>
    </row>
    <row r="602" spans="1:11" x14ac:dyDescent="0.2">
      <c r="A602" s="12" t="str">
        <f>IFERROR(IF(A601+1&lt;=Duration*VLOOKUP(PaymentFrqcy,Mapping!A:B,2,FALSE),A601+1,""),"")</f>
        <v/>
      </c>
      <c r="B602" s="58" t="str">
        <f t="shared" si="54"/>
        <v/>
      </c>
      <c r="C602" s="59" t="str">
        <f t="shared" si="49"/>
        <v/>
      </c>
      <c r="D602" s="60" t="str">
        <f t="shared" si="50"/>
        <v/>
      </c>
      <c r="E602" s="61" t="str">
        <f>IF(A602="","",InterestRate/VLOOKUP(PaymentFrqcy,Mapping!$A:$B,2,FALSE))</f>
        <v/>
      </c>
      <c r="F602" s="62" t="str">
        <f>IF(A602="","",PMT(E602,Duration*VLOOKUP(PaymentFrqcy,Mapping!A:B,2,FALSE),LoanAmount,,VLOOKUP(PaymentsDue,Mapping!$A:$B,2,FALSE)))</f>
        <v/>
      </c>
      <c r="G602" s="62" t="str">
        <f>IF(A602="","",PPMT(E602,A602,Duration*VLOOKUP(PaymentFrqcy,Mapping!A:B,2,FALSE),LoanAmount,,VLOOKUP(PaymentsDue,Mapping!$A:$B,2,FALSE)))</f>
        <v/>
      </c>
      <c r="H602" s="62" t="str">
        <f>IF(A602="","",IPMT(E602,A602,Duration*VLOOKUP(PaymentFrqcy,Mapping!$A:$B,2,FALSE),LoanAmount,,VLOOKUP(PaymentsDue,Mapping!$A:$B,2,FALSE)))</f>
        <v/>
      </c>
      <c r="I602" s="58" t="str">
        <f t="shared" si="51"/>
        <v/>
      </c>
      <c r="J602" s="12" t="str">
        <f t="shared" si="52"/>
        <v/>
      </c>
      <c r="K602" s="78" t="str">
        <f t="shared" si="53"/>
        <v/>
      </c>
    </row>
    <row r="603" spans="1:11" x14ac:dyDescent="0.2">
      <c r="A603" s="12" t="str">
        <f>IFERROR(IF(A602+1&lt;=Duration*VLOOKUP(PaymentFrqcy,Mapping!A:B,2,FALSE),A602+1,""),"")</f>
        <v/>
      </c>
      <c r="B603" s="58" t="str">
        <f t="shared" si="54"/>
        <v/>
      </c>
      <c r="C603" s="59" t="str">
        <f t="shared" si="49"/>
        <v/>
      </c>
      <c r="D603" s="60" t="str">
        <f t="shared" si="50"/>
        <v/>
      </c>
      <c r="E603" s="61" t="str">
        <f>IF(A603="","",InterestRate/VLOOKUP(PaymentFrqcy,Mapping!$A:$B,2,FALSE))</f>
        <v/>
      </c>
      <c r="F603" s="62" t="str">
        <f>IF(A603="","",PMT(E603,Duration*VLOOKUP(PaymentFrqcy,Mapping!A:B,2,FALSE),LoanAmount,,VLOOKUP(PaymentsDue,Mapping!$A:$B,2,FALSE)))</f>
        <v/>
      </c>
      <c r="G603" s="62" t="str">
        <f>IF(A603="","",PPMT(E603,A603,Duration*VLOOKUP(PaymentFrqcy,Mapping!A:B,2,FALSE),LoanAmount,,VLOOKUP(PaymentsDue,Mapping!$A:$B,2,FALSE)))</f>
        <v/>
      </c>
      <c r="H603" s="62" t="str">
        <f>IF(A603="","",IPMT(E603,A603,Duration*VLOOKUP(PaymentFrqcy,Mapping!$A:$B,2,FALSE),LoanAmount,,VLOOKUP(PaymentsDue,Mapping!$A:$B,2,FALSE)))</f>
        <v/>
      </c>
      <c r="I603" s="58" t="str">
        <f t="shared" si="51"/>
        <v/>
      </c>
      <c r="J603" s="12" t="str">
        <f t="shared" si="52"/>
        <v/>
      </c>
      <c r="K603" s="78" t="str">
        <f t="shared" si="53"/>
        <v/>
      </c>
    </row>
    <row r="604" spans="1:11" x14ac:dyDescent="0.2">
      <c r="A604" s="12" t="str">
        <f>IFERROR(IF(A603+1&lt;=Duration*VLOOKUP(PaymentFrqcy,Mapping!A:B,2,FALSE),A603+1,""),"")</f>
        <v/>
      </c>
      <c r="B604" s="58" t="str">
        <f t="shared" si="54"/>
        <v/>
      </c>
      <c r="C604" s="59" t="str">
        <f t="shared" si="49"/>
        <v/>
      </c>
      <c r="D604" s="60" t="str">
        <f t="shared" si="50"/>
        <v/>
      </c>
      <c r="E604" s="61" t="str">
        <f>IF(A604="","",InterestRate/VLOOKUP(PaymentFrqcy,Mapping!$A:$B,2,FALSE))</f>
        <v/>
      </c>
      <c r="F604" s="62" t="str">
        <f>IF(A604="","",PMT(E604,Duration*VLOOKUP(PaymentFrqcy,Mapping!A:B,2,FALSE),LoanAmount,,VLOOKUP(PaymentsDue,Mapping!$A:$B,2,FALSE)))</f>
        <v/>
      </c>
      <c r="G604" s="62" t="str">
        <f>IF(A604="","",PPMT(E604,A604,Duration*VLOOKUP(PaymentFrqcy,Mapping!A:B,2,FALSE),LoanAmount,,VLOOKUP(PaymentsDue,Mapping!$A:$B,2,FALSE)))</f>
        <v/>
      </c>
      <c r="H604" s="62" t="str">
        <f>IF(A604="","",IPMT(E604,A604,Duration*VLOOKUP(PaymentFrqcy,Mapping!$A:$B,2,FALSE),LoanAmount,,VLOOKUP(PaymentsDue,Mapping!$A:$B,2,FALSE)))</f>
        <v/>
      </c>
      <c r="I604" s="58" t="str">
        <f t="shared" si="51"/>
        <v/>
      </c>
      <c r="J604" s="12" t="str">
        <f t="shared" si="52"/>
        <v/>
      </c>
      <c r="K604" s="78" t="str">
        <f t="shared" si="53"/>
        <v/>
      </c>
    </row>
    <row r="605" spans="1:11" x14ac:dyDescent="0.2">
      <c r="A605" s="12" t="str">
        <f>IFERROR(IF(A604+1&lt;=Duration*VLOOKUP(PaymentFrqcy,Mapping!A:B,2,FALSE),A604+1,""),"")</f>
        <v/>
      </c>
      <c r="B605" s="58" t="str">
        <f t="shared" si="54"/>
        <v/>
      </c>
      <c r="C605" s="59" t="str">
        <f t="shared" si="49"/>
        <v/>
      </c>
      <c r="D605" s="60" t="str">
        <f t="shared" si="50"/>
        <v/>
      </c>
      <c r="E605" s="61" t="str">
        <f>IF(A605="","",InterestRate/VLOOKUP(PaymentFrqcy,Mapping!$A:$B,2,FALSE))</f>
        <v/>
      </c>
      <c r="F605" s="62" t="str">
        <f>IF(A605="","",PMT(E605,Duration*VLOOKUP(PaymentFrqcy,Mapping!A:B,2,FALSE),LoanAmount,,VLOOKUP(PaymentsDue,Mapping!$A:$B,2,FALSE)))</f>
        <v/>
      </c>
      <c r="G605" s="62" t="str">
        <f>IF(A605="","",PPMT(E605,A605,Duration*VLOOKUP(PaymentFrqcy,Mapping!A:B,2,FALSE),LoanAmount,,VLOOKUP(PaymentsDue,Mapping!$A:$B,2,FALSE)))</f>
        <v/>
      </c>
      <c r="H605" s="62" t="str">
        <f>IF(A605="","",IPMT(E605,A605,Duration*VLOOKUP(PaymentFrqcy,Mapping!$A:$B,2,FALSE),LoanAmount,,VLOOKUP(PaymentsDue,Mapping!$A:$B,2,FALSE)))</f>
        <v/>
      </c>
      <c r="I605" s="58" t="str">
        <f t="shared" si="51"/>
        <v/>
      </c>
      <c r="J605" s="12" t="str">
        <f t="shared" si="52"/>
        <v/>
      </c>
      <c r="K605" s="78" t="str">
        <f t="shared" si="53"/>
        <v/>
      </c>
    </row>
    <row r="606" spans="1:11" x14ac:dyDescent="0.2">
      <c r="A606" s="12" t="str">
        <f>IFERROR(IF(A605+1&lt;=Duration*VLOOKUP(PaymentFrqcy,Mapping!A:B,2,FALSE),A605+1,""),"")</f>
        <v/>
      </c>
      <c r="B606" s="58" t="str">
        <f t="shared" si="54"/>
        <v/>
      </c>
      <c r="C606" s="59" t="str">
        <f t="shared" si="49"/>
        <v/>
      </c>
      <c r="D606" s="60" t="str">
        <f t="shared" si="50"/>
        <v/>
      </c>
      <c r="E606" s="61" t="str">
        <f>IF(A606="","",InterestRate/VLOOKUP(PaymentFrqcy,Mapping!$A:$B,2,FALSE))</f>
        <v/>
      </c>
      <c r="F606" s="62" t="str">
        <f>IF(A606="","",PMT(E606,Duration*VLOOKUP(PaymentFrqcy,Mapping!A:B,2,FALSE),LoanAmount,,VLOOKUP(PaymentsDue,Mapping!$A:$B,2,FALSE)))</f>
        <v/>
      </c>
      <c r="G606" s="62" t="str">
        <f>IF(A606="","",PPMT(E606,A606,Duration*VLOOKUP(PaymentFrqcy,Mapping!A:B,2,FALSE),LoanAmount,,VLOOKUP(PaymentsDue,Mapping!$A:$B,2,FALSE)))</f>
        <v/>
      </c>
      <c r="H606" s="62" t="str">
        <f>IF(A606="","",IPMT(E606,A606,Duration*VLOOKUP(PaymentFrqcy,Mapping!$A:$B,2,FALSE),LoanAmount,,VLOOKUP(PaymentsDue,Mapping!$A:$B,2,FALSE)))</f>
        <v/>
      </c>
      <c r="I606" s="58" t="str">
        <f t="shared" si="51"/>
        <v/>
      </c>
      <c r="J606" s="12" t="str">
        <f t="shared" si="52"/>
        <v/>
      </c>
      <c r="K606" s="78" t="str">
        <f t="shared" si="53"/>
        <v/>
      </c>
    </row>
    <row r="607" spans="1:11" x14ac:dyDescent="0.2">
      <c r="A607" s="12" t="str">
        <f>IFERROR(IF(A606+1&lt;=Duration*VLOOKUP(PaymentFrqcy,Mapping!A:B,2,FALSE),A606+1,""),"")</f>
        <v/>
      </c>
      <c r="B607" s="58" t="str">
        <f t="shared" si="54"/>
        <v/>
      </c>
      <c r="C607" s="59" t="str">
        <f t="shared" si="49"/>
        <v/>
      </c>
      <c r="D607" s="60" t="str">
        <f t="shared" si="50"/>
        <v/>
      </c>
      <c r="E607" s="61" t="str">
        <f>IF(A607="","",InterestRate/VLOOKUP(PaymentFrqcy,Mapping!$A:$B,2,FALSE))</f>
        <v/>
      </c>
      <c r="F607" s="62" t="str">
        <f>IF(A607="","",PMT(E607,Duration*VLOOKUP(PaymentFrqcy,Mapping!A:B,2,FALSE),LoanAmount,,VLOOKUP(PaymentsDue,Mapping!$A:$B,2,FALSE)))</f>
        <v/>
      </c>
      <c r="G607" s="62" t="str">
        <f>IF(A607="","",PPMT(E607,A607,Duration*VLOOKUP(PaymentFrqcy,Mapping!A:B,2,FALSE),LoanAmount,,VLOOKUP(PaymentsDue,Mapping!$A:$B,2,FALSE)))</f>
        <v/>
      </c>
      <c r="H607" s="62" t="str">
        <f>IF(A607="","",IPMT(E607,A607,Duration*VLOOKUP(PaymentFrqcy,Mapping!$A:$B,2,FALSE),LoanAmount,,VLOOKUP(PaymentsDue,Mapping!$A:$B,2,FALSE)))</f>
        <v/>
      </c>
      <c r="I607" s="58" t="str">
        <f t="shared" si="51"/>
        <v/>
      </c>
      <c r="J607" s="12" t="str">
        <f t="shared" si="52"/>
        <v/>
      </c>
      <c r="K607" s="78" t="str">
        <f t="shared" si="53"/>
        <v/>
      </c>
    </row>
    <row r="608" spans="1:11" x14ac:dyDescent="0.2">
      <c r="A608" s="12" t="str">
        <f>IFERROR(IF(A607+1&lt;=Duration*VLOOKUP(PaymentFrqcy,Mapping!A:B,2,FALSE),A607+1,""),"")</f>
        <v/>
      </c>
      <c r="B608" s="58" t="str">
        <f t="shared" si="54"/>
        <v/>
      </c>
      <c r="C608" s="59" t="str">
        <f t="shared" si="49"/>
        <v/>
      </c>
      <c r="D608" s="60" t="str">
        <f t="shared" si="50"/>
        <v/>
      </c>
      <c r="E608" s="61" t="str">
        <f>IF(A608="","",InterestRate/VLOOKUP(PaymentFrqcy,Mapping!$A:$B,2,FALSE))</f>
        <v/>
      </c>
      <c r="F608" s="62" t="str">
        <f>IF(A608="","",PMT(E608,Duration*VLOOKUP(PaymentFrqcy,Mapping!A:B,2,FALSE),LoanAmount,,VLOOKUP(PaymentsDue,Mapping!$A:$B,2,FALSE)))</f>
        <v/>
      </c>
      <c r="G608" s="62" t="str">
        <f>IF(A608="","",PPMT(E608,A608,Duration*VLOOKUP(PaymentFrqcy,Mapping!A:B,2,FALSE),LoanAmount,,VLOOKUP(PaymentsDue,Mapping!$A:$B,2,FALSE)))</f>
        <v/>
      </c>
      <c r="H608" s="62" t="str">
        <f>IF(A608="","",IPMT(E608,A608,Duration*VLOOKUP(PaymentFrqcy,Mapping!$A:$B,2,FALSE),LoanAmount,,VLOOKUP(PaymentsDue,Mapping!$A:$B,2,FALSE)))</f>
        <v/>
      </c>
      <c r="I608" s="58" t="str">
        <f t="shared" si="51"/>
        <v/>
      </c>
      <c r="J608" s="12" t="str">
        <f t="shared" si="52"/>
        <v/>
      </c>
      <c r="K608" s="78" t="str">
        <f t="shared" si="53"/>
        <v/>
      </c>
    </row>
    <row r="609" spans="1:11" x14ac:dyDescent="0.2">
      <c r="A609" s="12" t="str">
        <f>IFERROR(IF(A608+1&lt;=Duration*VLOOKUP(PaymentFrqcy,Mapping!A:B,2,FALSE),A608+1,""),"")</f>
        <v/>
      </c>
      <c r="B609" s="58" t="str">
        <f t="shared" si="54"/>
        <v/>
      </c>
      <c r="C609" s="59" t="str">
        <f t="shared" si="49"/>
        <v/>
      </c>
      <c r="D609" s="60" t="str">
        <f t="shared" si="50"/>
        <v/>
      </c>
      <c r="E609" s="61" t="str">
        <f>IF(A609="","",InterestRate/VLOOKUP(PaymentFrqcy,Mapping!$A:$B,2,FALSE))</f>
        <v/>
      </c>
      <c r="F609" s="62" t="str">
        <f>IF(A609="","",PMT(E609,Duration*VLOOKUP(PaymentFrqcy,Mapping!A:B,2,FALSE),LoanAmount,,VLOOKUP(PaymentsDue,Mapping!$A:$B,2,FALSE)))</f>
        <v/>
      </c>
      <c r="G609" s="62" t="str">
        <f>IF(A609="","",PPMT(E609,A609,Duration*VLOOKUP(PaymentFrqcy,Mapping!A:B,2,FALSE),LoanAmount,,VLOOKUP(PaymentsDue,Mapping!$A:$B,2,FALSE)))</f>
        <v/>
      </c>
      <c r="H609" s="62" t="str">
        <f>IF(A609="","",IPMT(E609,A609,Duration*VLOOKUP(PaymentFrqcy,Mapping!$A:$B,2,FALSE),LoanAmount,,VLOOKUP(PaymentsDue,Mapping!$A:$B,2,FALSE)))</f>
        <v/>
      </c>
      <c r="I609" s="58" t="str">
        <f t="shared" si="51"/>
        <v/>
      </c>
      <c r="J609" s="12" t="str">
        <f t="shared" si="52"/>
        <v/>
      </c>
      <c r="K609" s="78" t="str">
        <f t="shared" si="53"/>
        <v/>
      </c>
    </row>
    <row r="610" spans="1:11" x14ac:dyDescent="0.2">
      <c r="A610" s="12" t="str">
        <f>IFERROR(IF(A609+1&lt;=Duration*VLOOKUP(PaymentFrqcy,Mapping!A:B,2,FALSE),A609+1,""),"")</f>
        <v/>
      </c>
      <c r="B610" s="58" t="str">
        <f t="shared" si="54"/>
        <v/>
      </c>
      <c r="C610" s="59" t="str">
        <f t="shared" si="49"/>
        <v/>
      </c>
      <c r="D610" s="60" t="str">
        <f t="shared" si="50"/>
        <v/>
      </c>
      <c r="E610" s="61" t="str">
        <f>IF(A610="","",InterestRate/VLOOKUP(PaymentFrqcy,Mapping!$A:$B,2,FALSE))</f>
        <v/>
      </c>
      <c r="F610" s="62" t="str">
        <f>IF(A610="","",PMT(E610,Duration*VLOOKUP(PaymentFrqcy,Mapping!A:B,2,FALSE),LoanAmount,,VLOOKUP(PaymentsDue,Mapping!$A:$B,2,FALSE)))</f>
        <v/>
      </c>
      <c r="G610" s="62" t="str">
        <f>IF(A610="","",PPMT(E610,A610,Duration*VLOOKUP(PaymentFrqcy,Mapping!A:B,2,FALSE),LoanAmount,,VLOOKUP(PaymentsDue,Mapping!$A:$B,2,FALSE)))</f>
        <v/>
      </c>
      <c r="H610" s="62" t="str">
        <f>IF(A610="","",IPMT(E610,A610,Duration*VLOOKUP(PaymentFrqcy,Mapping!$A:$B,2,FALSE),LoanAmount,,VLOOKUP(PaymentsDue,Mapping!$A:$B,2,FALSE)))</f>
        <v/>
      </c>
      <c r="I610" s="58" t="str">
        <f t="shared" si="51"/>
        <v/>
      </c>
      <c r="J610" s="12" t="str">
        <f t="shared" si="52"/>
        <v/>
      </c>
      <c r="K610" s="78" t="str">
        <f t="shared" si="53"/>
        <v/>
      </c>
    </row>
    <row r="611" spans="1:11" x14ac:dyDescent="0.2">
      <c r="A611" s="12" t="str">
        <f>IFERROR(IF(A610+1&lt;=Duration*VLOOKUP(PaymentFrqcy,Mapping!A:B,2,FALSE),A610+1,""),"")</f>
        <v/>
      </c>
      <c r="B611" s="58" t="str">
        <f t="shared" si="54"/>
        <v/>
      </c>
      <c r="C611" s="59" t="str">
        <f t="shared" si="49"/>
        <v/>
      </c>
      <c r="D611" s="60" t="str">
        <f t="shared" si="50"/>
        <v/>
      </c>
      <c r="E611" s="61" t="str">
        <f>IF(A611="","",InterestRate/VLOOKUP(PaymentFrqcy,Mapping!$A:$B,2,FALSE))</f>
        <v/>
      </c>
      <c r="F611" s="62" t="str">
        <f>IF(A611="","",PMT(E611,Duration*VLOOKUP(PaymentFrqcy,Mapping!A:B,2,FALSE),LoanAmount,,VLOOKUP(PaymentsDue,Mapping!$A:$B,2,FALSE)))</f>
        <v/>
      </c>
      <c r="G611" s="62" t="str">
        <f>IF(A611="","",PPMT(E611,A611,Duration*VLOOKUP(PaymentFrqcy,Mapping!A:B,2,FALSE),LoanAmount,,VLOOKUP(PaymentsDue,Mapping!$A:$B,2,FALSE)))</f>
        <v/>
      </c>
      <c r="H611" s="62" t="str">
        <f>IF(A611="","",IPMT(E611,A611,Duration*VLOOKUP(PaymentFrqcy,Mapping!$A:$B,2,FALSE),LoanAmount,,VLOOKUP(PaymentsDue,Mapping!$A:$B,2,FALSE)))</f>
        <v/>
      </c>
      <c r="I611" s="58" t="str">
        <f t="shared" si="51"/>
        <v/>
      </c>
      <c r="J611" s="12" t="str">
        <f t="shared" si="52"/>
        <v/>
      </c>
      <c r="K611" s="78" t="str">
        <f t="shared" si="53"/>
        <v/>
      </c>
    </row>
    <row r="612" spans="1:11" x14ac:dyDescent="0.2">
      <c r="A612" s="12" t="str">
        <f>IFERROR(IF(A611+1&lt;=Duration*VLOOKUP(PaymentFrqcy,Mapping!A:B,2,FALSE),A611+1,""),"")</f>
        <v/>
      </c>
      <c r="B612" s="58" t="str">
        <f t="shared" si="54"/>
        <v/>
      </c>
      <c r="C612" s="59" t="str">
        <f t="shared" si="49"/>
        <v/>
      </c>
      <c r="D612" s="60" t="str">
        <f t="shared" si="50"/>
        <v/>
      </c>
      <c r="E612" s="61" t="str">
        <f>IF(A612="","",InterestRate/VLOOKUP(PaymentFrqcy,Mapping!$A:$B,2,FALSE))</f>
        <v/>
      </c>
      <c r="F612" s="62" t="str">
        <f>IF(A612="","",PMT(E612,Duration*VLOOKUP(PaymentFrqcy,Mapping!A:B,2,FALSE),LoanAmount,,VLOOKUP(PaymentsDue,Mapping!$A:$B,2,FALSE)))</f>
        <v/>
      </c>
      <c r="G612" s="62" t="str">
        <f>IF(A612="","",PPMT(E612,A612,Duration*VLOOKUP(PaymentFrqcy,Mapping!A:B,2,FALSE),LoanAmount,,VLOOKUP(PaymentsDue,Mapping!$A:$B,2,FALSE)))</f>
        <v/>
      </c>
      <c r="H612" s="62" t="str">
        <f>IF(A612="","",IPMT(E612,A612,Duration*VLOOKUP(PaymentFrqcy,Mapping!$A:$B,2,FALSE),LoanAmount,,VLOOKUP(PaymentsDue,Mapping!$A:$B,2,FALSE)))</f>
        <v/>
      </c>
      <c r="I612" s="58" t="str">
        <f t="shared" si="51"/>
        <v/>
      </c>
      <c r="J612" s="12" t="str">
        <f t="shared" si="52"/>
        <v/>
      </c>
      <c r="K612" s="78" t="str">
        <f t="shared" si="53"/>
        <v/>
      </c>
    </row>
    <row r="613" spans="1:11" x14ac:dyDescent="0.2">
      <c r="A613" s="12" t="str">
        <f>IFERROR(IF(A612+1&lt;=Duration*VLOOKUP(PaymentFrqcy,Mapping!A:B,2,FALSE),A612+1,""),"")</f>
        <v/>
      </c>
      <c r="B613" s="58" t="str">
        <f t="shared" si="54"/>
        <v/>
      </c>
      <c r="C613" s="59" t="str">
        <f t="shared" si="49"/>
        <v/>
      </c>
      <c r="D613" s="60" t="str">
        <f t="shared" si="50"/>
        <v/>
      </c>
      <c r="E613" s="61" t="str">
        <f>IF(A613="","",InterestRate/VLOOKUP(PaymentFrqcy,Mapping!$A:$B,2,FALSE))</f>
        <v/>
      </c>
      <c r="F613" s="62" t="str">
        <f>IF(A613="","",PMT(E613,Duration*VLOOKUP(PaymentFrqcy,Mapping!A:B,2,FALSE),LoanAmount,,VLOOKUP(PaymentsDue,Mapping!$A:$B,2,FALSE)))</f>
        <v/>
      </c>
      <c r="G613" s="62" t="str">
        <f>IF(A613="","",PPMT(E613,A613,Duration*VLOOKUP(PaymentFrqcy,Mapping!A:B,2,FALSE),LoanAmount,,VLOOKUP(PaymentsDue,Mapping!$A:$B,2,FALSE)))</f>
        <v/>
      </c>
      <c r="H613" s="62" t="str">
        <f>IF(A613="","",IPMT(E613,A613,Duration*VLOOKUP(PaymentFrqcy,Mapping!$A:$B,2,FALSE),LoanAmount,,VLOOKUP(PaymentsDue,Mapping!$A:$B,2,FALSE)))</f>
        <v/>
      </c>
      <c r="I613" s="58" t="str">
        <f t="shared" si="51"/>
        <v/>
      </c>
      <c r="J613" s="12" t="str">
        <f t="shared" si="52"/>
        <v/>
      </c>
      <c r="K613" s="78" t="str">
        <f t="shared" si="53"/>
        <v/>
      </c>
    </row>
    <row r="614" spans="1:11" x14ac:dyDescent="0.2">
      <c r="A614" s="12" t="str">
        <f>IFERROR(IF(A613+1&lt;=Duration*VLOOKUP(PaymentFrqcy,Mapping!A:B,2,FALSE),A613+1,""),"")</f>
        <v/>
      </c>
      <c r="B614" s="58" t="str">
        <f t="shared" si="54"/>
        <v/>
      </c>
      <c r="C614" s="59" t="str">
        <f t="shared" si="49"/>
        <v/>
      </c>
      <c r="D614" s="60" t="str">
        <f t="shared" si="50"/>
        <v/>
      </c>
      <c r="E614" s="61" t="str">
        <f>IF(A614="","",InterestRate/VLOOKUP(PaymentFrqcy,Mapping!$A:$B,2,FALSE))</f>
        <v/>
      </c>
      <c r="F614" s="62" t="str">
        <f>IF(A614="","",PMT(E614,Duration*VLOOKUP(PaymentFrqcy,Mapping!A:B,2,FALSE),LoanAmount,,VLOOKUP(PaymentsDue,Mapping!$A:$B,2,FALSE)))</f>
        <v/>
      </c>
      <c r="G614" s="62" t="str">
        <f>IF(A614="","",PPMT(E614,A614,Duration*VLOOKUP(PaymentFrqcy,Mapping!A:B,2,FALSE),LoanAmount,,VLOOKUP(PaymentsDue,Mapping!$A:$B,2,FALSE)))</f>
        <v/>
      </c>
      <c r="H614" s="62" t="str">
        <f>IF(A614="","",IPMT(E614,A614,Duration*VLOOKUP(PaymentFrqcy,Mapping!$A:$B,2,FALSE),LoanAmount,,VLOOKUP(PaymentsDue,Mapping!$A:$B,2,FALSE)))</f>
        <v/>
      </c>
      <c r="I614" s="58" t="str">
        <f t="shared" si="51"/>
        <v/>
      </c>
      <c r="J614" s="12" t="str">
        <f t="shared" si="52"/>
        <v/>
      </c>
      <c r="K614" s="78" t="str">
        <f t="shared" si="53"/>
        <v/>
      </c>
    </row>
    <row r="615" spans="1:11" x14ac:dyDescent="0.2">
      <c r="A615" s="12" t="str">
        <f>IFERROR(IF(A614+1&lt;=Duration*VLOOKUP(PaymentFrqcy,Mapping!A:B,2,FALSE),A614+1,""),"")</f>
        <v/>
      </c>
      <c r="B615" s="58" t="str">
        <f t="shared" si="54"/>
        <v/>
      </c>
      <c r="C615" s="59" t="str">
        <f t="shared" si="49"/>
        <v/>
      </c>
      <c r="D615" s="60" t="str">
        <f t="shared" si="50"/>
        <v/>
      </c>
      <c r="E615" s="61" t="str">
        <f>IF(A615="","",InterestRate/VLOOKUP(PaymentFrqcy,Mapping!$A:$B,2,FALSE))</f>
        <v/>
      </c>
      <c r="F615" s="62" t="str">
        <f>IF(A615="","",PMT(E615,Duration*VLOOKUP(PaymentFrqcy,Mapping!A:B,2,FALSE),LoanAmount,,VLOOKUP(PaymentsDue,Mapping!$A:$B,2,FALSE)))</f>
        <v/>
      </c>
      <c r="G615" s="62" t="str">
        <f>IF(A615="","",PPMT(E615,A615,Duration*VLOOKUP(PaymentFrqcy,Mapping!A:B,2,FALSE),LoanAmount,,VLOOKUP(PaymentsDue,Mapping!$A:$B,2,FALSE)))</f>
        <v/>
      </c>
      <c r="H615" s="62" t="str">
        <f>IF(A615="","",IPMT(E615,A615,Duration*VLOOKUP(PaymentFrqcy,Mapping!$A:$B,2,FALSE),LoanAmount,,VLOOKUP(PaymentsDue,Mapping!$A:$B,2,FALSE)))</f>
        <v/>
      </c>
      <c r="I615" s="58" t="str">
        <f t="shared" si="51"/>
        <v/>
      </c>
      <c r="J615" s="12" t="str">
        <f t="shared" si="52"/>
        <v/>
      </c>
      <c r="K615" s="78" t="str">
        <f t="shared" si="53"/>
        <v/>
      </c>
    </row>
    <row r="616" spans="1:11" x14ac:dyDescent="0.2">
      <c r="A616" s="12" t="str">
        <f>IFERROR(IF(A615+1&lt;=Duration*VLOOKUP(PaymentFrqcy,Mapping!A:B,2,FALSE),A615+1,""),"")</f>
        <v/>
      </c>
      <c r="B616" s="58" t="str">
        <f t="shared" si="54"/>
        <v/>
      </c>
      <c r="C616" s="59" t="str">
        <f t="shared" si="49"/>
        <v/>
      </c>
      <c r="D616" s="60" t="str">
        <f t="shared" si="50"/>
        <v/>
      </c>
      <c r="E616" s="61" t="str">
        <f>IF(A616="","",InterestRate/VLOOKUP(PaymentFrqcy,Mapping!$A:$B,2,FALSE))</f>
        <v/>
      </c>
      <c r="F616" s="62" t="str">
        <f>IF(A616="","",PMT(E616,Duration*VLOOKUP(PaymentFrqcy,Mapping!A:B,2,FALSE),LoanAmount,,VLOOKUP(PaymentsDue,Mapping!$A:$B,2,FALSE)))</f>
        <v/>
      </c>
      <c r="G616" s="62" t="str">
        <f>IF(A616="","",PPMT(E616,A616,Duration*VLOOKUP(PaymentFrqcy,Mapping!A:B,2,FALSE),LoanAmount,,VLOOKUP(PaymentsDue,Mapping!$A:$B,2,FALSE)))</f>
        <v/>
      </c>
      <c r="H616" s="62" t="str">
        <f>IF(A616="","",IPMT(E616,A616,Duration*VLOOKUP(PaymentFrqcy,Mapping!$A:$B,2,FALSE),LoanAmount,,VLOOKUP(PaymentsDue,Mapping!$A:$B,2,FALSE)))</f>
        <v/>
      </c>
      <c r="I616" s="58" t="str">
        <f t="shared" si="51"/>
        <v/>
      </c>
      <c r="J616" s="12" t="str">
        <f t="shared" si="52"/>
        <v/>
      </c>
      <c r="K616" s="78" t="str">
        <f t="shared" si="53"/>
        <v/>
      </c>
    </row>
    <row r="617" spans="1:11" x14ac:dyDescent="0.2">
      <c r="A617" s="12" t="str">
        <f>IFERROR(IF(A616+1&lt;=Duration*VLOOKUP(PaymentFrqcy,Mapping!A:B,2,FALSE),A616+1,""),"")</f>
        <v/>
      </c>
      <c r="B617" s="58" t="str">
        <f t="shared" si="54"/>
        <v/>
      </c>
      <c r="C617" s="59" t="str">
        <f t="shared" si="49"/>
        <v/>
      </c>
      <c r="D617" s="60" t="str">
        <f t="shared" si="50"/>
        <v/>
      </c>
      <c r="E617" s="61" t="str">
        <f>IF(A617="","",InterestRate/VLOOKUP(PaymentFrqcy,Mapping!$A:$B,2,FALSE))</f>
        <v/>
      </c>
      <c r="F617" s="62" t="str">
        <f>IF(A617="","",PMT(E617,Duration*VLOOKUP(PaymentFrqcy,Mapping!A:B,2,FALSE),LoanAmount,,VLOOKUP(PaymentsDue,Mapping!$A:$B,2,FALSE)))</f>
        <v/>
      </c>
      <c r="G617" s="62" t="str">
        <f>IF(A617="","",PPMT(E617,A617,Duration*VLOOKUP(PaymentFrqcy,Mapping!A:B,2,FALSE),LoanAmount,,VLOOKUP(PaymentsDue,Mapping!$A:$B,2,FALSE)))</f>
        <v/>
      </c>
      <c r="H617" s="62" t="str">
        <f>IF(A617="","",IPMT(E617,A617,Duration*VLOOKUP(PaymentFrqcy,Mapping!$A:$B,2,FALSE),LoanAmount,,VLOOKUP(PaymentsDue,Mapping!$A:$B,2,FALSE)))</f>
        <v/>
      </c>
      <c r="I617" s="58" t="str">
        <f t="shared" si="51"/>
        <v/>
      </c>
      <c r="J617" s="12" t="str">
        <f t="shared" si="52"/>
        <v/>
      </c>
      <c r="K617" s="78" t="str">
        <f t="shared" si="53"/>
        <v/>
      </c>
    </row>
    <row r="618" spans="1:11" x14ac:dyDescent="0.2">
      <c r="A618" s="12" t="str">
        <f>IFERROR(IF(A617+1&lt;=Duration*VLOOKUP(PaymentFrqcy,Mapping!A:B,2,FALSE),A617+1,""),"")</f>
        <v/>
      </c>
      <c r="B618" s="58" t="str">
        <f t="shared" si="54"/>
        <v/>
      </c>
      <c r="C618" s="59" t="str">
        <f t="shared" si="49"/>
        <v/>
      </c>
      <c r="D618" s="60" t="str">
        <f t="shared" si="50"/>
        <v/>
      </c>
      <c r="E618" s="61" t="str">
        <f>IF(A618="","",InterestRate/VLOOKUP(PaymentFrqcy,Mapping!$A:$B,2,FALSE))</f>
        <v/>
      </c>
      <c r="F618" s="62" t="str">
        <f>IF(A618="","",PMT(E618,Duration*VLOOKUP(PaymentFrqcy,Mapping!A:B,2,FALSE),LoanAmount,,VLOOKUP(PaymentsDue,Mapping!$A:$B,2,FALSE)))</f>
        <v/>
      </c>
      <c r="G618" s="62" t="str">
        <f>IF(A618="","",PPMT(E618,A618,Duration*VLOOKUP(PaymentFrqcy,Mapping!A:B,2,FALSE),LoanAmount,,VLOOKUP(PaymentsDue,Mapping!$A:$B,2,FALSE)))</f>
        <v/>
      </c>
      <c r="H618" s="62" t="str">
        <f>IF(A618="","",IPMT(E618,A618,Duration*VLOOKUP(PaymentFrqcy,Mapping!$A:$B,2,FALSE),LoanAmount,,VLOOKUP(PaymentsDue,Mapping!$A:$B,2,FALSE)))</f>
        <v/>
      </c>
      <c r="I618" s="58" t="str">
        <f t="shared" si="51"/>
        <v/>
      </c>
      <c r="J618" s="12" t="str">
        <f t="shared" si="52"/>
        <v/>
      </c>
      <c r="K618" s="78" t="str">
        <f t="shared" si="53"/>
        <v/>
      </c>
    </row>
    <row r="619" spans="1:11" x14ac:dyDescent="0.2">
      <c r="A619" s="12" t="str">
        <f>IFERROR(IF(A618+1&lt;=Duration*VLOOKUP(PaymentFrqcy,Mapping!A:B,2,FALSE),A618+1,""),"")</f>
        <v/>
      </c>
      <c r="B619" s="58" t="str">
        <f t="shared" si="54"/>
        <v/>
      </c>
      <c r="C619" s="59" t="str">
        <f t="shared" si="49"/>
        <v/>
      </c>
      <c r="D619" s="60" t="str">
        <f t="shared" si="50"/>
        <v/>
      </c>
      <c r="E619" s="61" t="str">
        <f>IF(A619="","",InterestRate/VLOOKUP(PaymentFrqcy,Mapping!$A:$B,2,FALSE))</f>
        <v/>
      </c>
      <c r="F619" s="62" t="str">
        <f>IF(A619="","",PMT(E619,Duration*VLOOKUP(PaymentFrqcy,Mapping!A:B,2,FALSE),LoanAmount,,VLOOKUP(PaymentsDue,Mapping!$A:$B,2,FALSE)))</f>
        <v/>
      </c>
      <c r="G619" s="62" t="str">
        <f>IF(A619="","",PPMT(E619,A619,Duration*VLOOKUP(PaymentFrqcy,Mapping!A:B,2,FALSE),LoanAmount,,VLOOKUP(PaymentsDue,Mapping!$A:$B,2,FALSE)))</f>
        <v/>
      </c>
      <c r="H619" s="62" t="str">
        <f>IF(A619="","",IPMT(E619,A619,Duration*VLOOKUP(PaymentFrqcy,Mapping!$A:$B,2,FALSE),LoanAmount,,VLOOKUP(PaymentsDue,Mapping!$A:$B,2,FALSE)))</f>
        <v/>
      </c>
      <c r="I619" s="58" t="str">
        <f t="shared" si="51"/>
        <v/>
      </c>
      <c r="J619" s="12" t="str">
        <f t="shared" si="52"/>
        <v/>
      </c>
      <c r="K619" s="78" t="str">
        <f t="shared" si="53"/>
        <v/>
      </c>
    </row>
    <row r="620" spans="1:11" x14ac:dyDescent="0.2">
      <c r="A620" s="12" t="str">
        <f>IFERROR(IF(A619+1&lt;=Duration*VLOOKUP(PaymentFrqcy,Mapping!A:B,2,FALSE),A619+1,""),"")</f>
        <v/>
      </c>
      <c r="B620" s="58" t="str">
        <f t="shared" si="54"/>
        <v/>
      </c>
      <c r="C620" s="59" t="str">
        <f t="shared" si="49"/>
        <v/>
      </c>
      <c r="D620" s="60" t="str">
        <f t="shared" si="50"/>
        <v/>
      </c>
      <c r="E620" s="61" t="str">
        <f>IF(A620="","",InterestRate/VLOOKUP(PaymentFrqcy,Mapping!$A:$B,2,FALSE))</f>
        <v/>
      </c>
      <c r="F620" s="62" t="str">
        <f>IF(A620="","",PMT(E620,Duration*VLOOKUP(PaymentFrqcy,Mapping!A:B,2,FALSE),LoanAmount,,VLOOKUP(PaymentsDue,Mapping!$A:$B,2,FALSE)))</f>
        <v/>
      </c>
      <c r="G620" s="62" t="str">
        <f>IF(A620="","",PPMT(E620,A620,Duration*VLOOKUP(PaymentFrqcy,Mapping!A:B,2,FALSE),LoanAmount,,VLOOKUP(PaymentsDue,Mapping!$A:$B,2,FALSE)))</f>
        <v/>
      </c>
      <c r="H620" s="62" t="str">
        <f>IF(A620="","",IPMT(E620,A620,Duration*VLOOKUP(PaymentFrqcy,Mapping!$A:$B,2,FALSE),LoanAmount,,VLOOKUP(PaymentsDue,Mapping!$A:$B,2,FALSE)))</f>
        <v/>
      </c>
      <c r="I620" s="58" t="str">
        <f t="shared" si="51"/>
        <v/>
      </c>
      <c r="J620" s="12" t="str">
        <f t="shared" si="52"/>
        <v/>
      </c>
      <c r="K620" s="78" t="str">
        <f t="shared" si="53"/>
        <v/>
      </c>
    </row>
    <row r="621" spans="1:11" x14ac:dyDescent="0.2">
      <c r="A621" s="12" t="str">
        <f>IFERROR(IF(A620+1&lt;=Duration*VLOOKUP(PaymentFrqcy,Mapping!A:B,2,FALSE),A620+1,""),"")</f>
        <v/>
      </c>
      <c r="B621" s="58" t="str">
        <f t="shared" si="54"/>
        <v/>
      </c>
      <c r="C621" s="59" t="str">
        <f t="shared" si="49"/>
        <v/>
      </c>
      <c r="D621" s="60" t="str">
        <f t="shared" si="50"/>
        <v/>
      </c>
      <c r="E621" s="61" t="str">
        <f>IF(A621="","",InterestRate/VLOOKUP(PaymentFrqcy,Mapping!$A:$B,2,FALSE))</f>
        <v/>
      </c>
      <c r="F621" s="62" t="str">
        <f>IF(A621="","",PMT(E621,Duration*VLOOKUP(PaymentFrqcy,Mapping!A:B,2,FALSE),LoanAmount,,VLOOKUP(PaymentsDue,Mapping!$A:$B,2,FALSE)))</f>
        <v/>
      </c>
      <c r="G621" s="62" t="str">
        <f>IF(A621="","",PPMT(E621,A621,Duration*VLOOKUP(PaymentFrqcy,Mapping!A:B,2,FALSE),LoanAmount,,VLOOKUP(PaymentsDue,Mapping!$A:$B,2,FALSE)))</f>
        <v/>
      </c>
      <c r="H621" s="62" t="str">
        <f>IF(A621="","",IPMT(E621,A621,Duration*VLOOKUP(PaymentFrqcy,Mapping!$A:$B,2,FALSE),LoanAmount,,VLOOKUP(PaymentsDue,Mapping!$A:$B,2,FALSE)))</f>
        <v/>
      </c>
      <c r="I621" s="58" t="str">
        <f t="shared" si="51"/>
        <v/>
      </c>
      <c r="J621" s="12" t="str">
        <f t="shared" si="52"/>
        <v/>
      </c>
      <c r="K621" s="78" t="str">
        <f t="shared" si="53"/>
        <v/>
      </c>
    </row>
    <row r="622" spans="1:11" x14ac:dyDescent="0.2">
      <c r="A622" s="12" t="str">
        <f>IFERROR(IF(A621+1&lt;=Duration*VLOOKUP(PaymentFrqcy,Mapping!A:B,2,FALSE),A621+1,""),"")</f>
        <v/>
      </c>
      <c r="B622" s="58" t="str">
        <f t="shared" si="54"/>
        <v/>
      </c>
      <c r="C622" s="59" t="str">
        <f t="shared" ref="C622:C685" si="55">IF(AND(A622&lt;&gt;"",PaymentFrqcy="Monthly"),DATE(YEAR(C621),MONTH(C621)+1,DAY(C621)),IF(AND(A622&lt;&gt;"",PaymentFrqcy="Quarterly"),DATE(YEAR(C621),MONTH(C621)+3,DAY(C621)),IF(AND(A622&lt;&gt;"",PaymentFrqcy="Semi-Annually"),DATE(YEAR(C621),MONTH(C621)+6,DAY(C621)),"")))</f>
        <v/>
      </c>
      <c r="D622" s="60" t="str">
        <f t="shared" ref="D622:D685" si="56">IFERROR(YEAR(C622),"")</f>
        <v/>
      </c>
      <c r="E622" s="61" t="str">
        <f>IF(A622="","",InterestRate/VLOOKUP(PaymentFrqcy,Mapping!$A:$B,2,FALSE))</f>
        <v/>
      </c>
      <c r="F622" s="62" t="str">
        <f>IF(A622="","",PMT(E622,Duration*VLOOKUP(PaymentFrqcy,Mapping!A:B,2,FALSE),LoanAmount,,VLOOKUP(PaymentsDue,Mapping!$A:$B,2,FALSE)))</f>
        <v/>
      </c>
      <c r="G622" s="62" t="str">
        <f>IF(A622="","",PPMT(E622,A622,Duration*VLOOKUP(PaymentFrqcy,Mapping!A:B,2,FALSE),LoanAmount,,VLOOKUP(PaymentsDue,Mapping!$A:$B,2,FALSE)))</f>
        <v/>
      </c>
      <c r="H622" s="62" t="str">
        <f>IF(A622="","",IPMT(E622,A622,Duration*VLOOKUP(PaymentFrqcy,Mapping!$A:$B,2,FALSE),LoanAmount,,VLOOKUP(PaymentsDue,Mapping!$A:$B,2,FALSE)))</f>
        <v/>
      </c>
      <c r="I622" s="58" t="str">
        <f t="shared" ref="I622:I685" si="57">IFERROR(B622+G622,"")</f>
        <v/>
      </c>
      <c r="J622" s="12" t="str">
        <f t="shared" ref="J622:J685" si="58">IF(A622="","",MONTH(C622))</f>
        <v/>
      </c>
      <c r="K622" s="78" t="str">
        <f t="shared" ref="K622:K685" si="59">IF(A622="","",YEAR(C622))</f>
        <v/>
      </c>
    </row>
    <row r="623" spans="1:11" x14ac:dyDescent="0.2">
      <c r="A623" s="12" t="str">
        <f>IFERROR(IF(A622+1&lt;=Duration*VLOOKUP(PaymentFrqcy,Mapping!A:B,2,FALSE),A622+1,""),"")</f>
        <v/>
      </c>
      <c r="B623" s="58" t="str">
        <f t="shared" si="54"/>
        <v/>
      </c>
      <c r="C623" s="59" t="str">
        <f t="shared" si="55"/>
        <v/>
      </c>
      <c r="D623" s="60" t="str">
        <f t="shared" si="56"/>
        <v/>
      </c>
      <c r="E623" s="61" t="str">
        <f>IF(A623="","",InterestRate/VLOOKUP(PaymentFrqcy,Mapping!$A:$B,2,FALSE))</f>
        <v/>
      </c>
      <c r="F623" s="62" t="str">
        <f>IF(A623="","",PMT(E623,Duration*VLOOKUP(PaymentFrqcy,Mapping!A:B,2,FALSE),LoanAmount,,VLOOKUP(PaymentsDue,Mapping!$A:$B,2,FALSE)))</f>
        <v/>
      </c>
      <c r="G623" s="62" t="str">
        <f>IF(A623="","",PPMT(E623,A623,Duration*VLOOKUP(PaymentFrqcy,Mapping!A:B,2,FALSE),LoanAmount,,VLOOKUP(PaymentsDue,Mapping!$A:$B,2,FALSE)))</f>
        <v/>
      </c>
      <c r="H623" s="62" t="str">
        <f>IF(A623="","",IPMT(E623,A623,Duration*VLOOKUP(PaymentFrqcy,Mapping!$A:$B,2,FALSE),LoanAmount,,VLOOKUP(PaymentsDue,Mapping!$A:$B,2,FALSE)))</f>
        <v/>
      </c>
      <c r="I623" s="58" t="str">
        <f t="shared" si="57"/>
        <v/>
      </c>
      <c r="J623" s="12" t="str">
        <f t="shared" si="58"/>
        <v/>
      </c>
      <c r="K623" s="78" t="str">
        <f t="shared" si="59"/>
        <v/>
      </c>
    </row>
    <row r="624" spans="1:11" x14ac:dyDescent="0.2">
      <c r="A624" s="12" t="str">
        <f>IFERROR(IF(A623+1&lt;=Duration*VLOOKUP(PaymentFrqcy,Mapping!A:B,2,FALSE),A623+1,""),"")</f>
        <v/>
      </c>
      <c r="B624" s="58" t="str">
        <f t="shared" si="54"/>
        <v/>
      </c>
      <c r="C624" s="59" t="str">
        <f t="shared" si="55"/>
        <v/>
      </c>
      <c r="D624" s="60" t="str">
        <f t="shared" si="56"/>
        <v/>
      </c>
      <c r="E624" s="61" t="str">
        <f>IF(A624="","",InterestRate/VLOOKUP(PaymentFrqcy,Mapping!$A:$B,2,FALSE))</f>
        <v/>
      </c>
      <c r="F624" s="62" t="str">
        <f>IF(A624="","",PMT(E624,Duration*VLOOKUP(PaymentFrqcy,Mapping!A:B,2,FALSE),LoanAmount,,VLOOKUP(PaymentsDue,Mapping!$A:$B,2,FALSE)))</f>
        <v/>
      </c>
      <c r="G624" s="62" t="str">
        <f>IF(A624="","",PPMT(E624,A624,Duration*VLOOKUP(PaymentFrqcy,Mapping!A:B,2,FALSE),LoanAmount,,VLOOKUP(PaymentsDue,Mapping!$A:$B,2,FALSE)))</f>
        <v/>
      </c>
      <c r="H624" s="62" t="str">
        <f>IF(A624="","",IPMT(E624,A624,Duration*VLOOKUP(PaymentFrqcy,Mapping!$A:$B,2,FALSE),LoanAmount,,VLOOKUP(PaymentsDue,Mapping!$A:$B,2,FALSE)))</f>
        <v/>
      </c>
      <c r="I624" s="58" t="str">
        <f t="shared" si="57"/>
        <v/>
      </c>
      <c r="J624" s="12" t="str">
        <f t="shared" si="58"/>
        <v/>
      </c>
      <c r="K624" s="78" t="str">
        <f t="shared" si="59"/>
        <v/>
      </c>
    </row>
    <row r="625" spans="1:11" x14ac:dyDescent="0.2">
      <c r="A625" s="12" t="str">
        <f>IFERROR(IF(A624+1&lt;=Duration*VLOOKUP(PaymentFrqcy,Mapping!A:B,2,FALSE),A624+1,""),"")</f>
        <v/>
      </c>
      <c r="B625" s="58" t="str">
        <f t="shared" si="54"/>
        <v/>
      </c>
      <c r="C625" s="59" t="str">
        <f t="shared" si="55"/>
        <v/>
      </c>
      <c r="D625" s="60" t="str">
        <f t="shared" si="56"/>
        <v/>
      </c>
      <c r="E625" s="61" t="str">
        <f>IF(A625="","",InterestRate/VLOOKUP(PaymentFrqcy,Mapping!$A:$B,2,FALSE))</f>
        <v/>
      </c>
      <c r="F625" s="62" t="str">
        <f>IF(A625="","",PMT(E625,Duration*VLOOKUP(PaymentFrqcy,Mapping!A:B,2,FALSE),LoanAmount,,VLOOKUP(PaymentsDue,Mapping!$A:$B,2,FALSE)))</f>
        <v/>
      </c>
      <c r="G625" s="62" t="str">
        <f>IF(A625="","",PPMT(E625,A625,Duration*VLOOKUP(PaymentFrqcy,Mapping!A:B,2,FALSE),LoanAmount,,VLOOKUP(PaymentsDue,Mapping!$A:$B,2,FALSE)))</f>
        <v/>
      </c>
      <c r="H625" s="62" t="str">
        <f>IF(A625="","",IPMT(E625,A625,Duration*VLOOKUP(PaymentFrqcy,Mapping!$A:$B,2,FALSE),LoanAmount,,VLOOKUP(PaymentsDue,Mapping!$A:$B,2,FALSE)))</f>
        <v/>
      </c>
      <c r="I625" s="58" t="str">
        <f t="shared" si="57"/>
        <v/>
      </c>
      <c r="J625" s="12" t="str">
        <f t="shared" si="58"/>
        <v/>
      </c>
      <c r="K625" s="78" t="str">
        <f t="shared" si="59"/>
        <v/>
      </c>
    </row>
    <row r="626" spans="1:11" x14ac:dyDescent="0.2">
      <c r="A626" s="12" t="str">
        <f>IFERROR(IF(A625+1&lt;=Duration*VLOOKUP(PaymentFrqcy,Mapping!A:B,2,FALSE),A625+1,""),"")</f>
        <v/>
      </c>
      <c r="B626" s="58" t="str">
        <f t="shared" si="54"/>
        <v/>
      </c>
      <c r="C626" s="59" t="str">
        <f t="shared" si="55"/>
        <v/>
      </c>
      <c r="D626" s="60" t="str">
        <f t="shared" si="56"/>
        <v/>
      </c>
      <c r="E626" s="61" t="str">
        <f>IF(A626="","",InterestRate/VLOOKUP(PaymentFrqcy,Mapping!$A:$B,2,FALSE))</f>
        <v/>
      </c>
      <c r="F626" s="62" t="str">
        <f>IF(A626="","",PMT(E626,Duration*VLOOKUP(PaymentFrqcy,Mapping!A:B,2,FALSE),LoanAmount,,VLOOKUP(PaymentsDue,Mapping!$A:$B,2,FALSE)))</f>
        <v/>
      </c>
      <c r="G626" s="62" t="str">
        <f>IF(A626="","",PPMT(E626,A626,Duration*VLOOKUP(PaymentFrqcy,Mapping!A:B,2,FALSE),LoanAmount,,VLOOKUP(PaymentsDue,Mapping!$A:$B,2,FALSE)))</f>
        <v/>
      </c>
      <c r="H626" s="62" t="str">
        <f>IF(A626="","",IPMT(E626,A626,Duration*VLOOKUP(PaymentFrqcy,Mapping!$A:$B,2,FALSE),LoanAmount,,VLOOKUP(PaymentsDue,Mapping!$A:$B,2,FALSE)))</f>
        <v/>
      </c>
      <c r="I626" s="58" t="str">
        <f t="shared" si="57"/>
        <v/>
      </c>
      <c r="J626" s="12" t="str">
        <f t="shared" si="58"/>
        <v/>
      </c>
      <c r="K626" s="78" t="str">
        <f t="shared" si="59"/>
        <v/>
      </c>
    </row>
    <row r="627" spans="1:11" x14ac:dyDescent="0.2">
      <c r="A627" s="12" t="str">
        <f>IFERROR(IF(A626+1&lt;=Duration*VLOOKUP(PaymentFrqcy,Mapping!A:B,2,FALSE),A626+1,""),"")</f>
        <v/>
      </c>
      <c r="B627" s="58" t="str">
        <f t="shared" si="54"/>
        <v/>
      </c>
      <c r="C627" s="59" t="str">
        <f t="shared" si="55"/>
        <v/>
      </c>
      <c r="D627" s="60" t="str">
        <f t="shared" si="56"/>
        <v/>
      </c>
      <c r="E627" s="61" t="str">
        <f>IF(A627="","",InterestRate/VLOOKUP(PaymentFrqcy,Mapping!$A:$B,2,FALSE))</f>
        <v/>
      </c>
      <c r="F627" s="62" t="str">
        <f>IF(A627="","",PMT(E627,Duration*VLOOKUP(PaymentFrqcy,Mapping!A:B,2,FALSE),LoanAmount,,VLOOKUP(PaymentsDue,Mapping!$A:$B,2,FALSE)))</f>
        <v/>
      </c>
      <c r="G627" s="62" t="str">
        <f>IF(A627="","",PPMT(E627,A627,Duration*VLOOKUP(PaymentFrqcy,Mapping!A:B,2,FALSE),LoanAmount,,VLOOKUP(PaymentsDue,Mapping!$A:$B,2,FALSE)))</f>
        <v/>
      </c>
      <c r="H627" s="62" t="str">
        <f>IF(A627="","",IPMT(E627,A627,Duration*VLOOKUP(PaymentFrqcy,Mapping!$A:$B,2,FALSE),LoanAmount,,VLOOKUP(PaymentsDue,Mapping!$A:$B,2,FALSE)))</f>
        <v/>
      </c>
      <c r="I627" s="58" t="str">
        <f t="shared" si="57"/>
        <v/>
      </c>
      <c r="J627" s="12" t="str">
        <f t="shared" si="58"/>
        <v/>
      </c>
      <c r="K627" s="78" t="str">
        <f t="shared" si="59"/>
        <v/>
      </c>
    </row>
    <row r="628" spans="1:11" x14ac:dyDescent="0.2">
      <c r="A628" s="12" t="str">
        <f>IFERROR(IF(A627+1&lt;=Duration*VLOOKUP(PaymentFrqcy,Mapping!A:B,2,FALSE),A627+1,""),"")</f>
        <v/>
      </c>
      <c r="B628" s="58" t="str">
        <f t="shared" ref="B628:B691" si="60">IFERROR(IF(ROUNDDOWN(I627,0)=0,"",I627),"")</f>
        <v/>
      </c>
      <c r="C628" s="59" t="str">
        <f t="shared" si="55"/>
        <v/>
      </c>
      <c r="D628" s="60" t="str">
        <f t="shared" si="56"/>
        <v/>
      </c>
      <c r="E628" s="61" t="str">
        <f>IF(A628="","",InterestRate/VLOOKUP(PaymentFrqcy,Mapping!$A:$B,2,FALSE))</f>
        <v/>
      </c>
      <c r="F628" s="62" t="str">
        <f>IF(A628="","",PMT(E628,Duration*VLOOKUP(PaymentFrqcy,Mapping!A:B,2,FALSE),LoanAmount,,VLOOKUP(PaymentsDue,Mapping!$A:$B,2,FALSE)))</f>
        <v/>
      </c>
      <c r="G628" s="62" t="str">
        <f>IF(A628="","",PPMT(E628,A628,Duration*VLOOKUP(PaymentFrqcy,Mapping!A:B,2,FALSE),LoanAmount,,VLOOKUP(PaymentsDue,Mapping!$A:$B,2,FALSE)))</f>
        <v/>
      </c>
      <c r="H628" s="62" t="str">
        <f>IF(A628="","",IPMT(E628,A628,Duration*VLOOKUP(PaymentFrqcy,Mapping!$A:$B,2,FALSE),LoanAmount,,VLOOKUP(PaymentsDue,Mapping!$A:$B,2,FALSE)))</f>
        <v/>
      </c>
      <c r="I628" s="58" t="str">
        <f t="shared" si="57"/>
        <v/>
      </c>
      <c r="J628" s="12" t="str">
        <f t="shared" si="58"/>
        <v/>
      </c>
      <c r="K628" s="78" t="str">
        <f t="shared" si="59"/>
        <v/>
      </c>
    </row>
    <row r="629" spans="1:11" x14ac:dyDescent="0.2">
      <c r="A629" s="12" t="str">
        <f>IFERROR(IF(A628+1&lt;=Duration*VLOOKUP(PaymentFrqcy,Mapping!A:B,2,FALSE),A628+1,""),"")</f>
        <v/>
      </c>
      <c r="B629" s="58" t="str">
        <f t="shared" si="60"/>
        <v/>
      </c>
      <c r="C629" s="59" t="str">
        <f t="shared" si="55"/>
        <v/>
      </c>
      <c r="D629" s="60" t="str">
        <f t="shared" si="56"/>
        <v/>
      </c>
      <c r="E629" s="61" t="str">
        <f>IF(A629="","",InterestRate/VLOOKUP(PaymentFrqcy,Mapping!$A:$B,2,FALSE))</f>
        <v/>
      </c>
      <c r="F629" s="62" t="str">
        <f>IF(A629="","",PMT(E629,Duration*VLOOKUP(PaymentFrqcy,Mapping!A:B,2,FALSE),LoanAmount,,VLOOKUP(PaymentsDue,Mapping!$A:$B,2,FALSE)))</f>
        <v/>
      </c>
      <c r="G629" s="62" t="str">
        <f>IF(A629="","",PPMT(E629,A629,Duration*VLOOKUP(PaymentFrqcy,Mapping!A:B,2,FALSE),LoanAmount,,VLOOKUP(PaymentsDue,Mapping!$A:$B,2,FALSE)))</f>
        <v/>
      </c>
      <c r="H629" s="62" t="str">
        <f>IF(A629="","",IPMT(E629,A629,Duration*VLOOKUP(PaymentFrqcy,Mapping!$A:$B,2,FALSE),LoanAmount,,VLOOKUP(PaymentsDue,Mapping!$A:$B,2,FALSE)))</f>
        <v/>
      </c>
      <c r="I629" s="58" t="str">
        <f t="shared" si="57"/>
        <v/>
      </c>
      <c r="J629" s="12" t="str">
        <f t="shared" si="58"/>
        <v/>
      </c>
      <c r="K629" s="78" t="str">
        <f t="shared" si="59"/>
        <v/>
      </c>
    </row>
    <row r="630" spans="1:11" x14ac:dyDescent="0.2">
      <c r="A630" s="12" t="str">
        <f>IFERROR(IF(A629+1&lt;=Duration*VLOOKUP(PaymentFrqcy,Mapping!A:B,2,FALSE),A629+1,""),"")</f>
        <v/>
      </c>
      <c r="B630" s="58" t="str">
        <f t="shared" si="60"/>
        <v/>
      </c>
      <c r="C630" s="59" t="str">
        <f t="shared" si="55"/>
        <v/>
      </c>
      <c r="D630" s="60" t="str">
        <f t="shared" si="56"/>
        <v/>
      </c>
      <c r="E630" s="61" t="str">
        <f>IF(A630="","",InterestRate/VLOOKUP(PaymentFrqcy,Mapping!$A:$B,2,FALSE))</f>
        <v/>
      </c>
      <c r="F630" s="62" t="str">
        <f>IF(A630="","",PMT(E630,Duration*VLOOKUP(PaymentFrqcy,Mapping!A:B,2,FALSE),LoanAmount,,VLOOKUP(PaymentsDue,Mapping!$A:$B,2,FALSE)))</f>
        <v/>
      </c>
      <c r="G630" s="62" t="str">
        <f>IF(A630="","",PPMT(E630,A630,Duration*VLOOKUP(PaymentFrqcy,Mapping!A:B,2,FALSE),LoanAmount,,VLOOKUP(PaymentsDue,Mapping!$A:$B,2,FALSE)))</f>
        <v/>
      </c>
      <c r="H630" s="62" t="str">
        <f>IF(A630="","",IPMT(E630,A630,Duration*VLOOKUP(PaymentFrqcy,Mapping!$A:$B,2,FALSE),LoanAmount,,VLOOKUP(PaymentsDue,Mapping!$A:$B,2,FALSE)))</f>
        <v/>
      </c>
      <c r="I630" s="58" t="str">
        <f t="shared" si="57"/>
        <v/>
      </c>
      <c r="J630" s="12" t="str">
        <f t="shared" si="58"/>
        <v/>
      </c>
      <c r="K630" s="78" t="str">
        <f t="shared" si="59"/>
        <v/>
      </c>
    </row>
    <row r="631" spans="1:11" x14ac:dyDescent="0.2">
      <c r="A631" s="12" t="str">
        <f>IFERROR(IF(A630+1&lt;=Duration*VLOOKUP(PaymentFrqcy,Mapping!A:B,2,FALSE),A630+1,""),"")</f>
        <v/>
      </c>
      <c r="B631" s="58" t="str">
        <f t="shared" si="60"/>
        <v/>
      </c>
      <c r="C631" s="59" t="str">
        <f t="shared" si="55"/>
        <v/>
      </c>
      <c r="D631" s="60" t="str">
        <f t="shared" si="56"/>
        <v/>
      </c>
      <c r="E631" s="61" t="str">
        <f>IF(A631="","",InterestRate/VLOOKUP(PaymentFrqcy,Mapping!$A:$B,2,FALSE))</f>
        <v/>
      </c>
      <c r="F631" s="62" t="str">
        <f>IF(A631="","",PMT(E631,Duration*VLOOKUP(PaymentFrqcy,Mapping!A:B,2,FALSE),LoanAmount,,VLOOKUP(PaymentsDue,Mapping!$A:$B,2,FALSE)))</f>
        <v/>
      </c>
      <c r="G631" s="62" t="str">
        <f>IF(A631="","",PPMT(E631,A631,Duration*VLOOKUP(PaymentFrqcy,Mapping!A:B,2,FALSE),LoanAmount,,VLOOKUP(PaymentsDue,Mapping!$A:$B,2,FALSE)))</f>
        <v/>
      </c>
      <c r="H631" s="62" t="str">
        <f>IF(A631="","",IPMT(E631,A631,Duration*VLOOKUP(PaymentFrqcy,Mapping!$A:$B,2,FALSE),LoanAmount,,VLOOKUP(PaymentsDue,Mapping!$A:$B,2,FALSE)))</f>
        <v/>
      </c>
      <c r="I631" s="58" t="str">
        <f t="shared" si="57"/>
        <v/>
      </c>
      <c r="J631" s="12" t="str">
        <f t="shared" si="58"/>
        <v/>
      </c>
      <c r="K631" s="78" t="str">
        <f t="shared" si="59"/>
        <v/>
      </c>
    </row>
    <row r="632" spans="1:11" x14ac:dyDescent="0.2">
      <c r="A632" s="12" t="str">
        <f>IFERROR(IF(A631+1&lt;=Duration*VLOOKUP(PaymentFrqcy,Mapping!A:B,2,FALSE),A631+1,""),"")</f>
        <v/>
      </c>
      <c r="B632" s="58" t="str">
        <f t="shared" si="60"/>
        <v/>
      </c>
      <c r="C632" s="59" t="str">
        <f t="shared" si="55"/>
        <v/>
      </c>
      <c r="D632" s="60" t="str">
        <f t="shared" si="56"/>
        <v/>
      </c>
      <c r="E632" s="61" t="str">
        <f>IF(A632="","",InterestRate/VLOOKUP(PaymentFrqcy,Mapping!$A:$B,2,FALSE))</f>
        <v/>
      </c>
      <c r="F632" s="62" t="str">
        <f>IF(A632="","",PMT(E632,Duration*VLOOKUP(PaymentFrqcy,Mapping!A:B,2,FALSE),LoanAmount,,VLOOKUP(PaymentsDue,Mapping!$A:$B,2,FALSE)))</f>
        <v/>
      </c>
      <c r="G632" s="62" t="str">
        <f>IF(A632="","",PPMT(E632,A632,Duration*VLOOKUP(PaymentFrqcy,Mapping!A:B,2,FALSE),LoanAmount,,VLOOKUP(PaymentsDue,Mapping!$A:$B,2,FALSE)))</f>
        <v/>
      </c>
      <c r="H632" s="62" t="str">
        <f>IF(A632="","",IPMT(E632,A632,Duration*VLOOKUP(PaymentFrqcy,Mapping!$A:$B,2,FALSE),LoanAmount,,VLOOKUP(PaymentsDue,Mapping!$A:$B,2,FALSE)))</f>
        <v/>
      </c>
      <c r="I632" s="58" t="str">
        <f t="shared" si="57"/>
        <v/>
      </c>
      <c r="J632" s="12" t="str">
        <f t="shared" si="58"/>
        <v/>
      </c>
      <c r="K632" s="78" t="str">
        <f t="shared" si="59"/>
        <v/>
      </c>
    </row>
    <row r="633" spans="1:11" x14ac:dyDescent="0.2">
      <c r="A633" s="12" t="str">
        <f>IFERROR(IF(A632+1&lt;=Duration*VLOOKUP(PaymentFrqcy,Mapping!A:B,2,FALSE),A632+1,""),"")</f>
        <v/>
      </c>
      <c r="B633" s="58" t="str">
        <f t="shared" si="60"/>
        <v/>
      </c>
      <c r="C633" s="59" t="str">
        <f t="shared" si="55"/>
        <v/>
      </c>
      <c r="D633" s="60" t="str">
        <f t="shared" si="56"/>
        <v/>
      </c>
      <c r="E633" s="61" t="str">
        <f>IF(A633="","",InterestRate/VLOOKUP(PaymentFrqcy,Mapping!$A:$B,2,FALSE))</f>
        <v/>
      </c>
      <c r="F633" s="62" t="str">
        <f>IF(A633="","",PMT(E633,Duration*VLOOKUP(PaymentFrqcy,Mapping!A:B,2,FALSE),LoanAmount,,VLOOKUP(PaymentsDue,Mapping!$A:$B,2,FALSE)))</f>
        <v/>
      </c>
      <c r="G633" s="62" t="str">
        <f>IF(A633="","",PPMT(E633,A633,Duration*VLOOKUP(PaymentFrqcy,Mapping!A:B,2,FALSE),LoanAmount,,VLOOKUP(PaymentsDue,Mapping!$A:$B,2,FALSE)))</f>
        <v/>
      </c>
      <c r="H633" s="62" t="str">
        <f>IF(A633="","",IPMT(E633,A633,Duration*VLOOKUP(PaymentFrqcy,Mapping!$A:$B,2,FALSE),LoanAmount,,VLOOKUP(PaymentsDue,Mapping!$A:$B,2,FALSE)))</f>
        <v/>
      </c>
      <c r="I633" s="58" t="str">
        <f t="shared" si="57"/>
        <v/>
      </c>
      <c r="J633" s="12" t="str">
        <f t="shared" si="58"/>
        <v/>
      </c>
      <c r="K633" s="78" t="str">
        <f t="shared" si="59"/>
        <v/>
      </c>
    </row>
    <row r="634" spans="1:11" x14ac:dyDescent="0.2">
      <c r="A634" s="12" t="str">
        <f>IFERROR(IF(A633+1&lt;=Duration*VLOOKUP(PaymentFrqcy,Mapping!A:B,2,FALSE),A633+1,""),"")</f>
        <v/>
      </c>
      <c r="B634" s="58" t="str">
        <f t="shared" si="60"/>
        <v/>
      </c>
      <c r="C634" s="59" t="str">
        <f t="shared" si="55"/>
        <v/>
      </c>
      <c r="D634" s="60" t="str">
        <f t="shared" si="56"/>
        <v/>
      </c>
      <c r="E634" s="61" t="str">
        <f>IF(A634="","",InterestRate/VLOOKUP(PaymentFrqcy,Mapping!$A:$B,2,FALSE))</f>
        <v/>
      </c>
      <c r="F634" s="62" t="str">
        <f>IF(A634="","",PMT(E634,Duration*VLOOKUP(PaymentFrqcy,Mapping!A:B,2,FALSE),LoanAmount,,VLOOKUP(PaymentsDue,Mapping!$A:$B,2,FALSE)))</f>
        <v/>
      </c>
      <c r="G634" s="62" t="str">
        <f>IF(A634="","",PPMT(E634,A634,Duration*VLOOKUP(PaymentFrqcy,Mapping!A:B,2,FALSE),LoanAmount,,VLOOKUP(PaymentsDue,Mapping!$A:$B,2,FALSE)))</f>
        <v/>
      </c>
      <c r="H634" s="62" t="str">
        <f>IF(A634="","",IPMT(E634,A634,Duration*VLOOKUP(PaymentFrqcy,Mapping!$A:$B,2,FALSE),LoanAmount,,VLOOKUP(PaymentsDue,Mapping!$A:$B,2,FALSE)))</f>
        <v/>
      </c>
      <c r="I634" s="58" t="str">
        <f t="shared" si="57"/>
        <v/>
      </c>
      <c r="J634" s="12" t="str">
        <f t="shared" si="58"/>
        <v/>
      </c>
      <c r="K634" s="78" t="str">
        <f t="shared" si="59"/>
        <v/>
      </c>
    </row>
    <row r="635" spans="1:11" x14ac:dyDescent="0.2">
      <c r="A635" s="12" t="str">
        <f>IFERROR(IF(A634+1&lt;=Duration*VLOOKUP(PaymentFrqcy,Mapping!A:B,2,FALSE),A634+1,""),"")</f>
        <v/>
      </c>
      <c r="B635" s="58" t="str">
        <f t="shared" si="60"/>
        <v/>
      </c>
      <c r="C635" s="59" t="str">
        <f t="shared" si="55"/>
        <v/>
      </c>
      <c r="D635" s="60" t="str">
        <f t="shared" si="56"/>
        <v/>
      </c>
      <c r="E635" s="61" t="str">
        <f>IF(A635="","",InterestRate/VLOOKUP(PaymentFrqcy,Mapping!$A:$B,2,FALSE))</f>
        <v/>
      </c>
      <c r="F635" s="62" t="str">
        <f>IF(A635="","",PMT(E635,Duration*VLOOKUP(PaymentFrqcy,Mapping!A:B,2,FALSE),LoanAmount,,VLOOKUP(PaymentsDue,Mapping!$A:$B,2,FALSE)))</f>
        <v/>
      </c>
      <c r="G635" s="62" t="str">
        <f>IF(A635="","",PPMT(E635,A635,Duration*VLOOKUP(PaymentFrqcy,Mapping!A:B,2,FALSE),LoanAmount,,VLOOKUP(PaymentsDue,Mapping!$A:$B,2,FALSE)))</f>
        <v/>
      </c>
      <c r="H635" s="62" t="str">
        <f>IF(A635="","",IPMT(E635,A635,Duration*VLOOKUP(PaymentFrqcy,Mapping!$A:$B,2,FALSE),LoanAmount,,VLOOKUP(PaymentsDue,Mapping!$A:$B,2,FALSE)))</f>
        <v/>
      </c>
      <c r="I635" s="58" t="str">
        <f t="shared" si="57"/>
        <v/>
      </c>
      <c r="J635" s="12" t="str">
        <f t="shared" si="58"/>
        <v/>
      </c>
      <c r="K635" s="78" t="str">
        <f t="shared" si="59"/>
        <v/>
      </c>
    </row>
    <row r="636" spans="1:11" x14ac:dyDescent="0.2">
      <c r="A636" s="12" t="str">
        <f>IFERROR(IF(A635+1&lt;=Duration*VLOOKUP(PaymentFrqcy,Mapping!A:B,2,FALSE),A635+1,""),"")</f>
        <v/>
      </c>
      <c r="B636" s="58" t="str">
        <f t="shared" si="60"/>
        <v/>
      </c>
      <c r="C636" s="59" t="str">
        <f t="shared" si="55"/>
        <v/>
      </c>
      <c r="D636" s="60" t="str">
        <f t="shared" si="56"/>
        <v/>
      </c>
      <c r="E636" s="61" t="str">
        <f>IF(A636="","",InterestRate/VLOOKUP(PaymentFrqcy,Mapping!$A:$B,2,FALSE))</f>
        <v/>
      </c>
      <c r="F636" s="62" t="str">
        <f>IF(A636="","",PMT(E636,Duration*VLOOKUP(PaymentFrqcy,Mapping!A:B,2,FALSE),LoanAmount,,VLOOKUP(PaymentsDue,Mapping!$A:$B,2,FALSE)))</f>
        <v/>
      </c>
      <c r="G636" s="62" t="str">
        <f>IF(A636="","",PPMT(E636,A636,Duration*VLOOKUP(PaymentFrqcy,Mapping!A:B,2,FALSE),LoanAmount,,VLOOKUP(PaymentsDue,Mapping!$A:$B,2,FALSE)))</f>
        <v/>
      </c>
      <c r="H636" s="62" t="str">
        <f>IF(A636="","",IPMT(E636,A636,Duration*VLOOKUP(PaymentFrqcy,Mapping!$A:$B,2,FALSE),LoanAmount,,VLOOKUP(PaymentsDue,Mapping!$A:$B,2,FALSE)))</f>
        <v/>
      </c>
      <c r="I636" s="58" t="str">
        <f t="shared" si="57"/>
        <v/>
      </c>
      <c r="J636" s="12" t="str">
        <f t="shared" si="58"/>
        <v/>
      </c>
      <c r="K636" s="78" t="str">
        <f t="shared" si="59"/>
        <v/>
      </c>
    </row>
    <row r="637" spans="1:11" x14ac:dyDescent="0.2">
      <c r="A637" s="12" t="str">
        <f>IFERROR(IF(A636+1&lt;=Duration*VLOOKUP(PaymentFrqcy,Mapping!A:B,2,FALSE),A636+1,""),"")</f>
        <v/>
      </c>
      <c r="B637" s="58" t="str">
        <f t="shared" si="60"/>
        <v/>
      </c>
      <c r="C637" s="59" t="str">
        <f t="shared" si="55"/>
        <v/>
      </c>
      <c r="D637" s="60" t="str">
        <f t="shared" si="56"/>
        <v/>
      </c>
      <c r="E637" s="61" t="str">
        <f>IF(A637="","",InterestRate/VLOOKUP(PaymentFrqcy,Mapping!$A:$B,2,FALSE))</f>
        <v/>
      </c>
      <c r="F637" s="62" t="str">
        <f>IF(A637="","",PMT(E637,Duration*VLOOKUP(PaymentFrqcy,Mapping!A:B,2,FALSE),LoanAmount,,VLOOKUP(PaymentsDue,Mapping!$A:$B,2,FALSE)))</f>
        <v/>
      </c>
      <c r="G637" s="62" t="str">
        <f>IF(A637="","",PPMT(E637,A637,Duration*VLOOKUP(PaymentFrqcy,Mapping!A:B,2,FALSE),LoanAmount,,VLOOKUP(PaymentsDue,Mapping!$A:$B,2,FALSE)))</f>
        <v/>
      </c>
      <c r="H637" s="62" t="str">
        <f>IF(A637="","",IPMT(E637,A637,Duration*VLOOKUP(PaymentFrqcy,Mapping!$A:$B,2,FALSE),LoanAmount,,VLOOKUP(PaymentsDue,Mapping!$A:$B,2,FALSE)))</f>
        <v/>
      </c>
      <c r="I637" s="58" t="str">
        <f t="shared" si="57"/>
        <v/>
      </c>
      <c r="J637" s="12" t="str">
        <f t="shared" si="58"/>
        <v/>
      </c>
      <c r="K637" s="78" t="str">
        <f t="shared" si="59"/>
        <v/>
      </c>
    </row>
    <row r="638" spans="1:11" x14ac:dyDescent="0.2">
      <c r="A638" s="12" t="str">
        <f>IFERROR(IF(A637+1&lt;=Duration*VLOOKUP(PaymentFrqcy,Mapping!A:B,2,FALSE),A637+1,""),"")</f>
        <v/>
      </c>
      <c r="B638" s="58" t="str">
        <f t="shared" si="60"/>
        <v/>
      </c>
      <c r="C638" s="59" t="str">
        <f t="shared" si="55"/>
        <v/>
      </c>
      <c r="D638" s="60" t="str">
        <f t="shared" si="56"/>
        <v/>
      </c>
      <c r="E638" s="61" t="str">
        <f>IF(A638="","",InterestRate/VLOOKUP(PaymentFrqcy,Mapping!$A:$B,2,FALSE))</f>
        <v/>
      </c>
      <c r="F638" s="62" t="str">
        <f>IF(A638="","",PMT(E638,Duration*VLOOKUP(PaymentFrqcy,Mapping!A:B,2,FALSE),LoanAmount,,VLOOKUP(PaymentsDue,Mapping!$A:$B,2,FALSE)))</f>
        <v/>
      </c>
      <c r="G638" s="62" t="str">
        <f>IF(A638="","",PPMT(E638,A638,Duration*VLOOKUP(PaymentFrqcy,Mapping!A:B,2,FALSE),LoanAmount,,VLOOKUP(PaymentsDue,Mapping!$A:$B,2,FALSE)))</f>
        <v/>
      </c>
      <c r="H638" s="62" t="str">
        <f>IF(A638="","",IPMT(E638,A638,Duration*VLOOKUP(PaymentFrqcy,Mapping!$A:$B,2,FALSE),LoanAmount,,VLOOKUP(PaymentsDue,Mapping!$A:$B,2,FALSE)))</f>
        <v/>
      </c>
      <c r="I638" s="58" t="str">
        <f t="shared" si="57"/>
        <v/>
      </c>
      <c r="J638" s="12" t="str">
        <f t="shared" si="58"/>
        <v/>
      </c>
      <c r="K638" s="78" t="str">
        <f t="shared" si="59"/>
        <v/>
      </c>
    </row>
    <row r="639" spans="1:11" x14ac:dyDescent="0.2">
      <c r="A639" s="12" t="str">
        <f>IFERROR(IF(A638+1&lt;=Duration*VLOOKUP(PaymentFrqcy,Mapping!A:B,2,FALSE),A638+1,""),"")</f>
        <v/>
      </c>
      <c r="B639" s="58" t="str">
        <f t="shared" si="60"/>
        <v/>
      </c>
      <c r="C639" s="59" t="str">
        <f t="shared" si="55"/>
        <v/>
      </c>
      <c r="D639" s="60" t="str">
        <f t="shared" si="56"/>
        <v/>
      </c>
      <c r="E639" s="61" t="str">
        <f>IF(A639="","",InterestRate/VLOOKUP(PaymentFrqcy,Mapping!$A:$B,2,FALSE))</f>
        <v/>
      </c>
      <c r="F639" s="62" t="str">
        <f>IF(A639="","",PMT(E639,Duration*VLOOKUP(PaymentFrqcy,Mapping!A:B,2,FALSE),LoanAmount,,VLOOKUP(PaymentsDue,Mapping!$A:$B,2,FALSE)))</f>
        <v/>
      </c>
      <c r="G639" s="62" t="str">
        <f>IF(A639="","",PPMT(E639,A639,Duration*VLOOKUP(PaymentFrqcy,Mapping!A:B,2,FALSE),LoanAmount,,VLOOKUP(PaymentsDue,Mapping!$A:$B,2,FALSE)))</f>
        <v/>
      </c>
      <c r="H639" s="62" t="str">
        <f>IF(A639="","",IPMT(E639,A639,Duration*VLOOKUP(PaymentFrqcy,Mapping!$A:$B,2,FALSE),LoanAmount,,VLOOKUP(PaymentsDue,Mapping!$A:$B,2,FALSE)))</f>
        <v/>
      </c>
      <c r="I639" s="58" t="str">
        <f t="shared" si="57"/>
        <v/>
      </c>
      <c r="J639" s="12" t="str">
        <f t="shared" si="58"/>
        <v/>
      </c>
      <c r="K639" s="78" t="str">
        <f t="shared" si="59"/>
        <v/>
      </c>
    </row>
    <row r="640" spans="1:11" x14ac:dyDescent="0.2">
      <c r="A640" s="12" t="str">
        <f>IFERROR(IF(A639+1&lt;=Duration*VLOOKUP(PaymentFrqcy,Mapping!A:B,2,FALSE),A639+1,""),"")</f>
        <v/>
      </c>
      <c r="B640" s="58" t="str">
        <f t="shared" si="60"/>
        <v/>
      </c>
      <c r="C640" s="59" t="str">
        <f t="shared" si="55"/>
        <v/>
      </c>
      <c r="D640" s="60" t="str">
        <f t="shared" si="56"/>
        <v/>
      </c>
      <c r="E640" s="61" t="str">
        <f>IF(A640="","",InterestRate/VLOOKUP(PaymentFrqcy,Mapping!$A:$B,2,FALSE))</f>
        <v/>
      </c>
      <c r="F640" s="62" t="str">
        <f>IF(A640="","",PMT(E640,Duration*VLOOKUP(PaymentFrqcy,Mapping!A:B,2,FALSE),LoanAmount,,VLOOKUP(PaymentsDue,Mapping!$A:$B,2,FALSE)))</f>
        <v/>
      </c>
      <c r="G640" s="62" t="str">
        <f>IF(A640="","",PPMT(E640,A640,Duration*VLOOKUP(PaymentFrqcy,Mapping!A:B,2,FALSE),LoanAmount,,VLOOKUP(PaymentsDue,Mapping!$A:$B,2,FALSE)))</f>
        <v/>
      </c>
      <c r="H640" s="62" t="str">
        <f>IF(A640="","",IPMT(E640,A640,Duration*VLOOKUP(PaymentFrqcy,Mapping!$A:$B,2,FALSE),LoanAmount,,VLOOKUP(PaymentsDue,Mapping!$A:$B,2,FALSE)))</f>
        <v/>
      </c>
      <c r="I640" s="58" t="str">
        <f t="shared" si="57"/>
        <v/>
      </c>
      <c r="J640" s="12" t="str">
        <f t="shared" si="58"/>
        <v/>
      </c>
      <c r="K640" s="78" t="str">
        <f t="shared" si="59"/>
        <v/>
      </c>
    </row>
    <row r="641" spans="1:11" x14ac:dyDescent="0.2">
      <c r="A641" s="12" t="str">
        <f>IFERROR(IF(A640+1&lt;=Duration*VLOOKUP(PaymentFrqcy,Mapping!A:B,2,FALSE),A640+1,""),"")</f>
        <v/>
      </c>
      <c r="B641" s="58" t="str">
        <f t="shared" si="60"/>
        <v/>
      </c>
      <c r="C641" s="59" t="str">
        <f t="shared" si="55"/>
        <v/>
      </c>
      <c r="D641" s="60" t="str">
        <f t="shared" si="56"/>
        <v/>
      </c>
      <c r="E641" s="61" t="str">
        <f>IF(A641="","",InterestRate/VLOOKUP(PaymentFrqcy,Mapping!$A:$B,2,FALSE))</f>
        <v/>
      </c>
      <c r="F641" s="62" t="str">
        <f>IF(A641="","",PMT(E641,Duration*VLOOKUP(PaymentFrqcy,Mapping!A:B,2,FALSE),LoanAmount,,VLOOKUP(PaymentsDue,Mapping!$A:$B,2,FALSE)))</f>
        <v/>
      </c>
      <c r="G641" s="62" t="str">
        <f>IF(A641="","",PPMT(E641,A641,Duration*VLOOKUP(PaymentFrqcy,Mapping!A:B,2,FALSE),LoanAmount,,VLOOKUP(PaymentsDue,Mapping!$A:$B,2,FALSE)))</f>
        <v/>
      </c>
      <c r="H641" s="62" t="str">
        <f>IF(A641="","",IPMT(E641,A641,Duration*VLOOKUP(PaymentFrqcy,Mapping!$A:$B,2,FALSE),LoanAmount,,VLOOKUP(PaymentsDue,Mapping!$A:$B,2,FALSE)))</f>
        <v/>
      </c>
      <c r="I641" s="58" t="str">
        <f t="shared" si="57"/>
        <v/>
      </c>
      <c r="J641" s="12" t="str">
        <f t="shared" si="58"/>
        <v/>
      </c>
      <c r="K641" s="78" t="str">
        <f t="shared" si="59"/>
        <v/>
      </c>
    </row>
    <row r="642" spans="1:11" x14ac:dyDescent="0.2">
      <c r="A642" s="12" t="str">
        <f>IFERROR(IF(A641+1&lt;=Duration*VLOOKUP(PaymentFrqcy,Mapping!A:B,2,FALSE),A641+1,""),"")</f>
        <v/>
      </c>
      <c r="B642" s="58" t="str">
        <f t="shared" si="60"/>
        <v/>
      </c>
      <c r="C642" s="59" t="str">
        <f t="shared" si="55"/>
        <v/>
      </c>
      <c r="D642" s="60" t="str">
        <f t="shared" si="56"/>
        <v/>
      </c>
      <c r="E642" s="61" t="str">
        <f>IF(A642="","",InterestRate/VLOOKUP(PaymentFrqcy,Mapping!$A:$B,2,FALSE))</f>
        <v/>
      </c>
      <c r="F642" s="62" t="str">
        <f>IF(A642="","",PMT(E642,Duration*VLOOKUP(PaymentFrqcy,Mapping!A:B,2,FALSE),LoanAmount,,VLOOKUP(PaymentsDue,Mapping!$A:$B,2,FALSE)))</f>
        <v/>
      </c>
      <c r="G642" s="62" t="str">
        <f>IF(A642="","",PPMT(E642,A642,Duration*VLOOKUP(PaymentFrqcy,Mapping!A:B,2,FALSE),LoanAmount,,VLOOKUP(PaymentsDue,Mapping!$A:$B,2,FALSE)))</f>
        <v/>
      </c>
      <c r="H642" s="62" t="str">
        <f>IF(A642="","",IPMT(E642,A642,Duration*VLOOKUP(PaymentFrqcy,Mapping!$A:$B,2,FALSE),LoanAmount,,VLOOKUP(PaymentsDue,Mapping!$A:$B,2,FALSE)))</f>
        <v/>
      </c>
      <c r="I642" s="58" t="str">
        <f t="shared" si="57"/>
        <v/>
      </c>
      <c r="J642" s="12" t="str">
        <f t="shared" si="58"/>
        <v/>
      </c>
      <c r="K642" s="78" t="str">
        <f t="shared" si="59"/>
        <v/>
      </c>
    </row>
    <row r="643" spans="1:11" x14ac:dyDescent="0.2">
      <c r="A643" s="12" t="str">
        <f>IFERROR(IF(A642+1&lt;=Duration*VLOOKUP(PaymentFrqcy,Mapping!A:B,2,FALSE),A642+1,""),"")</f>
        <v/>
      </c>
      <c r="B643" s="58" t="str">
        <f t="shared" si="60"/>
        <v/>
      </c>
      <c r="C643" s="59" t="str">
        <f t="shared" si="55"/>
        <v/>
      </c>
      <c r="D643" s="60" t="str">
        <f t="shared" si="56"/>
        <v/>
      </c>
      <c r="E643" s="61" t="str">
        <f>IF(A643="","",InterestRate/VLOOKUP(PaymentFrqcy,Mapping!$A:$B,2,FALSE))</f>
        <v/>
      </c>
      <c r="F643" s="62" t="str">
        <f>IF(A643="","",PMT(E643,Duration*VLOOKUP(PaymentFrqcy,Mapping!A:B,2,FALSE),LoanAmount,,VLOOKUP(PaymentsDue,Mapping!$A:$B,2,FALSE)))</f>
        <v/>
      </c>
      <c r="G643" s="62" t="str">
        <f>IF(A643="","",PPMT(E643,A643,Duration*VLOOKUP(PaymentFrqcy,Mapping!A:B,2,FALSE),LoanAmount,,VLOOKUP(PaymentsDue,Mapping!$A:$B,2,FALSE)))</f>
        <v/>
      </c>
      <c r="H643" s="62" t="str">
        <f>IF(A643="","",IPMT(E643,A643,Duration*VLOOKUP(PaymentFrqcy,Mapping!$A:$B,2,FALSE),LoanAmount,,VLOOKUP(PaymentsDue,Mapping!$A:$B,2,FALSE)))</f>
        <v/>
      </c>
      <c r="I643" s="58" t="str">
        <f t="shared" si="57"/>
        <v/>
      </c>
      <c r="J643" s="12" t="str">
        <f t="shared" si="58"/>
        <v/>
      </c>
      <c r="K643" s="78" t="str">
        <f t="shared" si="59"/>
        <v/>
      </c>
    </row>
    <row r="644" spans="1:11" x14ac:dyDescent="0.2">
      <c r="A644" s="12" t="str">
        <f>IFERROR(IF(A643+1&lt;=Duration*VLOOKUP(PaymentFrqcy,Mapping!A:B,2,FALSE),A643+1,""),"")</f>
        <v/>
      </c>
      <c r="B644" s="58" t="str">
        <f t="shared" si="60"/>
        <v/>
      </c>
      <c r="C644" s="59" t="str">
        <f t="shared" si="55"/>
        <v/>
      </c>
      <c r="D644" s="60" t="str">
        <f t="shared" si="56"/>
        <v/>
      </c>
      <c r="E644" s="61" t="str">
        <f>IF(A644="","",InterestRate/VLOOKUP(PaymentFrqcy,Mapping!$A:$B,2,FALSE))</f>
        <v/>
      </c>
      <c r="F644" s="62" t="str">
        <f>IF(A644="","",PMT(E644,Duration*VLOOKUP(PaymentFrqcy,Mapping!A:B,2,FALSE),LoanAmount,,VLOOKUP(PaymentsDue,Mapping!$A:$B,2,FALSE)))</f>
        <v/>
      </c>
      <c r="G644" s="62" t="str">
        <f>IF(A644="","",PPMT(E644,A644,Duration*VLOOKUP(PaymentFrqcy,Mapping!A:B,2,FALSE),LoanAmount,,VLOOKUP(PaymentsDue,Mapping!$A:$B,2,FALSE)))</f>
        <v/>
      </c>
      <c r="H644" s="62" t="str">
        <f>IF(A644="","",IPMT(E644,A644,Duration*VLOOKUP(PaymentFrqcy,Mapping!$A:$B,2,FALSE),LoanAmount,,VLOOKUP(PaymentsDue,Mapping!$A:$B,2,FALSE)))</f>
        <v/>
      </c>
      <c r="I644" s="58" t="str">
        <f t="shared" si="57"/>
        <v/>
      </c>
      <c r="J644" s="12" t="str">
        <f t="shared" si="58"/>
        <v/>
      </c>
      <c r="K644" s="78" t="str">
        <f t="shared" si="59"/>
        <v/>
      </c>
    </row>
    <row r="645" spans="1:11" x14ac:dyDescent="0.2">
      <c r="A645" s="12" t="str">
        <f>IFERROR(IF(A644+1&lt;=Duration*VLOOKUP(PaymentFrqcy,Mapping!A:B,2,FALSE),A644+1,""),"")</f>
        <v/>
      </c>
      <c r="B645" s="58" t="str">
        <f t="shared" si="60"/>
        <v/>
      </c>
      <c r="C645" s="59" t="str">
        <f t="shared" si="55"/>
        <v/>
      </c>
      <c r="D645" s="60" t="str">
        <f t="shared" si="56"/>
        <v/>
      </c>
      <c r="E645" s="61" t="str">
        <f>IF(A645="","",InterestRate/VLOOKUP(PaymentFrqcy,Mapping!$A:$B,2,FALSE))</f>
        <v/>
      </c>
      <c r="F645" s="62" t="str">
        <f>IF(A645="","",PMT(E645,Duration*VLOOKUP(PaymentFrqcy,Mapping!A:B,2,FALSE),LoanAmount,,VLOOKUP(PaymentsDue,Mapping!$A:$B,2,FALSE)))</f>
        <v/>
      </c>
      <c r="G645" s="62" t="str">
        <f>IF(A645="","",PPMT(E645,A645,Duration*VLOOKUP(PaymentFrqcy,Mapping!A:B,2,FALSE),LoanAmount,,VLOOKUP(PaymentsDue,Mapping!$A:$B,2,FALSE)))</f>
        <v/>
      </c>
      <c r="H645" s="62" t="str">
        <f>IF(A645="","",IPMT(E645,A645,Duration*VLOOKUP(PaymentFrqcy,Mapping!$A:$B,2,FALSE),LoanAmount,,VLOOKUP(PaymentsDue,Mapping!$A:$B,2,FALSE)))</f>
        <v/>
      </c>
      <c r="I645" s="58" t="str">
        <f t="shared" si="57"/>
        <v/>
      </c>
      <c r="J645" s="12" t="str">
        <f t="shared" si="58"/>
        <v/>
      </c>
      <c r="K645" s="78" t="str">
        <f t="shared" si="59"/>
        <v/>
      </c>
    </row>
    <row r="646" spans="1:11" x14ac:dyDescent="0.2">
      <c r="A646" s="12" t="str">
        <f>IFERROR(IF(A645+1&lt;=Duration*VLOOKUP(PaymentFrqcy,Mapping!A:B,2,FALSE),A645+1,""),"")</f>
        <v/>
      </c>
      <c r="B646" s="58" t="str">
        <f t="shared" si="60"/>
        <v/>
      </c>
      <c r="C646" s="59" t="str">
        <f t="shared" si="55"/>
        <v/>
      </c>
      <c r="D646" s="60" t="str">
        <f t="shared" si="56"/>
        <v/>
      </c>
      <c r="E646" s="61" t="str">
        <f>IF(A646="","",InterestRate/VLOOKUP(PaymentFrqcy,Mapping!$A:$B,2,FALSE))</f>
        <v/>
      </c>
      <c r="F646" s="62" t="str">
        <f>IF(A646="","",PMT(E646,Duration*VLOOKUP(PaymentFrqcy,Mapping!A:B,2,FALSE),LoanAmount,,VLOOKUP(PaymentsDue,Mapping!$A:$B,2,FALSE)))</f>
        <v/>
      </c>
      <c r="G646" s="62" t="str">
        <f>IF(A646="","",PPMT(E646,A646,Duration*VLOOKUP(PaymentFrqcy,Mapping!A:B,2,FALSE),LoanAmount,,VLOOKUP(PaymentsDue,Mapping!$A:$B,2,FALSE)))</f>
        <v/>
      </c>
      <c r="H646" s="62" t="str">
        <f>IF(A646="","",IPMT(E646,A646,Duration*VLOOKUP(PaymentFrqcy,Mapping!$A:$B,2,FALSE),LoanAmount,,VLOOKUP(PaymentsDue,Mapping!$A:$B,2,FALSE)))</f>
        <v/>
      </c>
      <c r="I646" s="58" t="str">
        <f t="shared" si="57"/>
        <v/>
      </c>
      <c r="J646" s="12" t="str">
        <f t="shared" si="58"/>
        <v/>
      </c>
      <c r="K646" s="78" t="str">
        <f t="shared" si="59"/>
        <v/>
      </c>
    </row>
    <row r="647" spans="1:11" x14ac:dyDescent="0.2">
      <c r="A647" s="12" t="str">
        <f>IFERROR(IF(A646+1&lt;=Duration*VLOOKUP(PaymentFrqcy,Mapping!A:B,2,FALSE),A646+1,""),"")</f>
        <v/>
      </c>
      <c r="B647" s="58" t="str">
        <f t="shared" si="60"/>
        <v/>
      </c>
      <c r="C647" s="59" t="str">
        <f t="shared" si="55"/>
        <v/>
      </c>
      <c r="D647" s="60" t="str">
        <f t="shared" si="56"/>
        <v/>
      </c>
      <c r="E647" s="61" t="str">
        <f>IF(A647="","",InterestRate/VLOOKUP(PaymentFrqcy,Mapping!$A:$B,2,FALSE))</f>
        <v/>
      </c>
      <c r="F647" s="62" t="str">
        <f>IF(A647="","",PMT(E647,Duration*VLOOKUP(PaymentFrqcy,Mapping!A:B,2,FALSE),LoanAmount,,VLOOKUP(PaymentsDue,Mapping!$A:$B,2,FALSE)))</f>
        <v/>
      </c>
      <c r="G647" s="62" t="str">
        <f>IF(A647="","",PPMT(E647,A647,Duration*VLOOKUP(PaymentFrqcy,Mapping!A:B,2,FALSE),LoanAmount,,VLOOKUP(PaymentsDue,Mapping!$A:$B,2,FALSE)))</f>
        <v/>
      </c>
      <c r="H647" s="62" t="str">
        <f>IF(A647="","",IPMT(E647,A647,Duration*VLOOKUP(PaymentFrqcy,Mapping!$A:$B,2,FALSE),LoanAmount,,VLOOKUP(PaymentsDue,Mapping!$A:$B,2,FALSE)))</f>
        <v/>
      </c>
      <c r="I647" s="58" t="str">
        <f t="shared" si="57"/>
        <v/>
      </c>
      <c r="J647" s="12" t="str">
        <f t="shared" si="58"/>
        <v/>
      </c>
      <c r="K647" s="78" t="str">
        <f t="shared" si="59"/>
        <v/>
      </c>
    </row>
    <row r="648" spans="1:11" x14ac:dyDescent="0.2">
      <c r="A648" s="12" t="str">
        <f>IFERROR(IF(A647+1&lt;=Duration*VLOOKUP(PaymentFrqcy,Mapping!A:B,2,FALSE),A647+1,""),"")</f>
        <v/>
      </c>
      <c r="B648" s="58" t="str">
        <f t="shared" si="60"/>
        <v/>
      </c>
      <c r="C648" s="59" t="str">
        <f t="shared" si="55"/>
        <v/>
      </c>
      <c r="D648" s="60" t="str">
        <f t="shared" si="56"/>
        <v/>
      </c>
      <c r="E648" s="61" t="str">
        <f>IF(A648="","",InterestRate/VLOOKUP(PaymentFrqcy,Mapping!$A:$B,2,FALSE))</f>
        <v/>
      </c>
      <c r="F648" s="62" t="str">
        <f>IF(A648="","",PMT(E648,Duration*VLOOKUP(PaymentFrqcy,Mapping!A:B,2,FALSE),LoanAmount,,VLOOKUP(PaymentsDue,Mapping!$A:$B,2,FALSE)))</f>
        <v/>
      </c>
      <c r="G648" s="62" t="str">
        <f>IF(A648="","",PPMT(E648,A648,Duration*VLOOKUP(PaymentFrqcy,Mapping!A:B,2,FALSE),LoanAmount,,VLOOKUP(PaymentsDue,Mapping!$A:$B,2,FALSE)))</f>
        <v/>
      </c>
      <c r="H648" s="62" t="str">
        <f>IF(A648="","",IPMT(E648,A648,Duration*VLOOKUP(PaymentFrqcy,Mapping!$A:$B,2,FALSE),LoanAmount,,VLOOKUP(PaymentsDue,Mapping!$A:$B,2,FALSE)))</f>
        <v/>
      </c>
      <c r="I648" s="58" t="str">
        <f t="shared" si="57"/>
        <v/>
      </c>
      <c r="J648" s="12" t="str">
        <f t="shared" si="58"/>
        <v/>
      </c>
      <c r="K648" s="78" t="str">
        <f t="shared" si="59"/>
        <v/>
      </c>
    </row>
    <row r="649" spans="1:11" x14ac:dyDescent="0.2">
      <c r="A649" s="12" t="str">
        <f>IFERROR(IF(A648+1&lt;=Duration*VLOOKUP(PaymentFrqcy,Mapping!A:B,2,FALSE),A648+1,""),"")</f>
        <v/>
      </c>
      <c r="B649" s="58" t="str">
        <f t="shared" si="60"/>
        <v/>
      </c>
      <c r="C649" s="59" t="str">
        <f t="shared" si="55"/>
        <v/>
      </c>
      <c r="D649" s="60" t="str">
        <f t="shared" si="56"/>
        <v/>
      </c>
      <c r="E649" s="61" t="str">
        <f>IF(A649="","",InterestRate/VLOOKUP(PaymentFrqcy,Mapping!$A:$B,2,FALSE))</f>
        <v/>
      </c>
      <c r="F649" s="62" t="str">
        <f>IF(A649="","",PMT(E649,Duration*VLOOKUP(PaymentFrqcy,Mapping!A:B,2,FALSE),LoanAmount,,VLOOKUP(PaymentsDue,Mapping!$A:$B,2,FALSE)))</f>
        <v/>
      </c>
      <c r="G649" s="62" t="str">
        <f>IF(A649="","",PPMT(E649,A649,Duration*VLOOKUP(PaymentFrqcy,Mapping!A:B,2,FALSE),LoanAmount,,VLOOKUP(PaymentsDue,Mapping!$A:$B,2,FALSE)))</f>
        <v/>
      </c>
      <c r="H649" s="62" t="str">
        <f>IF(A649="","",IPMT(E649,A649,Duration*VLOOKUP(PaymentFrqcy,Mapping!$A:$B,2,FALSE),LoanAmount,,VLOOKUP(PaymentsDue,Mapping!$A:$B,2,FALSE)))</f>
        <v/>
      </c>
      <c r="I649" s="58" t="str">
        <f t="shared" si="57"/>
        <v/>
      </c>
      <c r="J649" s="12" t="str">
        <f t="shared" si="58"/>
        <v/>
      </c>
      <c r="K649" s="78" t="str">
        <f t="shared" si="59"/>
        <v/>
      </c>
    </row>
    <row r="650" spans="1:11" x14ac:dyDescent="0.2">
      <c r="A650" s="12" t="str">
        <f>IFERROR(IF(A649+1&lt;=Duration*VLOOKUP(PaymentFrqcy,Mapping!A:B,2,FALSE),A649+1,""),"")</f>
        <v/>
      </c>
      <c r="B650" s="58" t="str">
        <f t="shared" si="60"/>
        <v/>
      </c>
      <c r="C650" s="59" t="str">
        <f t="shared" si="55"/>
        <v/>
      </c>
      <c r="D650" s="60" t="str">
        <f t="shared" si="56"/>
        <v/>
      </c>
      <c r="E650" s="61" t="str">
        <f>IF(A650="","",InterestRate/VLOOKUP(PaymentFrqcy,Mapping!$A:$B,2,FALSE))</f>
        <v/>
      </c>
      <c r="F650" s="62" t="str">
        <f>IF(A650="","",PMT(E650,Duration*VLOOKUP(PaymentFrqcy,Mapping!A:B,2,FALSE),LoanAmount,,VLOOKUP(PaymentsDue,Mapping!$A:$B,2,FALSE)))</f>
        <v/>
      </c>
      <c r="G650" s="62" t="str">
        <f>IF(A650="","",PPMT(E650,A650,Duration*VLOOKUP(PaymentFrqcy,Mapping!A:B,2,FALSE),LoanAmount,,VLOOKUP(PaymentsDue,Mapping!$A:$B,2,FALSE)))</f>
        <v/>
      </c>
      <c r="H650" s="62" t="str">
        <f>IF(A650="","",IPMT(E650,A650,Duration*VLOOKUP(PaymentFrqcy,Mapping!$A:$B,2,FALSE),LoanAmount,,VLOOKUP(PaymentsDue,Mapping!$A:$B,2,FALSE)))</f>
        <v/>
      </c>
      <c r="I650" s="58" t="str">
        <f t="shared" si="57"/>
        <v/>
      </c>
      <c r="J650" s="12" t="str">
        <f t="shared" si="58"/>
        <v/>
      </c>
      <c r="K650" s="78" t="str">
        <f t="shared" si="59"/>
        <v/>
      </c>
    </row>
    <row r="651" spans="1:11" x14ac:dyDescent="0.2">
      <c r="A651" s="12" t="str">
        <f>IFERROR(IF(A650+1&lt;=Duration*VLOOKUP(PaymentFrqcy,Mapping!A:B,2,FALSE),A650+1,""),"")</f>
        <v/>
      </c>
      <c r="B651" s="58" t="str">
        <f t="shared" si="60"/>
        <v/>
      </c>
      <c r="C651" s="59" t="str">
        <f t="shared" si="55"/>
        <v/>
      </c>
      <c r="D651" s="60" t="str">
        <f t="shared" si="56"/>
        <v/>
      </c>
      <c r="E651" s="61" t="str">
        <f>IF(A651="","",InterestRate/VLOOKUP(PaymentFrqcy,Mapping!$A:$B,2,FALSE))</f>
        <v/>
      </c>
      <c r="F651" s="62" t="str">
        <f>IF(A651="","",PMT(E651,Duration*VLOOKUP(PaymentFrqcy,Mapping!A:B,2,FALSE),LoanAmount,,VLOOKUP(PaymentsDue,Mapping!$A:$B,2,FALSE)))</f>
        <v/>
      </c>
      <c r="G651" s="62" t="str">
        <f>IF(A651="","",PPMT(E651,A651,Duration*VLOOKUP(PaymentFrqcy,Mapping!A:B,2,FALSE),LoanAmount,,VLOOKUP(PaymentsDue,Mapping!$A:$B,2,FALSE)))</f>
        <v/>
      </c>
      <c r="H651" s="62" t="str">
        <f>IF(A651="","",IPMT(E651,A651,Duration*VLOOKUP(PaymentFrqcy,Mapping!$A:$B,2,FALSE),LoanAmount,,VLOOKUP(PaymentsDue,Mapping!$A:$B,2,FALSE)))</f>
        <v/>
      </c>
      <c r="I651" s="58" t="str">
        <f t="shared" si="57"/>
        <v/>
      </c>
      <c r="J651" s="12" t="str">
        <f t="shared" si="58"/>
        <v/>
      </c>
      <c r="K651" s="78" t="str">
        <f t="shared" si="59"/>
        <v/>
      </c>
    </row>
    <row r="652" spans="1:11" x14ac:dyDescent="0.2">
      <c r="A652" s="12" t="str">
        <f>IFERROR(IF(A651+1&lt;=Duration*VLOOKUP(PaymentFrqcy,Mapping!A:B,2,FALSE),A651+1,""),"")</f>
        <v/>
      </c>
      <c r="B652" s="58" t="str">
        <f t="shared" si="60"/>
        <v/>
      </c>
      <c r="C652" s="59" t="str">
        <f t="shared" si="55"/>
        <v/>
      </c>
      <c r="D652" s="60" t="str">
        <f t="shared" si="56"/>
        <v/>
      </c>
      <c r="E652" s="61" t="str">
        <f>IF(A652="","",InterestRate/VLOOKUP(PaymentFrqcy,Mapping!$A:$B,2,FALSE))</f>
        <v/>
      </c>
      <c r="F652" s="62" t="str">
        <f>IF(A652="","",PMT(E652,Duration*VLOOKUP(PaymentFrqcy,Mapping!A:B,2,FALSE),LoanAmount,,VLOOKUP(PaymentsDue,Mapping!$A:$B,2,FALSE)))</f>
        <v/>
      </c>
      <c r="G652" s="62" t="str">
        <f>IF(A652="","",PPMT(E652,A652,Duration*VLOOKUP(PaymentFrqcy,Mapping!A:B,2,FALSE),LoanAmount,,VLOOKUP(PaymentsDue,Mapping!$A:$B,2,FALSE)))</f>
        <v/>
      </c>
      <c r="H652" s="62" t="str">
        <f>IF(A652="","",IPMT(E652,A652,Duration*VLOOKUP(PaymentFrqcy,Mapping!$A:$B,2,FALSE),LoanAmount,,VLOOKUP(PaymentsDue,Mapping!$A:$B,2,FALSE)))</f>
        <v/>
      </c>
      <c r="I652" s="58" t="str">
        <f t="shared" si="57"/>
        <v/>
      </c>
      <c r="J652" s="12" t="str">
        <f t="shared" si="58"/>
        <v/>
      </c>
      <c r="K652" s="78" t="str">
        <f t="shared" si="59"/>
        <v/>
      </c>
    </row>
    <row r="653" spans="1:11" x14ac:dyDescent="0.2">
      <c r="A653" s="12" t="str">
        <f>IFERROR(IF(A652+1&lt;=Duration*VLOOKUP(PaymentFrqcy,Mapping!A:B,2,FALSE),A652+1,""),"")</f>
        <v/>
      </c>
      <c r="B653" s="58" t="str">
        <f t="shared" si="60"/>
        <v/>
      </c>
      <c r="C653" s="59" t="str">
        <f t="shared" si="55"/>
        <v/>
      </c>
      <c r="D653" s="60" t="str">
        <f t="shared" si="56"/>
        <v/>
      </c>
      <c r="E653" s="61" t="str">
        <f>IF(A653="","",InterestRate/VLOOKUP(PaymentFrqcy,Mapping!$A:$B,2,FALSE))</f>
        <v/>
      </c>
      <c r="F653" s="62" t="str">
        <f>IF(A653="","",PMT(E653,Duration*VLOOKUP(PaymentFrqcy,Mapping!A:B,2,FALSE),LoanAmount,,VLOOKUP(PaymentsDue,Mapping!$A:$B,2,FALSE)))</f>
        <v/>
      </c>
      <c r="G653" s="62" t="str">
        <f>IF(A653="","",PPMT(E653,A653,Duration*VLOOKUP(PaymentFrqcy,Mapping!A:B,2,FALSE),LoanAmount,,VLOOKUP(PaymentsDue,Mapping!$A:$B,2,FALSE)))</f>
        <v/>
      </c>
      <c r="H653" s="62" t="str">
        <f>IF(A653="","",IPMT(E653,A653,Duration*VLOOKUP(PaymentFrqcy,Mapping!$A:$B,2,FALSE),LoanAmount,,VLOOKUP(PaymentsDue,Mapping!$A:$B,2,FALSE)))</f>
        <v/>
      </c>
      <c r="I653" s="58" t="str">
        <f t="shared" si="57"/>
        <v/>
      </c>
      <c r="J653" s="12" t="str">
        <f t="shared" si="58"/>
        <v/>
      </c>
      <c r="K653" s="78" t="str">
        <f t="shared" si="59"/>
        <v/>
      </c>
    </row>
    <row r="654" spans="1:11" x14ac:dyDescent="0.2">
      <c r="A654" s="12" t="str">
        <f>IFERROR(IF(A653+1&lt;=Duration*VLOOKUP(PaymentFrqcy,Mapping!A:B,2,FALSE),A653+1,""),"")</f>
        <v/>
      </c>
      <c r="B654" s="58" t="str">
        <f t="shared" si="60"/>
        <v/>
      </c>
      <c r="C654" s="59" t="str">
        <f t="shared" si="55"/>
        <v/>
      </c>
      <c r="D654" s="60" t="str">
        <f t="shared" si="56"/>
        <v/>
      </c>
      <c r="E654" s="61" t="str">
        <f>IF(A654="","",InterestRate/VLOOKUP(PaymentFrqcy,Mapping!$A:$B,2,FALSE))</f>
        <v/>
      </c>
      <c r="F654" s="62" t="str">
        <f>IF(A654="","",PMT(E654,Duration*VLOOKUP(PaymentFrqcy,Mapping!A:B,2,FALSE),LoanAmount,,VLOOKUP(PaymentsDue,Mapping!$A:$B,2,FALSE)))</f>
        <v/>
      </c>
      <c r="G654" s="62" t="str">
        <f>IF(A654="","",PPMT(E654,A654,Duration*VLOOKUP(PaymentFrqcy,Mapping!A:B,2,FALSE),LoanAmount,,VLOOKUP(PaymentsDue,Mapping!$A:$B,2,FALSE)))</f>
        <v/>
      </c>
      <c r="H654" s="62" t="str">
        <f>IF(A654="","",IPMT(E654,A654,Duration*VLOOKUP(PaymentFrqcy,Mapping!$A:$B,2,FALSE),LoanAmount,,VLOOKUP(PaymentsDue,Mapping!$A:$B,2,FALSE)))</f>
        <v/>
      </c>
      <c r="I654" s="58" t="str">
        <f t="shared" si="57"/>
        <v/>
      </c>
      <c r="J654" s="12" t="str">
        <f t="shared" si="58"/>
        <v/>
      </c>
      <c r="K654" s="78" t="str">
        <f t="shared" si="59"/>
        <v/>
      </c>
    </row>
    <row r="655" spans="1:11" x14ac:dyDescent="0.2">
      <c r="A655" s="12" t="str">
        <f>IFERROR(IF(A654+1&lt;=Duration*VLOOKUP(PaymentFrqcy,Mapping!A:B,2,FALSE),A654+1,""),"")</f>
        <v/>
      </c>
      <c r="B655" s="58" t="str">
        <f t="shared" si="60"/>
        <v/>
      </c>
      <c r="C655" s="59" t="str">
        <f t="shared" si="55"/>
        <v/>
      </c>
      <c r="D655" s="60" t="str">
        <f t="shared" si="56"/>
        <v/>
      </c>
      <c r="E655" s="61" t="str">
        <f>IF(A655="","",InterestRate/VLOOKUP(PaymentFrqcy,Mapping!$A:$B,2,FALSE))</f>
        <v/>
      </c>
      <c r="F655" s="62" t="str">
        <f>IF(A655="","",PMT(E655,Duration*VLOOKUP(PaymentFrqcy,Mapping!A:B,2,FALSE),LoanAmount,,VLOOKUP(PaymentsDue,Mapping!$A:$B,2,FALSE)))</f>
        <v/>
      </c>
      <c r="G655" s="62" t="str">
        <f>IF(A655="","",PPMT(E655,A655,Duration*VLOOKUP(PaymentFrqcy,Mapping!A:B,2,FALSE),LoanAmount,,VLOOKUP(PaymentsDue,Mapping!$A:$B,2,FALSE)))</f>
        <v/>
      </c>
      <c r="H655" s="62" t="str">
        <f>IF(A655="","",IPMT(E655,A655,Duration*VLOOKUP(PaymentFrqcy,Mapping!$A:$B,2,FALSE),LoanAmount,,VLOOKUP(PaymentsDue,Mapping!$A:$B,2,FALSE)))</f>
        <v/>
      </c>
      <c r="I655" s="58" t="str">
        <f t="shared" si="57"/>
        <v/>
      </c>
      <c r="J655" s="12" t="str">
        <f t="shared" si="58"/>
        <v/>
      </c>
      <c r="K655" s="78" t="str">
        <f t="shared" si="59"/>
        <v/>
      </c>
    </row>
    <row r="656" spans="1:11" x14ac:dyDescent="0.2">
      <c r="A656" s="12" t="str">
        <f>IFERROR(IF(A655+1&lt;=Duration*VLOOKUP(PaymentFrqcy,Mapping!A:B,2,FALSE),A655+1,""),"")</f>
        <v/>
      </c>
      <c r="B656" s="58" t="str">
        <f t="shared" si="60"/>
        <v/>
      </c>
      <c r="C656" s="59" t="str">
        <f t="shared" si="55"/>
        <v/>
      </c>
      <c r="D656" s="60" t="str">
        <f t="shared" si="56"/>
        <v/>
      </c>
      <c r="E656" s="61" t="str">
        <f>IF(A656="","",InterestRate/VLOOKUP(PaymentFrqcy,Mapping!$A:$B,2,FALSE))</f>
        <v/>
      </c>
      <c r="F656" s="62" t="str">
        <f>IF(A656="","",PMT(E656,Duration*VLOOKUP(PaymentFrqcy,Mapping!A:B,2,FALSE),LoanAmount,,VLOOKUP(PaymentsDue,Mapping!$A:$B,2,FALSE)))</f>
        <v/>
      </c>
      <c r="G656" s="62" t="str">
        <f>IF(A656="","",PPMT(E656,A656,Duration*VLOOKUP(PaymentFrqcy,Mapping!A:B,2,FALSE),LoanAmount,,VLOOKUP(PaymentsDue,Mapping!$A:$B,2,FALSE)))</f>
        <v/>
      </c>
      <c r="H656" s="62" t="str">
        <f>IF(A656="","",IPMT(E656,A656,Duration*VLOOKUP(PaymentFrqcy,Mapping!$A:$B,2,FALSE),LoanAmount,,VLOOKUP(PaymentsDue,Mapping!$A:$B,2,FALSE)))</f>
        <v/>
      </c>
      <c r="I656" s="58" t="str">
        <f t="shared" si="57"/>
        <v/>
      </c>
      <c r="J656" s="12" t="str">
        <f t="shared" si="58"/>
        <v/>
      </c>
      <c r="K656" s="78" t="str">
        <f t="shared" si="59"/>
        <v/>
      </c>
    </row>
    <row r="657" spans="1:11" x14ac:dyDescent="0.2">
      <c r="A657" s="12" t="str">
        <f>IFERROR(IF(A656+1&lt;=Duration*VLOOKUP(PaymentFrqcy,Mapping!A:B,2,FALSE),A656+1,""),"")</f>
        <v/>
      </c>
      <c r="B657" s="58" t="str">
        <f t="shared" si="60"/>
        <v/>
      </c>
      <c r="C657" s="59" t="str">
        <f t="shared" si="55"/>
        <v/>
      </c>
      <c r="D657" s="60" t="str">
        <f t="shared" si="56"/>
        <v/>
      </c>
      <c r="E657" s="61" t="str">
        <f>IF(A657="","",InterestRate/VLOOKUP(PaymentFrqcy,Mapping!$A:$B,2,FALSE))</f>
        <v/>
      </c>
      <c r="F657" s="62" t="str">
        <f>IF(A657="","",PMT(E657,Duration*VLOOKUP(PaymentFrqcy,Mapping!A:B,2,FALSE),LoanAmount,,VLOOKUP(PaymentsDue,Mapping!$A:$B,2,FALSE)))</f>
        <v/>
      </c>
      <c r="G657" s="62" t="str">
        <f>IF(A657="","",PPMT(E657,A657,Duration*VLOOKUP(PaymentFrqcy,Mapping!A:B,2,FALSE),LoanAmount,,VLOOKUP(PaymentsDue,Mapping!$A:$B,2,FALSE)))</f>
        <v/>
      </c>
      <c r="H657" s="62" t="str">
        <f>IF(A657="","",IPMT(E657,A657,Duration*VLOOKUP(PaymentFrqcy,Mapping!$A:$B,2,FALSE),LoanAmount,,VLOOKUP(PaymentsDue,Mapping!$A:$B,2,FALSE)))</f>
        <v/>
      </c>
      <c r="I657" s="58" t="str">
        <f t="shared" si="57"/>
        <v/>
      </c>
      <c r="J657" s="12" t="str">
        <f t="shared" si="58"/>
        <v/>
      </c>
      <c r="K657" s="78" t="str">
        <f t="shared" si="59"/>
        <v/>
      </c>
    </row>
    <row r="658" spans="1:11" x14ac:dyDescent="0.2">
      <c r="A658" s="12" t="str">
        <f>IFERROR(IF(A657+1&lt;=Duration*VLOOKUP(PaymentFrqcy,Mapping!A:B,2,FALSE),A657+1,""),"")</f>
        <v/>
      </c>
      <c r="B658" s="58" t="str">
        <f t="shared" si="60"/>
        <v/>
      </c>
      <c r="C658" s="59" t="str">
        <f t="shared" si="55"/>
        <v/>
      </c>
      <c r="D658" s="60" t="str">
        <f t="shared" si="56"/>
        <v/>
      </c>
      <c r="E658" s="61" t="str">
        <f>IF(A658="","",InterestRate/VLOOKUP(PaymentFrqcy,Mapping!$A:$B,2,FALSE))</f>
        <v/>
      </c>
      <c r="F658" s="62" t="str">
        <f>IF(A658="","",PMT(E658,Duration*VLOOKUP(PaymentFrqcy,Mapping!A:B,2,FALSE),LoanAmount,,VLOOKUP(PaymentsDue,Mapping!$A:$B,2,FALSE)))</f>
        <v/>
      </c>
      <c r="G658" s="62" t="str">
        <f>IF(A658="","",PPMT(E658,A658,Duration*VLOOKUP(PaymentFrqcy,Mapping!A:B,2,FALSE),LoanAmount,,VLOOKUP(PaymentsDue,Mapping!$A:$B,2,FALSE)))</f>
        <v/>
      </c>
      <c r="H658" s="62" t="str">
        <f>IF(A658="","",IPMT(E658,A658,Duration*VLOOKUP(PaymentFrqcy,Mapping!$A:$B,2,FALSE),LoanAmount,,VLOOKUP(PaymentsDue,Mapping!$A:$B,2,FALSE)))</f>
        <v/>
      </c>
      <c r="I658" s="58" t="str">
        <f t="shared" si="57"/>
        <v/>
      </c>
      <c r="J658" s="12" t="str">
        <f t="shared" si="58"/>
        <v/>
      </c>
      <c r="K658" s="78" t="str">
        <f t="shared" si="59"/>
        <v/>
      </c>
    </row>
    <row r="659" spans="1:11" x14ac:dyDescent="0.2">
      <c r="A659" s="12" t="str">
        <f>IFERROR(IF(A658+1&lt;=Duration*VLOOKUP(PaymentFrqcy,Mapping!A:B,2,FALSE),A658+1,""),"")</f>
        <v/>
      </c>
      <c r="B659" s="58" t="str">
        <f t="shared" si="60"/>
        <v/>
      </c>
      <c r="C659" s="59" t="str">
        <f t="shared" si="55"/>
        <v/>
      </c>
      <c r="D659" s="60" t="str">
        <f t="shared" si="56"/>
        <v/>
      </c>
      <c r="E659" s="61" t="str">
        <f>IF(A659="","",InterestRate/VLOOKUP(PaymentFrqcy,Mapping!$A:$B,2,FALSE))</f>
        <v/>
      </c>
      <c r="F659" s="62" t="str">
        <f>IF(A659="","",PMT(E659,Duration*VLOOKUP(PaymentFrqcy,Mapping!A:B,2,FALSE),LoanAmount,,VLOOKUP(PaymentsDue,Mapping!$A:$B,2,FALSE)))</f>
        <v/>
      </c>
      <c r="G659" s="62" t="str">
        <f>IF(A659="","",PPMT(E659,A659,Duration*VLOOKUP(PaymentFrqcy,Mapping!A:B,2,FALSE),LoanAmount,,VLOOKUP(PaymentsDue,Mapping!$A:$B,2,FALSE)))</f>
        <v/>
      </c>
      <c r="H659" s="62" t="str">
        <f>IF(A659="","",IPMT(E659,A659,Duration*VLOOKUP(PaymentFrqcy,Mapping!$A:$B,2,FALSE),LoanAmount,,VLOOKUP(PaymentsDue,Mapping!$A:$B,2,FALSE)))</f>
        <v/>
      </c>
      <c r="I659" s="58" t="str">
        <f t="shared" si="57"/>
        <v/>
      </c>
      <c r="J659" s="12" t="str">
        <f t="shared" si="58"/>
        <v/>
      </c>
      <c r="K659" s="78" t="str">
        <f t="shared" si="59"/>
        <v/>
      </c>
    </row>
    <row r="660" spans="1:11" x14ac:dyDescent="0.2">
      <c r="A660" s="12" t="str">
        <f>IFERROR(IF(A659+1&lt;=Duration*VLOOKUP(PaymentFrqcy,Mapping!A:B,2,FALSE),A659+1,""),"")</f>
        <v/>
      </c>
      <c r="B660" s="58" t="str">
        <f t="shared" si="60"/>
        <v/>
      </c>
      <c r="C660" s="59" t="str">
        <f t="shared" si="55"/>
        <v/>
      </c>
      <c r="D660" s="60" t="str">
        <f t="shared" si="56"/>
        <v/>
      </c>
      <c r="E660" s="61" t="str">
        <f>IF(A660="","",InterestRate/VLOOKUP(PaymentFrqcy,Mapping!$A:$B,2,FALSE))</f>
        <v/>
      </c>
      <c r="F660" s="62" t="str">
        <f>IF(A660="","",PMT(E660,Duration*VLOOKUP(PaymentFrqcy,Mapping!A:B,2,FALSE),LoanAmount,,VLOOKUP(PaymentsDue,Mapping!$A:$B,2,FALSE)))</f>
        <v/>
      </c>
      <c r="G660" s="62" t="str">
        <f>IF(A660="","",PPMT(E660,A660,Duration*VLOOKUP(PaymentFrqcy,Mapping!A:B,2,FALSE),LoanAmount,,VLOOKUP(PaymentsDue,Mapping!$A:$B,2,FALSE)))</f>
        <v/>
      </c>
      <c r="H660" s="62" t="str">
        <f>IF(A660="","",IPMT(E660,A660,Duration*VLOOKUP(PaymentFrqcy,Mapping!$A:$B,2,FALSE),LoanAmount,,VLOOKUP(PaymentsDue,Mapping!$A:$B,2,FALSE)))</f>
        <v/>
      </c>
      <c r="I660" s="58" t="str">
        <f t="shared" si="57"/>
        <v/>
      </c>
      <c r="J660" s="12" t="str">
        <f t="shared" si="58"/>
        <v/>
      </c>
      <c r="K660" s="78" t="str">
        <f t="shared" si="59"/>
        <v/>
      </c>
    </row>
    <row r="661" spans="1:11" x14ac:dyDescent="0.2">
      <c r="A661" s="12" t="str">
        <f>IFERROR(IF(A660+1&lt;=Duration*VLOOKUP(PaymentFrqcy,Mapping!A:B,2,FALSE),A660+1,""),"")</f>
        <v/>
      </c>
      <c r="B661" s="58" t="str">
        <f t="shared" si="60"/>
        <v/>
      </c>
      <c r="C661" s="59" t="str">
        <f t="shared" si="55"/>
        <v/>
      </c>
      <c r="D661" s="60" t="str">
        <f t="shared" si="56"/>
        <v/>
      </c>
      <c r="E661" s="61" t="str">
        <f>IF(A661="","",InterestRate/VLOOKUP(PaymentFrqcy,Mapping!$A:$B,2,FALSE))</f>
        <v/>
      </c>
      <c r="F661" s="62" t="str">
        <f>IF(A661="","",PMT(E661,Duration*VLOOKUP(PaymentFrqcy,Mapping!A:B,2,FALSE),LoanAmount,,VLOOKUP(PaymentsDue,Mapping!$A:$B,2,FALSE)))</f>
        <v/>
      </c>
      <c r="G661" s="62" t="str">
        <f>IF(A661="","",PPMT(E661,A661,Duration*VLOOKUP(PaymentFrqcy,Mapping!A:B,2,FALSE),LoanAmount,,VLOOKUP(PaymentsDue,Mapping!$A:$B,2,FALSE)))</f>
        <v/>
      </c>
      <c r="H661" s="62" t="str">
        <f>IF(A661="","",IPMT(E661,A661,Duration*VLOOKUP(PaymentFrqcy,Mapping!$A:$B,2,FALSE),LoanAmount,,VLOOKUP(PaymentsDue,Mapping!$A:$B,2,FALSE)))</f>
        <v/>
      </c>
      <c r="I661" s="58" t="str">
        <f t="shared" si="57"/>
        <v/>
      </c>
      <c r="J661" s="12" t="str">
        <f t="shared" si="58"/>
        <v/>
      </c>
      <c r="K661" s="78" t="str">
        <f t="shared" si="59"/>
        <v/>
      </c>
    </row>
    <row r="662" spans="1:11" x14ac:dyDescent="0.2">
      <c r="A662" s="12" t="str">
        <f>IFERROR(IF(A661+1&lt;=Duration*VLOOKUP(PaymentFrqcy,Mapping!A:B,2,FALSE),A661+1,""),"")</f>
        <v/>
      </c>
      <c r="B662" s="58" t="str">
        <f t="shared" si="60"/>
        <v/>
      </c>
      <c r="C662" s="59" t="str">
        <f t="shared" si="55"/>
        <v/>
      </c>
      <c r="D662" s="60" t="str">
        <f t="shared" si="56"/>
        <v/>
      </c>
      <c r="E662" s="61" t="str">
        <f>IF(A662="","",InterestRate/VLOOKUP(PaymentFrqcy,Mapping!$A:$B,2,FALSE))</f>
        <v/>
      </c>
      <c r="F662" s="62" t="str">
        <f>IF(A662="","",PMT(E662,Duration*VLOOKUP(PaymentFrqcy,Mapping!A:B,2,FALSE),LoanAmount,,VLOOKUP(PaymentsDue,Mapping!$A:$B,2,FALSE)))</f>
        <v/>
      </c>
      <c r="G662" s="62" t="str">
        <f>IF(A662="","",PPMT(E662,A662,Duration*VLOOKUP(PaymentFrqcy,Mapping!A:B,2,FALSE),LoanAmount,,VLOOKUP(PaymentsDue,Mapping!$A:$B,2,FALSE)))</f>
        <v/>
      </c>
      <c r="H662" s="62" t="str">
        <f>IF(A662="","",IPMT(E662,A662,Duration*VLOOKUP(PaymentFrqcy,Mapping!$A:$B,2,FALSE),LoanAmount,,VLOOKUP(PaymentsDue,Mapping!$A:$B,2,FALSE)))</f>
        <v/>
      </c>
      <c r="I662" s="58" t="str">
        <f t="shared" si="57"/>
        <v/>
      </c>
      <c r="J662" s="12" t="str">
        <f t="shared" si="58"/>
        <v/>
      </c>
      <c r="K662" s="78" t="str">
        <f t="shared" si="59"/>
        <v/>
      </c>
    </row>
    <row r="663" spans="1:11" x14ac:dyDescent="0.2">
      <c r="A663" s="12" t="str">
        <f>IFERROR(IF(A662+1&lt;=Duration*VLOOKUP(PaymentFrqcy,Mapping!A:B,2,FALSE),A662+1,""),"")</f>
        <v/>
      </c>
      <c r="B663" s="58" t="str">
        <f t="shared" si="60"/>
        <v/>
      </c>
      <c r="C663" s="59" t="str">
        <f t="shared" si="55"/>
        <v/>
      </c>
      <c r="D663" s="60" t="str">
        <f t="shared" si="56"/>
        <v/>
      </c>
      <c r="E663" s="61" t="str">
        <f>IF(A663="","",InterestRate/VLOOKUP(PaymentFrqcy,Mapping!$A:$B,2,FALSE))</f>
        <v/>
      </c>
      <c r="F663" s="62" t="str">
        <f>IF(A663="","",PMT(E663,Duration*VLOOKUP(PaymentFrqcy,Mapping!A:B,2,FALSE),LoanAmount,,VLOOKUP(PaymentsDue,Mapping!$A:$B,2,FALSE)))</f>
        <v/>
      </c>
      <c r="G663" s="62" t="str">
        <f>IF(A663="","",PPMT(E663,A663,Duration*VLOOKUP(PaymentFrqcy,Mapping!A:B,2,FALSE),LoanAmount,,VLOOKUP(PaymentsDue,Mapping!$A:$B,2,FALSE)))</f>
        <v/>
      </c>
      <c r="H663" s="62" t="str">
        <f>IF(A663="","",IPMT(E663,A663,Duration*VLOOKUP(PaymentFrqcy,Mapping!$A:$B,2,FALSE),LoanAmount,,VLOOKUP(PaymentsDue,Mapping!$A:$B,2,FALSE)))</f>
        <v/>
      </c>
      <c r="I663" s="58" t="str">
        <f t="shared" si="57"/>
        <v/>
      </c>
      <c r="J663" s="12" t="str">
        <f t="shared" si="58"/>
        <v/>
      </c>
      <c r="K663" s="78" t="str">
        <f t="shared" si="59"/>
        <v/>
      </c>
    </row>
    <row r="664" spans="1:11" x14ac:dyDescent="0.2">
      <c r="A664" s="12" t="str">
        <f>IFERROR(IF(A663+1&lt;=Duration*VLOOKUP(PaymentFrqcy,Mapping!A:B,2,FALSE),A663+1,""),"")</f>
        <v/>
      </c>
      <c r="B664" s="58" t="str">
        <f t="shared" si="60"/>
        <v/>
      </c>
      <c r="C664" s="59" t="str">
        <f t="shared" si="55"/>
        <v/>
      </c>
      <c r="D664" s="60" t="str">
        <f t="shared" si="56"/>
        <v/>
      </c>
      <c r="E664" s="61" t="str">
        <f>IF(A664="","",InterestRate/VLOOKUP(PaymentFrqcy,Mapping!$A:$B,2,FALSE))</f>
        <v/>
      </c>
      <c r="F664" s="62" t="str">
        <f>IF(A664="","",PMT(E664,Duration*VLOOKUP(PaymentFrqcy,Mapping!A:B,2,FALSE),LoanAmount,,VLOOKUP(PaymentsDue,Mapping!$A:$B,2,FALSE)))</f>
        <v/>
      </c>
      <c r="G664" s="62" t="str">
        <f>IF(A664="","",PPMT(E664,A664,Duration*VLOOKUP(PaymentFrqcy,Mapping!A:B,2,FALSE),LoanAmount,,VLOOKUP(PaymentsDue,Mapping!$A:$B,2,FALSE)))</f>
        <v/>
      </c>
      <c r="H664" s="62" t="str">
        <f>IF(A664="","",IPMT(E664,A664,Duration*VLOOKUP(PaymentFrqcy,Mapping!$A:$B,2,FALSE),LoanAmount,,VLOOKUP(PaymentsDue,Mapping!$A:$B,2,FALSE)))</f>
        <v/>
      </c>
      <c r="I664" s="58" t="str">
        <f t="shared" si="57"/>
        <v/>
      </c>
      <c r="J664" s="12" t="str">
        <f t="shared" si="58"/>
        <v/>
      </c>
      <c r="K664" s="78" t="str">
        <f t="shared" si="59"/>
        <v/>
      </c>
    </row>
    <row r="665" spans="1:11" x14ac:dyDescent="0.2">
      <c r="A665" s="12" t="str">
        <f>IFERROR(IF(A664+1&lt;=Duration*VLOOKUP(PaymentFrqcy,Mapping!A:B,2,FALSE),A664+1,""),"")</f>
        <v/>
      </c>
      <c r="B665" s="58" t="str">
        <f t="shared" si="60"/>
        <v/>
      </c>
      <c r="C665" s="59" t="str">
        <f t="shared" si="55"/>
        <v/>
      </c>
      <c r="D665" s="60" t="str">
        <f t="shared" si="56"/>
        <v/>
      </c>
      <c r="E665" s="61" t="str">
        <f>IF(A665="","",InterestRate/VLOOKUP(PaymentFrqcy,Mapping!$A:$B,2,FALSE))</f>
        <v/>
      </c>
      <c r="F665" s="62" t="str">
        <f>IF(A665="","",PMT(E665,Duration*VLOOKUP(PaymentFrqcy,Mapping!A:B,2,FALSE),LoanAmount,,VLOOKUP(PaymentsDue,Mapping!$A:$B,2,FALSE)))</f>
        <v/>
      </c>
      <c r="G665" s="62" t="str">
        <f>IF(A665="","",PPMT(E665,A665,Duration*VLOOKUP(PaymentFrqcy,Mapping!A:B,2,FALSE),LoanAmount,,VLOOKUP(PaymentsDue,Mapping!$A:$B,2,FALSE)))</f>
        <v/>
      </c>
      <c r="H665" s="62" t="str">
        <f>IF(A665="","",IPMT(E665,A665,Duration*VLOOKUP(PaymentFrqcy,Mapping!$A:$B,2,FALSE),LoanAmount,,VLOOKUP(PaymentsDue,Mapping!$A:$B,2,FALSE)))</f>
        <v/>
      </c>
      <c r="I665" s="58" t="str">
        <f t="shared" si="57"/>
        <v/>
      </c>
      <c r="J665" s="12" t="str">
        <f t="shared" si="58"/>
        <v/>
      </c>
      <c r="K665" s="78" t="str">
        <f t="shared" si="59"/>
        <v/>
      </c>
    </row>
    <row r="666" spans="1:11" x14ac:dyDescent="0.2">
      <c r="A666" s="12" t="str">
        <f>IFERROR(IF(A665+1&lt;=Duration*VLOOKUP(PaymentFrqcy,Mapping!A:B,2,FALSE),A665+1,""),"")</f>
        <v/>
      </c>
      <c r="B666" s="58" t="str">
        <f t="shared" si="60"/>
        <v/>
      </c>
      <c r="C666" s="59" t="str">
        <f t="shared" si="55"/>
        <v/>
      </c>
      <c r="D666" s="60" t="str">
        <f t="shared" si="56"/>
        <v/>
      </c>
      <c r="E666" s="61" t="str">
        <f>IF(A666="","",InterestRate/VLOOKUP(PaymentFrqcy,Mapping!$A:$B,2,FALSE))</f>
        <v/>
      </c>
      <c r="F666" s="62" t="str">
        <f>IF(A666="","",PMT(E666,Duration*VLOOKUP(PaymentFrqcy,Mapping!A:B,2,FALSE),LoanAmount,,VLOOKUP(PaymentsDue,Mapping!$A:$B,2,FALSE)))</f>
        <v/>
      </c>
      <c r="G666" s="62" t="str">
        <f>IF(A666="","",PPMT(E666,A666,Duration*VLOOKUP(PaymentFrqcy,Mapping!A:B,2,FALSE),LoanAmount,,VLOOKUP(PaymentsDue,Mapping!$A:$B,2,FALSE)))</f>
        <v/>
      </c>
      <c r="H666" s="62" t="str">
        <f>IF(A666="","",IPMT(E666,A666,Duration*VLOOKUP(PaymentFrqcy,Mapping!$A:$B,2,FALSE),LoanAmount,,VLOOKUP(PaymentsDue,Mapping!$A:$B,2,FALSE)))</f>
        <v/>
      </c>
      <c r="I666" s="58" t="str">
        <f t="shared" si="57"/>
        <v/>
      </c>
      <c r="J666" s="12" t="str">
        <f t="shared" si="58"/>
        <v/>
      </c>
      <c r="K666" s="78" t="str">
        <f t="shared" si="59"/>
        <v/>
      </c>
    </row>
    <row r="667" spans="1:11" x14ac:dyDescent="0.2">
      <c r="A667" s="12" t="str">
        <f>IFERROR(IF(A666+1&lt;=Duration*VLOOKUP(PaymentFrqcy,Mapping!A:B,2,FALSE),A666+1,""),"")</f>
        <v/>
      </c>
      <c r="B667" s="58" t="str">
        <f t="shared" si="60"/>
        <v/>
      </c>
      <c r="C667" s="59" t="str">
        <f t="shared" si="55"/>
        <v/>
      </c>
      <c r="D667" s="60" t="str">
        <f t="shared" si="56"/>
        <v/>
      </c>
      <c r="E667" s="61" t="str">
        <f>IF(A667="","",InterestRate/VLOOKUP(PaymentFrqcy,Mapping!$A:$B,2,FALSE))</f>
        <v/>
      </c>
      <c r="F667" s="62" t="str">
        <f>IF(A667="","",PMT(E667,Duration*VLOOKUP(PaymentFrqcy,Mapping!A:B,2,FALSE),LoanAmount,,VLOOKUP(PaymentsDue,Mapping!$A:$B,2,FALSE)))</f>
        <v/>
      </c>
      <c r="G667" s="62" t="str">
        <f>IF(A667="","",PPMT(E667,A667,Duration*VLOOKUP(PaymentFrqcy,Mapping!A:B,2,FALSE),LoanAmount,,VLOOKUP(PaymentsDue,Mapping!$A:$B,2,FALSE)))</f>
        <v/>
      </c>
      <c r="H667" s="62" t="str">
        <f>IF(A667="","",IPMT(E667,A667,Duration*VLOOKUP(PaymentFrqcy,Mapping!$A:$B,2,FALSE),LoanAmount,,VLOOKUP(PaymentsDue,Mapping!$A:$B,2,FALSE)))</f>
        <v/>
      </c>
      <c r="I667" s="58" t="str">
        <f t="shared" si="57"/>
        <v/>
      </c>
      <c r="J667" s="12" t="str">
        <f t="shared" si="58"/>
        <v/>
      </c>
      <c r="K667" s="78" t="str">
        <f t="shared" si="59"/>
        <v/>
      </c>
    </row>
    <row r="668" spans="1:11" x14ac:dyDescent="0.2">
      <c r="A668" s="12" t="str">
        <f>IFERROR(IF(A667+1&lt;=Duration*VLOOKUP(PaymentFrqcy,Mapping!A:B,2,FALSE),A667+1,""),"")</f>
        <v/>
      </c>
      <c r="B668" s="58" t="str">
        <f t="shared" si="60"/>
        <v/>
      </c>
      <c r="C668" s="59" t="str">
        <f t="shared" si="55"/>
        <v/>
      </c>
      <c r="D668" s="60" t="str">
        <f t="shared" si="56"/>
        <v/>
      </c>
      <c r="E668" s="61" t="str">
        <f>IF(A668="","",InterestRate/VLOOKUP(PaymentFrqcy,Mapping!$A:$B,2,FALSE))</f>
        <v/>
      </c>
      <c r="F668" s="62" t="str">
        <f>IF(A668="","",PMT(E668,Duration*VLOOKUP(PaymentFrqcy,Mapping!A:B,2,FALSE),LoanAmount,,VLOOKUP(PaymentsDue,Mapping!$A:$B,2,FALSE)))</f>
        <v/>
      </c>
      <c r="G668" s="62" t="str">
        <f>IF(A668="","",PPMT(E668,A668,Duration*VLOOKUP(PaymentFrqcy,Mapping!A:B,2,FALSE),LoanAmount,,VLOOKUP(PaymentsDue,Mapping!$A:$B,2,FALSE)))</f>
        <v/>
      </c>
      <c r="H668" s="62" t="str">
        <f>IF(A668="","",IPMT(E668,A668,Duration*VLOOKUP(PaymentFrqcy,Mapping!$A:$B,2,FALSE),LoanAmount,,VLOOKUP(PaymentsDue,Mapping!$A:$B,2,FALSE)))</f>
        <v/>
      </c>
      <c r="I668" s="58" t="str">
        <f t="shared" si="57"/>
        <v/>
      </c>
      <c r="J668" s="12" t="str">
        <f t="shared" si="58"/>
        <v/>
      </c>
      <c r="K668" s="78" t="str">
        <f t="shared" si="59"/>
        <v/>
      </c>
    </row>
    <row r="669" spans="1:11" x14ac:dyDescent="0.2">
      <c r="A669" s="12" t="str">
        <f>IFERROR(IF(A668+1&lt;=Duration*VLOOKUP(PaymentFrqcy,Mapping!A:B,2,FALSE),A668+1,""),"")</f>
        <v/>
      </c>
      <c r="B669" s="58" t="str">
        <f t="shared" si="60"/>
        <v/>
      </c>
      <c r="C669" s="59" t="str">
        <f t="shared" si="55"/>
        <v/>
      </c>
      <c r="D669" s="60" t="str">
        <f t="shared" si="56"/>
        <v/>
      </c>
      <c r="E669" s="61" t="str">
        <f>IF(A669="","",InterestRate/VLOOKUP(PaymentFrqcy,Mapping!$A:$B,2,FALSE))</f>
        <v/>
      </c>
      <c r="F669" s="62" t="str">
        <f>IF(A669="","",PMT(E669,Duration*VLOOKUP(PaymentFrqcy,Mapping!A:B,2,FALSE),LoanAmount,,VLOOKUP(PaymentsDue,Mapping!$A:$B,2,FALSE)))</f>
        <v/>
      </c>
      <c r="G669" s="62" t="str">
        <f>IF(A669="","",PPMT(E669,A669,Duration*VLOOKUP(PaymentFrqcy,Mapping!A:B,2,FALSE),LoanAmount,,VLOOKUP(PaymentsDue,Mapping!$A:$B,2,FALSE)))</f>
        <v/>
      </c>
      <c r="H669" s="62" t="str">
        <f>IF(A669="","",IPMT(E669,A669,Duration*VLOOKUP(PaymentFrqcy,Mapping!$A:$B,2,FALSE),LoanAmount,,VLOOKUP(PaymentsDue,Mapping!$A:$B,2,FALSE)))</f>
        <v/>
      </c>
      <c r="I669" s="58" t="str">
        <f t="shared" si="57"/>
        <v/>
      </c>
      <c r="J669" s="12" t="str">
        <f t="shared" si="58"/>
        <v/>
      </c>
      <c r="K669" s="78" t="str">
        <f t="shared" si="59"/>
        <v/>
      </c>
    </row>
    <row r="670" spans="1:11" x14ac:dyDescent="0.2">
      <c r="A670" s="12" t="str">
        <f>IFERROR(IF(A669+1&lt;=Duration*VLOOKUP(PaymentFrqcy,Mapping!A:B,2,FALSE),A669+1,""),"")</f>
        <v/>
      </c>
      <c r="B670" s="58" t="str">
        <f t="shared" si="60"/>
        <v/>
      </c>
      <c r="C670" s="59" t="str">
        <f t="shared" si="55"/>
        <v/>
      </c>
      <c r="D670" s="60" t="str">
        <f t="shared" si="56"/>
        <v/>
      </c>
      <c r="E670" s="61" t="str">
        <f>IF(A670="","",InterestRate/VLOOKUP(PaymentFrqcy,Mapping!$A:$B,2,FALSE))</f>
        <v/>
      </c>
      <c r="F670" s="62" t="str">
        <f>IF(A670="","",PMT(E670,Duration*VLOOKUP(PaymentFrqcy,Mapping!A:B,2,FALSE),LoanAmount,,VLOOKUP(PaymentsDue,Mapping!$A:$B,2,FALSE)))</f>
        <v/>
      </c>
      <c r="G670" s="62" t="str">
        <f>IF(A670="","",PPMT(E670,A670,Duration*VLOOKUP(PaymentFrqcy,Mapping!A:B,2,FALSE),LoanAmount,,VLOOKUP(PaymentsDue,Mapping!$A:$B,2,FALSE)))</f>
        <v/>
      </c>
      <c r="H670" s="62" t="str">
        <f>IF(A670="","",IPMT(E670,A670,Duration*VLOOKUP(PaymentFrqcy,Mapping!$A:$B,2,FALSE),LoanAmount,,VLOOKUP(PaymentsDue,Mapping!$A:$B,2,FALSE)))</f>
        <v/>
      </c>
      <c r="I670" s="58" t="str">
        <f t="shared" si="57"/>
        <v/>
      </c>
      <c r="J670" s="12" t="str">
        <f t="shared" si="58"/>
        <v/>
      </c>
      <c r="K670" s="78" t="str">
        <f t="shared" si="59"/>
        <v/>
      </c>
    </row>
    <row r="671" spans="1:11" x14ac:dyDescent="0.2">
      <c r="A671" s="12" t="str">
        <f>IFERROR(IF(A670+1&lt;=Duration*VLOOKUP(PaymentFrqcy,Mapping!A:B,2,FALSE),A670+1,""),"")</f>
        <v/>
      </c>
      <c r="B671" s="58" t="str">
        <f t="shared" si="60"/>
        <v/>
      </c>
      <c r="C671" s="59" t="str">
        <f t="shared" si="55"/>
        <v/>
      </c>
      <c r="D671" s="60" t="str">
        <f t="shared" si="56"/>
        <v/>
      </c>
      <c r="E671" s="61" t="str">
        <f>IF(A671="","",InterestRate/VLOOKUP(PaymentFrqcy,Mapping!$A:$B,2,FALSE))</f>
        <v/>
      </c>
      <c r="F671" s="62" t="str">
        <f>IF(A671="","",PMT(E671,Duration*VLOOKUP(PaymentFrqcy,Mapping!A:B,2,FALSE),LoanAmount,,VLOOKUP(PaymentsDue,Mapping!$A:$B,2,FALSE)))</f>
        <v/>
      </c>
      <c r="G671" s="62" t="str">
        <f>IF(A671="","",PPMT(E671,A671,Duration*VLOOKUP(PaymentFrqcy,Mapping!A:B,2,FALSE),LoanAmount,,VLOOKUP(PaymentsDue,Mapping!$A:$B,2,FALSE)))</f>
        <v/>
      </c>
      <c r="H671" s="62" t="str">
        <f>IF(A671="","",IPMT(E671,A671,Duration*VLOOKUP(PaymentFrqcy,Mapping!$A:$B,2,FALSE),LoanAmount,,VLOOKUP(PaymentsDue,Mapping!$A:$B,2,FALSE)))</f>
        <v/>
      </c>
      <c r="I671" s="58" t="str">
        <f t="shared" si="57"/>
        <v/>
      </c>
      <c r="J671" s="12" t="str">
        <f t="shared" si="58"/>
        <v/>
      </c>
      <c r="K671" s="78" t="str">
        <f t="shared" si="59"/>
        <v/>
      </c>
    </row>
    <row r="672" spans="1:11" x14ac:dyDescent="0.2">
      <c r="A672" s="12" t="str">
        <f>IFERROR(IF(A671+1&lt;=Duration*VLOOKUP(PaymentFrqcy,Mapping!A:B,2,FALSE),A671+1,""),"")</f>
        <v/>
      </c>
      <c r="B672" s="58" t="str">
        <f t="shared" si="60"/>
        <v/>
      </c>
      <c r="C672" s="59" t="str">
        <f t="shared" si="55"/>
        <v/>
      </c>
      <c r="D672" s="60" t="str">
        <f t="shared" si="56"/>
        <v/>
      </c>
      <c r="E672" s="61" t="str">
        <f>IF(A672="","",InterestRate/VLOOKUP(PaymentFrqcy,Mapping!$A:$B,2,FALSE))</f>
        <v/>
      </c>
      <c r="F672" s="62" t="str">
        <f>IF(A672="","",PMT(E672,Duration*VLOOKUP(PaymentFrqcy,Mapping!A:B,2,FALSE),LoanAmount,,VLOOKUP(PaymentsDue,Mapping!$A:$B,2,FALSE)))</f>
        <v/>
      </c>
      <c r="G672" s="62" t="str">
        <f>IF(A672="","",PPMT(E672,A672,Duration*VLOOKUP(PaymentFrqcy,Mapping!A:B,2,FALSE),LoanAmount,,VLOOKUP(PaymentsDue,Mapping!$A:$B,2,FALSE)))</f>
        <v/>
      </c>
      <c r="H672" s="62" t="str">
        <f>IF(A672="","",IPMT(E672,A672,Duration*VLOOKUP(PaymentFrqcy,Mapping!$A:$B,2,FALSE),LoanAmount,,VLOOKUP(PaymentsDue,Mapping!$A:$B,2,FALSE)))</f>
        <v/>
      </c>
      <c r="I672" s="58" t="str">
        <f t="shared" si="57"/>
        <v/>
      </c>
      <c r="J672" s="12" t="str">
        <f t="shared" si="58"/>
        <v/>
      </c>
      <c r="K672" s="78" t="str">
        <f t="shared" si="59"/>
        <v/>
      </c>
    </row>
    <row r="673" spans="1:11" x14ac:dyDescent="0.2">
      <c r="A673" s="12" t="str">
        <f>IFERROR(IF(A672+1&lt;=Duration*VLOOKUP(PaymentFrqcy,Mapping!A:B,2,FALSE),A672+1,""),"")</f>
        <v/>
      </c>
      <c r="B673" s="58" t="str">
        <f t="shared" si="60"/>
        <v/>
      </c>
      <c r="C673" s="59" t="str">
        <f t="shared" si="55"/>
        <v/>
      </c>
      <c r="D673" s="60" t="str">
        <f t="shared" si="56"/>
        <v/>
      </c>
      <c r="E673" s="61" t="str">
        <f>IF(A673="","",InterestRate/VLOOKUP(PaymentFrqcy,Mapping!$A:$B,2,FALSE))</f>
        <v/>
      </c>
      <c r="F673" s="62" t="str">
        <f>IF(A673="","",PMT(E673,Duration*VLOOKUP(PaymentFrqcy,Mapping!A:B,2,FALSE),LoanAmount,,VLOOKUP(PaymentsDue,Mapping!$A:$B,2,FALSE)))</f>
        <v/>
      </c>
      <c r="G673" s="62" t="str">
        <f>IF(A673="","",PPMT(E673,A673,Duration*VLOOKUP(PaymentFrqcy,Mapping!A:B,2,FALSE),LoanAmount,,VLOOKUP(PaymentsDue,Mapping!$A:$B,2,FALSE)))</f>
        <v/>
      </c>
      <c r="H673" s="62" t="str">
        <f>IF(A673="","",IPMT(E673,A673,Duration*VLOOKUP(PaymentFrqcy,Mapping!$A:$B,2,FALSE),LoanAmount,,VLOOKUP(PaymentsDue,Mapping!$A:$B,2,FALSE)))</f>
        <v/>
      </c>
      <c r="I673" s="58" t="str">
        <f t="shared" si="57"/>
        <v/>
      </c>
      <c r="J673" s="12" t="str">
        <f t="shared" si="58"/>
        <v/>
      </c>
      <c r="K673" s="78" t="str">
        <f t="shared" si="59"/>
        <v/>
      </c>
    </row>
    <row r="674" spans="1:11" x14ac:dyDescent="0.2">
      <c r="A674" s="12" t="str">
        <f>IFERROR(IF(A673+1&lt;=Duration*VLOOKUP(PaymentFrqcy,Mapping!A:B,2,FALSE),A673+1,""),"")</f>
        <v/>
      </c>
      <c r="B674" s="58" t="str">
        <f t="shared" si="60"/>
        <v/>
      </c>
      <c r="C674" s="59" t="str">
        <f t="shared" si="55"/>
        <v/>
      </c>
      <c r="D674" s="60" t="str">
        <f t="shared" si="56"/>
        <v/>
      </c>
      <c r="E674" s="61" t="str">
        <f>IF(A674="","",InterestRate/VLOOKUP(PaymentFrqcy,Mapping!$A:$B,2,FALSE))</f>
        <v/>
      </c>
      <c r="F674" s="62" t="str">
        <f>IF(A674="","",PMT(E674,Duration*VLOOKUP(PaymentFrqcy,Mapping!A:B,2,FALSE),LoanAmount,,VLOOKUP(PaymentsDue,Mapping!$A:$B,2,FALSE)))</f>
        <v/>
      </c>
      <c r="G674" s="62" t="str">
        <f>IF(A674="","",PPMT(E674,A674,Duration*VLOOKUP(PaymentFrqcy,Mapping!A:B,2,FALSE),LoanAmount,,VLOOKUP(PaymentsDue,Mapping!$A:$B,2,FALSE)))</f>
        <v/>
      </c>
      <c r="H674" s="62" t="str">
        <f>IF(A674="","",IPMT(E674,A674,Duration*VLOOKUP(PaymentFrqcy,Mapping!$A:$B,2,FALSE),LoanAmount,,VLOOKUP(PaymentsDue,Mapping!$A:$B,2,FALSE)))</f>
        <v/>
      </c>
      <c r="I674" s="58" t="str">
        <f t="shared" si="57"/>
        <v/>
      </c>
      <c r="J674" s="12" t="str">
        <f t="shared" si="58"/>
        <v/>
      </c>
      <c r="K674" s="78" t="str">
        <f t="shared" si="59"/>
        <v/>
      </c>
    </row>
    <row r="675" spans="1:11" x14ac:dyDescent="0.2">
      <c r="A675" s="12" t="str">
        <f>IFERROR(IF(A674+1&lt;=Duration*VLOOKUP(PaymentFrqcy,Mapping!A:B,2,FALSE),A674+1,""),"")</f>
        <v/>
      </c>
      <c r="B675" s="58" t="str">
        <f t="shared" si="60"/>
        <v/>
      </c>
      <c r="C675" s="59" t="str">
        <f t="shared" si="55"/>
        <v/>
      </c>
      <c r="D675" s="60" t="str">
        <f t="shared" si="56"/>
        <v/>
      </c>
      <c r="E675" s="61" t="str">
        <f>IF(A675="","",InterestRate/VLOOKUP(PaymentFrqcy,Mapping!$A:$B,2,FALSE))</f>
        <v/>
      </c>
      <c r="F675" s="62" t="str">
        <f>IF(A675="","",PMT(E675,Duration*VLOOKUP(PaymentFrqcy,Mapping!A:B,2,FALSE),LoanAmount,,VLOOKUP(PaymentsDue,Mapping!$A:$B,2,FALSE)))</f>
        <v/>
      </c>
      <c r="G675" s="62" t="str">
        <f>IF(A675="","",PPMT(E675,A675,Duration*VLOOKUP(PaymentFrqcy,Mapping!A:B,2,FALSE),LoanAmount,,VLOOKUP(PaymentsDue,Mapping!$A:$B,2,FALSE)))</f>
        <v/>
      </c>
      <c r="H675" s="62" t="str">
        <f>IF(A675="","",IPMT(E675,A675,Duration*VLOOKUP(PaymentFrqcy,Mapping!$A:$B,2,FALSE),LoanAmount,,VLOOKUP(PaymentsDue,Mapping!$A:$B,2,FALSE)))</f>
        <v/>
      </c>
      <c r="I675" s="58" t="str">
        <f t="shared" si="57"/>
        <v/>
      </c>
      <c r="J675" s="12" t="str">
        <f t="shared" si="58"/>
        <v/>
      </c>
      <c r="K675" s="78" t="str">
        <f t="shared" si="59"/>
        <v/>
      </c>
    </row>
    <row r="676" spans="1:11" x14ac:dyDescent="0.2">
      <c r="A676" s="12" t="str">
        <f>IFERROR(IF(A675+1&lt;=Duration*VLOOKUP(PaymentFrqcy,Mapping!A:B,2,FALSE),A675+1,""),"")</f>
        <v/>
      </c>
      <c r="B676" s="58" t="str">
        <f t="shared" si="60"/>
        <v/>
      </c>
      <c r="C676" s="59" t="str">
        <f t="shared" si="55"/>
        <v/>
      </c>
      <c r="D676" s="60" t="str">
        <f t="shared" si="56"/>
        <v/>
      </c>
      <c r="E676" s="61" t="str">
        <f>IF(A676="","",InterestRate/VLOOKUP(PaymentFrqcy,Mapping!$A:$B,2,FALSE))</f>
        <v/>
      </c>
      <c r="F676" s="62" t="str">
        <f>IF(A676="","",PMT(E676,Duration*VLOOKUP(PaymentFrqcy,Mapping!A:B,2,FALSE),LoanAmount,,VLOOKUP(PaymentsDue,Mapping!$A:$B,2,FALSE)))</f>
        <v/>
      </c>
      <c r="G676" s="62" t="str">
        <f>IF(A676="","",PPMT(E676,A676,Duration*VLOOKUP(PaymentFrqcy,Mapping!A:B,2,FALSE),LoanAmount,,VLOOKUP(PaymentsDue,Mapping!$A:$B,2,FALSE)))</f>
        <v/>
      </c>
      <c r="H676" s="62" t="str">
        <f>IF(A676="","",IPMT(E676,A676,Duration*VLOOKUP(PaymentFrqcy,Mapping!$A:$B,2,FALSE),LoanAmount,,VLOOKUP(PaymentsDue,Mapping!$A:$B,2,FALSE)))</f>
        <v/>
      </c>
      <c r="I676" s="58" t="str">
        <f t="shared" si="57"/>
        <v/>
      </c>
      <c r="J676" s="12" t="str">
        <f t="shared" si="58"/>
        <v/>
      </c>
      <c r="K676" s="78" t="str">
        <f t="shared" si="59"/>
        <v/>
      </c>
    </row>
    <row r="677" spans="1:11" x14ac:dyDescent="0.2">
      <c r="A677" s="12" t="str">
        <f>IFERROR(IF(A676+1&lt;=Duration*VLOOKUP(PaymentFrqcy,Mapping!A:B,2,FALSE),A676+1,""),"")</f>
        <v/>
      </c>
      <c r="B677" s="58" t="str">
        <f t="shared" si="60"/>
        <v/>
      </c>
      <c r="C677" s="59" t="str">
        <f t="shared" si="55"/>
        <v/>
      </c>
      <c r="D677" s="60" t="str">
        <f t="shared" si="56"/>
        <v/>
      </c>
      <c r="E677" s="61" t="str">
        <f>IF(A677="","",InterestRate/VLOOKUP(PaymentFrqcy,Mapping!$A:$B,2,FALSE))</f>
        <v/>
      </c>
      <c r="F677" s="62" t="str">
        <f>IF(A677="","",PMT(E677,Duration*VLOOKUP(PaymentFrqcy,Mapping!A:B,2,FALSE),LoanAmount,,VLOOKUP(PaymentsDue,Mapping!$A:$B,2,FALSE)))</f>
        <v/>
      </c>
      <c r="G677" s="62" t="str">
        <f>IF(A677="","",PPMT(E677,A677,Duration*VLOOKUP(PaymentFrqcy,Mapping!A:B,2,FALSE),LoanAmount,,VLOOKUP(PaymentsDue,Mapping!$A:$B,2,FALSE)))</f>
        <v/>
      </c>
      <c r="H677" s="62" t="str">
        <f>IF(A677="","",IPMT(E677,A677,Duration*VLOOKUP(PaymentFrqcy,Mapping!$A:$B,2,FALSE),LoanAmount,,VLOOKUP(PaymentsDue,Mapping!$A:$B,2,FALSE)))</f>
        <v/>
      </c>
      <c r="I677" s="58" t="str">
        <f t="shared" si="57"/>
        <v/>
      </c>
      <c r="J677" s="12" t="str">
        <f t="shared" si="58"/>
        <v/>
      </c>
      <c r="K677" s="78" t="str">
        <f t="shared" si="59"/>
        <v/>
      </c>
    </row>
    <row r="678" spans="1:11" x14ac:dyDescent="0.2">
      <c r="A678" s="12" t="str">
        <f>IFERROR(IF(A677+1&lt;=Duration*VLOOKUP(PaymentFrqcy,Mapping!A:B,2,FALSE),A677+1,""),"")</f>
        <v/>
      </c>
      <c r="B678" s="58" t="str">
        <f t="shared" si="60"/>
        <v/>
      </c>
      <c r="C678" s="59" t="str">
        <f t="shared" si="55"/>
        <v/>
      </c>
      <c r="D678" s="60" t="str">
        <f t="shared" si="56"/>
        <v/>
      </c>
      <c r="E678" s="61" t="str">
        <f>IF(A678="","",InterestRate/VLOOKUP(PaymentFrqcy,Mapping!$A:$B,2,FALSE))</f>
        <v/>
      </c>
      <c r="F678" s="62" t="str">
        <f>IF(A678="","",PMT(E678,Duration*VLOOKUP(PaymentFrqcy,Mapping!A:B,2,FALSE),LoanAmount,,VLOOKUP(PaymentsDue,Mapping!$A:$B,2,FALSE)))</f>
        <v/>
      </c>
      <c r="G678" s="62" t="str">
        <f>IF(A678="","",PPMT(E678,A678,Duration*VLOOKUP(PaymentFrqcy,Mapping!A:B,2,FALSE),LoanAmount,,VLOOKUP(PaymentsDue,Mapping!$A:$B,2,FALSE)))</f>
        <v/>
      </c>
      <c r="H678" s="62" t="str">
        <f>IF(A678="","",IPMT(E678,A678,Duration*VLOOKUP(PaymentFrqcy,Mapping!$A:$B,2,FALSE),LoanAmount,,VLOOKUP(PaymentsDue,Mapping!$A:$B,2,FALSE)))</f>
        <v/>
      </c>
      <c r="I678" s="58" t="str">
        <f t="shared" si="57"/>
        <v/>
      </c>
      <c r="J678" s="12" t="str">
        <f t="shared" si="58"/>
        <v/>
      </c>
      <c r="K678" s="78" t="str">
        <f t="shared" si="59"/>
        <v/>
      </c>
    </row>
    <row r="679" spans="1:11" x14ac:dyDescent="0.2">
      <c r="A679" s="12" t="str">
        <f>IFERROR(IF(A678+1&lt;=Duration*VLOOKUP(PaymentFrqcy,Mapping!A:B,2,FALSE),A678+1,""),"")</f>
        <v/>
      </c>
      <c r="B679" s="58" t="str">
        <f t="shared" si="60"/>
        <v/>
      </c>
      <c r="C679" s="59" t="str">
        <f t="shared" si="55"/>
        <v/>
      </c>
      <c r="D679" s="60" t="str">
        <f t="shared" si="56"/>
        <v/>
      </c>
      <c r="E679" s="61" t="str">
        <f>IF(A679="","",InterestRate/VLOOKUP(PaymentFrqcy,Mapping!$A:$B,2,FALSE))</f>
        <v/>
      </c>
      <c r="F679" s="62" t="str">
        <f>IF(A679="","",PMT(E679,Duration*VLOOKUP(PaymentFrqcy,Mapping!A:B,2,FALSE),LoanAmount,,VLOOKUP(PaymentsDue,Mapping!$A:$B,2,FALSE)))</f>
        <v/>
      </c>
      <c r="G679" s="62" t="str">
        <f>IF(A679="","",PPMT(E679,A679,Duration*VLOOKUP(PaymentFrqcy,Mapping!A:B,2,FALSE),LoanAmount,,VLOOKUP(PaymentsDue,Mapping!$A:$B,2,FALSE)))</f>
        <v/>
      </c>
      <c r="H679" s="62" t="str">
        <f>IF(A679="","",IPMT(E679,A679,Duration*VLOOKUP(PaymentFrqcy,Mapping!$A:$B,2,FALSE),LoanAmount,,VLOOKUP(PaymentsDue,Mapping!$A:$B,2,FALSE)))</f>
        <v/>
      </c>
      <c r="I679" s="58" t="str">
        <f t="shared" si="57"/>
        <v/>
      </c>
      <c r="J679" s="12" t="str">
        <f t="shared" si="58"/>
        <v/>
      </c>
      <c r="K679" s="78" t="str">
        <f t="shared" si="59"/>
        <v/>
      </c>
    </row>
    <row r="680" spans="1:11" x14ac:dyDescent="0.2">
      <c r="A680" s="12" t="str">
        <f>IFERROR(IF(A679+1&lt;=Duration*VLOOKUP(PaymentFrqcy,Mapping!A:B,2,FALSE),A679+1,""),"")</f>
        <v/>
      </c>
      <c r="B680" s="58" t="str">
        <f t="shared" si="60"/>
        <v/>
      </c>
      <c r="C680" s="59" t="str">
        <f t="shared" si="55"/>
        <v/>
      </c>
      <c r="D680" s="60" t="str">
        <f t="shared" si="56"/>
        <v/>
      </c>
      <c r="E680" s="61" t="str">
        <f>IF(A680="","",InterestRate/VLOOKUP(PaymentFrqcy,Mapping!$A:$B,2,FALSE))</f>
        <v/>
      </c>
      <c r="F680" s="62" t="str">
        <f>IF(A680="","",PMT(E680,Duration*VLOOKUP(PaymentFrqcy,Mapping!A:B,2,FALSE),LoanAmount,,VLOOKUP(PaymentsDue,Mapping!$A:$B,2,FALSE)))</f>
        <v/>
      </c>
      <c r="G680" s="62" t="str">
        <f>IF(A680="","",PPMT(E680,A680,Duration*VLOOKUP(PaymentFrqcy,Mapping!A:B,2,FALSE),LoanAmount,,VLOOKUP(PaymentsDue,Mapping!$A:$B,2,FALSE)))</f>
        <v/>
      </c>
      <c r="H680" s="62" t="str">
        <f>IF(A680="","",IPMT(E680,A680,Duration*VLOOKUP(PaymentFrqcy,Mapping!$A:$B,2,FALSE),LoanAmount,,VLOOKUP(PaymentsDue,Mapping!$A:$B,2,FALSE)))</f>
        <v/>
      </c>
      <c r="I680" s="58" t="str">
        <f t="shared" si="57"/>
        <v/>
      </c>
      <c r="J680" s="12" t="str">
        <f t="shared" si="58"/>
        <v/>
      </c>
      <c r="K680" s="78" t="str">
        <f t="shared" si="59"/>
        <v/>
      </c>
    </row>
    <row r="681" spans="1:11" x14ac:dyDescent="0.2">
      <c r="A681" s="12" t="str">
        <f>IFERROR(IF(A680+1&lt;=Duration*VLOOKUP(PaymentFrqcy,Mapping!A:B,2,FALSE),A680+1,""),"")</f>
        <v/>
      </c>
      <c r="B681" s="58" t="str">
        <f t="shared" si="60"/>
        <v/>
      </c>
      <c r="C681" s="59" t="str">
        <f t="shared" si="55"/>
        <v/>
      </c>
      <c r="D681" s="60" t="str">
        <f t="shared" si="56"/>
        <v/>
      </c>
      <c r="E681" s="61" t="str">
        <f>IF(A681="","",InterestRate/VLOOKUP(PaymentFrqcy,Mapping!$A:$B,2,FALSE))</f>
        <v/>
      </c>
      <c r="F681" s="62" t="str">
        <f>IF(A681="","",PMT(E681,Duration*VLOOKUP(PaymentFrqcy,Mapping!A:B,2,FALSE),LoanAmount,,VLOOKUP(PaymentsDue,Mapping!$A:$B,2,FALSE)))</f>
        <v/>
      </c>
      <c r="G681" s="62" t="str">
        <f>IF(A681="","",PPMT(E681,A681,Duration*VLOOKUP(PaymentFrqcy,Mapping!A:B,2,FALSE),LoanAmount,,VLOOKUP(PaymentsDue,Mapping!$A:$B,2,FALSE)))</f>
        <v/>
      </c>
      <c r="H681" s="62" t="str">
        <f>IF(A681="","",IPMT(E681,A681,Duration*VLOOKUP(PaymentFrqcy,Mapping!$A:$B,2,FALSE),LoanAmount,,VLOOKUP(PaymentsDue,Mapping!$A:$B,2,FALSE)))</f>
        <v/>
      </c>
      <c r="I681" s="58" t="str">
        <f t="shared" si="57"/>
        <v/>
      </c>
      <c r="J681" s="12" t="str">
        <f t="shared" si="58"/>
        <v/>
      </c>
      <c r="K681" s="78" t="str">
        <f t="shared" si="59"/>
        <v/>
      </c>
    </row>
    <row r="682" spans="1:11" x14ac:dyDescent="0.2">
      <c r="A682" s="12" t="str">
        <f>IFERROR(IF(A681+1&lt;=Duration*VLOOKUP(PaymentFrqcy,Mapping!A:B,2,FALSE),A681+1,""),"")</f>
        <v/>
      </c>
      <c r="B682" s="58" t="str">
        <f t="shared" si="60"/>
        <v/>
      </c>
      <c r="C682" s="59" t="str">
        <f t="shared" si="55"/>
        <v/>
      </c>
      <c r="D682" s="60" t="str">
        <f t="shared" si="56"/>
        <v/>
      </c>
      <c r="E682" s="61" t="str">
        <f>IF(A682="","",InterestRate/VLOOKUP(PaymentFrqcy,Mapping!$A:$B,2,FALSE))</f>
        <v/>
      </c>
      <c r="F682" s="62" t="str">
        <f>IF(A682="","",PMT(E682,Duration*VLOOKUP(PaymentFrqcy,Mapping!A:B,2,FALSE),LoanAmount,,VLOOKUP(PaymentsDue,Mapping!$A:$B,2,FALSE)))</f>
        <v/>
      </c>
      <c r="G682" s="62" t="str">
        <f>IF(A682="","",PPMT(E682,A682,Duration*VLOOKUP(PaymentFrqcy,Mapping!A:B,2,FALSE),LoanAmount,,VLOOKUP(PaymentsDue,Mapping!$A:$B,2,FALSE)))</f>
        <v/>
      </c>
      <c r="H682" s="62" t="str">
        <f>IF(A682="","",IPMT(E682,A682,Duration*VLOOKUP(PaymentFrqcy,Mapping!$A:$B,2,FALSE),LoanAmount,,VLOOKUP(PaymentsDue,Mapping!$A:$B,2,FALSE)))</f>
        <v/>
      </c>
      <c r="I682" s="58" t="str">
        <f t="shared" si="57"/>
        <v/>
      </c>
      <c r="J682" s="12" t="str">
        <f t="shared" si="58"/>
        <v/>
      </c>
      <c r="K682" s="78" t="str">
        <f t="shared" si="59"/>
        <v/>
      </c>
    </row>
    <row r="683" spans="1:11" x14ac:dyDescent="0.2">
      <c r="A683" s="12" t="str">
        <f>IFERROR(IF(A682+1&lt;=Duration*VLOOKUP(PaymentFrqcy,Mapping!A:B,2,FALSE),A682+1,""),"")</f>
        <v/>
      </c>
      <c r="B683" s="58" t="str">
        <f t="shared" si="60"/>
        <v/>
      </c>
      <c r="C683" s="59" t="str">
        <f t="shared" si="55"/>
        <v/>
      </c>
      <c r="D683" s="60" t="str">
        <f t="shared" si="56"/>
        <v/>
      </c>
      <c r="E683" s="61" t="str">
        <f>IF(A683="","",InterestRate/VLOOKUP(PaymentFrqcy,Mapping!$A:$B,2,FALSE))</f>
        <v/>
      </c>
      <c r="F683" s="62" t="str">
        <f>IF(A683="","",PMT(E683,Duration*VLOOKUP(PaymentFrqcy,Mapping!A:B,2,FALSE),LoanAmount,,VLOOKUP(PaymentsDue,Mapping!$A:$B,2,FALSE)))</f>
        <v/>
      </c>
      <c r="G683" s="62" t="str">
        <f>IF(A683="","",PPMT(E683,A683,Duration*VLOOKUP(PaymentFrqcy,Mapping!A:B,2,FALSE),LoanAmount,,VLOOKUP(PaymentsDue,Mapping!$A:$B,2,FALSE)))</f>
        <v/>
      </c>
      <c r="H683" s="62" t="str">
        <f>IF(A683="","",IPMT(E683,A683,Duration*VLOOKUP(PaymentFrqcy,Mapping!$A:$B,2,FALSE),LoanAmount,,VLOOKUP(PaymentsDue,Mapping!$A:$B,2,FALSE)))</f>
        <v/>
      </c>
      <c r="I683" s="58" t="str">
        <f t="shared" si="57"/>
        <v/>
      </c>
      <c r="J683" s="12" t="str">
        <f t="shared" si="58"/>
        <v/>
      </c>
      <c r="K683" s="78" t="str">
        <f t="shared" si="59"/>
        <v/>
      </c>
    </row>
    <row r="684" spans="1:11" x14ac:dyDescent="0.2">
      <c r="A684" s="12" t="str">
        <f>IFERROR(IF(A683+1&lt;=Duration*VLOOKUP(PaymentFrqcy,Mapping!A:B,2,FALSE),A683+1,""),"")</f>
        <v/>
      </c>
      <c r="B684" s="58" t="str">
        <f t="shared" si="60"/>
        <v/>
      </c>
      <c r="C684" s="59" t="str">
        <f t="shared" si="55"/>
        <v/>
      </c>
      <c r="D684" s="60" t="str">
        <f t="shared" si="56"/>
        <v/>
      </c>
      <c r="E684" s="61" t="str">
        <f>IF(A684="","",InterestRate/VLOOKUP(PaymentFrqcy,Mapping!$A:$B,2,FALSE))</f>
        <v/>
      </c>
      <c r="F684" s="62" t="str">
        <f>IF(A684="","",PMT(E684,Duration*VLOOKUP(PaymentFrqcy,Mapping!A:B,2,FALSE),LoanAmount,,VLOOKUP(PaymentsDue,Mapping!$A:$B,2,FALSE)))</f>
        <v/>
      </c>
      <c r="G684" s="62" t="str">
        <f>IF(A684="","",PPMT(E684,A684,Duration*VLOOKUP(PaymentFrqcy,Mapping!A:B,2,FALSE),LoanAmount,,VLOOKUP(PaymentsDue,Mapping!$A:$B,2,FALSE)))</f>
        <v/>
      </c>
      <c r="H684" s="62" t="str">
        <f>IF(A684="","",IPMT(E684,A684,Duration*VLOOKUP(PaymentFrqcy,Mapping!$A:$B,2,FALSE),LoanAmount,,VLOOKUP(PaymentsDue,Mapping!$A:$B,2,FALSE)))</f>
        <v/>
      </c>
      <c r="I684" s="58" t="str">
        <f t="shared" si="57"/>
        <v/>
      </c>
      <c r="J684" s="12" t="str">
        <f t="shared" si="58"/>
        <v/>
      </c>
      <c r="K684" s="78" t="str">
        <f t="shared" si="59"/>
        <v/>
      </c>
    </row>
    <row r="685" spans="1:11" x14ac:dyDescent="0.2">
      <c r="A685" s="12" t="str">
        <f>IFERROR(IF(A684+1&lt;=Duration*VLOOKUP(PaymentFrqcy,Mapping!A:B,2,FALSE),A684+1,""),"")</f>
        <v/>
      </c>
      <c r="B685" s="58" t="str">
        <f t="shared" si="60"/>
        <v/>
      </c>
      <c r="C685" s="59" t="str">
        <f t="shared" si="55"/>
        <v/>
      </c>
      <c r="D685" s="60" t="str">
        <f t="shared" si="56"/>
        <v/>
      </c>
      <c r="E685" s="61" t="str">
        <f>IF(A685="","",InterestRate/VLOOKUP(PaymentFrqcy,Mapping!$A:$B,2,FALSE))</f>
        <v/>
      </c>
      <c r="F685" s="62" t="str">
        <f>IF(A685="","",PMT(E685,Duration*VLOOKUP(PaymentFrqcy,Mapping!A:B,2,FALSE),LoanAmount,,VLOOKUP(PaymentsDue,Mapping!$A:$B,2,FALSE)))</f>
        <v/>
      </c>
      <c r="G685" s="62" t="str">
        <f>IF(A685="","",PPMT(E685,A685,Duration*VLOOKUP(PaymentFrqcy,Mapping!A:B,2,FALSE),LoanAmount,,VLOOKUP(PaymentsDue,Mapping!$A:$B,2,FALSE)))</f>
        <v/>
      </c>
      <c r="H685" s="62" t="str">
        <f>IF(A685="","",IPMT(E685,A685,Duration*VLOOKUP(PaymentFrqcy,Mapping!$A:$B,2,FALSE),LoanAmount,,VLOOKUP(PaymentsDue,Mapping!$A:$B,2,FALSE)))</f>
        <v/>
      </c>
      <c r="I685" s="58" t="str">
        <f t="shared" si="57"/>
        <v/>
      </c>
      <c r="J685" s="12" t="str">
        <f t="shared" si="58"/>
        <v/>
      </c>
      <c r="K685" s="78" t="str">
        <f t="shared" si="59"/>
        <v/>
      </c>
    </row>
    <row r="686" spans="1:11" x14ac:dyDescent="0.2">
      <c r="A686" s="12" t="str">
        <f>IFERROR(IF(A685+1&lt;=Duration*VLOOKUP(PaymentFrqcy,Mapping!A:B,2,FALSE),A685+1,""),"")</f>
        <v/>
      </c>
      <c r="B686" s="58" t="str">
        <f t="shared" si="60"/>
        <v/>
      </c>
      <c r="C686" s="59" t="str">
        <f t="shared" ref="C686:C749" si="61">IF(AND(A686&lt;&gt;"",PaymentFrqcy="Monthly"),DATE(YEAR(C685),MONTH(C685)+1,DAY(C685)),IF(AND(A686&lt;&gt;"",PaymentFrqcy="Quarterly"),DATE(YEAR(C685),MONTH(C685)+3,DAY(C685)),IF(AND(A686&lt;&gt;"",PaymentFrqcy="Semi-Annually"),DATE(YEAR(C685),MONTH(C685)+6,DAY(C685)),"")))</f>
        <v/>
      </c>
      <c r="D686" s="60" t="str">
        <f t="shared" ref="D686:D749" si="62">IFERROR(YEAR(C686),"")</f>
        <v/>
      </c>
      <c r="E686" s="61" t="str">
        <f>IF(A686="","",InterestRate/VLOOKUP(PaymentFrqcy,Mapping!$A:$B,2,FALSE))</f>
        <v/>
      </c>
      <c r="F686" s="62" t="str">
        <f>IF(A686="","",PMT(E686,Duration*VLOOKUP(PaymentFrqcy,Mapping!A:B,2,FALSE),LoanAmount,,VLOOKUP(PaymentsDue,Mapping!$A:$B,2,FALSE)))</f>
        <v/>
      </c>
      <c r="G686" s="62" t="str">
        <f>IF(A686="","",PPMT(E686,A686,Duration*VLOOKUP(PaymentFrqcy,Mapping!A:B,2,FALSE),LoanAmount,,VLOOKUP(PaymentsDue,Mapping!$A:$B,2,FALSE)))</f>
        <v/>
      </c>
      <c r="H686" s="62" t="str">
        <f>IF(A686="","",IPMT(E686,A686,Duration*VLOOKUP(PaymentFrqcy,Mapping!$A:$B,2,FALSE),LoanAmount,,VLOOKUP(PaymentsDue,Mapping!$A:$B,2,FALSE)))</f>
        <v/>
      </c>
      <c r="I686" s="58" t="str">
        <f t="shared" ref="I686:I749" si="63">IFERROR(B686+G686,"")</f>
        <v/>
      </c>
      <c r="J686" s="12" t="str">
        <f t="shared" ref="J686:J749" si="64">IF(A686="","",MONTH(C686))</f>
        <v/>
      </c>
      <c r="K686" s="78" t="str">
        <f t="shared" ref="K686:K749" si="65">IF(A686="","",YEAR(C686))</f>
        <v/>
      </c>
    </row>
    <row r="687" spans="1:11" x14ac:dyDescent="0.2">
      <c r="A687" s="12" t="str">
        <f>IFERROR(IF(A686+1&lt;=Duration*VLOOKUP(PaymentFrqcy,Mapping!A:B,2,FALSE),A686+1,""),"")</f>
        <v/>
      </c>
      <c r="B687" s="58" t="str">
        <f t="shared" si="60"/>
        <v/>
      </c>
      <c r="C687" s="59" t="str">
        <f t="shared" si="61"/>
        <v/>
      </c>
      <c r="D687" s="60" t="str">
        <f t="shared" si="62"/>
        <v/>
      </c>
      <c r="E687" s="61" t="str">
        <f>IF(A687="","",InterestRate/VLOOKUP(PaymentFrqcy,Mapping!$A:$B,2,FALSE))</f>
        <v/>
      </c>
      <c r="F687" s="62" t="str">
        <f>IF(A687="","",PMT(E687,Duration*VLOOKUP(PaymentFrqcy,Mapping!A:B,2,FALSE),LoanAmount,,VLOOKUP(PaymentsDue,Mapping!$A:$B,2,FALSE)))</f>
        <v/>
      </c>
      <c r="G687" s="62" t="str">
        <f>IF(A687="","",PPMT(E687,A687,Duration*VLOOKUP(PaymentFrqcy,Mapping!A:B,2,FALSE),LoanAmount,,VLOOKUP(PaymentsDue,Mapping!$A:$B,2,FALSE)))</f>
        <v/>
      </c>
      <c r="H687" s="62" t="str">
        <f>IF(A687="","",IPMT(E687,A687,Duration*VLOOKUP(PaymentFrqcy,Mapping!$A:$B,2,FALSE),LoanAmount,,VLOOKUP(PaymentsDue,Mapping!$A:$B,2,FALSE)))</f>
        <v/>
      </c>
      <c r="I687" s="58" t="str">
        <f t="shared" si="63"/>
        <v/>
      </c>
      <c r="J687" s="12" t="str">
        <f t="shared" si="64"/>
        <v/>
      </c>
      <c r="K687" s="78" t="str">
        <f t="shared" si="65"/>
        <v/>
      </c>
    </row>
    <row r="688" spans="1:11" x14ac:dyDescent="0.2">
      <c r="A688" s="12" t="str">
        <f>IFERROR(IF(A687+1&lt;=Duration*VLOOKUP(PaymentFrqcy,Mapping!A:B,2,FALSE),A687+1,""),"")</f>
        <v/>
      </c>
      <c r="B688" s="58" t="str">
        <f t="shared" si="60"/>
        <v/>
      </c>
      <c r="C688" s="59" t="str">
        <f t="shared" si="61"/>
        <v/>
      </c>
      <c r="D688" s="60" t="str">
        <f t="shared" si="62"/>
        <v/>
      </c>
      <c r="E688" s="61" t="str">
        <f>IF(A688="","",InterestRate/VLOOKUP(PaymentFrqcy,Mapping!$A:$B,2,FALSE))</f>
        <v/>
      </c>
      <c r="F688" s="62" t="str">
        <f>IF(A688="","",PMT(E688,Duration*VLOOKUP(PaymentFrqcy,Mapping!A:B,2,FALSE),LoanAmount,,VLOOKUP(PaymentsDue,Mapping!$A:$B,2,FALSE)))</f>
        <v/>
      </c>
      <c r="G688" s="62" t="str">
        <f>IF(A688="","",PPMT(E688,A688,Duration*VLOOKUP(PaymentFrqcy,Mapping!A:B,2,FALSE),LoanAmount,,VLOOKUP(PaymentsDue,Mapping!$A:$B,2,FALSE)))</f>
        <v/>
      </c>
      <c r="H688" s="62" t="str">
        <f>IF(A688="","",IPMT(E688,A688,Duration*VLOOKUP(PaymentFrqcy,Mapping!$A:$B,2,FALSE),LoanAmount,,VLOOKUP(PaymentsDue,Mapping!$A:$B,2,FALSE)))</f>
        <v/>
      </c>
      <c r="I688" s="58" t="str">
        <f t="shared" si="63"/>
        <v/>
      </c>
      <c r="J688" s="12" t="str">
        <f t="shared" si="64"/>
        <v/>
      </c>
      <c r="K688" s="78" t="str">
        <f t="shared" si="65"/>
        <v/>
      </c>
    </row>
    <row r="689" spans="1:11" x14ac:dyDescent="0.2">
      <c r="A689" s="12" t="str">
        <f>IFERROR(IF(A688+1&lt;=Duration*VLOOKUP(PaymentFrqcy,Mapping!A:B,2,FALSE),A688+1,""),"")</f>
        <v/>
      </c>
      <c r="B689" s="58" t="str">
        <f t="shared" si="60"/>
        <v/>
      </c>
      <c r="C689" s="59" t="str">
        <f t="shared" si="61"/>
        <v/>
      </c>
      <c r="D689" s="60" t="str">
        <f t="shared" si="62"/>
        <v/>
      </c>
      <c r="E689" s="61" t="str">
        <f>IF(A689="","",InterestRate/VLOOKUP(PaymentFrqcy,Mapping!$A:$B,2,FALSE))</f>
        <v/>
      </c>
      <c r="F689" s="62" t="str">
        <f>IF(A689="","",PMT(E689,Duration*VLOOKUP(PaymentFrqcy,Mapping!A:B,2,FALSE),LoanAmount,,VLOOKUP(PaymentsDue,Mapping!$A:$B,2,FALSE)))</f>
        <v/>
      </c>
      <c r="G689" s="62" t="str">
        <f>IF(A689="","",PPMT(E689,A689,Duration*VLOOKUP(PaymentFrqcy,Mapping!A:B,2,FALSE),LoanAmount,,VLOOKUP(PaymentsDue,Mapping!$A:$B,2,FALSE)))</f>
        <v/>
      </c>
      <c r="H689" s="62" t="str">
        <f>IF(A689="","",IPMT(E689,A689,Duration*VLOOKUP(PaymentFrqcy,Mapping!$A:$B,2,FALSE),LoanAmount,,VLOOKUP(PaymentsDue,Mapping!$A:$B,2,FALSE)))</f>
        <v/>
      </c>
      <c r="I689" s="58" t="str">
        <f t="shared" si="63"/>
        <v/>
      </c>
      <c r="J689" s="12" t="str">
        <f t="shared" si="64"/>
        <v/>
      </c>
      <c r="K689" s="78" t="str">
        <f t="shared" si="65"/>
        <v/>
      </c>
    </row>
    <row r="690" spans="1:11" x14ac:dyDescent="0.2">
      <c r="A690" s="12" t="str">
        <f>IFERROR(IF(A689+1&lt;=Duration*VLOOKUP(PaymentFrqcy,Mapping!A:B,2,FALSE),A689+1,""),"")</f>
        <v/>
      </c>
      <c r="B690" s="58" t="str">
        <f t="shared" si="60"/>
        <v/>
      </c>
      <c r="C690" s="59" t="str">
        <f t="shared" si="61"/>
        <v/>
      </c>
      <c r="D690" s="60" t="str">
        <f t="shared" si="62"/>
        <v/>
      </c>
      <c r="E690" s="61" t="str">
        <f>IF(A690="","",InterestRate/VLOOKUP(PaymentFrqcy,Mapping!$A:$B,2,FALSE))</f>
        <v/>
      </c>
      <c r="F690" s="62" t="str">
        <f>IF(A690="","",PMT(E690,Duration*VLOOKUP(PaymentFrqcy,Mapping!A:B,2,FALSE),LoanAmount,,VLOOKUP(PaymentsDue,Mapping!$A:$B,2,FALSE)))</f>
        <v/>
      </c>
      <c r="G690" s="62" t="str">
        <f>IF(A690="","",PPMT(E690,A690,Duration*VLOOKUP(PaymentFrqcy,Mapping!A:B,2,FALSE),LoanAmount,,VLOOKUP(PaymentsDue,Mapping!$A:$B,2,FALSE)))</f>
        <v/>
      </c>
      <c r="H690" s="62" t="str">
        <f>IF(A690="","",IPMT(E690,A690,Duration*VLOOKUP(PaymentFrqcy,Mapping!$A:$B,2,FALSE),LoanAmount,,VLOOKUP(PaymentsDue,Mapping!$A:$B,2,FALSE)))</f>
        <v/>
      </c>
      <c r="I690" s="58" t="str">
        <f t="shared" si="63"/>
        <v/>
      </c>
      <c r="J690" s="12" t="str">
        <f t="shared" si="64"/>
        <v/>
      </c>
      <c r="K690" s="78" t="str">
        <f t="shared" si="65"/>
        <v/>
      </c>
    </row>
    <row r="691" spans="1:11" x14ac:dyDescent="0.2">
      <c r="A691" s="12" t="str">
        <f>IFERROR(IF(A690+1&lt;=Duration*VLOOKUP(PaymentFrqcy,Mapping!A:B,2,FALSE),A690+1,""),"")</f>
        <v/>
      </c>
      <c r="B691" s="58" t="str">
        <f t="shared" si="60"/>
        <v/>
      </c>
      <c r="C691" s="59" t="str">
        <f t="shared" si="61"/>
        <v/>
      </c>
      <c r="D691" s="60" t="str">
        <f t="shared" si="62"/>
        <v/>
      </c>
      <c r="E691" s="61" t="str">
        <f>IF(A691="","",InterestRate/VLOOKUP(PaymentFrqcy,Mapping!$A:$B,2,FALSE))</f>
        <v/>
      </c>
      <c r="F691" s="62" t="str">
        <f>IF(A691="","",PMT(E691,Duration*VLOOKUP(PaymentFrqcy,Mapping!A:B,2,FALSE),LoanAmount,,VLOOKUP(PaymentsDue,Mapping!$A:$B,2,FALSE)))</f>
        <v/>
      </c>
      <c r="G691" s="62" t="str">
        <f>IF(A691="","",PPMT(E691,A691,Duration*VLOOKUP(PaymentFrqcy,Mapping!A:B,2,FALSE),LoanAmount,,VLOOKUP(PaymentsDue,Mapping!$A:$B,2,FALSE)))</f>
        <v/>
      </c>
      <c r="H691" s="62" t="str">
        <f>IF(A691="","",IPMT(E691,A691,Duration*VLOOKUP(PaymentFrqcy,Mapping!$A:$B,2,FALSE),LoanAmount,,VLOOKUP(PaymentsDue,Mapping!$A:$B,2,FALSE)))</f>
        <v/>
      </c>
      <c r="I691" s="58" t="str">
        <f t="shared" si="63"/>
        <v/>
      </c>
      <c r="J691" s="12" t="str">
        <f t="shared" si="64"/>
        <v/>
      </c>
      <c r="K691" s="78" t="str">
        <f t="shared" si="65"/>
        <v/>
      </c>
    </row>
    <row r="692" spans="1:11" x14ac:dyDescent="0.2">
      <c r="A692" s="12" t="str">
        <f>IFERROR(IF(A691+1&lt;=Duration*VLOOKUP(PaymentFrqcy,Mapping!A:B,2,FALSE),A691+1,""),"")</f>
        <v/>
      </c>
      <c r="B692" s="58" t="str">
        <f t="shared" ref="B692:B755" si="66">IFERROR(IF(ROUNDDOWN(I691,0)=0,"",I691),"")</f>
        <v/>
      </c>
      <c r="C692" s="59" t="str">
        <f t="shared" si="61"/>
        <v/>
      </c>
      <c r="D692" s="60" t="str">
        <f t="shared" si="62"/>
        <v/>
      </c>
      <c r="E692" s="61" t="str">
        <f>IF(A692="","",InterestRate/VLOOKUP(PaymentFrqcy,Mapping!$A:$B,2,FALSE))</f>
        <v/>
      </c>
      <c r="F692" s="62" t="str">
        <f>IF(A692="","",PMT(E692,Duration*VLOOKUP(PaymentFrqcy,Mapping!A:B,2,FALSE),LoanAmount,,VLOOKUP(PaymentsDue,Mapping!$A:$B,2,FALSE)))</f>
        <v/>
      </c>
      <c r="G692" s="62" t="str">
        <f>IF(A692="","",PPMT(E692,A692,Duration*VLOOKUP(PaymentFrqcy,Mapping!A:B,2,FALSE),LoanAmount,,VLOOKUP(PaymentsDue,Mapping!$A:$B,2,FALSE)))</f>
        <v/>
      </c>
      <c r="H692" s="62" t="str">
        <f>IF(A692="","",IPMT(E692,A692,Duration*VLOOKUP(PaymentFrqcy,Mapping!$A:$B,2,FALSE),LoanAmount,,VLOOKUP(PaymentsDue,Mapping!$A:$B,2,FALSE)))</f>
        <v/>
      </c>
      <c r="I692" s="58" t="str">
        <f t="shared" si="63"/>
        <v/>
      </c>
      <c r="J692" s="12" t="str">
        <f t="shared" si="64"/>
        <v/>
      </c>
      <c r="K692" s="78" t="str">
        <f t="shared" si="65"/>
        <v/>
      </c>
    </row>
    <row r="693" spans="1:11" x14ac:dyDescent="0.2">
      <c r="A693" s="12" t="str">
        <f>IFERROR(IF(A692+1&lt;=Duration*VLOOKUP(PaymentFrqcy,Mapping!A:B,2,FALSE),A692+1,""),"")</f>
        <v/>
      </c>
      <c r="B693" s="58" t="str">
        <f t="shared" si="66"/>
        <v/>
      </c>
      <c r="C693" s="59" t="str">
        <f t="shared" si="61"/>
        <v/>
      </c>
      <c r="D693" s="60" t="str">
        <f t="shared" si="62"/>
        <v/>
      </c>
      <c r="E693" s="61" t="str">
        <f>IF(A693="","",InterestRate/VLOOKUP(PaymentFrqcy,Mapping!$A:$B,2,FALSE))</f>
        <v/>
      </c>
      <c r="F693" s="62" t="str">
        <f>IF(A693="","",PMT(E693,Duration*VLOOKUP(PaymentFrqcy,Mapping!A:B,2,FALSE),LoanAmount,,VLOOKUP(PaymentsDue,Mapping!$A:$B,2,FALSE)))</f>
        <v/>
      </c>
      <c r="G693" s="62" t="str">
        <f>IF(A693="","",PPMT(E693,A693,Duration*VLOOKUP(PaymentFrqcy,Mapping!A:B,2,FALSE),LoanAmount,,VLOOKUP(PaymentsDue,Mapping!$A:$B,2,FALSE)))</f>
        <v/>
      </c>
      <c r="H693" s="62" t="str">
        <f>IF(A693="","",IPMT(E693,A693,Duration*VLOOKUP(PaymentFrqcy,Mapping!$A:$B,2,FALSE),LoanAmount,,VLOOKUP(PaymentsDue,Mapping!$A:$B,2,FALSE)))</f>
        <v/>
      </c>
      <c r="I693" s="58" t="str">
        <f t="shared" si="63"/>
        <v/>
      </c>
      <c r="J693" s="12" t="str">
        <f t="shared" si="64"/>
        <v/>
      </c>
      <c r="K693" s="78" t="str">
        <f t="shared" si="65"/>
        <v/>
      </c>
    </row>
    <row r="694" spans="1:11" x14ac:dyDescent="0.2">
      <c r="A694" s="12" t="str">
        <f>IFERROR(IF(A693+1&lt;=Duration*VLOOKUP(PaymentFrqcy,Mapping!A:B,2,FALSE),A693+1,""),"")</f>
        <v/>
      </c>
      <c r="B694" s="58" t="str">
        <f t="shared" si="66"/>
        <v/>
      </c>
      <c r="C694" s="59" t="str">
        <f t="shared" si="61"/>
        <v/>
      </c>
      <c r="D694" s="60" t="str">
        <f t="shared" si="62"/>
        <v/>
      </c>
      <c r="E694" s="61" t="str">
        <f>IF(A694="","",InterestRate/VLOOKUP(PaymentFrqcy,Mapping!$A:$B,2,FALSE))</f>
        <v/>
      </c>
      <c r="F694" s="62" t="str">
        <f>IF(A694="","",PMT(E694,Duration*VLOOKUP(PaymentFrqcy,Mapping!A:B,2,FALSE),LoanAmount,,VLOOKUP(PaymentsDue,Mapping!$A:$B,2,FALSE)))</f>
        <v/>
      </c>
      <c r="G694" s="62" t="str">
        <f>IF(A694="","",PPMT(E694,A694,Duration*VLOOKUP(PaymentFrqcy,Mapping!A:B,2,FALSE),LoanAmount,,VLOOKUP(PaymentsDue,Mapping!$A:$B,2,FALSE)))</f>
        <v/>
      </c>
      <c r="H694" s="62" t="str">
        <f>IF(A694="","",IPMT(E694,A694,Duration*VLOOKUP(PaymentFrqcy,Mapping!$A:$B,2,FALSE),LoanAmount,,VLOOKUP(PaymentsDue,Mapping!$A:$B,2,FALSE)))</f>
        <v/>
      </c>
      <c r="I694" s="58" t="str">
        <f t="shared" si="63"/>
        <v/>
      </c>
      <c r="J694" s="12" t="str">
        <f t="shared" si="64"/>
        <v/>
      </c>
      <c r="K694" s="78" t="str">
        <f t="shared" si="65"/>
        <v/>
      </c>
    </row>
    <row r="695" spans="1:11" x14ac:dyDescent="0.2">
      <c r="A695" s="12" t="str">
        <f>IFERROR(IF(A694+1&lt;=Duration*VLOOKUP(PaymentFrqcy,Mapping!A:B,2,FALSE),A694+1,""),"")</f>
        <v/>
      </c>
      <c r="B695" s="58" t="str">
        <f t="shared" si="66"/>
        <v/>
      </c>
      <c r="C695" s="59" t="str">
        <f t="shared" si="61"/>
        <v/>
      </c>
      <c r="D695" s="60" t="str">
        <f t="shared" si="62"/>
        <v/>
      </c>
      <c r="E695" s="61" t="str">
        <f>IF(A695="","",InterestRate/VLOOKUP(PaymentFrqcy,Mapping!$A:$B,2,FALSE))</f>
        <v/>
      </c>
      <c r="F695" s="62" t="str">
        <f>IF(A695="","",PMT(E695,Duration*VLOOKUP(PaymentFrqcy,Mapping!A:B,2,FALSE),LoanAmount,,VLOOKUP(PaymentsDue,Mapping!$A:$B,2,FALSE)))</f>
        <v/>
      </c>
      <c r="G695" s="62" t="str">
        <f>IF(A695="","",PPMT(E695,A695,Duration*VLOOKUP(PaymentFrqcy,Mapping!A:B,2,FALSE),LoanAmount,,VLOOKUP(PaymentsDue,Mapping!$A:$B,2,FALSE)))</f>
        <v/>
      </c>
      <c r="H695" s="62" t="str">
        <f>IF(A695="","",IPMT(E695,A695,Duration*VLOOKUP(PaymentFrqcy,Mapping!$A:$B,2,FALSE),LoanAmount,,VLOOKUP(PaymentsDue,Mapping!$A:$B,2,FALSE)))</f>
        <v/>
      </c>
      <c r="I695" s="58" t="str">
        <f t="shared" si="63"/>
        <v/>
      </c>
      <c r="J695" s="12" t="str">
        <f t="shared" si="64"/>
        <v/>
      </c>
      <c r="K695" s="78" t="str">
        <f t="shared" si="65"/>
        <v/>
      </c>
    </row>
    <row r="696" spans="1:11" x14ac:dyDescent="0.2">
      <c r="A696" s="12" t="str">
        <f>IFERROR(IF(A695+1&lt;=Duration*VLOOKUP(PaymentFrqcy,Mapping!A:B,2,FALSE),A695+1,""),"")</f>
        <v/>
      </c>
      <c r="B696" s="58" t="str">
        <f t="shared" si="66"/>
        <v/>
      </c>
      <c r="C696" s="59" t="str">
        <f t="shared" si="61"/>
        <v/>
      </c>
      <c r="D696" s="60" t="str">
        <f t="shared" si="62"/>
        <v/>
      </c>
      <c r="E696" s="61" t="str">
        <f>IF(A696="","",InterestRate/VLOOKUP(PaymentFrqcy,Mapping!$A:$B,2,FALSE))</f>
        <v/>
      </c>
      <c r="F696" s="62" t="str">
        <f>IF(A696="","",PMT(E696,Duration*VLOOKUP(PaymentFrqcy,Mapping!A:B,2,FALSE),LoanAmount,,VLOOKUP(PaymentsDue,Mapping!$A:$B,2,FALSE)))</f>
        <v/>
      </c>
      <c r="G696" s="62" t="str">
        <f>IF(A696="","",PPMT(E696,A696,Duration*VLOOKUP(PaymentFrqcy,Mapping!A:B,2,FALSE),LoanAmount,,VLOOKUP(PaymentsDue,Mapping!$A:$B,2,FALSE)))</f>
        <v/>
      </c>
      <c r="H696" s="62" t="str">
        <f>IF(A696="","",IPMT(E696,A696,Duration*VLOOKUP(PaymentFrqcy,Mapping!$A:$B,2,FALSE),LoanAmount,,VLOOKUP(PaymentsDue,Mapping!$A:$B,2,FALSE)))</f>
        <v/>
      </c>
      <c r="I696" s="58" t="str">
        <f t="shared" si="63"/>
        <v/>
      </c>
      <c r="J696" s="12" t="str">
        <f t="shared" si="64"/>
        <v/>
      </c>
      <c r="K696" s="78" t="str">
        <f t="shared" si="65"/>
        <v/>
      </c>
    </row>
    <row r="697" spans="1:11" x14ac:dyDescent="0.2">
      <c r="A697" s="12" t="str">
        <f>IFERROR(IF(A696+1&lt;=Duration*VLOOKUP(PaymentFrqcy,Mapping!A:B,2,FALSE),A696+1,""),"")</f>
        <v/>
      </c>
      <c r="B697" s="58" t="str">
        <f t="shared" si="66"/>
        <v/>
      </c>
      <c r="C697" s="59" t="str">
        <f t="shared" si="61"/>
        <v/>
      </c>
      <c r="D697" s="60" t="str">
        <f t="shared" si="62"/>
        <v/>
      </c>
      <c r="E697" s="61" t="str">
        <f>IF(A697="","",InterestRate/VLOOKUP(PaymentFrqcy,Mapping!$A:$B,2,FALSE))</f>
        <v/>
      </c>
      <c r="F697" s="62" t="str">
        <f>IF(A697="","",PMT(E697,Duration*VLOOKUP(PaymentFrqcy,Mapping!A:B,2,FALSE),LoanAmount,,VLOOKUP(PaymentsDue,Mapping!$A:$B,2,FALSE)))</f>
        <v/>
      </c>
      <c r="G697" s="62" t="str">
        <f>IF(A697="","",PPMT(E697,A697,Duration*VLOOKUP(PaymentFrqcy,Mapping!A:B,2,FALSE),LoanAmount,,VLOOKUP(PaymentsDue,Mapping!$A:$B,2,FALSE)))</f>
        <v/>
      </c>
      <c r="H697" s="62" t="str">
        <f>IF(A697="","",IPMT(E697,A697,Duration*VLOOKUP(PaymentFrqcy,Mapping!$A:$B,2,FALSE),LoanAmount,,VLOOKUP(PaymentsDue,Mapping!$A:$B,2,FALSE)))</f>
        <v/>
      </c>
      <c r="I697" s="58" t="str">
        <f t="shared" si="63"/>
        <v/>
      </c>
      <c r="J697" s="12" t="str">
        <f t="shared" si="64"/>
        <v/>
      </c>
      <c r="K697" s="78" t="str">
        <f t="shared" si="65"/>
        <v/>
      </c>
    </row>
    <row r="698" spans="1:11" x14ac:dyDescent="0.2">
      <c r="A698" s="12" t="str">
        <f>IFERROR(IF(A697+1&lt;=Duration*VLOOKUP(PaymentFrqcy,Mapping!A:B,2,FALSE),A697+1,""),"")</f>
        <v/>
      </c>
      <c r="B698" s="58" t="str">
        <f t="shared" si="66"/>
        <v/>
      </c>
      <c r="C698" s="59" t="str">
        <f t="shared" si="61"/>
        <v/>
      </c>
      <c r="D698" s="60" t="str">
        <f t="shared" si="62"/>
        <v/>
      </c>
      <c r="E698" s="61" t="str">
        <f>IF(A698="","",InterestRate/VLOOKUP(PaymentFrqcy,Mapping!$A:$B,2,FALSE))</f>
        <v/>
      </c>
      <c r="F698" s="62" t="str">
        <f>IF(A698="","",PMT(E698,Duration*VLOOKUP(PaymentFrqcy,Mapping!A:B,2,FALSE),LoanAmount,,VLOOKUP(PaymentsDue,Mapping!$A:$B,2,FALSE)))</f>
        <v/>
      </c>
      <c r="G698" s="62" t="str">
        <f>IF(A698="","",PPMT(E698,A698,Duration*VLOOKUP(PaymentFrqcy,Mapping!A:B,2,FALSE),LoanAmount,,VLOOKUP(PaymentsDue,Mapping!$A:$B,2,FALSE)))</f>
        <v/>
      </c>
      <c r="H698" s="62" t="str">
        <f>IF(A698="","",IPMT(E698,A698,Duration*VLOOKUP(PaymentFrqcy,Mapping!$A:$B,2,FALSE),LoanAmount,,VLOOKUP(PaymentsDue,Mapping!$A:$B,2,FALSE)))</f>
        <v/>
      </c>
      <c r="I698" s="58" t="str">
        <f t="shared" si="63"/>
        <v/>
      </c>
      <c r="J698" s="12" t="str">
        <f t="shared" si="64"/>
        <v/>
      </c>
      <c r="K698" s="78" t="str">
        <f t="shared" si="65"/>
        <v/>
      </c>
    </row>
    <row r="699" spans="1:11" x14ac:dyDescent="0.2">
      <c r="A699" s="12" t="str">
        <f>IFERROR(IF(A698+1&lt;=Duration*VLOOKUP(PaymentFrqcy,Mapping!A:B,2,FALSE),A698+1,""),"")</f>
        <v/>
      </c>
      <c r="B699" s="58" t="str">
        <f t="shared" si="66"/>
        <v/>
      </c>
      <c r="C699" s="59" t="str">
        <f t="shared" si="61"/>
        <v/>
      </c>
      <c r="D699" s="60" t="str">
        <f t="shared" si="62"/>
        <v/>
      </c>
      <c r="E699" s="61" t="str">
        <f>IF(A699="","",InterestRate/VLOOKUP(PaymentFrqcy,Mapping!$A:$B,2,FALSE))</f>
        <v/>
      </c>
      <c r="F699" s="62" t="str">
        <f>IF(A699="","",PMT(E699,Duration*VLOOKUP(PaymentFrqcy,Mapping!A:B,2,FALSE),LoanAmount,,VLOOKUP(PaymentsDue,Mapping!$A:$B,2,FALSE)))</f>
        <v/>
      </c>
      <c r="G699" s="62" t="str">
        <f>IF(A699="","",PPMT(E699,A699,Duration*VLOOKUP(PaymentFrqcy,Mapping!A:B,2,FALSE),LoanAmount,,VLOOKUP(PaymentsDue,Mapping!$A:$B,2,FALSE)))</f>
        <v/>
      </c>
      <c r="H699" s="62" t="str">
        <f>IF(A699="","",IPMT(E699,A699,Duration*VLOOKUP(PaymentFrqcy,Mapping!$A:$B,2,FALSE),LoanAmount,,VLOOKUP(PaymentsDue,Mapping!$A:$B,2,FALSE)))</f>
        <v/>
      </c>
      <c r="I699" s="58" t="str">
        <f t="shared" si="63"/>
        <v/>
      </c>
      <c r="J699" s="12" t="str">
        <f t="shared" si="64"/>
        <v/>
      </c>
      <c r="K699" s="78" t="str">
        <f t="shared" si="65"/>
        <v/>
      </c>
    </row>
    <row r="700" spans="1:11" x14ac:dyDescent="0.2">
      <c r="A700" s="12" t="str">
        <f>IFERROR(IF(A699+1&lt;=Duration*VLOOKUP(PaymentFrqcy,Mapping!A:B,2,FALSE),A699+1,""),"")</f>
        <v/>
      </c>
      <c r="B700" s="58" t="str">
        <f t="shared" si="66"/>
        <v/>
      </c>
      <c r="C700" s="59" t="str">
        <f t="shared" si="61"/>
        <v/>
      </c>
      <c r="D700" s="60" t="str">
        <f t="shared" si="62"/>
        <v/>
      </c>
      <c r="E700" s="61" t="str">
        <f>IF(A700="","",InterestRate/VLOOKUP(PaymentFrqcy,Mapping!$A:$B,2,FALSE))</f>
        <v/>
      </c>
      <c r="F700" s="62" t="str">
        <f>IF(A700="","",PMT(E700,Duration*VLOOKUP(PaymentFrqcy,Mapping!A:B,2,FALSE),LoanAmount,,VLOOKUP(PaymentsDue,Mapping!$A:$B,2,FALSE)))</f>
        <v/>
      </c>
      <c r="G700" s="62" t="str">
        <f>IF(A700="","",PPMT(E700,A700,Duration*VLOOKUP(PaymentFrqcy,Mapping!A:B,2,FALSE),LoanAmount,,VLOOKUP(PaymentsDue,Mapping!$A:$B,2,FALSE)))</f>
        <v/>
      </c>
      <c r="H700" s="62" t="str">
        <f>IF(A700="","",IPMT(E700,A700,Duration*VLOOKUP(PaymentFrqcy,Mapping!$A:$B,2,FALSE),LoanAmount,,VLOOKUP(PaymentsDue,Mapping!$A:$B,2,FALSE)))</f>
        <v/>
      </c>
      <c r="I700" s="58" t="str">
        <f t="shared" si="63"/>
        <v/>
      </c>
      <c r="J700" s="12" t="str">
        <f t="shared" si="64"/>
        <v/>
      </c>
      <c r="K700" s="78" t="str">
        <f t="shared" si="65"/>
        <v/>
      </c>
    </row>
    <row r="701" spans="1:11" x14ac:dyDescent="0.2">
      <c r="A701" s="12" t="str">
        <f>IFERROR(IF(A700+1&lt;=Duration*VLOOKUP(PaymentFrqcy,Mapping!A:B,2,FALSE),A700+1,""),"")</f>
        <v/>
      </c>
      <c r="B701" s="58" t="str">
        <f t="shared" si="66"/>
        <v/>
      </c>
      <c r="C701" s="59" t="str">
        <f t="shared" si="61"/>
        <v/>
      </c>
      <c r="D701" s="60" t="str">
        <f t="shared" si="62"/>
        <v/>
      </c>
      <c r="E701" s="61" t="str">
        <f>IF(A701="","",InterestRate/VLOOKUP(PaymentFrqcy,Mapping!$A:$B,2,FALSE))</f>
        <v/>
      </c>
      <c r="F701" s="62" t="str">
        <f>IF(A701="","",PMT(E701,Duration*VLOOKUP(PaymentFrqcy,Mapping!A:B,2,FALSE),LoanAmount,,VLOOKUP(PaymentsDue,Mapping!$A:$B,2,FALSE)))</f>
        <v/>
      </c>
      <c r="G701" s="62" t="str">
        <f>IF(A701="","",PPMT(E701,A701,Duration*VLOOKUP(PaymentFrqcy,Mapping!A:B,2,FALSE),LoanAmount,,VLOOKUP(PaymentsDue,Mapping!$A:$B,2,FALSE)))</f>
        <v/>
      </c>
      <c r="H701" s="62" t="str">
        <f>IF(A701="","",IPMT(E701,A701,Duration*VLOOKUP(PaymentFrqcy,Mapping!$A:$B,2,FALSE),LoanAmount,,VLOOKUP(PaymentsDue,Mapping!$A:$B,2,FALSE)))</f>
        <v/>
      </c>
      <c r="I701" s="58" t="str">
        <f t="shared" si="63"/>
        <v/>
      </c>
      <c r="J701" s="12" t="str">
        <f t="shared" si="64"/>
        <v/>
      </c>
      <c r="K701" s="78" t="str">
        <f t="shared" si="65"/>
        <v/>
      </c>
    </row>
    <row r="702" spans="1:11" x14ac:dyDescent="0.2">
      <c r="A702" s="12" t="str">
        <f>IFERROR(IF(A701+1&lt;=Duration*VLOOKUP(PaymentFrqcy,Mapping!A:B,2,FALSE),A701+1,""),"")</f>
        <v/>
      </c>
      <c r="B702" s="58" t="str">
        <f t="shared" si="66"/>
        <v/>
      </c>
      <c r="C702" s="59" t="str">
        <f t="shared" si="61"/>
        <v/>
      </c>
      <c r="D702" s="60" t="str">
        <f t="shared" si="62"/>
        <v/>
      </c>
      <c r="E702" s="61" t="str">
        <f>IF(A702="","",InterestRate/VLOOKUP(PaymentFrqcy,Mapping!$A:$B,2,FALSE))</f>
        <v/>
      </c>
      <c r="F702" s="62" t="str">
        <f>IF(A702="","",PMT(E702,Duration*VLOOKUP(PaymentFrqcy,Mapping!A:B,2,FALSE),LoanAmount,,VLOOKUP(PaymentsDue,Mapping!$A:$B,2,FALSE)))</f>
        <v/>
      </c>
      <c r="G702" s="62" t="str">
        <f>IF(A702="","",PPMT(E702,A702,Duration*VLOOKUP(PaymentFrqcy,Mapping!A:B,2,FALSE),LoanAmount,,VLOOKUP(PaymentsDue,Mapping!$A:$B,2,FALSE)))</f>
        <v/>
      </c>
      <c r="H702" s="62" t="str">
        <f>IF(A702="","",IPMT(E702,A702,Duration*VLOOKUP(PaymentFrqcy,Mapping!$A:$B,2,FALSE),LoanAmount,,VLOOKUP(PaymentsDue,Mapping!$A:$B,2,FALSE)))</f>
        <v/>
      </c>
      <c r="I702" s="58" t="str">
        <f t="shared" si="63"/>
        <v/>
      </c>
      <c r="J702" s="12" t="str">
        <f t="shared" si="64"/>
        <v/>
      </c>
      <c r="K702" s="78" t="str">
        <f t="shared" si="65"/>
        <v/>
      </c>
    </row>
    <row r="703" spans="1:11" x14ac:dyDescent="0.2">
      <c r="A703" s="12" t="str">
        <f>IFERROR(IF(A702+1&lt;=Duration*VLOOKUP(PaymentFrqcy,Mapping!A:B,2,FALSE),A702+1,""),"")</f>
        <v/>
      </c>
      <c r="B703" s="58" t="str">
        <f t="shared" si="66"/>
        <v/>
      </c>
      <c r="C703" s="59" t="str">
        <f t="shared" si="61"/>
        <v/>
      </c>
      <c r="D703" s="60" t="str">
        <f t="shared" si="62"/>
        <v/>
      </c>
      <c r="E703" s="61" t="str">
        <f>IF(A703="","",InterestRate/VLOOKUP(PaymentFrqcy,Mapping!$A:$B,2,FALSE))</f>
        <v/>
      </c>
      <c r="F703" s="62" t="str">
        <f>IF(A703="","",PMT(E703,Duration*VLOOKUP(PaymentFrqcy,Mapping!A:B,2,FALSE),LoanAmount,,VLOOKUP(PaymentsDue,Mapping!$A:$B,2,FALSE)))</f>
        <v/>
      </c>
      <c r="G703" s="62" t="str">
        <f>IF(A703="","",PPMT(E703,A703,Duration*VLOOKUP(PaymentFrqcy,Mapping!A:B,2,FALSE),LoanAmount,,VLOOKUP(PaymentsDue,Mapping!$A:$B,2,FALSE)))</f>
        <v/>
      </c>
      <c r="H703" s="62" t="str">
        <f>IF(A703="","",IPMT(E703,A703,Duration*VLOOKUP(PaymentFrqcy,Mapping!$A:$B,2,FALSE),LoanAmount,,VLOOKUP(PaymentsDue,Mapping!$A:$B,2,FALSE)))</f>
        <v/>
      </c>
      <c r="I703" s="58" t="str">
        <f t="shared" si="63"/>
        <v/>
      </c>
      <c r="J703" s="12" t="str">
        <f t="shared" si="64"/>
        <v/>
      </c>
      <c r="K703" s="78" t="str">
        <f t="shared" si="65"/>
        <v/>
      </c>
    </row>
    <row r="704" spans="1:11" x14ac:dyDescent="0.2">
      <c r="A704" s="12" t="str">
        <f>IFERROR(IF(A703+1&lt;=Duration*VLOOKUP(PaymentFrqcy,Mapping!A:B,2,FALSE),A703+1,""),"")</f>
        <v/>
      </c>
      <c r="B704" s="58" t="str">
        <f t="shared" si="66"/>
        <v/>
      </c>
      <c r="C704" s="59" t="str">
        <f t="shared" si="61"/>
        <v/>
      </c>
      <c r="D704" s="60" t="str">
        <f t="shared" si="62"/>
        <v/>
      </c>
      <c r="E704" s="61" t="str">
        <f>IF(A704="","",InterestRate/VLOOKUP(PaymentFrqcy,Mapping!$A:$B,2,FALSE))</f>
        <v/>
      </c>
      <c r="F704" s="62" t="str">
        <f>IF(A704="","",PMT(E704,Duration*VLOOKUP(PaymentFrqcy,Mapping!A:B,2,FALSE),LoanAmount,,VLOOKUP(PaymentsDue,Mapping!$A:$B,2,FALSE)))</f>
        <v/>
      </c>
      <c r="G704" s="62" t="str">
        <f>IF(A704="","",PPMT(E704,A704,Duration*VLOOKUP(PaymentFrqcy,Mapping!A:B,2,FALSE),LoanAmount,,VLOOKUP(PaymentsDue,Mapping!$A:$B,2,FALSE)))</f>
        <v/>
      </c>
      <c r="H704" s="62" t="str">
        <f>IF(A704="","",IPMT(E704,A704,Duration*VLOOKUP(PaymentFrqcy,Mapping!$A:$B,2,FALSE),LoanAmount,,VLOOKUP(PaymentsDue,Mapping!$A:$B,2,FALSE)))</f>
        <v/>
      </c>
      <c r="I704" s="58" t="str">
        <f t="shared" si="63"/>
        <v/>
      </c>
      <c r="J704" s="12" t="str">
        <f t="shared" si="64"/>
        <v/>
      </c>
      <c r="K704" s="78" t="str">
        <f t="shared" si="65"/>
        <v/>
      </c>
    </row>
    <row r="705" spans="1:11" x14ac:dyDescent="0.2">
      <c r="A705" s="12" t="str">
        <f>IFERROR(IF(A704+1&lt;=Duration*VLOOKUP(PaymentFrqcy,Mapping!A:B,2,FALSE),A704+1,""),"")</f>
        <v/>
      </c>
      <c r="B705" s="58" t="str">
        <f t="shared" si="66"/>
        <v/>
      </c>
      <c r="C705" s="59" t="str">
        <f t="shared" si="61"/>
        <v/>
      </c>
      <c r="D705" s="60" t="str">
        <f t="shared" si="62"/>
        <v/>
      </c>
      <c r="E705" s="61" t="str">
        <f>IF(A705="","",InterestRate/VLOOKUP(PaymentFrqcy,Mapping!$A:$B,2,FALSE))</f>
        <v/>
      </c>
      <c r="F705" s="62" t="str">
        <f>IF(A705="","",PMT(E705,Duration*VLOOKUP(PaymentFrqcy,Mapping!A:B,2,FALSE),LoanAmount,,VLOOKUP(PaymentsDue,Mapping!$A:$B,2,FALSE)))</f>
        <v/>
      </c>
      <c r="G705" s="62" t="str">
        <f>IF(A705="","",PPMT(E705,A705,Duration*VLOOKUP(PaymentFrqcy,Mapping!A:B,2,FALSE),LoanAmount,,VLOOKUP(PaymentsDue,Mapping!$A:$B,2,FALSE)))</f>
        <v/>
      </c>
      <c r="H705" s="62" t="str">
        <f>IF(A705="","",IPMT(E705,A705,Duration*VLOOKUP(PaymentFrqcy,Mapping!$A:$B,2,FALSE),LoanAmount,,VLOOKUP(PaymentsDue,Mapping!$A:$B,2,FALSE)))</f>
        <v/>
      </c>
      <c r="I705" s="58" t="str">
        <f t="shared" si="63"/>
        <v/>
      </c>
      <c r="J705" s="12" t="str">
        <f t="shared" si="64"/>
        <v/>
      </c>
      <c r="K705" s="78" t="str">
        <f t="shared" si="65"/>
        <v/>
      </c>
    </row>
    <row r="706" spans="1:11" x14ac:dyDescent="0.2">
      <c r="A706" s="12" t="str">
        <f>IFERROR(IF(A705+1&lt;=Duration*VLOOKUP(PaymentFrqcy,Mapping!A:B,2,FALSE),A705+1,""),"")</f>
        <v/>
      </c>
      <c r="B706" s="58" t="str">
        <f t="shared" si="66"/>
        <v/>
      </c>
      <c r="C706" s="59" t="str">
        <f t="shared" si="61"/>
        <v/>
      </c>
      <c r="D706" s="60" t="str">
        <f t="shared" si="62"/>
        <v/>
      </c>
      <c r="E706" s="61" t="str">
        <f>IF(A706="","",InterestRate/VLOOKUP(PaymentFrqcy,Mapping!$A:$B,2,FALSE))</f>
        <v/>
      </c>
      <c r="F706" s="62" t="str">
        <f>IF(A706="","",PMT(E706,Duration*VLOOKUP(PaymentFrqcy,Mapping!A:B,2,FALSE),LoanAmount,,VLOOKUP(PaymentsDue,Mapping!$A:$B,2,FALSE)))</f>
        <v/>
      </c>
      <c r="G706" s="62" t="str">
        <f>IF(A706="","",PPMT(E706,A706,Duration*VLOOKUP(PaymentFrqcy,Mapping!A:B,2,FALSE),LoanAmount,,VLOOKUP(PaymentsDue,Mapping!$A:$B,2,FALSE)))</f>
        <v/>
      </c>
      <c r="H706" s="62" t="str">
        <f>IF(A706="","",IPMT(E706,A706,Duration*VLOOKUP(PaymentFrqcy,Mapping!$A:$B,2,FALSE),LoanAmount,,VLOOKUP(PaymentsDue,Mapping!$A:$B,2,FALSE)))</f>
        <v/>
      </c>
      <c r="I706" s="58" t="str">
        <f t="shared" si="63"/>
        <v/>
      </c>
      <c r="J706" s="12" t="str">
        <f t="shared" si="64"/>
        <v/>
      </c>
      <c r="K706" s="78" t="str">
        <f t="shared" si="65"/>
        <v/>
      </c>
    </row>
    <row r="707" spans="1:11" x14ac:dyDescent="0.2">
      <c r="A707" s="12" t="str">
        <f>IFERROR(IF(A706+1&lt;=Duration*VLOOKUP(PaymentFrqcy,Mapping!A:B,2,FALSE),A706+1,""),"")</f>
        <v/>
      </c>
      <c r="B707" s="58" t="str">
        <f t="shared" si="66"/>
        <v/>
      </c>
      <c r="C707" s="59" t="str">
        <f t="shared" si="61"/>
        <v/>
      </c>
      <c r="D707" s="60" t="str">
        <f t="shared" si="62"/>
        <v/>
      </c>
      <c r="E707" s="61" t="str">
        <f>IF(A707="","",InterestRate/VLOOKUP(PaymentFrqcy,Mapping!$A:$B,2,FALSE))</f>
        <v/>
      </c>
      <c r="F707" s="62" t="str">
        <f>IF(A707="","",PMT(E707,Duration*VLOOKUP(PaymentFrqcy,Mapping!A:B,2,FALSE),LoanAmount,,VLOOKUP(PaymentsDue,Mapping!$A:$B,2,FALSE)))</f>
        <v/>
      </c>
      <c r="G707" s="62" t="str">
        <f>IF(A707="","",PPMT(E707,A707,Duration*VLOOKUP(PaymentFrqcy,Mapping!A:B,2,FALSE),LoanAmount,,VLOOKUP(PaymentsDue,Mapping!$A:$B,2,FALSE)))</f>
        <v/>
      </c>
      <c r="H707" s="62" t="str">
        <f>IF(A707="","",IPMT(E707,A707,Duration*VLOOKUP(PaymentFrqcy,Mapping!$A:$B,2,FALSE),LoanAmount,,VLOOKUP(PaymentsDue,Mapping!$A:$B,2,FALSE)))</f>
        <v/>
      </c>
      <c r="I707" s="58" t="str">
        <f t="shared" si="63"/>
        <v/>
      </c>
      <c r="J707" s="12" t="str">
        <f t="shared" si="64"/>
        <v/>
      </c>
      <c r="K707" s="78" t="str">
        <f t="shared" si="65"/>
        <v/>
      </c>
    </row>
    <row r="708" spans="1:11" x14ac:dyDescent="0.2">
      <c r="A708" s="12" t="str">
        <f>IFERROR(IF(A707+1&lt;=Duration*VLOOKUP(PaymentFrqcy,Mapping!A:B,2,FALSE),A707+1,""),"")</f>
        <v/>
      </c>
      <c r="B708" s="58" t="str">
        <f t="shared" si="66"/>
        <v/>
      </c>
      <c r="C708" s="59" t="str">
        <f t="shared" si="61"/>
        <v/>
      </c>
      <c r="D708" s="60" t="str">
        <f t="shared" si="62"/>
        <v/>
      </c>
      <c r="E708" s="61" t="str">
        <f>IF(A708="","",InterestRate/VLOOKUP(PaymentFrqcy,Mapping!$A:$B,2,FALSE))</f>
        <v/>
      </c>
      <c r="F708" s="62" t="str">
        <f>IF(A708="","",PMT(E708,Duration*VLOOKUP(PaymentFrqcy,Mapping!A:B,2,FALSE),LoanAmount,,VLOOKUP(PaymentsDue,Mapping!$A:$B,2,FALSE)))</f>
        <v/>
      </c>
      <c r="G708" s="62" t="str">
        <f>IF(A708="","",PPMT(E708,A708,Duration*VLOOKUP(PaymentFrqcy,Mapping!A:B,2,FALSE),LoanAmount,,VLOOKUP(PaymentsDue,Mapping!$A:$B,2,FALSE)))</f>
        <v/>
      </c>
      <c r="H708" s="62" t="str">
        <f>IF(A708="","",IPMT(E708,A708,Duration*VLOOKUP(PaymentFrqcy,Mapping!$A:$B,2,FALSE),LoanAmount,,VLOOKUP(PaymentsDue,Mapping!$A:$B,2,FALSE)))</f>
        <v/>
      </c>
      <c r="I708" s="58" t="str">
        <f t="shared" si="63"/>
        <v/>
      </c>
      <c r="J708" s="12" t="str">
        <f t="shared" si="64"/>
        <v/>
      </c>
      <c r="K708" s="78" t="str">
        <f t="shared" si="65"/>
        <v/>
      </c>
    </row>
    <row r="709" spans="1:11" x14ac:dyDescent="0.2">
      <c r="A709" s="12" t="str">
        <f>IFERROR(IF(A708+1&lt;=Duration*VLOOKUP(PaymentFrqcy,Mapping!A:B,2,FALSE),A708+1,""),"")</f>
        <v/>
      </c>
      <c r="B709" s="58" t="str">
        <f t="shared" si="66"/>
        <v/>
      </c>
      <c r="C709" s="59" t="str">
        <f t="shared" si="61"/>
        <v/>
      </c>
      <c r="D709" s="60" t="str">
        <f t="shared" si="62"/>
        <v/>
      </c>
      <c r="E709" s="61" t="str">
        <f>IF(A709="","",InterestRate/VLOOKUP(PaymentFrqcy,Mapping!$A:$B,2,FALSE))</f>
        <v/>
      </c>
      <c r="F709" s="62" t="str">
        <f>IF(A709="","",PMT(E709,Duration*VLOOKUP(PaymentFrqcy,Mapping!A:B,2,FALSE),LoanAmount,,VLOOKUP(PaymentsDue,Mapping!$A:$B,2,FALSE)))</f>
        <v/>
      </c>
      <c r="G709" s="62" t="str">
        <f>IF(A709="","",PPMT(E709,A709,Duration*VLOOKUP(PaymentFrqcy,Mapping!A:B,2,FALSE),LoanAmount,,VLOOKUP(PaymentsDue,Mapping!$A:$B,2,FALSE)))</f>
        <v/>
      </c>
      <c r="H709" s="62" t="str">
        <f>IF(A709="","",IPMT(E709,A709,Duration*VLOOKUP(PaymentFrqcy,Mapping!$A:$B,2,FALSE),LoanAmount,,VLOOKUP(PaymentsDue,Mapping!$A:$B,2,FALSE)))</f>
        <v/>
      </c>
      <c r="I709" s="58" t="str">
        <f t="shared" si="63"/>
        <v/>
      </c>
      <c r="J709" s="12" t="str">
        <f t="shared" si="64"/>
        <v/>
      </c>
      <c r="K709" s="78" t="str">
        <f t="shared" si="65"/>
        <v/>
      </c>
    </row>
    <row r="710" spans="1:11" x14ac:dyDescent="0.2">
      <c r="A710" s="12" t="str">
        <f>IFERROR(IF(A709+1&lt;=Duration*VLOOKUP(PaymentFrqcy,Mapping!A:B,2,FALSE),A709+1,""),"")</f>
        <v/>
      </c>
      <c r="B710" s="58" t="str">
        <f t="shared" si="66"/>
        <v/>
      </c>
      <c r="C710" s="59" t="str">
        <f t="shared" si="61"/>
        <v/>
      </c>
      <c r="D710" s="60" t="str">
        <f t="shared" si="62"/>
        <v/>
      </c>
      <c r="E710" s="61" t="str">
        <f>IF(A710="","",InterestRate/VLOOKUP(PaymentFrqcy,Mapping!$A:$B,2,FALSE))</f>
        <v/>
      </c>
      <c r="F710" s="62" t="str">
        <f>IF(A710="","",PMT(E710,Duration*VLOOKUP(PaymentFrqcy,Mapping!A:B,2,FALSE),LoanAmount,,VLOOKUP(PaymentsDue,Mapping!$A:$B,2,FALSE)))</f>
        <v/>
      </c>
      <c r="G710" s="62" t="str">
        <f>IF(A710="","",PPMT(E710,A710,Duration*VLOOKUP(PaymentFrqcy,Mapping!A:B,2,FALSE),LoanAmount,,VLOOKUP(PaymentsDue,Mapping!$A:$B,2,FALSE)))</f>
        <v/>
      </c>
      <c r="H710" s="62" t="str">
        <f>IF(A710="","",IPMT(E710,A710,Duration*VLOOKUP(PaymentFrqcy,Mapping!$A:$B,2,FALSE),LoanAmount,,VLOOKUP(PaymentsDue,Mapping!$A:$B,2,FALSE)))</f>
        <v/>
      </c>
      <c r="I710" s="58" t="str">
        <f t="shared" si="63"/>
        <v/>
      </c>
      <c r="J710" s="12" t="str">
        <f t="shared" si="64"/>
        <v/>
      </c>
      <c r="K710" s="78" t="str">
        <f t="shared" si="65"/>
        <v/>
      </c>
    </row>
    <row r="711" spans="1:11" x14ac:dyDescent="0.2">
      <c r="A711" s="12" t="str">
        <f>IFERROR(IF(A710+1&lt;=Duration*VLOOKUP(PaymentFrqcy,Mapping!A:B,2,FALSE),A710+1,""),"")</f>
        <v/>
      </c>
      <c r="B711" s="58" t="str">
        <f t="shared" si="66"/>
        <v/>
      </c>
      <c r="C711" s="59" t="str">
        <f t="shared" si="61"/>
        <v/>
      </c>
      <c r="D711" s="60" t="str">
        <f t="shared" si="62"/>
        <v/>
      </c>
      <c r="E711" s="61" t="str">
        <f>IF(A711="","",InterestRate/VLOOKUP(PaymentFrqcy,Mapping!$A:$B,2,FALSE))</f>
        <v/>
      </c>
      <c r="F711" s="62" t="str">
        <f>IF(A711="","",PMT(E711,Duration*VLOOKUP(PaymentFrqcy,Mapping!A:B,2,FALSE),LoanAmount,,VLOOKUP(PaymentsDue,Mapping!$A:$B,2,FALSE)))</f>
        <v/>
      </c>
      <c r="G711" s="62" t="str">
        <f>IF(A711="","",PPMT(E711,A711,Duration*VLOOKUP(PaymentFrqcy,Mapping!A:B,2,FALSE),LoanAmount,,VLOOKUP(PaymentsDue,Mapping!$A:$B,2,FALSE)))</f>
        <v/>
      </c>
      <c r="H711" s="62" t="str">
        <f>IF(A711="","",IPMT(E711,A711,Duration*VLOOKUP(PaymentFrqcy,Mapping!$A:$B,2,FALSE),LoanAmount,,VLOOKUP(PaymentsDue,Mapping!$A:$B,2,FALSE)))</f>
        <v/>
      </c>
      <c r="I711" s="58" t="str">
        <f t="shared" si="63"/>
        <v/>
      </c>
      <c r="J711" s="12" t="str">
        <f t="shared" si="64"/>
        <v/>
      </c>
      <c r="K711" s="78" t="str">
        <f t="shared" si="65"/>
        <v/>
      </c>
    </row>
    <row r="712" spans="1:11" x14ac:dyDescent="0.2">
      <c r="A712" s="12" t="str">
        <f>IFERROR(IF(A711+1&lt;=Duration*VLOOKUP(PaymentFrqcy,Mapping!A:B,2,FALSE),A711+1,""),"")</f>
        <v/>
      </c>
      <c r="B712" s="58" t="str">
        <f t="shared" si="66"/>
        <v/>
      </c>
      <c r="C712" s="59" t="str">
        <f t="shared" si="61"/>
        <v/>
      </c>
      <c r="D712" s="60" t="str">
        <f t="shared" si="62"/>
        <v/>
      </c>
      <c r="E712" s="61" t="str">
        <f>IF(A712="","",InterestRate/VLOOKUP(PaymentFrqcy,Mapping!$A:$B,2,FALSE))</f>
        <v/>
      </c>
      <c r="F712" s="62" t="str">
        <f>IF(A712="","",PMT(E712,Duration*VLOOKUP(PaymentFrqcy,Mapping!A:B,2,FALSE),LoanAmount,,VLOOKUP(PaymentsDue,Mapping!$A:$B,2,FALSE)))</f>
        <v/>
      </c>
      <c r="G712" s="62" t="str">
        <f>IF(A712="","",PPMT(E712,A712,Duration*VLOOKUP(PaymentFrqcy,Mapping!A:B,2,FALSE),LoanAmount,,VLOOKUP(PaymentsDue,Mapping!$A:$B,2,FALSE)))</f>
        <v/>
      </c>
      <c r="H712" s="62" t="str">
        <f>IF(A712="","",IPMT(E712,A712,Duration*VLOOKUP(PaymentFrqcy,Mapping!$A:$B,2,FALSE),LoanAmount,,VLOOKUP(PaymentsDue,Mapping!$A:$B,2,FALSE)))</f>
        <v/>
      </c>
      <c r="I712" s="58" t="str">
        <f t="shared" si="63"/>
        <v/>
      </c>
      <c r="J712" s="12" t="str">
        <f t="shared" si="64"/>
        <v/>
      </c>
      <c r="K712" s="78" t="str">
        <f t="shared" si="65"/>
        <v/>
      </c>
    </row>
    <row r="713" spans="1:11" x14ac:dyDescent="0.2">
      <c r="A713" s="12" t="str">
        <f>IFERROR(IF(A712+1&lt;=Duration*VLOOKUP(PaymentFrqcy,Mapping!A:B,2,FALSE),A712+1,""),"")</f>
        <v/>
      </c>
      <c r="B713" s="58" t="str">
        <f t="shared" si="66"/>
        <v/>
      </c>
      <c r="C713" s="59" t="str">
        <f t="shared" si="61"/>
        <v/>
      </c>
      <c r="D713" s="60" t="str">
        <f t="shared" si="62"/>
        <v/>
      </c>
      <c r="E713" s="61" t="str">
        <f>IF(A713="","",InterestRate/VLOOKUP(PaymentFrqcy,Mapping!$A:$B,2,FALSE))</f>
        <v/>
      </c>
      <c r="F713" s="62" t="str">
        <f>IF(A713="","",PMT(E713,Duration*VLOOKUP(PaymentFrqcy,Mapping!A:B,2,FALSE),LoanAmount,,VLOOKUP(PaymentsDue,Mapping!$A:$B,2,FALSE)))</f>
        <v/>
      </c>
      <c r="G713" s="62" t="str">
        <f>IF(A713="","",PPMT(E713,A713,Duration*VLOOKUP(PaymentFrqcy,Mapping!A:B,2,FALSE),LoanAmount,,VLOOKUP(PaymentsDue,Mapping!$A:$B,2,FALSE)))</f>
        <v/>
      </c>
      <c r="H713" s="62" t="str">
        <f>IF(A713="","",IPMT(E713,A713,Duration*VLOOKUP(PaymentFrqcy,Mapping!$A:$B,2,FALSE),LoanAmount,,VLOOKUP(PaymentsDue,Mapping!$A:$B,2,FALSE)))</f>
        <v/>
      </c>
      <c r="I713" s="58" t="str">
        <f t="shared" si="63"/>
        <v/>
      </c>
      <c r="J713" s="12" t="str">
        <f t="shared" si="64"/>
        <v/>
      </c>
      <c r="K713" s="78" t="str">
        <f t="shared" si="65"/>
        <v/>
      </c>
    </row>
    <row r="714" spans="1:11" x14ac:dyDescent="0.2">
      <c r="A714" s="12" t="str">
        <f>IFERROR(IF(A713+1&lt;=Duration*VLOOKUP(PaymentFrqcy,Mapping!A:B,2,FALSE),A713+1,""),"")</f>
        <v/>
      </c>
      <c r="B714" s="58" t="str">
        <f t="shared" si="66"/>
        <v/>
      </c>
      <c r="C714" s="59" t="str">
        <f t="shared" si="61"/>
        <v/>
      </c>
      <c r="D714" s="60" t="str">
        <f t="shared" si="62"/>
        <v/>
      </c>
      <c r="E714" s="61" t="str">
        <f>IF(A714="","",InterestRate/VLOOKUP(PaymentFrqcy,Mapping!$A:$B,2,FALSE))</f>
        <v/>
      </c>
      <c r="F714" s="62" t="str">
        <f>IF(A714="","",PMT(E714,Duration*VLOOKUP(PaymentFrqcy,Mapping!A:B,2,FALSE),LoanAmount,,VLOOKUP(PaymentsDue,Mapping!$A:$B,2,FALSE)))</f>
        <v/>
      </c>
      <c r="G714" s="62" t="str">
        <f>IF(A714="","",PPMT(E714,A714,Duration*VLOOKUP(PaymentFrqcy,Mapping!A:B,2,FALSE),LoanAmount,,VLOOKUP(PaymentsDue,Mapping!$A:$B,2,FALSE)))</f>
        <v/>
      </c>
      <c r="H714" s="62" t="str">
        <f>IF(A714="","",IPMT(E714,A714,Duration*VLOOKUP(PaymentFrqcy,Mapping!$A:$B,2,FALSE),LoanAmount,,VLOOKUP(PaymentsDue,Mapping!$A:$B,2,FALSE)))</f>
        <v/>
      </c>
      <c r="I714" s="58" t="str">
        <f t="shared" si="63"/>
        <v/>
      </c>
      <c r="J714" s="12" t="str">
        <f t="shared" si="64"/>
        <v/>
      </c>
      <c r="K714" s="78" t="str">
        <f t="shared" si="65"/>
        <v/>
      </c>
    </row>
    <row r="715" spans="1:11" x14ac:dyDescent="0.2">
      <c r="A715" s="12" t="str">
        <f>IFERROR(IF(A714+1&lt;=Duration*VLOOKUP(PaymentFrqcy,Mapping!A:B,2,FALSE),A714+1,""),"")</f>
        <v/>
      </c>
      <c r="B715" s="58" t="str">
        <f t="shared" si="66"/>
        <v/>
      </c>
      <c r="C715" s="59" t="str">
        <f t="shared" si="61"/>
        <v/>
      </c>
      <c r="D715" s="60" t="str">
        <f t="shared" si="62"/>
        <v/>
      </c>
      <c r="E715" s="61" t="str">
        <f>IF(A715="","",InterestRate/VLOOKUP(PaymentFrqcy,Mapping!$A:$B,2,FALSE))</f>
        <v/>
      </c>
      <c r="F715" s="62" t="str">
        <f>IF(A715="","",PMT(E715,Duration*VLOOKUP(PaymentFrqcy,Mapping!A:B,2,FALSE),LoanAmount,,VLOOKUP(PaymentsDue,Mapping!$A:$B,2,FALSE)))</f>
        <v/>
      </c>
      <c r="G715" s="62" t="str">
        <f>IF(A715="","",PPMT(E715,A715,Duration*VLOOKUP(PaymentFrqcy,Mapping!A:B,2,FALSE),LoanAmount,,VLOOKUP(PaymentsDue,Mapping!$A:$B,2,FALSE)))</f>
        <v/>
      </c>
      <c r="H715" s="62" t="str">
        <f>IF(A715="","",IPMT(E715,A715,Duration*VLOOKUP(PaymentFrqcy,Mapping!$A:$B,2,FALSE),LoanAmount,,VLOOKUP(PaymentsDue,Mapping!$A:$B,2,FALSE)))</f>
        <v/>
      </c>
      <c r="I715" s="58" t="str">
        <f t="shared" si="63"/>
        <v/>
      </c>
      <c r="J715" s="12" t="str">
        <f t="shared" si="64"/>
        <v/>
      </c>
      <c r="K715" s="78" t="str">
        <f t="shared" si="65"/>
        <v/>
      </c>
    </row>
    <row r="716" spans="1:11" x14ac:dyDescent="0.2">
      <c r="A716" s="12" t="str">
        <f>IFERROR(IF(A715+1&lt;=Duration*VLOOKUP(PaymentFrqcy,Mapping!A:B,2,FALSE),A715+1,""),"")</f>
        <v/>
      </c>
      <c r="B716" s="58" t="str">
        <f t="shared" si="66"/>
        <v/>
      </c>
      <c r="C716" s="59" t="str">
        <f t="shared" si="61"/>
        <v/>
      </c>
      <c r="D716" s="60" t="str">
        <f t="shared" si="62"/>
        <v/>
      </c>
      <c r="E716" s="61" t="str">
        <f>IF(A716="","",InterestRate/VLOOKUP(PaymentFrqcy,Mapping!$A:$B,2,FALSE))</f>
        <v/>
      </c>
      <c r="F716" s="62" t="str">
        <f>IF(A716="","",PMT(E716,Duration*VLOOKUP(PaymentFrqcy,Mapping!A:B,2,FALSE),LoanAmount,,VLOOKUP(PaymentsDue,Mapping!$A:$B,2,FALSE)))</f>
        <v/>
      </c>
      <c r="G716" s="62" t="str">
        <f>IF(A716="","",PPMT(E716,A716,Duration*VLOOKUP(PaymentFrqcy,Mapping!A:B,2,FALSE),LoanAmount,,VLOOKUP(PaymentsDue,Mapping!$A:$B,2,FALSE)))</f>
        <v/>
      </c>
      <c r="H716" s="62" t="str">
        <f>IF(A716="","",IPMT(E716,A716,Duration*VLOOKUP(PaymentFrqcy,Mapping!$A:$B,2,FALSE),LoanAmount,,VLOOKUP(PaymentsDue,Mapping!$A:$B,2,FALSE)))</f>
        <v/>
      </c>
      <c r="I716" s="58" t="str">
        <f t="shared" si="63"/>
        <v/>
      </c>
      <c r="J716" s="12" t="str">
        <f t="shared" si="64"/>
        <v/>
      </c>
      <c r="K716" s="78" t="str">
        <f t="shared" si="65"/>
        <v/>
      </c>
    </row>
    <row r="717" spans="1:11" x14ac:dyDescent="0.2">
      <c r="A717" s="12" t="str">
        <f>IFERROR(IF(A716+1&lt;=Duration*VLOOKUP(PaymentFrqcy,Mapping!A:B,2,FALSE),A716+1,""),"")</f>
        <v/>
      </c>
      <c r="B717" s="58" t="str">
        <f t="shared" si="66"/>
        <v/>
      </c>
      <c r="C717" s="59" t="str">
        <f t="shared" si="61"/>
        <v/>
      </c>
      <c r="D717" s="60" t="str">
        <f t="shared" si="62"/>
        <v/>
      </c>
      <c r="E717" s="61" t="str">
        <f>IF(A717="","",InterestRate/VLOOKUP(PaymentFrqcy,Mapping!$A:$B,2,FALSE))</f>
        <v/>
      </c>
      <c r="F717" s="62" t="str">
        <f>IF(A717="","",PMT(E717,Duration*VLOOKUP(PaymentFrqcy,Mapping!A:B,2,FALSE),LoanAmount,,VLOOKUP(PaymentsDue,Mapping!$A:$B,2,FALSE)))</f>
        <v/>
      </c>
      <c r="G717" s="62" t="str">
        <f>IF(A717="","",PPMT(E717,A717,Duration*VLOOKUP(PaymentFrqcy,Mapping!A:B,2,FALSE),LoanAmount,,VLOOKUP(PaymentsDue,Mapping!$A:$B,2,FALSE)))</f>
        <v/>
      </c>
      <c r="H717" s="62" t="str">
        <f>IF(A717="","",IPMT(E717,A717,Duration*VLOOKUP(PaymentFrqcy,Mapping!$A:$B,2,FALSE),LoanAmount,,VLOOKUP(PaymentsDue,Mapping!$A:$B,2,FALSE)))</f>
        <v/>
      </c>
      <c r="I717" s="58" t="str">
        <f t="shared" si="63"/>
        <v/>
      </c>
      <c r="J717" s="12" t="str">
        <f t="shared" si="64"/>
        <v/>
      </c>
      <c r="K717" s="78" t="str">
        <f t="shared" si="65"/>
        <v/>
      </c>
    </row>
    <row r="718" spans="1:11" x14ac:dyDescent="0.2">
      <c r="A718" s="12" t="str">
        <f>IFERROR(IF(A717+1&lt;=Duration*VLOOKUP(PaymentFrqcy,Mapping!A:B,2,FALSE),A717+1,""),"")</f>
        <v/>
      </c>
      <c r="B718" s="58" t="str">
        <f t="shared" si="66"/>
        <v/>
      </c>
      <c r="C718" s="59" t="str">
        <f t="shared" si="61"/>
        <v/>
      </c>
      <c r="D718" s="60" t="str">
        <f t="shared" si="62"/>
        <v/>
      </c>
      <c r="E718" s="61" t="str">
        <f>IF(A718="","",InterestRate/VLOOKUP(PaymentFrqcy,Mapping!$A:$B,2,FALSE))</f>
        <v/>
      </c>
      <c r="F718" s="62" t="str">
        <f>IF(A718="","",PMT(E718,Duration*VLOOKUP(PaymentFrqcy,Mapping!A:B,2,FALSE),LoanAmount,,VLOOKUP(PaymentsDue,Mapping!$A:$B,2,FALSE)))</f>
        <v/>
      </c>
      <c r="G718" s="62" t="str">
        <f>IF(A718="","",PPMT(E718,A718,Duration*VLOOKUP(PaymentFrqcy,Mapping!A:B,2,FALSE),LoanAmount,,VLOOKUP(PaymentsDue,Mapping!$A:$B,2,FALSE)))</f>
        <v/>
      </c>
      <c r="H718" s="62" t="str">
        <f>IF(A718="","",IPMT(E718,A718,Duration*VLOOKUP(PaymentFrqcy,Mapping!$A:$B,2,FALSE),LoanAmount,,VLOOKUP(PaymentsDue,Mapping!$A:$B,2,FALSE)))</f>
        <v/>
      </c>
      <c r="I718" s="58" t="str">
        <f t="shared" si="63"/>
        <v/>
      </c>
      <c r="J718" s="12" t="str">
        <f t="shared" si="64"/>
        <v/>
      </c>
      <c r="K718" s="78" t="str">
        <f t="shared" si="65"/>
        <v/>
      </c>
    </row>
    <row r="719" spans="1:11" x14ac:dyDescent="0.2">
      <c r="A719" s="12" t="str">
        <f>IFERROR(IF(A718+1&lt;=Duration*VLOOKUP(PaymentFrqcy,Mapping!A:B,2,FALSE),A718+1,""),"")</f>
        <v/>
      </c>
      <c r="B719" s="58" t="str">
        <f t="shared" si="66"/>
        <v/>
      </c>
      <c r="C719" s="59" t="str">
        <f t="shared" si="61"/>
        <v/>
      </c>
      <c r="D719" s="60" t="str">
        <f t="shared" si="62"/>
        <v/>
      </c>
      <c r="E719" s="61" t="str">
        <f>IF(A719="","",InterestRate/VLOOKUP(PaymentFrqcy,Mapping!$A:$B,2,FALSE))</f>
        <v/>
      </c>
      <c r="F719" s="62" t="str">
        <f>IF(A719="","",PMT(E719,Duration*VLOOKUP(PaymentFrqcy,Mapping!A:B,2,FALSE),LoanAmount,,VLOOKUP(PaymentsDue,Mapping!$A:$B,2,FALSE)))</f>
        <v/>
      </c>
      <c r="G719" s="62" t="str">
        <f>IF(A719="","",PPMT(E719,A719,Duration*VLOOKUP(PaymentFrqcy,Mapping!A:B,2,FALSE),LoanAmount,,VLOOKUP(PaymentsDue,Mapping!$A:$B,2,FALSE)))</f>
        <v/>
      </c>
      <c r="H719" s="62" t="str">
        <f>IF(A719="","",IPMT(E719,A719,Duration*VLOOKUP(PaymentFrqcy,Mapping!$A:$B,2,FALSE),LoanAmount,,VLOOKUP(PaymentsDue,Mapping!$A:$B,2,FALSE)))</f>
        <v/>
      </c>
      <c r="I719" s="58" t="str">
        <f t="shared" si="63"/>
        <v/>
      </c>
      <c r="J719" s="12" t="str">
        <f t="shared" si="64"/>
        <v/>
      </c>
      <c r="K719" s="78" t="str">
        <f t="shared" si="65"/>
        <v/>
      </c>
    </row>
    <row r="720" spans="1:11" x14ac:dyDescent="0.2">
      <c r="A720" s="12" t="str">
        <f>IFERROR(IF(A719+1&lt;=Duration*VLOOKUP(PaymentFrqcy,Mapping!A:B,2,FALSE),A719+1,""),"")</f>
        <v/>
      </c>
      <c r="B720" s="58" t="str">
        <f t="shared" si="66"/>
        <v/>
      </c>
      <c r="C720" s="59" t="str">
        <f t="shared" si="61"/>
        <v/>
      </c>
      <c r="D720" s="60" t="str">
        <f t="shared" si="62"/>
        <v/>
      </c>
      <c r="E720" s="61" t="str">
        <f>IF(A720="","",InterestRate/VLOOKUP(PaymentFrqcy,Mapping!$A:$B,2,FALSE))</f>
        <v/>
      </c>
      <c r="F720" s="62" t="str">
        <f>IF(A720="","",PMT(E720,Duration*VLOOKUP(PaymentFrqcy,Mapping!A:B,2,FALSE),LoanAmount,,VLOOKUP(PaymentsDue,Mapping!$A:$B,2,FALSE)))</f>
        <v/>
      </c>
      <c r="G720" s="62" t="str">
        <f>IF(A720="","",PPMT(E720,A720,Duration*VLOOKUP(PaymentFrqcy,Mapping!A:B,2,FALSE),LoanAmount,,VLOOKUP(PaymentsDue,Mapping!$A:$B,2,FALSE)))</f>
        <v/>
      </c>
      <c r="H720" s="62" t="str">
        <f>IF(A720="","",IPMT(E720,A720,Duration*VLOOKUP(PaymentFrqcy,Mapping!$A:$B,2,FALSE),LoanAmount,,VLOOKUP(PaymentsDue,Mapping!$A:$B,2,FALSE)))</f>
        <v/>
      </c>
      <c r="I720" s="58" t="str">
        <f t="shared" si="63"/>
        <v/>
      </c>
      <c r="J720" s="12" t="str">
        <f t="shared" si="64"/>
        <v/>
      </c>
      <c r="K720" s="78" t="str">
        <f t="shared" si="65"/>
        <v/>
      </c>
    </row>
    <row r="721" spans="1:11" x14ac:dyDescent="0.2">
      <c r="A721" s="12" t="str">
        <f>IFERROR(IF(A720+1&lt;=Duration*VLOOKUP(PaymentFrqcy,Mapping!A:B,2,FALSE),A720+1,""),"")</f>
        <v/>
      </c>
      <c r="B721" s="58" t="str">
        <f t="shared" si="66"/>
        <v/>
      </c>
      <c r="C721" s="59" t="str">
        <f t="shared" si="61"/>
        <v/>
      </c>
      <c r="D721" s="60" t="str">
        <f t="shared" si="62"/>
        <v/>
      </c>
      <c r="E721" s="61" t="str">
        <f>IF(A721="","",InterestRate/VLOOKUP(PaymentFrqcy,Mapping!$A:$B,2,FALSE))</f>
        <v/>
      </c>
      <c r="F721" s="62" t="str">
        <f>IF(A721="","",PMT(E721,Duration*VLOOKUP(PaymentFrqcy,Mapping!A:B,2,FALSE),LoanAmount,,VLOOKUP(PaymentsDue,Mapping!$A:$B,2,FALSE)))</f>
        <v/>
      </c>
      <c r="G721" s="62" t="str">
        <f>IF(A721="","",PPMT(E721,A721,Duration*VLOOKUP(PaymentFrqcy,Mapping!A:B,2,FALSE),LoanAmount,,VLOOKUP(PaymentsDue,Mapping!$A:$B,2,FALSE)))</f>
        <v/>
      </c>
      <c r="H721" s="62" t="str">
        <f>IF(A721="","",IPMT(E721,A721,Duration*VLOOKUP(PaymentFrqcy,Mapping!$A:$B,2,FALSE),LoanAmount,,VLOOKUP(PaymentsDue,Mapping!$A:$B,2,FALSE)))</f>
        <v/>
      </c>
      <c r="I721" s="58" t="str">
        <f t="shared" si="63"/>
        <v/>
      </c>
      <c r="J721" s="12" t="str">
        <f t="shared" si="64"/>
        <v/>
      </c>
      <c r="K721" s="78" t="str">
        <f t="shared" si="65"/>
        <v/>
      </c>
    </row>
    <row r="722" spans="1:11" x14ac:dyDescent="0.2">
      <c r="A722" s="12" t="str">
        <f>IFERROR(IF(A721+1&lt;=Duration*VLOOKUP(PaymentFrqcy,Mapping!A:B,2,FALSE),A721+1,""),"")</f>
        <v/>
      </c>
      <c r="B722" s="58" t="str">
        <f t="shared" si="66"/>
        <v/>
      </c>
      <c r="C722" s="59" t="str">
        <f t="shared" si="61"/>
        <v/>
      </c>
      <c r="D722" s="60" t="str">
        <f t="shared" si="62"/>
        <v/>
      </c>
      <c r="E722" s="61" t="str">
        <f>IF(A722="","",InterestRate/VLOOKUP(PaymentFrqcy,Mapping!$A:$B,2,FALSE))</f>
        <v/>
      </c>
      <c r="F722" s="62" t="str">
        <f>IF(A722="","",PMT(E722,Duration*VLOOKUP(PaymentFrqcy,Mapping!A:B,2,FALSE),LoanAmount,,VLOOKUP(PaymentsDue,Mapping!$A:$B,2,FALSE)))</f>
        <v/>
      </c>
      <c r="G722" s="62" t="str">
        <f>IF(A722="","",PPMT(E722,A722,Duration*VLOOKUP(PaymentFrqcy,Mapping!A:B,2,FALSE),LoanAmount,,VLOOKUP(PaymentsDue,Mapping!$A:$B,2,FALSE)))</f>
        <v/>
      </c>
      <c r="H722" s="62" t="str">
        <f>IF(A722="","",IPMT(E722,A722,Duration*VLOOKUP(PaymentFrqcy,Mapping!$A:$B,2,FALSE),LoanAmount,,VLOOKUP(PaymentsDue,Mapping!$A:$B,2,FALSE)))</f>
        <v/>
      </c>
      <c r="I722" s="58" t="str">
        <f t="shared" si="63"/>
        <v/>
      </c>
      <c r="J722" s="12" t="str">
        <f t="shared" si="64"/>
        <v/>
      </c>
      <c r="K722" s="78" t="str">
        <f t="shared" si="65"/>
        <v/>
      </c>
    </row>
    <row r="723" spans="1:11" x14ac:dyDescent="0.2">
      <c r="A723" s="12" t="str">
        <f>IFERROR(IF(A722+1&lt;=Duration*VLOOKUP(PaymentFrqcy,Mapping!A:B,2,FALSE),A722+1,""),"")</f>
        <v/>
      </c>
      <c r="B723" s="58" t="str">
        <f t="shared" si="66"/>
        <v/>
      </c>
      <c r="C723" s="59" t="str">
        <f t="shared" si="61"/>
        <v/>
      </c>
      <c r="D723" s="60" t="str">
        <f t="shared" si="62"/>
        <v/>
      </c>
      <c r="E723" s="61" t="str">
        <f>IF(A723="","",InterestRate/VLOOKUP(PaymentFrqcy,Mapping!$A:$B,2,FALSE))</f>
        <v/>
      </c>
      <c r="F723" s="62" t="str">
        <f>IF(A723="","",PMT(E723,Duration*VLOOKUP(PaymentFrqcy,Mapping!A:B,2,FALSE),LoanAmount,,VLOOKUP(PaymentsDue,Mapping!$A:$B,2,FALSE)))</f>
        <v/>
      </c>
      <c r="G723" s="62" t="str">
        <f>IF(A723="","",PPMT(E723,A723,Duration*VLOOKUP(PaymentFrqcy,Mapping!A:B,2,FALSE),LoanAmount,,VLOOKUP(PaymentsDue,Mapping!$A:$B,2,FALSE)))</f>
        <v/>
      </c>
      <c r="H723" s="62" t="str">
        <f>IF(A723="","",IPMT(E723,A723,Duration*VLOOKUP(PaymentFrqcy,Mapping!$A:$B,2,FALSE),LoanAmount,,VLOOKUP(PaymentsDue,Mapping!$A:$B,2,FALSE)))</f>
        <v/>
      </c>
      <c r="I723" s="58" t="str">
        <f t="shared" si="63"/>
        <v/>
      </c>
      <c r="J723" s="12" t="str">
        <f t="shared" si="64"/>
        <v/>
      </c>
      <c r="K723" s="78" t="str">
        <f t="shared" si="65"/>
        <v/>
      </c>
    </row>
    <row r="724" spans="1:11" x14ac:dyDescent="0.2">
      <c r="A724" s="12" t="str">
        <f>IFERROR(IF(A723+1&lt;=Duration*VLOOKUP(PaymentFrqcy,Mapping!A:B,2,FALSE),A723+1,""),"")</f>
        <v/>
      </c>
      <c r="B724" s="58" t="str">
        <f t="shared" si="66"/>
        <v/>
      </c>
      <c r="C724" s="59" t="str">
        <f t="shared" si="61"/>
        <v/>
      </c>
      <c r="D724" s="60" t="str">
        <f t="shared" si="62"/>
        <v/>
      </c>
      <c r="E724" s="61" t="str">
        <f>IF(A724="","",InterestRate/VLOOKUP(PaymentFrqcy,Mapping!$A:$B,2,FALSE))</f>
        <v/>
      </c>
      <c r="F724" s="62" t="str">
        <f>IF(A724="","",PMT(E724,Duration*VLOOKUP(PaymentFrqcy,Mapping!A:B,2,FALSE),LoanAmount,,VLOOKUP(PaymentsDue,Mapping!$A:$B,2,FALSE)))</f>
        <v/>
      </c>
      <c r="G724" s="62" t="str">
        <f>IF(A724="","",PPMT(E724,A724,Duration*VLOOKUP(PaymentFrqcy,Mapping!A:B,2,FALSE),LoanAmount,,VLOOKUP(PaymentsDue,Mapping!$A:$B,2,FALSE)))</f>
        <v/>
      </c>
      <c r="H724" s="62" t="str">
        <f>IF(A724="","",IPMT(E724,A724,Duration*VLOOKUP(PaymentFrqcy,Mapping!$A:$B,2,FALSE),LoanAmount,,VLOOKUP(PaymentsDue,Mapping!$A:$B,2,FALSE)))</f>
        <v/>
      </c>
      <c r="I724" s="58" t="str">
        <f t="shared" si="63"/>
        <v/>
      </c>
      <c r="J724" s="12" t="str">
        <f t="shared" si="64"/>
        <v/>
      </c>
      <c r="K724" s="78" t="str">
        <f t="shared" si="65"/>
        <v/>
      </c>
    </row>
    <row r="725" spans="1:11" x14ac:dyDescent="0.2">
      <c r="A725" s="12" t="str">
        <f>IFERROR(IF(A724+1&lt;=Duration*VLOOKUP(PaymentFrqcy,Mapping!A:B,2,FALSE),A724+1,""),"")</f>
        <v/>
      </c>
      <c r="B725" s="58" t="str">
        <f t="shared" si="66"/>
        <v/>
      </c>
      <c r="C725" s="59" t="str">
        <f t="shared" si="61"/>
        <v/>
      </c>
      <c r="D725" s="60" t="str">
        <f t="shared" si="62"/>
        <v/>
      </c>
      <c r="E725" s="61" t="str">
        <f>IF(A725="","",InterestRate/VLOOKUP(PaymentFrqcy,Mapping!$A:$B,2,FALSE))</f>
        <v/>
      </c>
      <c r="F725" s="62" t="str">
        <f>IF(A725="","",PMT(E725,Duration*VLOOKUP(PaymentFrqcy,Mapping!A:B,2,FALSE),LoanAmount,,VLOOKUP(PaymentsDue,Mapping!$A:$B,2,FALSE)))</f>
        <v/>
      </c>
      <c r="G725" s="62" t="str">
        <f>IF(A725="","",PPMT(E725,A725,Duration*VLOOKUP(PaymentFrqcy,Mapping!A:B,2,FALSE),LoanAmount,,VLOOKUP(PaymentsDue,Mapping!$A:$B,2,FALSE)))</f>
        <v/>
      </c>
      <c r="H725" s="62" t="str">
        <f>IF(A725="","",IPMT(E725,A725,Duration*VLOOKUP(PaymentFrqcy,Mapping!$A:$B,2,FALSE),LoanAmount,,VLOOKUP(PaymentsDue,Mapping!$A:$B,2,FALSE)))</f>
        <v/>
      </c>
      <c r="I725" s="58" t="str">
        <f t="shared" si="63"/>
        <v/>
      </c>
      <c r="J725" s="12" t="str">
        <f t="shared" si="64"/>
        <v/>
      </c>
      <c r="K725" s="78" t="str">
        <f t="shared" si="65"/>
        <v/>
      </c>
    </row>
    <row r="726" spans="1:11" x14ac:dyDescent="0.2">
      <c r="A726" s="12" t="str">
        <f>IFERROR(IF(A725+1&lt;=Duration*VLOOKUP(PaymentFrqcy,Mapping!A:B,2,FALSE),A725+1,""),"")</f>
        <v/>
      </c>
      <c r="B726" s="58" t="str">
        <f t="shared" si="66"/>
        <v/>
      </c>
      <c r="C726" s="59" t="str">
        <f t="shared" si="61"/>
        <v/>
      </c>
      <c r="D726" s="60" t="str">
        <f t="shared" si="62"/>
        <v/>
      </c>
      <c r="E726" s="61" t="str">
        <f>IF(A726="","",InterestRate/VLOOKUP(PaymentFrqcy,Mapping!$A:$B,2,FALSE))</f>
        <v/>
      </c>
      <c r="F726" s="62" t="str">
        <f>IF(A726="","",PMT(E726,Duration*VLOOKUP(PaymentFrqcy,Mapping!A:B,2,FALSE),LoanAmount,,VLOOKUP(PaymentsDue,Mapping!$A:$B,2,FALSE)))</f>
        <v/>
      </c>
      <c r="G726" s="62" t="str">
        <f>IF(A726="","",PPMT(E726,A726,Duration*VLOOKUP(PaymentFrqcy,Mapping!A:B,2,FALSE),LoanAmount,,VLOOKUP(PaymentsDue,Mapping!$A:$B,2,FALSE)))</f>
        <v/>
      </c>
      <c r="H726" s="62" t="str">
        <f>IF(A726="","",IPMT(E726,A726,Duration*VLOOKUP(PaymentFrqcy,Mapping!$A:$B,2,FALSE),LoanAmount,,VLOOKUP(PaymentsDue,Mapping!$A:$B,2,FALSE)))</f>
        <v/>
      </c>
      <c r="I726" s="58" t="str">
        <f t="shared" si="63"/>
        <v/>
      </c>
      <c r="J726" s="12" t="str">
        <f t="shared" si="64"/>
        <v/>
      </c>
      <c r="K726" s="78" t="str">
        <f t="shared" si="65"/>
        <v/>
      </c>
    </row>
    <row r="727" spans="1:11" x14ac:dyDescent="0.2">
      <c r="A727" s="12" t="str">
        <f>IFERROR(IF(A726+1&lt;=Duration*VLOOKUP(PaymentFrqcy,Mapping!A:B,2,FALSE),A726+1,""),"")</f>
        <v/>
      </c>
      <c r="B727" s="58" t="str">
        <f t="shared" si="66"/>
        <v/>
      </c>
      <c r="C727" s="59" t="str">
        <f t="shared" si="61"/>
        <v/>
      </c>
      <c r="D727" s="60" t="str">
        <f t="shared" si="62"/>
        <v/>
      </c>
      <c r="E727" s="61" t="str">
        <f>IF(A727="","",InterestRate/VLOOKUP(PaymentFrqcy,Mapping!$A:$B,2,FALSE))</f>
        <v/>
      </c>
      <c r="F727" s="62" t="str">
        <f>IF(A727="","",PMT(E727,Duration*VLOOKUP(PaymentFrqcy,Mapping!A:B,2,FALSE),LoanAmount,,VLOOKUP(PaymentsDue,Mapping!$A:$B,2,FALSE)))</f>
        <v/>
      </c>
      <c r="G727" s="62" t="str">
        <f>IF(A727="","",PPMT(E727,A727,Duration*VLOOKUP(PaymentFrqcy,Mapping!A:B,2,FALSE),LoanAmount,,VLOOKUP(PaymentsDue,Mapping!$A:$B,2,FALSE)))</f>
        <v/>
      </c>
      <c r="H727" s="62" t="str">
        <f>IF(A727="","",IPMT(E727,A727,Duration*VLOOKUP(PaymentFrqcy,Mapping!$A:$B,2,FALSE),LoanAmount,,VLOOKUP(PaymentsDue,Mapping!$A:$B,2,FALSE)))</f>
        <v/>
      </c>
      <c r="I727" s="58" t="str">
        <f t="shared" si="63"/>
        <v/>
      </c>
      <c r="J727" s="12" t="str">
        <f t="shared" si="64"/>
        <v/>
      </c>
      <c r="K727" s="78" t="str">
        <f t="shared" si="65"/>
        <v/>
      </c>
    </row>
    <row r="728" spans="1:11" x14ac:dyDescent="0.2">
      <c r="A728" s="12" t="str">
        <f>IFERROR(IF(A727+1&lt;=Duration*VLOOKUP(PaymentFrqcy,Mapping!A:B,2,FALSE),A727+1,""),"")</f>
        <v/>
      </c>
      <c r="B728" s="58" t="str">
        <f t="shared" si="66"/>
        <v/>
      </c>
      <c r="C728" s="59" t="str">
        <f t="shared" si="61"/>
        <v/>
      </c>
      <c r="D728" s="60" t="str">
        <f t="shared" si="62"/>
        <v/>
      </c>
      <c r="E728" s="61" t="str">
        <f>IF(A728="","",InterestRate/VLOOKUP(PaymentFrqcy,Mapping!$A:$B,2,FALSE))</f>
        <v/>
      </c>
      <c r="F728" s="62" t="str">
        <f>IF(A728="","",PMT(E728,Duration*VLOOKUP(PaymentFrqcy,Mapping!A:B,2,FALSE),LoanAmount,,VLOOKUP(PaymentsDue,Mapping!$A:$B,2,FALSE)))</f>
        <v/>
      </c>
      <c r="G728" s="62" t="str">
        <f>IF(A728="","",PPMT(E728,A728,Duration*VLOOKUP(PaymentFrqcy,Mapping!A:B,2,FALSE),LoanAmount,,VLOOKUP(PaymentsDue,Mapping!$A:$B,2,FALSE)))</f>
        <v/>
      </c>
      <c r="H728" s="62" t="str">
        <f>IF(A728="","",IPMT(E728,A728,Duration*VLOOKUP(PaymentFrqcy,Mapping!$A:$B,2,FALSE),LoanAmount,,VLOOKUP(PaymentsDue,Mapping!$A:$B,2,FALSE)))</f>
        <v/>
      </c>
      <c r="I728" s="58" t="str">
        <f t="shared" si="63"/>
        <v/>
      </c>
      <c r="J728" s="12" t="str">
        <f t="shared" si="64"/>
        <v/>
      </c>
      <c r="K728" s="78" t="str">
        <f t="shared" si="65"/>
        <v/>
      </c>
    </row>
    <row r="729" spans="1:11" x14ac:dyDescent="0.2">
      <c r="A729" s="12" t="str">
        <f>IFERROR(IF(A728+1&lt;=Duration*VLOOKUP(PaymentFrqcy,Mapping!A:B,2,FALSE),A728+1,""),"")</f>
        <v/>
      </c>
      <c r="B729" s="58" t="str">
        <f t="shared" si="66"/>
        <v/>
      </c>
      <c r="C729" s="59" t="str">
        <f t="shared" si="61"/>
        <v/>
      </c>
      <c r="D729" s="60" t="str">
        <f t="shared" si="62"/>
        <v/>
      </c>
      <c r="E729" s="61" t="str">
        <f>IF(A729="","",InterestRate/VLOOKUP(PaymentFrqcy,Mapping!$A:$B,2,FALSE))</f>
        <v/>
      </c>
      <c r="F729" s="62" t="str">
        <f>IF(A729="","",PMT(E729,Duration*VLOOKUP(PaymentFrqcy,Mapping!A:B,2,FALSE),LoanAmount,,VLOOKUP(PaymentsDue,Mapping!$A:$B,2,FALSE)))</f>
        <v/>
      </c>
      <c r="G729" s="62" t="str">
        <f>IF(A729="","",PPMT(E729,A729,Duration*VLOOKUP(PaymentFrqcy,Mapping!A:B,2,FALSE),LoanAmount,,VLOOKUP(PaymentsDue,Mapping!$A:$B,2,FALSE)))</f>
        <v/>
      </c>
      <c r="H729" s="62" t="str">
        <f>IF(A729="","",IPMT(E729,A729,Duration*VLOOKUP(PaymentFrqcy,Mapping!$A:$B,2,FALSE),LoanAmount,,VLOOKUP(PaymentsDue,Mapping!$A:$B,2,FALSE)))</f>
        <v/>
      </c>
      <c r="I729" s="58" t="str">
        <f t="shared" si="63"/>
        <v/>
      </c>
      <c r="J729" s="12" t="str">
        <f t="shared" si="64"/>
        <v/>
      </c>
      <c r="K729" s="78" t="str">
        <f t="shared" si="65"/>
        <v/>
      </c>
    </row>
    <row r="730" spans="1:11" x14ac:dyDescent="0.2">
      <c r="A730" s="12" t="str">
        <f>IFERROR(IF(A729+1&lt;=Duration*VLOOKUP(PaymentFrqcy,Mapping!A:B,2,FALSE),A729+1,""),"")</f>
        <v/>
      </c>
      <c r="B730" s="58" t="str">
        <f t="shared" si="66"/>
        <v/>
      </c>
      <c r="C730" s="59" t="str">
        <f t="shared" si="61"/>
        <v/>
      </c>
      <c r="D730" s="60" t="str">
        <f t="shared" si="62"/>
        <v/>
      </c>
      <c r="E730" s="61" t="str">
        <f>IF(A730="","",InterestRate/VLOOKUP(PaymentFrqcy,Mapping!$A:$B,2,FALSE))</f>
        <v/>
      </c>
      <c r="F730" s="62" t="str">
        <f>IF(A730="","",PMT(E730,Duration*VLOOKUP(PaymentFrqcy,Mapping!A:B,2,FALSE),LoanAmount,,VLOOKUP(PaymentsDue,Mapping!$A:$B,2,FALSE)))</f>
        <v/>
      </c>
      <c r="G730" s="62" t="str">
        <f>IF(A730="","",PPMT(E730,A730,Duration*VLOOKUP(PaymentFrqcy,Mapping!A:B,2,FALSE),LoanAmount,,VLOOKUP(PaymentsDue,Mapping!$A:$B,2,FALSE)))</f>
        <v/>
      </c>
      <c r="H730" s="62" t="str">
        <f>IF(A730="","",IPMT(E730,A730,Duration*VLOOKUP(PaymentFrqcy,Mapping!$A:$B,2,FALSE),LoanAmount,,VLOOKUP(PaymentsDue,Mapping!$A:$B,2,FALSE)))</f>
        <v/>
      </c>
      <c r="I730" s="58" t="str">
        <f t="shared" si="63"/>
        <v/>
      </c>
      <c r="J730" s="12" t="str">
        <f t="shared" si="64"/>
        <v/>
      </c>
      <c r="K730" s="78" t="str">
        <f t="shared" si="65"/>
        <v/>
      </c>
    </row>
    <row r="731" spans="1:11" x14ac:dyDescent="0.2">
      <c r="A731" s="12" t="str">
        <f>IFERROR(IF(A730+1&lt;=Duration*VLOOKUP(PaymentFrqcy,Mapping!A:B,2,FALSE),A730+1,""),"")</f>
        <v/>
      </c>
      <c r="B731" s="58" t="str">
        <f t="shared" si="66"/>
        <v/>
      </c>
      <c r="C731" s="59" t="str">
        <f t="shared" si="61"/>
        <v/>
      </c>
      <c r="D731" s="60" t="str">
        <f t="shared" si="62"/>
        <v/>
      </c>
      <c r="E731" s="61" t="str">
        <f>IF(A731="","",InterestRate/VLOOKUP(PaymentFrqcy,Mapping!$A:$B,2,FALSE))</f>
        <v/>
      </c>
      <c r="F731" s="62" t="str">
        <f>IF(A731="","",PMT(E731,Duration*VLOOKUP(PaymentFrqcy,Mapping!A:B,2,FALSE),LoanAmount,,VLOOKUP(PaymentsDue,Mapping!$A:$B,2,FALSE)))</f>
        <v/>
      </c>
      <c r="G731" s="62" t="str">
        <f>IF(A731="","",PPMT(E731,A731,Duration*VLOOKUP(PaymentFrqcy,Mapping!A:B,2,FALSE),LoanAmount,,VLOOKUP(PaymentsDue,Mapping!$A:$B,2,FALSE)))</f>
        <v/>
      </c>
      <c r="H731" s="62" t="str">
        <f>IF(A731="","",IPMT(E731,A731,Duration*VLOOKUP(PaymentFrqcy,Mapping!$A:$B,2,FALSE),LoanAmount,,VLOOKUP(PaymentsDue,Mapping!$A:$B,2,FALSE)))</f>
        <v/>
      </c>
      <c r="I731" s="58" t="str">
        <f t="shared" si="63"/>
        <v/>
      </c>
      <c r="J731" s="12" t="str">
        <f t="shared" si="64"/>
        <v/>
      </c>
      <c r="K731" s="78" t="str">
        <f t="shared" si="65"/>
        <v/>
      </c>
    </row>
    <row r="732" spans="1:11" x14ac:dyDescent="0.2">
      <c r="A732" s="12" t="str">
        <f>IFERROR(IF(A731+1&lt;=Duration*VLOOKUP(PaymentFrqcy,Mapping!A:B,2,FALSE),A731+1,""),"")</f>
        <v/>
      </c>
      <c r="B732" s="58" t="str">
        <f t="shared" si="66"/>
        <v/>
      </c>
      <c r="C732" s="59" t="str">
        <f t="shared" si="61"/>
        <v/>
      </c>
      <c r="D732" s="60" t="str">
        <f t="shared" si="62"/>
        <v/>
      </c>
      <c r="E732" s="61" t="str">
        <f>IF(A732="","",InterestRate/VLOOKUP(PaymentFrqcy,Mapping!$A:$B,2,FALSE))</f>
        <v/>
      </c>
      <c r="F732" s="62" t="str">
        <f>IF(A732="","",PMT(E732,Duration*VLOOKUP(PaymentFrqcy,Mapping!A:B,2,FALSE),LoanAmount,,VLOOKUP(PaymentsDue,Mapping!$A:$B,2,FALSE)))</f>
        <v/>
      </c>
      <c r="G732" s="62" t="str">
        <f>IF(A732="","",PPMT(E732,A732,Duration*VLOOKUP(PaymentFrqcy,Mapping!A:B,2,FALSE),LoanAmount,,VLOOKUP(PaymentsDue,Mapping!$A:$B,2,FALSE)))</f>
        <v/>
      </c>
      <c r="H732" s="62" t="str">
        <f>IF(A732="","",IPMT(E732,A732,Duration*VLOOKUP(PaymentFrqcy,Mapping!$A:$B,2,FALSE),LoanAmount,,VLOOKUP(PaymentsDue,Mapping!$A:$B,2,FALSE)))</f>
        <v/>
      </c>
      <c r="I732" s="58" t="str">
        <f t="shared" si="63"/>
        <v/>
      </c>
      <c r="J732" s="12" t="str">
        <f t="shared" si="64"/>
        <v/>
      </c>
      <c r="K732" s="78" t="str">
        <f t="shared" si="65"/>
        <v/>
      </c>
    </row>
    <row r="733" spans="1:11" x14ac:dyDescent="0.2">
      <c r="A733" s="12" t="str">
        <f>IFERROR(IF(A732+1&lt;=Duration*VLOOKUP(PaymentFrqcy,Mapping!A:B,2,FALSE),A732+1,""),"")</f>
        <v/>
      </c>
      <c r="B733" s="58" t="str">
        <f t="shared" si="66"/>
        <v/>
      </c>
      <c r="C733" s="59" t="str">
        <f t="shared" si="61"/>
        <v/>
      </c>
      <c r="D733" s="60" t="str">
        <f t="shared" si="62"/>
        <v/>
      </c>
      <c r="E733" s="61" t="str">
        <f>IF(A733="","",InterestRate/VLOOKUP(PaymentFrqcy,Mapping!$A:$B,2,FALSE))</f>
        <v/>
      </c>
      <c r="F733" s="62" t="str">
        <f>IF(A733="","",PMT(E733,Duration*VLOOKUP(PaymentFrqcy,Mapping!A:B,2,FALSE),LoanAmount,,VLOOKUP(PaymentsDue,Mapping!$A:$B,2,FALSE)))</f>
        <v/>
      </c>
      <c r="G733" s="62" t="str">
        <f>IF(A733="","",PPMT(E733,A733,Duration*VLOOKUP(PaymentFrqcy,Mapping!A:B,2,FALSE),LoanAmount,,VLOOKUP(PaymentsDue,Mapping!$A:$B,2,FALSE)))</f>
        <v/>
      </c>
      <c r="H733" s="62" t="str">
        <f>IF(A733="","",IPMT(E733,A733,Duration*VLOOKUP(PaymentFrqcy,Mapping!$A:$B,2,FALSE),LoanAmount,,VLOOKUP(PaymentsDue,Mapping!$A:$B,2,FALSE)))</f>
        <v/>
      </c>
      <c r="I733" s="58" t="str">
        <f t="shared" si="63"/>
        <v/>
      </c>
      <c r="J733" s="12" t="str">
        <f t="shared" si="64"/>
        <v/>
      </c>
      <c r="K733" s="78" t="str">
        <f t="shared" si="65"/>
        <v/>
      </c>
    </row>
    <row r="734" spans="1:11" x14ac:dyDescent="0.2">
      <c r="A734" s="12" t="str">
        <f>IFERROR(IF(A733+1&lt;=Duration*VLOOKUP(PaymentFrqcy,Mapping!A:B,2,FALSE),A733+1,""),"")</f>
        <v/>
      </c>
      <c r="B734" s="58" t="str">
        <f t="shared" si="66"/>
        <v/>
      </c>
      <c r="C734" s="59" t="str">
        <f t="shared" si="61"/>
        <v/>
      </c>
      <c r="D734" s="60" t="str">
        <f t="shared" si="62"/>
        <v/>
      </c>
      <c r="E734" s="61" t="str">
        <f>IF(A734="","",InterestRate/VLOOKUP(PaymentFrqcy,Mapping!$A:$B,2,FALSE))</f>
        <v/>
      </c>
      <c r="F734" s="62" t="str">
        <f>IF(A734="","",PMT(E734,Duration*VLOOKUP(PaymentFrqcy,Mapping!A:B,2,FALSE),LoanAmount,,VLOOKUP(PaymentsDue,Mapping!$A:$B,2,FALSE)))</f>
        <v/>
      </c>
      <c r="G734" s="62" t="str">
        <f>IF(A734="","",PPMT(E734,A734,Duration*VLOOKUP(PaymentFrqcy,Mapping!A:B,2,FALSE),LoanAmount,,VLOOKUP(PaymentsDue,Mapping!$A:$B,2,FALSE)))</f>
        <v/>
      </c>
      <c r="H734" s="62" t="str">
        <f>IF(A734="","",IPMT(E734,A734,Duration*VLOOKUP(PaymentFrqcy,Mapping!$A:$B,2,FALSE),LoanAmount,,VLOOKUP(PaymentsDue,Mapping!$A:$B,2,FALSE)))</f>
        <v/>
      </c>
      <c r="I734" s="58" t="str">
        <f t="shared" si="63"/>
        <v/>
      </c>
      <c r="J734" s="12" t="str">
        <f t="shared" si="64"/>
        <v/>
      </c>
      <c r="K734" s="78" t="str">
        <f t="shared" si="65"/>
        <v/>
      </c>
    </row>
    <row r="735" spans="1:11" x14ac:dyDescent="0.2">
      <c r="A735" s="12" t="str">
        <f>IFERROR(IF(A734+1&lt;=Duration*VLOOKUP(PaymentFrqcy,Mapping!A:B,2,FALSE),A734+1,""),"")</f>
        <v/>
      </c>
      <c r="B735" s="58" t="str">
        <f t="shared" si="66"/>
        <v/>
      </c>
      <c r="C735" s="59" t="str">
        <f t="shared" si="61"/>
        <v/>
      </c>
      <c r="D735" s="60" t="str">
        <f t="shared" si="62"/>
        <v/>
      </c>
      <c r="E735" s="61" t="str">
        <f>IF(A735="","",InterestRate/VLOOKUP(PaymentFrqcy,Mapping!$A:$B,2,FALSE))</f>
        <v/>
      </c>
      <c r="F735" s="62" t="str">
        <f>IF(A735="","",PMT(E735,Duration*VLOOKUP(PaymentFrqcy,Mapping!A:B,2,FALSE),LoanAmount,,VLOOKUP(PaymentsDue,Mapping!$A:$B,2,FALSE)))</f>
        <v/>
      </c>
      <c r="G735" s="62" t="str">
        <f>IF(A735="","",PPMT(E735,A735,Duration*VLOOKUP(PaymentFrqcy,Mapping!A:B,2,FALSE),LoanAmount,,VLOOKUP(PaymentsDue,Mapping!$A:$B,2,FALSE)))</f>
        <v/>
      </c>
      <c r="H735" s="62" t="str">
        <f>IF(A735="","",IPMT(E735,A735,Duration*VLOOKUP(PaymentFrqcy,Mapping!$A:$B,2,FALSE),LoanAmount,,VLOOKUP(PaymentsDue,Mapping!$A:$B,2,FALSE)))</f>
        <v/>
      </c>
      <c r="I735" s="58" t="str">
        <f t="shared" si="63"/>
        <v/>
      </c>
      <c r="J735" s="12" t="str">
        <f t="shared" si="64"/>
        <v/>
      </c>
      <c r="K735" s="78" t="str">
        <f t="shared" si="65"/>
        <v/>
      </c>
    </row>
    <row r="736" spans="1:11" x14ac:dyDescent="0.2">
      <c r="A736" s="12" t="str">
        <f>IFERROR(IF(A735+1&lt;=Duration*VLOOKUP(PaymentFrqcy,Mapping!A:B,2,FALSE),A735+1,""),"")</f>
        <v/>
      </c>
      <c r="B736" s="58" t="str">
        <f t="shared" si="66"/>
        <v/>
      </c>
      <c r="C736" s="59" t="str">
        <f t="shared" si="61"/>
        <v/>
      </c>
      <c r="D736" s="60" t="str">
        <f t="shared" si="62"/>
        <v/>
      </c>
      <c r="E736" s="61" t="str">
        <f>IF(A736="","",InterestRate/VLOOKUP(PaymentFrqcy,Mapping!$A:$B,2,FALSE))</f>
        <v/>
      </c>
      <c r="F736" s="62" t="str">
        <f>IF(A736="","",PMT(E736,Duration*VLOOKUP(PaymentFrqcy,Mapping!A:B,2,FALSE),LoanAmount,,VLOOKUP(PaymentsDue,Mapping!$A:$B,2,FALSE)))</f>
        <v/>
      </c>
      <c r="G736" s="62" t="str">
        <f>IF(A736="","",PPMT(E736,A736,Duration*VLOOKUP(PaymentFrqcy,Mapping!A:B,2,FALSE),LoanAmount,,VLOOKUP(PaymentsDue,Mapping!$A:$B,2,FALSE)))</f>
        <v/>
      </c>
      <c r="H736" s="62" t="str">
        <f>IF(A736="","",IPMT(E736,A736,Duration*VLOOKUP(PaymentFrqcy,Mapping!$A:$B,2,FALSE),LoanAmount,,VLOOKUP(PaymentsDue,Mapping!$A:$B,2,FALSE)))</f>
        <v/>
      </c>
      <c r="I736" s="58" t="str">
        <f t="shared" si="63"/>
        <v/>
      </c>
      <c r="J736" s="12" t="str">
        <f t="shared" si="64"/>
        <v/>
      </c>
      <c r="K736" s="78" t="str">
        <f t="shared" si="65"/>
        <v/>
      </c>
    </row>
    <row r="737" spans="1:11" x14ac:dyDescent="0.2">
      <c r="A737" s="12" t="str">
        <f>IFERROR(IF(A736+1&lt;=Duration*VLOOKUP(PaymentFrqcy,Mapping!A:B,2,FALSE),A736+1,""),"")</f>
        <v/>
      </c>
      <c r="B737" s="58" t="str">
        <f t="shared" si="66"/>
        <v/>
      </c>
      <c r="C737" s="59" t="str">
        <f t="shared" si="61"/>
        <v/>
      </c>
      <c r="D737" s="60" t="str">
        <f t="shared" si="62"/>
        <v/>
      </c>
      <c r="E737" s="61" t="str">
        <f>IF(A737="","",InterestRate/VLOOKUP(PaymentFrqcy,Mapping!$A:$B,2,FALSE))</f>
        <v/>
      </c>
      <c r="F737" s="62" t="str">
        <f>IF(A737="","",PMT(E737,Duration*VLOOKUP(PaymentFrqcy,Mapping!A:B,2,FALSE),LoanAmount,,VLOOKUP(PaymentsDue,Mapping!$A:$B,2,FALSE)))</f>
        <v/>
      </c>
      <c r="G737" s="62" t="str">
        <f>IF(A737="","",PPMT(E737,A737,Duration*VLOOKUP(PaymentFrqcy,Mapping!A:B,2,FALSE),LoanAmount,,VLOOKUP(PaymentsDue,Mapping!$A:$B,2,FALSE)))</f>
        <v/>
      </c>
      <c r="H737" s="62" t="str">
        <f>IF(A737="","",IPMT(E737,A737,Duration*VLOOKUP(PaymentFrqcy,Mapping!$A:$B,2,FALSE),LoanAmount,,VLOOKUP(PaymentsDue,Mapping!$A:$B,2,FALSE)))</f>
        <v/>
      </c>
      <c r="I737" s="58" t="str">
        <f t="shared" si="63"/>
        <v/>
      </c>
      <c r="J737" s="12" t="str">
        <f t="shared" si="64"/>
        <v/>
      </c>
      <c r="K737" s="78" t="str">
        <f t="shared" si="65"/>
        <v/>
      </c>
    </row>
    <row r="738" spans="1:11" x14ac:dyDescent="0.2">
      <c r="A738" s="12" t="str">
        <f>IFERROR(IF(A737+1&lt;=Duration*VLOOKUP(PaymentFrqcy,Mapping!A:B,2,FALSE),A737+1,""),"")</f>
        <v/>
      </c>
      <c r="B738" s="58" t="str">
        <f t="shared" si="66"/>
        <v/>
      </c>
      <c r="C738" s="59" t="str">
        <f t="shared" si="61"/>
        <v/>
      </c>
      <c r="D738" s="60" t="str">
        <f t="shared" si="62"/>
        <v/>
      </c>
      <c r="E738" s="61" t="str">
        <f>IF(A738="","",InterestRate/VLOOKUP(PaymentFrqcy,Mapping!$A:$B,2,FALSE))</f>
        <v/>
      </c>
      <c r="F738" s="62" t="str">
        <f>IF(A738="","",PMT(E738,Duration*VLOOKUP(PaymentFrqcy,Mapping!A:B,2,FALSE),LoanAmount,,VLOOKUP(PaymentsDue,Mapping!$A:$B,2,FALSE)))</f>
        <v/>
      </c>
      <c r="G738" s="62" t="str">
        <f>IF(A738="","",PPMT(E738,A738,Duration*VLOOKUP(PaymentFrqcy,Mapping!A:B,2,FALSE),LoanAmount,,VLOOKUP(PaymentsDue,Mapping!$A:$B,2,FALSE)))</f>
        <v/>
      </c>
      <c r="H738" s="62" t="str">
        <f>IF(A738="","",IPMT(E738,A738,Duration*VLOOKUP(PaymentFrqcy,Mapping!$A:$B,2,FALSE),LoanAmount,,VLOOKUP(PaymentsDue,Mapping!$A:$B,2,FALSE)))</f>
        <v/>
      </c>
      <c r="I738" s="58" t="str">
        <f t="shared" si="63"/>
        <v/>
      </c>
      <c r="J738" s="12" t="str">
        <f t="shared" si="64"/>
        <v/>
      </c>
      <c r="K738" s="78" t="str">
        <f t="shared" si="65"/>
        <v/>
      </c>
    </row>
    <row r="739" spans="1:11" x14ac:dyDescent="0.2">
      <c r="A739" s="12" t="str">
        <f>IFERROR(IF(A738+1&lt;=Duration*VLOOKUP(PaymentFrqcy,Mapping!A:B,2,FALSE),A738+1,""),"")</f>
        <v/>
      </c>
      <c r="B739" s="58" t="str">
        <f t="shared" si="66"/>
        <v/>
      </c>
      <c r="C739" s="59" t="str">
        <f t="shared" si="61"/>
        <v/>
      </c>
      <c r="D739" s="60" t="str">
        <f t="shared" si="62"/>
        <v/>
      </c>
      <c r="E739" s="61" t="str">
        <f>IF(A739="","",InterestRate/VLOOKUP(PaymentFrqcy,Mapping!$A:$B,2,FALSE))</f>
        <v/>
      </c>
      <c r="F739" s="62" t="str">
        <f>IF(A739="","",PMT(E739,Duration*VLOOKUP(PaymentFrqcy,Mapping!A:B,2,FALSE),LoanAmount,,VLOOKUP(PaymentsDue,Mapping!$A:$B,2,FALSE)))</f>
        <v/>
      </c>
      <c r="G739" s="62" t="str">
        <f>IF(A739="","",PPMT(E739,A739,Duration*VLOOKUP(PaymentFrqcy,Mapping!A:B,2,FALSE),LoanAmount,,VLOOKUP(PaymentsDue,Mapping!$A:$B,2,FALSE)))</f>
        <v/>
      </c>
      <c r="H739" s="62" t="str">
        <f>IF(A739="","",IPMT(E739,A739,Duration*VLOOKUP(PaymentFrqcy,Mapping!$A:$B,2,FALSE),LoanAmount,,VLOOKUP(PaymentsDue,Mapping!$A:$B,2,FALSE)))</f>
        <v/>
      </c>
      <c r="I739" s="58" t="str">
        <f t="shared" si="63"/>
        <v/>
      </c>
      <c r="J739" s="12" t="str">
        <f t="shared" si="64"/>
        <v/>
      </c>
      <c r="K739" s="78" t="str">
        <f t="shared" si="65"/>
        <v/>
      </c>
    </row>
    <row r="740" spans="1:11" x14ac:dyDescent="0.2">
      <c r="A740" s="12" t="str">
        <f>IFERROR(IF(A739+1&lt;=Duration*VLOOKUP(PaymentFrqcy,Mapping!A:B,2,FALSE),A739+1,""),"")</f>
        <v/>
      </c>
      <c r="B740" s="58" t="str">
        <f t="shared" si="66"/>
        <v/>
      </c>
      <c r="C740" s="59" t="str">
        <f t="shared" si="61"/>
        <v/>
      </c>
      <c r="D740" s="60" t="str">
        <f t="shared" si="62"/>
        <v/>
      </c>
      <c r="E740" s="61" t="str">
        <f>IF(A740="","",InterestRate/VLOOKUP(PaymentFrqcy,Mapping!$A:$B,2,FALSE))</f>
        <v/>
      </c>
      <c r="F740" s="62" t="str">
        <f>IF(A740="","",PMT(E740,Duration*VLOOKUP(PaymentFrqcy,Mapping!A:B,2,FALSE),LoanAmount,,VLOOKUP(PaymentsDue,Mapping!$A:$B,2,FALSE)))</f>
        <v/>
      </c>
      <c r="G740" s="62" t="str">
        <f>IF(A740="","",PPMT(E740,A740,Duration*VLOOKUP(PaymentFrqcy,Mapping!A:B,2,FALSE),LoanAmount,,VLOOKUP(PaymentsDue,Mapping!$A:$B,2,FALSE)))</f>
        <v/>
      </c>
      <c r="H740" s="62" t="str">
        <f>IF(A740="","",IPMT(E740,A740,Duration*VLOOKUP(PaymentFrqcy,Mapping!$A:$B,2,FALSE),LoanAmount,,VLOOKUP(PaymentsDue,Mapping!$A:$B,2,FALSE)))</f>
        <v/>
      </c>
      <c r="I740" s="58" t="str">
        <f t="shared" si="63"/>
        <v/>
      </c>
      <c r="J740" s="12" t="str">
        <f t="shared" si="64"/>
        <v/>
      </c>
      <c r="K740" s="78" t="str">
        <f t="shared" si="65"/>
        <v/>
      </c>
    </row>
    <row r="741" spans="1:11" x14ac:dyDescent="0.2">
      <c r="A741" s="12" t="str">
        <f>IFERROR(IF(A740+1&lt;=Duration*VLOOKUP(PaymentFrqcy,Mapping!A:B,2,FALSE),A740+1,""),"")</f>
        <v/>
      </c>
      <c r="B741" s="58" t="str">
        <f t="shared" si="66"/>
        <v/>
      </c>
      <c r="C741" s="59" t="str">
        <f t="shared" si="61"/>
        <v/>
      </c>
      <c r="D741" s="60" t="str">
        <f t="shared" si="62"/>
        <v/>
      </c>
      <c r="E741" s="61" t="str">
        <f>IF(A741="","",InterestRate/VLOOKUP(PaymentFrqcy,Mapping!$A:$B,2,FALSE))</f>
        <v/>
      </c>
      <c r="F741" s="62" t="str">
        <f>IF(A741="","",PMT(E741,Duration*VLOOKUP(PaymentFrqcy,Mapping!A:B,2,FALSE),LoanAmount,,VLOOKUP(PaymentsDue,Mapping!$A:$B,2,FALSE)))</f>
        <v/>
      </c>
      <c r="G741" s="62" t="str">
        <f>IF(A741="","",PPMT(E741,A741,Duration*VLOOKUP(PaymentFrqcy,Mapping!A:B,2,FALSE),LoanAmount,,VLOOKUP(PaymentsDue,Mapping!$A:$B,2,FALSE)))</f>
        <v/>
      </c>
      <c r="H741" s="62" t="str">
        <f>IF(A741="","",IPMT(E741,A741,Duration*VLOOKUP(PaymentFrqcy,Mapping!$A:$B,2,FALSE),LoanAmount,,VLOOKUP(PaymentsDue,Mapping!$A:$B,2,FALSE)))</f>
        <v/>
      </c>
      <c r="I741" s="58" t="str">
        <f t="shared" si="63"/>
        <v/>
      </c>
      <c r="J741" s="12" t="str">
        <f t="shared" si="64"/>
        <v/>
      </c>
      <c r="K741" s="78" t="str">
        <f t="shared" si="65"/>
        <v/>
      </c>
    </row>
    <row r="742" spans="1:11" x14ac:dyDescent="0.2">
      <c r="A742" s="12" t="str">
        <f>IFERROR(IF(A741+1&lt;=Duration*VLOOKUP(PaymentFrqcy,Mapping!A:B,2,FALSE),A741+1,""),"")</f>
        <v/>
      </c>
      <c r="B742" s="58" t="str">
        <f t="shared" si="66"/>
        <v/>
      </c>
      <c r="C742" s="59" t="str">
        <f t="shared" si="61"/>
        <v/>
      </c>
      <c r="D742" s="60" t="str">
        <f t="shared" si="62"/>
        <v/>
      </c>
      <c r="E742" s="61" t="str">
        <f>IF(A742="","",InterestRate/VLOOKUP(PaymentFrqcy,Mapping!$A:$B,2,FALSE))</f>
        <v/>
      </c>
      <c r="F742" s="62" t="str">
        <f>IF(A742="","",PMT(E742,Duration*VLOOKUP(PaymentFrqcy,Mapping!A:B,2,FALSE),LoanAmount,,VLOOKUP(PaymentsDue,Mapping!$A:$B,2,FALSE)))</f>
        <v/>
      </c>
      <c r="G742" s="62" t="str">
        <f>IF(A742="","",PPMT(E742,A742,Duration*VLOOKUP(PaymentFrqcy,Mapping!A:B,2,FALSE),LoanAmount,,VLOOKUP(PaymentsDue,Mapping!$A:$B,2,FALSE)))</f>
        <v/>
      </c>
      <c r="H742" s="62" t="str">
        <f>IF(A742="","",IPMT(E742,A742,Duration*VLOOKUP(PaymentFrqcy,Mapping!$A:$B,2,FALSE),LoanAmount,,VLOOKUP(PaymentsDue,Mapping!$A:$B,2,FALSE)))</f>
        <v/>
      </c>
      <c r="I742" s="58" t="str">
        <f t="shared" si="63"/>
        <v/>
      </c>
      <c r="J742" s="12" t="str">
        <f t="shared" si="64"/>
        <v/>
      </c>
      <c r="K742" s="78" t="str">
        <f t="shared" si="65"/>
        <v/>
      </c>
    </row>
    <row r="743" spans="1:11" x14ac:dyDescent="0.2">
      <c r="A743" s="12" t="str">
        <f>IFERROR(IF(A742+1&lt;=Duration*VLOOKUP(PaymentFrqcy,Mapping!A:B,2,FALSE),A742+1,""),"")</f>
        <v/>
      </c>
      <c r="B743" s="58" t="str">
        <f t="shared" si="66"/>
        <v/>
      </c>
      <c r="C743" s="59" t="str">
        <f t="shared" si="61"/>
        <v/>
      </c>
      <c r="D743" s="60" t="str">
        <f t="shared" si="62"/>
        <v/>
      </c>
      <c r="E743" s="61" t="str">
        <f>IF(A743="","",InterestRate/VLOOKUP(PaymentFrqcy,Mapping!$A:$B,2,FALSE))</f>
        <v/>
      </c>
      <c r="F743" s="62" t="str">
        <f>IF(A743="","",PMT(E743,Duration*VLOOKUP(PaymentFrqcy,Mapping!A:B,2,FALSE),LoanAmount,,VLOOKUP(PaymentsDue,Mapping!$A:$B,2,FALSE)))</f>
        <v/>
      </c>
      <c r="G743" s="62" t="str">
        <f>IF(A743="","",PPMT(E743,A743,Duration*VLOOKUP(PaymentFrqcy,Mapping!A:B,2,FALSE),LoanAmount,,VLOOKUP(PaymentsDue,Mapping!$A:$B,2,FALSE)))</f>
        <v/>
      </c>
      <c r="H743" s="62" t="str">
        <f>IF(A743="","",IPMT(E743,A743,Duration*VLOOKUP(PaymentFrqcy,Mapping!$A:$B,2,FALSE),LoanAmount,,VLOOKUP(PaymentsDue,Mapping!$A:$B,2,FALSE)))</f>
        <v/>
      </c>
      <c r="I743" s="58" t="str">
        <f t="shared" si="63"/>
        <v/>
      </c>
      <c r="J743" s="12" t="str">
        <f t="shared" si="64"/>
        <v/>
      </c>
      <c r="K743" s="78" t="str">
        <f t="shared" si="65"/>
        <v/>
      </c>
    </row>
    <row r="744" spans="1:11" x14ac:dyDescent="0.2">
      <c r="A744" s="12" t="str">
        <f>IFERROR(IF(A743+1&lt;=Duration*VLOOKUP(PaymentFrqcy,Mapping!A:B,2,FALSE),A743+1,""),"")</f>
        <v/>
      </c>
      <c r="B744" s="58" t="str">
        <f t="shared" si="66"/>
        <v/>
      </c>
      <c r="C744" s="59" t="str">
        <f t="shared" si="61"/>
        <v/>
      </c>
      <c r="D744" s="60" t="str">
        <f t="shared" si="62"/>
        <v/>
      </c>
      <c r="E744" s="61" t="str">
        <f>IF(A744="","",InterestRate/VLOOKUP(PaymentFrqcy,Mapping!$A:$B,2,FALSE))</f>
        <v/>
      </c>
      <c r="F744" s="62" t="str">
        <f>IF(A744="","",PMT(E744,Duration*VLOOKUP(PaymentFrqcy,Mapping!A:B,2,FALSE),LoanAmount,,VLOOKUP(PaymentsDue,Mapping!$A:$B,2,FALSE)))</f>
        <v/>
      </c>
      <c r="G744" s="62" t="str">
        <f>IF(A744="","",PPMT(E744,A744,Duration*VLOOKUP(PaymentFrqcy,Mapping!A:B,2,FALSE),LoanAmount,,VLOOKUP(PaymentsDue,Mapping!$A:$B,2,FALSE)))</f>
        <v/>
      </c>
      <c r="H744" s="62" t="str">
        <f>IF(A744="","",IPMT(E744,A744,Duration*VLOOKUP(PaymentFrqcy,Mapping!$A:$B,2,FALSE),LoanAmount,,VLOOKUP(PaymentsDue,Mapping!$A:$B,2,FALSE)))</f>
        <v/>
      </c>
      <c r="I744" s="58" t="str">
        <f t="shared" si="63"/>
        <v/>
      </c>
      <c r="J744" s="12" t="str">
        <f t="shared" si="64"/>
        <v/>
      </c>
      <c r="K744" s="78" t="str">
        <f t="shared" si="65"/>
        <v/>
      </c>
    </row>
    <row r="745" spans="1:11" x14ac:dyDescent="0.2">
      <c r="A745" s="12" t="str">
        <f>IFERROR(IF(A744+1&lt;=Duration*VLOOKUP(PaymentFrqcy,Mapping!A:B,2,FALSE),A744+1,""),"")</f>
        <v/>
      </c>
      <c r="B745" s="58" t="str">
        <f t="shared" si="66"/>
        <v/>
      </c>
      <c r="C745" s="59" t="str">
        <f t="shared" si="61"/>
        <v/>
      </c>
      <c r="D745" s="60" t="str">
        <f t="shared" si="62"/>
        <v/>
      </c>
      <c r="E745" s="61" t="str">
        <f>IF(A745="","",InterestRate/VLOOKUP(PaymentFrqcy,Mapping!$A:$B,2,FALSE))</f>
        <v/>
      </c>
      <c r="F745" s="62" t="str">
        <f>IF(A745="","",PMT(E745,Duration*VLOOKUP(PaymentFrqcy,Mapping!A:B,2,FALSE),LoanAmount,,VLOOKUP(PaymentsDue,Mapping!$A:$B,2,FALSE)))</f>
        <v/>
      </c>
      <c r="G745" s="62" t="str">
        <f>IF(A745="","",PPMT(E745,A745,Duration*VLOOKUP(PaymentFrqcy,Mapping!A:B,2,FALSE),LoanAmount,,VLOOKUP(PaymentsDue,Mapping!$A:$B,2,FALSE)))</f>
        <v/>
      </c>
      <c r="H745" s="62" t="str">
        <f>IF(A745="","",IPMT(E745,A745,Duration*VLOOKUP(PaymentFrqcy,Mapping!$A:$B,2,FALSE),LoanAmount,,VLOOKUP(PaymentsDue,Mapping!$A:$B,2,FALSE)))</f>
        <v/>
      </c>
      <c r="I745" s="58" t="str">
        <f t="shared" si="63"/>
        <v/>
      </c>
      <c r="J745" s="12" t="str">
        <f t="shared" si="64"/>
        <v/>
      </c>
      <c r="K745" s="78" t="str">
        <f t="shared" si="65"/>
        <v/>
      </c>
    </row>
    <row r="746" spans="1:11" x14ac:dyDescent="0.2">
      <c r="A746" s="12" t="str">
        <f>IFERROR(IF(A745+1&lt;=Duration*VLOOKUP(PaymentFrqcy,Mapping!A:B,2,FALSE),A745+1,""),"")</f>
        <v/>
      </c>
      <c r="B746" s="58" t="str">
        <f t="shared" si="66"/>
        <v/>
      </c>
      <c r="C746" s="59" t="str">
        <f t="shared" si="61"/>
        <v/>
      </c>
      <c r="D746" s="60" t="str">
        <f t="shared" si="62"/>
        <v/>
      </c>
      <c r="E746" s="61" t="str">
        <f>IF(A746="","",InterestRate/VLOOKUP(PaymentFrqcy,Mapping!$A:$B,2,FALSE))</f>
        <v/>
      </c>
      <c r="F746" s="62" t="str">
        <f>IF(A746="","",PMT(E746,Duration*VLOOKUP(PaymentFrqcy,Mapping!A:B,2,FALSE),LoanAmount,,VLOOKUP(PaymentsDue,Mapping!$A:$B,2,FALSE)))</f>
        <v/>
      </c>
      <c r="G746" s="62" t="str">
        <f>IF(A746="","",PPMT(E746,A746,Duration*VLOOKUP(PaymentFrqcy,Mapping!A:B,2,FALSE),LoanAmount,,VLOOKUP(PaymentsDue,Mapping!$A:$B,2,FALSE)))</f>
        <v/>
      </c>
      <c r="H746" s="62" t="str">
        <f>IF(A746="","",IPMT(E746,A746,Duration*VLOOKUP(PaymentFrqcy,Mapping!$A:$B,2,FALSE),LoanAmount,,VLOOKUP(PaymentsDue,Mapping!$A:$B,2,FALSE)))</f>
        <v/>
      </c>
      <c r="I746" s="58" t="str">
        <f t="shared" si="63"/>
        <v/>
      </c>
      <c r="J746" s="12" t="str">
        <f t="shared" si="64"/>
        <v/>
      </c>
      <c r="K746" s="78" t="str">
        <f t="shared" si="65"/>
        <v/>
      </c>
    </row>
    <row r="747" spans="1:11" x14ac:dyDescent="0.2">
      <c r="A747" s="12" t="str">
        <f>IFERROR(IF(A746+1&lt;=Duration*VLOOKUP(PaymentFrqcy,Mapping!A:B,2,FALSE),A746+1,""),"")</f>
        <v/>
      </c>
      <c r="B747" s="58" t="str">
        <f t="shared" si="66"/>
        <v/>
      </c>
      <c r="C747" s="59" t="str">
        <f t="shared" si="61"/>
        <v/>
      </c>
      <c r="D747" s="60" t="str">
        <f t="shared" si="62"/>
        <v/>
      </c>
      <c r="E747" s="61" t="str">
        <f>IF(A747="","",InterestRate/VLOOKUP(PaymentFrqcy,Mapping!$A:$B,2,FALSE))</f>
        <v/>
      </c>
      <c r="F747" s="62" t="str">
        <f>IF(A747="","",PMT(E747,Duration*VLOOKUP(PaymentFrqcy,Mapping!A:B,2,FALSE),LoanAmount,,VLOOKUP(PaymentsDue,Mapping!$A:$B,2,FALSE)))</f>
        <v/>
      </c>
      <c r="G747" s="62" t="str">
        <f>IF(A747="","",PPMT(E747,A747,Duration*VLOOKUP(PaymentFrqcy,Mapping!A:B,2,FALSE),LoanAmount,,VLOOKUP(PaymentsDue,Mapping!$A:$B,2,FALSE)))</f>
        <v/>
      </c>
      <c r="H747" s="62" t="str">
        <f>IF(A747="","",IPMT(E747,A747,Duration*VLOOKUP(PaymentFrqcy,Mapping!$A:$B,2,FALSE),LoanAmount,,VLOOKUP(PaymentsDue,Mapping!$A:$B,2,FALSE)))</f>
        <v/>
      </c>
      <c r="I747" s="58" t="str">
        <f t="shared" si="63"/>
        <v/>
      </c>
      <c r="J747" s="12" t="str">
        <f t="shared" si="64"/>
        <v/>
      </c>
      <c r="K747" s="78" t="str">
        <f t="shared" si="65"/>
        <v/>
      </c>
    </row>
    <row r="748" spans="1:11" x14ac:dyDescent="0.2">
      <c r="A748" s="12" t="str">
        <f>IFERROR(IF(A747+1&lt;=Duration*VLOOKUP(PaymentFrqcy,Mapping!A:B,2,FALSE),A747+1,""),"")</f>
        <v/>
      </c>
      <c r="B748" s="58" t="str">
        <f t="shared" si="66"/>
        <v/>
      </c>
      <c r="C748" s="59" t="str">
        <f t="shared" si="61"/>
        <v/>
      </c>
      <c r="D748" s="60" t="str">
        <f t="shared" si="62"/>
        <v/>
      </c>
      <c r="E748" s="61" t="str">
        <f>IF(A748="","",InterestRate/VLOOKUP(PaymentFrqcy,Mapping!$A:$B,2,FALSE))</f>
        <v/>
      </c>
      <c r="F748" s="62" t="str">
        <f>IF(A748="","",PMT(E748,Duration*VLOOKUP(PaymentFrqcy,Mapping!A:B,2,FALSE),LoanAmount,,VLOOKUP(PaymentsDue,Mapping!$A:$B,2,FALSE)))</f>
        <v/>
      </c>
      <c r="G748" s="62" t="str">
        <f>IF(A748="","",PPMT(E748,A748,Duration*VLOOKUP(PaymentFrqcy,Mapping!A:B,2,FALSE),LoanAmount,,VLOOKUP(PaymentsDue,Mapping!$A:$B,2,FALSE)))</f>
        <v/>
      </c>
      <c r="H748" s="62" t="str">
        <f>IF(A748="","",IPMT(E748,A748,Duration*VLOOKUP(PaymentFrqcy,Mapping!$A:$B,2,FALSE),LoanAmount,,VLOOKUP(PaymentsDue,Mapping!$A:$B,2,FALSE)))</f>
        <v/>
      </c>
      <c r="I748" s="58" t="str">
        <f t="shared" si="63"/>
        <v/>
      </c>
      <c r="J748" s="12" t="str">
        <f t="shared" si="64"/>
        <v/>
      </c>
      <c r="K748" s="78" t="str">
        <f t="shared" si="65"/>
        <v/>
      </c>
    </row>
    <row r="749" spans="1:11" x14ac:dyDescent="0.2">
      <c r="A749" s="12" t="str">
        <f>IFERROR(IF(A748+1&lt;=Duration*VLOOKUP(PaymentFrqcy,Mapping!A:B,2,FALSE),A748+1,""),"")</f>
        <v/>
      </c>
      <c r="B749" s="58" t="str">
        <f t="shared" si="66"/>
        <v/>
      </c>
      <c r="C749" s="59" t="str">
        <f t="shared" si="61"/>
        <v/>
      </c>
      <c r="D749" s="60" t="str">
        <f t="shared" si="62"/>
        <v/>
      </c>
      <c r="E749" s="61" t="str">
        <f>IF(A749="","",InterestRate/VLOOKUP(PaymentFrqcy,Mapping!$A:$B,2,FALSE))</f>
        <v/>
      </c>
      <c r="F749" s="62" t="str">
        <f>IF(A749="","",PMT(E749,Duration*VLOOKUP(PaymentFrqcy,Mapping!A:B,2,FALSE),LoanAmount,,VLOOKUP(PaymentsDue,Mapping!$A:$B,2,FALSE)))</f>
        <v/>
      </c>
      <c r="G749" s="62" t="str">
        <f>IF(A749="","",PPMT(E749,A749,Duration*VLOOKUP(PaymentFrqcy,Mapping!A:B,2,FALSE),LoanAmount,,VLOOKUP(PaymentsDue,Mapping!$A:$B,2,FALSE)))</f>
        <v/>
      </c>
      <c r="H749" s="62" t="str">
        <f>IF(A749="","",IPMT(E749,A749,Duration*VLOOKUP(PaymentFrqcy,Mapping!$A:$B,2,FALSE),LoanAmount,,VLOOKUP(PaymentsDue,Mapping!$A:$B,2,FALSE)))</f>
        <v/>
      </c>
      <c r="I749" s="58" t="str">
        <f t="shared" si="63"/>
        <v/>
      </c>
      <c r="J749" s="12" t="str">
        <f t="shared" si="64"/>
        <v/>
      </c>
      <c r="K749" s="78" t="str">
        <f t="shared" si="65"/>
        <v/>
      </c>
    </row>
    <row r="750" spans="1:11" x14ac:dyDescent="0.2">
      <c r="A750" s="12" t="str">
        <f>IFERROR(IF(A749+1&lt;=Duration*VLOOKUP(PaymentFrqcy,Mapping!A:B,2,FALSE),A749+1,""),"")</f>
        <v/>
      </c>
      <c r="B750" s="58" t="str">
        <f t="shared" si="66"/>
        <v/>
      </c>
      <c r="C750" s="59" t="str">
        <f t="shared" ref="C750:C813" si="67">IF(AND(A750&lt;&gt;"",PaymentFrqcy="Monthly"),DATE(YEAR(C749),MONTH(C749)+1,DAY(C749)),IF(AND(A750&lt;&gt;"",PaymentFrqcy="Quarterly"),DATE(YEAR(C749),MONTH(C749)+3,DAY(C749)),IF(AND(A750&lt;&gt;"",PaymentFrqcy="Semi-Annually"),DATE(YEAR(C749),MONTH(C749)+6,DAY(C749)),"")))</f>
        <v/>
      </c>
      <c r="D750" s="60" t="str">
        <f t="shared" ref="D750:D813" si="68">IFERROR(YEAR(C750),"")</f>
        <v/>
      </c>
      <c r="E750" s="61" t="str">
        <f>IF(A750="","",InterestRate/VLOOKUP(PaymentFrqcy,Mapping!$A:$B,2,FALSE))</f>
        <v/>
      </c>
      <c r="F750" s="62" t="str">
        <f>IF(A750="","",PMT(E750,Duration*VLOOKUP(PaymentFrqcy,Mapping!A:B,2,FALSE),LoanAmount,,VLOOKUP(PaymentsDue,Mapping!$A:$B,2,FALSE)))</f>
        <v/>
      </c>
      <c r="G750" s="62" t="str">
        <f>IF(A750="","",PPMT(E750,A750,Duration*VLOOKUP(PaymentFrqcy,Mapping!A:B,2,FALSE),LoanAmount,,VLOOKUP(PaymentsDue,Mapping!$A:$B,2,FALSE)))</f>
        <v/>
      </c>
      <c r="H750" s="62" t="str">
        <f>IF(A750="","",IPMT(E750,A750,Duration*VLOOKUP(PaymentFrqcy,Mapping!$A:$B,2,FALSE),LoanAmount,,VLOOKUP(PaymentsDue,Mapping!$A:$B,2,FALSE)))</f>
        <v/>
      </c>
      <c r="I750" s="58" t="str">
        <f t="shared" ref="I750:I813" si="69">IFERROR(B750+G750,"")</f>
        <v/>
      </c>
      <c r="J750" s="12" t="str">
        <f t="shared" ref="J750:J813" si="70">IF(A750="","",MONTH(C750))</f>
        <v/>
      </c>
      <c r="K750" s="78" t="str">
        <f t="shared" ref="K750:K813" si="71">IF(A750="","",YEAR(C750))</f>
        <v/>
      </c>
    </row>
    <row r="751" spans="1:11" x14ac:dyDescent="0.2">
      <c r="A751" s="12" t="str">
        <f>IFERROR(IF(A750+1&lt;=Duration*VLOOKUP(PaymentFrqcy,Mapping!A:B,2,FALSE),A750+1,""),"")</f>
        <v/>
      </c>
      <c r="B751" s="58" t="str">
        <f t="shared" si="66"/>
        <v/>
      </c>
      <c r="C751" s="59" t="str">
        <f t="shared" si="67"/>
        <v/>
      </c>
      <c r="D751" s="60" t="str">
        <f t="shared" si="68"/>
        <v/>
      </c>
      <c r="E751" s="61" t="str">
        <f>IF(A751="","",InterestRate/VLOOKUP(PaymentFrqcy,Mapping!$A:$B,2,FALSE))</f>
        <v/>
      </c>
      <c r="F751" s="62" t="str">
        <f>IF(A751="","",PMT(E751,Duration*VLOOKUP(PaymentFrqcy,Mapping!A:B,2,FALSE),LoanAmount,,VLOOKUP(PaymentsDue,Mapping!$A:$B,2,FALSE)))</f>
        <v/>
      </c>
      <c r="G751" s="62" t="str">
        <f>IF(A751="","",PPMT(E751,A751,Duration*VLOOKUP(PaymentFrqcy,Mapping!A:B,2,FALSE),LoanAmount,,VLOOKUP(PaymentsDue,Mapping!$A:$B,2,FALSE)))</f>
        <v/>
      </c>
      <c r="H751" s="62" t="str">
        <f>IF(A751="","",IPMT(E751,A751,Duration*VLOOKUP(PaymentFrqcy,Mapping!$A:$B,2,FALSE),LoanAmount,,VLOOKUP(PaymentsDue,Mapping!$A:$B,2,FALSE)))</f>
        <v/>
      </c>
      <c r="I751" s="58" t="str">
        <f t="shared" si="69"/>
        <v/>
      </c>
      <c r="J751" s="12" t="str">
        <f t="shared" si="70"/>
        <v/>
      </c>
      <c r="K751" s="78" t="str">
        <f t="shared" si="71"/>
        <v/>
      </c>
    </row>
    <row r="752" spans="1:11" x14ac:dyDescent="0.2">
      <c r="A752" s="12" t="str">
        <f>IFERROR(IF(A751+1&lt;=Duration*VLOOKUP(PaymentFrqcy,Mapping!A:B,2,FALSE),A751+1,""),"")</f>
        <v/>
      </c>
      <c r="B752" s="58" t="str">
        <f t="shared" si="66"/>
        <v/>
      </c>
      <c r="C752" s="59" t="str">
        <f t="shared" si="67"/>
        <v/>
      </c>
      <c r="D752" s="60" t="str">
        <f t="shared" si="68"/>
        <v/>
      </c>
      <c r="E752" s="61" t="str">
        <f>IF(A752="","",InterestRate/VLOOKUP(PaymentFrqcy,Mapping!$A:$B,2,FALSE))</f>
        <v/>
      </c>
      <c r="F752" s="62" t="str">
        <f>IF(A752="","",PMT(E752,Duration*VLOOKUP(PaymentFrqcy,Mapping!A:B,2,FALSE),LoanAmount,,VLOOKUP(PaymentsDue,Mapping!$A:$B,2,FALSE)))</f>
        <v/>
      </c>
      <c r="G752" s="62" t="str">
        <f>IF(A752="","",PPMT(E752,A752,Duration*VLOOKUP(PaymentFrqcy,Mapping!A:B,2,FALSE),LoanAmount,,VLOOKUP(PaymentsDue,Mapping!$A:$B,2,FALSE)))</f>
        <v/>
      </c>
      <c r="H752" s="62" t="str">
        <f>IF(A752="","",IPMT(E752,A752,Duration*VLOOKUP(PaymentFrqcy,Mapping!$A:$B,2,FALSE),LoanAmount,,VLOOKUP(PaymentsDue,Mapping!$A:$B,2,FALSE)))</f>
        <v/>
      </c>
      <c r="I752" s="58" t="str">
        <f t="shared" si="69"/>
        <v/>
      </c>
      <c r="J752" s="12" t="str">
        <f t="shared" si="70"/>
        <v/>
      </c>
      <c r="K752" s="78" t="str">
        <f t="shared" si="71"/>
        <v/>
      </c>
    </row>
    <row r="753" spans="1:11" x14ac:dyDescent="0.2">
      <c r="A753" s="12" t="str">
        <f>IFERROR(IF(A752+1&lt;=Duration*VLOOKUP(PaymentFrqcy,Mapping!A:B,2,FALSE),A752+1,""),"")</f>
        <v/>
      </c>
      <c r="B753" s="58" t="str">
        <f t="shared" si="66"/>
        <v/>
      </c>
      <c r="C753" s="59" t="str">
        <f t="shared" si="67"/>
        <v/>
      </c>
      <c r="D753" s="60" t="str">
        <f t="shared" si="68"/>
        <v/>
      </c>
      <c r="E753" s="61" t="str">
        <f>IF(A753="","",InterestRate/VLOOKUP(PaymentFrqcy,Mapping!$A:$B,2,FALSE))</f>
        <v/>
      </c>
      <c r="F753" s="62" t="str">
        <f>IF(A753="","",PMT(E753,Duration*VLOOKUP(PaymentFrqcy,Mapping!A:B,2,FALSE),LoanAmount,,VLOOKUP(PaymentsDue,Mapping!$A:$B,2,FALSE)))</f>
        <v/>
      </c>
      <c r="G753" s="62" t="str">
        <f>IF(A753="","",PPMT(E753,A753,Duration*VLOOKUP(PaymentFrqcy,Mapping!A:B,2,FALSE),LoanAmount,,VLOOKUP(PaymentsDue,Mapping!$A:$B,2,FALSE)))</f>
        <v/>
      </c>
      <c r="H753" s="62" t="str">
        <f>IF(A753="","",IPMT(E753,A753,Duration*VLOOKUP(PaymentFrqcy,Mapping!$A:$B,2,FALSE),LoanAmount,,VLOOKUP(PaymentsDue,Mapping!$A:$B,2,FALSE)))</f>
        <v/>
      </c>
      <c r="I753" s="58" t="str">
        <f t="shared" si="69"/>
        <v/>
      </c>
      <c r="J753" s="12" t="str">
        <f t="shared" si="70"/>
        <v/>
      </c>
      <c r="K753" s="78" t="str">
        <f t="shared" si="71"/>
        <v/>
      </c>
    </row>
    <row r="754" spans="1:11" x14ac:dyDescent="0.2">
      <c r="A754" s="12" t="str">
        <f>IFERROR(IF(A753+1&lt;=Duration*VLOOKUP(PaymentFrqcy,Mapping!A:B,2,FALSE),A753+1,""),"")</f>
        <v/>
      </c>
      <c r="B754" s="58" t="str">
        <f t="shared" si="66"/>
        <v/>
      </c>
      <c r="C754" s="59" t="str">
        <f t="shared" si="67"/>
        <v/>
      </c>
      <c r="D754" s="60" t="str">
        <f t="shared" si="68"/>
        <v/>
      </c>
      <c r="E754" s="61" t="str">
        <f>IF(A754="","",InterestRate/VLOOKUP(PaymentFrqcy,Mapping!$A:$B,2,FALSE))</f>
        <v/>
      </c>
      <c r="F754" s="62" t="str">
        <f>IF(A754="","",PMT(E754,Duration*VLOOKUP(PaymentFrqcy,Mapping!A:B,2,FALSE),LoanAmount,,VLOOKUP(PaymentsDue,Mapping!$A:$B,2,FALSE)))</f>
        <v/>
      </c>
      <c r="G754" s="62" t="str">
        <f>IF(A754="","",PPMT(E754,A754,Duration*VLOOKUP(PaymentFrqcy,Mapping!A:B,2,FALSE),LoanAmount,,VLOOKUP(PaymentsDue,Mapping!$A:$B,2,FALSE)))</f>
        <v/>
      </c>
      <c r="H754" s="62" t="str">
        <f>IF(A754="","",IPMT(E754,A754,Duration*VLOOKUP(PaymentFrqcy,Mapping!$A:$B,2,FALSE),LoanAmount,,VLOOKUP(PaymentsDue,Mapping!$A:$B,2,FALSE)))</f>
        <v/>
      </c>
      <c r="I754" s="58" t="str">
        <f t="shared" si="69"/>
        <v/>
      </c>
      <c r="J754" s="12" t="str">
        <f t="shared" si="70"/>
        <v/>
      </c>
      <c r="K754" s="78" t="str">
        <f t="shared" si="71"/>
        <v/>
      </c>
    </row>
    <row r="755" spans="1:11" x14ac:dyDescent="0.2">
      <c r="A755" s="12" t="str">
        <f>IFERROR(IF(A754+1&lt;=Duration*VLOOKUP(PaymentFrqcy,Mapping!A:B,2,FALSE),A754+1,""),"")</f>
        <v/>
      </c>
      <c r="B755" s="58" t="str">
        <f t="shared" si="66"/>
        <v/>
      </c>
      <c r="C755" s="59" t="str">
        <f t="shared" si="67"/>
        <v/>
      </c>
      <c r="D755" s="60" t="str">
        <f t="shared" si="68"/>
        <v/>
      </c>
      <c r="E755" s="61" t="str">
        <f>IF(A755="","",InterestRate/VLOOKUP(PaymentFrqcy,Mapping!$A:$B,2,FALSE))</f>
        <v/>
      </c>
      <c r="F755" s="62" t="str">
        <f>IF(A755="","",PMT(E755,Duration*VLOOKUP(PaymentFrqcy,Mapping!A:B,2,FALSE),LoanAmount,,VLOOKUP(PaymentsDue,Mapping!$A:$B,2,FALSE)))</f>
        <v/>
      </c>
      <c r="G755" s="62" t="str">
        <f>IF(A755="","",PPMT(E755,A755,Duration*VLOOKUP(PaymentFrqcy,Mapping!A:B,2,FALSE),LoanAmount,,VLOOKUP(PaymentsDue,Mapping!$A:$B,2,FALSE)))</f>
        <v/>
      </c>
      <c r="H755" s="62" t="str">
        <f>IF(A755="","",IPMT(E755,A755,Duration*VLOOKUP(PaymentFrqcy,Mapping!$A:$B,2,FALSE),LoanAmount,,VLOOKUP(PaymentsDue,Mapping!$A:$B,2,FALSE)))</f>
        <v/>
      </c>
      <c r="I755" s="58" t="str">
        <f t="shared" si="69"/>
        <v/>
      </c>
      <c r="J755" s="12" t="str">
        <f t="shared" si="70"/>
        <v/>
      </c>
      <c r="K755" s="78" t="str">
        <f t="shared" si="71"/>
        <v/>
      </c>
    </row>
    <row r="756" spans="1:11" x14ac:dyDescent="0.2">
      <c r="A756" s="12" t="str">
        <f>IFERROR(IF(A755+1&lt;=Duration*VLOOKUP(PaymentFrqcy,Mapping!A:B,2,FALSE),A755+1,""),"")</f>
        <v/>
      </c>
      <c r="B756" s="58" t="str">
        <f t="shared" ref="B756:B819" si="72">IFERROR(IF(ROUNDDOWN(I755,0)=0,"",I755),"")</f>
        <v/>
      </c>
      <c r="C756" s="59" t="str">
        <f t="shared" si="67"/>
        <v/>
      </c>
      <c r="D756" s="60" t="str">
        <f t="shared" si="68"/>
        <v/>
      </c>
      <c r="E756" s="61" t="str">
        <f>IF(A756="","",InterestRate/VLOOKUP(PaymentFrqcy,Mapping!$A:$B,2,FALSE))</f>
        <v/>
      </c>
      <c r="F756" s="62" t="str">
        <f>IF(A756="","",PMT(E756,Duration*VLOOKUP(PaymentFrqcy,Mapping!A:B,2,FALSE),LoanAmount,,VLOOKUP(PaymentsDue,Mapping!$A:$B,2,FALSE)))</f>
        <v/>
      </c>
      <c r="G756" s="62" t="str">
        <f>IF(A756="","",PPMT(E756,A756,Duration*VLOOKUP(PaymentFrqcy,Mapping!A:B,2,FALSE),LoanAmount,,VLOOKUP(PaymentsDue,Mapping!$A:$B,2,FALSE)))</f>
        <v/>
      </c>
      <c r="H756" s="62" t="str">
        <f>IF(A756="","",IPMT(E756,A756,Duration*VLOOKUP(PaymentFrqcy,Mapping!$A:$B,2,FALSE),LoanAmount,,VLOOKUP(PaymentsDue,Mapping!$A:$B,2,FALSE)))</f>
        <v/>
      </c>
      <c r="I756" s="58" t="str">
        <f t="shared" si="69"/>
        <v/>
      </c>
      <c r="J756" s="12" t="str">
        <f t="shared" si="70"/>
        <v/>
      </c>
      <c r="K756" s="78" t="str">
        <f t="shared" si="71"/>
        <v/>
      </c>
    </row>
    <row r="757" spans="1:11" x14ac:dyDescent="0.2">
      <c r="A757" s="12" t="str">
        <f>IFERROR(IF(A756+1&lt;=Duration*VLOOKUP(PaymentFrqcy,Mapping!A:B,2,FALSE),A756+1,""),"")</f>
        <v/>
      </c>
      <c r="B757" s="58" t="str">
        <f t="shared" si="72"/>
        <v/>
      </c>
      <c r="C757" s="59" t="str">
        <f t="shared" si="67"/>
        <v/>
      </c>
      <c r="D757" s="60" t="str">
        <f t="shared" si="68"/>
        <v/>
      </c>
      <c r="E757" s="61" t="str">
        <f>IF(A757="","",InterestRate/VLOOKUP(PaymentFrqcy,Mapping!$A:$B,2,FALSE))</f>
        <v/>
      </c>
      <c r="F757" s="62" t="str">
        <f>IF(A757="","",PMT(E757,Duration*VLOOKUP(PaymentFrqcy,Mapping!A:B,2,FALSE),LoanAmount,,VLOOKUP(PaymentsDue,Mapping!$A:$B,2,FALSE)))</f>
        <v/>
      </c>
      <c r="G757" s="62" t="str">
        <f>IF(A757="","",PPMT(E757,A757,Duration*VLOOKUP(PaymentFrqcy,Mapping!A:B,2,FALSE),LoanAmount,,VLOOKUP(PaymentsDue,Mapping!$A:$B,2,FALSE)))</f>
        <v/>
      </c>
      <c r="H757" s="62" t="str">
        <f>IF(A757="","",IPMT(E757,A757,Duration*VLOOKUP(PaymentFrqcy,Mapping!$A:$B,2,FALSE),LoanAmount,,VLOOKUP(PaymentsDue,Mapping!$A:$B,2,FALSE)))</f>
        <v/>
      </c>
      <c r="I757" s="58" t="str">
        <f t="shared" si="69"/>
        <v/>
      </c>
      <c r="J757" s="12" t="str">
        <f t="shared" si="70"/>
        <v/>
      </c>
      <c r="K757" s="78" t="str">
        <f t="shared" si="71"/>
        <v/>
      </c>
    </row>
    <row r="758" spans="1:11" x14ac:dyDescent="0.2">
      <c r="A758" s="12" t="str">
        <f>IFERROR(IF(A757+1&lt;=Duration*VLOOKUP(PaymentFrqcy,Mapping!A:B,2,FALSE),A757+1,""),"")</f>
        <v/>
      </c>
      <c r="B758" s="58" t="str">
        <f t="shared" si="72"/>
        <v/>
      </c>
      <c r="C758" s="59" t="str">
        <f t="shared" si="67"/>
        <v/>
      </c>
      <c r="D758" s="60" t="str">
        <f t="shared" si="68"/>
        <v/>
      </c>
      <c r="E758" s="61" t="str">
        <f>IF(A758="","",InterestRate/VLOOKUP(PaymentFrqcy,Mapping!$A:$B,2,FALSE))</f>
        <v/>
      </c>
      <c r="F758" s="62" t="str">
        <f>IF(A758="","",PMT(E758,Duration*VLOOKUP(PaymentFrqcy,Mapping!A:B,2,FALSE),LoanAmount,,VLOOKUP(PaymentsDue,Mapping!$A:$B,2,FALSE)))</f>
        <v/>
      </c>
      <c r="G758" s="62" t="str">
        <f>IF(A758="","",PPMT(E758,A758,Duration*VLOOKUP(PaymentFrqcy,Mapping!A:B,2,FALSE),LoanAmount,,VLOOKUP(PaymentsDue,Mapping!$A:$B,2,FALSE)))</f>
        <v/>
      </c>
      <c r="H758" s="62" t="str">
        <f>IF(A758="","",IPMT(E758,A758,Duration*VLOOKUP(PaymentFrqcy,Mapping!$A:$B,2,FALSE),LoanAmount,,VLOOKUP(PaymentsDue,Mapping!$A:$B,2,FALSE)))</f>
        <v/>
      </c>
      <c r="I758" s="58" t="str">
        <f t="shared" si="69"/>
        <v/>
      </c>
      <c r="J758" s="12" t="str">
        <f t="shared" si="70"/>
        <v/>
      </c>
      <c r="K758" s="78" t="str">
        <f t="shared" si="71"/>
        <v/>
      </c>
    </row>
    <row r="759" spans="1:11" x14ac:dyDescent="0.2">
      <c r="A759" s="12" t="str">
        <f>IFERROR(IF(A758+1&lt;=Duration*VLOOKUP(PaymentFrqcy,Mapping!A:B,2,FALSE),A758+1,""),"")</f>
        <v/>
      </c>
      <c r="B759" s="58" t="str">
        <f t="shared" si="72"/>
        <v/>
      </c>
      <c r="C759" s="59" t="str">
        <f t="shared" si="67"/>
        <v/>
      </c>
      <c r="D759" s="60" t="str">
        <f t="shared" si="68"/>
        <v/>
      </c>
      <c r="E759" s="61" t="str">
        <f>IF(A759="","",InterestRate/VLOOKUP(PaymentFrqcy,Mapping!$A:$B,2,FALSE))</f>
        <v/>
      </c>
      <c r="F759" s="62" t="str">
        <f>IF(A759="","",PMT(E759,Duration*VLOOKUP(PaymentFrqcy,Mapping!A:B,2,FALSE),LoanAmount,,VLOOKUP(PaymentsDue,Mapping!$A:$B,2,FALSE)))</f>
        <v/>
      </c>
      <c r="G759" s="62" t="str">
        <f>IF(A759="","",PPMT(E759,A759,Duration*VLOOKUP(PaymentFrqcy,Mapping!A:B,2,FALSE),LoanAmount,,VLOOKUP(PaymentsDue,Mapping!$A:$B,2,FALSE)))</f>
        <v/>
      </c>
      <c r="H759" s="62" t="str">
        <f>IF(A759="","",IPMT(E759,A759,Duration*VLOOKUP(PaymentFrqcy,Mapping!$A:$B,2,FALSE),LoanAmount,,VLOOKUP(PaymentsDue,Mapping!$A:$B,2,FALSE)))</f>
        <v/>
      </c>
      <c r="I759" s="58" t="str">
        <f t="shared" si="69"/>
        <v/>
      </c>
      <c r="J759" s="12" t="str">
        <f t="shared" si="70"/>
        <v/>
      </c>
      <c r="K759" s="78" t="str">
        <f t="shared" si="71"/>
        <v/>
      </c>
    </row>
    <row r="760" spans="1:11" x14ac:dyDescent="0.2">
      <c r="A760" s="12" t="str">
        <f>IFERROR(IF(A759+1&lt;=Duration*VLOOKUP(PaymentFrqcy,Mapping!A:B,2,FALSE),A759+1,""),"")</f>
        <v/>
      </c>
      <c r="B760" s="58" t="str">
        <f t="shared" si="72"/>
        <v/>
      </c>
      <c r="C760" s="59" t="str">
        <f t="shared" si="67"/>
        <v/>
      </c>
      <c r="D760" s="60" t="str">
        <f t="shared" si="68"/>
        <v/>
      </c>
      <c r="E760" s="61" t="str">
        <f>IF(A760="","",InterestRate/VLOOKUP(PaymentFrqcy,Mapping!$A:$B,2,FALSE))</f>
        <v/>
      </c>
      <c r="F760" s="62" t="str">
        <f>IF(A760="","",PMT(E760,Duration*VLOOKUP(PaymentFrqcy,Mapping!A:B,2,FALSE),LoanAmount,,VLOOKUP(PaymentsDue,Mapping!$A:$B,2,FALSE)))</f>
        <v/>
      </c>
      <c r="G760" s="62" t="str">
        <f>IF(A760="","",PPMT(E760,A760,Duration*VLOOKUP(PaymentFrqcy,Mapping!A:B,2,FALSE),LoanAmount,,VLOOKUP(PaymentsDue,Mapping!$A:$B,2,FALSE)))</f>
        <v/>
      </c>
      <c r="H760" s="62" t="str">
        <f>IF(A760="","",IPMT(E760,A760,Duration*VLOOKUP(PaymentFrqcy,Mapping!$A:$B,2,FALSE),LoanAmount,,VLOOKUP(PaymentsDue,Mapping!$A:$B,2,FALSE)))</f>
        <v/>
      </c>
      <c r="I760" s="58" t="str">
        <f t="shared" si="69"/>
        <v/>
      </c>
      <c r="J760" s="12" t="str">
        <f t="shared" si="70"/>
        <v/>
      </c>
      <c r="K760" s="78" t="str">
        <f t="shared" si="71"/>
        <v/>
      </c>
    </row>
    <row r="761" spans="1:11" x14ac:dyDescent="0.2">
      <c r="A761" s="12" t="str">
        <f>IFERROR(IF(A760+1&lt;=Duration*VLOOKUP(PaymentFrqcy,Mapping!A:B,2,FALSE),A760+1,""),"")</f>
        <v/>
      </c>
      <c r="B761" s="58" t="str">
        <f t="shared" si="72"/>
        <v/>
      </c>
      <c r="C761" s="59" t="str">
        <f t="shared" si="67"/>
        <v/>
      </c>
      <c r="D761" s="60" t="str">
        <f t="shared" si="68"/>
        <v/>
      </c>
      <c r="E761" s="61" t="str">
        <f>IF(A761="","",InterestRate/VLOOKUP(PaymentFrqcy,Mapping!$A:$B,2,FALSE))</f>
        <v/>
      </c>
      <c r="F761" s="62" t="str">
        <f>IF(A761="","",PMT(E761,Duration*VLOOKUP(PaymentFrqcy,Mapping!A:B,2,FALSE),LoanAmount,,VLOOKUP(PaymentsDue,Mapping!$A:$B,2,FALSE)))</f>
        <v/>
      </c>
      <c r="G761" s="62" t="str">
        <f>IF(A761="","",PPMT(E761,A761,Duration*VLOOKUP(PaymentFrqcy,Mapping!A:B,2,FALSE),LoanAmount,,VLOOKUP(PaymentsDue,Mapping!$A:$B,2,FALSE)))</f>
        <v/>
      </c>
      <c r="H761" s="62" t="str">
        <f>IF(A761="","",IPMT(E761,A761,Duration*VLOOKUP(PaymentFrqcy,Mapping!$A:$B,2,FALSE),LoanAmount,,VLOOKUP(PaymentsDue,Mapping!$A:$B,2,FALSE)))</f>
        <v/>
      </c>
      <c r="I761" s="58" t="str">
        <f t="shared" si="69"/>
        <v/>
      </c>
      <c r="J761" s="12" t="str">
        <f t="shared" si="70"/>
        <v/>
      </c>
      <c r="K761" s="78" t="str">
        <f t="shared" si="71"/>
        <v/>
      </c>
    </row>
    <row r="762" spans="1:11" x14ac:dyDescent="0.2">
      <c r="A762" s="12" t="str">
        <f>IFERROR(IF(A761+1&lt;=Duration*VLOOKUP(PaymentFrqcy,Mapping!A:B,2,FALSE),A761+1,""),"")</f>
        <v/>
      </c>
      <c r="B762" s="58" t="str">
        <f t="shared" si="72"/>
        <v/>
      </c>
      <c r="C762" s="59" t="str">
        <f t="shared" si="67"/>
        <v/>
      </c>
      <c r="D762" s="60" t="str">
        <f t="shared" si="68"/>
        <v/>
      </c>
      <c r="E762" s="61" t="str">
        <f>IF(A762="","",InterestRate/VLOOKUP(PaymentFrqcy,Mapping!$A:$B,2,FALSE))</f>
        <v/>
      </c>
      <c r="F762" s="62" t="str">
        <f>IF(A762="","",PMT(E762,Duration*VLOOKUP(PaymentFrqcy,Mapping!A:B,2,FALSE),LoanAmount,,VLOOKUP(PaymentsDue,Mapping!$A:$B,2,FALSE)))</f>
        <v/>
      </c>
      <c r="G762" s="62" t="str">
        <f>IF(A762="","",PPMT(E762,A762,Duration*VLOOKUP(PaymentFrqcy,Mapping!A:B,2,FALSE),LoanAmount,,VLOOKUP(PaymentsDue,Mapping!$A:$B,2,FALSE)))</f>
        <v/>
      </c>
      <c r="H762" s="62" t="str">
        <f>IF(A762="","",IPMT(E762,A762,Duration*VLOOKUP(PaymentFrqcy,Mapping!$A:$B,2,FALSE),LoanAmount,,VLOOKUP(PaymentsDue,Mapping!$A:$B,2,FALSE)))</f>
        <v/>
      </c>
      <c r="I762" s="58" t="str">
        <f t="shared" si="69"/>
        <v/>
      </c>
      <c r="J762" s="12" t="str">
        <f t="shared" si="70"/>
        <v/>
      </c>
      <c r="K762" s="78" t="str">
        <f t="shared" si="71"/>
        <v/>
      </c>
    </row>
    <row r="763" spans="1:11" x14ac:dyDescent="0.2">
      <c r="A763" s="12" t="str">
        <f>IFERROR(IF(A762+1&lt;=Duration*VLOOKUP(PaymentFrqcy,Mapping!A:B,2,FALSE),A762+1,""),"")</f>
        <v/>
      </c>
      <c r="B763" s="58" t="str">
        <f t="shared" si="72"/>
        <v/>
      </c>
      <c r="C763" s="59" t="str">
        <f t="shared" si="67"/>
        <v/>
      </c>
      <c r="D763" s="60" t="str">
        <f t="shared" si="68"/>
        <v/>
      </c>
      <c r="E763" s="61" t="str">
        <f>IF(A763="","",InterestRate/VLOOKUP(PaymentFrqcy,Mapping!$A:$B,2,FALSE))</f>
        <v/>
      </c>
      <c r="F763" s="62" t="str">
        <f>IF(A763="","",PMT(E763,Duration*VLOOKUP(PaymentFrqcy,Mapping!A:B,2,FALSE),LoanAmount,,VLOOKUP(PaymentsDue,Mapping!$A:$B,2,FALSE)))</f>
        <v/>
      </c>
      <c r="G763" s="62" t="str">
        <f>IF(A763="","",PPMT(E763,A763,Duration*VLOOKUP(PaymentFrqcy,Mapping!A:B,2,FALSE),LoanAmount,,VLOOKUP(PaymentsDue,Mapping!$A:$B,2,FALSE)))</f>
        <v/>
      </c>
      <c r="H763" s="62" t="str">
        <f>IF(A763="","",IPMT(E763,A763,Duration*VLOOKUP(PaymentFrqcy,Mapping!$A:$B,2,FALSE),LoanAmount,,VLOOKUP(PaymentsDue,Mapping!$A:$B,2,FALSE)))</f>
        <v/>
      </c>
      <c r="I763" s="58" t="str">
        <f t="shared" si="69"/>
        <v/>
      </c>
      <c r="J763" s="12" t="str">
        <f t="shared" si="70"/>
        <v/>
      </c>
      <c r="K763" s="78" t="str">
        <f t="shared" si="71"/>
        <v/>
      </c>
    </row>
    <row r="764" spans="1:11" x14ac:dyDescent="0.2">
      <c r="A764" s="12" t="str">
        <f>IFERROR(IF(A763+1&lt;=Duration*VLOOKUP(PaymentFrqcy,Mapping!A:B,2,FALSE),A763+1,""),"")</f>
        <v/>
      </c>
      <c r="B764" s="58" t="str">
        <f t="shared" si="72"/>
        <v/>
      </c>
      <c r="C764" s="59" t="str">
        <f t="shared" si="67"/>
        <v/>
      </c>
      <c r="D764" s="60" t="str">
        <f t="shared" si="68"/>
        <v/>
      </c>
      <c r="E764" s="61" t="str">
        <f>IF(A764="","",InterestRate/VLOOKUP(PaymentFrqcy,Mapping!$A:$B,2,FALSE))</f>
        <v/>
      </c>
      <c r="F764" s="62" t="str">
        <f>IF(A764="","",PMT(E764,Duration*VLOOKUP(PaymentFrqcy,Mapping!A:B,2,FALSE),LoanAmount,,VLOOKUP(PaymentsDue,Mapping!$A:$B,2,FALSE)))</f>
        <v/>
      </c>
      <c r="G764" s="62" t="str">
        <f>IF(A764="","",PPMT(E764,A764,Duration*VLOOKUP(PaymentFrqcy,Mapping!A:B,2,FALSE),LoanAmount,,VLOOKUP(PaymentsDue,Mapping!$A:$B,2,FALSE)))</f>
        <v/>
      </c>
      <c r="H764" s="62" t="str">
        <f>IF(A764="","",IPMT(E764,A764,Duration*VLOOKUP(PaymentFrqcy,Mapping!$A:$B,2,FALSE),LoanAmount,,VLOOKUP(PaymentsDue,Mapping!$A:$B,2,FALSE)))</f>
        <v/>
      </c>
      <c r="I764" s="58" t="str">
        <f t="shared" si="69"/>
        <v/>
      </c>
      <c r="J764" s="12" t="str">
        <f t="shared" si="70"/>
        <v/>
      </c>
      <c r="K764" s="78" t="str">
        <f t="shared" si="71"/>
        <v/>
      </c>
    </row>
    <row r="765" spans="1:11" x14ac:dyDescent="0.2">
      <c r="A765" s="12" t="str">
        <f>IFERROR(IF(A764+1&lt;=Duration*VLOOKUP(PaymentFrqcy,Mapping!A:B,2,FALSE),A764+1,""),"")</f>
        <v/>
      </c>
      <c r="B765" s="58" t="str">
        <f t="shared" si="72"/>
        <v/>
      </c>
      <c r="C765" s="59" t="str">
        <f t="shared" si="67"/>
        <v/>
      </c>
      <c r="D765" s="60" t="str">
        <f t="shared" si="68"/>
        <v/>
      </c>
      <c r="E765" s="61" t="str">
        <f>IF(A765="","",InterestRate/VLOOKUP(PaymentFrqcy,Mapping!$A:$B,2,FALSE))</f>
        <v/>
      </c>
      <c r="F765" s="62" t="str">
        <f>IF(A765="","",PMT(E765,Duration*VLOOKUP(PaymentFrqcy,Mapping!A:B,2,FALSE),LoanAmount,,VLOOKUP(PaymentsDue,Mapping!$A:$B,2,FALSE)))</f>
        <v/>
      </c>
      <c r="G765" s="62" t="str">
        <f>IF(A765="","",PPMT(E765,A765,Duration*VLOOKUP(PaymentFrqcy,Mapping!A:B,2,FALSE),LoanAmount,,VLOOKUP(PaymentsDue,Mapping!$A:$B,2,FALSE)))</f>
        <v/>
      </c>
      <c r="H765" s="62" t="str">
        <f>IF(A765="","",IPMT(E765,A765,Duration*VLOOKUP(PaymentFrqcy,Mapping!$A:$B,2,FALSE),LoanAmount,,VLOOKUP(PaymentsDue,Mapping!$A:$B,2,FALSE)))</f>
        <v/>
      </c>
      <c r="I765" s="58" t="str">
        <f t="shared" si="69"/>
        <v/>
      </c>
      <c r="J765" s="12" t="str">
        <f t="shared" si="70"/>
        <v/>
      </c>
      <c r="K765" s="78" t="str">
        <f t="shared" si="71"/>
        <v/>
      </c>
    </row>
    <row r="766" spans="1:11" x14ac:dyDescent="0.2">
      <c r="A766" s="12" t="str">
        <f>IFERROR(IF(A765+1&lt;=Duration*VLOOKUP(PaymentFrqcy,Mapping!A:B,2,FALSE),A765+1,""),"")</f>
        <v/>
      </c>
      <c r="B766" s="58" t="str">
        <f t="shared" si="72"/>
        <v/>
      </c>
      <c r="C766" s="59" t="str">
        <f t="shared" si="67"/>
        <v/>
      </c>
      <c r="D766" s="60" t="str">
        <f t="shared" si="68"/>
        <v/>
      </c>
      <c r="E766" s="61" t="str">
        <f>IF(A766="","",InterestRate/VLOOKUP(PaymentFrqcy,Mapping!$A:$B,2,FALSE))</f>
        <v/>
      </c>
      <c r="F766" s="62" t="str">
        <f>IF(A766="","",PMT(E766,Duration*VLOOKUP(PaymentFrqcy,Mapping!A:B,2,FALSE),LoanAmount,,VLOOKUP(PaymentsDue,Mapping!$A:$B,2,FALSE)))</f>
        <v/>
      </c>
      <c r="G766" s="62" t="str">
        <f>IF(A766="","",PPMT(E766,A766,Duration*VLOOKUP(PaymentFrqcy,Mapping!A:B,2,FALSE),LoanAmount,,VLOOKUP(PaymentsDue,Mapping!$A:$B,2,FALSE)))</f>
        <v/>
      </c>
      <c r="H766" s="62" t="str">
        <f>IF(A766="","",IPMT(E766,A766,Duration*VLOOKUP(PaymentFrqcy,Mapping!$A:$B,2,FALSE),LoanAmount,,VLOOKUP(PaymentsDue,Mapping!$A:$B,2,FALSE)))</f>
        <v/>
      </c>
      <c r="I766" s="58" t="str">
        <f t="shared" si="69"/>
        <v/>
      </c>
      <c r="J766" s="12" t="str">
        <f t="shared" si="70"/>
        <v/>
      </c>
      <c r="K766" s="78" t="str">
        <f t="shared" si="71"/>
        <v/>
      </c>
    </row>
    <row r="767" spans="1:11" x14ac:dyDescent="0.2">
      <c r="A767" s="12" t="str">
        <f>IFERROR(IF(A766+1&lt;=Duration*VLOOKUP(PaymentFrqcy,Mapping!A:B,2,FALSE),A766+1,""),"")</f>
        <v/>
      </c>
      <c r="B767" s="58" t="str">
        <f t="shared" si="72"/>
        <v/>
      </c>
      <c r="C767" s="59" t="str">
        <f t="shared" si="67"/>
        <v/>
      </c>
      <c r="D767" s="60" t="str">
        <f t="shared" si="68"/>
        <v/>
      </c>
      <c r="E767" s="61" t="str">
        <f>IF(A767="","",InterestRate/VLOOKUP(PaymentFrqcy,Mapping!$A:$B,2,FALSE))</f>
        <v/>
      </c>
      <c r="F767" s="62" t="str">
        <f>IF(A767="","",PMT(E767,Duration*VLOOKUP(PaymentFrqcy,Mapping!A:B,2,FALSE),LoanAmount,,VLOOKUP(PaymentsDue,Mapping!$A:$B,2,FALSE)))</f>
        <v/>
      </c>
      <c r="G767" s="62" t="str">
        <f>IF(A767="","",PPMT(E767,A767,Duration*VLOOKUP(PaymentFrqcy,Mapping!A:B,2,FALSE),LoanAmount,,VLOOKUP(PaymentsDue,Mapping!$A:$B,2,FALSE)))</f>
        <v/>
      </c>
      <c r="H767" s="62" t="str">
        <f>IF(A767="","",IPMT(E767,A767,Duration*VLOOKUP(PaymentFrqcy,Mapping!$A:$B,2,FALSE),LoanAmount,,VLOOKUP(PaymentsDue,Mapping!$A:$B,2,FALSE)))</f>
        <v/>
      </c>
      <c r="I767" s="58" t="str">
        <f t="shared" si="69"/>
        <v/>
      </c>
      <c r="J767" s="12" t="str">
        <f t="shared" si="70"/>
        <v/>
      </c>
      <c r="K767" s="78" t="str">
        <f t="shared" si="71"/>
        <v/>
      </c>
    </row>
    <row r="768" spans="1:11" x14ac:dyDescent="0.2">
      <c r="A768" s="12" t="str">
        <f>IFERROR(IF(A767+1&lt;=Duration*VLOOKUP(PaymentFrqcy,Mapping!A:B,2,FALSE),A767+1,""),"")</f>
        <v/>
      </c>
      <c r="B768" s="58" t="str">
        <f t="shared" si="72"/>
        <v/>
      </c>
      <c r="C768" s="59" t="str">
        <f t="shared" si="67"/>
        <v/>
      </c>
      <c r="D768" s="60" t="str">
        <f t="shared" si="68"/>
        <v/>
      </c>
      <c r="E768" s="61" t="str">
        <f>IF(A768="","",InterestRate/VLOOKUP(PaymentFrqcy,Mapping!$A:$B,2,FALSE))</f>
        <v/>
      </c>
      <c r="F768" s="62" t="str">
        <f>IF(A768="","",PMT(E768,Duration*VLOOKUP(PaymentFrqcy,Mapping!A:B,2,FALSE),LoanAmount,,VLOOKUP(PaymentsDue,Mapping!$A:$B,2,FALSE)))</f>
        <v/>
      </c>
      <c r="G768" s="62" t="str">
        <f>IF(A768="","",PPMT(E768,A768,Duration*VLOOKUP(PaymentFrqcy,Mapping!A:B,2,FALSE),LoanAmount,,VLOOKUP(PaymentsDue,Mapping!$A:$B,2,FALSE)))</f>
        <v/>
      </c>
      <c r="H768" s="62" t="str">
        <f>IF(A768="","",IPMT(E768,A768,Duration*VLOOKUP(PaymentFrqcy,Mapping!$A:$B,2,FALSE),LoanAmount,,VLOOKUP(PaymentsDue,Mapping!$A:$B,2,FALSE)))</f>
        <v/>
      </c>
      <c r="I768" s="58" t="str">
        <f t="shared" si="69"/>
        <v/>
      </c>
      <c r="J768" s="12" t="str">
        <f t="shared" si="70"/>
        <v/>
      </c>
      <c r="K768" s="78" t="str">
        <f t="shared" si="71"/>
        <v/>
      </c>
    </row>
    <row r="769" spans="1:11" x14ac:dyDescent="0.2">
      <c r="A769" s="12" t="str">
        <f>IFERROR(IF(A768+1&lt;=Duration*VLOOKUP(PaymentFrqcy,Mapping!A:B,2,FALSE),A768+1,""),"")</f>
        <v/>
      </c>
      <c r="B769" s="58" t="str">
        <f t="shared" si="72"/>
        <v/>
      </c>
      <c r="C769" s="59" t="str">
        <f t="shared" si="67"/>
        <v/>
      </c>
      <c r="D769" s="60" t="str">
        <f t="shared" si="68"/>
        <v/>
      </c>
      <c r="E769" s="61" t="str">
        <f>IF(A769="","",InterestRate/VLOOKUP(PaymentFrqcy,Mapping!$A:$B,2,FALSE))</f>
        <v/>
      </c>
      <c r="F769" s="62" t="str">
        <f>IF(A769="","",PMT(E769,Duration*VLOOKUP(PaymentFrqcy,Mapping!A:B,2,FALSE),LoanAmount,,VLOOKUP(PaymentsDue,Mapping!$A:$B,2,FALSE)))</f>
        <v/>
      </c>
      <c r="G769" s="62" t="str">
        <f>IF(A769="","",PPMT(E769,A769,Duration*VLOOKUP(PaymentFrqcy,Mapping!A:B,2,FALSE),LoanAmount,,VLOOKUP(PaymentsDue,Mapping!$A:$B,2,FALSE)))</f>
        <v/>
      </c>
      <c r="H769" s="62" t="str">
        <f>IF(A769="","",IPMT(E769,A769,Duration*VLOOKUP(PaymentFrqcy,Mapping!$A:$B,2,FALSE),LoanAmount,,VLOOKUP(PaymentsDue,Mapping!$A:$B,2,FALSE)))</f>
        <v/>
      </c>
      <c r="I769" s="58" t="str">
        <f t="shared" si="69"/>
        <v/>
      </c>
      <c r="J769" s="12" t="str">
        <f t="shared" si="70"/>
        <v/>
      </c>
      <c r="K769" s="78" t="str">
        <f t="shared" si="71"/>
        <v/>
      </c>
    </row>
    <row r="770" spans="1:11" x14ac:dyDescent="0.2">
      <c r="A770" s="12" t="str">
        <f>IFERROR(IF(A769+1&lt;=Duration*VLOOKUP(PaymentFrqcy,Mapping!A:B,2,FALSE),A769+1,""),"")</f>
        <v/>
      </c>
      <c r="B770" s="58" t="str">
        <f t="shared" si="72"/>
        <v/>
      </c>
      <c r="C770" s="59" t="str">
        <f t="shared" si="67"/>
        <v/>
      </c>
      <c r="D770" s="60" t="str">
        <f t="shared" si="68"/>
        <v/>
      </c>
      <c r="E770" s="61" t="str">
        <f>IF(A770="","",InterestRate/VLOOKUP(PaymentFrqcy,Mapping!$A:$B,2,FALSE))</f>
        <v/>
      </c>
      <c r="F770" s="62" t="str">
        <f>IF(A770="","",PMT(E770,Duration*VLOOKUP(PaymentFrqcy,Mapping!A:B,2,FALSE),LoanAmount,,VLOOKUP(PaymentsDue,Mapping!$A:$B,2,FALSE)))</f>
        <v/>
      </c>
      <c r="G770" s="62" t="str">
        <f>IF(A770="","",PPMT(E770,A770,Duration*VLOOKUP(PaymentFrqcy,Mapping!A:B,2,FALSE),LoanAmount,,VLOOKUP(PaymentsDue,Mapping!$A:$B,2,FALSE)))</f>
        <v/>
      </c>
      <c r="H770" s="62" t="str">
        <f>IF(A770="","",IPMT(E770,A770,Duration*VLOOKUP(PaymentFrqcy,Mapping!$A:$B,2,FALSE),LoanAmount,,VLOOKUP(PaymentsDue,Mapping!$A:$B,2,FALSE)))</f>
        <v/>
      </c>
      <c r="I770" s="58" t="str">
        <f t="shared" si="69"/>
        <v/>
      </c>
      <c r="J770" s="12" t="str">
        <f t="shared" si="70"/>
        <v/>
      </c>
      <c r="K770" s="78" t="str">
        <f t="shared" si="71"/>
        <v/>
      </c>
    </row>
    <row r="771" spans="1:11" x14ac:dyDescent="0.2">
      <c r="A771" s="12" t="str">
        <f>IFERROR(IF(A770+1&lt;=Duration*VLOOKUP(PaymentFrqcy,Mapping!A:B,2,FALSE),A770+1,""),"")</f>
        <v/>
      </c>
      <c r="B771" s="58" t="str">
        <f t="shared" si="72"/>
        <v/>
      </c>
      <c r="C771" s="59" t="str">
        <f t="shared" si="67"/>
        <v/>
      </c>
      <c r="D771" s="60" t="str">
        <f t="shared" si="68"/>
        <v/>
      </c>
      <c r="E771" s="61" t="str">
        <f>IF(A771="","",InterestRate/VLOOKUP(PaymentFrqcy,Mapping!$A:$B,2,FALSE))</f>
        <v/>
      </c>
      <c r="F771" s="62" t="str">
        <f>IF(A771="","",PMT(E771,Duration*VLOOKUP(PaymentFrqcy,Mapping!A:B,2,FALSE),LoanAmount,,VLOOKUP(PaymentsDue,Mapping!$A:$B,2,FALSE)))</f>
        <v/>
      </c>
      <c r="G771" s="62" t="str">
        <f>IF(A771="","",PPMT(E771,A771,Duration*VLOOKUP(PaymentFrqcy,Mapping!A:B,2,FALSE),LoanAmount,,VLOOKUP(PaymentsDue,Mapping!$A:$B,2,FALSE)))</f>
        <v/>
      </c>
      <c r="H771" s="62" t="str">
        <f>IF(A771="","",IPMT(E771,A771,Duration*VLOOKUP(PaymentFrqcy,Mapping!$A:$B,2,FALSE),LoanAmount,,VLOOKUP(PaymentsDue,Mapping!$A:$B,2,FALSE)))</f>
        <v/>
      </c>
      <c r="I771" s="58" t="str">
        <f t="shared" si="69"/>
        <v/>
      </c>
      <c r="J771" s="12" t="str">
        <f t="shared" si="70"/>
        <v/>
      </c>
      <c r="K771" s="78" t="str">
        <f t="shared" si="71"/>
        <v/>
      </c>
    </row>
    <row r="772" spans="1:11" x14ac:dyDescent="0.2">
      <c r="A772" s="12" t="str">
        <f>IFERROR(IF(A771+1&lt;=Duration*VLOOKUP(PaymentFrqcy,Mapping!A:B,2,FALSE),A771+1,""),"")</f>
        <v/>
      </c>
      <c r="B772" s="58" t="str">
        <f t="shared" si="72"/>
        <v/>
      </c>
      <c r="C772" s="59" t="str">
        <f t="shared" si="67"/>
        <v/>
      </c>
      <c r="D772" s="60" t="str">
        <f t="shared" si="68"/>
        <v/>
      </c>
      <c r="E772" s="61" t="str">
        <f>IF(A772="","",InterestRate/VLOOKUP(PaymentFrqcy,Mapping!$A:$B,2,FALSE))</f>
        <v/>
      </c>
      <c r="F772" s="62" t="str">
        <f>IF(A772="","",PMT(E772,Duration*VLOOKUP(PaymentFrqcy,Mapping!A:B,2,FALSE),LoanAmount,,VLOOKUP(PaymentsDue,Mapping!$A:$B,2,FALSE)))</f>
        <v/>
      </c>
      <c r="G772" s="62" t="str">
        <f>IF(A772="","",PPMT(E772,A772,Duration*VLOOKUP(PaymentFrqcy,Mapping!A:B,2,FALSE),LoanAmount,,VLOOKUP(PaymentsDue,Mapping!$A:$B,2,FALSE)))</f>
        <v/>
      </c>
      <c r="H772" s="62" t="str">
        <f>IF(A772="","",IPMT(E772,A772,Duration*VLOOKUP(PaymentFrqcy,Mapping!$A:$B,2,FALSE),LoanAmount,,VLOOKUP(PaymentsDue,Mapping!$A:$B,2,FALSE)))</f>
        <v/>
      </c>
      <c r="I772" s="58" t="str">
        <f t="shared" si="69"/>
        <v/>
      </c>
      <c r="J772" s="12" t="str">
        <f t="shared" si="70"/>
        <v/>
      </c>
      <c r="K772" s="78" t="str">
        <f t="shared" si="71"/>
        <v/>
      </c>
    </row>
    <row r="773" spans="1:11" x14ac:dyDescent="0.2">
      <c r="A773" s="12" t="str">
        <f>IFERROR(IF(A772+1&lt;=Duration*VLOOKUP(PaymentFrqcy,Mapping!A:B,2,FALSE),A772+1,""),"")</f>
        <v/>
      </c>
      <c r="B773" s="58" t="str">
        <f t="shared" si="72"/>
        <v/>
      </c>
      <c r="C773" s="59" t="str">
        <f t="shared" si="67"/>
        <v/>
      </c>
      <c r="D773" s="60" t="str">
        <f t="shared" si="68"/>
        <v/>
      </c>
      <c r="E773" s="61" t="str">
        <f>IF(A773="","",InterestRate/VLOOKUP(PaymentFrqcy,Mapping!$A:$B,2,FALSE))</f>
        <v/>
      </c>
      <c r="F773" s="62" t="str">
        <f>IF(A773="","",PMT(E773,Duration*VLOOKUP(PaymentFrqcy,Mapping!A:B,2,FALSE),LoanAmount,,VLOOKUP(PaymentsDue,Mapping!$A:$B,2,FALSE)))</f>
        <v/>
      </c>
      <c r="G773" s="62" t="str">
        <f>IF(A773="","",PPMT(E773,A773,Duration*VLOOKUP(PaymentFrqcy,Mapping!A:B,2,FALSE),LoanAmount,,VLOOKUP(PaymentsDue,Mapping!$A:$B,2,FALSE)))</f>
        <v/>
      </c>
      <c r="H773" s="62" t="str">
        <f>IF(A773="","",IPMT(E773,A773,Duration*VLOOKUP(PaymentFrqcy,Mapping!$A:$B,2,FALSE),LoanAmount,,VLOOKUP(PaymentsDue,Mapping!$A:$B,2,FALSE)))</f>
        <v/>
      </c>
      <c r="I773" s="58" t="str">
        <f t="shared" si="69"/>
        <v/>
      </c>
      <c r="J773" s="12" t="str">
        <f t="shared" si="70"/>
        <v/>
      </c>
      <c r="K773" s="78" t="str">
        <f t="shared" si="71"/>
        <v/>
      </c>
    </row>
    <row r="774" spans="1:11" x14ac:dyDescent="0.2">
      <c r="A774" s="12" t="str">
        <f>IFERROR(IF(A773+1&lt;=Duration*VLOOKUP(PaymentFrqcy,Mapping!A:B,2,FALSE),A773+1,""),"")</f>
        <v/>
      </c>
      <c r="B774" s="58" t="str">
        <f t="shared" si="72"/>
        <v/>
      </c>
      <c r="C774" s="59" t="str">
        <f t="shared" si="67"/>
        <v/>
      </c>
      <c r="D774" s="60" t="str">
        <f t="shared" si="68"/>
        <v/>
      </c>
      <c r="E774" s="61" t="str">
        <f>IF(A774="","",InterestRate/VLOOKUP(PaymentFrqcy,Mapping!$A:$B,2,FALSE))</f>
        <v/>
      </c>
      <c r="F774" s="62" t="str">
        <f>IF(A774="","",PMT(E774,Duration*VLOOKUP(PaymentFrqcy,Mapping!A:B,2,FALSE),LoanAmount,,VLOOKUP(PaymentsDue,Mapping!$A:$B,2,FALSE)))</f>
        <v/>
      </c>
      <c r="G774" s="62" t="str">
        <f>IF(A774="","",PPMT(E774,A774,Duration*VLOOKUP(PaymentFrqcy,Mapping!A:B,2,FALSE),LoanAmount,,VLOOKUP(PaymentsDue,Mapping!$A:$B,2,FALSE)))</f>
        <v/>
      </c>
      <c r="H774" s="62" t="str">
        <f>IF(A774="","",IPMT(E774,A774,Duration*VLOOKUP(PaymentFrqcy,Mapping!$A:$B,2,FALSE),LoanAmount,,VLOOKUP(PaymentsDue,Mapping!$A:$B,2,FALSE)))</f>
        <v/>
      </c>
      <c r="I774" s="58" t="str">
        <f t="shared" si="69"/>
        <v/>
      </c>
      <c r="J774" s="12" t="str">
        <f t="shared" si="70"/>
        <v/>
      </c>
      <c r="K774" s="78" t="str">
        <f t="shared" si="71"/>
        <v/>
      </c>
    </row>
    <row r="775" spans="1:11" x14ac:dyDescent="0.2">
      <c r="A775" s="12" t="str">
        <f>IFERROR(IF(A774+1&lt;=Duration*VLOOKUP(PaymentFrqcy,Mapping!A:B,2,FALSE),A774+1,""),"")</f>
        <v/>
      </c>
      <c r="B775" s="58" t="str">
        <f t="shared" si="72"/>
        <v/>
      </c>
      <c r="C775" s="59" t="str">
        <f t="shared" si="67"/>
        <v/>
      </c>
      <c r="D775" s="60" t="str">
        <f t="shared" si="68"/>
        <v/>
      </c>
      <c r="E775" s="61" t="str">
        <f>IF(A775="","",InterestRate/VLOOKUP(PaymentFrqcy,Mapping!$A:$B,2,FALSE))</f>
        <v/>
      </c>
      <c r="F775" s="62" t="str">
        <f>IF(A775="","",PMT(E775,Duration*VLOOKUP(PaymentFrqcy,Mapping!A:B,2,FALSE),LoanAmount,,VLOOKUP(PaymentsDue,Mapping!$A:$B,2,FALSE)))</f>
        <v/>
      </c>
      <c r="G775" s="62" t="str">
        <f>IF(A775="","",PPMT(E775,A775,Duration*VLOOKUP(PaymentFrqcy,Mapping!A:B,2,FALSE),LoanAmount,,VLOOKUP(PaymentsDue,Mapping!$A:$B,2,FALSE)))</f>
        <v/>
      </c>
      <c r="H775" s="62" t="str">
        <f>IF(A775="","",IPMT(E775,A775,Duration*VLOOKUP(PaymentFrqcy,Mapping!$A:$B,2,FALSE),LoanAmount,,VLOOKUP(PaymentsDue,Mapping!$A:$B,2,FALSE)))</f>
        <v/>
      </c>
      <c r="I775" s="58" t="str">
        <f t="shared" si="69"/>
        <v/>
      </c>
      <c r="J775" s="12" t="str">
        <f t="shared" si="70"/>
        <v/>
      </c>
      <c r="K775" s="78" t="str">
        <f t="shared" si="71"/>
        <v/>
      </c>
    </row>
    <row r="776" spans="1:11" x14ac:dyDescent="0.2">
      <c r="A776" s="12" t="str">
        <f>IFERROR(IF(A775+1&lt;=Duration*VLOOKUP(PaymentFrqcy,Mapping!A:B,2,FALSE),A775+1,""),"")</f>
        <v/>
      </c>
      <c r="B776" s="58" t="str">
        <f t="shared" si="72"/>
        <v/>
      </c>
      <c r="C776" s="59" t="str">
        <f t="shared" si="67"/>
        <v/>
      </c>
      <c r="D776" s="60" t="str">
        <f t="shared" si="68"/>
        <v/>
      </c>
      <c r="E776" s="61" t="str">
        <f>IF(A776="","",InterestRate/VLOOKUP(PaymentFrqcy,Mapping!$A:$B,2,FALSE))</f>
        <v/>
      </c>
      <c r="F776" s="62" t="str">
        <f>IF(A776="","",PMT(E776,Duration*VLOOKUP(PaymentFrqcy,Mapping!A:B,2,FALSE),LoanAmount,,VLOOKUP(PaymentsDue,Mapping!$A:$B,2,FALSE)))</f>
        <v/>
      </c>
      <c r="G776" s="62" t="str">
        <f>IF(A776="","",PPMT(E776,A776,Duration*VLOOKUP(PaymentFrqcy,Mapping!A:B,2,FALSE),LoanAmount,,VLOOKUP(PaymentsDue,Mapping!$A:$B,2,FALSE)))</f>
        <v/>
      </c>
      <c r="H776" s="62" t="str">
        <f>IF(A776="","",IPMT(E776,A776,Duration*VLOOKUP(PaymentFrqcy,Mapping!$A:$B,2,FALSE),LoanAmount,,VLOOKUP(PaymentsDue,Mapping!$A:$B,2,FALSE)))</f>
        <v/>
      </c>
      <c r="I776" s="58" t="str">
        <f t="shared" si="69"/>
        <v/>
      </c>
      <c r="J776" s="12" t="str">
        <f t="shared" si="70"/>
        <v/>
      </c>
      <c r="K776" s="78" t="str">
        <f t="shared" si="71"/>
        <v/>
      </c>
    </row>
    <row r="777" spans="1:11" x14ac:dyDescent="0.2">
      <c r="A777" s="12" t="str">
        <f>IFERROR(IF(A776+1&lt;=Duration*VLOOKUP(PaymentFrqcy,Mapping!A:B,2,FALSE),A776+1,""),"")</f>
        <v/>
      </c>
      <c r="B777" s="58" t="str">
        <f t="shared" si="72"/>
        <v/>
      </c>
      <c r="C777" s="59" t="str">
        <f t="shared" si="67"/>
        <v/>
      </c>
      <c r="D777" s="60" t="str">
        <f t="shared" si="68"/>
        <v/>
      </c>
      <c r="E777" s="61" t="str">
        <f>IF(A777="","",InterestRate/VLOOKUP(PaymentFrqcy,Mapping!$A:$B,2,FALSE))</f>
        <v/>
      </c>
      <c r="F777" s="62" t="str">
        <f>IF(A777="","",PMT(E777,Duration*VLOOKUP(PaymentFrqcy,Mapping!A:B,2,FALSE),LoanAmount,,VLOOKUP(PaymentsDue,Mapping!$A:$B,2,FALSE)))</f>
        <v/>
      </c>
      <c r="G777" s="62" t="str">
        <f>IF(A777="","",PPMT(E777,A777,Duration*VLOOKUP(PaymentFrqcy,Mapping!A:B,2,FALSE),LoanAmount,,VLOOKUP(PaymentsDue,Mapping!$A:$B,2,FALSE)))</f>
        <v/>
      </c>
      <c r="H777" s="62" t="str">
        <f>IF(A777="","",IPMT(E777,A777,Duration*VLOOKUP(PaymentFrqcy,Mapping!$A:$B,2,FALSE),LoanAmount,,VLOOKUP(PaymentsDue,Mapping!$A:$B,2,FALSE)))</f>
        <v/>
      </c>
      <c r="I777" s="58" t="str">
        <f t="shared" si="69"/>
        <v/>
      </c>
      <c r="J777" s="12" t="str">
        <f t="shared" si="70"/>
        <v/>
      </c>
      <c r="K777" s="78" t="str">
        <f t="shared" si="71"/>
        <v/>
      </c>
    </row>
    <row r="778" spans="1:11" x14ac:dyDescent="0.2">
      <c r="A778" s="12" t="str">
        <f>IFERROR(IF(A777+1&lt;=Duration*VLOOKUP(PaymentFrqcy,Mapping!A:B,2,FALSE),A777+1,""),"")</f>
        <v/>
      </c>
      <c r="B778" s="58" t="str">
        <f t="shared" si="72"/>
        <v/>
      </c>
      <c r="C778" s="59" t="str">
        <f t="shared" si="67"/>
        <v/>
      </c>
      <c r="D778" s="60" t="str">
        <f t="shared" si="68"/>
        <v/>
      </c>
      <c r="E778" s="61" t="str">
        <f>IF(A778="","",InterestRate/VLOOKUP(PaymentFrqcy,Mapping!$A:$B,2,FALSE))</f>
        <v/>
      </c>
      <c r="F778" s="62" t="str">
        <f>IF(A778="","",PMT(E778,Duration*VLOOKUP(PaymentFrqcy,Mapping!A:B,2,FALSE),LoanAmount,,VLOOKUP(PaymentsDue,Mapping!$A:$B,2,FALSE)))</f>
        <v/>
      </c>
      <c r="G778" s="62" t="str">
        <f>IF(A778="","",PPMT(E778,A778,Duration*VLOOKUP(PaymentFrqcy,Mapping!A:B,2,FALSE),LoanAmount,,VLOOKUP(PaymentsDue,Mapping!$A:$B,2,FALSE)))</f>
        <v/>
      </c>
      <c r="H778" s="62" t="str">
        <f>IF(A778="","",IPMT(E778,A778,Duration*VLOOKUP(PaymentFrqcy,Mapping!$A:$B,2,FALSE),LoanAmount,,VLOOKUP(PaymentsDue,Mapping!$A:$B,2,FALSE)))</f>
        <v/>
      </c>
      <c r="I778" s="58" t="str">
        <f t="shared" si="69"/>
        <v/>
      </c>
      <c r="J778" s="12" t="str">
        <f t="shared" si="70"/>
        <v/>
      </c>
      <c r="K778" s="78" t="str">
        <f t="shared" si="71"/>
        <v/>
      </c>
    </row>
    <row r="779" spans="1:11" x14ac:dyDescent="0.2">
      <c r="A779" s="12" t="str">
        <f>IFERROR(IF(A778+1&lt;=Duration*VLOOKUP(PaymentFrqcy,Mapping!A:B,2,FALSE),A778+1,""),"")</f>
        <v/>
      </c>
      <c r="B779" s="58" t="str">
        <f t="shared" si="72"/>
        <v/>
      </c>
      <c r="C779" s="59" t="str">
        <f t="shared" si="67"/>
        <v/>
      </c>
      <c r="D779" s="60" t="str">
        <f t="shared" si="68"/>
        <v/>
      </c>
      <c r="E779" s="61" t="str">
        <f>IF(A779="","",InterestRate/VLOOKUP(PaymentFrqcy,Mapping!$A:$B,2,FALSE))</f>
        <v/>
      </c>
      <c r="F779" s="62" t="str">
        <f>IF(A779="","",PMT(E779,Duration*VLOOKUP(PaymentFrqcy,Mapping!A:B,2,FALSE),LoanAmount,,VLOOKUP(PaymentsDue,Mapping!$A:$B,2,FALSE)))</f>
        <v/>
      </c>
      <c r="G779" s="62" t="str">
        <f>IF(A779="","",PPMT(E779,A779,Duration*VLOOKUP(PaymentFrqcy,Mapping!A:B,2,FALSE),LoanAmount,,VLOOKUP(PaymentsDue,Mapping!$A:$B,2,FALSE)))</f>
        <v/>
      </c>
      <c r="H779" s="62" t="str">
        <f>IF(A779="","",IPMT(E779,A779,Duration*VLOOKUP(PaymentFrqcy,Mapping!$A:$B,2,FALSE),LoanAmount,,VLOOKUP(PaymentsDue,Mapping!$A:$B,2,FALSE)))</f>
        <v/>
      </c>
      <c r="I779" s="58" t="str">
        <f t="shared" si="69"/>
        <v/>
      </c>
      <c r="J779" s="12" t="str">
        <f t="shared" si="70"/>
        <v/>
      </c>
      <c r="K779" s="78" t="str">
        <f t="shared" si="71"/>
        <v/>
      </c>
    </row>
    <row r="780" spans="1:11" x14ac:dyDescent="0.2">
      <c r="A780" s="12" t="str">
        <f>IFERROR(IF(A779+1&lt;=Duration*VLOOKUP(PaymentFrqcy,Mapping!A:B,2,FALSE),A779+1,""),"")</f>
        <v/>
      </c>
      <c r="B780" s="58" t="str">
        <f t="shared" si="72"/>
        <v/>
      </c>
      <c r="C780" s="59" t="str">
        <f t="shared" si="67"/>
        <v/>
      </c>
      <c r="D780" s="60" t="str">
        <f t="shared" si="68"/>
        <v/>
      </c>
      <c r="E780" s="61" t="str">
        <f>IF(A780="","",InterestRate/VLOOKUP(PaymentFrqcy,Mapping!$A:$B,2,FALSE))</f>
        <v/>
      </c>
      <c r="F780" s="62" t="str">
        <f>IF(A780="","",PMT(E780,Duration*VLOOKUP(PaymentFrqcy,Mapping!A:B,2,FALSE),LoanAmount,,VLOOKUP(PaymentsDue,Mapping!$A:$B,2,FALSE)))</f>
        <v/>
      </c>
      <c r="G780" s="62" t="str">
        <f>IF(A780="","",PPMT(E780,A780,Duration*VLOOKUP(PaymentFrqcy,Mapping!A:B,2,FALSE),LoanAmount,,VLOOKUP(PaymentsDue,Mapping!$A:$B,2,FALSE)))</f>
        <v/>
      </c>
      <c r="H780" s="62" t="str">
        <f>IF(A780="","",IPMT(E780,A780,Duration*VLOOKUP(PaymentFrqcy,Mapping!$A:$B,2,FALSE),LoanAmount,,VLOOKUP(PaymentsDue,Mapping!$A:$B,2,FALSE)))</f>
        <v/>
      </c>
      <c r="I780" s="58" t="str">
        <f t="shared" si="69"/>
        <v/>
      </c>
      <c r="J780" s="12" t="str">
        <f t="shared" si="70"/>
        <v/>
      </c>
      <c r="K780" s="78" t="str">
        <f t="shared" si="71"/>
        <v/>
      </c>
    </row>
    <row r="781" spans="1:11" x14ac:dyDescent="0.2">
      <c r="A781" s="12" t="str">
        <f>IFERROR(IF(A780+1&lt;=Duration*VLOOKUP(PaymentFrqcy,Mapping!A:B,2,FALSE),A780+1,""),"")</f>
        <v/>
      </c>
      <c r="B781" s="58" t="str">
        <f t="shared" si="72"/>
        <v/>
      </c>
      <c r="C781" s="59" t="str">
        <f t="shared" si="67"/>
        <v/>
      </c>
      <c r="D781" s="60" t="str">
        <f t="shared" si="68"/>
        <v/>
      </c>
      <c r="E781" s="61" t="str">
        <f>IF(A781="","",InterestRate/VLOOKUP(PaymentFrqcy,Mapping!$A:$B,2,FALSE))</f>
        <v/>
      </c>
      <c r="F781" s="62" t="str">
        <f>IF(A781="","",PMT(E781,Duration*VLOOKUP(PaymentFrqcy,Mapping!A:B,2,FALSE),LoanAmount,,VLOOKUP(PaymentsDue,Mapping!$A:$B,2,FALSE)))</f>
        <v/>
      </c>
      <c r="G781" s="62" t="str">
        <f>IF(A781="","",PPMT(E781,A781,Duration*VLOOKUP(PaymentFrqcy,Mapping!A:B,2,FALSE),LoanAmount,,VLOOKUP(PaymentsDue,Mapping!$A:$B,2,FALSE)))</f>
        <v/>
      </c>
      <c r="H781" s="62" t="str">
        <f>IF(A781="","",IPMT(E781,A781,Duration*VLOOKUP(PaymentFrqcy,Mapping!$A:$B,2,FALSE),LoanAmount,,VLOOKUP(PaymentsDue,Mapping!$A:$B,2,FALSE)))</f>
        <v/>
      </c>
      <c r="I781" s="58" t="str">
        <f t="shared" si="69"/>
        <v/>
      </c>
      <c r="J781" s="12" t="str">
        <f t="shared" si="70"/>
        <v/>
      </c>
      <c r="K781" s="78" t="str">
        <f t="shared" si="71"/>
        <v/>
      </c>
    </row>
    <row r="782" spans="1:11" x14ac:dyDescent="0.2">
      <c r="A782" s="12" t="str">
        <f>IFERROR(IF(A781+1&lt;=Duration*VLOOKUP(PaymentFrqcy,Mapping!A:B,2,FALSE),A781+1,""),"")</f>
        <v/>
      </c>
      <c r="B782" s="58" t="str">
        <f t="shared" si="72"/>
        <v/>
      </c>
      <c r="C782" s="59" t="str">
        <f t="shared" si="67"/>
        <v/>
      </c>
      <c r="D782" s="60" t="str">
        <f t="shared" si="68"/>
        <v/>
      </c>
      <c r="E782" s="61" t="str">
        <f>IF(A782="","",InterestRate/VLOOKUP(PaymentFrqcy,Mapping!$A:$B,2,FALSE))</f>
        <v/>
      </c>
      <c r="F782" s="62" t="str">
        <f>IF(A782="","",PMT(E782,Duration*VLOOKUP(PaymentFrqcy,Mapping!A:B,2,FALSE),LoanAmount,,VLOOKUP(PaymentsDue,Mapping!$A:$B,2,FALSE)))</f>
        <v/>
      </c>
      <c r="G782" s="62" t="str">
        <f>IF(A782="","",PPMT(E782,A782,Duration*VLOOKUP(PaymentFrqcy,Mapping!A:B,2,FALSE),LoanAmount,,VLOOKUP(PaymentsDue,Mapping!$A:$B,2,FALSE)))</f>
        <v/>
      </c>
      <c r="H782" s="62" t="str">
        <f>IF(A782="","",IPMT(E782,A782,Duration*VLOOKUP(PaymentFrqcy,Mapping!$A:$B,2,FALSE),LoanAmount,,VLOOKUP(PaymentsDue,Mapping!$A:$B,2,FALSE)))</f>
        <v/>
      </c>
      <c r="I782" s="58" t="str">
        <f t="shared" si="69"/>
        <v/>
      </c>
      <c r="J782" s="12" t="str">
        <f t="shared" si="70"/>
        <v/>
      </c>
      <c r="K782" s="78" t="str">
        <f t="shared" si="71"/>
        <v/>
      </c>
    </row>
    <row r="783" spans="1:11" x14ac:dyDescent="0.2">
      <c r="A783" s="12" t="str">
        <f>IFERROR(IF(A782+1&lt;=Duration*VLOOKUP(PaymentFrqcy,Mapping!A:B,2,FALSE),A782+1,""),"")</f>
        <v/>
      </c>
      <c r="B783" s="58" t="str">
        <f t="shared" si="72"/>
        <v/>
      </c>
      <c r="C783" s="59" t="str">
        <f t="shared" si="67"/>
        <v/>
      </c>
      <c r="D783" s="60" t="str">
        <f t="shared" si="68"/>
        <v/>
      </c>
      <c r="E783" s="61" t="str">
        <f>IF(A783="","",InterestRate/VLOOKUP(PaymentFrqcy,Mapping!$A:$B,2,FALSE))</f>
        <v/>
      </c>
      <c r="F783" s="62" t="str">
        <f>IF(A783="","",PMT(E783,Duration*VLOOKUP(PaymentFrqcy,Mapping!A:B,2,FALSE),LoanAmount,,VLOOKUP(PaymentsDue,Mapping!$A:$B,2,FALSE)))</f>
        <v/>
      </c>
      <c r="G783" s="62" t="str">
        <f>IF(A783="","",PPMT(E783,A783,Duration*VLOOKUP(PaymentFrqcy,Mapping!A:B,2,FALSE),LoanAmount,,VLOOKUP(PaymentsDue,Mapping!$A:$B,2,FALSE)))</f>
        <v/>
      </c>
      <c r="H783" s="62" t="str">
        <f>IF(A783="","",IPMT(E783,A783,Duration*VLOOKUP(PaymentFrqcy,Mapping!$A:$B,2,FALSE),LoanAmount,,VLOOKUP(PaymentsDue,Mapping!$A:$B,2,FALSE)))</f>
        <v/>
      </c>
      <c r="I783" s="58" t="str">
        <f t="shared" si="69"/>
        <v/>
      </c>
      <c r="J783" s="12" t="str">
        <f t="shared" si="70"/>
        <v/>
      </c>
      <c r="K783" s="78" t="str">
        <f t="shared" si="71"/>
        <v/>
      </c>
    </row>
    <row r="784" spans="1:11" x14ac:dyDescent="0.2">
      <c r="A784" s="12" t="str">
        <f>IFERROR(IF(A783+1&lt;=Duration*VLOOKUP(PaymentFrqcy,Mapping!A:B,2,FALSE),A783+1,""),"")</f>
        <v/>
      </c>
      <c r="B784" s="58" t="str">
        <f t="shared" si="72"/>
        <v/>
      </c>
      <c r="C784" s="59" t="str">
        <f t="shared" si="67"/>
        <v/>
      </c>
      <c r="D784" s="60" t="str">
        <f t="shared" si="68"/>
        <v/>
      </c>
      <c r="E784" s="61" t="str">
        <f>IF(A784="","",InterestRate/VLOOKUP(PaymentFrqcy,Mapping!$A:$B,2,FALSE))</f>
        <v/>
      </c>
      <c r="F784" s="62" t="str">
        <f>IF(A784="","",PMT(E784,Duration*VLOOKUP(PaymentFrqcy,Mapping!A:B,2,FALSE),LoanAmount,,VLOOKUP(PaymentsDue,Mapping!$A:$B,2,FALSE)))</f>
        <v/>
      </c>
      <c r="G784" s="62" t="str">
        <f>IF(A784="","",PPMT(E784,A784,Duration*VLOOKUP(PaymentFrqcy,Mapping!A:B,2,FALSE),LoanAmount,,VLOOKUP(PaymentsDue,Mapping!$A:$B,2,FALSE)))</f>
        <v/>
      </c>
      <c r="H784" s="62" t="str">
        <f>IF(A784="","",IPMT(E784,A784,Duration*VLOOKUP(PaymentFrqcy,Mapping!$A:$B,2,FALSE),LoanAmount,,VLOOKUP(PaymentsDue,Mapping!$A:$B,2,FALSE)))</f>
        <v/>
      </c>
      <c r="I784" s="58" t="str">
        <f t="shared" si="69"/>
        <v/>
      </c>
      <c r="J784" s="12" t="str">
        <f t="shared" si="70"/>
        <v/>
      </c>
      <c r="K784" s="78" t="str">
        <f t="shared" si="71"/>
        <v/>
      </c>
    </row>
    <row r="785" spans="1:11" x14ac:dyDescent="0.2">
      <c r="A785" s="12" t="str">
        <f>IFERROR(IF(A784+1&lt;=Duration*VLOOKUP(PaymentFrqcy,Mapping!A:B,2,FALSE),A784+1,""),"")</f>
        <v/>
      </c>
      <c r="B785" s="58" t="str">
        <f t="shared" si="72"/>
        <v/>
      </c>
      <c r="C785" s="59" t="str">
        <f t="shared" si="67"/>
        <v/>
      </c>
      <c r="D785" s="60" t="str">
        <f t="shared" si="68"/>
        <v/>
      </c>
      <c r="E785" s="61" t="str">
        <f>IF(A785="","",InterestRate/VLOOKUP(PaymentFrqcy,Mapping!$A:$B,2,FALSE))</f>
        <v/>
      </c>
      <c r="F785" s="62" t="str">
        <f>IF(A785="","",PMT(E785,Duration*VLOOKUP(PaymentFrqcy,Mapping!A:B,2,FALSE),LoanAmount,,VLOOKUP(PaymentsDue,Mapping!$A:$B,2,FALSE)))</f>
        <v/>
      </c>
      <c r="G785" s="62" t="str">
        <f>IF(A785="","",PPMT(E785,A785,Duration*VLOOKUP(PaymentFrqcy,Mapping!A:B,2,FALSE),LoanAmount,,VLOOKUP(PaymentsDue,Mapping!$A:$B,2,FALSE)))</f>
        <v/>
      </c>
      <c r="H785" s="62" t="str">
        <f>IF(A785="","",IPMT(E785,A785,Duration*VLOOKUP(PaymentFrqcy,Mapping!$A:$B,2,FALSE),LoanAmount,,VLOOKUP(PaymentsDue,Mapping!$A:$B,2,FALSE)))</f>
        <v/>
      </c>
      <c r="I785" s="58" t="str">
        <f t="shared" si="69"/>
        <v/>
      </c>
      <c r="J785" s="12" t="str">
        <f t="shared" si="70"/>
        <v/>
      </c>
      <c r="K785" s="78" t="str">
        <f t="shared" si="71"/>
        <v/>
      </c>
    </row>
    <row r="786" spans="1:11" x14ac:dyDescent="0.2">
      <c r="A786" s="12" t="str">
        <f>IFERROR(IF(A785+1&lt;=Duration*VLOOKUP(PaymentFrqcy,Mapping!A:B,2,FALSE),A785+1,""),"")</f>
        <v/>
      </c>
      <c r="B786" s="58" t="str">
        <f t="shared" si="72"/>
        <v/>
      </c>
      <c r="C786" s="59" t="str">
        <f t="shared" si="67"/>
        <v/>
      </c>
      <c r="D786" s="60" t="str">
        <f t="shared" si="68"/>
        <v/>
      </c>
      <c r="E786" s="61" t="str">
        <f>IF(A786="","",InterestRate/VLOOKUP(PaymentFrqcy,Mapping!$A:$B,2,FALSE))</f>
        <v/>
      </c>
      <c r="F786" s="62" t="str">
        <f>IF(A786="","",PMT(E786,Duration*VLOOKUP(PaymentFrqcy,Mapping!A:B,2,FALSE),LoanAmount,,VLOOKUP(PaymentsDue,Mapping!$A:$B,2,FALSE)))</f>
        <v/>
      </c>
      <c r="G786" s="62" t="str">
        <f>IF(A786="","",PPMT(E786,A786,Duration*VLOOKUP(PaymentFrqcy,Mapping!A:B,2,FALSE),LoanAmount,,VLOOKUP(PaymentsDue,Mapping!$A:$B,2,FALSE)))</f>
        <v/>
      </c>
      <c r="H786" s="62" t="str">
        <f>IF(A786="","",IPMT(E786,A786,Duration*VLOOKUP(PaymentFrqcy,Mapping!$A:$B,2,FALSE),LoanAmount,,VLOOKUP(PaymentsDue,Mapping!$A:$B,2,FALSE)))</f>
        <v/>
      </c>
      <c r="I786" s="58" t="str">
        <f t="shared" si="69"/>
        <v/>
      </c>
      <c r="J786" s="12" t="str">
        <f t="shared" si="70"/>
        <v/>
      </c>
      <c r="K786" s="78" t="str">
        <f t="shared" si="71"/>
        <v/>
      </c>
    </row>
    <row r="787" spans="1:11" x14ac:dyDescent="0.2">
      <c r="A787" s="12" t="str">
        <f>IFERROR(IF(A786+1&lt;=Duration*VLOOKUP(PaymentFrqcy,Mapping!A:B,2,FALSE),A786+1,""),"")</f>
        <v/>
      </c>
      <c r="B787" s="58" t="str">
        <f t="shared" si="72"/>
        <v/>
      </c>
      <c r="C787" s="59" t="str">
        <f t="shared" si="67"/>
        <v/>
      </c>
      <c r="D787" s="60" t="str">
        <f t="shared" si="68"/>
        <v/>
      </c>
      <c r="E787" s="61" t="str">
        <f>IF(A787="","",InterestRate/VLOOKUP(PaymentFrqcy,Mapping!$A:$B,2,FALSE))</f>
        <v/>
      </c>
      <c r="F787" s="62" t="str">
        <f>IF(A787="","",PMT(E787,Duration*VLOOKUP(PaymentFrqcy,Mapping!A:B,2,FALSE),LoanAmount,,VLOOKUP(PaymentsDue,Mapping!$A:$B,2,FALSE)))</f>
        <v/>
      </c>
      <c r="G787" s="62" t="str">
        <f>IF(A787="","",PPMT(E787,A787,Duration*VLOOKUP(PaymentFrqcy,Mapping!A:B,2,FALSE),LoanAmount,,VLOOKUP(PaymentsDue,Mapping!$A:$B,2,FALSE)))</f>
        <v/>
      </c>
      <c r="H787" s="62" t="str">
        <f>IF(A787="","",IPMT(E787,A787,Duration*VLOOKUP(PaymentFrqcy,Mapping!$A:$B,2,FALSE),LoanAmount,,VLOOKUP(PaymentsDue,Mapping!$A:$B,2,FALSE)))</f>
        <v/>
      </c>
      <c r="I787" s="58" t="str">
        <f t="shared" si="69"/>
        <v/>
      </c>
      <c r="J787" s="12" t="str">
        <f t="shared" si="70"/>
        <v/>
      </c>
      <c r="K787" s="78" t="str">
        <f t="shared" si="71"/>
        <v/>
      </c>
    </row>
    <row r="788" spans="1:11" x14ac:dyDescent="0.2">
      <c r="A788" s="12" t="str">
        <f>IFERROR(IF(A787+1&lt;=Duration*VLOOKUP(PaymentFrqcy,Mapping!A:B,2,FALSE),A787+1,""),"")</f>
        <v/>
      </c>
      <c r="B788" s="58" t="str">
        <f t="shared" si="72"/>
        <v/>
      </c>
      <c r="C788" s="59" t="str">
        <f t="shared" si="67"/>
        <v/>
      </c>
      <c r="D788" s="60" t="str">
        <f t="shared" si="68"/>
        <v/>
      </c>
      <c r="E788" s="61" t="str">
        <f>IF(A788="","",InterestRate/VLOOKUP(PaymentFrqcy,Mapping!$A:$B,2,FALSE))</f>
        <v/>
      </c>
      <c r="F788" s="62" t="str">
        <f>IF(A788="","",PMT(E788,Duration*VLOOKUP(PaymentFrqcy,Mapping!A:B,2,FALSE),LoanAmount,,VLOOKUP(PaymentsDue,Mapping!$A:$B,2,FALSE)))</f>
        <v/>
      </c>
      <c r="G788" s="62" t="str">
        <f>IF(A788="","",PPMT(E788,A788,Duration*VLOOKUP(PaymentFrqcy,Mapping!A:B,2,FALSE),LoanAmount,,VLOOKUP(PaymentsDue,Mapping!$A:$B,2,FALSE)))</f>
        <v/>
      </c>
      <c r="H788" s="62" t="str">
        <f>IF(A788="","",IPMT(E788,A788,Duration*VLOOKUP(PaymentFrqcy,Mapping!$A:$B,2,FALSE),LoanAmount,,VLOOKUP(PaymentsDue,Mapping!$A:$B,2,FALSE)))</f>
        <v/>
      </c>
      <c r="I788" s="58" t="str">
        <f t="shared" si="69"/>
        <v/>
      </c>
      <c r="J788" s="12" t="str">
        <f t="shared" si="70"/>
        <v/>
      </c>
      <c r="K788" s="78" t="str">
        <f t="shared" si="71"/>
        <v/>
      </c>
    </row>
    <row r="789" spans="1:11" x14ac:dyDescent="0.2">
      <c r="A789" s="12" t="str">
        <f>IFERROR(IF(A788+1&lt;=Duration*VLOOKUP(PaymentFrqcy,Mapping!A:B,2,FALSE),A788+1,""),"")</f>
        <v/>
      </c>
      <c r="B789" s="58" t="str">
        <f t="shared" si="72"/>
        <v/>
      </c>
      <c r="C789" s="59" t="str">
        <f t="shared" si="67"/>
        <v/>
      </c>
      <c r="D789" s="60" t="str">
        <f t="shared" si="68"/>
        <v/>
      </c>
      <c r="E789" s="61" t="str">
        <f>IF(A789="","",InterestRate/VLOOKUP(PaymentFrqcy,Mapping!$A:$B,2,FALSE))</f>
        <v/>
      </c>
      <c r="F789" s="62" t="str">
        <f>IF(A789="","",PMT(E789,Duration*VLOOKUP(PaymentFrqcy,Mapping!A:B,2,FALSE),LoanAmount,,VLOOKUP(PaymentsDue,Mapping!$A:$B,2,FALSE)))</f>
        <v/>
      </c>
      <c r="G789" s="62" t="str">
        <f>IF(A789="","",PPMT(E789,A789,Duration*VLOOKUP(PaymentFrqcy,Mapping!A:B,2,FALSE),LoanAmount,,VLOOKUP(PaymentsDue,Mapping!$A:$B,2,FALSE)))</f>
        <v/>
      </c>
      <c r="H789" s="62" t="str">
        <f>IF(A789="","",IPMT(E789,A789,Duration*VLOOKUP(PaymentFrqcy,Mapping!$A:$B,2,FALSE),LoanAmount,,VLOOKUP(PaymentsDue,Mapping!$A:$B,2,FALSE)))</f>
        <v/>
      </c>
      <c r="I789" s="58" t="str">
        <f t="shared" si="69"/>
        <v/>
      </c>
      <c r="J789" s="12" t="str">
        <f t="shared" si="70"/>
        <v/>
      </c>
      <c r="K789" s="78" t="str">
        <f t="shared" si="71"/>
        <v/>
      </c>
    </row>
    <row r="790" spans="1:11" x14ac:dyDescent="0.2">
      <c r="A790" s="12" t="str">
        <f>IFERROR(IF(A789+1&lt;=Duration*VLOOKUP(PaymentFrqcy,Mapping!A:B,2,FALSE),A789+1,""),"")</f>
        <v/>
      </c>
      <c r="B790" s="58" t="str">
        <f t="shared" si="72"/>
        <v/>
      </c>
      <c r="C790" s="59" t="str">
        <f t="shared" si="67"/>
        <v/>
      </c>
      <c r="D790" s="60" t="str">
        <f t="shared" si="68"/>
        <v/>
      </c>
      <c r="E790" s="61" t="str">
        <f>IF(A790="","",InterestRate/VLOOKUP(PaymentFrqcy,Mapping!$A:$B,2,FALSE))</f>
        <v/>
      </c>
      <c r="F790" s="62" t="str">
        <f>IF(A790="","",PMT(E790,Duration*VLOOKUP(PaymentFrqcy,Mapping!A:B,2,FALSE),LoanAmount,,VLOOKUP(PaymentsDue,Mapping!$A:$B,2,FALSE)))</f>
        <v/>
      </c>
      <c r="G790" s="62" t="str">
        <f>IF(A790="","",PPMT(E790,A790,Duration*VLOOKUP(PaymentFrqcy,Mapping!A:B,2,FALSE),LoanAmount,,VLOOKUP(PaymentsDue,Mapping!$A:$B,2,FALSE)))</f>
        <v/>
      </c>
      <c r="H790" s="62" t="str">
        <f>IF(A790="","",IPMT(E790,A790,Duration*VLOOKUP(PaymentFrqcy,Mapping!$A:$B,2,FALSE),LoanAmount,,VLOOKUP(PaymentsDue,Mapping!$A:$B,2,FALSE)))</f>
        <v/>
      </c>
      <c r="I790" s="58" t="str">
        <f t="shared" si="69"/>
        <v/>
      </c>
      <c r="J790" s="12" t="str">
        <f t="shared" si="70"/>
        <v/>
      </c>
      <c r="K790" s="78" t="str">
        <f t="shared" si="71"/>
        <v/>
      </c>
    </row>
    <row r="791" spans="1:11" x14ac:dyDescent="0.2">
      <c r="A791" s="12" t="str">
        <f>IFERROR(IF(A790+1&lt;=Duration*VLOOKUP(PaymentFrqcy,Mapping!A:B,2,FALSE),A790+1,""),"")</f>
        <v/>
      </c>
      <c r="B791" s="58" t="str">
        <f t="shared" si="72"/>
        <v/>
      </c>
      <c r="C791" s="59" t="str">
        <f t="shared" si="67"/>
        <v/>
      </c>
      <c r="D791" s="60" t="str">
        <f t="shared" si="68"/>
        <v/>
      </c>
      <c r="E791" s="61" t="str">
        <f>IF(A791="","",InterestRate/VLOOKUP(PaymentFrqcy,Mapping!$A:$B,2,FALSE))</f>
        <v/>
      </c>
      <c r="F791" s="62" t="str">
        <f>IF(A791="","",PMT(E791,Duration*VLOOKUP(PaymentFrqcy,Mapping!A:B,2,FALSE),LoanAmount,,VLOOKUP(PaymentsDue,Mapping!$A:$B,2,FALSE)))</f>
        <v/>
      </c>
      <c r="G791" s="62" t="str">
        <f>IF(A791="","",PPMT(E791,A791,Duration*VLOOKUP(PaymentFrqcy,Mapping!A:B,2,FALSE),LoanAmount,,VLOOKUP(PaymentsDue,Mapping!$A:$B,2,FALSE)))</f>
        <v/>
      </c>
      <c r="H791" s="62" t="str">
        <f>IF(A791="","",IPMT(E791,A791,Duration*VLOOKUP(PaymentFrqcy,Mapping!$A:$B,2,FALSE),LoanAmount,,VLOOKUP(PaymentsDue,Mapping!$A:$B,2,FALSE)))</f>
        <v/>
      </c>
      <c r="I791" s="58" t="str">
        <f t="shared" si="69"/>
        <v/>
      </c>
      <c r="J791" s="12" t="str">
        <f t="shared" si="70"/>
        <v/>
      </c>
      <c r="K791" s="78" t="str">
        <f t="shared" si="71"/>
        <v/>
      </c>
    </row>
    <row r="792" spans="1:11" x14ac:dyDescent="0.2">
      <c r="A792" s="12" t="str">
        <f>IFERROR(IF(A791+1&lt;=Duration*VLOOKUP(PaymentFrqcy,Mapping!A:B,2,FALSE),A791+1,""),"")</f>
        <v/>
      </c>
      <c r="B792" s="58" t="str">
        <f t="shared" si="72"/>
        <v/>
      </c>
      <c r="C792" s="59" t="str">
        <f t="shared" si="67"/>
        <v/>
      </c>
      <c r="D792" s="60" t="str">
        <f t="shared" si="68"/>
        <v/>
      </c>
      <c r="E792" s="61" t="str">
        <f>IF(A792="","",InterestRate/VLOOKUP(PaymentFrqcy,Mapping!$A:$B,2,FALSE))</f>
        <v/>
      </c>
      <c r="F792" s="62" t="str">
        <f>IF(A792="","",PMT(E792,Duration*VLOOKUP(PaymentFrqcy,Mapping!A:B,2,FALSE),LoanAmount,,VLOOKUP(PaymentsDue,Mapping!$A:$B,2,FALSE)))</f>
        <v/>
      </c>
      <c r="G792" s="62" t="str">
        <f>IF(A792="","",PPMT(E792,A792,Duration*VLOOKUP(PaymentFrqcy,Mapping!A:B,2,FALSE),LoanAmount,,VLOOKUP(PaymentsDue,Mapping!$A:$B,2,FALSE)))</f>
        <v/>
      </c>
      <c r="H792" s="62" t="str">
        <f>IF(A792="","",IPMT(E792,A792,Duration*VLOOKUP(PaymentFrqcy,Mapping!$A:$B,2,FALSE),LoanAmount,,VLOOKUP(PaymentsDue,Mapping!$A:$B,2,FALSE)))</f>
        <v/>
      </c>
      <c r="I792" s="58" t="str">
        <f t="shared" si="69"/>
        <v/>
      </c>
      <c r="J792" s="12" t="str">
        <f t="shared" si="70"/>
        <v/>
      </c>
      <c r="K792" s="78" t="str">
        <f t="shared" si="71"/>
        <v/>
      </c>
    </row>
    <row r="793" spans="1:11" x14ac:dyDescent="0.2">
      <c r="A793" s="12" t="str">
        <f>IFERROR(IF(A792+1&lt;=Duration*VLOOKUP(PaymentFrqcy,Mapping!A:B,2,FALSE),A792+1,""),"")</f>
        <v/>
      </c>
      <c r="B793" s="58" t="str">
        <f t="shared" si="72"/>
        <v/>
      </c>
      <c r="C793" s="59" t="str">
        <f t="shared" si="67"/>
        <v/>
      </c>
      <c r="D793" s="60" t="str">
        <f t="shared" si="68"/>
        <v/>
      </c>
      <c r="E793" s="61" t="str">
        <f>IF(A793="","",InterestRate/VLOOKUP(PaymentFrqcy,Mapping!$A:$B,2,FALSE))</f>
        <v/>
      </c>
      <c r="F793" s="62" t="str">
        <f>IF(A793="","",PMT(E793,Duration*VLOOKUP(PaymentFrqcy,Mapping!A:B,2,FALSE),LoanAmount,,VLOOKUP(PaymentsDue,Mapping!$A:$B,2,FALSE)))</f>
        <v/>
      </c>
      <c r="G793" s="62" t="str">
        <f>IF(A793="","",PPMT(E793,A793,Duration*VLOOKUP(PaymentFrqcy,Mapping!A:B,2,FALSE),LoanAmount,,VLOOKUP(PaymentsDue,Mapping!$A:$B,2,FALSE)))</f>
        <v/>
      </c>
      <c r="H793" s="62" t="str">
        <f>IF(A793="","",IPMT(E793,A793,Duration*VLOOKUP(PaymentFrqcy,Mapping!$A:$B,2,FALSE),LoanAmount,,VLOOKUP(PaymentsDue,Mapping!$A:$B,2,FALSE)))</f>
        <v/>
      </c>
      <c r="I793" s="58" t="str">
        <f t="shared" si="69"/>
        <v/>
      </c>
      <c r="J793" s="12" t="str">
        <f t="shared" si="70"/>
        <v/>
      </c>
      <c r="K793" s="78" t="str">
        <f t="shared" si="71"/>
        <v/>
      </c>
    </row>
    <row r="794" spans="1:11" x14ac:dyDescent="0.2">
      <c r="A794" s="12" t="str">
        <f>IFERROR(IF(A793+1&lt;=Duration*VLOOKUP(PaymentFrqcy,Mapping!A:B,2,FALSE),A793+1,""),"")</f>
        <v/>
      </c>
      <c r="B794" s="58" t="str">
        <f t="shared" si="72"/>
        <v/>
      </c>
      <c r="C794" s="59" t="str">
        <f t="shared" si="67"/>
        <v/>
      </c>
      <c r="D794" s="60" t="str">
        <f t="shared" si="68"/>
        <v/>
      </c>
      <c r="E794" s="61" t="str">
        <f>IF(A794="","",InterestRate/VLOOKUP(PaymentFrqcy,Mapping!$A:$B,2,FALSE))</f>
        <v/>
      </c>
      <c r="F794" s="62" t="str">
        <f>IF(A794="","",PMT(E794,Duration*VLOOKUP(PaymentFrqcy,Mapping!A:B,2,FALSE),LoanAmount,,VLOOKUP(PaymentsDue,Mapping!$A:$B,2,FALSE)))</f>
        <v/>
      </c>
      <c r="G794" s="62" t="str">
        <f>IF(A794="","",PPMT(E794,A794,Duration*VLOOKUP(PaymentFrqcy,Mapping!A:B,2,FALSE),LoanAmount,,VLOOKUP(PaymentsDue,Mapping!$A:$B,2,FALSE)))</f>
        <v/>
      </c>
      <c r="H794" s="62" t="str">
        <f>IF(A794="","",IPMT(E794,A794,Duration*VLOOKUP(PaymentFrqcy,Mapping!$A:$B,2,FALSE),LoanAmount,,VLOOKUP(PaymentsDue,Mapping!$A:$B,2,FALSE)))</f>
        <v/>
      </c>
      <c r="I794" s="58" t="str">
        <f t="shared" si="69"/>
        <v/>
      </c>
      <c r="J794" s="12" t="str">
        <f t="shared" si="70"/>
        <v/>
      </c>
      <c r="K794" s="78" t="str">
        <f t="shared" si="71"/>
        <v/>
      </c>
    </row>
    <row r="795" spans="1:11" x14ac:dyDescent="0.2">
      <c r="A795" s="12" t="str">
        <f>IFERROR(IF(A794+1&lt;=Duration*VLOOKUP(PaymentFrqcy,Mapping!A:B,2,FALSE),A794+1,""),"")</f>
        <v/>
      </c>
      <c r="B795" s="58" t="str">
        <f t="shared" si="72"/>
        <v/>
      </c>
      <c r="C795" s="59" t="str">
        <f t="shared" si="67"/>
        <v/>
      </c>
      <c r="D795" s="60" t="str">
        <f t="shared" si="68"/>
        <v/>
      </c>
      <c r="E795" s="61" t="str">
        <f>IF(A795="","",InterestRate/VLOOKUP(PaymentFrqcy,Mapping!$A:$B,2,FALSE))</f>
        <v/>
      </c>
      <c r="F795" s="62" t="str">
        <f>IF(A795="","",PMT(E795,Duration*VLOOKUP(PaymentFrqcy,Mapping!A:B,2,FALSE),LoanAmount,,VLOOKUP(PaymentsDue,Mapping!$A:$B,2,FALSE)))</f>
        <v/>
      </c>
      <c r="G795" s="62" t="str">
        <f>IF(A795="","",PPMT(E795,A795,Duration*VLOOKUP(PaymentFrqcy,Mapping!A:B,2,FALSE),LoanAmount,,VLOOKUP(PaymentsDue,Mapping!$A:$B,2,FALSE)))</f>
        <v/>
      </c>
      <c r="H795" s="62" t="str">
        <f>IF(A795="","",IPMT(E795,A795,Duration*VLOOKUP(PaymentFrqcy,Mapping!$A:$B,2,FALSE),LoanAmount,,VLOOKUP(PaymentsDue,Mapping!$A:$B,2,FALSE)))</f>
        <v/>
      </c>
      <c r="I795" s="58" t="str">
        <f t="shared" si="69"/>
        <v/>
      </c>
      <c r="J795" s="12" t="str">
        <f t="shared" si="70"/>
        <v/>
      </c>
      <c r="K795" s="78" t="str">
        <f t="shared" si="71"/>
        <v/>
      </c>
    </row>
    <row r="796" spans="1:11" x14ac:dyDescent="0.2">
      <c r="A796" s="12" t="str">
        <f>IFERROR(IF(A795+1&lt;=Duration*VLOOKUP(PaymentFrqcy,Mapping!A:B,2,FALSE),A795+1,""),"")</f>
        <v/>
      </c>
      <c r="B796" s="58" t="str">
        <f t="shared" si="72"/>
        <v/>
      </c>
      <c r="C796" s="59" t="str">
        <f t="shared" si="67"/>
        <v/>
      </c>
      <c r="D796" s="60" t="str">
        <f t="shared" si="68"/>
        <v/>
      </c>
      <c r="E796" s="61" t="str">
        <f>IF(A796="","",InterestRate/VLOOKUP(PaymentFrqcy,Mapping!$A:$B,2,FALSE))</f>
        <v/>
      </c>
      <c r="F796" s="62" t="str">
        <f>IF(A796="","",PMT(E796,Duration*VLOOKUP(PaymentFrqcy,Mapping!A:B,2,FALSE),LoanAmount,,VLOOKUP(PaymentsDue,Mapping!$A:$B,2,FALSE)))</f>
        <v/>
      </c>
      <c r="G796" s="62" t="str">
        <f>IF(A796="","",PPMT(E796,A796,Duration*VLOOKUP(PaymentFrqcy,Mapping!A:B,2,FALSE),LoanAmount,,VLOOKUP(PaymentsDue,Mapping!$A:$B,2,FALSE)))</f>
        <v/>
      </c>
      <c r="H796" s="62" t="str">
        <f>IF(A796="","",IPMT(E796,A796,Duration*VLOOKUP(PaymentFrqcy,Mapping!$A:$B,2,FALSE),LoanAmount,,VLOOKUP(PaymentsDue,Mapping!$A:$B,2,FALSE)))</f>
        <v/>
      </c>
      <c r="I796" s="58" t="str">
        <f t="shared" si="69"/>
        <v/>
      </c>
      <c r="J796" s="12" t="str">
        <f t="shared" si="70"/>
        <v/>
      </c>
      <c r="K796" s="78" t="str">
        <f t="shared" si="71"/>
        <v/>
      </c>
    </row>
    <row r="797" spans="1:11" x14ac:dyDescent="0.2">
      <c r="A797" s="12" t="str">
        <f>IFERROR(IF(A796+1&lt;=Duration*VLOOKUP(PaymentFrqcy,Mapping!A:B,2,FALSE),A796+1,""),"")</f>
        <v/>
      </c>
      <c r="B797" s="58" t="str">
        <f t="shared" si="72"/>
        <v/>
      </c>
      <c r="C797" s="59" t="str">
        <f t="shared" si="67"/>
        <v/>
      </c>
      <c r="D797" s="60" t="str">
        <f t="shared" si="68"/>
        <v/>
      </c>
      <c r="E797" s="61" t="str">
        <f>IF(A797="","",InterestRate/VLOOKUP(PaymentFrqcy,Mapping!$A:$B,2,FALSE))</f>
        <v/>
      </c>
      <c r="F797" s="62" t="str">
        <f>IF(A797="","",PMT(E797,Duration*VLOOKUP(PaymentFrqcy,Mapping!A:B,2,FALSE),LoanAmount,,VLOOKUP(PaymentsDue,Mapping!$A:$B,2,FALSE)))</f>
        <v/>
      </c>
      <c r="G797" s="62" t="str">
        <f>IF(A797="","",PPMT(E797,A797,Duration*VLOOKUP(PaymentFrqcy,Mapping!A:B,2,FALSE),LoanAmount,,VLOOKUP(PaymentsDue,Mapping!$A:$B,2,FALSE)))</f>
        <v/>
      </c>
      <c r="H797" s="62" t="str">
        <f>IF(A797="","",IPMT(E797,A797,Duration*VLOOKUP(PaymentFrqcy,Mapping!$A:$B,2,FALSE),LoanAmount,,VLOOKUP(PaymentsDue,Mapping!$A:$B,2,FALSE)))</f>
        <v/>
      </c>
      <c r="I797" s="58" t="str">
        <f t="shared" si="69"/>
        <v/>
      </c>
      <c r="J797" s="12" t="str">
        <f t="shared" si="70"/>
        <v/>
      </c>
      <c r="K797" s="78" t="str">
        <f t="shared" si="71"/>
        <v/>
      </c>
    </row>
    <row r="798" spans="1:11" x14ac:dyDescent="0.2">
      <c r="A798" s="12" t="str">
        <f>IFERROR(IF(A797+1&lt;=Duration*VLOOKUP(PaymentFrqcy,Mapping!A:B,2,FALSE),A797+1,""),"")</f>
        <v/>
      </c>
      <c r="B798" s="58" t="str">
        <f t="shared" si="72"/>
        <v/>
      </c>
      <c r="C798" s="59" t="str">
        <f t="shared" si="67"/>
        <v/>
      </c>
      <c r="D798" s="60" t="str">
        <f t="shared" si="68"/>
        <v/>
      </c>
      <c r="E798" s="61" t="str">
        <f>IF(A798="","",InterestRate/VLOOKUP(PaymentFrqcy,Mapping!$A:$B,2,FALSE))</f>
        <v/>
      </c>
      <c r="F798" s="62" t="str">
        <f>IF(A798="","",PMT(E798,Duration*VLOOKUP(PaymentFrqcy,Mapping!A:B,2,FALSE),LoanAmount,,VLOOKUP(PaymentsDue,Mapping!$A:$B,2,FALSE)))</f>
        <v/>
      </c>
      <c r="G798" s="62" t="str">
        <f>IF(A798="","",PPMT(E798,A798,Duration*VLOOKUP(PaymentFrqcy,Mapping!A:B,2,FALSE),LoanAmount,,VLOOKUP(PaymentsDue,Mapping!$A:$B,2,FALSE)))</f>
        <v/>
      </c>
      <c r="H798" s="62" t="str">
        <f>IF(A798="","",IPMT(E798,A798,Duration*VLOOKUP(PaymentFrqcy,Mapping!$A:$B,2,FALSE),LoanAmount,,VLOOKUP(PaymentsDue,Mapping!$A:$B,2,FALSE)))</f>
        <v/>
      </c>
      <c r="I798" s="58" t="str">
        <f t="shared" si="69"/>
        <v/>
      </c>
      <c r="J798" s="12" t="str">
        <f t="shared" si="70"/>
        <v/>
      </c>
      <c r="K798" s="78" t="str">
        <f t="shared" si="71"/>
        <v/>
      </c>
    </row>
    <row r="799" spans="1:11" x14ac:dyDescent="0.2">
      <c r="A799" s="12" t="str">
        <f>IFERROR(IF(A798+1&lt;=Duration*VLOOKUP(PaymentFrqcy,Mapping!A:B,2,FALSE),A798+1,""),"")</f>
        <v/>
      </c>
      <c r="B799" s="58" t="str">
        <f t="shared" si="72"/>
        <v/>
      </c>
      <c r="C799" s="59" t="str">
        <f t="shared" si="67"/>
        <v/>
      </c>
      <c r="D799" s="60" t="str">
        <f t="shared" si="68"/>
        <v/>
      </c>
      <c r="E799" s="61" t="str">
        <f>IF(A799="","",InterestRate/VLOOKUP(PaymentFrqcy,Mapping!$A:$B,2,FALSE))</f>
        <v/>
      </c>
      <c r="F799" s="62" t="str">
        <f>IF(A799="","",PMT(E799,Duration*VLOOKUP(PaymentFrqcy,Mapping!A:B,2,FALSE),LoanAmount,,VLOOKUP(PaymentsDue,Mapping!$A:$B,2,FALSE)))</f>
        <v/>
      </c>
      <c r="G799" s="62" t="str">
        <f>IF(A799="","",PPMT(E799,A799,Duration*VLOOKUP(PaymentFrqcy,Mapping!A:B,2,FALSE),LoanAmount,,VLOOKUP(PaymentsDue,Mapping!$A:$B,2,FALSE)))</f>
        <v/>
      </c>
      <c r="H799" s="62" t="str">
        <f>IF(A799="","",IPMT(E799,A799,Duration*VLOOKUP(PaymentFrqcy,Mapping!$A:$B,2,FALSE),LoanAmount,,VLOOKUP(PaymentsDue,Mapping!$A:$B,2,FALSE)))</f>
        <v/>
      </c>
      <c r="I799" s="58" t="str">
        <f t="shared" si="69"/>
        <v/>
      </c>
      <c r="J799" s="12" t="str">
        <f t="shared" si="70"/>
        <v/>
      </c>
      <c r="K799" s="78" t="str">
        <f t="shared" si="71"/>
        <v/>
      </c>
    </row>
    <row r="800" spans="1:11" x14ac:dyDescent="0.2">
      <c r="A800" s="12" t="str">
        <f>IFERROR(IF(A799+1&lt;=Duration*VLOOKUP(PaymentFrqcy,Mapping!A:B,2,FALSE),A799+1,""),"")</f>
        <v/>
      </c>
      <c r="B800" s="58" t="str">
        <f t="shared" si="72"/>
        <v/>
      </c>
      <c r="C800" s="59" t="str">
        <f t="shared" si="67"/>
        <v/>
      </c>
      <c r="D800" s="60" t="str">
        <f t="shared" si="68"/>
        <v/>
      </c>
      <c r="E800" s="61" t="str">
        <f>IF(A800="","",InterestRate/VLOOKUP(PaymentFrqcy,Mapping!$A:$B,2,FALSE))</f>
        <v/>
      </c>
      <c r="F800" s="62" t="str">
        <f>IF(A800="","",PMT(E800,Duration*VLOOKUP(PaymentFrqcy,Mapping!A:B,2,FALSE),LoanAmount,,VLOOKUP(PaymentsDue,Mapping!$A:$B,2,FALSE)))</f>
        <v/>
      </c>
      <c r="G800" s="62" t="str">
        <f>IF(A800="","",PPMT(E800,A800,Duration*VLOOKUP(PaymentFrqcy,Mapping!A:B,2,FALSE),LoanAmount,,VLOOKUP(PaymentsDue,Mapping!$A:$B,2,FALSE)))</f>
        <v/>
      </c>
      <c r="H800" s="62" t="str">
        <f>IF(A800="","",IPMT(E800,A800,Duration*VLOOKUP(PaymentFrqcy,Mapping!$A:$B,2,FALSE),LoanAmount,,VLOOKUP(PaymentsDue,Mapping!$A:$B,2,FALSE)))</f>
        <v/>
      </c>
      <c r="I800" s="58" t="str">
        <f t="shared" si="69"/>
        <v/>
      </c>
      <c r="J800" s="12" t="str">
        <f t="shared" si="70"/>
        <v/>
      </c>
      <c r="K800" s="78" t="str">
        <f t="shared" si="71"/>
        <v/>
      </c>
    </row>
    <row r="801" spans="1:11" x14ac:dyDescent="0.2">
      <c r="A801" s="12" t="str">
        <f>IFERROR(IF(A800+1&lt;=Duration*VLOOKUP(PaymentFrqcy,Mapping!A:B,2,FALSE),A800+1,""),"")</f>
        <v/>
      </c>
      <c r="B801" s="58" t="str">
        <f t="shared" si="72"/>
        <v/>
      </c>
      <c r="C801" s="59" t="str">
        <f t="shared" si="67"/>
        <v/>
      </c>
      <c r="D801" s="60" t="str">
        <f t="shared" si="68"/>
        <v/>
      </c>
      <c r="E801" s="61" t="str">
        <f>IF(A801="","",InterestRate/VLOOKUP(PaymentFrqcy,Mapping!$A:$B,2,FALSE))</f>
        <v/>
      </c>
      <c r="F801" s="62" t="str">
        <f>IF(A801="","",PMT(E801,Duration*VLOOKUP(PaymentFrqcy,Mapping!A:B,2,FALSE),LoanAmount,,VLOOKUP(PaymentsDue,Mapping!$A:$B,2,FALSE)))</f>
        <v/>
      </c>
      <c r="G801" s="62" t="str">
        <f>IF(A801="","",PPMT(E801,A801,Duration*VLOOKUP(PaymentFrqcy,Mapping!A:B,2,FALSE),LoanAmount,,VLOOKUP(PaymentsDue,Mapping!$A:$B,2,FALSE)))</f>
        <v/>
      </c>
      <c r="H801" s="62" t="str">
        <f>IF(A801="","",IPMT(E801,A801,Duration*VLOOKUP(PaymentFrqcy,Mapping!$A:$B,2,FALSE),LoanAmount,,VLOOKUP(PaymentsDue,Mapping!$A:$B,2,FALSE)))</f>
        <v/>
      </c>
      <c r="I801" s="58" t="str">
        <f t="shared" si="69"/>
        <v/>
      </c>
      <c r="J801" s="12" t="str">
        <f t="shared" si="70"/>
        <v/>
      </c>
      <c r="K801" s="78" t="str">
        <f t="shared" si="71"/>
        <v/>
      </c>
    </row>
    <row r="802" spans="1:11" x14ac:dyDescent="0.2">
      <c r="A802" s="12" t="str">
        <f>IFERROR(IF(A801+1&lt;=Duration*VLOOKUP(PaymentFrqcy,Mapping!A:B,2,FALSE),A801+1,""),"")</f>
        <v/>
      </c>
      <c r="B802" s="58" t="str">
        <f t="shared" si="72"/>
        <v/>
      </c>
      <c r="C802" s="59" t="str">
        <f t="shared" si="67"/>
        <v/>
      </c>
      <c r="D802" s="60" t="str">
        <f t="shared" si="68"/>
        <v/>
      </c>
      <c r="E802" s="61" t="str">
        <f>IF(A802="","",InterestRate/VLOOKUP(PaymentFrqcy,Mapping!$A:$B,2,FALSE))</f>
        <v/>
      </c>
      <c r="F802" s="62" t="str">
        <f>IF(A802="","",PMT(E802,Duration*VLOOKUP(PaymentFrqcy,Mapping!A:B,2,FALSE),LoanAmount,,VLOOKUP(PaymentsDue,Mapping!$A:$B,2,FALSE)))</f>
        <v/>
      </c>
      <c r="G802" s="62" t="str">
        <f>IF(A802="","",PPMT(E802,A802,Duration*VLOOKUP(PaymentFrqcy,Mapping!A:B,2,FALSE),LoanAmount,,VLOOKUP(PaymentsDue,Mapping!$A:$B,2,FALSE)))</f>
        <v/>
      </c>
      <c r="H802" s="62" t="str">
        <f>IF(A802="","",IPMT(E802,A802,Duration*VLOOKUP(PaymentFrqcy,Mapping!$A:$B,2,FALSE),LoanAmount,,VLOOKUP(PaymentsDue,Mapping!$A:$B,2,FALSE)))</f>
        <v/>
      </c>
      <c r="I802" s="58" t="str">
        <f t="shared" si="69"/>
        <v/>
      </c>
      <c r="J802" s="12" t="str">
        <f t="shared" si="70"/>
        <v/>
      </c>
      <c r="K802" s="78" t="str">
        <f t="shared" si="71"/>
        <v/>
      </c>
    </row>
    <row r="803" spans="1:11" x14ac:dyDescent="0.2">
      <c r="A803" s="12" t="str">
        <f>IFERROR(IF(A802+1&lt;=Duration*VLOOKUP(PaymentFrqcy,Mapping!A:B,2,FALSE),A802+1,""),"")</f>
        <v/>
      </c>
      <c r="B803" s="58" t="str">
        <f t="shared" si="72"/>
        <v/>
      </c>
      <c r="C803" s="59" t="str">
        <f t="shared" si="67"/>
        <v/>
      </c>
      <c r="D803" s="60" t="str">
        <f t="shared" si="68"/>
        <v/>
      </c>
      <c r="E803" s="61" t="str">
        <f>IF(A803="","",InterestRate/VLOOKUP(PaymentFrqcy,Mapping!$A:$B,2,FALSE))</f>
        <v/>
      </c>
      <c r="F803" s="62" t="str">
        <f>IF(A803="","",PMT(E803,Duration*VLOOKUP(PaymentFrqcy,Mapping!A:B,2,FALSE),LoanAmount,,VLOOKUP(PaymentsDue,Mapping!$A:$B,2,FALSE)))</f>
        <v/>
      </c>
      <c r="G803" s="62" t="str">
        <f>IF(A803="","",PPMT(E803,A803,Duration*VLOOKUP(PaymentFrqcy,Mapping!A:B,2,FALSE),LoanAmount,,VLOOKUP(PaymentsDue,Mapping!$A:$B,2,FALSE)))</f>
        <v/>
      </c>
      <c r="H803" s="62" t="str">
        <f>IF(A803="","",IPMT(E803,A803,Duration*VLOOKUP(PaymentFrqcy,Mapping!$A:$B,2,FALSE),LoanAmount,,VLOOKUP(PaymentsDue,Mapping!$A:$B,2,FALSE)))</f>
        <v/>
      </c>
      <c r="I803" s="58" t="str">
        <f t="shared" si="69"/>
        <v/>
      </c>
      <c r="J803" s="12" t="str">
        <f t="shared" si="70"/>
        <v/>
      </c>
      <c r="K803" s="78" t="str">
        <f t="shared" si="71"/>
        <v/>
      </c>
    </row>
    <row r="804" spans="1:11" x14ac:dyDescent="0.2">
      <c r="A804" s="12" t="str">
        <f>IFERROR(IF(A803+1&lt;=Duration*VLOOKUP(PaymentFrqcy,Mapping!A:B,2,FALSE),A803+1,""),"")</f>
        <v/>
      </c>
      <c r="B804" s="58" t="str">
        <f t="shared" si="72"/>
        <v/>
      </c>
      <c r="C804" s="59" t="str">
        <f t="shared" si="67"/>
        <v/>
      </c>
      <c r="D804" s="60" t="str">
        <f t="shared" si="68"/>
        <v/>
      </c>
      <c r="E804" s="61" t="str">
        <f>IF(A804="","",InterestRate/VLOOKUP(PaymentFrqcy,Mapping!$A:$B,2,FALSE))</f>
        <v/>
      </c>
      <c r="F804" s="62" t="str">
        <f>IF(A804="","",PMT(E804,Duration*VLOOKUP(PaymentFrqcy,Mapping!A:B,2,FALSE),LoanAmount,,VLOOKUP(PaymentsDue,Mapping!$A:$B,2,FALSE)))</f>
        <v/>
      </c>
      <c r="G804" s="62" t="str">
        <f>IF(A804="","",PPMT(E804,A804,Duration*VLOOKUP(PaymentFrqcy,Mapping!A:B,2,FALSE),LoanAmount,,VLOOKUP(PaymentsDue,Mapping!$A:$B,2,FALSE)))</f>
        <v/>
      </c>
      <c r="H804" s="62" t="str">
        <f>IF(A804="","",IPMT(E804,A804,Duration*VLOOKUP(PaymentFrqcy,Mapping!$A:$B,2,FALSE),LoanAmount,,VLOOKUP(PaymentsDue,Mapping!$A:$B,2,FALSE)))</f>
        <v/>
      </c>
      <c r="I804" s="58" t="str">
        <f t="shared" si="69"/>
        <v/>
      </c>
      <c r="J804" s="12" t="str">
        <f t="shared" si="70"/>
        <v/>
      </c>
      <c r="K804" s="78" t="str">
        <f t="shared" si="71"/>
        <v/>
      </c>
    </row>
    <row r="805" spans="1:11" x14ac:dyDescent="0.2">
      <c r="A805" s="12" t="str">
        <f>IFERROR(IF(A804+1&lt;=Duration*VLOOKUP(PaymentFrqcy,Mapping!A:B,2,FALSE),A804+1,""),"")</f>
        <v/>
      </c>
      <c r="B805" s="58" t="str">
        <f t="shared" si="72"/>
        <v/>
      </c>
      <c r="C805" s="59" t="str">
        <f t="shared" si="67"/>
        <v/>
      </c>
      <c r="D805" s="60" t="str">
        <f t="shared" si="68"/>
        <v/>
      </c>
      <c r="E805" s="61" t="str">
        <f>IF(A805="","",InterestRate/VLOOKUP(PaymentFrqcy,Mapping!$A:$B,2,FALSE))</f>
        <v/>
      </c>
      <c r="F805" s="62" t="str">
        <f>IF(A805="","",PMT(E805,Duration*VLOOKUP(PaymentFrqcy,Mapping!A:B,2,FALSE),LoanAmount,,VLOOKUP(PaymentsDue,Mapping!$A:$B,2,FALSE)))</f>
        <v/>
      </c>
      <c r="G805" s="62" t="str">
        <f>IF(A805="","",PPMT(E805,A805,Duration*VLOOKUP(PaymentFrqcy,Mapping!A:B,2,FALSE),LoanAmount,,VLOOKUP(PaymentsDue,Mapping!$A:$B,2,FALSE)))</f>
        <v/>
      </c>
      <c r="H805" s="62" t="str">
        <f>IF(A805="","",IPMT(E805,A805,Duration*VLOOKUP(PaymentFrqcy,Mapping!$A:$B,2,FALSE),LoanAmount,,VLOOKUP(PaymentsDue,Mapping!$A:$B,2,FALSE)))</f>
        <v/>
      </c>
      <c r="I805" s="58" t="str">
        <f t="shared" si="69"/>
        <v/>
      </c>
      <c r="J805" s="12" t="str">
        <f t="shared" si="70"/>
        <v/>
      </c>
      <c r="K805" s="78" t="str">
        <f t="shared" si="71"/>
        <v/>
      </c>
    </row>
    <row r="806" spans="1:11" x14ac:dyDescent="0.2">
      <c r="A806" s="12" t="str">
        <f>IFERROR(IF(A805+1&lt;=Duration*VLOOKUP(PaymentFrqcy,Mapping!A:B,2,FALSE),A805+1,""),"")</f>
        <v/>
      </c>
      <c r="B806" s="58" t="str">
        <f t="shared" si="72"/>
        <v/>
      </c>
      <c r="C806" s="59" t="str">
        <f t="shared" si="67"/>
        <v/>
      </c>
      <c r="D806" s="60" t="str">
        <f t="shared" si="68"/>
        <v/>
      </c>
      <c r="E806" s="61" t="str">
        <f>IF(A806="","",InterestRate/VLOOKUP(PaymentFrqcy,Mapping!$A:$B,2,FALSE))</f>
        <v/>
      </c>
      <c r="F806" s="62" t="str">
        <f>IF(A806="","",PMT(E806,Duration*VLOOKUP(PaymentFrqcy,Mapping!A:B,2,FALSE),LoanAmount,,VLOOKUP(PaymentsDue,Mapping!$A:$B,2,FALSE)))</f>
        <v/>
      </c>
      <c r="G806" s="62" t="str">
        <f>IF(A806="","",PPMT(E806,A806,Duration*VLOOKUP(PaymentFrqcy,Mapping!A:B,2,FALSE),LoanAmount,,VLOOKUP(PaymentsDue,Mapping!$A:$B,2,FALSE)))</f>
        <v/>
      </c>
      <c r="H806" s="62" t="str">
        <f>IF(A806="","",IPMT(E806,A806,Duration*VLOOKUP(PaymentFrqcy,Mapping!$A:$B,2,FALSE),LoanAmount,,VLOOKUP(PaymentsDue,Mapping!$A:$B,2,FALSE)))</f>
        <v/>
      </c>
      <c r="I806" s="58" t="str">
        <f t="shared" si="69"/>
        <v/>
      </c>
      <c r="J806" s="12" t="str">
        <f t="shared" si="70"/>
        <v/>
      </c>
      <c r="K806" s="78" t="str">
        <f t="shared" si="71"/>
        <v/>
      </c>
    </row>
    <row r="807" spans="1:11" x14ac:dyDescent="0.2">
      <c r="A807" s="12" t="str">
        <f>IFERROR(IF(A806+1&lt;=Duration*VLOOKUP(PaymentFrqcy,Mapping!A:B,2,FALSE),A806+1,""),"")</f>
        <v/>
      </c>
      <c r="B807" s="58" t="str">
        <f t="shared" si="72"/>
        <v/>
      </c>
      <c r="C807" s="59" t="str">
        <f t="shared" si="67"/>
        <v/>
      </c>
      <c r="D807" s="60" t="str">
        <f t="shared" si="68"/>
        <v/>
      </c>
      <c r="E807" s="61" t="str">
        <f>IF(A807="","",InterestRate/VLOOKUP(PaymentFrqcy,Mapping!$A:$B,2,FALSE))</f>
        <v/>
      </c>
      <c r="F807" s="62" t="str">
        <f>IF(A807="","",PMT(E807,Duration*VLOOKUP(PaymentFrqcy,Mapping!A:B,2,FALSE),LoanAmount,,VLOOKUP(PaymentsDue,Mapping!$A:$B,2,FALSE)))</f>
        <v/>
      </c>
      <c r="G807" s="62" t="str">
        <f>IF(A807="","",PPMT(E807,A807,Duration*VLOOKUP(PaymentFrqcy,Mapping!A:B,2,FALSE),LoanAmount,,VLOOKUP(PaymentsDue,Mapping!$A:$B,2,FALSE)))</f>
        <v/>
      </c>
      <c r="H807" s="62" t="str">
        <f>IF(A807="","",IPMT(E807,A807,Duration*VLOOKUP(PaymentFrqcy,Mapping!$A:$B,2,FALSE),LoanAmount,,VLOOKUP(PaymentsDue,Mapping!$A:$B,2,FALSE)))</f>
        <v/>
      </c>
      <c r="I807" s="58" t="str">
        <f t="shared" si="69"/>
        <v/>
      </c>
      <c r="J807" s="12" t="str">
        <f t="shared" si="70"/>
        <v/>
      </c>
      <c r="K807" s="78" t="str">
        <f t="shared" si="71"/>
        <v/>
      </c>
    </row>
    <row r="808" spans="1:11" x14ac:dyDescent="0.2">
      <c r="A808" s="12" t="str">
        <f>IFERROR(IF(A807+1&lt;=Duration*VLOOKUP(PaymentFrqcy,Mapping!A:B,2,FALSE),A807+1,""),"")</f>
        <v/>
      </c>
      <c r="B808" s="58" t="str">
        <f t="shared" si="72"/>
        <v/>
      </c>
      <c r="C808" s="59" t="str">
        <f t="shared" si="67"/>
        <v/>
      </c>
      <c r="D808" s="60" t="str">
        <f t="shared" si="68"/>
        <v/>
      </c>
      <c r="E808" s="61" t="str">
        <f>IF(A808="","",InterestRate/VLOOKUP(PaymentFrqcy,Mapping!$A:$B,2,FALSE))</f>
        <v/>
      </c>
      <c r="F808" s="62" t="str">
        <f>IF(A808="","",PMT(E808,Duration*VLOOKUP(PaymentFrqcy,Mapping!A:B,2,FALSE),LoanAmount,,VLOOKUP(PaymentsDue,Mapping!$A:$B,2,FALSE)))</f>
        <v/>
      </c>
      <c r="G808" s="62" t="str">
        <f>IF(A808="","",PPMT(E808,A808,Duration*VLOOKUP(PaymentFrqcy,Mapping!A:B,2,FALSE),LoanAmount,,VLOOKUP(PaymentsDue,Mapping!$A:$B,2,FALSE)))</f>
        <v/>
      </c>
      <c r="H808" s="62" t="str">
        <f>IF(A808="","",IPMT(E808,A808,Duration*VLOOKUP(PaymentFrqcy,Mapping!$A:$B,2,FALSE),LoanAmount,,VLOOKUP(PaymentsDue,Mapping!$A:$B,2,FALSE)))</f>
        <v/>
      </c>
      <c r="I808" s="58" t="str">
        <f t="shared" si="69"/>
        <v/>
      </c>
      <c r="J808" s="12" t="str">
        <f t="shared" si="70"/>
        <v/>
      </c>
      <c r="K808" s="78" t="str">
        <f t="shared" si="71"/>
        <v/>
      </c>
    </row>
    <row r="809" spans="1:11" x14ac:dyDescent="0.2">
      <c r="A809" s="12" t="str">
        <f>IFERROR(IF(A808+1&lt;=Duration*VLOOKUP(PaymentFrqcy,Mapping!A:B,2,FALSE),A808+1,""),"")</f>
        <v/>
      </c>
      <c r="B809" s="58" t="str">
        <f t="shared" si="72"/>
        <v/>
      </c>
      <c r="C809" s="59" t="str">
        <f t="shared" si="67"/>
        <v/>
      </c>
      <c r="D809" s="60" t="str">
        <f t="shared" si="68"/>
        <v/>
      </c>
      <c r="E809" s="61" t="str">
        <f>IF(A809="","",InterestRate/VLOOKUP(PaymentFrqcy,Mapping!$A:$B,2,FALSE))</f>
        <v/>
      </c>
      <c r="F809" s="62" t="str">
        <f>IF(A809="","",PMT(E809,Duration*VLOOKUP(PaymentFrqcy,Mapping!A:B,2,FALSE),LoanAmount,,VLOOKUP(PaymentsDue,Mapping!$A:$B,2,FALSE)))</f>
        <v/>
      </c>
      <c r="G809" s="62" t="str">
        <f>IF(A809="","",PPMT(E809,A809,Duration*VLOOKUP(PaymentFrqcy,Mapping!A:B,2,FALSE),LoanAmount,,VLOOKUP(PaymentsDue,Mapping!$A:$B,2,FALSE)))</f>
        <v/>
      </c>
      <c r="H809" s="62" t="str">
        <f>IF(A809="","",IPMT(E809,A809,Duration*VLOOKUP(PaymentFrqcy,Mapping!$A:$B,2,FALSE),LoanAmount,,VLOOKUP(PaymentsDue,Mapping!$A:$B,2,FALSE)))</f>
        <v/>
      </c>
      <c r="I809" s="58" t="str">
        <f t="shared" si="69"/>
        <v/>
      </c>
      <c r="J809" s="12" t="str">
        <f t="shared" si="70"/>
        <v/>
      </c>
      <c r="K809" s="78" t="str">
        <f t="shared" si="71"/>
        <v/>
      </c>
    </row>
    <row r="810" spans="1:11" x14ac:dyDescent="0.2">
      <c r="A810" s="12" t="str">
        <f>IFERROR(IF(A809+1&lt;=Duration*VLOOKUP(PaymentFrqcy,Mapping!A:B,2,FALSE),A809+1,""),"")</f>
        <v/>
      </c>
      <c r="B810" s="58" t="str">
        <f t="shared" si="72"/>
        <v/>
      </c>
      <c r="C810" s="59" t="str">
        <f t="shared" si="67"/>
        <v/>
      </c>
      <c r="D810" s="60" t="str">
        <f t="shared" si="68"/>
        <v/>
      </c>
      <c r="E810" s="61" t="str">
        <f>IF(A810="","",InterestRate/VLOOKUP(PaymentFrqcy,Mapping!$A:$B,2,FALSE))</f>
        <v/>
      </c>
      <c r="F810" s="62" t="str">
        <f>IF(A810="","",PMT(E810,Duration*VLOOKUP(PaymentFrqcy,Mapping!A:B,2,FALSE),LoanAmount,,VLOOKUP(PaymentsDue,Mapping!$A:$B,2,FALSE)))</f>
        <v/>
      </c>
      <c r="G810" s="62" t="str">
        <f>IF(A810="","",PPMT(E810,A810,Duration*VLOOKUP(PaymentFrqcy,Mapping!A:B,2,FALSE),LoanAmount,,VLOOKUP(PaymentsDue,Mapping!$A:$B,2,FALSE)))</f>
        <v/>
      </c>
      <c r="H810" s="62" t="str">
        <f>IF(A810="","",IPMT(E810,A810,Duration*VLOOKUP(PaymentFrqcy,Mapping!$A:$B,2,FALSE),LoanAmount,,VLOOKUP(PaymentsDue,Mapping!$A:$B,2,FALSE)))</f>
        <v/>
      </c>
      <c r="I810" s="58" t="str">
        <f t="shared" si="69"/>
        <v/>
      </c>
      <c r="J810" s="12" t="str">
        <f t="shared" si="70"/>
        <v/>
      </c>
      <c r="K810" s="78" t="str">
        <f t="shared" si="71"/>
        <v/>
      </c>
    </row>
    <row r="811" spans="1:11" x14ac:dyDescent="0.2">
      <c r="A811" s="12" t="str">
        <f>IFERROR(IF(A810+1&lt;=Duration*VLOOKUP(PaymentFrqcy,Mapping!A:B,2,FALSE),A810+1,""),"")</f>
        <v/>
      </c>
      <c r="B811" s="58" t="str">
        <f t="shared" si="72"/>
        <v/>
      </c>
      <c r="C811" s="59" t="str">
        <f t="shared" si="67"/>
        <v/>
      </c>
      <c r="D811" s="60" t="str">
        <f t="shared" si="68"/>
        <v/>
      </c>
      <c r="E811" s="61" t="str">
        <f>IF(A811="","",InterestRate/VLOOKUP(PaymentFrqcy,Mapping!$A:$B,2,FALSE))</f>
        <v/>
      </c>
      <c r="F811" s="62" t="str">
        <f>IF(A811="","",PMT(E811,Duration*VLOOKUP(PaymentFrqcy,Mapping!A:B,2,FALSE),LoanAmount,,VLOOKUP(PaymentsDue,Mapping!$A:$B,2,FALSE)))</f>
        <v/>
      </c>
      <c r="G811" s="62" t="str">
        <f>IF(A811="","",PPMT(E811,A811,Duration*VLOOKUP(PaymentFrqcy,Mapping!A:B,2,FALSE),LoanAmount,,VLOOKUP(PaymentsDue,Mapping!$A:$B,2,FALSE)))</f>
        <v/>
      </c>
      <c r="H811" s="62" t="str">
        <f>IF(A811="","",IPMT(E811,A811,Duration*VLOOKUP(PaymentFrqcy,Mapping!$A:$B,2,FALSE),LoanAmount,,VLOOKUP(PaymentsDue,Mapping!$A:$B,2,FALSE)))</f>
        <v/>
      </c>
      <c r="I811" s="58" t="str">
        <f t="shared" si="69"/>
        <v/>
      </c>
      <c r="J811" s="12" t="str">
        <f t="shared" si="70"/>
        <v/>
      </c>
      <c r="K811" s="78" t="str">
        <f t="shared" si="71"/>
        <v/>
      </c>
    </row>
    <row r="812" spans="1:11" x14ac:dyDescent="0.2">
      <c r="A812" s="12" t="str">
        <f>IFERROR(IF(A811+1&lt;=Duration*VLOOKUP(PaymentFrqcy,Mapping!A:B,2,FALSE),A811+1,""),"")</f>
        <v/>
      </c>
      <c r="B812" s="58" t="str">
        <f t="shared" si="72"/>
        <v/>
      </c>
      <c r="C812" s="59" t="str">
        <f t="shared" si="67"/>
        <v/>
      </c>
      <c r="D812" s="60" t="str">
        <f t="shared" si="68"/>
        <v/>
      </c>
      <c r="E812" s="61" t="str">
        <f>IF(A812="","",InterestRate/VLOOKUP(PaymentFrqcy,Mapping!$A:$B,2,FALSE))</f>
        <v/>
      </c>
      <c r="F812" s="62" t="str">
        <f>IF(A812="","",PMT(E812,Duration*VLOOKUP(PaymentFrqcy,Mapping!A:B,2,FALSE),LoanAmount,,VLOOKUP(PaymentsDue,Mapping!$A:$B,2,FALSE)))</f>
        <v/>
      </c>
      <c r="G812" s="62" t="str">
        <f>IF(A812="","",PPMT(E812,A812,Duration*VLOOKUP(PaymentFrqcy,Mapping!A:B,2,FALSE),LoanAmount,,VLOOKUP(PaymentsDue,Mapping!$A:$B,2,FALSE)))</f>
        <v/>
      </c>
      <c r="H812" s="62" t="str">
        <f>IF(A812="","",IPMT(E812,A812,Duration*VLOOKUP(PaymentFrqcy,Mapping!$A:$B,2,FALSE),LoanAmount,,VLOOKUP(PaymentsDue,Mapping!$A:$B,2,FALSE)))</f>
        <v/>
      </c>
      <c r="I812" s="58" t="str">
        <f t="shared" si="69"/>
        <v/>
      </c>
      <c r="J812" s="12" t="str">
        <f t="shared" si="70"/>
        <v/>
      </c>
      <c r="K812" s="78" t="str">
        <f t="shared" si="71"/>
        <v/>
      </c>
    </row>
    <row r="813" spans="1:11" x14ac:dyDescent="0.2">
      <c r="A813" s="12" t="str">
        <f>IFERROR(IF(A812+1&lt;=Duration*VLOOKUP(PaymentFrqcy,Mapping!A:B,2,FALSE),A812+1,""),"")</f>
        <v/>
      </c>
      <c r="B813" s="58" t="str">
        <f t="shared" si="72"/>
        <v/>
      </c>
      <c r="C813" s="59" t="str">
        <f t="shared" si="67"/>
        <v/>
      </c>
      <c r="D813" s="60" t="str">
        <f t="shared" si="68"/>
        <v/>
      </c>
      <c r="E813" s="61" t="str">
        <f>IF(A813="","",InterestRate/VLOOKUP(PaymentFrqcy,Mapping!$A:$B,2,FALSE))</f>
        <v/>
      </c>
      <c r="F813" s="62" t="str">
        <f>IF(A813="","",PMT(E813,Duration*VLOOKUP(PaymentFrqcy,Mapping!A:B,2,FALSE),LoanAmount,,VLOOKUP(PaymentsDue,Mapping!$A:$B,2,FALSE)))</f>
        <v/>
      </c>
      <c r="G813" s="62" t="str">
        <f>IF(A813="","",PPMT(E813,A813,Duration*VLOOKUP(PaymentFrqcy,Mapping!A:B,2,FALSE),LoanAmount,,VLOOKUP(PaymentsDue,Mapping!$A:$B,2,FALSE)))</f>
        <v/>
      </c>
      <c r="H813" s="62" t="str">
        <f>IF(A813="","",IPMT(E813,A813,Duration*VLOOKUP(PaymentFrqcy,Mapping!$A:$B,2,FALSE),LoanAmount,,VLOOKUP(PaymentsDue,Mapping!$A:$B,2,FALSE)))</f>
        <v/>
      </c>
      <c r="I813" s="58" t="str">
        <f t="shared" si="69"/>
        <v/>
      </c>
      <c r="J813" s="12" t="str">
        <f t="shared" si="70"/>
        <v/>
      </c>
      <c r="K813" s="78" t="str">
        <f t="shared" si="71"/>
        <v/>
      </c>
    </row>
    <row r="814" spans="1:11" x14ac:dyDescent="0.2">
      <c r="A814" s="12" t="str">
        <f>IFERROR(IF(A813+1&lt;=Duration*VLOOKUP(PaymentFrqcy,Mapping!A:B,2,FALSE),A813+1,""),"")</f>
        <v/>
      </c>
      <c r="B814" s="58" t="str">
        <f t="shared" si="72"/>
        <v/>
      </c>
      <c r="C814" s="59" t="str">
        <f t="shared" ref="C814:C877" si="73">IF(AND(A814&lt;&gt;"",PaymentFrqcy="Monthly"),DATE(YEAR(C813),MONTH(C813)+1,DAY(C813)),IF(AND(A814&lt;&gt;"",PaymentFrqcy="Quarterly"),DATE(YEAR(C813),MONTH(C813)+3,DAY(C813)),IF(AND(A814&lt;&gt;"",PaymentFrqcy="Semi-Annually"),DATE(YEAR(C813),MONTH(C813)+6,DAY(C813)),"")))</f>
        <v/>
      </c>
      <c r="D814" s="60" t="str">
        <f t="shared" ref="D814:D877" si="74">IFERROR(YEAR(C814),"")</f>
        <v/>
      </c>
      <c r="E814" s="61" t="str">
        <f>IF(A814="","",InterestRate/VLOOKUP(PaymentFrqcy,Mapping!$A:$B,2,FALSE))</f>
        <v/>
      </c>
      <c r="F814" s="62" t="str">
        <f>IF(A814="","",PMT(E814,Duration*VLOOKUP(PaymentFrqcy,Mapping!A:B,2,FALSE),LoanAmount,,VLOOKUP(PaymentsDue,Mapping!$A:$B,2,FALSE)))</f>
        <v/>
      </c>
      <c r="G814" s="62" t="str">
        <f>IF(A814="","",PPMT(E814,A814,Duration*VLOOKUP(PaymentFrqcy,Mapping!A:B,2,FALSE),LoanAmount,,VLOOKUP(PaymentsDue,Mapping!$A:$B,2,FALSE)))</f>
        <v/>
      </c>
      <c r="H814" s="62" t="str">
        <f>IF(A814="","",IPMT(E814,A814,Duration*VLOOKUP(PaymentFrqcy,Mapping!$A:$B,2,FALSE),LoanAmount,,VLOOKUP(PaymentsDue,Mapping!$A:$B,2,FALSE)))</f>
        <v/>
      </c>
      <c r="I814" s="58" t="str">
        <f t="shared" ref="I814:I877" si="75">IFERROR(B814+G814,"")</f>
        <v/>
      </c>
      <c r="J814" s="12" t="str">
        <f t="shared" ref="J814:J877" si="76">IF(A814="","",MONTH(C814))</f>
        <v/>
      </c>
      <c r="K814" s="78" t="str">
        <f t="shared" ref="K814:K877" si="77">IF(A814="","",YEAR(C814))</f>
        <v/>
      </c>
    </row>
    <row r="815" spans="1:11" x14ac:dyDescent="0.2">
      <c r="A815" s="12" t="str">
        <f>IFERROR(IF(A814+1&lt;=Duration*VLOOKUP(PaymentFrqcy,Mapping!A:B,2,FALSE),A814+1,""),"")</f>
        <v/>
      </c>
      <c r="B815" s="58" t="str">
        <f t="shared" si="72"/>
        <v/>
      </c>
      <c r="C815" s="59" t="str">
        <f t="shared" si="73"/>
        <v/>
      </c>
      <c r="D815" s="60" t="str">
        <f t="shared" si="74"/>
        <v/>
      </c>
      <c r="E815" s="61" t="str">
        <f>IF(A815="","",InterestRate/VLOOKUP(PaymentFrqcy,Mapping!$A:$B,2,FALSE))</f>
        <v/>
      </c>
      <c r="F815" s="62" t="str">
        <f>IF(A815="","",PMT(E815,Duration*VLOOKUP(PaymentFrqcy,Mapping!A:B,2,FALSE),LoanAmount,,VLOOKUP(PaymentsDue,Mapping!$A:$B,2,FALSE)))</f>
        <v/>
      </c>
      <c r="G815" s="62" t="str">
        <f>IF(A815="","",PPMT(E815,A815,Duration*VLOOKUP(PaymentFrqcy,Mapping!A:B,2,FALSE),LoanAmount,,VLOOKUP(PaymentsDue,Mapping!$A:$B,2,FALSE)))</f>
        <v/>
      </c>
      <c r="H815" s="62" t="str">
        <f>IF(A815="","",IPMT(E815,A815,Duration*VLOOKUP(PaymentFrqcy,Mapping!$A:$B,2,FALSE),LoanAmount,,VLOOKUP(PaymentsDue,Mapping!$A:$B,2,FALSE)))</f>
        <v/>
      </c>
      <c r="I815" s="58" t="str">
        <f t="shared" si="75"/>
        <v/>
      </c>
      <c r="J815" s="12" t="str">
        <f t="shared" si="76"/>
        <v/>
      </c>
      <c r="K815" s="78" t="str">
        <f t="shared" si="77"/>
        <v/>
      </c>
    </row>
    <row r="816" spans="1:11" x14ac:dyDescent="0.2">
      <c r="A816" s="12" t="str">
        <f>IFERROR(IF(A815+1&lt;=Duration*VLOOKUP(PaymentFrqcy,Mapping!A:B,2,FALSE),A815+1,""),"")</f>
        <v/>
      </c>
      <c r="B816" s="58" t="str">
        <f t="shared" si="72"/>
        <v/>
      </c>
      <c r="C816" s="59" t="str">
        <f t="shared" si="73"/>
        <v/>
      </c>
      <c r="D816" s="60" t="str">
        <f t="shared" si="74"/>
        <v/>
      </c>
      <c r="E816" s="61" t="str">
        <f>IF(A816="","",InterestRate/VLOOKUP(PaymentFrqcy,Mapping!$A:$B,2,FALSE))</f>
        <v/>
      </c>
      <c r="F816" s="62" t="str">
        <f>IF(A816="","",PMT(E816,Duration*VLOOKUP(PaymentFrqcy,Mapping!A:B,2,FALSE),LoanAmount,,VLOOKUP(PaymentsDue,Mapping!$A:$B,2,FALSE)))</f>
        <v/>
      </c>
      <c r="G816" s="62" t="str">
        <f>IF(A816="","",PPMT(E816,A816,Duration*VLOOKUP(PaymentFrqcy,Mapping!A:B,2,FALSE),LoanAmount,,VLOOKUP(PaymentsDue,Mapping!$A:$B,2,FALSE)))</f>
        <v/>
      </c>
      <c r="H816" s="62" t="str">
        <f>IF(A816="","",IPMT(E816,A816,Duration*VLOOKUP(PaymentFrqcy,Mapping!$A:$B,2,FALSE),LoanAmount,,VLOOKUP(PaymentsDue,Mapping!$A:$B,2,FALSE)))</f>
        <v/>
      </c>
      <c r="I816" s="58" t="str">
        <f t="shared" si="75"/>
        <v/>
      </c>
      <c r="J816" s="12" t="str">
        <f t="shared" si="76"/>
        <v/>
      </c>
      <c r="K816" s="78" t="str">
        <f t="shared" si="77"/>
        <v/>
      </c>
    </row>
    <row r="817" spans="1:11" x14ac:dyDescent="0.2">
      <c r="A817" s="12" t="str">
        <f>IFERROR(IF(A816+1&lt;=Duration*VLOOKUP(PaymentFrqcy,Mapping!A:B,2,FALSE),A816+1,""),"")</f>
        <v/>
      </c>
      <c r="B817" s="58" t="str">
        <f t="shared" si="72"/>
        <v/>
      </c>
      <c r="C817" s="59" t="str">
        <f t="shared" si="73"/>
        <v/>
      </c>
      <c r="D817" s="60" t="str">
        <f t="shared" si="74"/>
        <v/>
      </c>
      <c r="E817" s="61" t="str">
        <f>IF(A817="","",InterestRate/VLOOKUP(PaymentFrqcy,Mapping!$A:$B,2,FALSE))</f>
        <v/>
      </c>
      <c r="F817" s="62" t="str">
        <f>IF(A817="","",PMT(E817,Duration*VLOOKUP(PaymentFrqcy,Mapping!A:B,2,FALSE),LoanAmount,,VLOOKUP(PaymentsDue,Mapping!$A:$B,2,FALSE)))</f>
        <v/>
      </c>
      <c r="G817" s="62" t="str">
        <f>IF(A817="","",PPMT(E817,A817,Duration*VLOOKUP(PaymentFrqcy,Mapping!A:B,2,FALSE),LoanAmount,,VLOOKUP(PaymentsDue,Mapping!$A:$B,2,FALSE)))</f>
        <v/>
      </c>
      <c r="H817" s="62" t="str">
        <f>IF(A817="","",IPMT(E817,A817,Duration*VLOOKUP(PaymentFrqcy,Mapping!$A:$B,2,FALSE),LoanAmount,,VLOOKUP(PaymentsDue,Mapping!$A:$B,2,FALSE)))</f>
        <v/>
      </c>
      <c r="I817" s="58" t="str">
        <f t="shared" si="75"/>
        <v/>
      </c>
      <c r="J817" s="12" t="str">
        <f t="shared" si="76"/>
        <v/>
      </c>
      <c r="K817" s="78" t="str">
        <f t="shared" si="77"/>
        <v/>
      </c>
    </row>
    <row r="818" spans="1:11" x14ac:dyDescent="0.2">
      <c r="A818" s="12" t="str">
        <f>IFERROR(IF(A817+1&lt;=Duration*VLOOKUP(PaymentFrqcy,Mapping!A:B,2,FALSE),A817+1,""),"")</f>
        <v/>
      </c>
      <c r="B818" s="58" t="str">
        <f t="shared" si="72"/>
        <v/>
      </c>
      <c r="C818" s="59" t="str">
        <f t="shared" si="73"/>
        <v/>
      </c>
      <c r="D818" s="60" t="str">
        <f t="shared" si="74"/>
        <v/>
      </c>
      <c r="E818" s="61" t="str">
        <f>IF(A818="","",InterestRate/VLOOKUP(PaymentFrqcy,Mapping!$A:$B,2,FALSE))</f>
        <v/>
      </c>
      <c r="F818" s="62" t="str">
        <f>IF(A818="","",PMT(E818,Duration*VLOOKUP(PaymentFrqcy,Mapping!A:B,2,FALSE),LoanAmount,,VLOOKUP(PaymentsDue,Mapping!$A:$B,2,FALSE)))</f>
        <v/>
      </c>
      <c r="G818" s="62" t="str">
        <f>IF(A818="","",PPMT(E818,A818,Duration*VLOOKUP(PaymentFrqcy,Mapping!A:B,2,FALSE),LoanAmount,,VLOOKUP(PaymentsDue,Mapping!$A:$B,2,FALSE)))</f>
        <v/>
      </c>
      <c r="H818" s="62" t="str">
        <f>IF(A818="","",IPMT(E818,A818,Duration*VLOOKUP(PaymentFrqcy,Mapping!$A:$B,2,FALSE),LoanAmount,,VLOOKUP(PaymentsDue,Mapping!$A:$B,2,FALSE)))</f>
        <v/>
      </c>
      <c r="I818" s="58" t="str">
        <f t="shared" si="75"/>
        <v/>
      </c>
      <c r="J818" s="12" t="str">
        <f t="shared" si="76"/>
        <v/>
      </c>
      <c r="K818" s="78" t="str">
        <f t="shared" si="77"/>
        <v/>
      </c>
    </row>
    <row r="819" spans="1:11" x14ac:dyDescent="0.2">
      <c r="A819" s="12" t="str">
        <f>IFERROR(IF(A818+1&lt;=Duration*VLOOKUP(PaymentFrqcy,Mapping!A:B,2,FALSE),A818+1,""),"")</f>
        <v/>
      </c>
      <c r="B819" s="58" t="str">
        <f t="shared" si="72"/>
        <v/>
      </c>
      <c r="C819" s="59" t="str">
        <f t="shared" si="73"/>
        <v/>
      </c>
      <c r="D819" s="60" t="str">
        <f t="shared" si="74"/>
        <v/>
      </c>
      <c r="E819" s="61" t="str">
        <f>IF(A819="","",InterestRate/VLOOKUP(PaymentFrqcy,Mapping!$A:$B,2,FALSE))</f>
        <v/>
      </c>
      <c r="F819" s="62" t="str">
        <f>IF(A819="","",PMT(E819,Duration*VLOOKUP(PaymentFrqcy,Mapping!A:B,2,FALSE),LoanAmount,,VLOOKUP(PaymentsDue,Mapping!$A:$B,2,FALSE)))</f>
        <v/>
      </c>
      <c r="G819" s="62" t="str">
        <f>IF(A819="","",PPMT(E819,A819,Duration*VLOOKUP(PaymentFrqcy,Mapping!A:B,2,FALSE),LoanAmount,,VLOOKUP(PaymentsDue,Mapping!$A:$B,2,FALSE)))</f>
        <v/>
      </c>
      <c r="H819" s="62" t="str">
        <f>IF(A819="","",IPMT(E819,A819,Duration*VLOOKUP(PaymentFrqcy,Mapping!$A:$B,2,FALSE),LoanAmount,,VLOOKUP(PaymentsDue,Mapping!$A:$B,2,FALSE)))</f>
        <v/>
      </c>
      <c r="I819" s="58" t="str">
        <f t="shared" si="75"/>
        <v/>
      </c>
      <c r="J819" s="12" t="str">
        <f t="shared" si="76"/>
        <v/>
      </c>
      <c r="K819" s="78" t="str">
        <f t="shared" si="77"/>
        <v/>
      </c>
    </row>
    <row r="820" spans="1:11" x14ac:dyDescent="0.2">
      <c r="A820" s="12" t="str">
        <f>IFERROR(IF(A819+1&lt;=Duration*VLOOKUP(PaymentFrqcy,Mapping!A:B,2,FALSE),A819+1,""),"")</f>
        <v/>
      </c>
      <c r="B820" s="58" t="str">
        <f t="shared" ref="B820:B883" si="78">IFERROR(IF(ROUNDDOWN(I819,0)=0,"",I819),"")</f>
        <v/>
      </c>
      <c r="C820" s="59" t="str">
        <f t="shared" si="73"/>
        <v/>
      </c>
      <c r="D820" s="60" t="str">
        <f t="shared" si="74"/>
        <v/>
      </c>
      <c r="E820" s="61" t="str">
        <f>IF(A820="","",InterestRate/VLOOKUP(PaymentFrqcy,Mapping!$A:$B,2,FALSE))</f>
        <v/>
      </c>
      <c r="F820" s="62" t="str">
        <f>IF(A820="","",PMT(E820,Duration*VLOOKUP(PaymentFrqcy,Mapping!A:B,2,FALSE),LoanAmount,,VLOOKUP(PaymentsDue,Mapping!$A:$B,2,FALSE)))</f>
        <v/>
      </c>
      <c r="G820" s="62" t="str">
        <f>IF(A820="","",PPMT(E820,A820,Duration*VLOOKUP(PaymentFrqcy,Mapping!A:B,2,FALSE),LoanAmount,,VLOOKUP(PaymentsDue,Mapping!$A:$B,2,FALSE)))</f>
        <v/>
      </c>
      <c r="H820" s="62" t="str">
        <f>IF(A820="","",IPMT(E820,A820,Duration*VLOOKUP(PaymentFrqcy,Mapping!$A:$B,2,FALSE),LoanAmount,,VLOOKUP(PaymentsDue,Mapping!$A:$B,2,FALSE)))</f>
        <v/>
      </c>
      <c r="I820" s="58" t="str">
        <f t="shared" si="75"/>
        <v/>
      </c>
      <c r="J820" s="12" t="str">
        <f t="shared" si="76"/>
        <v/>
      </c>
      <c r="K820" s="78" t="str">
        <f t="shared" si="77"/>
        <v/>
      </c>
    </row>
    <row r="821" spans="1:11" x14ac:dyDescent="0.2">
      <c r="A821" s="12" t="str">
        <f>IFERROR(IF(A820+1&lt;=Duration*VLOOKUP(PaymentFrqcy,Mapping!A:B,2,FALSE),A820+1,""),"")</f>
        <v/>
      </c>
      <c r="B821" s="58" t="str">
        <f t="shared" si="78"/>
        <v/>
      </c>
      <c r="C821" s="59" t="str">
        <f t="shared" si="73"/>
        <v/>
      </c>
      <c r="D821" s="60" t="str">
        <f t="shared" si="74"/>
        <v/>
      </c>
      <c r="E821" s="61" t="str">
        <f>IF(A821="","",InterestRate/VLOOKUP(PaymentFrqcy,Mapping!$A:$B,2,FALSE))</f>
        <v/>
      </c>
      <c r="F821" s="62" t="str">
        <f>IF(A821="","",PMT(E821,Duration*VLOOKUP(PaymentFrqcy,Mapping!A:B,2,FALSE),LoanAmount,,VLOOKUP(PaymentsDue,Mapping!$A:$B,2,FALSE)))</f>
        <v/>
      </c>
      <c r="G821" s="62" t="str">
        <f>IF(A821="","",PPMT(E821,A821,Duration*VLOOKUP(PaymentFrqcy,Mapping!A:B,2,FALSE),LoanAmount,,VLOOKUP(PaymentsDue,Mapping!$A:$B,2,FALSE)))</f>
        <v/>
      </c>
      <c r="H821" s="62" t="str">
        <f>IF(A821="","",IPMT(E821,A821,Duration*VLOOKUP(PaymentFrqcy,Mapping!$A:$B,2,FALSE),LoanAmount,,VLOOKUP(PaymentsDue,Mapping!$A:$B,2,FALSE)))</f>
        <v/>
      </c>
      <c r="I821" s="58" t="str">
        <f t="shared" si="75"/>
        <v/>
      </c>
      <c r="J821" s="12" t="str">
        <f t="shared" si="76"/>
        <v/>
      </c>
      <c r="K821" s="78" t="str">
        <f t="shared" si="77"/>
        <v/>
      </c>
    </row>
    <row r="822" spans="1:11" x14ac:dyDescent="0.2">
      <c r="A822" s="12" t="str">
        <f>IFERROR(IF(A821+1&lt;=Duration*VLOOKUP(PaymentFrqcy,Mapping!A:B,2,FALSE),A821+1,""),"")</f>
        <v/>
      </c>
      <c r="B822" s="58" t="str">
        <f t="shared" si="78"/>
        <v/>
      </c>
      <c r="C822" s="59" t="str">
        <f t="shared" si="73"/>
        <v/>
      </c>
      <c r="D822" s="60" t="str">
        <f t="shared" si="74"/>
        <v/>
      </c>
      <c r="E822" s="61" t="str">
        <f>IF(A822="","",InterestRate/VLOOKUP(PaymentFrqcy,Mapping!$A:$B,2,FALSE))</f>
        <v/>
      </c>
      <c r="F822" s="62" t="str">
        <f>IF(A822="","",PMT(E822,Duration*VLOOKUP(PaymentFrqcy,Mapping!A:B,2,FALSE),LoanAmount,,VLOOKUP(PaymentsDue,Mapping!$A:$B,2,FALSE)))</f>
        <v/>
      </c>
      <c r="G822" s="62" t="str">
        <f>IF(A822="","",PPMT(E822,A822,Duration*VLOOKUP(PaymentFrqcy,Mapping!A:B,2,FALSE),LoanAmount,,VLOOKUP(PaymentsDue,Mapping!$A:$B,2,FALSE)))</f>
        <v/>
      </c>
      <c r="H822" s="62" t="str">
        <f>IF(A822="","",IPMT(E822,A822,Duration*VLOOKUP(PaymentFrqcy,Mapping!$A:$B,2,FALSE),LoanAmount,,VLOOKUP(PaymentsDue,Mapping!$A:$B,2,FALSE)))</f>
        <v/>
      </c>
      <c r="I822" s="58" t="str">
        <f t="shared" si="75"/>
        <v/>
      </c>
      <c r="J822" s="12" t="str">
        <f t="shared" si="76"/>
        <v/>
      </c>
      <c r="K822" s="78" t="str">
        <f t="shared" si="77"/>
        <v/>
      </c>
    </row>
    <row r="823" spans="1:11" x14ac:dyDescent="0.2">
      <c r="A823" s="12" t="str">
        <f>IFERROR(IF(A822+1&lt;=Duration*VLOOKUP(PaymentFrqcy,Mapping!A:B,2,FALSE),A822+1,""),"")</f>
        <v/>
      </c>
      <c r="B823" s="58" t="str">
        <f t="shared" si="78"/>
        <v/>
      </c>
      <c r="C823" s="59" t="str">
        <f t="shared" si="73"/>
        <v/>
      </c>
      <c r="D823" s="60" t="str">
        <f t="shared" si="74"/>
        <v/>
      </c>
      <c r="E823" s="61" t="str">
        <f>IF(A823="","",InterestRate/VLOOKUP(PaymentFrqcy,Mapping!$A:$B,2,FALSE))</f>
        <v/>
      </c>
      <c r="F823" s="62" t="str">
        <f>IF(A823="","",PMT(E823,Duration*VLOOKUP(PaymentFrqcy,Mapping!A:B,2,FALSE),LoanAmount,,VLOOKUP(PaymentsDue,Mapping!$A:$B,2,FALSE)))</f>
        <v/>
      </c>
      <c r="G823" s="62" t="str">
        <f>IF(A823="","",PPMT(E823,A823,Duration*VLOOKUP(PaymentFrqcy,Mapping!A:B,2,FALSE),LoanAmount,,VLOOKUP(PaymentsDue,Mapping!$A:$B,2,FALSE)))</f>
        <v/>
      </c>
      <c r="H823" s="62" t="str">
        <f>IF(A823="","",IPMT(E823,A823,Duration*VLOOKUP(PaymentFrqcy,Mapping!$A:$B,2,FALSE),LoanAmount,,VLOOKUP(PaymentsDue,Mapping!$A:$B,2,FALSE)))</f>
        <v/>
      </c>
      <c r="I823" s="58" t="str">
        <f t="shared" si="75"/>
        <v/>
      </c>
      <c r="J823" s="12" t="str">
        <f t="shared" si="76"/>
        <v/>
      </c>
      <c r="K823" s="78" t="str">
        <f t="shared" si="77"/>
        <v/>
      </c>
    </row>
    <row r="824" spans="1:11" x14ac:dyDescent="0.2">
      <c r="A824" s="12" t="str">
        <f>IFERROR(IF(A823+1&lt;=Duration*VLOOKUP(PaymentFrqcy,Mapping!A:B,2,FALSE),A823+1,""),"")</f>
        <v/>
      </c>
      <c r="B824" s="58" t="str">
        <f t="shared" si="78"/>
        <v/>
      </c>
      <c r="C824" s="59" t="str">
        <f t="shared" si="73"/>
        <v/>
      </c>
      <c r="D824" s="60" t="str">
        <f t="shared" si="74"/>
        <v/>
      </c>
      <c r="E824" s="61" t="str">
        <f>IF(A824="","",InterestRate/VLOOKUP(PaymentFrqcy,Mapping!$A:$B,2,FALSE))</f>
        <v/>
      </c>
      <c r="F824" s="62" t="str">
        <f>IF(A824="","",PMT(E824,Duration*VLOOKUP(PaymentFrqcy,Mapping!A:B,2,FALSE),LoanAmount,,VLOOKUP(PaymentsDue,Mapping!$A:$B,2,FALSE)))</f>
        <v/>
      </c>
      <c r="G824" s="62" t="str">
        <f>IF(A824="","",PPMT(E824,A824,Duration*VLOOKUP(PaymentFrqcy,Mapping!A:B,2,FALSE),LoanAmount,,VLOOKUP(PaymentsDue,Mapping!$A:$B,2,FALSE)))</f>
        <v/>
      </c>
      <c r="H824" s="62" t="str">
        <f>IF(A824="","",IPMT(E824,A824,Duration*VLOOKUP(PaymentFrqcy,Mapping!$A:$B,2,FALSE),LoanAmount,,VLOOKUP(PaymentsDue,Mapping!$A:$B,2,FALSE)))</f>
        <v/>
      </c>
      <c r="I824" s="58" t="str">
        <f t="shared" si="75"/>
        <v/>
      </c>
      <c r="J824" s="12" t="str">
        <f t="shared" si="76"/>
        <v/>
      </c>
      <c r="K824" s="78" t="str">
        <f t="shared" si="77"/>
        <v/>
      </c>
    </row>
    <row r="825" spans="1:11" x14ac:dyDescent="0.2">
      <c r="A825" s="12" t="str">
        <f>IFERROR(IF(A824+1&lt;=Duration*VLOOKUP(PaymentFrqcy,Mapping!A:B,2,FALSE),A824+1,""),"")</f>
        <v/>
      </c>
      <c r="B825" s="58" t="str">
        <f t="shared" si="78"/>
        <v/>
      </c>
      <c r="C825" s="59" t="str">
        <f t="shared" si="73"/>
        <v/>
      </c>
      <c r="D825" s="60" t="str">
        <f t="shared" si="74"/>
        <v/>
      </c>
      <c r="E825" s="61" t="str">
        <f>IF(A825="","",InterestRate/VLOOKUP(PaymentFrqcy,Mapping!$A:$B,2,FALSE))</f>
        <v/>
      </c>
      <c r="F825" s="62" t="str">
        <f>IF(A825="","",PMT(E825,Duration*VLOOKUP(PaymentFrqcy,Mapping!A:B,2,FALSE),LoanAmount,,VLOOKUP(PaymentsDue,Mapping!$A:$B,2,FALSE)))</f>
        <v/>
      </c>
      <c r="G825" s="62" t="str">
        <f>IF(A825="","",PPMT(E825,A825,Duration*VLOOKUP(PaymentFrqcy,Mapping!A:B,2,FALSE),LoanAmount,,VLOOKUP(PaymentsDue,Mapping!$A:$B,2,FALSE)))</f>
        <v/>
      </c>
      <c r="H825" s="62" t="str">
        <f>IF(A825="","",IPMT(E825,A825,Duration*VLOOKUP(PaymentFrqcy,Mapping!$A:$B,2,FALSE),LoanAmount,,VLOOKUP(PaymentsDue,Mapping!$A:$B,2,FALSE)))</f>
        <v/>
      </c>
      <c r="I825" s="58" t="str">
        <f t="shared" si="75"/>
        <v/>
      </c>
      <c r="J825" s="12" t="str">
        <f t="shared" si="76"/>
        <v/>
      </c>
      <c r="K825" s="78" t="str">
        <f t="shared" si="77"/>
        <v/>
      </c>
    </row>
    <row r="826" spans="1:11" x14ac:dyDescent="0.2">
      <c r="A826" s="12" t="str">
        <f>IFERROR(IF(A825+1&lt;=Duration*VLOOKUP(PaymentFrqcy,Mapping!A:B,2,FALSE),A825+1,""),"")</f>
        <v/>
      </c>
      <c r="B826" s="58" t="str">
        <f t="shared" si="78"/>
        <v/>
      </c>
      <c r="C826" s="59" t="str">
        <f t="shared" si="73"/>
        <v/>
      </c>
      <c r="D826" s="60" t="str">
        <f t="shared" si="74"/>
        <v/>
      </c>
      <c r="E826" s="61" t="str">
        <f>IF(A826="","",InterestRate/VLOOKUP(PaymentFrqcy,Mapping!$A:$B,2,FALSE))</f>
        <v/>
      </c>
      <c r="F826" s="62" t="str">
        <f>IF(A826="","",PMT(E826,Duration*VLOOKUP(PaymentFrqcy,Mapping!A:B,2,FALSE),LoanAmount,,VLOOKUP(PaymentsDue,Mapping!$A:$B,2,FALSE)))</f>
        <v/>
      </c>
      <c r="G826" s="62" t="str">
        <f>IF(A826="","",PPMT(E826,A826,Duration*VLOOKUP(PaymentFrqcy,Mapping!A:B,2,FALSE),LoanAmount,,VLOOKUP(PaymentsDue,Mapping!$A:$B,2,FALSE)))</f>
        <v/>
      </c>
      <c r="H826" s="62" t="str">
        <f>IF(A826="","",IPMT(E826,A826,Duration*VLOOKUP(PaymentFrqcy,Mapping!$A:$B,2,FALSE),LoanAmount,,VLOOKUP(PaymentsDue,Mapping!$A:$B,2,FALSE)))</f>
        <v/>
      </c>
      <c r="I826" s="58" t="str">
        <f t="shared" si="75"/>
        <v/>
      </c>
      <c r="J826" s="12" t="str">
        <f t="shared" si="76"/>
        <v/>
      </c>
      <c r="K826" s="78" t="str">
        <f t="shared" si="77"/>
        <v/>
      </c>
    </row>
    <row r="827" spans="1:11" x14ac:dyDescent="0.2">
      <c r="A827" s="12" t="str">
        <f>IFERROR(IF(A826+1&lt;=Duration*VLOOKUP(PaymentFrqcy,Mapping!A:B,2,FALSE),A826+1,""),"")</f>
        <v/>
      </c>
      <c r="B827" s="58" t="str">
        <f t="shared" si="78"/>
        <v/>
      </c>
      <c r="C827" s="59" t="str">
        <f t="shared" si="73"/>
        <v/>
      </c>
      <c r="D827" s="60" t="str">
        <f t="shared" si="74"/>
        <v/>
      </c>
      <c r="E827" s="61" t="str">
        <f>IF(A827="","",InterestRate/VLOOKUP(PaymentFrqcy,Mapping!$A:$B,2,FALSE))</f>
        <v/>
      </c>
      <c r="F827" s="62" t="str">
        <f>IF(A827="","",PMT(E827,Duration*VLOOKUP(PaymentFrqcy,Mapping!A:B,2,FALSE),LoanAmount,,VLOOKUP(PaymentsDue,Mapping!$A:$B,2,FALSE)))</f>
        <v/>
      </c>
      <c r="G827" s="62" t="str">
        <f>IF(A827="","",PPMT(E827,A827,Duration*VLOOKUP(PaymentFrqcy,Mapping!A:B,2,FALSE),LoanAmount,,VLOOKUP(PaymentsDue,Mapping!$A:$B,2,FALSE)))</f>
        <v/>
      </c>
      <c r="H827" s="62" t="str">
        <f>IF(A827="","",IPMT(E827,A827,Duration*VLOOKUP(PaymentFrqcy,Mapping!$A:$B,2,FALSE),LoanAmount,,VLOOKUP(PaymentsDue,Mapping!$A:$B,2,FALSE)))</f>
        <v/>
      </c>
      <c r="I827" s="58" t="str">
        <f t="shared" si="75"/>
        <v/>
      </c>
      <c r="J827" s="12" t="str">
        <f t="shared" si="76"/>
        <v/>
      </c>
      <c r="K827" s="78" t="str">
        <f t="shared" si="77"/>
        <v/>
      </c>
    </row>
    <row r="828" spans="1:11" x14ac:dyDescent="0.2">
      <c r="A828" s="12" t="str">
        <f>IFERROR(IF(A827+1&lt;=Duration*VLOOKUP(PaymentFrqcy,Mapping!A:B,2,FALSE),A827+1,""),"")</f>
        <v/>
      </c>
      <c r="B828" s="58" t="str">
        <f t="shared" si="78"/>
        <v/>
      </c>
      <c r="C828" s="59" t="str">
        <f t="shared" si="73"/>
        <v/>
      </c>
      <c r="D828" s="60" t="str">
        <f t="shared" si="74"/>
        <v/>
      </c>
      <c r="E828" s="61" t="str">
        <f>IF(A828="","",InterestRate/VLOOKUP(PaymentFrqcy,Mapping!$A:$B,2,FALSE))</f>
        <v/>
      </c>
      <c r="F828" s="62" t="str">
        <f>IF(A828="","",PMT(E828,Duration*VLOOKUP(PaymentFrqcy,Mapping!A:B,2,FALSE),LoanAmount,,VLOOKUP(PaymentsDue,Mapping!$A:$B,2,FALSE)))</f>
        <v/>
      </c>
      <c r="G828" s="62" t="str">
        <f>IF(A828="","",PPMT(E828,A828,Duration*VLOOKUP(PaymentFrqcy,Mapping!A:B,2,FALSE),LoanAmount,,VLOOKUP(PaymentsDue,Mapping!$A:$B,2,FALSE)))</f>
        <v/>
      </c>
      <c r="H828" s="62" t="str">
        <f>IF(A828="","",IPMT(E828,A828,Duration*VLOOKUP(PaymentFrqcy,Mapping!$A:$B,2,FALSE),LoanAmount,,VLOOKUP(PaymentsDue,Mapping!$A:$B,2,FALSE)))</f>
        <v/>
      </c>
      <c r="I828" s="58" t="str">
        <f t="shared" si="75"/>
        <v/>
      </c>
      <c r="J828" s="12" t="str">
        <f t="shared" si="76"/>
        <v/>
      </c>
      <c r="K828" s="78" t="str">
        <f t="shared" si="77"/>
        <v/>
      </c>
    </row>
    <row r="829" spans="1:11" x14ac:dyDescent="0.2">
      <c r="A829" s="12" t="str">
        <f>IFERROR(IF(A828+1&lt;=Duration*VLOOKUP(PaymentFrqcy,Mapping!A:B,2,FALSE),A828+1,""),"")</f>
        <v/>
      </c>
      <c r="B829" s="58" t="str">
        <f t="shared" si="78"/>
        <v/>
      </c>
      <c r="C829" s="59" t="str">
        <f t="shared" si="73"/>
        <v/>
      </c>
      <c r="D829" s="60" t="str">
        <f t="shared" si="74"/>
        <v/>
      </c>
      <c r="E829" s="61" t="str">
        <f>IF(A829="","",InterestRate/VLOOKUP(PaymentFrqcy,Mapping!$A:$B,2,FALSE))</f>
        <v/>
      </c>
      <c r="F829" s="62" t="str">
        <f>IF(A829="","",PMT(E829,Duration*VLOOKUP(PaymentFrqcy,Mapping!A:B,2,FALSE),LoanAmount,,VLOOKUP(PaymentsDue,Mapping!$A:$B,2,FALSE)))</f>
        <v/>
      </c>
      <c r="G829" s="62" t="str">
        <f>IF(A829="","",PPMT(E829,A829,Duration*VLOOKUP(PaymentFrqcy,Mapping!A:B,2,FALSE),LoanAmount,,VLOOKUP(PaymentsDue,Mapping!$A:$B,2,FALSE)))</f>
        <v/>
      </c>
      <c r="H829" s="62" t="str">
        <f>IF(A829="","",IPMT(E829,A829,Duration*VLOOKUP(PaymentFrqcy,Mapping!$A:$B,2,FALSE),LoanAmount,,VLOOKUP(PaymentsDue,Mapping!$A:$B,2,FALSE)))</f>
        <v/>
      </c>
      <c r="I829" s="58" t="str">
        <f t="shared" si="75"/>
        <v/>
      </c>
      <c r="J829" s="12" t="str">
        <f t="shared" si="76"/>
        <v/>
      </c>
      <c r="K829" s="78" t="str">
        <f t="shared" si="77"/>
        <v/>
      </c>
    </row>
    <row r="830" spans="1:11" x14ac:dyDescent="0.2">
      <c r="A830" s="12" t="str">
        <f>IFERROR(IF(A829+1&lt;=Duration*VLOOKUP(PaymentFrqcy,Mapping!A:B,2,FALSE),A829+1,""),"")</f>
        <v/>
      </c>
      <c r="B830" s="58" t="str">
        <f t="shared" si="78"/>
        <v/>
      </c>
      <c r="C830" s="59" t="str">
        <f t="shared" si="73"/>
        <v/>
      </c>
      <c r="D830" s="60" t="str">
        <f t="shared" si="74"/>
        <v/>
      </c>
      <c r="E830" s="61" t="str">
        <f>IF(A830="","",InterestRate/VLOOKUP(PaymentFrqcy,Mapping!$A:$B,2,FALSE))</f>
        <v/>
      </c>
      <c r="F830" s="62" t="str">
        <f>IF(A830="","",PMT(E830,Duration*VLOOKUP(PaymentFrqcy,Mapping!A:B,2,FALSE),LoanAmount,,VLOOKUP(PaymentsDue,Mapping!$A:$B,2,FALSE)))</f>
        <v/>
      </c>
      <c r="G830" s="62" t="str">
        <f>IF(A830="","",PPMT(E830,A830,Duration*VLOOKUP(PaymentFrqcy,Mapping!A:B,2,FALSE),LoanAmount,,VLOOKUP(PaymentsDue,Mapping!$A:$B,2,FALSE)))</f>
        <v/>
      </c>
      <c r="H830" s="62" t="str">
        <f>IF(A830="","",IPMT(E830,A830,Duration*VLOOKUP(PaymentFrqcy,Mapping!$A:$B,2,FALSE),LoanAmount,,VLOOKUP(PaymentsDue,Mapping!$A:$B,2,FALSE)))</f>
        <v/>
      </c>
      <c r="I830" s="58" t="str">
        <f t="shared" si="75"/>
        <v/>
      </c>
      <c r="J830" s="12" t="str">
        <f t="shared" si="76"/>
        <v/>
      </c>
      <c r="K830" s="78" t="str">
        <f t="shared" si="77"/>
        <v/>
      </c>
    </row>
    <row r="831" spans="1:11" x14ac:dyDescent="0.2">
      <c r="A831" s="12" t="str">
        <f>IFERROR(IF(A830+1&lt;=Duration*VLOOKUP(PaymentFrqcy,Mapping!A:B,2,FALSE),A830+1,""),"")</f>
        <v/>
      </c>
      <c r="B831" s="58" t="str">
        <f t="shared" si="78"/>
        <v/>
      </c>
      <c r="C831" s="59" t="str">
        <f t="shared" si="73"/>
        <v/>
      </c>
      <c r="D831" s="60" t="str">
        <f t="shared" si="74"/>
        <v/>
      </c>
      <c r="E831" s="61" t="str">
        <f>IF(A831="","",InterestRate/VLOOKUP(PaymentFrqcy,Mapping!$A:$B,2,FALSE))</f>
        <v/>
      </c>
      <c r="F831" s="62" t="str">
        <f>IF(A831="","",PMT(E831,Duration*VLOOKUP(PaymentFrqcy,Mapping!A:B,2,FALSE),LoanAmount,,VLOOKUP(PaymentsDue,Mapping!$A:$B,2,FALSE)))</f>
        <v/>
      </c>
      <c r="G831" s="62" t="str">
        <f>IF(A831="","",PPMT(E831,A831,Duration*VLOOKUP(PaymentFrqcy,Mapping!A:B,2,FALSE),LoanAmount,,VLOOKUP(PaymentsDue,Mapping!$A:$B,2,FALSE)))</f>
        <v/>
      </c>
      <c r="H831" s="62" t="str">
        <f>IF(A831="","",IPMT(E831,A831,Duration*VLOOKUP(PaymentFrqcy,Mapping!$A:$B,2,FALSE),LoanAmount,,VLOOKUP(PaymentsDue,Mapping!$A:$B,2,FALSE)))</f>
        <v/>
      </c>
      <c r="I831" s="58" t="str">
        <f t="shared" si="75"/>
        <v/>
      </c>
      <c r="J831" s="12" t="str">
        <f t="shared" si="76"/>
        <v/>
      </c>
      <c r="K831" s="78" t="str">
        <f t="shared" si="77"/>
        <v/>
      </c>
    </row>
    <row r="832" spans="1:11" x14ac:dyDescent="0.2">
      <c r="A832" s="12" t="str">
        <f>IFERROR(IF(A831+1&lt;=Duration*VLOOKUP(PaymentFrqcy,Mapping!A:B,2,FALSE),A831+1,""),"")</f>
        <v/>
      </c>
      <c r="B832" s="58" t="str">
        <f t="shared" si="78"/>
        <v/>
      </c>
      <c r="C832" s="59" t="str">
        <f t="shared" si="73"/>
        <v/>
      </c>
      <c r="D832" s="60" t="str">
        <f t="shared" si="74"/>
        <v/>
      </c>
      <c r="E832" s="61" t="str">
        <f>IF(A832="","",InterestRate/VLOOKUP(PaymentFrqcy,Mapping!$A:$B,2,FALSE))</f>
        <v/>
      </c>
      <c r="F832" s="62" t="str">
        <f>IF(A832="","",PMT(E832,Duration*VLOOKUP(PaymentFrqcy,Mapping!A:B,2,FALSE),LoanAmount,,VLOOKUP(PaymentsDue,Mapping!$A:$B,2,FALSE)))</f>
        <v/>
      </c>
      <c r="G832" s="62" t="str">
        <f>IF(A832="","",PPMT(E832,A832,Duration*VLOOKUP(PaymentFrqcy,Mapping!A:B,2,FALSE),LoanAmount,,VLOOKUP(PaymentsDue,Mapping!$A:$B,2,FALSE)))</f>
        <v/>
      </c>
      <c r="H832" s="62" t="str">
        <f>IF(A832="","",IPMT(E832,A832,Duration*VLOOKUP(PaymentFrqcy,Mapping!$A:$B,2,FALSE),LoanAmount,,VLOOKUP(PaymentsDue,Mapping!$A:$B,2,FALSE)))</f>
        <v/>
      </c>
      <c r="I832" s="58" t="str">
        <f t="shared" si="75"/>
        <v/>
      </c>
      <c r="J832" s="12" t="str">
        <f t="shared" si="76"/>
        <v/>
      </c>
      <c r="K832" s="78" t="str">
        <f t="shared" si="77"/>
        <v/>
      </c>
    </row>
    <row r="833" spans="1:11" x14ac:dyDescent="0.2">
      <c r="A833" s="12" t="str">
        <f>IFERROR(IF(A832+1&lt;=Duration*VLOOKUP(PaymentFrqcy,Mapping!A:B,2,FALSE),A832+1,""),"")</f>
        <v/>
      </c>
      <c r="B833" s="58" t="str">
        <f t="shared" si="78"/>
        <v/>
      </c>
      <c r="C833" s="59" t="str">
        <f t="shared" si="73"/>
        <v/>
      </c>
      <c r="D833" s="60" t="str">
        <f t="shared" si="74"/>
        <v/>
      </c>
      <c r="E833" s="61" t="str">
        <f>IF(A833="","",InterestRate/VLOOKUP(PaymentFrqcy,Mapping!$A:$B,2,FALSE))</f>
        <v/>
      </c>
      <c r="F833" s="62" t="str">
        <f>IF(A833="","",PMT(E833,Duration*VLOOKUP(PaymentFrqcy,Mapping!A:B,2,FALSE),LoanAmount,,VLOOKUP(PaymentsDue,Mapping!$A:$B,2,FALSE)))</f>
        <v/>
      </c>
      <c r="G833" s="62" t="str">
        <f>IF(A833="","",PPMT(E833,A833,Duration*VLOOKUP(PaymentFrqcy,Mapping!A:B,2,FALSE),LoanAmount,,VLOOKUP(PaymentsDue,Mapping!$A:$B,2,FALSE)))</f>
        <v/>
      </c>
      <c r="H833" s="62" t="str">
        <f>IF(A833="","",IPMT(E833,A833,Duration*VLOOKUP(PaymentFrqcy,Mapping!$A:$B,2,FALSE),LoanAmount,,VLOOKUP(PaymentsDue,Mapping!$A:$B,2,FALSE)))</f>
        <v/>
      </c>
      <c r="I833" s="58" t="str">
        <f t="shared" si="75"/>
        <v/>
      </c>
      <c r="J833" s="12" t="str">
        <f t="shared" si="76"/>
        <v/>
      </c>
      <c r="K833" s="78" t="str">
        <f t="shared" si="77"/>
        <v/>
      </c>
    </row>
    <row r="834" spans="1:11" x14ac:dyDescent="0.2">
      <c r="A834" s="12" t="str">
        <f>IFERROR(IF(A833+1&lt;=Duration*VLOOKUP(PaymentFrqcy,Mapping!A:B,2,FALSE),A833+1,""),"")</f>
        <v/>
      </c>
      <c r="B834" s="58" t="str">
        <f t="shared" si="78"/>
        <v/>
      </c>
      <c r="C834" s="59" t="str">
        <f t="shared" si="73"/>
        <v/>
      </c>
      <c r="D834" s="60" t="str">
        <f t="shared" si="74"/>
        <v/>
      </c>
      <c r="E834" s="61" t="str">
        <f>IF(A834="","",InterestRate/VLOOKUP(PaymentFrqcy,Mapping!$A:$B,2,FALSE))</f>
        <v/>
      </c>
      <c r="F834" s="62" t="str">
        <f>IF(A834="","",PMT(E834,Duration*VLOOKUP(PaymentFrqcy,Mapping!A:B,2,FALSE),LoanAmount,,VLOOKUP(PaymentsDue,Mapping!$A:$B,2,FALSE)))</f>
        <v/>
      </c>
      <c r="G834" s="62" t="str">
        <f>IF(A834="","",PPMT(E834,A834,Duration*VLOOKUP(PaymentFrqcy,Mapping!A:B,2,FALSE),LoanAmount,,VLOOKUP(PaymentsDue,Mapping!$A:$B,2,FALSE)))</f>
        <v/>
      </c>
      <c r="H834" s="62" t="str">
        <f>IF(A834="","",IPMT(E834,A834,Duration*VLOOKUP(PaymentFrqcy,Mapping!$A:$B,2,FALSE),LoanAmount,,VLOOKUP(PaymentsDue,Mapping!$A:$B,2,FALSE)))</f>
        <v/>
      </c>
      <c r="I834" s="58" t="str">
        <f t="shared" si="75"/>
        <v/>
      </c>
      <c r="J834" s="12" t="str">
        <f t="shared" si="76"/>
        <v/>
      </c>
      <c r="K834" s="78" t="str">
        <f t="shared" si="77"/>
        <v/>
      </c>
    </row>
    <row r="835" spans="1:11" x14ac:dyDescent="0.2">
      <c r="A835" s="12" t="str">
        <f>IFERROR(IF(A834+1&lt;=Duration*VLOOKUP(PaymentFrqcy,Mapping!A:B,2,FALSE),A834+1,""),"")</f>
        <v/>
      </c>
      <c r="B835" s="58" t="str">
        <f t="shared" si="78"/>
        <v/>
      </c>
      <c r="C835" s="59" t="str">
        <f t="shared" si="73"/>
        <v/>
      </c>
      <c r="D835" s="60" t="str">
        <f t="shared" si="74"/>
        <v/>
      </c>
      <c r="E835" s="61" t="str">
        <f>IF(A835="","",InterestRate/VLOOKUP(PaymentFrqcy,Mapping!$A:$B,2,FALSE))</f>
        <v/>
      </c>
      <c r="F835" s="62" t="str">
        <f>IF(A835="","",PMT(E835,Duration*VLOOKUP(PaymentFrqcy,Mapping!A:B,2,FALSE),LoanAmount,,VLOOKUP(PaymentsDue,Mapping!$A:$B,2,FALSE)))</f>
        <v/>
      </c>
      <c r="G835" s="62" t="str">
        <f>IF(A835="","",PPMT(E835,A835,Duration*VLOOKUP(PaymentFrqcy,Mapping!A:B,2,FALSE),LoanAmount,,VLOOKUP(PaymentsDue,Mapping!$A:$B,2,FALSE)))</f>
        <v/>
      </c>
      <c r="H835" s="62" t="str">
        <f>IF(A835="","",IPMT(E835,A835,Duration*VLOOKUP(PaymentFrqcy,Mapping!$A:$B,2,FALSE),LoanAmount,,VLOOKUP(PaymentsDue,Mapping!$A:$B,2,FALSE)))</f>
        <v/>
      </c>
      <c r="I835" s="58" t="str">
        <f t="shared" si="75"/>
        <v/>
      </c>
      <c r="J835" s="12" t="str">
        <f t="shared" si="76"/>
        <v/>
      </c>
      <c r="K835" s="78" t="str">
        <f t="shared" si="77"/>
        <v/>
      </c>
    </row>
    <row r="836" spans="1:11" x14ac:dyDescent="0.2">
      <c r="A836" s="12" t="str">
        <f>IFERROR(IF(A835+1&lt;=Duration*VLOOKUP(PaymentFrqcy,Mapping!A:B,2,FALSE),A835+1,""),"")</f>
        <v/>
      </c>
      <c r="B836" s="58" t="str">
        <f t="shared" si="78"/>
        <v/>
      </c>
      <c r="C836" s="59" t="str">
        <f t="shared" si="73"/>
        <v/>
      </c>
      <c r="D836" s="60" t="str">
        <f t="shared" si="74"/>
        <v/>
      </c>
      <c r="E836" s="61" t="str">
        <f>IF(A836="","",InterestRate/VLOOKUP(PaymentFrqcy,Mapping!$A:$B,2,FALSE))</f>
        <v/>
      </c>
      <c r="F836" s="62" t="str">
        <f>IF(A836="","",PMT(E836,Duration*VLOOKUP(PaymentFrqcy,Mapping!A:B,2,FALSE),LoanAmount,,VLOOKUP(PaymentsDue,Mapping!$A:$B,2,FALSE)))</f>
        <v/>
      </c>
      <c r="G836" s="62" t="str">
        <f>IF(A836="","",PPMT(E836,A836,Duration*VLOOKUP(PaymentFrqcy,Mapping!A:B,2,FALSE),LoanAmount,,VLOOKUP(PaymentsDue,Mapping!$A:$B,2,FALSE)))</f>
        <v/>
      </c>
      <c r="H836" s="62" t="str">
        <f>IF(A836="","",IPMT(E836,A836,Duration*VLOOKUP(PaymentFrqcy,Mapping!$A:$B,2,FALSE),LoanAmount,,VLOOKUP(PaymentsDue,Mapping!$A:$B,2,FALSE)))</f>
        <v/>
      </c>
      <c r="I836" s="58" t="str">
        <f t="shared" si="75"/>
        <v/>
      </c>
      <c r="J836" s="12" t="str">
        <f t="shared" si="76"/>
        <v/>
      </c>
      <c r="K836" s="78" t="str">
        <f t="shared" si="77"/>
        <v/>
      </c>
    </row>
    <row r="837" spans="1:11" x14ac:dyDescent="0.2">
      <c r="A837" s="12" t="str">
        <f>IFERROR(IF(A836+1&lt;=Duration*VLOOKUP(PaymentFrqcy,Mapping!A:B,2,FALSE),A836+1,""),"")</f>
        <v/>
      </c>
      <c r="B837" s="58" t="str">
        <f t="shared" si="78"/>
        <v/>
      </c>
      <c r="C837" s="59" t="str">
        <f t="shared" si="73"/>
        <v/>
      </c>
      <c r="D837" s="60" t="str">
        <f t="shared" si="74"/>
        <v/>
      </c>
      <c r="E837" s="61" t="str">
        <f>IF(A837="","",InterestRate/VLOOKUP(PaymentFrqcy,Mapping!$A:$B,2,FALSE))</f>
        <v/>
      </c>
      <c r="F837" s="62" t="str">
        <f>IF(A837="","",PMT(E837,Duration*VLOOKUP(PaymentFrqcy,Mapping!A:B,2,FALSE),LoanAmount,,VLOOKUP(PaymentsDue,Mapping!$A:$B,2,FALSE)))</f>
        <v/>
      </c>
      <c r="G837" s="62" t="str">
        <f>IF(A837="","",PPMT(E837,A837,Duration*VLOOKUP(PaymentFrqcy,Mapping!A:B,2,FALSE),LoanAmount,,VLOOKUP(PaymentsDue,Mapping!$A:$B,2,FALSE)))</f>
        <v/>
      </c>
      <c r="H837" s="62" t="str">
        <f>IF(A837="","",IPMT(E837,A837,Duration*VLOOKUP(PaymentFrqcy,Mapping!$A:$B,2,FALSE),LoanAmount,,VLOOKUP(PaymentsDue,Mapping!$A:$B,2,FALSE)))</f>
        <v/>
      </c>
      <c r="I837" s="58" t="str">
        <f t="shared" si="75"/>
        <v/>
      </c>
      <c r="J837" s="12" t="str">
        <f t="shared" si="76"/>
        <v/>
      </c>
      <c r="K837" s="78" t="str">
        <f t="shared" si="77"/>
        <v/>
      </c>
    </row>
    <row r="838" spans="1:11" x14ac:dyDescent="0.2">
      <c r="A838" s="12" t="str">
        <f>IFERROR(IF(A837+1&lt;=Duration*VLOOKUP(PaymentFrqcy,Mapping!A:B,2,FALSE),A837+1,""),"")</f>
        <v/>
      </c>
      <c r="B838" s="58" t="str">
        <f t="shared" si="78"/>
        <v/>
      </c>
      <c r="C838" s="59" t="str">
        <f t="shared" si="73"/>
        <v/>
      </c>
      <c r="D838" s="60" t="str">
        <f t="shared" si="74"/>
        <v/>
      </c>
      <c r="E838" s="61" t="str">
        <f>IF(A838="","",InterestRate/VLOOKUP(PaymentFrqcy,Mapping!$A:$B,2,FALSE))</f>
        <v/>
      </c>
      <c r="F838" s="62" t="str">
        <f>IF(A838="","",PMT(E838,Duration*VLOOKUP(PaymentFrqcy,Mapping!A:B,2,FALSE),LoanAmount,,VLOOKUP(PaymentsDue,Mapping!$A:$B,2,FALSE)))</f>
        <v/>
      </c>
      <c r="G838" s="62" t="str">
        <f>IF(A838="","",PPMT(E838,A838,Duration*VLOOKUP(PaymentFrqcy,Mapping!A:B,2,FALSE),LoanAmount,,VLOOKUP(PaymentsDue,Mapping!$A:$B,2,FALSE)))</f>
        <v/>
      </c>
      <c r="H838" s="62" t="str">
        <f>IF(A838="","",IPMT(E838,A838,Duration*VLOOKUP(PaymentFrqcy,Mapping!$A:$B,2,FALSE),LoanAmount,,VLOOKUP(PaymentsDue,Mapping!$A:$B,2,FALSE)))</f>
        <v/>
      </c>
      <c r="I838" s="58" t="str">
        <f t="shared" si="75"/>
        <v/>
      </c>
      <c r="J838" s="12" t="str">
        <f t="shared" si="76"/>
        <v/>
      </c>
      <c r="K838" s="78" t="str">
        <f t="shared" si="77"/>
        <v/>
      </c>
    </row>
    <row r="839" spans="1:11" x14ac:dyDescent="0.2">
      <c r="A839" s="12" t="str">
        <f>IFERROR(IF(A838+1&lt;=Duration*VLOOKUP(PaymentFrqcy,Mapping!A:B,2,FALSE),A838+1,""),"")</f>
        <v/>
      </c>
      <c r="B839" s="58" t="str">
        <f t="shared" si="78"/>
        <v/>
      </c>
      <c r="C839" s="59" t="str">
        <f t="shared" si="73"/>
        <v/>
      </c>
      <c r="D839" s="60" t="str">
        <f t="shared" si="74"/>
        <v/>
      </c>
      <c r="E839" s="61" t="str">
        <f>IF(A839="","",InterestRate/VLOOKUP(PaymentFrqcy,Mapping!$A:$B,2,FALSE))</f>
        <v/>
      </c>
      <c r="F839" s="62" t="str">
        <f>IF(A839="","",PMT(E839,Duration*VLOOKUP(PaymentFrqcy,Mapping!A:B,2,FALSE),LoanAmount,,VLOOKUP(PaymentsDue,Mapping!$A:$B,2,FALSE)))</f>
        <v/>
      </c>
      <c r="G839" s="62" t="str">
        <f>IF(A839="","",PPMT(E839,A839,Duration*VLOOKUP(PaymentFrqcy,Mapping!A:B,2,FALSE),LoanAmount,,VLOOKUP(PaymentsDue,Mapping!$A:$B,2,FALSE)))</f>
        <v/>
      </c>
      <c r="H839" s="62" t="str">
        <f>IF(A839="","",IPMT(E839,A839,Duration*VLOOKUP(PaymentFrqcy,Mapping!$A:$B,2,FALSE),LoanAmount,,VLOOKUP(PaymentsDue,Mapping!$A:$B,2,FALSE)))</f>
        <v/>
      </c>
      <c r="I839" s="58" t="str">
        <f t="shared" si="75"/>
        <v/>
      </c>
      <c r="J839" s="12" t="str">
        <f t="shared" si="76"/>
        <v/>
      </c>
      <c r="K839" s="78" t="str">
        <f t="shared" si="77"/>
        <v/>
      </c>
    </row>
    <row r="840" spans="1:11" x14ac:dyDescent="0.2">
      <c r="A840" s="12" t="str">
        <f>IFERROR(IF(A839+1&lt;=Duration*VLOOKUP(PaymentFrqcy,Mapping!A:B,2,FALSE),A839+1,""),"")</f>
        <v/>
      </c>
      <c r="B840" s="58" t="str">
        <f t="shared" si="78"/>
        <v/>
      </c>
      <c r="C840" s="59" t="str">
        <f t="shared" si="73"/>
        <v/>
      </c>
      <c r="D840" s="60" t="str">
        <f t="shared" si="74"/>
        <v/>
      </c>
      <c r="E840" s="61" t="str">
        <f>IF(A840="","",InterestRate/VLOOKUP(PaymentFrqcy,Mapping!$A:$B,2,FALSE))</f>
        <v/>
      </c>
      <c r="F840" s="62" t="str">
        <f>IF(A840="","",PMT(E840,Duration*VLOOKUP(PaymentFrqcy,Mapping!A:B,2,FALSE),LoanAmount,,VLOOKUP(PaymentsDue,Mapping!$A:$B,2,FALSE)))</f>
        <v/>
      </c>
      <c r="G840" s="62" t="str">
        <f>IF(A840="","",PPMT(E840,A840,Duration*VLOOKUP(PaymentFrqcy,Mapping!A:B,2,FALSE),LoanAmount,,VLOOKUP(PaymentsDue,Mapping!$A:$B,2,FALSE)))</f>
        <v/>
      </c>
      <c r="H840" s="62" t="str">
        <f>IF(A840="","",IPMT(E840,A840,Duration*VLOOKUP(PaymentFrqcy,Mapping!$A:$B,2,FALSE),LoanAmount,,VLOOKUP(PaymentsDue,Mapping!$A:$B,2,FALSE)))</f>
        <v/>
      </c>
      <c r="I840" s="58" t="str">
        <f t="shared" si="75"/>
        <v/>
      </c>
      <c r="J840" s="12" t="str">
        <f t="shared" si="76"/>
        <v/>
      </c>
      <c r="K840" s="78" t="str">
        <f t="shared" si="77"/>
        <v/>
      </c>
    </row>
    <row r="841" spans="1:11" x14ac:dyDescent="0.2">
      <c r="A841" s="12" t="str">
        <f>IFERROR(IF(A840+1&lt;=Duration*VLOOKUP(PaymentFrqcy,Mapping!A:B,2,FALSE),A840+1,""),"")</f>
        <v/>
      </c>
      <c r="B841" s="58" t="str">
        <f t="shared" si="78"/>
        <v/>
      </c>
      <c r="C841" s="59" t="str">
        <f t="shared" si="73"/>
        <v/>
      </c>
      <c r="D841" s="60" t="str">
        <f t="shared" si="74"/>
        <v/>
      </c>
      <c r="E841" s="61" t="str">
        <f>IF(A841="","",InterestRate/VLOOKUP(PaymentFrqcy,Mapping!$A:$B,2,FALSE))</f>
        <v/>
      </c>
      <c r="F841" s="62" t="str">
        <f>IF(A841="","",PMT(E841,Duration*VLOOKUP(PaymentFrqcy,Mapping!A:B,2,FALSE),LoanAmount,,VLOOKUP(PaymentsDue,Mapping!$A:$B,2,FALSE)))</f>
        <v/>
      </c>
      <c r="G841" s="62" t="str">
        <f>IF(A841="","",PPMT(E841,A841,Duration*VLOOKUP(PaymentFrqcy,Mapping!A:B,2,FALSE),LoanAmount,,VLOOKUP(PaymentsDue,Mapping!$A:$B,2,FALSE)))</f>
        <v/>
      </c>
      <c r="H841" s="62" t="str">
        <f>IF(A841="","",IPMT(E841,A841,Duration*VLOOKUP(PaymentFrqcy,Mapping!$A:$B,2,FALSE),LoanAmount,,VLOOKUP(PaymentsDue,Mapping!$A:$B,2,FALSE)))</f>
        <v/>
      </c>
      <c r="I841" s="58" t="str">
        <f t="shared" si="75"/>
        <v/>
      </c>
      <c r="J841" s="12" t="str">
        <f t="shared" si="76"/>
        <v/>
      </c>
      <c r="K841" s="78" t="str">
        <f t="shared" si="77"/>
        <v/>
      </c>
    </row>
    <row r="842" spans="1:11" x14ac:dyDescent="0.2">
      <c r="A842" s="12" t="str">
        <f>IFERROR(IF(A841+1&lt;=Duration*VLOOKUP(PaymentFrqcy,Mapping!A:B,2,FALSE),A841+1,""),"")</f>
        <v/>
      </c>
      <c r="B842" s="58" t="str">
        <f t="shared" si="78"/>
        <v/>
      </c>
      <c r="C842" s="59" t="str">
        <f t="shared" si="73"/>
        <v/>
      </c>
      <c r="D842" s="60" t="str">
        <f t="shared" si="74"/>
        <v/>
      </c>
      <c r="E842" s="61" t="str">
        <f>IF(A842="","",InterestRate/VLOOKUP(PaymentFrqcy,Mapping!$A:$B,2,FALSE))</f>
        <v/>
      </c>
      <c r="F842" s="62" t="str">
        <f>IF(A842="","",PMT(E842,Duration*VLOOKUP(PaymentFrqcy,Mapping!A:B,2,FALSE),LoanAmount,,VLOOKUP(PaymentsDue,Mapping!$A:$B,2,FALSE)))</f>
        <v/>
      </c>
      <c r="G842" s="62" t="str">
        <f>IF(A842="","",PPMT(E842,A842,Duration*VLOOKUP(PaymentFrqcy,Mapping!A:B,2,FALSE),LoanAmount,,VLOOKUP(PaymentsDue,Mapping!$A:$B,2,FALSE)))</f>
        <v/>
      </c>
      <c r="H842" s="62" t="str">
        <f>IF(A842="","",IPMT(E842,A842,Duration*VLOOKUP(PaymentFrqcy,Mapping!$A:$B,2,FALSE),LoanAmount,,VLOOKUP(PaymentsDue,Mapping!$A:$B,2,FALSE)))</f>
        <v/>
      </c>
      <c r="I842" s="58" t="str">
        <f t="shared" si="75"/>
        <v/>
      </c>
      <c r="J842" s="12" t="str">
        <f t="shared" si="76"/>
        <v/>
      </c>
      <c r="K842" s="78" t="str">
        <f t="shared" si="77"/>
        <v/>
      </c>
    </row>
    <row r="843" spans="1:11" x14ac:dyDescent="0.2">
      <c r="A843" s="12" t="str">
        <f>IFERROR(IF(A842+1&lt;=Duration*VLOOKUP(PaymentFrqcy,Mapping!A:B,2,FALSE),A842+1,""),"")</f>
        <v/>
      </c>
      <c r="B843" s="58" t="str">
        <f t="shared" si="78"/>
        <v/>
      </c>
      <c r="C843" s="59" t="str">
        <f t="shared" si="73"/>
        <v/>
      </c>
      <c r="D843" s="60" t="str">
        <f t="shared" si="74"/>
        <v/>
      </c>
      <c r="E843" s="61" t="str">
        <f>IF(A843="","",InterestRate/VLOOKUP(PaymentFrqcy,Mapping!$A:$B,2,FALSE))</f>
        <v/>
      </c>
      <c r="F843" s="62" t="str">
        <f>IF(A843="","",PMT(E843,Duration*VLOOKUP(PaymentFrqcy,Mapping!A:B,2,FALSE),LoanAmount,,VLOOKUP(PaymentsDue,Mapping!$A:$B,2,FALSE)))</f>
        <v/>
      </c>
      <c r="G843" s="62" t="str">
        <f>IF(A843="","",PPMT(E843,A843,Duration*VLOOKUP(PaymentFrqcy,Mapping!A:B,2,FALSE),LoanAmount,,VLOOKUP(PaymentsDue,Mapping!$A:$B,2,FALSE)))</f>
        <v/>
      </c>
      <c r="H843" s="62" t="str">
        <f>IF(A843="","",IPMT(E843,A843,Duration*VLOOKUP(PaymentFrqcy,Mapping!$A:$B,2,FALSE),LoanAmount,,VLOOKUP(PaymentsDue,Mapping!$A:$B,2,FALSE)))</f>
        <v/>
      </c>
      <c r="I843" s="58" t="str">
        <f t="shared" si="75"/>
        <v/>
      </c>
      <c r="J843" s="12" t="str">
        <f t="shared" si="76"/>
        <v/>
      </c>
      <c r="K843" s="78" t="str">
        <f t="shared" si="77"/>
        <v/>
      </c>
    </row>
    <row r="844" spans="1:11" x14ac:dyDescent="0.2">
      <c r="A844" s="12" t="str">
        <f>IFERROR(IF(A843+1&lt;=Duration*VLOOKUP(PaymentFrqcy,Mapping!A:B,2,FALSE),A843+1,""),"")</f>
        <v/>
      </c>
      <c r="B844" s="58" t="str">
        <f t="shared" si="78"/>
        <v/>
      </c>
      <c r="C844" s="59" t="str">
        <f t="shared" si="73"/>
        <v/>
      </c>
      <c r="D844" s="60" t="str">
        <f t="shared" si="74"/>
        <v/>
      </c>
      <c r="E844" s="61" t="str">
        <f>IF(A844="","",InterestRate/VLOOKUP(PaymentFrqcy,Mapping!$A:$B,2,FALSE))</f>
        <v/>
      </c>
      <c r="F844" s="62" t="str">
        <f>IF(A844="","",PMT(E844,Duration*VLOOKUP(PaymentFrqcy,Mapping!A:B,2,FALSE),LoanAmount,,VLOOKUP(PaymentsDue,Mapping!$A:$B,2,FALSE)))</f>
        <v/>
      </c>
      <c r="G844" s="62" t="str">
        <f>IF(A844="","",PPMT(E844,A844,Duration*VLOOKUP(PaymentFrqcy,Mapping!A:B,2,FALSE),LoanAmount,,VLOOKUP(PaymentsDue,Mapping!$A:$B,2,FALSE)))</f>
        <v/>
      </c>
      <c r="H844" s="62" t="str">
        <f>IF(A844="","",IPMT(E844,A844,Duration*VLOOKUP(PaymentFrqcy,Mapping!$A:$B,2,FALSE),LoanAmount,,VLOOKUP(PaymentsDue,Mapping!$A:$B,2,FALSE)))</f>
        <v/>
      </c>
      <c r="I844" s="58" t="str">
        <f t="shared" si="75"/>
        <v/>
      </c>
      <c r="J844" s="12" t="str">
        <f t="shared" si="76"/>
        <v/>
      </c>
      <c r="K844" s="78" t="str">
        <f t="shared" si="77"/>
        <v/>
      </c>
    </row>
    <row r="845" spans="1:11" x14ac:dyDescent="0.2">
      <c r="A845" s="12" t="str">
        <f>IFERROR(IF(A844+1&lt;=Duration*VLOOKUP(PaymentFrqcy,Mapping!A:B,2,FALSE),A844+1,""),"")</f>
        <v/>
      </c>
      <c r="B845" s="58" t="str">
        <f t="shared" si="78"/>
        <v/>
      </c>
      <c r="C845" s="59" t="str">
        <f t="shared" si="73"/>
        <v/>
      </c>
      <c r="D845" s="60" t="str">
        <f t="shared" si="74"/>
        <v/>
      </c>
      <c r="E845" s="61" t="str">
        <f>IF(A845="","",InterestRate/VLOOKUP(PaymentFrqcy,Mapping!$A:$B,2,FALSE))</f>
        <v/>
      </c>
      <c r="F845" s="62" t="str">
        <f>IF(A845="","",PMT(E845,Duration*VLOOKUP(PaymentFrqcy,Mapping!A:B,2,FALSE),LoanAmount,,VLOOKUP(PaymentsDue,Mapping!$A:$B,2,FALSE)))</f>
        <v/>
      </c>
      <c r="G845" s="62" t="str">
        <f>IF(A845="","",PPMT(E845,A845,Duration*VLOOKUP(PaymentFrqcy,Mapping!A:B,2,FALSE),LoanAmount,,VLOOKUP(PaymentsDue,Mapping!$A:$B,2,FALSE)))</f>
        <v/>
      </c>
      <c r="H845" s="62" t="str">
        <f>IF(A845="","",IPMT(E845,A845,Duration*VLOOKUP(PaymentFrqcy,Mapping!$A:$B,2,FALSE),LoanAmount,,VLOOKUP(PaymentsDue,Mapping!$A:$B,2,FALSE)))</f>
        <v/>
      </c>
      <c r="I845" s="58" t="str">
        <f t="shared" si="75"/>
        <v/>
      </c>
      <c r="J845" s="12" t="str">
        <f t="shared" si="76"/>
        <v/>
      </c>
      <c r="K845" s="78" t="str">
        <f t="shared" si="77"/>
        <v/>
      </c>
    </row>
    <row r="846" spans="1:11" x14ac:dyDescent="0.2">
      <c r="A846" s="12" t="str">
        <f>IFERROR(IF(A845+1&lt;=Duration*VLOOKUP(PaymentFrqcy,Mapping!A:B,2,FALSE),A845+1,""),"")</f>
        <v/>
      </c>
      <c r="B846" s="58" t="str">
        <f t="shared" si="78"/>
        <v/>
      </c>
      <c r="C846" s="59" t="str">
        <f t="shared" si="73"/>
        <v/>
      </c>
      <c r="D846" s="60" t="str">
        <f t="shared" si="74"/>
        <v/>
      </c>
      <c r="E846" s="61" t="str">
        <f>IF(A846="","",InterestRate/VLOOKUP(PaymentFrqcy,Mapping!$A:$B,2,FALSE))</f>
        <v/>
      </c>
      <c r="F846" s="62" t="str">
        <f>IF(A846="","",PMT(E846,Duration*VLOOKUP(PaymentFrqcy,Mapping!A:B,2,FALSE),LoanAmount,,VLOOKUP(PaymentsDue,Mapping!$A:$B,2,FALSE)))</f>
        <v/>
      </c>
      <c r="G846" s="62" t="str">
        <f>IF(A846="","",PPMT(E846,A846,Duration*VLOOKUP(PaymentFrqcy,Mapping!A:B,2,FALSE),LoanAmount,,VLOOKUP(PaymentsDue,Mapping!$A:$B,2,FALSE)))</f>
        <v/>
      </c>
      <c r="H846" s="62" t="str">
        <f>IF(A846="","",IPMT(E846,A846,Duration*VLOOKUP(PaymentFrqcy,Mapping!$A:$B,2,FALSE),LoanAmount,,VLOOKUP(PaymentsDue,Mapping!$A:$B,2,FALSE)))</f>
        <v/>
      </c>
      <c r="I846" s="58" t="str">
        <f t="shared" si="75"/>
        <v/>
      </c>
      <c r="J846" s="12" t="str">
        <f t="shared" si="76"/>
        <v/>
      </c>
      <c r="K846" s="78" t="str">
        <f t="shared" si="77"/>
        <v/>
      </c>
    </row>
    <row r="847" spans="1:11" x14ac:dyDescent="0.2">
      <c r="A847" s="12" t="str">
        <f>IFERROR(IF(A846+1&lt;=Duration*VLOOKUP(PaymentFrqcy,Mapping!A:B,2,FALSE),A846+1,""),"")</f>
        <v/>
      </c>
      <c r="B847" s="58" t="str">
        <f t="shared" si="78"/>
        <v/>
      </c>
      <c r="C847" s="59" t="str">
        <f t="shared" si="73"/>
        <v/>
      </c>
      <c r="D847" s="60" t="str">
        <f t="shared" si="74"/>
        <v/>
      </c>
      <c r="E847" s="61" t="str">
        <f>IF(A847="","",InterestRate/VLOOKUP(PaymentFrqcy,Mapping!$A:$B,2,FALSE))</f>
        <v/>
      </c>
      <c r="F847" s="62" t="str">
        <f>IF(A847="","",PMT(E847,Duration*VLOOKUP(PaymentFrqcy,Mapping!A:B,2,FALSE),LoanAmount,,VLOOKUP(PaymentsDue,Mapping!$A:$B,2,FALSE)))</f>
        <v/>
      </c>
      <c r="G847" s="62" t="str">
        <f>IF(A847="","",PPMT(E847,A847,Duration*VLOOKUP(PaymentFrqcy,Mapping!A:B,2,FALSE),LoanAmount,,VLOOKUP(PaymentsDue,Mapping!$A:$B,2,FALSE)))</f>
        <v/>
      </c>
      <c r="H847" s="62" t="str">
        <f>IF(A847="","",IPMT(E847,A847,Duration*VLOOKUP(PaymentFrqcy,Mapping!$A:$B,2,FALSE),LoanAmount,,VLOOKUP(PaymentsDue,Mapping!$A:$B,2,FALSE)))</f>
        <v/>
      </c>
      <c r="I847" s="58" t="str">
        <f t="shared" si="75"/>
        <v/>
      </c>
      <c r="J847" s="12" t="str">
        <f t="shared" si="76"/>
        <v/>
      </c>
      <c r="K847" s="78" t="str">
        <f t="shared" si="77"/>
        <v/>
      </c>
    </row>
    <row r="848" spans="1:11" x14ac:dyDescent="0.2">
      <c r="A848" s="12" t="str">
        <f>IFERROR(IF(A847+1&lt;=Duration*VLOOKUP(PaymentFrqcy,Mapping!A:B,2,FALSE),A847+1,""),"")</f>
        <v/>
      </c>
      <c r="B848" s="58" t="str">
        <f t="shared" si="78"/>
        <v/>
      </c>
      <c r="C848" s="59" t="str">
        <f t="shared" si="73"/>
        <v/>
      </c>
      <c r="D848" s="60" t="str">
        <f t="shared" si="74"/>
        <v/>
      </c>
      <c r="E848" s="61" t="str">
        <f>IF(A848="","",InterestRate/VLOOKUP(PaymentFrqcy,Mapping!$A:$B,2,FALSE))</f>
        <v/>
      </c>
      <c r="F848" s="62" t="str">
        <f>IF(A848="","",PMT(E848,Duration*VLOOKUP(PaymentFrqcy,Mapping!A:B,2,FALSE),LoanAmount,,VLOOKUP(PaymentsDue,Mapping!$A:$B,2,FALSE)))</f>
        <v/>
      </c>
      <c r="G848" s="62" t="str">
        <f>IF(A848="","",PPMT(E848,A848,Duration*VLOOKUP(PaymentFrqcy,Mapping!A:B,2,FALSE),LoanAmount,,VLOOKUP(PaymentsDue,Mapping!$A:$B,2,FALSE)))</f>
        <v/>
      </c>
      <c r="H848" s="62" t="str">
        <f>IF(A848="","",IPMT(E848,A848,Duration*VLOOKUP(PaymentFrqcy,Mapping!$A:$B,2,FALSE),LoanAmount,,VLOOKUP(PaymentsDue,Mapping!$A:$B,2,FALSE)))</f>
        <v/>
      </c>
      <c r="I848" s="58" t="str">
        <f t="shared" si="75"/>
        <v/>
      </c>
      <c r="J848" s="12" t="str">
        <f t="shared" si="76"/>
        <v/>
      </c>
      <c r="K848" s="78" t="str">
        <f t="shared" si="77"/>
        <v/>
      </c>
    </row>
    <row r="849" spans="1:11" x14ac:dyDescent="0.2">
      <c r="A849" s="12" t="str">
        <f>IFERROR(IF(A848+1&lt;=Duration*VLOOKUP(PaymentFrqcy,Mapping!A:B,2,FALSE),A848+1,""),"")</f>
        <v/>
      </c>
      <c r="B849" s="58" t="str">
        <f t="shared" si="78"/>
        <v/>
      </c>
      <c r="C849" s="59" t="str">
        <f t="shared" si="73"/>
        <v/>
      </c>
      <c r="D849" s="60" t="str">
        <f t="shared" si="74"/>
        <v/>
      </c>
      <c r="E849" s="61" t="str">
        <f>IF(A849="","",InterestRate/VLOOKUP(PaymentFrqcy,Mapping!$A:$B,2,FALSE))</f>
        <v/>
      </c>
      <c r="F849" s="62" t="str">
        <f>IF(A849="","",PMT(E849,Duration*VLOOKUP(PaymentFrqcy,Mapping!A:B,2,FALSE),LoanAmount,,VLOOKUP(PaymentsDue,Mapping!$A:$B,2,FALSE)))</f>
        <v/>
      </c>
      <c r="G849" s="62" t="str">
        <f>IF(A849="","",PPMT(E849,A849,Duration*VLOOKUP(PaymentFrqcy,Mapping!A:B,2,FALSE),LoanAmount,,VLOOKUP(PaymentsDue,Mapping!$A:$B,2,FALSE)))</f>
        <v/>
      </c>
      <c r="H849" s="62" t="str">
        <f>IF(A849="","",IPMT(E849,A849,Duration*VLOOKUP(PaymentFrqcy,Mapping!$A:$B,2,FALSE),LoanAmount,,VLOOKUP(PaymentsDue,Mapping!$A:$B,2,FALSE)))</f>
        <v/>
      </c>
      <c r="I849" s="58" t="str">
        <f t="shared" si="75"/>
        <v/>
      </c>
      <c r="J849" s="12" t="str">
        <f t="shared" si="76"/>
        <v/>
      </c>
      <c r="K849" s="78" t="str">
        <f t="shared" si="77"/>
        <v/>
      </c>
    </row>
    <row r="850" spans="1:11" x14ac:dyDescent="0.2">
      <c r="A850" s="12" t="str">
        <f>IFERROR(IF(A849+1&lt;=Duration*VLOOKUP(PaymentFrqcy,Mapping!A:B,2,FALSE),A849+1,""),"")</f>
        <v/>
      </c>
      <c r="B850" s="58" t="str">
        <f t="shared" si="78"/>
        <v/>
      </c>
      <c r="C850" s="59" t="str">
        <f t="shared" si="73"/>
        <v/>
      </c>
      <c r="D850" s="60" t="str">
        <f t="shared" si="74"/>
        <v/>
      </c>
      <c r="E850" s="61" t="str">
        <f>IF(A850="","",InterestRate/VLOOKUP(PaymentFrqcy,Mapping!$A:$B,2,FALSE))</f>
        <v/>
      </c>
      <c r="F850" s="62" t="str">
        <f>IF(A850="","",PMT(E850,Duration*VLOOKUP(PaymentFrqcy,Mapping!A:B,2,FALSE),LoanAmount,,VLOOKUP(PaymentsDue,Mapping!$A:$B,2,FALSE)))</f>
        <v/>
      </c>
      <c r="G850" s="62" t="str">
        <f>IF(A850="","",PPMT(E850,A850,Duration*VLOOKUP(PaymentFrqcy,Mapping!A:B,2,FALSE),LoanAmount,,VLOOKUP(PaymentsDue,Mapping!$A:$B,2,FALSE)))</f>
        <v/>
      </c>
      <c r="H850" s="62" t="str">
        <f>IF(A850="","",IPMT(E850,A850,Duration*VLOOKUP(PaymentFrqcy,Mapping!$A:$B,2,FALSE),LoanAmount,,VLOOKUP(PaymentsDue,Mapping!$A:$B,2,FALSE)))</f>
        <v/>
      </c>
      <c r="I850" s="58" t="str">
        <f t="shared" si="75"/>
        <v/>
      </c>
      <c r="J850" s="12" t="str">
        <f t="shared" si="76"/>
        <v/>
      </c>
      <c r="K850" s="78" t="str">
        <f t="shared" si="77"/>
        <v/>
      </c>
    </row>
    <row r="851" spans="1:11" x14ac:dyDescent="0.2">
      <c r="A851" s="12" t="str">
        <f>IFERROR(IF(A850+1&lt;=Duration*VLOOKUP(PaymentFrqcy,Mapping!A:B,2,FALSE),A850+1,""),"")</f>
        <v/>
      </c>
      <c r="B851" s="58" t="str">
        <f t="shared" si="78"/>
        <v/>
      </c>
      <c r="C851" s="59" t="str">
        <f t="shared" si="73"/>
        <v/>
      </c>
      <c r="D851" s="60" t="str">
        <f t="shared" si="74"/>
        <v/>
      </c>
      <c r="E851" s="61" t="str">
        <f>IF(A851="","",InterestRate/VLOOKUP(PaymentFrqcy,Mapping!$A:$B,2,FALSE))</f>
        <v/>
      </c>
      <c r="F851" s="62" t="str">
        <f>IF(A851="","",PMT(E851,Duration*VLOOKUP(PaymentFrqcy,Mapping!A:B,2,FALSE),LoanAmount,,VLOOKUP(PaymentsDue,Mapping!$A:$B,2,FALSE)))</f>
        <v/>
      </c>
      <c r="G851" s="62" t="str">
        <f>IF(A851="","",PPMT(E851,A851,Duration*VLOOKUP(PaymentFrqcy,Mapping!A:B,2,FALSE),LoanAmount,,VLOOKUP(PaymentsDue,Mapping!$A:$B,2,FALSE)))</f>
        <v/>
      </c>
      <c r="H851" s="62" t="str">
        <f>IF(A851="","",IPMT(E851,A851,Duration*VLOOKUP(PaymentFrqcy,Mapping!$A:$B,2,FALSE),LoanAmount,,VLOOKUP(PaymentsDue,Mapping!$A:$B,2,FALSE)))</f>
        <v/>
      </c>
      <c r="I851" s="58" t="str">
        <f t="shared" si="75"/>
        <v/>
      </c>
      <c r="J851" s="12" t="str">
        <f t="shared" si="76"/>
        <v/>
      </c>
      <c r="K851" s="78" t="str">
        <f t="shared" si="77"/>
        <v/>
      </c>
    </row>
    <row r="852" spans="1:11" x14ac:dyDescent="0.2">
      <c r="A852" s="12" t="str">
        <f>IFERROR(IF(A851+1&lt;=Duration*VLOOKUP(PaymentFrqcy,Mapping!A:B,2,FALSE),A851+1,""),"")</f>
        <v/>
      </c>
      <c r="B852" s="58" t="str">
        <f t="shared" si="78"/>
        <v/>
      </c>
      <c r="C852" s="59" t="str">
        <f t="shared" si="73"/>
        <v/>
      </c>
      <c r="D852" s="60" t="str">
        <f t="shared" si="74"/>
        <v/>
      </c>
      <c r="E852" s="61" t="str">
        <f>IF(A852="","",InterestRate/VLOOKUP(PaymentFrqcy,Mapping!$A:$B,2,FALSE))</f>
        <v/>
      </c>
      <c r="F852" s="62" t="str">
        <f>IF(A852="","",PMT(E852,Duration*VLOOKUP(PaymentFrqcy,Mapping!A:B,2,FALSE),LoanAmount,,VLOOKUP(PaymentsDue,Mapping!$A:$B,2,FALSE)))</f>
        <v/>
      </c>
      <c r="G852" s="62" t="str">
        <f>IF(A852="","",PPMT(E852,A852,Duration*VLOOKUP(PaymentFrqcy,Mapping!A:B,2,FALSE),LoanAmount,,VLOOKUP(PaymentsDue,Mapping!$A:$B,2,FALSE)))</f>
        <v/>
      </c>
      <c r="H852" s="62" t="str">
        <f>IF(A852="","",IPMT(E852,A852,Duration*VLOOKUP(PaymentFrqcy,Mapping!$A:$B,2,FALSE),LoanAmount,,VLOOKUP(PaymentsDue,Mapping!$A:$B,2,FALSE)))</f>
        <v/>
      </c>
      <c r="I852" s="58" t="str">
        <f t="shared" si="75"/>
        <v/>
      </c>
      <c r="J852" s="12" t="str">
        <f t="shared" si="76"/>
        <v/>
      </c>
      <c r="K852" s="78" t="str">
        <f t="shared" si="77"/>
        <v/>
      </c>
    </row>
    <row r="853" spans="1:11" x14ac:dyDescent="0.2">
      <c r="A853" s="12" t="str">
        <f>IFERROR(IF(A852+1&lt;=Duration*VLOOKUP(PaymentFrqcy,Mapping!A:B,2,FALSE),A852+1,""),"")</f>
        <v/>
      </c>
      <c r="B853" s="58" t="str">
        <f t="shared" si="78"/>
        <v/>
      </c>
      <c r="C853" s="59" t="str">
        <f t="shared" si="73"/>
        <v/>
      </c>
      <c r="D853" s="60" t="str">
        <f t="shared" si="74"/>
        <v/>
      </c>
      <c r="E853" s="61" t="str">
        <f>IF(A853="","",InterestRate/VLOOKUP(PaymentFrqcy,Mapping!$A:$B,2,FALSE))</f>
        <v/>
      </c>
      <c r="F853" s="62" t="str">
        <f>IF(A853="","",PMT(E853,Duration*VLOOKUP(PaymentFrqcy,Mapping!A:B,2,FALSE),LoanAmount,,VLOOKUP(PaymentsDue,Mapping!$A:$B,2,FALSE)))</f>
        <v/>
      </c>
      <c r="G853" s="62" t="str">
        <f>IF(A853="","",PPMT(E853,A853,Duration*VLOOKUP(PaymentFrqcy,Mapping!A:B,2,FALSE),LoanAmount,,VLOOKUP(PaymentsDue,Mapping!$A:$B,2,FALSE)))</f>
        <v/>
      </c>
      <c r="H853" s="62" t="str">
        <f>IF(A853="","",IPMT(E853,A853,Duration*VLOOKUP(PaymentFrqcy,Mapping!$A:$B,2,FALSE),LoanAmount,,VLOOKUP(PaymentsDue,Mapping!$A:$B,2,FALSE)))</f>
        <v/>
      </c>
      <c r="I853" s="58" t="str">
        <f t="shared" si="75"/>
        <v/>
      </c>
      <c r="J853" s="12" t="str">
        <f t="shared" si="76"/>
        <v/>
      </c>
      <c r="K853" s="78" t="str">
        <f t="shared" si="77"/>
        <v/>
      </c>
    </row>
    <row r="854" spans="1:11" x14ac:dyDescent="0.2">
      <c r="A854" s="12" t="str">
        <f>IFERROR(IF(A853+1&lt;=Duration*VLOOKUP(PaymentFrqcy,Mapping!A:B,2,FALSE),A853+1,""),"")</f>
        <v/>
      </c>
      <c r="B854" s="58" t="str">
        <f t="shared" si="78"/>
        <v/>
      </c>
      <c r="C854" s="59" t="str">
        <f t="shared" si="73"/>
        <v/>
      </c>
      <c r="D854" s="60" t="str">
        <f t="shared" si="74"/>
        <v/>
      </c>
      <c r="E854" s="61" t="str">
        <f>IF(A854="","",InterestRate/VLOOKUP(PaymentFrqcy,Mapping!$A:$B,2,FALSE))</f>
        <v/>
      </c>
      <c r="F854" s="62" t="str">
        <f>IF(A854="","",PMT(E854,Duration*VLOOKUP(PaymentFrqcy,Mapping!A:B,2,FALSE),LoanAmount,,VLOOKUP(PaymentsDue,Mapping!$A:$B,2,FALSE)))</f>
        <v/>
      </c>
      <c r="G854" s="62" t="str">
        <f>IF(A854="","",PPMT(E854,A854,Duration*VLOOKUP(PaymentFrqcy,Mapping!A:B,2,FALSE),LoanAmount,,VLOOKUP(PaymentsDue,Mapping!$A:$B,2,FALSE)))</f>
        <v/>
      </c>
      <c r="H854" s="62" t="str">
        <f>IF(A854="","",IPMT(E854,A854,Duration*VLOOKUP(PaymentFrqcy,Mapping!$A:$B,2,FALSE),LoanAmount,,VLOOKUP(PaymentsDue,Mapping!$A:$B,2,FALSE)))</f>
        <v/>
      </c>
      <c r="I854" s="58" t="str">
        <f t="shared" si="75"/>
        <v/>
      </c>
      <c r="J854" s="12" t="str">
        <f t="shared" si="76"/>
        <v/>
      </c>
      <c r="K854" s="78" t="str">
        <f t="shared" si="77"/>
        <v/>
      </c>
    </row>
    <row r="855" spans="1:11" x14ac:dyDescent="0.2">
      <c r="A855" s="12" t="str">
        <f>IFERROR(IF(A854+1&lt;=Duration*VLOOKUP(PaymentFrqcy,Mapping!A:B,2,FALSE),A854+1,""),"")</f>
        <v/>
      </c>
      <c r="B855" s="58" t="str">
        <f t="shared" si="78"/>
        <v/>
      </c>
      <c r="C855" s="59" t="str">
        <f t="shared" si="73"/>
        <v/>
      </c>
      <c r="D855" s="60" t="str">
        <f t="shared" si="74"/>
        <v/>
      </c>
      <c r="E855" s="61" t="str">
        <f>IF(A855="","",InterestRate/VLOOKUP(PaymentFrqcy,Mapping!$A:$B,2,FALSE))</f>
        <v/>
      </c>
      <c r="F855" s="62" t="str">
        <f>IF(A855="","",PMT(E855,Duration*VLOOKUP(PaymentFrqcy,Mapping!A:B,2,FALSE),LoanAmount,,VLOOKUP(PaymentsDue,Mapping!$A:$B,2,FALSE)))</f>
        <v/>
      </c>
      <c r="G855" s="62" t="str">
        <f>IF(A855="","",PPMT(E855,A855,Duration*VLOOKUP(PaymentFrqcy,Mapping!A:B,2,FALSE),LoanAmount,,VLOOKUP(PaymentsDue,Mapping!$A:$B,2,FALSE)))</f>
        <v/>
      </c>
      <c r="H855" s="62" t="str">
        <f>IF(A855="","",IPMT(E855,A855,Duration*VLOOKUP(PaymentFrqcy,Mapping!$A:$B,2,FALSE),LoanAmount,,VLOOKUP(PaymentsDue,Mapping!$A:$B,2,FALSE)))</f>
        <v/>
      </c>
      <c r="I855" s="58" t="str">
        <f t="shared" si="75"/>
        <v/>
      </c>
      <c r="J855" s="12" t="str">
        <f t="shared" si="76"/>
        <v/>
      </c>
      <c r="K855" s="78" t="str">
        <f t="shared" si="77"/>
        <v/>
      </c>
    </row>
    <row r="856" spans="1:11" x14ac:dyDescent="0.2">
      <c r="A856" s="12" t="str">
        <f>IFERROR(IF(A855+1&lt;=Duration*VLOOKUP(PaymentFrqcy,Mapping!A:B,2,FALSE),A855+1,""),"")</f>
        <v/>
      </c>
      <c r="B856" s="58" t="str">
        <f t="shared" si="78"/>
        <v/>
      </c>
      <c r="C856" s="59" t="str">
        <f t="shared" si="73"/>
        <v/>
      </c>
      <c r="D856" s="60" t="str">
        <f t="shared" si="74"/>
        <v/>
      </c>
      <c r="E856" s="61" t="str">
        <f>IF(A856="","",InterestRate/VLOOKUP(PaymentFrqcy,Mapping!$A:$B,2,FALSE))</f>
        <v/>
      </c>
      <c r="F856" s="62" t="str">
        <f>IF(A856="","",PMT(E856,Duration*VLOOKUP(PaymentFrqcy,Mapping!A:B,2,FALSE),LoanAmount,,VLOOKUP(PaymentsDue,Mapping!$A:$B,2,FALSE)))</f>
        <v/>
      </c>
      <c r="G856" s="62" t="str">
        <f>IF(A856="","",PPMT(E856,A856,Duration*VLOOKUP(PaymentFrqcy,Mapping!A:B,2,FALSE),LoanAmount,,VLOOKUP(PaymentsDue,Mapping!$A:$B,2,FALSE)))</f>
        <v/>
      </c>
      <c r="H856" s="62" t="str">
        <f>IF(A856="","",IPMT(E856,A856,Duration*VLOOKUP(PaymentFrqcy,Mapping!$A:$B,2,FALSE),LoanAmount,,VLOOKUP(PaymentsDue,Mapping!$A:$B,2,FALSE)))</f>
        <v/>
      </c>
      <c r="I856" s="58" t="str">
        <f t="shared" si="75"/>
        <v/>
      </c>
      <c r="J856" s="12" t="str">
        <f t="shared" si="76"/>
        <v/>
      </c>
      <c r="K856" s="78" t="str">
        <f t="shared" si="77"/>
        <v/>
      </c>
    </row>
    <row r="857" spans="1:11" x14ac:dyDescent="0.2">
      <c r="A857" s="12" t="str">
        <f>IFERROR(IF(A856+1&lt;=Duration*VLOOKUP(PaymentFrqcy,Mapping!A:B,2,FALSE),A856+1,""),"")</f>
        <v/>
      </c>
      <c r="B857" s="58" t="str">
        <f t="shared" si="78"/>
        <v/>
      </c>
      <c r="C857" s="59" t="str">
        <f t="shared" si="73"/>
        <v/>
      </c>
      <c r="D857" s="60" t="str">
        <f t="shared" si="74"/>
        <v/>
      </c>
      <c r="E857" s="61" t="str">
        <f>IF(A857="","",InterestRate/VLOOKUP(PaymentFrqcy,Mapping!$A:$B,2,FALSE))</f>
        <v/>
      </c>
      <c r="F857" s="62" t="str">
        <f>IF(A857="","",PMT(E857,Duration*VLOOKUP(PaymentFrqcy,Mapping!A:B,2,FALSE),LoanAmount,,VLOOKUP(PaymentsDue,Mapping!$A:$B,2,FALSE)))</f>
        <v/>
      </c>
      <c r="G857" s="62" t="str">
        <f>IF(A857="","",PPMT(E857,A857,Duration*VLOOKUP(PaymentFrqcy,Mapping!A:B,2,FALSE),LoanAmount,,VLOOKUP(PaymentsDue,Mapping!$A:$B,2,FALSE)))</f>
        <v/>
      </c>
      <c r="H857" s="62" t="str">
        <f>IF(A857="","",IPMT(E857,A857,Duration*VLOOKUP(PaymentFrqcy,Mapping!$A:$B,2,FALSE),LoanAmount,,VLOOKUP(PaymentsDue,Mapping!$A:$B,2,FALSE)))</f>
        <v/>
      </c>
      <c r="I857" s="58" t="str">
        <f t="shared" si="75"/>
        <v/>
      </c>
      <c r="J857" s="12" t="str">
        <f t="shared" si="76"/>
        <v/>
      </c>
      <c r="K857" s="78" t="str">
        <f t="shared" si="77"/>
        <v/>
      </c>
    </row>
    <row r="858" spans="1:11" x14ac:dyDescent="0.2">
      <c r="A858" s="12" t="str">
        <f>IFERROR(IF(A857+1&lt;=Duration*VLOOKUP(PaymentFrqcy,Mapping!A:B,2,FALSE),A857+1,""),"")</f>
        <v/>
      </c>
      <c r="B858" s="58" t="str">
        <f t="shared" si="78"/>
        <v/>
      </c>
      <c r="C858" s="59" t="str">
        <f t="shared" si="73"/>
        <v/>
      </c>
      <c r="D858" s="60" t="str">
        <f t="shared" si="74"/>
        <v/>
      </c>
      <c r="E858" s="61" t="str">
        <f>IF(A858="","",InterestRate/VLOOKUP(PaymentFrqcy,Mapping!$A:$B,2,FALSE))</f>
        <v/>
      </c>
      <c r="F858" s="62" t="str">
        <f>IF(A858="","",PMT(E858,Duration*VLOOKUP(PaymentFrqcy,Mapping!A:B,2,FALSE),LoanAmount,,VLOOKUP(PaymentsDue,Mapping!$A:$B,2,FALSE)))</f>
        <v/>
      </c>
      <c r="G858" s="62" t="str">
        <f>IF(A858="","",PPMT(E858,A858,Duration*VLOOKUP(PaymentFrqcy,Mapping!A:B,2,FALSE),LoanAmount,,VLOOKUP(PaymentsDue,Mapping!$A:$B,2,FALSE)))</f>
        <v/>
      </c>
      <c r="H858" s="62" t="str">
        <f>IF(A858="","",IPMT(E858,A858,Duration*VLOOKUP(PaymentFrqcy,Mapping!$A:$B,2,FALSE),LoanAmount,,VLOOKUP(PaymentsDue,Mapping!$A:$B,2,FALSE)))</f>
        <v/>
      </c>
      <c r="I858" s="58" t="str">
        <f t="shared" si="75"/>
        <v/>
      </c>
      <c r="J858" s="12" t="str">
        <f t="shared" si="76"/>
        <v/>
      </c>
      <c r="K858" s="78" t="str">
        <f t="shared" si="77"/>
        <v/>
      </c>
    </row>
    <row r="859" spans="1:11" x14ac:dyDescent="0.2">
      <c r="A859" s="12" t="str">
        <f>IFERROR(IF(A858+1&lt;=Duration*VLOOKUP(PaymentFrqcy,Mapping!A:B,2,FALSE),A858+1,""),"")</f>
        <v/>
      </c>
      <c r="B859" s="58" t="str">
        <f t="shared" si="78"/>
        <v/>
      </c>
      <c r="C859" s="59" t="str">
        <f t="shared" si="73"/>
        <v/>
      </c>
      <c r="D859" s="60" t="str">
        <f t="shared" si="74"/>
        <v/>
      </c>
      <c r="E859" s="61" t="str">
        <f>IF(A859="","",InterestRate/VLOOKUP(PaymentFrqcy,Mapping!$A:$B,2,FALSE))</f>
        <v/>
      </c>
      <c r="F859" s="62" t="str">
        <f>IF(A859="","",PMT(E859,Duration*VLOOKUP(PaymentFrqcy,Mapping!A:B,2,FALSE),LoanAmount,,VLOOKUP(PaymentsDue,Mapping!$A:$B,2,FALSE)))</f>
        <v/>
      </c>
      <c r="G859" s="62" t="str">
        <f>IF(A859="","",PPMT(E859,A859,Duration*VLOOKUP(PaymentFrqcy,Mapping!A:B,2,FALSE),LoanAmount,,VLOOKUP(PaymentsDue,Mapping!$A:$B,2,FALSE)))</f>
        <v/>
      </c>
      <c r="H859" s="62" t="str">
        <f>IF(A859="","",IPMT(E859,A859,Duration*VLOOKUP(PaymentFrqcy,Mapping!$A:$B,2,FALSE),LoanAmount,,VLOOKUP(PaymentsDue,Mapping!$A:$B,2,FALSE)))</f>
        <v/>
      </c>
      <c r="I859" s="58" t="str">
        <f t="shared" si="75"/>
        <v/>
      </c>
      <c r="J859" s="12" t="str">
        <f t="shared" si="76"/>
        <v/>
      </c>
      <c r="K859" s="78" t="str">
        <f t="shared" si="77"/>
        <v/>
      </c>
    </row>
    <row r="860" spans="1:11" x14ac:dyDescent="0.2">
      <c r="A860" s="12" t="str">
        <f>IFERROR(IF(A859+1&lt;=Duration*VLOOKUP(PaymentFrqcy,Mapping!A:B,2,FALSE),A859+1,""),"")</f>
        <v/>
      </c>
      <c r="B860" s="58" t="str">
        <f t="shared" si="78"/>
        <v/>
      </c>
      <c r="C860" s="59" t="str">
        <f t="shared" si="73"/>
        <v/>
      </c>
      <c r="D860" s="60" t="str">
        <f t="shared" si="74"/>
        <v/>
      </c>
      <c r="E860" s="61" t="str">
        <f>IF(A860="","",InterestRate/VLOOKUP(PaymentFrqcy,Mapping!$A:$B,2,FALSE))</f>
        <v/>
      </c>
      <c r="F860" s="62" t="str">
        <f>IF(A860="","",PMT(E860,Duration*VLOOKUP(PaymentFrqcy,Mapping!A:B,2,FALSE),LoanAmount,,VLOOKUP(PaymentsDue,Mapping!$A:$B,2,FALSE)))</f>
        <v/>
      </c>
      <c r="G860" s="62" t="str">
        <f>IF(A860="","",PPMT(E860,A860,Duration*VLOOKUP(PaymentFrqcy,Mapping!A:B,2,FALSE),LoanAmount,,VLOOKUP(PaymentsDue,Mapping!$A:$B,2,FALSE)))</f>
        <v/>
      </c>
      <c r="H860" s="62" t="str">
        <f>IF(A860="","",IPMT(E860,A860,Duration*VLOOKUP(PaymentFrqcy,Mapping!$A:$B,2,FALSE),LoanAmount,,VLOOKUP(PaymentsDue,Mapping!$A:$B,2,FALSE)))</f>
        <v/>
      </c>
      <c r="I860" s="58" t="str">
        <f t="shared" si="75"/>
        <v/>
      </c>
      <c r="J860" s="12" t="str">
        <f t="shared" si="76"/>
        <v/>
      </c>
      <c r="K860" s="78" t="str">
        <f t="shared" si="77"/>
        <v/>
      </c>
    </row>
    <row r="861" spans="1:11" x14ac:dyDescent="0.2">
      <c r="A861" s="12" t="str">
        <f>IFERROR(IF(A860+1&lt;=Duration*VLOOKUP(PaymentFrqcy,Mapping!A:B,2,FALSE),A860+1,""),"")</f>
        <v/>
      </c>
      <c r="B861" s="58" t="str">
        <f t="shared" si="78"/>
        <v/>
      </c>
      <c r="C861" s="59" t="str">
        <f t="shared" si="73"/>
        <v/>
      </c>
      <c r="D861" s="60" t="str">
        <f t="shared" si="74"/>
        <v/>
      </c>
      <c r="E861" s="61" t="str">
        <f>IF(A861="","",InterestRate/VLOOKUP(PaymentFrqcy,Mapping!$A:$B,2,FALSE))</f>
        <v/>
      </c>
      <c r="F861" s="62" t="str">
        <f>IF(A861="","",PMT(E861,Duration*VLOOKUP(PaymentFrqcy,Mapping!A:B,2,FALSE),LoanAmount,,VLOOKUP(PaymentsDue,Mapping!$A:$B,2,FALSE)))</f>
        <v/>
      </c>
      <c r="G861" s="62" t="str">
        <f>IF(A861="","",PPMT(E861,A861,Duration*VLOOKUP(PaymentFrqcy,Mapping!A:B,2,FALSE),LoanAmount,,VLOOKUP(PaymentsDue,Mapping!$A:$B,2,FALSE)))</f>
        <v/>
      </c>
      <c r="H861" s="62" t="str">
        <f>IF(A861="","",IPMT(E861,A861,Duration*VLOOKUP(PaymentFrqcy,Mapping!$A:$B,2,FALSE),LoanAmount,,VLOOKUP(PaymentsDue,Mapping!$A:$B,2,FALSE)))</f>
        <v/>
      </c>
      <c r="I861" s="58" t="str">
        <f t="shared" si="75"/>
        <v/>
      </c>
      <c r="J861" s="12" t="str">
        <f t="shared" si="76"/>
        <v/>
      </c>
      <c r="K861" s="78" t="str">
        <f t="shared" si="77"/>
        <v/>
      </c>
    </row>
    <row r="862" spans="1:11" x14ac:dyDescent="0.2">
      <c r="A862" s="12" t="str">
        <f>IFERROR(IF(A861+1&lt;=Duration*VLOOKUP(PaymentFrqcy,Mapping!A:B,2,FALSE),A861+1,""),"")</f>
        <v/>
      </c>
      <c r="B862" s="58" t="str">
        <f t="shared" si="78"/>
        <v/>
      </c>
      <c r="C862" s="59" t="str">
        <f t="shared" si="73"/>
        <v/>
      </c>
      <c r="D862" s="60" t="str">
        <f t="shared" si="74"/>
        <v/>
      </c>
      <c r="E862" s="61" t="str">
        <f>IF(A862="","",InterestRate/VLOOKUP(PaymentFrqcy,Mapping!$A:$B,2,FALSE))</f>
        <v/>
      </c>
      <c r="F862" s="62" t="str">
        <f>IF(A862="","",PMT(E862,Duration*VLOOKUP(PaymentFrqcy,Mapping!A:B,2,FALSE),LoanAmount,,VLOOKUP(PaymentsDue,Mapping!$A:$B,2,FALSE)))</f>
        <v/>
      </c>
      <c r="G862" s="62" t="str">
        <f>IF(A862="","",PPMT(E862,A862,Duration*VLOOKUP(PaymentFrqcy,Mapping!A:B,2,FALSE),LoanAmount,,VLOOKUP(PaymentsDue,Mapping!$A:$B,2,FALSE)))</f>
        <v/>
      </c>
      <c r="H862" s="62" t="str">
        <f>IF(A862="","",IPMT(E862,A862,Duration*VLOOKUP(PaymentFrqcy,Mapping!$A:$B,2,FALSE),LoanAmount,,VLOOKUP(PaymentsDue,Mapping!$A:$B,2,FALSE)))</f>
        <v/>
      </c>
      <c r="I862" s="58" t="str">
        <f t="shared" si="75"/>
        <v/>
      </c>
      <c r="J862" s="12" t="str">
        <f t="shared" si="76"/>
        <v/>
      </c>
      <c r="K862" s="78" t="str">
        <f t="shared" si="77"/>
        <v/>
      </c>
    </row>
    <row r="863" spans="1:11" x14ac:dyDescent="0.2">
      <c r="A863" s="12" t="str">
        <f>IFERROR(IF(A862+1&lt;=Duration*VLOOKUP(PaymentFrqcy,Mapping!A:B,2,FALSE),A862+1,""),"")</f>
        <v/>
      </c>
      <c r="B863" s="58" t="str">
        <f t="shared" si="78"/>
        <v/>
      </c>
      <c r="C863" s="59" t="str">
        <f t="shared" si="73"/>
        <v/>
      </c>
      <c r="D863" s="60" t="str">
        <f t="shared" si="74"/>
        <v/>
      </c>
      <c r="E863" s="61" t="str">
        <f>IF(A863="","",InterestRate/VLOOKUP(PaymentFrqcy,Mapping!$A:$B,2,FALSE))</f>
        <v/>
      </c>
      <c r="F863" s="62" t="str">
        <f>IF(A863="","",PMT(E863,Duration*VLOOKUP(PaymentFrqcy,Mapping!A:B,2,FALSE),LoanAmount,,VLOOKUP(PaymentsDue,Mapping!$A:$B,2,FALSE)))</f>
        <v/>
      </c>
      <c r="G863" s="62" t="str">
        <f>IF(A863="","",PPMT(E863,A863,Duration*VLOOKUP(PaymentFrqcy,Mapping!A:B,2,FALSE),LoanAmount,,VLOOKUP(PaymentsDue,Mapping!$A:$B,2,FALSE)))</f>
        <v/>
      </c>
      <c r="H863" s="62" t="str">
        <f>IF(A863="","",IPMT(E863,A863,Duration*VLOOKUP(PaymentFrqcy,Mapping!$A:$B,2,FALSE),LoanAmount,,VLOOKUP(PaymentsDue,Mapping!$A:$B,2,FALSE)))</f>
        <v/>
      </c>
      <c r="I863" s="58" t="str">
        <f t="shared" si="75"/>
        <v/>
      </c>
      <c r="J863" s="12" t="str">
        <f t="shared" si="76"/>
        <v/>
      </c>
      <c r="K863" s="78" t="str">
        <f t="shared" si="77"/>
        <v/>
      </c>
    </row>
    <row r="864" spans="1:11" x14ac:dyDescent="0.2">
      <c r="A864" s="12" t="str">
        <f>IFERROR(IF(A863+1&lt;=Duration*VLOOKUP(PaymentFrqcy,Mapping!A:B,2,FALSE),A863+1,""),"")</f>
        <v/>
      </c>
      <c r="B864" s="58" t="str">
        <f t="shared" si="78"/>
        <v/>
      </c>
      <c r="C864" s="59" t="str">
        <f t="shared" si="73"/>
        <v/>
      </c>
      <c r="D864" s="60" t="str">
        <f t="shared" si="74"/>
        <v/>
      </c>
      <c r="E864" s="61" t="str">
        <f>IF(A864="","",InterestRate/VLOOKUP(PaymentFrqcy,Mapping!$A:$B,2,FALSE))</f>
        <v/>
      </c>
      <c r="F864" s="62" t="str">
        <f>IF(A864="","",PMT(E864,Duration*VLOOKUP(PaymentFrqcy,Mapping!A:B,2,FALSE),LoanAmount,,VLOOKUP(PaymentsDue,Mapping!$A:$B,2,FALSE)))</f>
        <v/>
      </c>
      <c r="G864" s="62" t="str">
        <f>IF(A864="","",PPMT(E864,A864,Duration*VLOOKUP(PaymentFrqcy,Mapping!A:B,2,FALSE),LoanAmount,,VLOOKUP(PaymentsDue,Mapping!$A:$B,2,FALSE)))</f>
        <v/>
      </c>
      <c r="H864" s="62" t="str">
        <f>IF(A864="","",IPMT(E864,A864,Duration*VLOOKUP(PaymentFrqcy,Mapping!$A:$B,2,FALSE),LoanAmount,,VLOOKUP(PaymentsDue,Mapping!$A:$B,2,FALSE)))</f>
        <v/>
      </c>
      <c r="I864" s="58" t="str">
        <f t="shared" si="75"/>
        <v/>
      </c>
      <c r="J864" s="12" t="str">
        <f t="shared" si="76"/>
        <v/>
      </c>
      <c r="K864" s="78" t="str">
        <f t="shared" si="77"/>
        <v/>
      </c>
    </row>
    <row r="865" spans="1:11" x14ac:dyDescent="0.2">
      <c r="A865" s="12" t="str">
        <f>IFERROR(IF(A864+1&lt;=Duration*VLOOKUP(PaymentFrqcy,Mapping!A:B,2,FALSE),A864+1,""),"")</f>
        <v/>
      </c>
      <c r="B865" s="58" t="str">
        <f t="shared" si="78"/>
        <v/>
      </c>
      <c r="C865" s="59" t="str">
        <f t="shared" si="73"/>
        <v/>
      </c>
      <c r="D865" s="60" t="str">
        <f t="shared" si="74"/>
        <v/>
      </c>
      <c r="E865" s="61" t="str">
        <f>IF(A865="","",InterestRate/VLOOKUP(PaymentFrqcy,Mapping!$A:$B,2,FALSE))</f>
        <v/>
      </c>
      <c r="F865" s="62" t="str">
        <f>IF(A865="","",PMT(E865,Duration*VLOOKUP(PaymentFrqcy,Mapping!A:B,2,FALSE),LoanAmount,,VLOOKUP(PaymentsDue,Mapping!$A:$B,2,FALSE)))</f>
        <v/>
      </c>
      <c r="G865" s="62" t="str">
        <f>IF(A865="","",PPMT(E865,A865,Duration*VLOOKUP(PaymentFrqcy,Mapping!A:B,2,FALSE),LoanAmount,,VLOOKUP(PaymentsDue,Mapping!$A:$B,2,FALSE)))</f>
        <v/>
      </c>
      <c r="H865" s="62" t="str">
        <f>IF(A865="","",IPMT(E865,A865,Duration*VLOOKUP(PaymentFrqcy,Mapping!$A:$B,2,FALSE),LoanAmount,,VLOOKUP(PaymentsDue,Mapping!$A:$B,2,FALSE)))</f>
        <v/>
      </c>
      <c r="I865" s="58" t="str">
        <f t="shared" si="75"/>
        <v/>
      </c>
      <c r="J865" s="12" t="str">
        <f t="shared" si="76"/>
        <v/>
      </c>
      <c r="K865" s="78" t="str">
        <f t="shared" si="77"/>
        <v/>
      </c>
    </row>
    <row r="866" spans="1:11" x14ac:dyDescent="0.2">
      <c r="A866" s="12" t="str">
        <f>IFERROR(IF(A865+1&lt;=Duration*VLOOKUP(PaymentFrqcy,Mapping!A:B,2,FALSE),A865+1,""),"")</f>
        <v/>
      </c>
      <c r="B866" s="58" t="str">
        <f t="shared" si="78"/>
        <v/>
      </c>
      <c r="C866" s="59" t="str">
        <f t="shared" si="73"/>
        <v/>
      </c>
      <c r="D866" s="60" t="str">
        <f t="shared" si="74"/>
        <v/>
      </c>
      <c r="E866" s="61" t="str">
        <f>IF(A866="","",InterestRate/VLOOKUP(PaymentFrqcy,Mapping!$A:$B,2,FALSE))</f>
        <v/>
      </c>
      <c r="F866" s="62" t="str">
        <f>IF(A866="","",PMT(E866,Duration*VLOOKUP(PaymentFrqcy,Mapping!A:B,2,FALSE),LoanAmount,,VLOOKUP(PaymentsDue,Mapping!$A:$B,2,FALSE)))</f>
        <v/>
      </c>
      <c r="G866" s="62" t="str">
        <f>IF(A866="","",PPMT(E866,A866,Duration*VLOOKUP(PaymentFrqcy,Mapping!A:B,2,FALSE),LoanAmount,,VLOOKUP(PaymentsDue,Mapping!$A:$B,2,FALSE)))</f>
        <v/>
      </c>
      <c r="H866" s="62" t="str">
        <f>IF(A866="","",IPMT(E866,A866,Duration*VLOOKUP(PaymentFrqcy,Mapping!$A:$B,2,FALSE),LoanAmount,,VLOOKUP(PaymentsDue,Mapping!$A:$B,2,FALSE)))</f>
        <v/>
      </c>
      <c r="I866" s="58" t="str">
        <f t="shared" si="75"/>
        <v/>
      </c>
      <c r="J866" s="12" t="str">
        <f t="shared" si="76"/>
        <v/>
      </c>
      <c r="K866" s="78" t="str">
        <f t="shared" si="77"/>
        <v/>
      </c>
    </row>
    <row r="867" spans="1:11" x14ac:dyDescent="0.2">
      <c r="A867" s="12" t="str">
        <f>IFERROR(IF(A866+1&lt;=Duration*VLOOKUP(PaymentFrqcy,Mapping!A:B,2,FALSE),A866+1,""),"")</f>
        <v/>
      </c>
      <c r="B867" s="58" t="str">
        <f t="shared" si="78"/>
        <v/>
      </c>
      <c r="C867" s="59" t="str">
        <f t="shared" si="73"/>
        <v/>
      </c>
      <c r="D867" s="60" t="str">
        <f t="shared" si="74"/>
        <v/>
      </c>
      <c r="E867" s="61" t="str">
        <f>IF(A867="","",InterestRate/VLOOKUP(PaymentFrqcy,Mapping!$A:$B,2,FALSE))</f>
        <v/>
      </c>
      <c r="F867" s="62" t="str">
        <f>IF(A867="","",PMT(E867,Duration*VLOOKUP(PaymentFrqcy,Mapping!A:B,2,FALSE),LoanAmount,,VLOOKUP(PaymentsDue,Mapping!$A:$B,2,FALSE)))</f>
        <v/>
      </c>
      <c r="G867" s="62" t="str">
        <f>IF(A867="","",PPMT(E867,A867,Duration*VLOOKUP(PaymentFrqcy,Mapping!A:B,2,FALSE),LoanAmount,,VLOOKUP(PaymentsDue,Mapping!$A:$B,2,FALSE)))</f>
        <v/>
      </c>
      <c r="H867" s="62" t="str">
        <f>IF(A867="","",IPMT(E867,A867,Duration*VLOOKUP(PaymentFrqcy,Mapping!$A:$B,2,FALSE),LoanAmount,,VLOOKUP(PaymentsDue,Mapping!$A:$B,2,FALSE)))</f>
        <v/>
      </c>
      <c r="I867" s="58" t="str">
        <f t="shared" si="75"/>
        <v/>
      </c>
      <c r="J867" s="12" t="str">
        <f t="shared" si="76"/>
        <v/>
      </c>
      <c r="K867" s="78" t="str">
        <f t="shared" si="77"/>
        <v/>
      </c>
    </row>
    <row r="868" spans="1:11" x14ac:dyDescent="0.2">
      <c r="A868" s="12" t="str">
        <f>IFERROR(IF(A867+1&lt;=Duration*VLOOKUP(PaymentFrqcy,Mapping!A:B,2,FALSE),A867+1,""),"")</f>
        <v/>
      </c>
      <c r="B868" s="58" t="str">
        <f t="shared" si="78"/>
        <v/>
      </c>
      <c r="C868" s="59" t="str">
        <f t="shared" si="73"/>
        <v/>
      </c>
      <c r="D868" s="60" t="str">
        <f t="shared" si="74"/>
        <v/>
      </c>
      <c r="E868" s="61" t="str">
        <f>IF(A868="","",InterestRate/VLOOKUP(PaymentFrqcy,Mapping!$A:$B,2,FALSE))</f>
        <v/>
      </c>
      <c r="F868" s="62" t="str">
        <f>IF(A868="","",PMT(E868,Duration*VLOOKUP(PaymentFrqcy,Mapping!A:B,2,FALSE),LoanAmount,,VLOOKUP(PaymentsDue,Mapping!$A:$B,2,FALSE)))</f>
        <v/>
      </c>
      <c r="G868" s="62" t="str">
        <f>IF(A868="","",PPMT(E868,A868,Duration*VLOOKUP(PaymentFrqcy,Mapping!A:B,2,FALSE),LoanAmount,,VLOOKUP(PaymentsDue,Mapping!$A:$B,2,FALSE)))</f>
        <v/>
      </c>
      <c r="H868" s="62" t="str">
        <f>IF(A868="","",IPMT(E868,A868,Duration*VLOOKUP(PaymentFrqcy,Mapping!$A:$B,2,FALSE),LoanAmount,,VLOOKUP(PaymentsDue,Mapping!$A:$B,2,FALSE)))</f>
        <v/>
      </c>
      <c r="I868" s="58" t="str">
        <f t="shared" si="75"/>
        <v/>
      </c>
      <c r="J868" s="12" t="str">
        <f t="shared" si="76"/>
        <v/>
      </c>
      <c r="K868" s="78" t="str">
        <f t="shared" si="77"/>
        <v/>
      </c>
    </row>
    <row r="869" spans="1:11" x14ac:dyDescent="0.2">
      <c r="A869" s="12" t="str">
        <f>IFERROR(IF(A868+1&lt;=Duration*VLOOKUP(PaymentFrqcy,Mapping!A:B,2,FALSE),A868+1,""),"")</f>
        <v/>
      </c>
      <c r="B869" s="58" t="str">
        <f t="shared" si="78"/>
        <v/>
      </c>
      <c r="C869" s="59" t="str">
        <f t="shared" si="73"/>
        <v/>
      </c>
      <c r="D869" s="60" t="str">
        <f t="shared" si="74"/>
        <v/>
      </c>
      <c r="E869" s="61" t="str">
        <f>IF(A869="","",InterestRate/VLOOKUP(PaymentFrqcy,Mapping!$A:$B,2,FALSE))</f>
        <v/>
      </c>
      <c r="F869" s="62" t="str">
        <f>IF(A869="","",PMT(E869,Duration*VLOOKUP(PaymentFrqcy,Mapping!A:B,2,FALSE),LoanAmount,,VLOOKUP(PaymentsDue,Mapping!$A:$B,2,FALSE)))</f>
        <v/>
      </c>
      <c r="G869" s="62" t="str">
        <f>IF(A869="","",PPMT(E869,A869,Duration*VLOOKUP(PaymentFrqcy,Mapping!A:B,2,FALSE),LoanAmount,,VLOOKUP(PaymentsDue,Mapping!$A:$B,2,FALSE)))</f>
        <v/>
      </c>
      <c r="H869" s="62" t="str">
        <f>IF(A869="","",IPMT(E869,A869,Duration*VLOOKUP(PaymentFrqcy,Mapping!$A:$B,2,FALSE),LoanAmount,,VLOOKUP(PaymentsDue,Mapping!$A:$B,2,FALSE)))</f>
        <v/>
      </c>
      <c r="I869" s="58" t="str">
        <f t="shared" si="75"/>
        <v/>
      </c>
      <c r="J869" s="12" t="str">
        <f t="shared" si="76"/>
        <v/>
      </c>
      <c r="K869" s="78" t="str">
        <f t="shared" si="77"/>
        <v/>
      </c>
    </row>
    <row r="870" spans="1:11" x14ac:dyDescent="0.2">
      <c r="A870" s="12" t="str">
        <f>IFERROR(IF(A869+1&lt;=Duration*VLOOKUP(PaymentFrqcy,Mapping!A:B,2,FALSE),A869+1,""),"")</f>
        <v/>
      </c>
      <c r="B870" s="58" t="str">
        <f t="shared" si="78"/>
        <v/>
      </c>
      <c r="C870" s="59" t="str">
        <f t="shared" si="73"/>
        <v/>
      </c>
      <c r="D870" s="60" t="str">
        <f t="shared" si="74"/>
        <v/>
      </c>
      <c r="E870" s="61" t="str">
        <f>IF(A870="","",InterestRate/VLOOKUP(PaymentFrqcy,Mapping!$A:$B,2,FALSE))</f>
        <v/>
      </c>
      <c r="F870" s="62" t="str">
        <f>IF(A870="","",PMT(E870,Duration*VLOOKUP(PaymentFrqcy,Mapping!A:B,2,FALSE),LoanAmount,,VLOOKUP(PaymentsDue,Mapping!$A:$B,2,FALSE)))</f>
        <v/>
      </c>
      <c r="G870" s="62" t="str">
        <f>IF(A870="","",PPMT(E870,A870,Duration*VLOOKUP(PaymentFrqcy,Mapping!A:B,2,FALSE),LoanAmount,,VLOOKUP(PaymentsDue,Mapping!$A:$B,2,FALSE)))</f>
        <v/>
      </c>
      <c r="H870" s="62" t="str">
        <f>IF(A870="","",IPMT(E870,A870,Duration*VLOOKUP(PaymentFrqcy,Mapping!$A:$B,2,FALSE),LoanAmount,,VLOOKUP(PaymentsDue,Mapping!$A:$B,2,FALSE)))</f>
        <v/>
      </c>
      <c r="I870" s="58" t="str">
        <f t="shared" si="75"/>
        <v/>
      </c>
      <c r="J870" s="12" t="str">
        <f t="shared" si="76"/>
        <v/>
      </c>
      <c r="K870" s="78" t="str">
        <f t="shared" si="77"/>
        <v/>
      </c>
    </row>
    <row r="871" spans="1:11" x14ac:dyDescent="0.2">
      <c r="A871" s="12" t="str">
        <f>IFERROR(IF(A870+1&lt;=Duration*VLOOKUP(PaymentFrqcy,Mapping!A:B,2,FALSE),A870+1,""),"")</f>
        <v/>
      </c>
      <c r="B871" s="58" t="str">
        <f t="shared" si="78"/>
        <v/>
      </c>
      <c r="C871" s="59" t="str">
        <f t="shared" si="73"/>
        <v/>
      </c>
      <c r="D871" s="60" t="str">
        <f t="shared" si="74"/>
        <v/>
      </c>
      <c r="E871" s="61" t="str">
        <f>IF(A871="","",InterestRate/VLOOKUP(PaymentFrqcy,Mapping!$A:$B,2,FALSE))</f>
        <v/>
      </c>
      <c r="F871" s="62" t="str">
        <f>IF(A871="","",PMT(E871,Duration*VLOOKUP(PaymentFrqcy,Mapping!A:B,2,FALSE),LoanAmount,,VLOOKUP(PaymentsDue,Mapping!$A:$B,2,FALSE)))</f>
        <v/>
      </c>
      <c r="G871" s="62" t="str">
        <f>IF(A871="","",PPMT(E871,A871,Duration*VLOOKUP(PaymentFrqcy,Mapping!A:B,2,FALSE),LoanAmount,,VLOOKUP(PaymentsDue,Mapping!$A:$B,2,FALSE)))</f>
        <v/>
      </c>
      <c r="H871" s="62" t="str">
        <f>IF(A871="","",IPMT(E871,A871,Duration*VLOOKUP(PaymentFrqcy,Mapping!$A:$B,2,FALSE),LoanAmount,,VLOOKUP(PaymentsDue,Mapping!$A:$B,2,FALSE)))</f>
        <v/>
      </c>
      <c r="I871" s="58" t="str">
        <f t="shared" si="75"/>
        <v/>
      </c>
      <c r="J871" s="12" t="str">
        <f t="shared" si="76"/>
        <v/>
      </c>
      <c r="K871" s="78" t="str">
        <f t="shared" si="77"/>
        <v/>
      </c>
    </row>
    <row r="872" spans="1:11" x14ac:dyDescent="0.2">
      <c r="A872" s="12" t="str">
        <f>IFERROR(IF(A871+1&lt;=Duration*VLOOKUP(PaymentFrqcy,Mapping!A:B,2,FALSE),A871+1,""),"")</f>
        <v/>
      </c>
      <c r="B872" s="58" t="str">
        <f t="shared" si="78"/>
        <v/>
      </c>
      <c r="C872" s="59" t="str">
        <f t="shared" si="73"/>
        <v/>
      </c>
      <c r="D872" s="60" t="str">
        <f t="shared" si="74"/>
        <v/>
      </c>
      <c r="E872" s="61" t="str">
        <f>IF(A872="","",InterestRate/VLOOKUP(PaymentFrqcy,Mapping!$A:$B,2,FALSE))</f>
        <v/>
      </c>
      <c r="F872" s="62" t="str">
        <f>IF(A872="","",PMT(E872,Duration*VLOOKUP(PaymentFrqcy,Mapping!A:B,2,FALSE),LoanAmount,,VLOOKUP(PaymentsDue,Mapping!$A:$B,2,FALSE)))</f>
        <v/>
      </c>
      <c r="G872" s="62" t="str">
        <f>IF(A872="","",PPMT(E872,A872,Duration*VLOOKUP(PaymentFrqcy,Mapping!A:B,2,FALSE),LoanAmount,,VLOOKUP(PaymentsDue,Mapping!$A:$B,2,FALSE)))</f>
        <v/>
      </c>
      <c r="H872" s="62" t="str">
        <f>IF(A872="","",IPMT(E872,A872,Duration*VLOOKUP(PaymentFrqcy,Mapping!$A:$B,2,FALSE),LoanAmount,,VLOOKUP(PaymentsDue,Mapping!$A:$B,2,FALSE)))</f>
        <v/>
      </c>
      <c r="I872" s="58" t="str">
        <f t="shared" si="75"/>
        <v/>
      </c>
      <c r="J872" s="12" t="str">
        <f t="shared" si="76"/>
        <v/>
      </c>
      <c r="K872" s="78" t="str">
        <f t="shared" si="77"/>
        <v/>
      </c>
    </row>
    <row r="873" spans="1:11" x14ac:dyDescent="0.2">
      <c r="A873" s="12" t="str">
        <f>IFERROR(IF(A872+1&lt;=Duration*VLOOKUP(PaymentFrqcy,Mapping!A:B,2,FALSE),A872+1,""),"")</f>
        <v/>
      </c>
      <c r="B873" s="58" t="str">
        <f t="shared" si="78"/>
        <v/>
      </c>
      <c r="C873" s="59" t="str">
        <f t="shared" si="73"/>
        <v/>
      </c>
      <c r="D873" s="60" t="str">
        <f t="shared" si="74"/>
        <v/>
      </c>
      <c r="E873" s="61" t="str">
        <f>IF(A873="","",InterestRate/VLOOKUP(PaymentFrqcy,Mapping!$A:$B,2,FALSE))</f>
        <v/>
      </c>
      <c r="F873" s="62" t="str">
        <f>IF(A873="","",PMT(E873,Duration*VLOOKUP(PaymentFrqcy,Mapping!A:B,2,FALSE),LoanAmount,,VLOOKUP(PaymentsDue,Mapping!$A:$B,2,FALSE)))</f>
        <v/>
      </c>
      <c r="G873" s="62" t="str">
        <f>IF(A873="","",PPMT(E873,A873,Duration*VLOOKUP(PaymentFrqcy,Mapping!A:B,2,FALSE),LoanAmount,,VLOOKUP(PaymentsDue,Mapping!$A:$B,2,FALSE)))</f>
        <v/>
      </c>
      <c r="H873" s="62" t="str">
        <f>IF(A873="","",IPMT(E873,A873,Duration*VLOOKUP(PaymentFrqcy,Mapping!$A:$B,2,FALSE),LoanAmount,,VLOOKUP(PaymentsDue,Mapping!$A:$B,2,FALSE)))</f>
        <v/>
      </c>
      <c r="I873" s="58" t="str">
        <f t="shared" si="75"/>
        <v/>
      </c>
      <c r="J873" s="12" t="str">
        <f t="shared" si="76"/>
        <v/>
      </c>
      <c r="K873" s="78" t="str">
        <f t="shared" si="77"/>
        <v/>
      </c>
    </row>
    <row r="874" spans="1:11" x14ac:dyDescent="0.2">
      <c r="A874" s="12" t="str">
        <f>IFERROR(IF(A873+1&lt;=Duration*VLOOKUP(PaymentFrqcy,Mapping!A:B,2,FALSE),A873+1,""),"")</f>
        <v/>
      </c>
      <c r="B874" s="58" t="str">
        <f t="shared" si="78"/>
        <v/>
      </c>
      <c r="C874" s="59" t="str">
        <f t="shared" si="73"/>
        <v/>
      </c>
      <c r="D874" s="60" t="str">
        <f t="shared" si="74"/>
        <v/>
      </c>
      <c r="E874" s="61" t="str">
        <f>IF(A874="","",InterestRate/VLOOKUP(PaymentFrqcy,Mapping!$A:$B,2,FALSE))</f>
        <v/>
      </c>
      <c r="F874" s="62" t="str">
        <f>IF(A874="","",PMT(E874,Duration*VLOOKUP(PaymentFrqcy,Mapping!A:B,2,FALSE),LoanAmount,,VLOOKUP(PaymentsDue,Mapping!$A:$B,2,FALSE)))</f>
        <v/>
      </c>
      <c r="G874" s="62" t="str">
        <f>IF(A874="","",PPMT(E874,A874,Duration*VLOOKUP(PaymentFrqcy,Mapping!A:B,2,FALSE),LoanAmount,,VLOOKUP(PaymentsDue,Mapping!$A:$B,2,FALSE)))</f>
        <v/>
      </c>
      <c r="H874" s="62" t="str">
        <f>IF(A874="","",IPMT(E874,A874,Duration*VLOOKUP(PaymentFrqcy,Mapping!$A:$B,2,FALSE),LoanAmount,,VLOOKUP(PaymentsDue,Mapping!$A:$B,2,FALSE)))</f>
        <v/>
      </c>
      <c r="I874" s="58" t="str">
        <f t="shared" si="75"/>
        <v/>
      </c>
      <c r="J874" s="12" t="str">
        <f t="shared" si="76"/>
        <v/>
      </c>
      <c r="K874" s="78" t="str">
        <f t="shared" si="77"/>
        <v/>
      </c>
    </row>
    <row r="875" spans="1:11" x14ac:dyDescent="0.2">
      <c r="A875" s="12" t="str">
        <f>IFERROR(IF(A874+1&lt;=Duration*VLOOKUP(PaymentFrqcy,Mapping!A:B,2,FALSE),A874+1,""),"")</f>
        <v/>
      </c>
      <c r="B875" s="58" t="str">
        <f t="shared" si="78"/>
        <v/>
      </c>
      <c r="C875" s="59" t="str">
        <f t="shared" si="73"/>
        <v/>
      </c>
      <c r="D875" s="60" t="str">
        <f t="shared" si="74"/>
        <v/>
      </c>
      <c r="E875" s="61" t="str">
        <f>IF(A875="","",InterestRate/VLOOKUP(PaymentFrqcy,Mapping!$A:$B,2,FALSE))</f>
        <v/>
      </c>
      <c r="F875" s="62" t="str">
        <f>IF(A875="","",PMT(E875,Duration*VLOOKUP(PaymentFrqcy,Mapping!A:B,2,FALSE),LoanAmount,,VLOOKUP(PaymentsDue,Mapping!$A:$B,2,FALSE)))</f>
        <v/>
      </c>
      <c r="G875" s="62" t="str">
        <f>IF(A875="","",PPMT(E875,A875,Duration*VLOOKUP(PaymentFrqcy,Mapping!A:B,2,FALSE),LoanAmount,,VLOOKUP(PaymentsDue,Mapping!$A:$B,2,FALSE)))</f>
        <v/>
      </c>
      <c r="H875" s="62" t="str">
        <f>IF(A875="","",IPMT(E875,A875,Duration*VLOOKUP(PaymentFrqcy,Mapping!$A:$B,2,FALSE),LoanAmount,,VLOOKUP(PaymentsDue,Mapping!$A:$B,2,FALSE)))</f>
        <v/>
      </c>
      <c r="I875" s="58" t="str">
        <f t="shared" si="75"/>
        <v/>
      </c>
      <c r="J875" s="12" t="str">
        <f t="shared" si="76"/>
        <v/>
      </c>
      <c r="K875" s="78" t="str">
        <f t="shared" si="77"/>
        <v/>
      </c>
    </row>
    <row r="876" spans="1:11" x14ac:dyDescent="0.2">
      <c r="A876" s="12" t="str">
        <f>IFERROR(IF(A875+1&lt;=Duration*VLOOKUP(PaymentFrqcy,Mapping!A:B,2,FALSE),A875+1,""),"")</f>
        <v/>
      </c>
      <c r="B876" s="58" t="str">
        <f t="shared" si="78"/>
        <v/>
      </c>
      <c r="C876" s="59" t="str">
        <f t="shared" si="73"/>
        <v/>
      </c>
      <c r="D876" s="60" t="str">
        <f t="shared" si="74"/>
        <v/>
      </c>
      <c r="E876" s="61" t="str">
        <f>IF(A876="","",InterestRate/VLOOKUP(PaymentFrqcy,Mapping!$A:$B,2,FALSE))</f>
        <v/>
      </c>
      <c r="F876" s="62" t="str">
        <f>IF(A876="","",PMT(E876,Duration*VLOOKUP(PaymentFrqcy,Mapping!A:B,2,FALSE),LoanAmount,,VLOOKUP(PaymentsDue,Mapping!$A:$B,2,FALSE)))</f>
        <v/>
      </c>
      <c r="G876" s="62" t="str">
        <f>IF(A876="","",PPMT(E876,A876,Duration*VLOOKUP(PaymentFrqcy,Mapping!A:B,2,FALSE),LoanAmount,,VLOOKUP(PaymentsDue,Mapping!$A:$B,2,FALSE)))</f>
        <v/>
      </c>
      <c r="H876" s="62" t="str">
        <f>IF(A876="","",IPMT(E876,A876,Duration*VLOOKUP(PaymentFrqcy,Mapping!$A:$B,2,FALSE),LoanAmount,,VLOOKUP(PaymentsDue,Mapping!$A:$B,2,FALSE)))</f>
        <v/>
      </c>
      <c r="I876" s="58" t="str">
        <f t="shared" si="75"/>
        <v/>
      </c>
      <c r="J876" s="12" t="str">
        <f t="shared" si="76"/>
        <v/>
      </c>
      <c r="K876" s="78" t="str">
        <f t="shared" si="77"/>
        <v/>
      </c>
    </row>
    <row r="877" spans="1:11" x14ac:dyDescent="0.2">
      <c r="A877" s="12" t="str">
        <f>IFERROR(IF(A876+1&lt;=Duration*VLOOKUP(PaymentFrqcy,Mapping!A:B,2,FALSE),A876+1,""),"")</f>
        <v/>
      </c>
      <c r="B877" s="58" t="str">
        <f t="shared" si="78"/>
        <v/>
      </c>
      <c r="C877" s="59" t="str">
        <f t="shared" si="73"/>
        <v/>
      </c>
      <c r="D877" s="60" t="str">
        <f t="shared" si="74"/>
        <v/>
      </c>
      <c r="E877" s="61" t="str">
        <f>IF(A877="","",InterestRate/VLOOKUP(PaymentFrqcy,Mapping!$A:$B,2,FALSE))</f>
        <v/>
      </c>
      <c r="F877" s="62" t="str">
        <f>IF(A877="","",PMT(E877,Duration*VLOOKUP(PaymentFrqcy,Mapping!A:B,2,FALSE),LoanAmount,,VLOOKUP(PaymentsDue,Mapping!$A:$B,2,FALSE)))</f>
        <v/>
      </c>
      <c r="G877" s="62" t="str">
        <f>IF(A877="","",PPMT(E877,A877,Duration*VLOOKUP(PaymentFrqcy,Mapping!A:B,2,FALSE),LoanAmount,,VLOOKUP(PaymentsDue,Mapping!$A:$B,2,FALSE)))</f>
        <v/>
      </c>
      <c r="H877" s="62" t="str">
        <f>IF(A877="","",IPMT(E877,A877,Duration*VLOOKUP(PaymentFrqcy,Mapping!$A:$B,2,FALSE),LoanAmount,,VLOOKUP(PaymentsDue,Mapping!$A:$B,2,FALSE)))</f>
        <v/>
      </c>
      <c r="I877" s="58" t="str">
        <f t="shared" si="75"/>
        <v/>
      </c>
      <c r="J877" s="12" t="str">
        <f t="shared" si="76"/>
        <v/>
      </c>
      <c r="K877" s="78" t="str">
        <f t="shared" si="77"/>
        <v/>
      </c>
    </row>
    <row r="878" spans="1:11" x14ac:dyDescent="0.2">
      <c r="A878" s="12" t="str">
        <f>IFERROR(IF(A877+1&lt;=Duration*VLOOKUP(PaymentFrqcy,Mapping!A:B,2,FALSE),A877+1,""),"")</f>
        <v/>
      </c>
      <c r="B878" s="58" t="str">
        <f t="shared" si="78"/>
        <v/>
      </c>
      <c r="C878" s="59" t="str">
        <f t="shared" ref="C878:C941" si="79">IF(AND(A878&lt;&gt;"",PaymentFrqcy="Monthly"),DATE(YEAR(C877),MONTH(C877)+1,DAY(C877)),IF(AND(A878&lt;&gt;"",PaymentFrqcy="Quarterly"),DATE(YEAR(C877),MONTH(C877)+3,DAY(C877)),IF(AND(A878&lt;&gt;"",PaymentFrqcy="Semi-Annually"),DATE(YEAR(C877),MONTH(C877)+6,DAY(C877)),"")))</f>
        <v/>
      </c>
      <c r="D878" s="60" t="str">
        <f t="shared" ref="D878:D941" si="80">IFERROR(YEAR(C878),"")</f>
        <v/>
      </c>
      <c r="E878" s="61" t="str">
        <f>IF(A878="","",InterestRate/VLOOKUP(PaymentFrqcy,Mapping!$A:$B,2,FALSE))</f>
        <v/>
      </c>
      <c r="F878" s="62" t="str">
        <f>IF(A878="","",PMT(E878,Duration*VLOOKUP(PaymentFrqcy,Mapping!A:B,2,FALSE),LoanAmount,,VLOOKUP(PaymentsDue,Mapping!$A:$B,2,FALSE)))</f>
        <v/>
      </c>
      <c r="G878" s="62" t="str">
        <f>IF(A878="","",PPMT(E878,A878,Duration*VLOOKUP(PaymentFrqcy,Mapping!A:B,2,FALSE),LoanAmount,,VLOOKUP(PaymentsDue,Mapping!$A:$B,2,FALSE)))</f>
        <v/>
      </c>
      <c r="H878" s="62" t="str">
        <f>IF(A878="","",IPMT(E878,A878,Duration*VLOOKUP(PaymentFrqcy,Mapping!$A:$B,2,FALSE),LoanAmount,,VLOOKUP(PaymentsDue,Mapping!$A:$B,2,FALSE)))</f>
        <v/>
      </c>
      <c r="I878" s="58" t="str">
        <f t="shared" ref="I878:I941" si="81">IFERROR(B878+G878,"")</f>
        <v/>
      </c>
      <c r="J878" s="12" t="str">
        <f t="shared" ref="J878:J941" si="82">IF(A878="","",MONTH(C878))</f>
        <v/>
      </c>
      <c r="K878" s="78" t="str">
        <f t="shared" ref="K878:K941" si="83">IF(A878="","",YEAR(C878))</f>
        <v/>
      </c>
    </row>
    <row r="879" spans="1:11" x14ac:dyDescent="0.2">
      <c r="A879" s="12" t="str">
        <f>IFERROR(IF(A878+1&lt;=Duration*VLOOKUP(PaymentFrqcy,Mapping!A:B,2,FALSE),A878+1,""),"")</f>
        <v/>
      </c>
      <c r="B879" s="58" t="str">
        <f t="shared" si="78"/>
        <v/>
      </c>
      <c r="C879" s="59" t="str">
        <f t="shared" si="79"/>
        <v/>
      </c>
      <c r="D879" s="60" t="str">
        <f t="shared" si="80"/>
        <v/>
      </c>
      <c r="E879" s="61" t="str">
        <f>IF(A879="","",InterestRate/VLOOKUP(PaymentFrqcy,Mapping!$A:$B,2,FALSE))</f>
        <v/>
      </c>
      <c r="F879" s="62" t="str">
        <f>IF(A879="","",PMT(E879,Duration*VLOOKUP(PaymentFrqcy,Mapping!A:B,2,FALSE),LoanAmount,,VLOOKUP(PaymentsDue,Mapping!$A:$B,2,FALSE)))</f>
        <v/>
      </c>
      <c r="G879" s="62" t="str">
        <f>IF(A879="","",PPMT(E879,A879,Duration*VLOOKUP(PaymentFrqcy,Mapping!A:B,2,FALSE),LoanAmount,,VLOOKUP(PaymentsDue,Mapping!$A:$B,2,FALSE)))</f>
        <v/>
      </c>
      <c r="H879" s="62" t="str">
        <f>IF(A879="","",IPMT(E879,A879,Duration*VLOOKUP(PaymentFrqcy,Mapping!$A:$B,2,FALSE),LoanAmount,,VLOOKUP(PaymentsDue,Mapping!$A:$B,2,FALSE)))</f>
        <v/>
      </c>
      <c r="I879" s="58" t="str">
        <f t="shared" si="81"/>
        <v/>
      </c>
      <c r="J879" s="12" t="str">
        <f t="shared" si="82"/>
        <v/>
      </c>
      <c r="K879" s="78" t="str">
        <f t="shared" si="83"/>
        <v/>
      </c>
    </row>
    <row r="880" spans="1:11" x14ac:dyDescent="0.2">
      <c r="A880" s="12" t="str">
        <f>IFERROR(IF(A879+1&lt;=Duration*VLOOKUP(PaymentFrqcy,Mapping!A:B,2,FALSE),A879+1,""),"")</f>
        <v/>
      </c>
      <c r="B880" s="58" t="str">
        <f t="shared" si="78"/>
        <v/>
      </c>
      <c r="C880" s="59" t="str">
        <f t="shared" si="79"/>
        <v/>
      </c>
      <c r="D880" s="60" t="str">
        <f t="shared" si="80"/>
        <v/>
      </c>
      <c r="E880" s="61" t="str">
        <f>IF(A880="","",InterestRate/VLOOKUP(PaymentFrqcy,Mapping!$A:$B,2,FALSE))</f>
        <v/>
      </c>
      <c r="F880" s="62" t="str">
        <f>IF(A880="","",PMT(E880,Duration*VLOOKUP(PaymentFrqcy,Mapping!A:B,2,FALSE),LoanAmount,,VLOOKUP(PaymentsDue,Mapping!$A:$B,2,FALSE)))</f>
        <v/>
      </c>
      <c r="G880" s="62" t="str">
        <f>IF(A880="","",PPMT(E880,A880,Duration*VLOOKUP(PaymentFrqcy,Mapping!A:B,2,FALSE),LoanAmount,,VLOOKUP(PaymentsDue,Mapping!$A:$B,2,FALSE)))</f>
        <v/>
      </c>
      <c r="H880" s="62" t="str">
        <f>IF(A880="","",IPMT(E880,A880,Duration*VLOOKUP(PaymentFrqcy,Mapping!$A:$B,2,FALSE),LoanAmount,,VLOOKUP(PaymentsDue,Mapping!$A:$B,2,FALSE)))</f>
        <v/>
      </c>
      <c r="I880" s="58" t="str">
        <f t="shared" si="81"/>
        <v/>
      </c>
      <c r="J880" s="12" t="str">
        <f t="shared" si="82"/>
        <v/>
      </c>
      <c r="K880" s="78" t="str">
        <f t="shared" si="83"/>
        <v/>
      </c>
    </row>
    <row r="881" spans="1:11" x14ac:dyDescent="0.2">
      <c r="A881" s="12" t="str">
        <f>IFERROR(IF(A880+1&lt;=Duration*VLOOKUP(PaymentFrqcy,Mapping!A:B,2,FALSE),A880+1,""),"")</f>
        <v/>
      </c>
      <c r="B881" s="58" t="str">
        <f t="shared" si="78"/>
        <v/>
      </c>
      <c r="C881" s="59" t="str">
        <f t="shared" si="79"/>
        <v/>
      </c>
      <c r="D881" s="60" t="str">
        <f t="shared" si="80"/>
        <v/>
      </c>
      <c r="E881" s="61" t="str">
        <f>IF(A881="","",InterestRate/VLOOKUP(PaymentFrqcy,Mapping!$A:$B,2,FALSE))</f>
        <v/>
      </c>
      <c r="F881" s="62" t="str">
        <f>IF(A881="","",PMT(E881,Duration*VLOOKUP(PaymentFrqcy,Mapping!A:B,2,FALSE),LoanAmount,,VLOOKUP(PaymentsDue,Mapping!$A:$B,2,FALSE)))</f>
        <v/>
      </c>
      <c r="G881" s="62" t="str">
        <f>IF(A881="","",PPMT(E881,A881,Duration*VLOOKUP(PaymentFrqcy,Mapping!A:B,2,FALSE),LoanAmount,,VLOOKUP(PaymentsDue,Mapping!$A:$B,2,FALSE)))</f>
        <v/>
      </c>
      <c r="H881" s="62" t="str">
        <f>IF(A881="","",IPMT(E881,A881,Duration*VLOOKUP(PaymentFrqcy,Mapping!$A:$B,2,FALSE),LoanAmount,,VLOOKUP(PaymentsDue,Mapping!$A:$B,2,FALSE)))</f>
        <v/>
      </c>
      <c r="I881" s="58" t="str">
        <f t="shared" si="81"/>
        <v/>
      </c>
      <c r="J881" s="12" t="str">
        <f t="shared" si="82"/>
        <v/>
      </c>
      <c r="K881" s="78" t="str">
        <f t="shared" si="83"/>
        <v/>
      </c>
    </row>
    <row r="882" spans="1:11" x14ac:dyDescent="0.2">
      <c r="A882" s="12" t="str">
        <f>IFERROR(IF(A881+1&lt;=Duration*VLOOKUP(PaymentFrqcy,Mapping!A:B,2,FALSE),A881+1,""),"")</f>
        <v/>
      </c>
      <c r="B882" s="58" t="str">
        <f t="shared" si="78"/>
        <v/>
      </c>
      <c r="C882" s="59" t="str">
        <f t="shared" si="79"/>
        <v/>
      </c>
      <c r="D882" s="60" t="str">
        <f t="shared" si="80"/>
        <v/>
      </c>
      <c r="E882" s="61" t="str">
        <f>IF(A882="","",InterestRate/VLOOKUP(PaymentFrqcy,Mapping!$A:$B,2,FALSE))</f>
        <v/>
      </c>
      <c r="F882" s="62" t="str">
        <f>IF(A882="","",PMT(E882,Duration*VLOOKUP(PaymentFrqcy,Mapping!A:B,2,FALSE),LoanAmount,,VLOOKUP(PaymentsDue,Mapping!$A:$B,2,FALSE)))</f>
        <v/>
      </c>
      <c r="G882" s="62" t="str">
        <f>IF(A882="","",PPMT(E882,A882,Duration*VLOOKUP(PaymentFrqcy,Mapping!A:B,2,FALSE),LoanAmount,,VLOOKUP(PaymentsDue,Mapping!$A:$B,2,FALSE)))</f>
        <v/>
      </c>
      <c r="H882" s="62" t="str">
        <f>IF(A882="","",IPMT(E882,A882,Duration*VLOOKUP(PaymentFrqcy,Mapping!$A:$B,2,FALSE),LoanAmount,,VLOOKUP(PaymentsDue,Mapping!$A:$B,2,FALSE)))</f>
        <v/>
      </c>
      <c r="I882" s="58" t="str">
        <f t="shared" si="81"/>
        <v/>
      </c>
      <c r="J882" s="12" t="str">
        <f t="shared" si="82"/>
        <v/>
      </c>
      <c r="K882" s="78" t="str">
        <f t="shared" si="83"/>
        <v/>
      </c>
    </row>
    <row r="883" spans="1:11" x14ac:dyDescent="0.2">
      <c r="A883" s="12" t="str">
        <f>IFERROR(IF(A882+1&lt;=Duration*VLOOKUP(PaymentFrqcy,Mapping!A:B,2,FALSE),A882+1,""),"")</f>
        <v/>
      </c>
      <c r="B883" s="58" t="str">
        <f t="shared" si="78"/>
        <v/>
      </c>
      <c r="C883" s="59" t="str">
        <f t="shared" si="79"/>
        <v/>
      </c>
      <c r="D883" s="60" t="str">
        <f t="shared" si="80"/>
        <v/>
      </c>
      <c r="E883" s="61" t="str">
        <f>IF(A883="","",InterestRate/VLOOKUP(PaymentFrqcy,Mapping!$A:$B,2,FALSE))</f>
        <v/>
      </c>
      <c r="F883" s="62" t="str">
        <f>IF(A883="","",PMT(E883,Duration*VLOOKUP(PaymentFrqcy,Mapping!A:B,2,FALSE),LoanAmount,,VLOOKUP(PaymentsDue,Mapping!$A:$B,2,FALSE)))</f>
        <v/>
      </c>
      <c r="G883" s="62" t="str">
        <f>IF(A883="","",PPMT(E883,A883,Duration*VLOOKUP(PaymentFrqcy,Mapping!A:B,2,FALSE),LoanAmount,,VLOOKUP(PaymentsDue,Mapping!$A:$B,2,FALSE)))</f>
        <v/>
      </c>
      <c r="H883" s="62" t="str">
        <f>IF(A883="","",IPMT(E883,A883,Duration*VLOOKUP(PaymentFrqcy,Mapping!$A:$B,2,FALSE),LoanAmount,,VLOOKUP(PaymentsDue,Mapping!$A:$B,2,FALSE)))</f>
        <v/>
      </c>
      <c r="I883" s="58" t="str">
        <f t="shared" si="81"/>
        <v/>
      </c>
      <c r="J883" s="12" t="str">
        <f t="shared" si="82"/>
        <v/>
      </c>
      <c r="K883" s="78" t="str">
        <f t="shared" si="83"/>
        <v/>
      </c>
    </row>
    <row r="884" spans="1:11" x14ac:dyDescent="0.2">
      <c r="A884" s="12" t="str">
        <f>IFERROR(IF(A883+1&lt;=Duration*VLOOKUP(PaymentFrqcy,Mapping!A:B,2,FALSE),A883+1,""),"")</f>
        <v/>
      </c>
      <c r="B884" s="58" t="str">
        <f t="shared" ref="B884:B947" si="84">IFERROR(IF(ROUNDDOWN(I883,0)=0,"",I883),"")</f>
        <v/>
      </c>
      <c r="C884" s="59" t="str">
        <f t="shared" si="79"/>
        <v/>
      </c>
      <c r="D884" s="60" t="str">
        <f t="shared" si="80"/>
        <v/>
      </c>
      <c r="E884" s="61" t="str">
        <f>IF(A884="","",InterestRate/VLOOKUP(PaymentFrqcy,Mapping!$A:$B,2,FALSE))</f>
        <v/>
      </c>
      <c r="F884" s="62" t="str">
        <f>IF(A884="","",PMT(E884,Duration*VLOOKUP(PaymentFrqcy,Mapping!A:B,2,FALSE),LoanAmount,,VLOOKUP(PaymentsDue,Mapping!$A:$B,2,FALSE)))</f>
        <v/>
      </c>
      <c r="G884" s="62" t="str">
        <f>IF(A884="","",PPMT(E884,A884,Duration*VLOOKUP(PaymentFrqcy,Mapping!A:B,2,FALSE),LoanAmount,,VLOOKUP(PaymentsDue,Mapping!$A:$B,2,FALSE)))</f>
        <v/>
      </c>
      <c r="H884" s="62" t="str">
        <f>IF(A884="","",IPMT(E884,A884,Duration*VLOOKUP(PaymentFrqcy,Mapping!$A:$B,2,FALSE),LoanAmount,,VLOOKUP(PaymentsDue,Mapping!$A:$B,2,FALSE)))</f>
        <v/>
      </c>
      <c r="I884" s="58" t="str">
        <f t="shared" si="81"/>
        <v/>
      </c>
      <c r="J884" s="12" t="str">
        <f t="shared" si="82"/>
        <v/>
      </c>
      <c r="K884" s="78" t="str">
        <f t="shared" si="83"/>
        <v/>
      </c>
    </row>
    <row r="885" spans="1:11" x14ac:dyDescent="0.2">
      <c r="A885" s="12" t="str">
        <f>IFERROR(IF(A884+1&lt;=Duration*VLOOKUP(PaymentFrqcy,Mapping!A:B,2,FALSE),A884+1,""),"")</f>
        <v/>
      </c>
      <c r="B885" s="58" t="str">
        <f t="shared" si="84"/>
        <v/>
      </c>
      <c r="C885" s="59" t="str">
        <f t="shared" si="79"/>
        <v/>
      </c>
      <c r="D885" s="60" t="str">
        <f t="shared" si="80"/>
        <v/>
      </c>
      <c r="E885" s="61" t="str">
        <f>IF(A885="","",InterestRate/VLOOKUP(PaymentFrqcy,Mapping!$A:$B,2,FALSE))</f>
        <v/>
      </c>
      <c r="F885" s="62" t="str">
        <f>IF(A885="","",PMT(E885,Duration*VLOOKUP(PaymentFrqcy,Mapping!A:B,2,FALSE),LoanAmount,,VLOOKUP(PaymentsDue,Mapping!$A:$B,2,FALSE)))</f>
        <v/>
      </c>
      <c r="G885" s="62" t="str">
        <f>IF(A885="","",PPMT(E885,A885,Duration*VLOOKUP(PaymentFrqcy,Mapping!A:B,2,FALSE),LoanAmount,,VLOOKUP(PaymentsDue,Mapping!$A:$B,2,FALSE)))</f>
        <v/>
      </c>
      <c r="H885" s="62" t="str">
        <f>IF(A885="","",IPMT(E885,A885,Duration*VLOOKUP(PaymentFrqcy,Mapping!$A:$B,2,FALSE),LoanAmount,,VLOOKUP(PaymentsDue,Mapping!$A:$B,2,FALSE)))</f>
        <v/>
      </c>
      <c r="I885" s="58" t="str">
        <f t="shared" si="81"/>
        <v/>
      </c>
      <c r="J885" s="12" t="str">
        <f t="shared" si="82"/>
        <v/>
      </c>
      <c r="K885" s="78" t="str">
        <f t="shared" si="83"/>
        <v/>
      </c>
    </row>
    <row r="886" spans="1:11" x14ac:dyDescent="0.2">
      <c r="A886" s="12" t="str">
        <f>IFERROR(IF(A885+1&lt;=Duration*VLOOKUP(PaymentFrqcy,Mapping!A:B,2,FALSE),A885+1,""),"")</f>
        <v/>
      </c>
      <c r="B886" s="58" t="str">
        <f t="shared" si="84"/>
        <v/>
      </c>
      <c r="C886" s="59" t="str">
        <f t="shared" si="79"/>
        <v/>
      </c>
      <c r="D886" s="60" t="str">
        <f t="shared" si="80"/>
        <v/>
      </c>
      <c r="E886" s="61" t="str">
        <f>IF(A886="","",InterestRate/VLOOKUP(PaymentFrqcy,Mapping!$A:$B,2,FALSE))</f>
        <v/>
      </c>
      <c r="F886" s="62" t="str">
        <f>IF(A886="","",PMT(E886,Duration*VLOOKUP(PaymentFrqcy,Mapping!A:B,2,FALSE),LoanAmount,,VLOOKUP(PaymentsDue,Mapping!$A:$B,2,FALSE)))</f>
        <v/>
      </c>
      <c r="G886" s="62" t="str">
        <f>IF(A886="","",PPMT(E886,A886,Duration*VLOOKUP(PaymentFrqcy,Mapping!A:B,2,FALSE),LoanAmount,,VLOOKUP(PaymentsDue,Mapping!$A:$B,2,FALSE)))</f>
        <v/>
      </c>
      <c r="H886" s="62" t="str">
        <f>IF(A886="","",IPMT(E886,A886,Duration*VLOOKUP(PaymentFrqcy,Mapping!$A:$B,2,FALSE),LoanAmount,,VLOOKUP(PaymentsDue,Mapping!$A:$B,2,FALSE)))</f>
        <v/>
      </c>
      <c r="I886" s="58" t="str">
        <f t="shared" si="81"/>
        <v/>
      </c>
      <c r="J886" s="12" t="str">
        <f t="shared" si="82"/>
        <v/>
      </c>
      <c r="K886" s="78" t="str">
        <f t="shared" si="83"/>
        <v/>
      </c>
    </row>
    <row r="887" spans="1:11" x14ac:dyDescent="0.2">
      <c r="A887" s="12" t="str">
        <f>IFERROR(IF(A886+1&lt;=Duration*VLOOKUP(PaymentFrqcy,Mapping!A:B,2,FALSE),A886+1,""),"")</f>
        <v/>
      </c>
      <c r="B887" s="58" t="str">
        <f t="shared" si="84"/>
        <v/>
      </c>
      <c r="C887" s="59" t="str">
        <f t="shared" si="79"/>
        <v/>
      </c>
      <c r="D887" s="60" t="str">
        <f t="shared" si="80"/>
        <v/>
      </c>
      <c r="E887" s="61" t="str">
        <f>IF(A887="","",InterestRate/VLOOKUP(PaymentFrqcy,Mapping!$A:$B,2,FALSE))</f>
        <v/>
      </c>
      <c r="F887" s="62" t="str">
        <f>IF(A887="","",PMT(E887,Duration*VLOOKUP(PaymentFrqcy,Mapping!A:B,2,FALSE),LoanAmount,,VLOOKUP(PaymentsDue,Mapping!$A:$B,2,FALSE)))</f>
        <v/>
      </c>
      <c r="G887" s="62" t="str">
        <f>IF(A887="","",PPMT(E887,A887,Duration*VLOOKUP(PaymentFrqcy,Mapping!A:B,2,FALSE),LoanAmount,,VLOOKUP(PaymentsDue,Mapping!$A:$B,2,FALSE)))</f>
        <v/>
      </c>
      <c r="H887" s="62" t="str">
        <f>IF(A887="","",IPMT(E887,A887,Duration*VLOOKUP(PaymentFrqcy,Mapping!$A:$B,2,FALSE),LoanAmount,,VLOOKUP(PaymentsDue,Mapping!$A:$B,2,FALSE)))</f>
        <v/>
      </c>
      <c r="I887" s="58" t="str">
        <f t="shared" si="81"/>
        <v/>
      </c>
      <c r="J887" s="12" t="str">
        <f t="shared" si="82"/>
        <v/>
      </c>
      <c r="K887" s="78" t="str">
        <f t="shared" si="83"/>
        <v/>
      </c>
    </row>
    <row r="888" spans="1:11" x14ac:dyDescent="0.2">
      <c r="A888" s="12" t="str">
        <f>IFERROR(IF(A887+1&lt;=Duration*VLOOKUP(PaymentFrqcy,Mapping!A:B,2,FALSE),A887+1,""),"")</f>
        <v/>
      </c>
      <c r="B888" s="58" t="str">
        <f t="shared" si="84"/>
        <v/>
      </c>
      <c r="C888" s="59" t="str">
        <f t="shared" si="79"/>
        <v/>
      </c>
      <c r="D888" s="60" t="str">
        <f t="shared" si="80"/>
        <v/>
      </c>
      <c r="E888" s="61" t="str">
        <f>IF(A888="","",InterestRate/VLOOKUP(PaymentFrqcy,Mapping!$A:$B,2,FALSE))</f>
        <v/>
      </c>
      <c r="F888" s="62" t="str">
        <f>IF(A888="","",PMT(E888,Duration*VLOOKUP(PaymentFrqcy,Mapping!A:B,2,FALSE),LoanAmount,,VLOOKUP(PaymentsDue,Mapping!$A:$B,2,FALSE)))</f>
        <v/>
      </c>
      <c r="G888" s="62" t="str">
        <f>IF(A888="","",PPMT(E888,A888,Duration*VLOOKUP(PaymentFrqcy,Mapping!A:B,2,FALSE),LoanAmount,,VLOOKUP(PaymentsDue,Mapping!$A:$B,2,FALSE)))</f>
        <v/>
      </c>
      <c r="H888" s="62" t="str">
        <f>IF(A888="","",IPMT(E888,A888,Duration*VLOOKUP(PaymentFrqcy,Mapping!$A:$B,2,FALSE),LoanAmount,,VLOOKUP(PaymentsDue,Mapping!$A:$B,2,FALSE)))</f>
        <v/>
      </c>
      <c r="I888" s="58" t="str">
        <f t="shared" si="81"/>
        <v/>
      </c>
      <c r="J888" s="12" t="str">
        <f t="shared" si="82"/>
        <v/>
      </c>
      <c r="K888" s="78" t="str">
        <f t="shared" si="83"/>
        <v/>
      </c>
    </row>
    <row r="889" spans="1:11" x14ac:dyDescent="0.2">
      <c r="A889" s="12" t="str">
        <f>IFERROR(IF(A888+1&lt;=Duration*VLOOKUP(PaymentFrqcy,Mapping!A:B,2,FALSE),A888+1,""),"")</f>
        <v/>
      </c>
      <c r="B889" s="58" t="str">
        <f t="shared" si="84"/>
        <v/>
      </c>
      <c r="C889" s="59" t="str">
        <f t="shared" si="79"/>
        <v/>
      </c>
      <c r="D889" s="60" t="str">
        <f t="shared" si="80"/>
        <v/>
      </c>
      <c r="E889" s="61" t="str">
        <f>IF(A889="","",InterestRate/VLOOKUP(PaymentFrqcy,Mapping!$A:$B,2,FALSE))</f>
        <v/>
      </c>
      <c r="F889" s="62" t="str">
        <f>IF(A889="","",PMT(E889,Duration*VLOOKUP(PaymentFrqcy,Mapping!A:B,2,FALSE),LoanAmount,,VLOOKUP(PaymentsDue,Mapping!$A:$B,2,FALSE)))</f>
        <v/>
      </c>
      <c r="G889" s="62" t="str">
        <f>IF(A889="","",PPMT(E889,A889,Duration*VLOOKUP(PaymentFrqcy,Mapping!A:B,2,FALSE),LoanAmount,,VLOOKUP(PaymentsDue,Mapping!$A:$B,2,FALSE)))</f>
        <v/>
      </c>
      <c r="H889" s="62" t="str">
        <f>IF(A889="","",IPMT(E889,A889,Duration*VLOOKUP(PaymentFrqcy,Mapping!$A:$B,2,FALSE),LoanAmount,,VLOOKUP(PaymentsDue,Mapping!$A:$B,2,FALSE)))</f>
        <v/>
      </c>
      <c r="I889" s="58" t="str">
        <f t="shared" si="81"/>
        <v/>
      </c>
      <c r="J889" s="12" t="str">
        <f t="shared" si="82"/>
        <v/>
      </c>
      <c r="K889" s="78" t="str">
        <f t="shared" si="83"/>
        <v/>
      </c>
    </row>
    <row r="890" spans="1:11" x14ac:dyDescent="0.2">
      <c r="A890" s="12" t="str">
        <f>IFERROR(IF(A889+1&lt;=Duration*VLOOKUP(PaymentFrqcy,Mapping!A:B,2,FALSE),A889+1,""),"")</f>
        <v/>
      </c>
      <c r="B890" s="58" t="str">
        <f t="shared" si="84"/>
        <v/>
      </c>
      <c r="C890" s="59" t="str">
        <f t="shared" si="79"/>
        <v/>
      </c>
      <c r="D890" s="60" t="str">
        <f t="shared" si="80"/>
        <v/>
      </c>
      <c r="E890" s="61" t="str">
        <f>IF(A890="","",InterestRate/VLOOKUP(PaymentFrqcy,Mapping!$A:$B,2,FALSE))</f>
        <v/>
      </c>
      <c r="F890" s="62" t="str">
        <f>IF(A890="","",PMT(E890,Duration*VLOOKUP(PaymentFrqcy,Mapping!A:B,2,FALSE),LoanAmount,,VLOOKUP(PaymentsDue,Mapping!$A:$B,2,FALSE)))</f>
        <v/>
      </c>
      <c r="G890" s="62" t="str">
        <f>IF(A890="","",PPMT(E890,A890,Duration*VLOOKUP(PaymentFrqcy,Mapping!A:B,2,FALSE),LoanAmount,,VLOOKUP(PaymentsDue,Mapping!$A:$B,2,FALSE)))</f>
        <v/>
      </c>
      <c r="H890" s="62" t="str">
        <f>IF(A890="","",IPMT(E890,A890,Duration*VLOOKUP(PaymentFrqcy,Mapping!$A:$B,2,FALSE),LoanAmount,,VLOOKUP(PaymentsDue,Mapping!$A:$B,2,FALSE)))</f>
        <v/>
      </c>
      <c r="I890" s="58" t="str">
        <f t="shared" si="81"/>
        <v/>
      </c>
      <c r="J890" s="12" t="str">
        <f t="shared" si="82"/>
        <v/>
      </c>
      <c r="K890" s="78" t="str">
        <f t="shared" si="83"/>
        <v/>
      </c>
    </row>
    <row r="891" spans="1:11" x14ac:dyDescent="0.2">
      <c r="A891" s="12" t="str">
        <f>IFERROR(IF(A890+1&lt;=Duration*VLOOKUP(PaymentFrqcy,Mapping!A:B,2,FALSE),A890+1,""),"")</f>
        <v/>
      </c>
      <c r="B891" s="58" t="str">
        <f t="shared" si="84"/>
        <v/>
      </c>
      <c r="C891" s="59" t="str">
        <f t="shared" si="79"/>
        <v/>
      </c>
      <c r="D891" s="60" t="str">
        <f t="shared" si="80"/>
        <v/>
      </c>
      <c r="E891" s="61" t="str">
        <f>IF(A891="","",InterestRate/VLOOKUP(PaymentFrqcy,Mapping!$A:$B,2,FALSE))</f>
        <v/>
      </c>
      <c r="F891" s="62" t="str">
        <f>IF(A891="","",PMT(E891,Duration*VLOOKUP(PaymentFrqcy,Mapping!A:B,2,FALSE),LoanAmount,,VLOOKUP(PaymentsDue,Mapping!$A:$B,2,FALSE)))</f>
        <v/>
      </c>
      <c r="G891" s="62" t="str">
        <f>IF(A891="","",PPMT(E891,A891,Duration*VLOOKUP(PaymentFrqcy,Mapping!A:B,2,FALSE),LoanAmount,,VLOOKUP(PaymentsDue,Mapping!$A:$B,2,FALSE)))</f>
        <v/>
      </c>
      <c r="H891" s="62" t="str">
        <f>IF(A891="","",IPMT(E891,A891,Duration*VLOOKUP(PaymentFrqcy,Mapping!$A:$B,2,FALSE),LoanAmount,,VLOOKUP(PaymentsDue,Mapping!$A:$B,2,FALSE)))</f>
        <v/>
      </c>
      <c r="I891" s="58" t="str">
        <f t="shared" si="81"/>
        <v/>
      </c>
      <c r="J891" s="12" t="str">
        <f t="shared" si="82"/>
        <v/>
      </c>
      <c r="K891" s="78" t="str">
        <f t="shared" si="83"/>
        <v/>
      </c>
    </row>
    <row r="892" spans="1:11" x14ac:dyDescent="0.2">
      <c r="A892" s="12" t="str">
        <f>IFERROR(IF(A891+1&lt;=Duration*VLOOKUP(PaymentFrqcy,Mapping!A:B,2,FALSE),A891+1,""),"")</f>
        <v/>
      </c>
      <c r="B892" s="58" t="str">
        <f t="shared" si="84"/>
        <v/>
      </c>
      <c r="C892" s="59" t="str">
        <f t="shared" si="79"/>
        <v/>
      </c>
      <c r="D892" s="60" t="str">
        <f t="shared" si="80"/>
        <v/>
      </c>
      <c r="E892" s="61" t="str">
        <f>IF(A892="","",InterestRate/VLOOKUP(PaymentFrqcy,Mapping!$A:$B,2,FALSE))</f>
        <v/>
      </c>
      <c r="F892" s="62" t="str">
        <f>IF(A892="","",PMT(E892,Duration*VLOOKUP(PaymentFrqcy,Mapping!A:B,2,FALSE),LoanAmount,,VLOOKUP(PaymentsDue,Mapping!$A:$B,2,FALSE)))</f>
        <v/>
      </c>
      <c r="G892" s="62" t="str">
        <f>IF(A892="","",PPMT(E892,A892,Duration*VLOOKUP(PaymentFrqcy,Mapping!A:B,2,FALSE),LoanAmount,,VLOOKUP(PaymentsDue,Mapping!$A:$B,2,FALSE)))</f>
        <v/>
      </c>
      <c r="H892" s="62" t="str">
        <f>IF(A892="","",IPMT(E892,A892,Duration*VLOOKUP(PaymentFrqcy,Mapping!$A:$B,2,FALSE),LoanAmount,,VLOOKUP(PaymentsDue,Mapping!$A:$B,2,FALSE)))</f>
        <v/>
      </c>
      <c r="I892" s="58" t="str">
        <f t="shared" si="81"/>
        <v/>
      </c>
      <c r="J892" s="12" t="str">
        <f t="shared" si="82"/>
        <v/>
      </c>
      <c r="K892" s="78" t="str">
        <f t="shared" si="83"/>
        <v/>
      </c>
    </row>
    <row r="893" spans="1:11" x14ac:dyDescent="0.2">
      <c r="A893" s="12" t="str">
        <f>IFERROR(IF(A892+1&lt;=Duration*VLOOKUP(PaymentFrqcy,Mapping!A:B,2,FALSE),A892+1,""),"")</f>
        <v/>
      </c>
      <c r="B893" s="58" t="str">
        <f t="shared" si="84"/>
        <v/>
      </c>
      <c r="C893" s="59" t="str">
        <f t="shared" si="79"/>
        <v/>
      </c>
      <c r="D893" s="60" t="str">
        <f t="shared" si="80"/>
        <v/>
      </c>
      <c r="E893" s="61" t="str">
        <f>IF(A893="","",InterestRate/VLOOKUP(PaymentFrqcy,Mapping!$A:$B,2,FALSE))</f>
        <v/>
      </c>
      <c r="F893" s="62" t="str">
        <f>IF(A893="","",PMT(E893,Duration*VLOOKUP(PaymentFrqcy,Mapping!A:B,2,FALSE),LoanAmount,,VLOOKUP(PaymentsDue,Mapping!$A:$B,2,FALSE)))</f>
        <v/>
      </c>
      <c r="G893" s="62" t="str">
        <f>IF(A893="","",PPMT(E893,A893,Duration*VLOOKUP(PaymentFrqcy,Mapping!A:B,2,FALSE),LoanAmount,,VLOOKUP(PaymentsDue,Mapping!$A:$B,2,FALSE)))</f>
        <v/>
      </c>
      <c r="H893" s="62" t="str">
        <f>IF(A893="","",IPMT(E893,A893,Duration*VLOOKUP(PaymentFrqcy,Mapping!$A:$B,2,FALSE),LoanAmount,,VLOOKUP(PaymentsDue,Mapping!$A:$B,2,FALSE)))</f>
        <v/>
      </c>
      <c r="I893" s="58" t="str">
        <f t="shared" si="81"/>
        <v/>
      </c>
      <c r="J893" s="12" t="str">
        <f t="shared" si="82"/>
        <v/>
      </c>
      <c r="K893" s="78" t="str">
        <f t="shared" si="83"/>
        <v/>
      </c>
    </row>
    <row r="894" spans="1:11" x14ac:dyDescent="0.2">
      <c r="A894" s="12" t="str">
        <f>IFERROR(IF(A893+1&lt;=Duration*VLOOKUP(PaymentFrqcy,Mapping!A:B,2,FALSE),A893+1,""),"")</f>
        <v/>
      </c>
      <c r="B894" s="58" t="str">
        <f t="shared" si="84"/>
        <v/>
      </c>
      <c r="C894" s="59" t="str">
        <f t="shared" si="79"/>
        <v/>
      </c>
      <c r="D894" s="60" t="str">
        <f t="shared" si="80"/>
        <v/>
      </c>
      <c r="E894" s="61" t="str">
        <f>IF(A894="","",InterestRate/VLOOKUP(PaymentFrqcy,Mapping!$A:$B,2,FALSE))</f>
        <v/>
      </c>
      <c r="F894" s="62" t="str">
        <f>IF(A894="","",PMT(E894,Duration*VLOOKUP(PaymentFrqcy,Mapping!A:B,2,FALSE),LoanAmount,,VLOOKUP(PaymentsDue,Mapping!$A:$B,2,FALSE)))</f>
        <v/>
      </c>
      <c r="G894" s="62" t="str">
        <f>IF(A894="","",PPMT(E894,A894,Duration*VLOOKUP(PaymentFrqcy,Mapping!A:B,2,FALSE),LoanAmount,,VLOOKUP(PaymentsDue,Mapping!$A:$B,2,FALSE)))</f>
        <v/>
      </c>
      <c r="H894" s="62" t="str">
        <f>IF(A894="","",IPMT(E894,A894,Duration*VLOOKUP(PaymentFrqcy,Mapping!$A:$B,2,FALSE),LoanAmount,,VLOOKUP(PaymentsDue,Mapping!$A:$B,2,FALSE)))</f>
        <v/>
      </c>
      <c r="I894" s="58" t="str">
        <f t="shared" si="81"/>
        <v/>
      </c>
      <c r="J894" s="12" t="str">
        <f t="shared" si="82"/>
        <v/>
      </c>
      <c r="K894" s="78" t="str">
        <f t="shared" si="83"/>
        <v/>
      </c>
    </row>
    <row r="895" spans="1:11" x14ac:dyDescent="0.2">
      <c r="A895" s="12" t="str">
        <f>IFERROR(IF(A894+1&lt;=Duration*VLOOKUP(PaymentFrqcy,Mapping!A:B,2,FALSE),A894+1,""),"")</f>
        <v/>
      </c>
      <c r="B895" s="58" t="str">
        <f t="shared" si="84"/>
        <v/>
      </c>
      <c r="C895" s="59" t="str">
        <f t="shared" si="79"/>
        <v/>
      </c>
      <c r="D895" s="60" t="str">
        <f t="shared" si="80"/>
        <v/>
      </c>
      <c r="E895" s="61" t="str">
        <f>IF(A895="","",InterestRate/VLOOKUP(PaymentFrqcy,Mapping!$A:$B,2,FALSE))</f>
        <v/>
      </c>
      <c r="F895" s="62" t="str">
        <f>IF(A895="","",PMT(E895,Duration*VLOOKUP(PaymentFrqcy,Mapping!A:B,2,FALSE),LoanAmount,,VLOOKUP(PaymentsDue,Mapping!$A:$B,2,FALSE)))</f>
        <v/>
      </c>
      <c r="G895" s="62" t="str">
        <f>IF(A895="","",PPMT(E895,A895,Duration*VLOOKUP(PaymentFrqcy,Mapping!A:B,2,FALSE),LoanAmount,,VLOOKUP(PaymentsDue,Mapping!$A:$B,2,FALSE)))</f>
        <v/>
      </c>
      <c r="H895" s="62" t="str">
        <f>IF(A895="","",IPMT(E895,A895,Duration*VLOOKUP(PaymentFrqcy,Mapping!$A:$B,2,FALSE),LoanAmount,,VLOOKUP(PaymentsDue,Mapping!$A:$B,2,FALSE)))</f>
        <v/>
      </c>
      <c r="I895" s="58" t="str">
        <f t="shared" si="81"/>
        <v/>
      </c>
      <c r="J895" s="12" t="str">
        <f t="shared" si="82"/>
        <v/>
      </c>
      <c r="K895" s="78" t="str">
        <f t="shared" si="83"/>
        <v/>
      </c>
    </row>
    <row r="896" spans="1:11" x14ac:dyDescent="0.2">
      <c r="A896" s="12" t="str">
        <f>IFERROR(IF(A895+1&lt;=Duration*VLOOKUP(PaymentFrqcy,Mapping!A:B,2,FALSE),A895+1,""),"")</f>
        <v/>
      </c>
      <c r="B896" s="58" t="str">
        <f t="shared" si="84"/>
        <v/>
      </c>
      <c r="C896" s="59" t="str">
        <f t="shared" si="79"/>
        <v/>
      </c>
      <c r="D896" s="60" t="str">
        <f t="shared" si="80"/>
        <v/>
      </c>
      <c r="E896" s="61" t="str">
        <f>IF(A896="","",InterestRate/VLOOKUP(PaymentFrqcy,Mapping!$A:$B,2,FALSE))</f>
        <v/>
      </c>
      <c r="F896" s="62" t="str">
        <f>IF(A896="","",PMT(E896,Duration*VLOOKUP(PaymentFrqcy,Mapping!A:B,2,FALSE),LoanAmount,,VLOOKUP(PaymentsDue,Mapping!$A:$B,2,FALSE)))</f>
        <v/>
      </c>
      <c r="G896" s="62" t="str">
        <f>IF(A896="","",PPMT(E896,A896,Duration*VLOOKUP(PaymentFrqcy,Mapping!A:B,2,FALSE),LoanAmount,,VLOOKUP(PaymentsDue,Mapping!$A:$B,2,FALSE)))</f>
        <v/>
      </c>
      <c r="H896" s="62" t="str">
        <f>IF(A896="","",IPMT(E896,A896,Duration*VLOOKUP(PaymentFrqcy,Mapping!$A:$B,2,FALSE),LoanAmount,,VLOOKUP(PaymentsDue,Mapping!$A:$B,2,FALSE)))</f>
        <v/>
      </c>
      <c r="I896" s="58" t="str">
        <f t="shared" si="81"/>
        <v/>
      </c>
      <c r="J896" s="12" t="str">
        <f t="shared" si="82"/>
        <v/>
      </c>
      <c r="K896" s="78" t="str">
        <f t="shared" si="83"/>
        <v/>
      </c>
    </row>
    <row r="897" spans="1:11" x14ac:dyDescent="0.2">
      <c r="A897" s="12" t="str">
        <f>IFERROR(IF(A896+1&lt;=Duration*VLOOKUP(PaymentFrqcy,Mapping!A:B,2,FALSE),A896+1,""),"")</f>
        <v/>
      </c>
      <c r="B897" s="58" t="str">
        <f t="shared" si="84"/>
        <v/>
      </c>
      <c r="C897" s="59" t="str">
        <f t="shared" si="79"/>
        <v/>
      </c>
      <c r="D897" s="60" t="str">
        <f t="shared" si="80"/>
        <v/>
      </c>
      <c r="E897" s="61" t="str">
        <f>IF(A897="","",InterestRate/VLOOKUP(PaymentFrqcy,Mapping!$A:$B,2,FALSE))</f>
        <v/>
      </c>
      <c r="F897" s="62" t="str">
        <f>IF(A897="","",PMT(E897,Duration*VLOOKUP(PaymentFrqcy,Mapping!A:B,2,FALSE),LoanAmount,,VLOOKUP(PaymentsDue,Mapping!$A:$B,2,FALSE)))</f>
        <v/>
      </c>
      <c r="G897" s="62" t="str">
        <f>IF(A897="","",PPMT(E897,A897,Duration*VLOOKUP(PaymentFrqcy,Mapping!A:B,2,FALSE),LoanAmount,,VLOOKUP(PaymentsDue,Mapping!$A:$B,2,FALSE)))</f>
        <v/>
      </c>
      <c r="H897" s="62" t="str">
        <f>IF(A897="","",IPMT(E897,A897,Duration*VLOOKUP(PaymentFrqcy,Mapping!$A:$B,2,FALSE),LoanAmount,,VLOOKUP(PaymentsDue,Mapping!$A:$B,2,FALSE)))</f>
        <v/>
      </c>
      <c r="I897" s="58" t="str">
        <f t="shared" si="81"/>
        <v/>
      </c>
      <c r="J897" s="12" t="str">
        <f t="shared" si="82"/>
        <v/>
      </c>
      <c r="K897" s="78" t="str">
        <f t="shared" si="83"/>
        <v/>
      </c>
    </row>
    <row r="898" spans="1:11" x14ac:dyDescent="0.2">
      <c r="A898" s="12" t="str">
        <f>IFERROR(IF(A897+1&lt;=Duration*VLOOKUP(PaymentFrqcy,Mapping!A:B,2,FALSE),A897+1,""),"")</f>
        <v/>
      </c>
      <c r="B898" s="58" t="str">
        <f t="shared" si="84"/>
        <v/>
      </c>
      <c r="C898" s="59" t="str">
        <f t="shared" si="79"/>
        <v/>
      </c>
      <c r="D898" s="60" t="str">
        <f t="shared" si="80"/>
        <v/>
      </c>
      <c r="E898" s="61" t="str">
        <f>IF(A898="","",InterestRate/VLOOKUP(PaymentFrqcy,Mapping!$A:$B,2,FALSE))</f>
        <v/>
      </c>
      <c r="F898" s="62" t="str">
        <f>IF(A898="","",PMT(E898,Duration*VLOOKUP(PaymentFrqcy,Mapping!A:B,2,FALSE),LoanAmount,,VLOOKUP(PaymentsDue,Mapping!$A:$B,2,FALSE)))</f>
        <v/>
      </c>
      <c r="G898" s="62" t="str">
        <f>IF(A898="","",PPMT(E898,A898,Duration*VLOOKUP(PaymentFrqcy,Mapping!A:B,2,FALSE),LoanAmount,,VLOOKUP(PaymentsDue,Mapping!$A:$B,2,FALSE)))</f>
        <v/>
      </c>
      <c r="H898" s="62" t="str">
        <f>IF(A898="","",IPMT(E898,A898,Duration*VLOOKUP(PaymentFrqcy,Mapping!$A:$B,2,FALSE),LoanAmount,,VLOOKUP(PaymentsDue,Mapping!$A:$B,2,FALSE)))</f>
        <v/>
      </c>
      <c r="I898" s="58" t="str">
        <f t="shared" si="81"/>
        <v/>
      </c>
      <c r="J898" s="12" t="str">
        <f t="shared" si="82"/>
        <v/>
      </c>
      <c r="K898" s="78" t="str">
        <f t="shared" si="83"/>
        <v/>
      </c>
    </row>
    <row r="899" spans="1:11" x14ac:dyDescent="0.2">
      <c r="A899" s="12" t="str">
        <f>IFERROR(IF(A898+1&lt;=Duration*VLOOKUP(PaymentFrqcy,Mapping!A:B,2,FALSE),A898+1,""),"")</f>
        <v/>
      </c>
      <c r="B899" s="58" t="str">
        <f t="shared" si="84"/>
        <v/>
      </c>
      <c r="C899" s="59" t="str">
        <f t="shared" si="79"/>
        <v/>
      </c>
      <c r="D899" s="60" t="str">
        <f t="shared" si="80"/>
        <v/>
      </c>
      <c r="E899" s="61" t="str">
        <f>IF(A899="","",InterestRate/VLOOKUP(PaymentFrqcy,Mapping!$A:$B,2,FALSE))</f>
        <v/>
      </c>
      <c r="F899" s="62" t="str">
        <f>IF(A899="","",PMT(E899,Duration*VLOOKUP(PaymentFrqcy,Mapping!A:B,2,FALSE),LoanAmount,,VLOOKUP(PaymentsDue,Mapping!$A:$B,2,FALSE)))</f>
        <v/>
      </c>
      <c r="G899" s="62" t="str">
        <f>IF(A899="","",PPMT(E899,A899,Duration*VLOOKUP(PaymentFrqcy,Mapping!A:B,2,FALSE),LoanAmount,,VLOOKUP(PaymentsDue,Mapping!$A:$B,2,FALSE)))</f>
        <v/>
      </c>
      <c r="H899" s="62" t="str">
        <f>IF(A899="","",IPMT(E899,A899,Duration*VLOOKUP(PaymentFrqcy,Mapping!$A:$B,2,FALSE),LoanAmount,,VLOOKUP(PaymentsDue,Mapping!$A:$B,2,FALSE)))</f>
        <v/>
      </c>
      <c r="I899" s="58" t="str">
        <f t="shared" si="81"/>
        <v/>
      </c>
      <c r="J899" s="12" t="str">
        <f t="shared" si="82"/>
        <v/>
      </c>
      <c r="K899" s="78" t="str">
        <f t="shared" si="83"/>
        <v/>
      </c>
    </row>
    <row r="900" spans="1:11" x14ac:dyDescent="0.2">
      <c r="A900" s="12" t="str">
        <f>IFERROR(IF(A899+1&lt;=Duration*VLOOKUP(PaymentFrqcy,Mapping!A:B,2,FALSE),A899+1,""),"")</f>
        <v/>
      </c>
      <c r="B900" s="58" t="str">
        <f t="shared" si="84"/>
        <v/>
      </c>
      <c r="C900" s="59" t="str">
        <f t="shared" si="79"/>
        <v/>
      </c>
      <c r="D900" s="60" t="str">
        <f t="shared" si="80"/>
        <v/>
      </c>
      <c r="E900" s="61" t="str">
        <f>IF(A900="","",InterestRate/VLOOKUP(PaymentFrqcy,Mapping!$A:$B,2,FALSE))</f>
        <v/>
      </c>
      <c r="F900" s="62" t="str">
        <f>IF(A900="","",PMT(E900,Duration*VLOOKUP(PaymentFrqcy,Mapping!A:B,2,FALSE),LoanAmount,,VLOOKUP(PaymentsDue,Mapping!$A:$B,2,FALSE)))</f>
        <v/>
      </c>
      <c r="G900" s="62" t="str">
        <f>IF(A900="","",PPMT(E900,A900,Duration*VLOOKUP(PaymentFrqcy,Mapping!A:B,2,FALSE),LoanAmount,,VLOOKUP(PaymentsDue,Mapping!$A:$B,2,FALSE)))</f>
        <v/>
      </c>
      <c r="H900" s="62" t="str">
        <f>IF(A900="","",IPMT(E900,A900,Duration*VLOOKUP(PaymentFrqcy,Mapping!$A:$B,2,FALSE),LoanAmount,,VLOOKUP(PaymentsDue,Mapping!$A:$B,2,FALSE)))</f>
        <v/>
      </c>
      <c r="I900" s="58" t="str">
        <f t="shared" si="81"/>
        <v/>
      </c>
      <c r="J900" s="12" t="str">
        <f t="shared" si="82"/>
        <v/>
      </c>
      <c r="K900" s="78" t="str">
        <f t="shared" si="83"/>
        <v/>
      </c>
    </row>
    <row r="901" spans="1:11" x14ac:dyDescent="0.2">
      <c r="A901" s="12" t="str">
        <f>IFERROR(IF(A900+1&lt;=Duration*VLOOKUP(PaymentFrqcy,Mapping!A:B,2,FALSE),A900+1,""),"")</f>
        <v/>
      </c>
      <c r="B901" s="58" t="str">
        <f t="shared" si="84"/>
        <v/>
      </c>
      <c r="C901" s="59" t="str">
        <f t="shared" si="79"/>
        <v/>
      </c>
      <c r="D901" s="60" t="str">
        <f t="shared" si="80"/>
        <v/>
      </c>
      <c r="E901" s="61" t="str">
        <f>IF(A901="","",InterestRate/VLOOKUP(PaymentFrqcy,Mapping!$A:$B,2,FALSE))</f>
        <v/>
      </c>
      <c r="F901" s="62" t="str">
        <f>IF(A901="","",PMT(E901,Duration*VLOOKUP(PaymentFrqcy,Mapping!A:B,2,FALSE),LoanAmount,,VLOOKUP(PaymentsDue,Mapping!$A:$B,2,FALSE)))</f>
        <v/>
      </c>
      <c r="G901" s="62" t="str">
        <f>IF(A901="","",PPMT(E901,A901,Duration*VLOOKUP(PaymentFrqcy,Mapping!A:B,2,FALSE),LoanAmount,,VLOOKUP(PaymentsDue,Mapping!$A:$B,2,FALSE)))</f>
        <v/>
      </c>
      <c r="H901" s="62" t="str">
        <f>IF(A901="","",IPMT(E901,A901,Duration*VLOOKUP(PaymentFrqcy,Mapping!$A:$B,2,FALSE),LoanAmount,,VLOOKUP(PaymentsDue,Mapping!$A:$B,2,FALSE)))</f>
        <v/>
      </c>
      <c r="I901" s="58" t="str">
        <f t="shared" si="81"/>
        <v/>
      </c>
      <c r="J901" s="12" t="str">
        <f t="shared" si="82"/>
        <v/>
      </c>
      <c r="K901" s="78" t="str">
        <f t="shared" si="83"/>
        <v/>
      </c>
    </row>
    <row r="902" spans="1:11" x14ac:dyDescent="0.2">
      <c r="A902" s="12" t="str">
        <f>IFERROR(IF(A901+1&lt;=Duration*VLOOKUP(PaymentFrqcy,Mapping!A:B,2,FALSE),A901+1,""),"")</f>
        <v/>
      </c>
      <c r="B902" s="58" t="str">
        <f t="shared" si="84"/>
        <v/>
      </c>
      <c r="C902" s="59" t="str">
        <f t="shared" si="79"/>
        <v/>
      </c>
      <c r="D902" s="60" t="str">
        <f t="shared" si="80"/>
        <v/>
      </c>
      <c r="E902" s="61" t="str">
        <f>IF(A902="","",InterestRate/VLOOKUP(PaymentFrqcy,Mapping!$A:$B,2,FALSE))</f>
        <v/>
      </c>
      <c r="F902" s="62" t="str">
        <f>IF(A902="","",PMT(E902,Duration*VLOOKUP(PaymentFrqcy,Mapping!A:B,2,FALSE),LoanAmount,,VLOOKUP(PaymentsDue,Mapping!$A:$B,2,FALSE)))</f>
        <v/>
      </c>
      <c r="G902" s="62" t="str">
        <f>IF(A902="","",PPMT(E902,A902,Duration*VLOOKUP(PaymentFrqcy,Mapping!A:B,2,FALSE),LoanAmount,,VLOOKUP(PaymentsDue,Mapping!$A:$B,2,FALSE)))</f>
        <v/>
      </c>
      <c r="H902" s="62" t="str">
        <f>IF(A902="","",IPMT(E902,A902,Duration*VLOOKUP(PaymentFrqcy,Mapping!$A:$B,2,FALSE),LoanAmount,,VLOOKUP(PaymentsDue,Mapping!$A:$B,2,FALSE)))</f>
        <v/>
      </c>
      <c r="I902" s="58" t="str">
        <f t="shared" si="81"/>
        <v/>
      </c>
      <c r="J902" s="12" t="str">
        <f t="shared" si="82"/>
        <v/>
      </c>
      <c r="K902" s="78" t="str">
        <f t="shared" si="83"/>
        <v/>
      </c>
    </row>
    <row r="903" spans="1:11" x14ac:dyDescent="0.2">
      <c r="A903" s="12" t="str">
        <f>IFERROR(IF(A902+1&lt;=Duration*VLOOKUP(PaymentFrqcy,Mapping!A:B,2,FALSE),A902+1,""),"")</f>
        <v/>
      </c>
      <c r="B903" s="58" t="str">
        <f t="shared" si="84"/>
        <v/>
      </c>
      <c r="C903" s="59" t="str">
        <f t="shared" si="79"/>
        <v/>
      </c>
      <c r="D903" s="60" t="str">
        <f t="shared" si="80"/>
        <v/>
      </c>
      <c r="E903" s="61" t="str">
        <f>IF(A903="","",InterestRate/VLOOKUP(PaymentFrqcy,Mapping!$A:$B,2,FALSE))</f>
        <v/>
      </c>
      <c r="F903" s="62" t="str">
        <f>IF(A903="","",PMT(E903,Duration*VLOOKUP(PaymentFrqcy,Mapping!A:B,2,FALSE),LoanAmount,,VLOOKUP(PaymentsDue,Mapping!$A:$B,2,FALSE)))</f>
        <v/>
      </c>
      <c r="G903" s="62" t="str">
        <f>IF(A903="","",PPMT(E903,A903,Duration*VLOOKUP(PaymentFrqcy,Mapping!A:B,2,FALSE),LoanAmount,,VLOOKUP(PaymentsDue,Mapping!$A:$B,2,FALSE)))</f>
        <v/>
      </c>
      <c r="H903" s="62" t="str">
        <f>IF(A903="","",IPMT(E903,A903,Duration*VLOOKUP(PaymentFrqcy,Mapping!$A:$B,2,FALSE),LoanAmount,,VLOOKUP(PaymentsDue,Mapping!$A:$B,2,FALSE)))</f>
        <v/>
      </c>
      <c r="I903" s="58" t="str">
        <f t="shared" si="81"/>
        <v/>
      </c>
      <c r="J903" s="12" t="str">
        <f t="shared" si="82"/>
        <v/>
      </c>
      <c r="K903" s="78" t="str">
        <f t="shared" si="83"/>
        <v/>
      </c>
    </row>
    <row r="904" spans="1:11" x14ac:dyDescent="0.2">
      <c r="A904" s="12" t="str">
        <f>IFERROR(IF(A903+1&lt;=Duration*VLOOKUP(PaymentFrqcy,Mapping!A:B,2,FALSE),A903+1,""),"")</f>
        <v/>
      </c>
      <c r="B904" s="58" t="str">
        <f t="shared" si="84"/>
        <v/>
      </c>
      <c r="C904" s="59" t="str">
        <f t="shared" si="79"/>
        <v/>
      </c>
      <c r="D904" s="60" t="str">
        <f t="shared" si="80"/>
        <v/>
      </c>
      <c r="E904" s="61" t="str">
        <f>IF(A904="","",InterestRate/VLOOKUP(PaymentFrqcy,Mapping!$A:$B,2,FALSE))</f>
        <v/>
      </c>
      <c r="F904" s="62" t="str">
        <f>IF(A904="","",PMT(E904,Duration*VLOOKUP(PaymentFrqcy,Mapping!A:B,2,FALSE),LoanAmount,,VLOOKUP(PaymentsDue,Mapping!$A:$B,2,FALSE)))</f>
        <v/>
      </c>
      <c r="G904" s="62" t="str">
        <f>IF(A904="","",PPMT(E904,A904,Duration*VLOOKUP(PaymentFrqcy,Mapping!A:B,2,FALSE),LoanAmount,,VLOOKUP(PaymentsDue,Mapping!$A:$B,2,FALSE)))</f>
        <v/>
      </c>
      <c r="H904" s="62" t="str">
        <f>IF(A904="","",IPMT(E904,A904,Duration*VLOOKUP(PaymentFrqcy,Mapping!$A:$B,2,FALSE),LoanAmount,,VLOOKUP(PaymentsDue,Mapping!$A:$B,2,FALSE)))</f>
        <v/>
      </c>
      <c r="I904" s="58" t="str">
        <f t="shared" si="81"/>
        <v/>
      </c>
      <c r="J904" s="12" t="str">
        <f t="shared" si="82"/>
        <v/>
      </c>
      <c r="K904" s="78" t="str">
        <f t="shared" si="83"/>
        <v/>
      </c>
    </row>
    <row r="905" spans="1:11" x14ac:dyDescent="0.2">
      <c r="A905" s="12" t="str">
        <f>IFERROR(IF(A904+1&lt;=Duration*VLOOKUP(PaymentFrqcy,Mapping!A:B,2,FALSE),A904+1,""),"")</f>
        <v/>
      </c>
      <c r="B905" s="58" t="str">
        <f t="shared" si="84"/>
        <v/>
      </c>
      <c r="C905" s="59" t="str">
        <f t="shared" si="79"/>
        <v/>
      </c>
      <c r="D905" s="60" t="str">
        <f t="shared" si="80"/>
        <v/>
      </c>
      <c r="E905" s="61" t="str">
        <f>IF(A905="","",InterestRate/VLOOKUP(PaymentFrqcy,Mapping!$A:$B,2,FALSE))</f>
        <v/>
      </c>
      <c r="F905" s="62" t="str">
        <f>IF(A905="","",PMT(E905,Duration*VLOOKUP(PaymentFrqcy,Mapping!A:B,2,FALSE),LoanAmount,,VLOOKUP(PaymentsDue,Mapping!$A:$B,2,FALSE)))</f>
        <v/>
      </c>
      <c r="G905" s="62" t="str">
        <f>IF(A905="","",PPMT(E905,A905,Duration*VLOOKUP(PaymentFrqcy,Mapping!A:B,2,FALSE),LoanAmount,,VLOOKUP(PaymentsDue,Mapping!$A:$B,2,FALSE)))</f>
        <v/>
      </c>
      <c r="H905" s="62" t="str">
        <f>IF(A905="","",IPMT(E905,A905,Duration*VLOOKUP(PaymentFrqcy,Mapping!$A:$B,2,FALSE),LoanAmount,,VLOOKUP(PaymentsDue,Mapping!$A:$B,2,FALSE)))</f>
        <v/>
      </c>
      <c r="I905" s="58" t="str">
        <f t="shared" si="81"/>
        <v/>
      </c>
      <c r="J905" s="12" t="str">
        <f t="shared" si="82"/>
        <v/>
      </c>
      <c r="K905" s="78" t="str">
        <f t="shared" si="83"/>
        <v/>
      </c>
    </row>
    <row r="906" spans="1:11" x14ac:dyDescent="0.2">
      <c r="A906" s="12" t="str">
        <f>IFERROR(IF(A905+1&lt;=Duration*VLOOKUP(PaymentFrqcy,Mapping!A:B,2,FALSE),A905+1,""),"")</f>
        <v/>
      </c>
      <c r="B906" s="58" t="str">
        <f t="shared" si="84"/>
        <v/>
      </c>
      <c r="C906" s="59" t="str">
        <f t="shared" si="79"/>
        <v/>
      </c>
      <c r="D906" s="60" t="str">
        <f t="shared" si="80"/>
        <v/>
      </c>
      <c r="E906" s="61" t="str">
        <f>IF(A906="","",InterestRate/VLOOKUP(PaymentFrqcy,Mapping!$A:$B,2,FALSE))</f>
        <v/>
      </c>
      <c r="F906" s="62" t="str">
        <f>IF(A906="","",PMT(E906,Duration*VLOOKUP(PaymentFrqcy,Mapping!A:B,2,FALSE),LoanAmount,,VLOOKUP(PaymentsDue,Mapping!$A:$B,2,FALSE)))</f>
        <v/>
      </c>
      <c r="G906" s="62" t="str">
        <f>IF(A906="","",PPMT(E906,A906,Duration*VLOOKUP(PaymentFrqcy,Mapping!A:B,2,FALSE),LoanAmount,,VLOOKUP(PaymentsDue,Mapping!$A:$B,2,FALSE)))</f>
        <v/>
      </c>
      <c r="H906" s="62" t="str">
        <f>IF(A906="","",IPMT(E906,A906,Duration*VLOOKUP(PaymentFrqcy,Mapping!$A:$B,2,FALSE),LoanAmount,,VLOOKUP(PaymentsDue,Mapping!$A:$B,2,FALSE)))</f>
        <v/>
      </c>
      <c r="I906" s="58" t="str">
        <f t="shared" si="81"/>
        <v/>
      </c>
      <c r="J906" s="12" t="str">
        <f t="shared" si="82"/>
        <v/>
      </c>
      <c r="K906" s="78" t="str">
        <f t="shared" si="83"/>
        <v/>
      </c>
    </row>
    <row r="907" spans="1:11" x14ac:dyDescent="0.2">
      <c r="A907" s="12" t="str">
        <f>IFERROR(IF(A906+1&lt;=Duration*VLOOKUP(PaymentFrqcy,Mapping!A:B,2,FALSE),A906+1,""),"")</f>
        <v/>
      </c>
      <c r="B907" s="58" t="str">
        <f t="shared" si="84"/>
        <v/>
      </c>
      <c r="C907" s="59" t="str">
        <f t="shared" si="79"/>
        <v/>
      </c>
      <c r="D907" s="60" t="str">
        <f t="shared" si="80"/>
        <v/>
      </c>
      <c r="E907" s="61" t="str">
        <f>IF(A907="","",InterestRate/VLOOKUP(PaymentFrqcy,Mapping!$A:$B,2,FALSE))</f>
        <v/>
      </c>
      <c r="F907" s="62" t="str">
        <f>IF(A907="","",PMT(E907,Duration*VLOOKUP(PaymentFrqcy,Mapping!A:B,2,FALSE),LoanAmount,,VLOOKUP(PaymentsDue,Mapping!$A:$B,2,FALSE)))</f>
        <v/>
      </c>
      <c r="G907" s="62" t="str">
        <f>IF(A907="","",PPMT(E907,A907,Duration*VLOOKUP(PaymentFrqcy,Mapping!A:B,2,FALSE),LoanAmount,,VLOOKUP(PaymentsDue,Mapping!$A:$B,2,FALSE)))</f>
        <v/>
      </c>
      <c r="H907" s="62" t="str">
        <f>IF(A907="","",IPMT(E907,A907,Duration*VLOOKUP(PaymentFrqcy,Mapping!$A:$B,2,FALSE),LoanAmount,,VLOOKUP(PaymentsDue,Mapping!$A:$B,2,FALSE)))</f>
        <v/>
      </c>
      <c r="I907" s="58" t="str">
        <f t="shared" si="81"/>
        <v/>
      </c>
      <c r="J907" s="12" t="str">
        <f t="shared" si="82"/>
        <v/>
      </c>
      <c r="K907" s="78" t="str">
        <f t="shared" si="83"/>
        <v/>
      </c>
    </row>
    <row r="908" spans="1:11" x14ac:dyDescent="0.2">
      <c r="A908" s="12" t="str">
        <f>IFERROR(IF(A907+1&lt;=Duration*VLOOKUP(PaymentFrqcy,Mapping!A:B,2,FALSE),A907+1,""),"")</f>
        <v/>
      </c>
      <c r="B908" s="58" t="str">
        <f t="shared" si="84"/>
        <v/>
      </c>
      <c r="C908" s="59" t="str">
        <f t="shared" si="79"/>
        <v/>
      </c>
      <c r="D908" s="60" t="str">
        <f t="shared" si="80"/>
        <v/>
      </c>
      <c r="E908" s="61" t="str">
        <f>IF(A908="","",InterestRate/VLOOKUP(PaymentFrqcy,Mapping!$A:$B,2,FALSE))</f>
        <v/>
      </c>
      <c r="F908" s="62" t="str">
        <f>IF(A908="","",PMT(E908,Duration*VLOOKUP(PaymentFrqcy,Mapping!A:B,2,FALSE),LoanAmount,,VLOOKUP(PaymentsDue,Mapping!$A:$B,2,FALSE)))</f>
        <v/>
      </c>
      <c r="G908" s="62" t="str">
        <f>IF(A908="","",PPMT(E908,A908,Duration*VLOOKUP(PaymentFrqcy,Mapping!A:B,2,FALSE),LoanAmount,,VLOOKUP(PaymentsDue,Mapping!$A:$B,2,FALSE)))</f>
        <v/>
      </c>
      <c r="H908" s="62" t="str">
        <f>IF(A908="","",IPMT(E908,A908,Duration*VLOOKUP(PaymentFrqcy,Mapping!$A:$B,2,FALSE),LoanAmount,,VLOOKUP(PaymentsDue,Mapping!$A:$B,2,FALSE)))</f>
        <v/>
      </c>
      <c r="I908" s="58" t="str">
        <f t="shared" si="81"/>
        <v/>
      </c>
      <c r="J908" s="12" t="str">
        <f t="shared" si="82"/>
        <v/>
      </c>
      <c r="K908" s="78" t="str">
        <f t="shared" si="83"/>
        <v/>
      </c>
    </row>
    <row r="909" spans="1:11" x14ac:dyDescent="0.2">
      <c r="A909" s="12" t="str">
        <f>IFERROR(IF(A908+1&lt;=Duration*VLOOKUP(PaymentFrqcy,Mapping!A:B,2,FALSE),A908+1,""),"")</f>
        <v/>
      </c>
      <c r="B909" s="58" t="str">
        <f t="shared" si="84"/>
        <v/>
      </c>
      <c r="C909" s="59" t="str">
        <f t="shared" si="79"/>
        <v/>
      </c>
      <c r="D909" s="60" t="str">
        <f t="shared" si="80"/>
        <v/>
      </c>
      <c r="E909" s="61" t="str">
        <f>IF(A909="","",InterestRate/VLOOKUP(PaymentFrqcy,Mapping!$A:$B,2,FALSE))</f>
        <v/>
      </c>
      <c r="F909" s="62" t="str">
        <f>IF(A909="","",PMT(E909,Duration*VLOOKUP(PaymentFrqcy,Mapping!A:B,2,FALSE),LoanAmount,,VLOOKUP(PaymentsDue,Mapping!$A:$B,2,FALSE)))</f>
        <v/>
      </c>
      <c r="G909" s="62" t="str">
        <f>IF(A909="","",PPMT(E909,A909,Duration*VLOOKUP(PaymentFrqcy,Mapping!A:B,2,FALSE),LoanAmount,,VLOOKUP(PaymentsDue,Mapping!$A:$B,2,FALSE)))</f>
        <v/>
      </c>
      <c r="H909" s="62" t="str">
        <f>IF(A909="","",IPMT(E909,A909,Duration*VLOOKUP(PaymentFrqcy,Mapping!$A:$B,2,FALSE),LoanAmount,,VLOOKUP(PaymentsDue,Mapping!$A:$B,2,FALSE)))</f>
        <v/>
      </c>
      <c r="I909" s="58" t="str">
        <f t="shared" si="81"/>
        <v/>
      </c>
      <c r="J909" s="12" t="str">
        <f t="shared" si="82"/>
        <v/>
      </c>
      <c r="K909" s="78" t="str">
        <f t="shared" si="83"/>
        <v/>
      </c>
    </row>
    <row r="910" spans="1:11" x14ac:dyDescent="0.2">
      <c r="A910" s="12" t="str">
        <f>IFERROR(IF(A909+1&lt;=Duration*VLOOKUP(PaymentFrqcy,Mapping!A:B,2,FALSE),A909+1,""),"")</f>
        <v/>
      </c>
      <c r="B910" s="58" t="str">
        <f t="shared" si="84"/>
        <v/>
      </c>
      <c r="C910" s="59" t="str">
        <f t="shared" si="79"/>
        <v/>
      </c>
      <c r="D910" s="60" t="str">
        <f t="shared" si="80"/>
        <v/>
      </c>
      <c r="E910" s="61" t="str">
        <f>IF(A910="","",InterestRate/VLOOKUP(PaymentFrqcy,Mapping!$A:$B,2,FALSE))</f>
        <v/>
      </c>
      <c r="F910" s="62" t="str">
        <f>IF(A910="","",PMT(E910,Duration*VLOOKUP(PaymentFrqcy,Mapping!A:B,2,FALSE),LoanAmount,,VLOOKUP(PaymentsDue,Mapping!$A:$B,2,FALSE)))</f>
        <v/>
      </c>
      <c r="G910" s="62" t="str">
        <f>IF(A910="","",PPMT(E910,A910,Duration*VLOOKUP(PaymentFrqcy,Mapping!A:B,2,FALSE),LoanAmount,,VLOOKUP(PaymentsDue,Mapping!$A:$B,2,FALSE)))</f>
        <v/>
      </c>
      <c r="H910" s="62" t="str">
        <f>IF(A910="","",IPMT(E910,A910,Duration*VLOOKUP(PaymentFrqcy,Mapping!$A:$B,2,FALSE),LoanAmount,,VLOOKUP(PaymentsDue,Mapping!$A:$B,2,FALSE)))</f>
        <v/>
      </c>
      <c r="I910" s="58" t="str">
        <f t="shared" si="81"/>
        <v/>
      </c>
      <c r="J910" s="12" t="str">
        <f t="shared" si="82"/>
        <v/>
      </c>
      <c r="K910" s="78" t="str">
        <f t="shared" si="83"/>
        <v/>
      </c>
    </row>
    <row r="911" spans="1:11" x14ac:dyDescent="0.2">
      <c r="A911" s="12" t="str">
        <f>IFERROR(IF(A910+1&lt;=Duration*VLOOKUP(PaymentFrqcy,Mapping!A:B,2,FALSE),A910+1,""),"")</f>
        <v/>
      </c>
      <c r="B911" s="58" t="str">
        <f t="shared" si="84"/>
        <v/>
      </c>
      <c r="C911" s="59" t="str">
        <f t="shared" si="79"/>
        <v/>
      </c>
      <c r="D911" s="60" t="str">
        <f t="shared" si="80"/>
        <v/>
      </c>
      <c r="E911" s="61" t="str">
        <f>IF(A911="","",InterestRate/VLOOKUP(PaymentFrqcy,Mapping!$A:$B,2,FALSE))</f>
        <v/>
      </c>
      <c r="F911" s="62" t="str">
        <f>IF(A911="","",PMT(E911,Duration*VLOOKUP(PaymentFrqcy,Mapping!A:B,2,FALSE),LoanAmount,,VLOOKUP(PaymentsDue,Mapping!$A:$B,2,FALSE)))</f>
        <v/>
      </c>
      <c r="G911" s="62" t="str">
        <f>IF(A911="","",PPMT(E911,A911,Duration*VLOOKUP(PaymentFrqcy,Mapping!A:B,2,FALSE),LoanAmount,,VLOOKUP(PaymentsDue,Mapping!$A:$B,2,FALSE)))</f>
        <v/>
      </c>
      <c r="H911" s="62" t="str">
        <f>IF(A911="","",IPMT(E911,A911,Duration*VLOOKUP(PaymentFrqcy,Mapping!$A:$B,2,FALSE),LoanAmount,,VLOOKUP(PaymentsDue,Mapping!$A:$B,2,FALSE)))</f>
        <v/>
      </c>
      <c r="I911" s="58" t="str">
        <f t="shared" si="81"/>
        <v/>
      </c>
      <c r="J911" s="12" t="str">
        <f t="shared" si="82"/>
        <v/>
      </c>
      <c r="K911" s="78" t="str">
        <f t="shared" si="83"/>
        <v/>
      </c>
    </row>
    <row r="912" spans="1:11" x14ac:dyDescent="0.2">
      <c r="A912" s="12" t="str">
        <f>IFERROR(IF(A911+1&lt;=Duration*VLOOKUP(PaymentFrqcy,Mapping!A:B,2,FALSE),A911+1,""),"")</f>
        <v/>
      </c>
      <c r="B912" s="58" t="str">
        <f t="shared" si="84"/>
        <v/>
      </c>
      <c r="C912" s="59" t="str">
        <f t="shared" si="79"/>
        <v/>
      </c>
      <c r="D912" s="60" t="str">
        <f t="shared" si="80"/>
        <v/>
      </c>
      <c r="E912" s="61" t="str">
        <f>IF(A912="","",InterestRate/VLOOKUP(PaymentFrqcy,Mapping!$A:$B,2,FALSE))</f>
        <v/>
      </c>
      <c r="F912" s="62" t="str">
        <f>IF(A912="","",PMT(E912,Duration*VLOOKUP(PaymentFrqcy,Mapping!A:B,2,FALSE),LoanAmount,,VLOOKUP(PaymentsDue,Mapping!$A:$B,2,FALSE)))</f>
        <v/>
      </c>
      <c r="G912" s="62" t="str">
        <f>IF(A912="","",PPMT(E912,A912,Duration*VLOOKUP(PaymentFrqcy,Mapping!A:B,2,FALSE),LoanAmount,,VLOOKUP(PaymentsDue,Mapping!$A:$B,2,FALSE)))</f>
        <v/>
      </c>
      <c r="H912" s="62" t="str">
        <f>IF(A912="","",IPMT(E912,A912,Duration*VLOOKUP(PaymentFrqcy,Mapping!$A:$B,2,FALSE),LoanAmount,,VLOOKUP(PaymentsDue,Mapping!$A:$B,2,FALSE)))</f>
        <v/>
      </c>
      <c r="I912" s="58" t="str">
        <f t="shared" si="81"/>
        <v/>
      </c>
      <c r="J912" s="12" t="str">
        <f t="shared" si="82"/>
        <v/>
      </c>
      <c r="K912" s="78" t="str">
        <f t="shared" si="83"/>
        <v/>
      </c>
    </row>
    <row r="913" spans="1:11" x14ac:dyDescent="0.2">
      <c r="A913" s="12" t="str">
        <f>IFERROR(IF(A912+1&lt;=Duration*VLOOKUP(PaymentFrqcy,Mapping!A:B,2,FALSE),A912+1,""),"")</f>
        <v/>
      </c>
      <c r="B913" s="58" t="str">
        <f t="shared" si="84"/>
        <v/>
      </c>
      <c r="C913" s="59" t="str">
        <f t="shared" si="79"/>
        <v/>
      </c>
      <c r="D913" s="60" t="str">
        <f t="shared" si="80"/>
        <v/>
      </c>
      <c r="E913" s="61" t="str">
        <f>IF(A913="","",InterestRate/VLOOKUP(PaymentFrqcy,Mapping!$A:$B,2,FALSE))</f>
        <v/>
      </c>
      <c r="F913" s="62" t="str">
        <f>IF(A913="","",PMT(E913,Duration*VLOOKUP(PaymentFrqcy,Mapping!A:B,2,FALSE),LoanAmount,,VLOOKUP(PaymentsDue,Mapping!$A:$B,2,FALSE)))</f>
        <v/>
      </c>
      <c r="G913" s="62" t="str">
        <f>IF(A913="","",PPMT(E913,A913,Duration*VLOOKUP(PaymentFrqcy,Mapping!A:B,2,FALSE),LoanAmount,,VLOOKUP(PaymentsDue,Mapping!$A:$B,2,FALSE)))</f>
        <v/>
      </c>
      <c r="H913" s="62" t="str">
        <f>IF(A913="","",IPMT(E913,A913,Duration*VLOOKUP(PaymentFrqcy,Mapping!$A:$B,2,FALSE),LoanAmount,,VLOOKUP(PaymentsDue,Mapping!$A:$B,2,FALSE)))</f>
        <v/>
      </c>
      <c r="I913" s="58" t="str">
        <f t="shared" si="81"/>
        <v/>
      </c>
      <c r="J913" s="12" t="str">
        <f t="shared" si="82"/>
        <v/>
      </c>
      <c r="K913" s="78" t="str">
        <f t="shared" si="83"/>
        <v/>
      </c>
    </row>
    <row r="914" spans="1:11" x14ac:dyDescent="0.2">
      <c r="A914" s="12" t="str">
        <f>IFERROR(IF(A913+1&lt;=Duration*VLOOKUP(PaymentFrqcy,Mapping!A:B,2,FALSE),A913+1,""),"")</f>
        <v/>
      </c>
      <c r="B914" s="58" t="str">
        <f t="shared" si="84"/>
        <v/>
      </c>
      <c r="C914" s="59" t="str">
        <f t="shared" si="79"/>
        <v/>
      </c>
      <c r="D914" s="60" t="str">
        <f t="shared" si="80"/>
        <v/>
      </c>
      <c r="E914" s="61" t="str">
        <f>IF(A914="","",InterestRate/VLOOKUP(PaymentFrqcy,Mapping!$A:$B,2,FALSE))</f>
        <v/>
      </c>
      <c r="F914" s="62" t="str">
        <f>IF(A914="","",PMT(E914,Duration*VLOOKUP(PaymentFrqcy,Mapping!A:B,2,FALSE),LoanAmount,,VLOOKUP(PaymentsDue,Mapping!$A:$B,2,FALSE)))</f>
        <v/>
      </c>
      <c r="G914" s="62" t="str">
        <f>IF(A914="","",PPMT(E914,A914,Duration*VLOOKUP(PaymentFrqcy,Mapping!A:B,2,FALSE),LoanAmount,,VLOOKUP(PaymentsDue,Mapping!$A:$B,2,FALSE)))</f>
        <v/>
      </c>
      <c r="H914" s="62" t="str">
        <f>IF(A914="","",IPMT(E914,A914,Duration*VLOOKUP(PaymentFrqcy,Mapping!$A:$B,2,FALSE),LoanAmount,,VLOOKUP(PaymentsDue,Mapping!$A:$B,2,FALSE)))</f>
        <v/>
      </c>
      <c r="I914" s="58" t="str">
        <f t="shared" si="81"/>
        <v/>
      </c>
      <c r="J914" s="12" t="str">
        <f t="shared" si="82"/>
        <v/>
      </c>
      <c r="K914" s="78" t="str">
        <f t="shared" si="83"/>
        <v/>
      </c>
    </row>
    <row r="915" spans="1:11" x14ac:dyDescent="0.2">
      <c r="A915" s="12" t="str">
        <f>IFERROR(IF(A914+1&lt;=Duration*VLOOKUP(PaymentFrqcy,Mapping!A:B,2,FALSE),A914+1,""),"")</f>
        <v/>
      </c>
      <c r="B915" s="58" t="str">
        <f t="shared" si="84"/>
        <v/>
      </c>
      <c r="C915" s="59" t="str">
        <f t="shared" si="79"/>
        <v/>
      </c>
      <c r="D915" s="60" t="str">
        <f t="shared" si="80"/>
        <v/>
      </c>
      <c r="E915" s="61" t="str">
        <f>IF(A915="","",InterestRate/VLOOKUP(PaymentFrqcy,Mapping!$A:$B,2,FALSE))</f>
        <v/>
      </c>
      <c r="F915" s="62" t="str">
        <f>IF(A915="","",PMT(E915,Duration*VLOOKUP(PaymentFrqcy,Mapping!A:B,2,FALSE),LoanAmount,,VLOOKUP(PaymentsDue,Mapping!$A:$B,2,FALSE)))</f>
        <v/>
      </c>
      <c r="G915" s="62" t="str">
        <f>IF(A915="","",PPMT(E915,A915,Duration*VLOOKUP(PaymentFrqcy,Mapping!A:B,2,FALSE),LoanAmount,,VLOOKUP(PaymentsDue,Mapping!$A:$B,2,FALSE)))</f>
        <v/>
      </c>
      <c r="H915" s="62" t="str">
        <f>IF(A915="","",IPMT(E915,A915,Duration*VLOOKUP(PaymentFrqcy,Mapping!$A:$B,2,FALSE),LoanAmount,,VLOOKUP(PaymentsDue,Mapping!$A:$B,2,FALSE)))</f>
        <v/>
      </c>
      <c r="I915" s="58" t="str">
        <f t="shared" si="81"/>
        <v/>
      </c>
      <c r="J915" s="12" t="str">
        <f t="shared" si="82"/>
        <v/>
      </c>
      <c r="K915" s="78" t="str">
        <f t="shared" si="83"/>
        <v/>
      </c>
    </row>
    <row r="916" spans="1:11" x14ac:dyDescent="0.2">
      <c r="A916" s="12" t="str">
        <f>IFERROR(IF(A915+1&lt;=Duration*VLOOKUP(PaymentFrqcy,Mapping!A:B,2,FALSE),A915+1,""),"")</f>
        <v/>
      </c>
      <c r="B916" s="58" t="str">
        <f t="shared" si="84"/>
        <v/>
      </c>
      <c r="C916" s="59" t="str">
        <f t="shared" si="79"/>
        <v/>
      </c>
      <c r="D916" s="60" t="str">
        <f t="shared" si="80"/>
        <v/>
      </c>
      <c r="E916" s="61" t="str">
        <f>IF(A916="","",InterestRate/VLOOKUP(PaymentFrqcy,Mapping!$A:$B,2,FALSE))</f>
        <v/>
      </c>
      <c r="F916" s="62" t="str">
        <f>IF(A916="","",PMT(E916,Duration*VLOOKUP(PaymentFrqcy,Mapping!A:B,2,FALSE),LoanAmount,,VLOOKUP(PaymentsDue,Mapping!$A:$B,2,FALSE)))</f>
        <v/>
      </c>
      <c r="G916" s="62" t="str">
        <f>IF(A916="","",PPMT(E916,A916,Duration*VLOOKUP(PaymentFrqcy,Mapping!A:B,2,FALSE),LoanAmount,,VLOOKUP(PaymentsDue,Mapping!$A:$B,2,FALSE)))</f>
        <v/>
      </c>
      <c r="H916" s="62" t="str">
        <f>IF(A916="","",IPMT(E916,A916,Duration*VLOOKUP(PaymentFrqcy,Mapping!$A:$B,2,FALSE),LoanAmount,,VLOOKUP(PaymentsDue,Mapping!$A:$B,2,FALSE)))</f>
        <v/>
      </c>
      <c r="I916" s="58" t="str">
        <f t="shared" si="81"/>
        <v/>
      </c>
      <c r="J916" s="12" t="str">
        <f t="shared" si="82"/>
        <v/>
      </c>
      <c r="K916" s="78" t="str">
        <f t="shared" si="83"/>
        <v/>
      </c>
    </row>
    <row r="917" spans="1:11" x14ac:dyDescent="0.2">
      <c r="A917" s="12" t="str">
        <f>IFERROR(IF(A916+1&lt;=Duration*VLOOKUP(PaymentFrqcy,Mapping!A:B,2,FALSE),A916+1,""),"")</f>
        <v/>
      </c>
      <c r="B917" s="58" t="str">
        <f t="shared" si="84"/>
        <v/>
      </c>
      <c r="C917" s="59" t="str">
        <f t="shared" si="79"/>
        <v/>
      </c>
      <c r="D917" s="60" t="str">
        <f t="shared" si="80"/>
        <v/>
      </c>
      <c r="E917" s="61" t="str">
        <f>IF(A917="","",InterestRate/VLOOKUP(PaymentFrqcy,Mapping!$A:$B,2,FALSE))</f>
        <v/>
      </c>
      <c r="F917" s="62" t="str">
        <f>IF(A917="","",PMT(E917,Duration*VLOOKUP(PaymentFrqcy,Mapping!A:B,2,FALSE),LoanAmount,,VLOOKUP(PaymentsDue,Mapping!$A:$B,2,FALSE)))</f>
        <v/>
      </c>
      <c r="G917" s="62" t="str">
        <f>IF(A917="","",PPMT(E917,A917,Duration*VLOOKUP(PaymentFrqcy,Mapping!A:B,2,FALSE),LoanAmount,,VLOOKUP(PaymentsDue,Mapping!$A:$B,2,FALSE)))</f>
        <v/>
      </c>
      <c r="H917" s="62" t="str">
        <f>IF(A917="","",IPMT(E917,A917,Duration*VLOOKUP(PaymentFrqcy,Mapping!$A:$B,2,FALSE),LoanAmount,,VLOOKUP(PaymentsDue,Mapping!$A:$B,2,FALSE)))</f>
        <v/>
      </c>
      <c r="I917" s="58" t="str">
        <f t="shared" si="81"/>
        <v/>
      </c>
      <c r="J917" s="12" t="str">
        <f t="shared" si="82"/>
        <v/>
      </c>
      <c r="K917" s="78" t="str">
        <f t="shared" si="83"/>
        <v/>
      </c>
    </row>
    <row r="918" spans="1:11" x14ac:dyDescent="0.2">
      <c r="A918" s="12" t="str">
        <f>IFERROR(IF(A917+1&lt;=Duration*VLOOKUP(PaymentFrqcy,Mapping!A:B,2,FALSE),A917+1,""),"")</f>
        <v/>
      </c>
      <c r="B918" s="58" t="str">
        <f t="shared" si="84"/>
        <v/>
      </c>
      <c r="C918" s="59" t="str">
        <f t="shared" si="79"/>
        <v/>
      </c>
      <c r="D918" s="60" t="str">
        <f t="shared" si="80"/>
        <v/>
      </c>
      <c r="E918" s="61" t="str">
        <f>IF(A918="","",InterestRate/VLOOKUP(PaymentFrqcy,Mapping!$A:$B,2,FALSE))</f>
        <v/>
      </c>
      <c r="F918" s="62" t="str">
        <f>IF(A918="","",PMT(E918,Duration*VLOOKUP(PaymentFrqcy,Mapping!A:B,2,FALSE),LoanAmount,,VLOOKUP(PaymentsDue,Mapping!$A:$B,2,FALSE)))</f>
        <v/>
      </c>
      <c r="G918" s="62" t="str">
        <f>IF(A918="","",PPMT(E918,A918,Duration*VLOOKUP(PaymentFrqcy,Mapping!A:B,2,FALSE),LoanAmount,,VLOOKUP(PaymentsDue,Mapping!$A:$B,2,FALSE)))</f>
        <v/>
      </c>
      <c r="H918" s="62" t="str">
        <f>IF(A918="","",IPMT(E918,A918,Duration*VLOOKUP(PaymentFrqcy,Mapping!$A:$B,2,FALSE),LoanAmount,,VLOOKUP(PaymentsDue,Mapping!$A:$B,2,FALSE)))</f>
        <v/>
      </c>
      <c r="I918" s="58" t="str">
        <f t="shared" si="81"/>
        <v/>
      </c>
      <c r="J918" s="12" t="str">
        <f t="shared" si="82"/>
        <v/>
      </c>
      <c r="K918" s="78" t="str">
        <f t="shared" si="83"/>
        <v/>
      </c>
    </row>
    <row r="919" spans="1:11" x14ac:dyDescent="0.2">
      <c r="A919" s="12" t="str">
        <f>IFERROR(IF(A918+1&lt;=Duration*VLOOKUP(PaymentFrqcy,Mapping!A:B,2,FALSE),A918+1,""),"")</f>
        <v/>
      </c>
      <c r="B919" s="58" t="str">
        <f t="shared" si="84"/>
        <v/>
      </c>
      <c r="C919" s="59" t="str">
        <f t="shared" si="79"/>
        <v/>
      </c>
      <c r="D919" s="60" t="str">
        <f t="shared" si="80"/>
        <v/>
      </c>
      <c r="E919" s="61" t="str">
        <f>IF(A919="","",InterestRate/VLOOKUP(PaymentFrqcy,Mapping!$A:$B,2,FALSE))</f>
        <v/>
      </c>
      <c r="F919" s="62" t="str">
        <f>IF(A919="","",PMT(E919,Duration*VLOOKUP(PaymentFrqcy,Mapping!A:B,2,FALSE),LoanAmount,,VLOOKUP(PaymentsDue,Mapping!$A:$B,2,FALSE)))</f>
        <v/>
      </c>
      <c r="G919" s="62" t="str">
        <f>IF(A919="","",PPMT(E919,A919,Duration*VLOOKUP(PaymentFrqcy,Mapping!A:B,2,FALSE),LoanAmount,,VLOOKUP(PaymentsDue,Mapping!$A:$B,2,FALSE)))</f>
        <v/>
      </c>
      <c r="H919" s="62" t="str">
        <f>IF(A919="","",IPMT(E919,A919,Duration*VLOOKUP(PaymentFrqcy,Mapping!$A:$B,2,FALSE),LoanAmount,,VLOOKUP(PaymentsDue,Mapping!$A:$B,2,FALSE)))</f>
        <v/>
      </c>
      <c r="I919" s="58" t="str">
        <f t="shared" si="81"/>
        <v/>
      </c>
      <c r="J919" s="12" t="str">
        <f t="shared" si="82"/>
        <v/>
      </c>
      <c r="K919" s="78" t="str">
        <f t="shared" si="83"/>
        <v/>
      </c>
    </row>
    <row r="920" spans="1:11" x14ac:dyDescent="0.2">
      <c r="A920" s="12" t="str">
        <f>IFERROR(IF(A919+1&lt;=Duration*VLOOKUP(PaymentFrqcy,Mapping!A:B,2,FALSE),A919+1,""),"")</f>
        <v/>
      </c>
      <c r="B920" s="58" t="str">
        <f t="shared" si="84"/>
        <v/>
      </c>
      <c r="C920" s="59" t="str">
        <f t="shared" si="79"/>
        <v/>
      </c>
      <c r="D920" s="60" t="str">
        <f t="shared" si="80"/>
        <v/>
      </c>
      <c r="E920" s="61" t="str">
        <f>IF(A920="","",InterestRate/VLOOKUP(PaymentFrqcy,Mapping!$A:$B,2,FALSE))</f>
        <v/>
      </c>
      <c r="F920" s="62" t="str">
        <f>IF(A920="","",PMT(E920,Duration*VLOOKUP(PaymentFrqcy,Mapping!A:B,2,FALSE),LoanAmount,,VLOOKUP(PaymentsDue,Mapping!$A:$B,2,FALSE)))</f>
        <v/>
      </c>
      <c r="G920" s="62" t="str">
        <f>IF(A920="","",PPMT(E920,A920,Duration*VLOOKUP(PaymentFrqcy,Mapping!A:B,2,FALSE),LoanAmount,,VLOOKUP(PaymentsDue,Mapping!$A:$B,2,FALSE)))</f>
        <v/>
      </c>
      <c r="H920" s="62" t="str">
        <f>IF(A920="","",IPMT(E920,A920,Duration*VLOOKUP(PaymentFrqcy,Mapping!$A:$B,2,FALSE),LoanAmount,,VLOOKUP(PaymentsDue,Mapping!$A:$B,2,FALSE)))</f>
        <v/>
      </c>
      <c r="I920" s="58" t="str">
        <f t="shared" si="81"/>
        <v/>
      </c>
      <c r="J920" s="12" t="str">
        <f t="shared" si="82"/>
        <v/>
      </c>
      <c r="K920" s="78" t="str">
        <f t="shared" si="83"/>
        <v/>
      </c>
    </row>
    <row r="921" spans="1:11" x14ac:dyDescent="0.2">
      <c r="A921" s="12" t="str">
        <f>IFERROR(IF(A920+1&lt;=Duration*VLOOKUP(PaymentFrqcy,Mapping!A:B,2,FALSE),A920+1,""),"")</f>
        <v/>
      </c>
      <c r="B921" s="58" t="str">
        <f t="shared" si="84"/>
        <v/>
      </c>
      <c r="C921" s="59" t="str">
        <f t="shared" si="79"/>
        <v/>
      </c>
      <c r="D921" s="60" t="str">
        <f t="shared" si="80"/>
        <v/>
      </c>
      <c r="E921" s="61" t="str">
        <f>IF(A921="","",InterestRate/VLOOKUP(PaymentFrqcy,Mapping!$A:$B,2,FALSE))</f>
        <v/>
      </c>
      <c r="F921" s="62" t="str">
        <f>IF(A921="","",PMT(E921,Duration*VLOOKUP(PaymentFrqcy,Mapping!A:B,2,FALSE),LoanAmount,,VLOOKUP(PaymentsDue,Mapping!$A:$B,2,FALSE)))</f>
        <v/>
      </c>
      <c r="G921" s="62" t="str">
        <f>IF(A921="","",PPMT(E921,A921,Duration*VLOOKUP(PaymentFrqcy,Mapping!A:B,2,FALSE),LoanAmount,,VLOOKUP(PaymentsDue,Mapping!$A:$B,2,FALSE)))</f>
        <v/>
      </c>
      <c r="H921" s="62" t="str">
        <f>IF(A921="","",IPMT(E921,A921,Duration*VLOOKUP(PaymentFrqcy,Mapping!$A:$B,2,FALSE),LoanAmount,,VLOOKUP(PaymentsDue,Mapping!$A:$B,2,FALSE)))</f>
        <v/>
      </c>
      <c r="I921" s="58" t="str">
        <f t="shared" si="81"/>
        <v/>
      </c>
      <c r="J921" s="12" t="str">
        <f t="shared" si="82"/>
        <v/>
      </c>
      <c r="K921" s="78" t="str">
        <f t="shared" si="83"/>
        <v/>
      </c>
    </row>
    <row r="922" spans="1:11" x14ac:dyDescent="0.2">
      <c r="A922" s="12" t="str">
        <f>IFERROR(IF(A921+1&lt;=Duration*VLOOKUP(PaymentFrqcy,Mapping!A:B,2,FALSE),A921+1,""),"")</f>
        <v/>
      </c>
      <c r="B922" s="58" t="str">
        <f t="shared" si="84"/>
        <v/>
      </c>
      <c r="C922" s="59" t="str">
        <f t="shared" si="79"/>
        <v/>
      </c>
      <c r="D922" s="60" t="str">
        <f t="shared" si="80"/>
        <v/>
      </c>
      <c r="E922" s="61" t="str">
        <f>IF(A922="","",InterestRate/VLOOKUP(PaymentFrqcy,Mapping!$A:$B,2,FALSE))</f>
        <v/>
      </c>
      <c r="F922" s="62" t="str">
        <f>IF(A922="","",PMT(E922,Duration*VLOOKUP(PaymentFrqcy,Mapping!A:B,2,FALSE),LoanAmount,,VLOOKUP(PaymentsDue,Mapping!$A:$B,2,FALSE)))</f>
        <v/>
      </c>
      <c r="G922" s="62" t="str">
        <f>IF(A922="","",PPMT(E922,A922,Duration*VLOOKUP(PaymentFrqcy,Mapping!A:B,2,FALSE),LoanAmount,,VLOOKUP(PaymentsDue,Mapping!$A:$B,2,FALSE)))</f>
        <v/>
      </c>
      <c r="H922" s="62" t="str">
        <f>IF(A922="","",IPMT(E922,A922,Duration*VLOOKUP(PaymentFrqcy,Mapping!$A:$B,2,FALSE),LoanAmount,,VLOOKUP(PaymentsDue,Mapping!$A:$B,2,FALSE)))</f>
        <v/>
      </c>
      <c r="I922" s="58" t="str">
        <f t="shared" si="81"/>
        <v/>
      </c>
      <c r="J922" s="12" t="str">
        <f t="shared" si="82"/>
        <v/>
      </c>
      <c r="K922" s="78" t="str">
        <f t="shared" si="83"/>
        <v/>
      </c>
    </row>
    <row r="923" spans="1:11" x14ac:dyDescent="0.2">
      <c r="A923" s="12" t="str">
        <f>IFERROR(IF(A922+1&lt;=Duration*VLOOKUP(PaymentFrqcy,Mapping!A:B,2,FALSE),A922+1,""),"")</f>
        <v/>
      </c>
      <c r="B923" s="58" t="str">
        <f t="shared" si="84"/>
        <v/>
      </c>
      <c r="C923" s="59" t="str">
        <f t="shared" si="79"/>
        <v/>
      </c>
      <c r="D923" s="60" t="str">
        <f t="shared" si="80"/>
        <v/>
      </c>
      <c r="E923" s="61" t="str">
        <f>IF(A923="","",InterestRate/VLOOKUP(PaymentFrqcy,Mapping!$A:$B,2,FALSE))</f>
        <v/>
      </c>
      <c r="F923" s="62" t="str">
        <f>IF(A923="","",PMT(E923,Duration*VLOOKUP(PaymentFrqcy,Mapping!A:B,2,FALSE),LoanAmount,,VLOOKUP(PaymentsDue,Mapping!$A:$B,2,FALSE)))</f>
        <v/>
      </c>
      <c r="G923" s="62" t="str">
        <f>IF(A923="","",PPMT(E923,A923,Duration*VLOOKUP(PaymentFrqcy,Mapping!A:B,2,FALSE),LoanAmount,,VLOOKUP(PaymentsDue,Mapping!$A:$B,2,FALSE)))</f>
        <v/>
      </c>
      <c r="H923" s="62" t="str">
        <f>IF(A923="","",IPMT(E923,A923,Duration*VLOOKUP(PaymentFrqcy,Mapping!$A:$B,2,FALSE),LoanAmount,,VLOOKUP(PaymentsDue,Mapping!$A:$B,2,FALSE)))</f>
        <v/>
      </c>
      <c r="I923" s="58" t="str">
        <f t="shared" si="81"/>
        <v/>
      </c>
      <c r="J923" s="12" t="str">
        <f t="shared" si="82"/>
        <v/>
      </c>
      <c r="K923" s="78" t="str">
        <f t="shared" si="83"/>
        <v/>
      </c>
    </row>
    <row r="924" spans="1:11" x14ac:dyDescent="0.2">
      <c r="A924" s="12" t="str">
        <f>IFERROR(IF(A923+1&lt;=Duration*VLOOKUP(PaymentFrqcy,Mapping!A:B,2,FALSE),A923+1,""),"")</f>
        <v/>
      </c>
      <c r="B924" s="58" t="str">
        <f t="shared" si="84"/>
        <v/>
      </c>
      <c r="C924" s="59" t="str">
        <f t="shared" si="79"/>
        <v/>
      </c>
      <c r="D924" s="60" t="str">
        <f t="shared" si="80"/>
        <v/>
      </c>
      <c r="E924" s="61" t="str">
        <f>IF(A924="","",InterestRate/VLOOKUP(PaymentFrqcy,Mapping!$A:$B,2,FALSE))</f>
        <v/>
      </c>
      <c r="F924" s="62" t="str">
        <f>IF(A924="","",PMT(E924,Duration*VLOOKUP(PaymentFrqcy,Mapping!A:B,2,FALSE),LoanAmount,,VLOOKUP(PaymentsDue,Mapping!$A:$B,2,FALSE)))</f>
        <v/>
      </c>
      <c r="G924" s="62" t="str">
        <f>IF(A924="","",PPMT(E924,A924,Duration*VLOOKUP(PaymentFrqcy,Mapping!A:B,2,FALSE),LoanAmount,,VLOOKUP(PaymentsDue,Mapping!$A:$B,2,FALSE)))</f>
        <v/>
      </c>
      <c r="H924" s="62" t="str">
        <f>IF(A924="","",IPMT(E924,A924,Duration*VLOOKUP(PaymentFrqcy,Mapping!$A:$B,2,FALSE),LoanAmount,,VLOOKUP(PaymentsDue,Mapping!$A:$B,2,FALSE)))</f>
        <v/>
      </c>
      <c r="I924" s="58" t="str">
        <f t="shared" si="81"/>
        <v/>
      </c>
      <c r="J924" s="12" t="str">
        <f t="shared" si="82"/>
        <v/>
      </c>
      <c r="K924" s="78" t="str">
        <f t="shared" si="83"/>
        <v/>
      </c>
    </row>
    <row r="925" spans="1:11" x14ac:dyDescent="0.2">
      <c r="A925" s="12" t="str">
        <f>IFERROR(IF(A924+1&lt;=Duration*VLOOKUP(PaymentFrqcy,Mapping!A:B,2,FALSE),A924+1,""),"")</f>
        <v/>
      </c>
      <c r="B925" s="58" t="str">
        <f t="shared" si="84"/>
        <v/>
      </c>
      <c r="C925" s="59" t="str">
        <f t="shared" si="79"/>
        <v/>
      </c>
      <c r="D925" s="60" t="str">
        <f t="shared" si="80"/>
        <v/>
      </c>
      <c r="E925" s="61" t="str">
        <f>IF(A925="","",InterestRate/VLOOKUP(PaymentFrqcy,Mapping!$A:$B,2,FALSE))</f>
        <v/>
      </c>
      <c r="F925" s="62" t="str">
        <f>IF(A925="","",PMT(E925,Duration*VLOOKUP(PaymentFrqcy,Mapping!A:B,2,FALSE),LoanAmount,,VLOOKUP(PaymentsDue,Mapping!$A:$B,2,FALSE)))</f>
        <v/>
      </c>
      <c r="G925" s="62" t="str">
        <f>IF(A925="","",PPMT(E925,A925,Duration*VLOOKUP(PaymentFrqcy,Mapping!A:B,2,FALSE),LoanAmount,,VLOOKUP(PaymentsDue,Mapping!$A:$B,2,FALSE)))</f>
        <v/>
      </c>
      <c r="H925" s="62" t="str">
        <f>IF(A925="","",IPMT(E925,A925,Duration*VLOOKUP(PaymentFrqcy,Mapping!$A:$B,2,FALSE),LoanAmount,,VLOOKUP(PaymentsDue,Mapping!$A:$B,2,FALSE)))</f>
        <v/>
      </c>
      <c r="I925" s="58" t="str">
        <f t="shared" si="81"/>
        <v/>
      </c>
      <c r="J925" s="12" t="str">
        <f t="shared" si="82"/>
        <v/>
      </c>
      <c r="K925" s="78" t="str">
        <f t="shared" si="83"/>
        <v/>
      </c>
    </row>
    <row r="926" spans="1:11" x14ac:dyDescent="0.2">
      <c r="A926" s="12" t="str">
        <f>IFERROR(IF(A925+1&lt;=Duration*VLOOKUP(PaymentFrqcy,Mapping!A:B,2,FALSE),A925+1,""),"")</f>
        <v/>
      </c>
      <c r="B926" s="58" t="str">
        <f t="shared" si="84"/>
        <v/>
      </c>
      <c r="C926" s="59" t="str">
        <f t="shared" si="79"/>
        <v/>
      </c>
      <c r="D926" s="60" t="str">
        <f t="shared" si="80"/>
        <v/>
      </c>
      <c r="E926" s="61" t="str">
        <f>IF(A926="","",InterestRate/VLOOKUP(PaymentFrqcy,Mapping!$A:$B,2,FALSE))</f>
        <v/>
      </c>
      <c r="F926" s="62" t="str">
        <f>IF(A926="","",PMT(E926,Duration*VLOOKUP(PaymentFrqcy,Mapping!A:B,2,FALSE),LoanAmount,,VLOOKUP(PaymentsDue,Mapping!$A:$B,2,FALSE)))</f>
        <v/>
      </c>
      <c r="G926" s="62" t="str">
        <f>IF(A926="","",PPMT(E926,A926,Duration*VLOOKUP(PaymentFrqcy,Mapping!A:B,2,FALSE),LoanAmount,,VLOOKUP(PaymentsDue,Mapping!$A:$B,2,FALSE)))</f>
        <v/>
      </c>
      <c r="H926" s="62" t="str">
        <f>IF(A926="","",IPMT(E926,A926,Duration*VLOOKUP(PaymentFrqcy,Mapping!$A:$B,2,FALSE),LoanAmount,,VLOOKUP(PaymentsDue,Mapping!$A:$B,2,FALSE)))</f>
        <v/>
      </c>
      <c r="I926" s="58" t="str">
        <f t="shared" si="81"/>
        <v/>
      </c>
      <c r="J926" s="12" t="str">
        <f t="shared" si="82"/>
        <v/>
      </c>
      <c r="K926" s="78" t="str">
        <f t="shared" si="83"/>
        <v/>
      </c>
    </row>
    <row r="927" spans="1:11" x14ac:dyDescent="0.2">
      <c r="A927" s="12" t="str">
        <f>IFERROR(IF(A926+1&lt;=Duration*VLOOKUP(PaymentFrqcy,Mapping!A:B,2,FALSE),A926+1,""),"")</f>
        <v/>
      </c>
      <c r="B927" s="58" t="str">
        <f t="shared" si="84"/>
        <v/>
      </c>
      <c r="C927" s="59" t="str">
        <f t="shared" si="79"/>
        <v/>
      </c>
      <c r="D927" s="60" t="str">
        <f t="shared" si="80"/>
        <v/>
      </c>
      <c r="E927" s="61" t="str">
        <f>IF(A927="","",InterestRate/VLOOKUP(PaymentFrqcy,Mapping!$A:$B,2,FALSE))</f>
        <v/>
      </c>
      <c r="F927" s="62" t="str">
        <f>IF(A927="","",PMT(E927,Duration*VLOOKUP(PaymentFrqcy,Mapping!A:B,2,FALSE),LoanAmount,,VLOOKUP(PaymentsDue,Mapping!$A:$B,2,FALSE)))</f>
        <v/>
      </c>
      <c r="G927" s="62" t="str">
        <f>IF(A927="","",PPMT(E927,A927,Duration*VLOOKUP(PaymentFrqcy,Mapping!A:B,2,FALSE),LoanAmount,,VLOOKUP(PaymentsDue,Mapping!$A:$B,2,FALSE)))</f>
        <v/>
      </c>
      <c r="H927" s="62" t="str">
        <f>IF(A927="","",IPMT(E927,A927,Duration*VLOOKUP(PaymentFrqcy,Mapping!$A:$B,2,FALSE),LoanAmount,,VLOOKUP(PaymentsDue,Mapping!$A:$B,2,FALSE)))</f>
        <v/>
      </c>
      <c r="I927" s="58" t="str">
        <f t="shared" si="81"/>
        <v/>
      </c>
      <c r="J927" s="12" t="str">
        <f t="shared" si="82"/>
        <v/>
      </c>
      <c r="K927" s="78" t="str">
        <f t="shared" si="83"/>
        <v/>
      </c>
    </row>
    <row r="928" spans="1:11" x14ac:dyDescent="0.2">
      <c r="A928" s="12" t="str">
        <f>IFERROR(IF(A927+1&lt;=Duration*VLOOKUP(PaymentFrqcy,Mapping!A:B,2,FALSE),A927+1,""),"")</f>
        <v/>
      </c>
      <c r="B928" s="58" t="str">
        <f t="shared" si="84"/>
        <v/>
      </c>
      <c r="C928" s="59" t="str">
        <f t="shared" si="79"/>
        <v/>
      </c>
      <c r="D928" s="60" t="str">
        <f t="shared" si="80"/>
        <v/>
      </c>
      <c r="E928" s="61" t="str">
        <f>IF(A928="","",InterestRate/VLOOKUP(PaymentFrqcy,Mapping!$A:$B,2,FALSE))</f>
        <v/>
      </c>
      <c r="F928" s="62" t="str">
        <f>IF(A928="","",PMT(E928,Duration*VLOOKUP(PaymentFrqcy,Mapping!A:B,2,FALSE),LoanAmount,,VLOOKUP(PaymentsDue,Mapping!$A:$B,2,FALSE)))</f>
        <v/>
      </c>
      <c r="G928" s="62" t="str">
        <f>IF(A928="","",PPMT(E928,A928,Duration*VLOOKUP(PaymentFrqcy,Mapping!A:B,2,FALSE),LoanAmount,,VLOOKUP(PaymentsDue,Mapping!$A:$B,2,FALSE)))</f>
        <v/>
      </c>
      <c r="H928" s="62" t="str">
        <f>IF(A928="","",IPMT(E928,A928,Duration*VLOOKUP(PaymentFrqcy,Mapping!$A:$B,2,FALSE),LoanAmount,,VLOOKUP(PaymentsDue,Mapping!$A:$B,2,FALSE)))</f>
        <v/>
      </c>
      <c r="I928" s="58" t="str">
        <f t="shared" si="81"/>
        <v/>
      </c>
      <c r="J928" s="12" t="str">
        <f t="shared" si="82"/>
        <v/>
      </c>
      <c r="K928" s="78" t="str">
        <f t="shared" si="83"/>
        <v/>
      </c>
    </row>
    <row r="929" spans="1:11" x14ac:dyDescent="0.2">
      <c r="A929" s="12" t="str">
        <f>IFERROR(IF(A928+1&lt;=Duration*VLOOKUP(PaymentFrqcy,Mapping!A:B,2,FALSE),A928+1,""),"")</f>
        <v/>
      </c>
      <c r="B929" s="58" t="str">
        <f t="shared" si="84"/>
        <v/>
      </c>
      <c r="C929" s="59" t="str">
        <f t="shared" si="79"/>
        <v/>
      </c>
      <c r="D929" s="60" t="str">
        <f t="shared" si="80"/>
        <v/>
      </c>
      <c r="E929" s="61" t="str">
        <f>IF(A929="","",InterestRate/VLOOKUP(PaymentFrqcy,Mapping!$A:$B,2,FALSE))</f>
        <v/>
      </c>
      <c r="F929" s="62" t="str">
        <f>IF(A929="","",PMT(E929,Duration*VLOOKUP(PaymentFrqcy,Mapping!A:B,2,FALSE),LoanAmount,,VLOOKUP(PaymentsDue,Mapping!$A:$B,2,FALSE)))</f>
        <v/>
      </c>
      <c r="G929" s="62" t="str">
        <f>IF(A929="","",PPMT(E929,A929,Duration*VLOOKUP(PaymentFrqcy,Mapping!A:B,2,FALSE),LoanAmount,,VLOOKUP(PaymentsDue,Mapping!$A:$B,2,FALSE)))</f>
        <v/>
      </c>
      <c r="H929" s="62" t="str">
        <f>IF(A929="","",IPMT(E929,A929,Duration*VLOOKUP(PaymentFrqcy,Mapping!$A:$B,2,FALSE),LoanAmount,,VLOOKUP(PaymentsDue,Mapping!$A:$B,2,FALSE)))</f>
        <v/>
      </c>
      <c r="I929" s="58" t="str">
        <f t="shared" si="81"/>
        <v/>
      </c>
      <c r="J929" s="12" t="str">
        <f t="shared" si="82"/>
        <v/>
      </c>
      <c r="K929" s="78" t="str">
        <f t="shared" si="83"/>
        <v/>
      </c>
    </row>
    <row r="930" spans="1:11" x14ac:dyDescent="0.2">
      <c r="A930" s="12" t="str">
        <f>IFERROR(IF(A929+1&lt;=Duration*VLOOKUP(PaymentFrqcy,Mapping!A:B,2,FALSE),A929+1,""),"")</f>
        <v/>
      </c>
      <c r="B930" s="58" t="str">
        <f t="shared" si="84"/>
        <v/>
      </c>
      <c r="C930" s="59" t="str">
        <f t="shared" si="79"/>
        <v/>
      </c>
      <c r="D930" s="60" t="str">
        <f t="shared" si="80"/>
        <v/>
      </c>
      <c r="E930" s="61" t="str">
        <f>IF(A930="","",InterestRate/VLOOKUP(PaymentFrqcy,Mapping!$A:$B,2,FALSE))</f>
        <v/>
      </c>
      <c r="F930" s="62" t="str">
        <f>IF(A930="","",PMT(E930,Duration*VLOOKUP(PaymentFrqcy,Mapping!A:B,2,FALSE),LoanAmount,,VLOOKUP(PaymentsDue,Mapping!$A:$B,2,FALSE)))</f>
        <v/>
      </c>
      <c r="G930" s="62" t="str">
        <f>IF(A930="","",PPMT(E930,A930,Duration*VLOOKUP(PaymentFrqcy,Mapping!A:B,2,FALSE),LoanAmount,,VLOOKUP(PaymentsDue,Mapping!$A:$B,2,FALSE)))</f>
        <v/>
      </c>
      <c r="H930" s="62" t="str">
        <f>IF(A930="","",IPMT(E930,A930,Duration*VLOOKUP(PaymentFrqcy,Mapping!$A:$B,2,FALSE),LoanAmount,,VLOOKUP(PaymentsDue,Mapping!$A:$B,2,FALSE)))</f>
        <v/>
      </c>
      <c r="I930" s="58" t="str">
        <f t="shared" si="81"/>
        <v/>
      </c>
      <c r="J930" s="12" t="str">
        <f t="shared" si="82"/>
        <v/>
      </c>
      <c r="K930" s="78" t="str">
        <f t="shared" si="83"/>
        <v/>
      </c>
    </row>
    <row r="931" spans="1:11" x14ac:dyDescent="0.2">
      <c r="A931" s="12" t="str">
        <f>IFERROR(IF(A930+1&lt;=Duration*VLOOKUP(PaymentFrqcy,Mapping!A:B,2,FALSE),A930+1,""),"")</f>
        <v/>
      </c>
      <c r="B931" s="58" t="str">
        <f t="shared" si="84"/>
        <v/>
      </c>
      <c r="C931" s="59" t="str">
        <f t="shared" si="79"/>
        <v/>
      </c>
      <c r="D931" s="60" t="str">
        <f t="shared" si="80"/>
        <v/>
      </c>
      <c r="E931" s="61" t="str">
        <f>IF(A931="","",InterestRate/VLOOKUP(PaymentFrqcy,Mapping!$A:$B,2,FALSE))</f>
        <v/>
      </c>
      <c r="F931" s="62" t="str">
        <f>IF(A931="","",PMT(E931,Duration*VLOOKUP(PaymentFrqcy,Mapping!A:B,2,FALSE),LoanAmount,,VLOOKUP(PaymentsDue,Mapping!$A:$B,2,FALSE)))</f>
        <v/>
      </c>
      <c r="G931" s="62" t="str">
        <f>IF(A931="","",PPMT(E931,A931,Duration*VLOOKUP(PaymentFrqcy,Mapping!A:B,2,FALSE),LoanAmount,,VLOOKUP(PaymentsDue,Mapping!$A:$B,2,FALSE)))</f>
        <v/>
      </c>
      <c r="H931" s="62" t="str">
        <f>IF(A931="","",IPMT(E931,A931,Duration*VLOOKUP(PaymentFrqcy,Mapping!$A:$B,2,FALSE),LoanAmount,,VLOOKUP(PaymentsDue,Mapping!$A:$B,2,FALSE)))</f>
        <v/>
      </c>
      <c r="I931" s="58" t="str">
        <f t="shared" si="81"/>
        <v/>
      </c>
      <c r="J931" s="12" t="str">
        <f t="shared" si="82"/>
        <v/>
      </c>
      <c r="K931" s="78" t="str">
        <f t="shared" si="83"/>
        <v/>
      </c>
    </row>
    <row r="932" spans="1:11" x14ac:dyDescent="0.2">
      <c r="A932" s="12" t="str">
        <f>IFERROR(IF(A931+1&lt;=Duration*VLOOKUP(PaymentFrqcy,Mapping!A:B,2,FALSE),A931+1,""),"")</f>
        <v/>
      </c>
      <c r="B932" s="58" t="str">
        <f t="shared" si="84"/>
        <v/>
      </c>
      <c r="C932" s="59" t="str">
        <f t="shared" si="79"/>
        <v/>
      </c>
      <c r="D932" s="60" t="str">
        <f t="shared" si="80"/>
        <v/>
      </c>
      <c r="E932" s="61" t="str">
        <f>IF(A932="","",InterestRate/VLOOKUP(PaymentFrqcy,Mapping!$A:$B,2,FALSE))</f>
        <v/>
      </c>
      <c r="F932" s="62" t="str">
        <f>IF(A932="","",PMT(E932,Duration*VLOOKUP(PaymentFrqcy,Mapping!A:B,2,FALSE),LoanAmount,,VLOOKUP(PaymentsDue,Mapping!$A:$B,2,FALSE)))</f>
        <v/>
      </c>
      <c r="G932" s="62" t="str">
        <f>IF(A932="","",PPMT(E932,A932,Duration*VLOOKUP(PaymentFrqcy,Mapping!A:B,2,FALSE),LoanAmount,,VLOOKUP(PaymentsDue,Mapping!$A:$B,2,FALSE)))</f>
        <v/>
      </c>
      <c r="H932" s="62" t="str">
        <f>IF(A932="","",IPMT(E932,A932,Duration*VLOOKUP(PaymentFrqcy,Mapping!$A:$B,2,FALSE),LoanAmount,,VLOOKUP(PaymentsDue,Mapping!$A:$B,2,FALSE)))</f>
        <v/>
      </c>
      <c r="I932" s="58" t="str">
        <f t="shared" si="81"/>
        <v/>
      </c>
      <c r="J932" s="12" t="str">
        <f t="shared" si="82"/>
        <v/>
      </c>
      <c r="K932" s="78" t="str">
        <f t="shared" si="83"/>
        <v/>
      </c>
    </row>
    <row r="933" spans="1:11" x14ac:dyDescent="0.2">
      <c r="A933" s="12" t="str">
        <f>IFERROR(IF(A932+1&lt;=Duration*VLOOKUP(PaymentFrqcy,Mapping!A:B,2,FALSE),A932+1,""),"")</f>
        <v/>
      </c>
      <c r="B933" s="58" t="str">
        <f t="shared" si="84"/>
        <v/>
      </c>
      <c r="C933" s="59" t="str">
        <f t="shared" si="79"/>
        <v/>
      </c>
      <c r="D933" s="60" t="str">
        <f t="shared" si="80"/>
        <v/>
      </c>
      <c r="E933" s="61" t="str">
        <f>IF(A933="","",InterestRate/VLOOKUP(PaymentFrqcy,Mapping!$A:$B,2,FALSE))</f>
        <v/>
      </c>
      <c r="F933" s="62" t="str">
        <f>IF(A933="","",PMT(E933,Duration*VLOOKUP(PaymentFrqcy,Mapping!A:B,2,FALSE),LoanAmount,,VLOOKUP(PaymentsDue,Mapping!$A:$B,2,FALSE)))</f>
        <v/>
      </c>
      <c r="G933" s="62" t="str">
        <f>IF(A933="","",PPMT(E933,A933,Duration*VLOOKUP(PaymentFrqcy,Mapping!A:B,2,FALSE),LoanAmount,,VLOOKUP(PaymentsDue,Mapping!$A:$B,2,FALSE)))</f>
        <v/>
      </c>
      <c r="H933" s="62" t="str">
        <f>IF(A933="","",IPMT(E933,A933,Duration*VLOOKUP(PaymentFrqcy,Mapping!$A:$B,2,FALSE),LoanAmount,,VLOOKUP(PaymentsDue,Mapping!$A:$B,2,FALSE)))</f>
        <v/>
      </c>
      <c r="I933" s="58" t="str">
        <f t="shared" si="81"/>
        <v/>
      </c>
      <c r="J933" s="12" t="str">
        <f t="shared" si="82"/>
        <v/>
      </c>
      <c r="K933" s="78" t="str">
        <f t="shared" si="83"/>
        <v/>
      </c>
    </row>
    <row r="934" spans="1:11" x14ac:dyDescent="0.2">
      <c r="A934" s="12" t="str">
        <f>IFERROR(IF(A933+1&lt;=Duration*VLOOKUP(PaymentFrqcy,Mapping!A:B,2,FALSE),A933+1,""),"")</f>
        <v/>
      </c>
      <c r="B934" s="58" t="str">
        <f t="shared" si="84"/>
        <v/>
      </c>
      <c r="C934" s="59" t="str">
        <f t="shared" si="79"/>
        <v/>
      </c>
      <c r="D934" s="60" t="str">
        <f t="shared" si="80"/>
        <v/>
      </c>
      <c r="E934" s="61" t="str">
        <f>IF(A934="","",InterestRate/VLOOKUP(PaymentFrqcy,Mapping!$A:$B,2,FALSE))</f>
        <v/>
      </c>
      <c r="F934" s="62" t="str">
        <f>IF(A934="","",PMT(E934,Duration*VLOOKUP(PaymentFrqcy,Mapping!A:B,2,FALSE),LoanAmount,,VLOOKUP(PaymentsDue,Mapping!$A:$B,2,FALSE)))</f>
        <v/>
      </c>
      <c r="G934" s="62" t="str">
        <f>IF(A934="","",PPMT(E934,A934,Duration*VLOOKUP(PaymentFrqcy,Mapping!A:B,2,FALSE),LoanAmount,,VLOOKUP(PaymentsDue,Mapping!$A:$B,2,FALSE)))</f>
        <v/>
      </c>
      <c r="H934" s="62" t="str">
        <f>IF(A934="","",IPMT(E934,A934,Duration*VLOOKUP(PaymentFrqcy,Mapping!$A:$B,2,FALSE),LoanAmount,,VLOOKUP(PaymentsDue,Mapping!$A:$B,2,FALSE)))</f>
        <v/>
      </c>
      <c r="I934" s="58" t="str">
        <f t="shared" si="81"/>
        <v/>
      </c>
      <c r="J934" s="12" t="str">
        <f t="shared" si="82"/>
        <v/>
      </c>
      <c r="K934" s="78" t="str">
        <f t="shared" si="83"/>
        <v/>
      </c>
    </row>
    <row r="935" spans="1:11" x14ac:dyDescent="0.2">
      <c r="A935" s="12" t="str">
        <f>IFERROR(IF(A934+1&lt;=Duration*VLOOKUP(PaymentFrqcy,Mapping!A:B,2,FALSE),A934+1,""),"")</f>
        <v/>
      </c>
      <c r="B935" s="58" t="str">
        <f t="shared" si="84"/>
        <v/>
      </c>
      <c r="C935" s="59" t="str">
        <f t="shared" si="79"/>
        <v/>
      </c>
      <c r="D935" s="60" t="str">
        <f t="shared" si="80"/>
        <v/>
      </c>
      <c r="E935" s="61" t="str">
        <f>IF(A935="","",InterestRate/VLOOKUP(PaymentFrqcy,Mapping!$A:$B,2,FALSE))</f>
        <v/>
      </c>
      <c r="F935" s="62" t="str">
        <f>IF(A935="","",PMT(E935,Duration*VLOOKUP(PaymentFrqcy,Mapping!A:B,2,FALSE),LoanAmount,,VLOOKUP(PaymentsDue,Mapping!$A:$B,2,FALSE)))</f>
        <v/>
      </c>
      <c r="G935" s="62" t="str">
        <f>IF(A935="","",PPMT(E935,A935,Duration*VLOOKUP(PaymentFrqcy,Mapping!A:B,2,FALSE),LoanAmount,,VLOOKUP(PaymentsDue,Mapping!$A:$B,2,FALSE)))</f>
        <v/>
      </c>
      <c r="H935" s="62" t="str">
        <f>IF(A935="","",IPMT(E935,A935,Duration*VLOOKUP(PaymentFrqcy,Mapping!$A:$B,2,FALSE),LoanAmount,,VLOOKUP(PaymentsDue,Mapping!$A:$B,2,FALSE)))</f>
        <v/>
      </c>
      <c r="I935" s="58" t="str">
        <f t="shared" si="81"/>
        <v/>
      </c>
      <c r="J935" s="12" t="str">
        <f t="shared" si="82"/>
        <v/>
      </c>
      <c r="K935" s="78" t="str">
        <f t="shared" si="83"/>
        <v/>
      </c>
    </row>
    <row r="936" spans="1:11" x14ac:dyDescent="0.2">
      <c r="A936" s="12" t="str">
        <f>IFERROR(IF(A935+1&lt;=Duration*VLOOKUP(PaymentFrqcy,Mapping!A:B,2,FALSE),A935+1,""),"")</f>
        <v/>
      </c>
      <c r="B936" s="58" t="str">
        <f t="shared" si="84"/>
        <v/>
      </c>
      <c r="C936" s="59" t="str">
        <f t="shared" si="79"/>
        <v/>
      </c>
      <c r="D936" s="60" t="str">
        <f t="shared" si="80"/>
        <v/>
      </c>
      <c r="E936" s="61" t="str">
        <f>IF(A936="","",InterestRate/VLOOKUP(PaymentFrqcy,Mapping!$A:$B,2,FALSE))</f>
        <v/>
      </c>
      <c r="F936" s="62" t="str">
        <f>IF(A936="","",PMT(E936,Duration*VLOOKUP(PaymentFrqcy,Mapping!A:B,2,FALSE),LoanAmount,,VLOOKUP(PaymentsDue,Mapping!$A:$B,2,FALSE)))</f>
        <v/>
      </c>
      <c r="G936" s="62" t="str">
        <f>IF(A936="","",PPMT(E936,A936,Duration*VLOOKUP(PaymentFrqcy,Mapping!A:B,2,FALSE),LoanAmount,,VLOOKUP(PaymentsDue,Mapping!$A:$B,2,FALSE)))</f>
        <v/>
      </c>
      <c r="H936" s="62" t="str">
        <f>IF(A936="","",IPMT(E936,A936,Duration*VLOOKUP(PaymentFrqcy,Mapping!$A:$B,2,FALSE),LoanAmount,,VLOOKUP(PaymentsDue,Mapping!$A:$B,2,FALSE)))</f>
        <v/>
      </c>
      <c r="I936" s="58" t="str">
        <f t="shared" si="81"/>
        <v/>
      </c>
      <c r="J936" s="12" t="str">
        <f t="shared" si="82"/>
        <v/>
      </c>
      <c r="K936" s="78" t="str">
        <f t="shared" si="83"/>
        <v/>
      </c>
    </row>
    <row r="937" spans="1:11" x14ac:dyDescent="0.2">
      <c r="A937" s="12" t="str">
        <f>IFERROR(IF(A936+1&lt;=Duration*VLOOKUP(PaymentFrqcy,Mapping!A:B,2,FALSE),A936+1,""),"")</f>
        <v/>
      </c>
      <c r="B937" s="58" t="str">
        <f t="shared" si="84"/>
        <v/>
      </c>
      <c r="C937" s="59" t="str">
        <f t="shared" si="79"/>
        <v/>
      </c>
      <c r="D937" s="60" t="str">
        <f t="shared" si="80"/>
        <v/>
      </c>
      <c r="E937" s="61" t="str">
        <f>IF(A937="","",InterestRate/VLOOKUP(PaymentFrqcy,Mapping!$A:$B,2,FALSE))</f>
        <v/>
      </c>
      <c r="F937" s="62" t="str">
        <f>IF(A937="","",PMT(E937,Duration*VLOOKUP(PaymentFrqcy,Mapping!A:B,2,FALSE),LoanAmount,,VLOOKUP(PaymentsDue,Mapping!$A:$B,2,FALSE)))</f>
        <v/>
      </c>
      <c r="G937" s="62" t="str">
        <f>IF(A937="","",PPMT(E937,A937,Duration*VLOOKUP(PaymentFrqcy,Mapping!A:B,2,FALSE),LoanAmount,,VLOOKUP(PaymentsDue,Mapping!$A:$B,2,FALSE)))</f>
        <v/>
      </c>
      <c r="H937" s="62" t="str">
        <f>IF(A937="","",IPMT(E937,A937,Duration*VLOOKUP(PaymentFrqcy,Mapping!$A:$B,2,FALSE),LoanAmount,,VLOOKUP(PaymentsDue,Mapping!$A:$B,2,FALSE)))</f>
        <v/>
      </c>
      <c r="I937" s="58" t="str">
        <f t="shared" si="81"/>
        <v/>
      </c>
      <c r="J937" s="12" t="str">
        <f t="shared" si="82"/>
        <v/>
      </c>
      <c r="K937" s="78" t="str">
        <f t="shared" si="83"/>
        <v/>
      </c>
    </row>
    <row r="938" spans="1:11" x14ac:dyDescent="0.2">
      <c r="A938" s="12" t="str">
        <f>IFERROR(IF(A937+1&lt;=Duration*VLOOKUP(PaymentFrqcy,Mapping!A:B,2,FALSE),A937+1,""),"")</f>
        <v/>
      </c>
      <c r="B938" s="58" t="str">
        <f t="shared" si="84"/>
        <v/>
      </c>
      <c r="C938" s="59" t="str">
        <f t="shared" si="79"/>
        <v/>
      </c>
      <c r="D938" s="60" t="str">
        <f t="shared" si="80"/>
        <v/>
      </c>
      <c r="E938" s="61" t="str">
        <f>IF(A938="","",InterestRate/VLOOKUP(PaymentFrqcy,Mapping!$A:$B,2,FALSE))</f>
        <v/>
      </c>
      <c r="F938" s="62" t="str">
        <f>IF(A938="","",PMT(E938,Duration*VLOOKUP(PaymentFrqcy,Mapping!A:B,2,FALSE),LoanAmount,,VLOOKUP(PaymentsDue,Mapping!$A:$B,2,FALSE)))</f>
        <v/>
      </c>
      <c r="G938" s="62" t="str">
        <f>IF(A938="","",PPMT(E938,A938,Duration*VLOOKUP(PaymentFrqcy,Mapping!A:B,2,FALSE),LoanAmount,,VLOOKUP(PaymentsDue,Mapping!$A:$B,2,FALSE)))</f>
        <v/>
      </c>
      <c r="H938" s="62" t="str">
        <f>IF(A938="","",IPMT(E938,A938,Duration*VLOOKUP(PaymentFrqcy,Mapping!$A:$B,2,FALSE),LoanAmount,,VLOOKUP(PaymentsDue,Mapping!$A:$B,2,FALSE)))</f>
        <v/>
      </c>
      <c r="I938" s="58" t="str">
        <f t="shared" si="81"/>
        <v/>
      </c>
      <c r="J938" s="12" t="str">
        <f t="shared" si="82"/>
        <v/>
      </c>
      <c r="K938" s="78" t="str">
        <f t="shared" si="83"/>
        <v/>
      </c>
    </row>
    <row r="939" spans="1:11" x14ac:dyDescent="0.2">
      <c r="A939" s="12" t="str">
        <f>IFERROR(IF(A938+1&lt;=Duration*VLOOKUP(PaymentFrqcy,Mapping!A:B,2,FALSE),A938+1,""),"")</f>
        <v/>
      </c>
      <c r="B939" s="58" t="str">
        <f t="shared" si="84"/>
        <v/>
      </c>
      <c r="C939" s="59" t="str">
        <f t="shared" si="79"/>
        <v/>
      </c>
      <c r="D939" s="60" t="str">
        <f t="shared" si="80"/>
        <v/>
      </c>
      <c r="E939" s="61" t="str">
        <f>IF(A939="","",InterestRate/VLOOKUP(PaymentFrqcy,Mapping!$A:$B,2,FALSE))</f>
        <v/>
      </c>
      <c r="F939" s="62" t="str">
        <f>IF(A939="","",PMT(E939,Duration*VLOOKUP(PaymentFrqcy,Mapping!A:B,2,FALSE),LoanAmount,,VLOOKUP(PaymentsDue,Mapping!$A:$B,2,FALSE)))</f>
        <v/>
      </c>
      <c r="G939" s="62" t="str">
        <f>IF(A939="","",PPMT(E939,A939,Duration*VLOOKUP(PaymentFrqcy,Mapping!A:B,2,FALSE),LoanAmount,,VLOOKUP(PaymentsDue,Mapping!$A:$B,2,FALSE)))</f>
        <v/>
      </c>
      <c r="H939" s="62" t="str">
        <f>IF(A939="","",IPMT(E939,A939,Duration*VLOOKUP(PaymentFrqcy,Mapping!$A:$B,2,FALSE),LoanAmount,,VLOOKUP(PaymentsDue,Mapping!$A:$B,2,FALSE)))</f>
        <v/>
      </c>
      <c r="I939" s="58" t="str">
        <f t="shared" si="81"/>
        <v/>
      </c>
      <c r="J939" s="12" t="str">
        <f t="shared" si="82"/>
        <v/>
      </c>
      <c r="K939" s="78" t="str">
        <f t="shared" si="83"/>
        <v/>
      </c>
    </row>
    <row r="940" spans="1:11" x14ac:dyDescent="0.2">
      <c r="A940" s="12" t="str">
        <f>IFERROR(IF(A939+1&lt;=Duration*VLOOKUP(PaymentFrqcy,Mapping!A:B,2,FALSE),A939+1,""),"")</f>
        <v/>
      </c>
      <c r="B940" s="58" t="str">
        <f t="shared" si="84"/>
        <v/>
      </c>
      <c r="C940" s="59" t="str">
        <f t="shared" si="79"/>
        <v/>
      </c>
      <c r="D940" s="60" t="str">
        <f t="shared" si="80"/>
        <v/>
      </c>
      <c r="E940" s="61" t="str">
        <f>IF(A940="","",InterestRate/VLOOKUP(PaymentFrqcy,Mapping!$A:$B,2,FALSE))</f>
        <v/>
      </c>
      <c r="F940" s="62" t="str">
        <f>IF(A940="","",PMT(E940,Duration*VLOOKUP(PaymentFrqcy,Mapping!A:B,2,FALSE),LoanAmount,,VLOOKUP(PaymentsDue,Mapping!$A:$B,2,FALSE)))</f>
        <v/>
      </c>
      <c r="G940" s="62" t="str">
        <f>IF(A940="","",PPMT(E940,A940,Duration*VLOOKUP(PaymentFrqcy,Mapping!A:B,2,FALSE),LoanAmount,,VLOOKUP(PaymentsDue,Mapping!$A:$B,2,FALSE)))</f>
        <v/>
      </c>
      <c r="H940" s="62" t="str">
        <f>IF(A940="","",IPMT(E940,A940,Duration*VLOOKUP(PaymentFrqcy,Mapping!$A:$B,2,FALSE),LoanAmount,,VLOOKUP(PaymentsDue,Mapping!$A:$B,2,FALSE)))</f>
        <v/>
      </c>
      <c r="I940" s="58" t="str">
        <f t="shared" si="81"/>
        <v/>
      </c>
      <c r="J940" s="12" t="str">
        <f t="shared" si="82"/>
        <v/>
      </c>
      <c r="K940" s="78" t="str">
        <f t="shared" si="83"/>
        <v/>
      </c>
    </row>
    <row r="941" spans="1:11" x14ac:dyDescent="0.2">
      <c r="A941" s="12" t="str">
        <f>IFERROR(IF(A940+1&lt;=Duration*VLOOKUP(PaymentFrqcy,Mapping!A:B,2,FALSE),A940+1,""),"")</f>
        <v/>
      </c>
      <c r="B941" s="58" t="str">
        <f t="shared" si="84"/>
        <v/>
      </c>
      <c r="C941" s="59" t="str">
        <f t="shared" si="79"/>
        <v/>
      </c>
      <c r="D941" s="60" t="str">
        <f t="shared" si="80"/>
        <v/>
      </c>
      <c r="E941" s="61" t="str">
        <f>IF(A941="","",InterestRate/VLOOKUP(PaymentFrqcy,Mapping!$A:$B,2,FALSE))</f>
        <v/>
      </c>
      <c r="F941" s="62" t="str">
        <f>IF(A941="","",PMT(E941,Duration*VLOOKUP(PaymentFrqcy,Mapping!A:B,2,FALSE),LoanAmount,,VLOOKUP(PaymentsDue,Mapping!$A:$B,2,FALSE)))</f>
        <v/>
      </c>
      <c r="G941" s="62" t="str">
        <f>IF(A941="","",PPMT(E941,A941,Duration*VLOOKUP(PaymentFrqcy,Mapping!A:B,2,FALSE),LoanAmount,,VLOOKUP(PaymentsDue,Mapping!$A:$B,2,FALSE)))</f>
        <v/>
      </c>
      <c r="H941" s="62" t="str">
        <f>IF(A941="","",IPMT(E941,A941,Duration*VLOOKUP(PaymentFrqcy,Mapping!$A:$B,2,FALSE),LoanAmount,,VLOOKUP(PaymentsDue,Mapping!$A:$B,2,FALSE)))</f>
        <v/>
      </c>
      <c r="I941" s="58" t="str">
        <f t="shared" si="81"/>
        <v/>
      </c>
      <c r="J941" s="12" t="str">
        <f t="shared" si="82"/>
        <v/>
      </c>
      <c r="K941" s="78" t="str">
        <f t="shared" si="83"/>
        <v/>
      </c>
    </row>
    <row r="942" spans="1:11" x14ac:dyDescent="0.2">
      <c r="A942" s="12" t="str">
        <f>IFERROR(IF(A941+1&lt;=Duration*VLOOKUP(PaymentFrqcy,Mapping!A:B,2,FALSE),A941+1,""),"")</f>
        <v/>
      </c>
      <c r="B942" s="58" t="str">
        <f t="shared" si="84"/>
        <v/>
      </c>
      <c r="C942" s="59" t="str">
        <f t="shared" ref="C942:C1005" si="85">IF(AND(A942&lt;&gt;"",PaymentFrqcy="Monthly"),DATE(YEAR(C941),MONTH(C941)+1,DAY(C941)),IF(AND(A942&lt;&gt;"",PaymentFrqcy="Quarterly"),DATE(YEAR(C941),MONTH(C941)+3,DAY(C941)),IF(AND(A942&lt;&gt;"",PaymentFrqcy="Semi-Annually"),DATE(YEAR(C941),MONTH(C941)+6,DAY(C941)),"")))</f>
        <v/>
      </c>
      <c r="D942" s="60" t="str">
        <f t="shared" ref="D942:D1005" si="86">IFERROR(YEAR(C942),"")</f>
        <v/>
      </c>
      <c r="E942" s="61" t="str">
        <f>IF(A942="","",InterestRate/VLOOKUP(PaymentFrqcy,Mapping!$A:$B,2,FALSE))</f>
        <v/>
      </c>
      <c r="F942" s="62" t="str">
        <f>IF(A942="","",PMT(E942,Duration*VLOOKUP(PaymentFrqcy,Mapping!A:B,2,FALSE),LoanAmount,,VLOOKUP(PaymentsDue,Mapping!$A:$B,2,FALSE)))</f>
        <v/>
      </c>
      <c r="G942" s="62" t="str">
        <f>IF(A942="","",PPMT(E942,A942,Duration*VLOOKUP(PaymentFrqcy,Mapping!A:B,2,FALSE),LoanAmount,,VLOOKUP(PaymentsDue,Mapping!$A:$B,2,FALSE)))</f>
        <v/>
      </c>
      <c r="H942" s="62" t="str">
        <f>IF(A942="","",IPMT(E942,A942,Duration*VLOOKUP(PaymentFrqcy,Mapping!$A:$B,2,FALSE),LoanAmount,,VLOOKUP(PaymentsDue,Mapping!$A:$B,2,FALSE)))</f>
        <v/>
      </c>
      <c r="I942" s="58" t="str">
        <f t="shared" ref="I942:I1005" si="87">IFERROR(B942+G942,"")</f>
        <v/>
      </c>
      <c r="J942" s="12" t="str">
        <f t="shared" ref="J942:J1005" si="88">IF(A942="","",MONTH(C942))</f>
        <v/>
      </c>
      <c r="K942" s="78" t="str">
        <f t="shared" ref="K942:K1005" si="89">IF(A942="","",YEAR(C942))</f>
        <v/>
      </c>
    </row>
    <row r="943" spans="1:11" x14ac:dyDescent="0.2">
      <c r="A943" s="12" t="str">
        <f>IFERROR(IF(A942+1&lt;=Duration*VLOOKUP(PaymentFrqcy,Mapping!A:B,2,FALSE),A942+1,""),"")</f>
        <v/>
      </c>
      <c r="B943" s="58" t="str">
        <f t="shared" si="84"/>
        <v/>
      </c>
      <c r="C943" s="59" t="str">
        <f t="shared" si="85"/>
        <v/>
      </c>
      <c r="D943" s="60" t="str">
        <f t="shared" si="86"/>
        <v/>
      </c>
      <c r="E943" s="61" t="str">
        <f>IF(A943="","",InterestRate/VLOOKUP(PaymentFrqcy,Mapping!$A:$B,2,FALSE))</f>
        <v/>
      </c>
      <c r="F943" s="62" t="str">
        <f>IF(A943="","",PMT(E943,Duration*VLOOKUP(PaymentFrqcy,Mapping!A:B,2,FALSE),LoanAmount,,VLOOKUP(PaymentsDue,Mapping!$A:$B,2,FALSE)))</f>
        <v/>
      </c>
      <c r="G943" s="62" t="str">
        <f>IF(A943="","",PPMT(E943,A943,Duration*VLOOKUP(PaymentFrqcy,Mapping!A:B,2,FALSE),LoanAmount,,VLOOKUP(PaymentsDue,Mapping!$A:$B,2,FALSE)))</f>
        <v/>
      </c>
      <c r="H943" s="62" t="str">
        <f>IF(A943="","",IPMT(E943,A943,Duration*VLOOKUP(PaymentFrqcy,Mapping!$A:$B,2,FALSE),LoanAmount,,VLOOKUP(PaymentsDue,Mapping!$A:$B,2,FALSE)))</f>
        <v/>
      </c>
      <c r="I943" s="58" t="str">
        <f t="shared" si="87"/>
        <v/>
      </c>
      <c r="J943" s="12" t="str">
        <f t="shared" si="88"/>
        <v/>
      </c>
      <c r="K943" s="78" t="str">
        <f t="shared" si="89"/>
        <v/>
      </c>
    </row>
    <row r="944" spans="1:11" x14ac:dyDescent="0.2">
      <c r="A944" s="12" t="str">
        <f>IFERROR(IF(A943+1&lt;=Duration*VLOOKUP(PaymentFrqcy,Mapping!A:B,2,FALSE),A943+1,""),"")</f>
        <v/>
      </c>
      <c r="B944" s="58" t="str">
        <f t="shared" si="84"/>
        <v/>
      </c>
      <c r="C944" s="59" t="str">
        <f t="shared" si="85"/>
        <v/>
      </c>
      <c r="D944" s="60" t="str">
        <f t="shared" si="86"/>
        <v/>
      </c>
      <c r="E944" s="61" t="str">
        <f>IF(A944="","",InterestRate/VLOOKUP(PaymentFrqcy,Mapping!$A:$B,2,FALSE))</f>
        <v/>
      </c>
      <c r="F944" s="62" t="str">
        <f>IF(A944="","",PMT(E944,Duration*VLOOKUP(PaymentFrqcy,Mapping!A:B,2,FALSE),LoanAmount,,VLOOKUP(PaymentsDue,Mapping!$A:$B,2,FALSE)))</f>
        <v/>
      </c>
      <c r="G944" s="62" t="str">
        <f>IF(A944="","",PPMT(E944,A944,Duration*VLOOKUP(PaymentFrqcy,Mapping!A:B,2,FALSE),LoanAmount,,VLOOKUP(PaymentsDue,Mapping!$A:$B,2,FALSE)))</f>
        <v/>
      </c>
      <c r="H944" s="62" t="str">
        <f>IF(A944="","",IPMT(E944,A944,Duration*VLOOKUP(PaymentFrqcy,Mapping!$A:$B,2,FALSE),LoanAmount,,VLOOKUP(PaymentsDue,Mapping!$A:$B,2,FALSE)))</f>
        <v/>
      </c>
      <c r="I944" s="58" t="str">
        <f t="shared" si="87"/>
        <v/>
      </c>
      <c r="J944" s="12" t="str">
        <f t="shared" si="88"/>
        <v/>
      </c>
      <c r="K944" s="78" t="str">
        <f t="shared" si="89"/>
        <v/>
      </c>
    </row>
    <row r="945" spans="1:11" x14ac:dyDescent="0.2">
      <c r="A945" s="12" t="str">
        <f>IFERROR(IF(A944+1&lt;=Duration*VLOOKUP(PaymentFrqcy,Mapping!A:B,2,FALSE),A944+1,""),"")</f>
        <v/>
      </c>
      <c r="B945" s="58" t="str">
        <f t="shared" si="84"/>
        <v/>
      </c>
      <c r="C945" s="59" t="str">
        <f t="shared" si="85"/>
        <v/>
      </c>
      <c r="D945" s="60" t="str">
        <f t="shared" si="86"/>
        <v/>
      </c>
      <c r="E945" s="61" t="str">
        <f>IF(A945="","",InterestRate/VLOOKUP(PaymentFrqcy,Mapping!$A:$B,2,FALSE))</f>
        <v/>
      </c>
      <c r="F945" s="62" t="str">
        <f>IF(A945="","",PMT(E945,Duration*VLOOKUP(PaymentFrqcy,Mapping!A:B,2,FALSE),LoanAmount,,VLOOKUP(PaymentsDue,Mapping!$A:$B,2,FALSE)))</f>
        <v/>
      </c>
      <c r="G945" s="62" t="str">
        <f>IF(A945="","",PPMT(E945,A945,Duration*VLOOKUP(PaymentFrqcy,Mapping!A:B,2,FALSE),LoanAmount,,VLOOKUP(PaymentsDue,Mapping!$A:$B,2,FALSE)))</f>
        <v/>
      </c>
      <c r="H945" s="62" t="str">
        <f>IF(A945="","",IPMT(E945,A945,Duration*VLOOKUP(PaymentFrqcy,Mapping!$A:$B,2,FALSE),LoanAmount,,VLOOKUP(PaymentsDue,Mapping!$A:$B,2,FALSE)))</f>
        <v/>
      </c>
      <c r="I945" s="58" t="str">
        <f t="shared" si="87"/>
        <v/>
      </c>
      <c r="J945" s="12" t="str">
        <f t="shared" si="88"/>
        <v/>
      </c>
      <c r="K945" s="78" t="str">
        <f t="shared" si="89"/>
        <v/>
      </c>
    </row>
    <row r="946" spans="1:11" x14ac:dyDescent="0.2">
      <c r="A946" s="12" t="str">
        <f>IFERROR(IF(A945+1&lt;=Duration*VLOOKUP(PaymentFrqcy,Mapping!A:B,2,FALSE),A945+1,""),"")</f>
        <v/>
      </c>
      <c r="B946" s="58" t="str">
        <f t="shared" si="84"/>
        <v/>
      </c>
      <c r="C946" s="59" t="str">
        <f t="shared" si="85"/>
        <v/>
      </c>
      <c r="D946" s="60" t="str">
        <f t="shared" si="86"/>
        <v/>
      </c>
      <c r="E946" s="61" t="str">
        <f>IF(A946="","",InterestRate/VLOOKUP(PaymentFrqcy,Mapping!$A:$B,2,FALSE))</f>
        <v/>
      </c>
      <c r="F946" s="62" t="str">
        <f>IF(A946="","",PMT(E946,Duration*VLOOKUP(PaymentFrqcy,Mapping!A:B,2,FALSE),LoanAmount,,VLOOKUP(PaymentsDue,Mapping!$A:$B,2,FALSE)))</f>
        <v/>
      </c>
      <c r="G946" s="62" t="str">
        <f>IF(A946="","",PPMT(E946,A946,Duration*VLOOKUP(PaymentFrqcy,Mapping!A:B,2,FALSE),LoanAmount,,VLOOKUP(PaymentsDue,Mapping!$A:$B,2,FALSE)))</f>
        <v/>
      </c>
      <c r="H946" s="62" t="str">
        <f>IF(A946="","",IPMT(E946,A946,Duration*VLOOKUP(PaymentFrqcy,Mapping!$A:$B,2,FALSE),LoanAmount,,VLOOKUP(PaymentsDue,Mapping!$A:$B,2,FALSE)))</f>
        <v/>
      </c>
      <c r="I946" s="58" t="str">
        <f t="shared" si="87"/>
        <v/>
      </c>
      <c r="J946" s="12" t="str">
        <f t="shared" si="88"/>
        <v/>
      </c>
      <c r="K946" s="78" t="str">
        <f t="shared" si="89"/>
        <v/>
      </c>
    </row>
    <row r="947" spans="1:11" x14ac:dyDescent="0.2">
      <c r="A947" s="12" t="str">
        <f>IFERROR(IF(A946+1&lt;=Duration*VLOOKUP(PaymentFrqcy,Mapping!A:B,2,FALSE),A946+1,""),"")</f>
        <v/>
      </c>
      <c r="B947" s="58" t="str">
        <f t="shared" si="84"/>
        <v/>
      </c>
      <c r="C947" s="59" t="str">
        <f t="shared" si="85"/>
        <v/>
      </c>
      <c r="D947" s="60" t="str">
        <f t="shared" si="86"/>
        <v/>
      </c>
      <c r="E947" s="61" t="str">
        <f>IF(A947="","",InterestRate/VLOOKUP(PaymentFrqcy,Mapping!$A:$B,2,FALSE))</f>
        <v/>
      </c>
      <c r="F947" s="62" t="str">
        <f>IF(A947="","",PMT(E947,Duration*VLOOKUP(PaymentFrqcy,Mapping!A:B,2,FALSE),LoanAmount,,VLOOKUP(PaymentsDue,Mapping!$A:$B,2,FALSE)))</f>
        <v/>
      </c>
      <c r="G947" s="62" t="str">
        <f>IF(A947="","",PPMT(E947,A947,Duration*VLOOKUP(PaymentFrqcy,Mapping!A:B,2,FALSE),LoanAmount,,VLOOKUP(PaymentsDue,Mapping!$A:$B,2,FALSE)))</f>
        <v/>
      </c>
      <c r="H947" s="62" t="str">
        <f>IF(A947="","",IPMT(E947,A947,Duration*VLOOKUP(PaymentFrqcy,Mapping!$A:$B,2,FALSE),LoanAmount,,VLOOKUP(PaymentsDue,Mapping!$A:$B,2,FALSE)))</f>
        <v/>
      </c>
      <c r="I947" s="58" t="str">
        <f t="shared" si="87"/>
        <v/>
      </c>
      <c r="J947" s="12" t="str">
        <f t="shared" si="88"/>
        <v/>
      </c>
      <c r="K947" s="78" t="str">
        <f t="shared" si="89"/>
        <v/>
      </c>
    </row>
    <row r="948" spans="1:11" x14ac:dyDescent="0.2">
      <c r="A948" s="12" t="str">
        <f>IFERROR(IF(A947+1&lt;=Duration*VLOOKUP(PaymentFrqcy,Mapping!A:B,2,FALSE),A947+1,""),"")</f>
        <v/>
      </c>
      <c r="B948" s="58" t="str">
        <f t="shared" ref="B948:B1011" si="90">IFERROR(IF(ROUNDDOWN(I947,0)=0,"",I947),"")</f>
        <v/>
      </c>
      <c r="C948" s="59" t="str">
        <f t="shared" si="85"/>
        <v/>
      </c>
      <c r="D948" s="60" t="str">
        <f t="shared" si="86"/>
        <v/>
      </c>
      <c r="E948" s="61" t="str">
        <f>IF(A948="","",InterestRate/VLOOKUP(PaymentFrqcy,Mapping!$A:$B,2,FALSE))</f>
        <v/>
      </c>
      <c r="F948" s="62" t="str">
        <f>IF(A948="","",PMT(E948,Duration*VLOOKUP(PaymentFrqcy,Mapping!A:B,2,FALSE),LoanAmount,,VLOOKUP(PaymentsDue,Mapping!$A:$B,2,FALSE)))</f>
        <v/>
      </c>
      <c r="G948" s="62" t="str">
        <f>IF(A948="","",PPMT(E948,A948,Duration*VLOOKUP(PaymentFrqcy,Mapping!A:B,2,FALSE),LoanAmount,,VLOOKUP(PaymentsDue,Mapping!$A:$B,2,FALSE)))</f>
        <v/>
      </c>
      <c r="H948" s="62" t="str">
        <f>IF(A948="","",IPMT(E948,A948,Duration*VLOOKUP(PaymentFrqcy,Mapping!$A:$B,2,FALSE),LoanAmount,,VLOOKUP(PaymentsDue,Mapping!$A:$B,2,FALSE)))</f>
        <v/>
      </c>
      <c r="I948" s="58" t="str">
        <f t="shared" si="87"/>
        <v/>
      </c>
      <c r="J948" s="12" t="str">
        <f t="shared" si="88"/>
        <v/>
      </c>
      <c r="K948" s="78" t="str">
        <f t="shared" si="89"/>
        <v/>
      </c>
    </row>
    <row r="949" spans="1:11" x14ac:dyDescent="0.2">
      <c r="A949" s="12" t="str">
        <f>IFERROR(IF(A948+1&lt;=Duration*VLOOKUP(PaymentFrqcy,Mapping!A:B,2,FALSE),A948+1,""),"")</f>
        <v/>
      </c>
      <c r="B949" s="58" t="str">
        <f t="shared" si="90"/>
        <v/>
      </c>
      <c r="C949" s="59" t="str">
        <f t="shared" si="85"/>
        <v/>
      </c>
      <c r="D949" s="60" t="str">
        <f t="shared" si="86"/>
        <v/>
      </c>
      <c r="E949" s="61" t="str">
        <f>IF(A949="","",InterestRate/VLOOKUP(PaymentFrqcy,Mapping!$A:$B,2,FALSE))</f>
        <v/>
      </c>
      <c r="F949" s="62" t="str">
        <f>IF(A949="","",PMT(E949,Duration*VLOOKUP(PaymentFrqcy,Mapping!A:B,2,FALSE),LoanAmount,,VLOOKUP(PaymentsDue,Mapping!$A:$B,2,FALSE)))</f>
        <v/>
      </c>
      <c r="G949" s="62" t="str">
        <f>IF(A949="","",PPMT(E949,A949,Duration*VLOOKUP(PaymentFrqcy,Mapping!A:B,2,FALSE),LoanAmount,,VLOOKUP(PaymentsDue,Mapping!$A:$B,2,FALSE)))</f>
        <v/>
      </c>
      <c r="H949" s="62" t="str">
        <f>IF(A949="","",IPMT(E949,A949,Duration*VLOOKUP(PaymentFrqcy,Mapping!$A:$B,2,FALSE),LoanAmount,,VLOOKUP(PaymentsDue,Mapping!$A:$B,2,FALSE)))</f>
        <v/>
      </c>
      <c r="I949" s="58" t="str">
        <f t="shared" si="87"/>
        <v/>
      </c>
      <c r="J949" s="12" t="str">
        <f t="shared" si="88"/>
        <v/>
      </c>
      <c r="K949" s="78" t="str">
        <f t="shared" si="89"/>
        <v/>
      </c>
    </row>
    <row r="950" spans="1:11" x14ac:dyDescent="0.2">
      <c r="A950" s="12" t="str">
        <f>IFERROR(IF(A949+1&lt;=Duration*VLOOKUP(PaymentFrqcy,Mapping!A:B,2,FALSE),A949+1,""),"")</f>
        <v/>
      </c>
      <c r="B950" s="58" t="str">
        <f t="shared" si="90"/>
        <v/>
      </c>
      <c r="C950" s="59" t="str">
        <f t="shared" si="85"/>
        <v/>
      </c>
      <c r="D950" s="60" t="str">
        <f t="shared" si="86"/>
        <v/>
      </c>
      <c r="E950" s="61" t="str">
        <f>IF(A950="","",InterestRate/VLOOKUP(PaymentFrqcy,Mapping!$A:$B,2,FALSE))</f>
        <v/>
      </c>
      <c r="F950" s="62" t="str">
        <f>IF(A950="","",PMT(E950,Duration*VLOOKUP(PaymentFrqcy,Mapping!A:B,2,FALSE),LoanAmount,,VLOOKUP(PaymentsDue,Mapping!$A:$B,2,FALSE)))</f>
        <v/>
      </c>
      <c r="G950" s="62" t="str">
        <f>IF(A950="","",PPMT(E950,A950,Duration*VLOOKUP(PaymentFrqcy,Mapping!A:B,2,FALSE),LoanAmount,,VLOOKUP(PaymentsDue,Mapping!$A:$B,2,FALSE)))</f>
        <v/>
      </c>
      <c r="H950" s="62" t="str">
        <f>IF(A950="","",IPMT(E950,A950,Duration*VLOOKUP(PaymentFrqcy,Mapping!$A:$B,2,FALSE),LoanAmount,,VLOOKUP(PaymentsDue,Mapping!$A:$B,2,FALSE)))</f>
        <v/>
      </c>
      <c r="I950" s="58" t="str">
        <f t="shared" si="87"/>
        <v/>
      </c>
      <c r="J950" s="12" t="str">
        <f t="shared" si="88"/>
        <v/>
      </c>
      <c r="K950" s="78" t="str">
        <f t="shared" si="89"/>
        <v/>
      </c>
    </row>
    <row r="951" spans="1:11" x14ac:dyDescent="0.2">
      <c r="A951" s="12" t="str">
        <f>IFERROR(IF(A950+1&lt;=Duration*VLOOKUP(PaymentFrqcy,Mapping!A:B,2,FALSE),A950+1,""),"")</f>
        <v/>
      </c>
      <c r="B951" s="58" t="str">
        <f t="shared" si="90"/>
        <v/>
      </c>
      <c r="C951" s="59" t="str">
        <f t="shared" si="85"/>
        <v/>
      </c>
      <c r="D951" s="60" t="str">
        <f t="shared" si="86"/>
        <v/>
      </c>
      <c r="E951" s="61" t="str">
        <f>IF(A951="","",InterestRate/VLOOKUP(PaymentFrqcy,Mapping!$A:$B,2,FALSE))</f>
        <v/>
      </c>
      <c r="F951" s="62" t="str">
        <f>IF(A951="","",PMT(E951,Duration*VLOOKUP(PaymentFrqcy,Mapping!A:B,2,FALSE),LoanAmount,,VLOOKUP(PaymentsDue,Mapping!$A:$B,2,FALSE)))</f>
        <v/>
      </c>
      <c r="G951" s="62" t="str">
        <f>IF(A951="","",PPMT(E951,A951,Duration*VLOOKUP(PaymentFrqcy,Mapping!A:B,2,FALSE),LoanAmount,,VLOOKUP(PaymentsDue,Mapping!$A:$B,2,FALSE)))</f>
        <v/>
      </c>
      <c r="H951" s="62" t="str">
        <f>IF(A951="","",IPMT(E951,A951,Duration*VLOOKUP(PaymentFrqcy,Mapping!$A:$B,2,FALSE),LoanAmount,,VLOOKUP(PaymentsDue,Mapping!$A:$B,2,FALSE)))</f>
        <v/>
      </c>
      <c r="I951" s="58" t="str">
        <f t="shared" si="87"/>
        <v/>
      </c>
      <c r="J951" s="12" t="str">
        <f t="shared" si="88"/>
        <v/>
      </c>
      <c r="K951" s="78" t="str">
        <f t="shared" si="89"/>
        <v/>
      </c>
    </row>
    <row r="952" spans="1:11" x14ac:dyDescent="0.2">
      <c r="A952" s="12" t="str">
        <f>IFERROR(IF(A951+1&lt;=Duration*VLOOKUP(PaymentFrqcy,Mapping!A:B,2,FALSE),A951+1,""),"")</f>
        <v/>
      </c>
      <c r="B952" s="58" t="str">
        <f t="shared" si="90"/>
        <v/>
      </c>
      <c r="C952" s="59" t="str">
        <f t="shared" si="85"/>
        <v/>
      </c>
      <c r="D952" s="60" t="str">
        <f t="shared" si="86"/>
        <v/>
      </c>
      <c r="E952" s="61" t="str">
        <f>IF(A952="","",InterestRate/VLOOKUP(PaymentFrqcy,Mapping!$A:$B,2,FALSE))</f>
        <v/>
      </c>
      <c r="F952" s="62" t="str">
        <f>IF(A952="","",PMT(E952,Duration*VLOOKUP(PaymentFrqcy,Mapping!A:B,2,FALSE),LoanAmount,,VLOOKUP(PaymentsDue,Mapping!$A:$B,2,FALSE)))</f>
        <v/>
      </c>
      <c r="G952" s="62" t="str">
        <f>IF(A952="","",PPMT(E952,A952,Duration*VLOOKUP(PaymentFrqcy,Mapping!A:B,2,FALSE),LoanAmount,,VLOOKUP(PaymentsDue,Mapping!$A:$B,2,FALSE)))</f>
        <v/>
      </c>
      <c r="H952" s="62" t="str">
        <f>IF(A952="","",IPMT(E952,A952,Duration*VLOOKUP(PaymentFrqcy,Mapping!$A:$B,2,FALSE),LoanAmount,,VLOOKUP(PaymentsDue,Mapping!$A:$B,2,FALSE)))</f>
        <v/>
      </c>
      <c r="I952" s="58" t="str">
        <f t="shared" si="87"/>
        <v/>
      </c>
      <c r="J952" s="12" t="str">
        <f t="shared" si="88"/>
        <v/>
      </c>
      <c r="K952" s="78" t="str">
        <f t="shared" si="89"/>
        <v/>
      </c>
    </row>
    <row r="953" spans="1:11" x14ac:dyDescent="0.2">
      <c r="A953" s="12" t="str">
        <f>IFERROR(IF(A952+1&lt;=Duration*VLOOKUP(PaymentFrqcy,Mapping!A:B,2,FALSE),A952+1,""),"")</f>
        <v/>
      </c>
      <c r="B953" s="58" t="str">
        <f t="shared" si="90"/>
        <v/>
      </c>
      <c r="C953" s="59" t="str">
        <f t="shared" si="85"/>
        <v/>
      </c>
      <c r="D953" s="60" t="str">
        <f t="shared" si="86"/>
        <v/>
      </c>
      <c r="E953" s="61" t="str">
        <f>IF(A953="","",InterestRate/VLOOKUP(PaymentFrqcy,Mapping!$A:$B,2,FALSE))</f>
        <v/>
      </c>
      <c r="F953" s="62" t="str">
        <f>IF(A953="","",PMT(E953,Duration*VLOOKUP(PaymentFrqcy,Mapping!A:B,2,FALSE),LoanAmount,,VLOOKUP(PaymentsDue,Mapping!$A:$B,2,FALSE)))</f>
        <v/>
      </c>
      <c r="G953" s="62" t="str">
        <f>IF(A953="","",PPMT(E953,A953,Duration*VLOOKUP(PaymentFrqcy,Mapping!A:B,2,FALSE),LoanAmount,,VLOOKUP(PaymentsDue,Mapping!$A:$B,2,FALSE)))</f>
        <v/>
      </c>
      <c r="H953" s="62" t="str">
        <f>IF(A953="","",IPMT(E953,A953,Duration*VLOOKUP(PaymentFrqcy,Mapping!$A:$B,2,FALSE),LoanAmount,,VLOOKUP(PaymentsDue,Mapping!$A:$B,2,FALSE)))</f>
        <v/>
      </c>
      <c r="I953" s="58" t="str">
        <f t="shared" si="87"/>
        <v/>
      </c>
      <c r="J953" s="12" t="str">
        <f t="shared" si="88"/>
        <v/>
      </c>
      <c r="K953" s="78" t="str">
        <f t="shared" si="89"/>
        <v/>
      </c>
    </row>
    <row r="954" spans="1:11" x14ac:dyDescent="0.2">
      <c r="A954" s="12" t="str">
        <f>IFERROR(IF(A953+1&lt;=Duration*VLOOKUP(PaymentFrqcy,Mapping!A:B,2,FALSE),A953+1,""),"")</f>
        <v/>
      </c>
      <c r="B954" s="58" t="str">
        <f t="shared" si="90"/>
        <v/>
      </c>
      <c r="C954" s="59" t="str">
        <f t="shared" si="85"/>
        <v/>
      </c>
      <c r="D954" s="60" t="str">
        <f t="shared" si="86"/>
        <v/>
      </c>
      <c r="E954" s="61" t="str">
        <f>IF(A954="","",InterestRate/VLOOKUP(PaymentFrqcy,Mapping!$A:$B,2,FALSE))</f>
        <v/>
      </c>
      <c r="F954" s="62" t="str">
        <f>IF(A954="","",PMT(E954,Duration*VLOOKUP(PaymentFrqcy,Mapping!A:B,2,FALSE),LoanAmount,,VLOOKUP(PaymentsDue,Mapping!$A:$B,2,FALSE)))</f>
        <v/>
      </c>
      <c r="G954" s="62" t="str">
        <f>IF(A954="","",PPMT(E954,A954,Duration*VLOOKUP(PaymentFrqcy,Mapping!A:B,2,FALSE),LoanAmount,,VLOOKUP(PaymentsDue,Mapping!$A:$B,2,FALSE)))</f>
        <v/>
      </c>
      <c r="H954" s="62" t="str">
        <f>IF(A954="","",IPMT(E954,A954,Duration*VLOOKUP(PaymentFrqcy,Mapping!$A:$B,2,FALSE),LoanAmount,,VLOOKUP(PaymentsDue,Mapping!$A:$B,2,FALSE)))</f>
        <v/>
      </c>
      <c r="I954" s="58" t="str">
        <f t="shared" si="87"/>
        <v/>
      </c>
      <c r="J954" s="12" t="str">
        <f t="shared" si="88"/>
        <v/>
      </c>
      <c r="K954" s="78" t="str">
        <f t="shared" si="89"/>
        <v/>
      </c>
    </row>
    <row r="955" spans="1:11" x14ac:dyDescent="0.2">
      <c r="A955" s="12" t="str">
        <f>IFERROR(IF(A954+1&lt;=Duration*VLOOKUP(PaymentFrqcy,Mapping!A:B,2,FALSE),A954+1,""),"")</f>
        <v/>
      </c>
      <c r="B955" s="58" t="str">
        <f t="shared" si="90"/>
        <v/>
      </c>
      <c r="C955" s="59" t="str">
        <f t="shared" si="85"/>
        <v/>
      </c>
      <c r="D955" s="60" t="str">
        <f t="shared" si="86"/>
        <v/>
      </c>
      <c r="E955" s="61" t="str">
        <f>IF(A955="","",InterestRate/VLOOKUP(PaymentFrqcy,Mapping!$A:$B,2,FALSE))</f>
        <v/>
      </c>
      <c r="F955" s="62" t="str">
        <f>IF(A955="","",PMT(E955,Duration*VLOOKUP(PaymentFrqcy,Mapping!A:B,2,FALSE),LoanAmount,,VLOOKUP(PaymentsDue,Mapping!$A:$B,2,FALSE)))</f>
        <v/>
      </c>
      <c r="G955" s="62" t="str">
        <f>IF(A955="","",PPMT(E955,A955,Duration*VLOOKUP(PaymentFrqcy,Mapping!A:B,2,FALSE),LoanAmount,,VLOOKUP(PaymentsDue,Mapping!$A:$B,2,FALSE)))</f>
        <v/>
      </c>
      <c r="H955" s="62" t="str">
        <f>IF(A955="","",IPMT(E955,A955,Duration*VLOOKUP(PaymentFrqcy,Mapping!$A:$B,2,FALSE),LoanAmount,,VLOOKUP(PaymentsDue,Mapping!$A:$B,2,FALSE)))</f>
        <v/>
      </c>
      <c r="I955" s="58" t="str">
        <f t="shared" si="87"/>
        <v/>
      </c>
      <c r="J955" s="12" t="str">
        <f t="shared" si="88"/>
        <v/>
      </c>
      <c r="K955" s="78" t="str">
        <f t="shared" si="89"/>
        <v/>
      </c>
    </row>
    <row r="956" spans="1:11" x14ac:dyDescent="0.2">
      <c r="A956" s="12" t="str">
        <f>IFERROR(IF(A955+1&lt;=Duration*VLOOKUP(PaymentFrqcy,Mapping!A:B,2,FALSE),A955+1,""),"")</f>
        <v/>
      </c>
      <c r="B956" s="58" t="str">
        <f t="shared" si="90"/>
        <v/>
      </c>
      <c r="C956" s="59" t="str">
        <f t="shared" si="85"/>
        <v/>
      </c>
      <c r="D956" s="60" t="str">
        <f t="shared" si="86"/>
        <v/>
      </c>
      <c r="E956" s="61" t="str">
        <f>IF(A956="","",InterestRate/VLOOKUP(PaymentFrqcy,Mapping!$A:$B,2,FALSE))</f>
        <v/>
      </c>
      <c r="F956" s="62" t="str">
        <f>IF(A956="","",PMT(E956,Duration*VLOOKUP(PaymentFrqcy,Mapping!A:B,2,FALSE),LoanAmount,,VLOOKUP(PaymentsDue,Mapping!$A:$B,2,FALSE)))</f>
        <v/>
      </c>
      <c r="G956" s="62" t="str">
        <f>IF(A956="","",PPMT(E956,A956,Duration*VLOOKUP(PaymentFrqcy,Mapping!A:B,2,FALSE),LoanAmount,,VLOOKUP(PaymentsDue,Mapping!$A:$B,2,FALSE)))</f>
        <v/>
      </c>
      <c r="H956" s="62" t="str">
        <f>IF(A956="","",IPMT(E956,A956,Duration*VLOOKUP(PaymentFrqcy,Mapping!$A:$B,2,FALSE),LoanAmount,,VLOOKUP(PaymentsDue,Mapping!$A:$B,2,FALSE)))</f>
        <v/>
      </c>
      <c r="I956" s="58" t="str">
        <f t="shared" si="87"/>
        <v/>
      </c>
      <c r="J956" s="12" t="str">
        <f t="shared" si="88"/>
        <v/>
      </c>
      <c r="K956" s="78" t="str">
        <f t="shared" si="89"/>
        <v/>
      </c>
    </row>
    <row r="957" spans="1:11" x14ac:dyDescent="0.2">
      <c r="A957" s="12" t="str">
        <f>IFERROR(IF(A956+1&lt;=Duration*VLOOKUP(PaymentFrqcy,Mapping!A:B,2,FALSE),A956+1,""),"")</f>
        <v/>
      </c>
      <c r="B957" s="58" t="str">
        <f t="shared" si="90"/>
        <v/>
      </c>
      <c r="C957" s="59" t="str">
        <f t="shared" si="85"/>
        <v/>
      </c>
      <c r="D957" s="60" t="str">
        <f t="shared" si="86"/>
        <v/>
      </c>
      <c r="E957" s="61" t="str">
        <f>IF(A957="","",InterestRate/VLOOKUP(PaymentFrqcy,Mapping!$A:$B,2,FALSE))</f>
        <v/>
      </c>
      <c r="F957" s="62" t="str">
        <f>IF(A957="","",PMT(E957,Duration*VLOOKUP(PaymentFrqcy,Mapping!A:B,2,FALSE),LoanAmount,,VLOOKUP(PaymentsDue,Mapping!$A:$B,2,FALSE)))</f>
        <v/>
      </c>
      <c r="G957" s="62" t="str">
        <f>IF(A957="","",PPMT(E957,A957,Duration*VLOOKUP(PaymentFrqcy,Mapping!A:B,2,FALSE),LoanAmount,,VLOOKUP(PaymentsDue,Mapping!$A:$B,2,FALSE)))</f>
        <v/>
      </c>
      <c r="H957" s="62" t="str">
        <f>IF(A957="","",IPMT(E957,A957,Duration*VLOOKUP(PaymentFrqcy,Mapping!$A:$B,2,FALSE),LoanAmount,,VLOOKUP(PaymentsDue,Mapping!$A:$B,2,FALSE)))</f>
        <v/>
      </c>
      <c r="I957" s="58" t="str">
        <f t="shared" si="87"/>
        <v/>
      </c>
      <c r="J957" s="12" t="str">
        <f t="shared" si="88"/>
        <v/>
      </c>
      <c r="K957" s="78" t="str">
        <f t="shared" si="89"/>
        <v/>
      </c>
    </row>
    <row r="958" spans="1:11" x14ac:dyDescent="0.2">
      <c r="A958" s="12" t="str">
        <f>IFERROR(IF(A957+1&lt;=Duration*VLOOKUP(PaymentFrqcy,Mapping!A:B,2,FALSE),A957+1,""),"")</f>
        <v/>
      </c>
      <c r="B958" s="58" t="str">
        <f t="shared" si="90"/>
        <v/>
      </c>
      <c r="C958" s="59" t="str">
        <f t="shared" si="85"/>
        <v/>
      </c>
      <c r="D958" s="60" t="str">
        <f t="shared" si="86"/>
        <v/>
      </c>
      <c r="E958" s="61" t="str">
        <f>IF(A958="","",InterestRate/VLOOKUP(PaymentFrqcy,Mapping!$A:$B,2,FALSE))</f>
        <v/>
      </c>
      <c r="F958" s="62" t="str">
        <f>IF(A958="","",PMT(E958,Duration*VLOOKUP(PaymentFrqcy,Mapping!A:B,2,FALSE),LoanAmount,,VLOOKUP(PaymentsDue,Mapping!$A:$B,2,FALSE)))</f>
        <v/>
      </c>
      <c r="G958" s="62" t="str">
        <f>IF(A958="","",PPMT(E958,A958,Duration*VLOOKUP(PaymentFrqcy,Mapping!A:B,2,FALSE),LoanAmount,,VLOOKUP(PaymentsDue,Mapping!$A:$B,2,FALSE)))</f>
        <v/>
      </c>
      <c r="H958" s="62" t="str">
        <f>IF(A958="","",IPMT(E958,A958,Duration*VLOOKUP(PaymentFrqcy,Mapping!$A:$B,2,FALSE),LoanAmount,,VLOOKUP(PaymentsDue,Mapping!$A:$B,2,FALSE)))</f>
        <v/>
      </c>
      <c r="I958" s="58" t="str">
        <f t="shared" si="87"/>
        <v/>
      </c>
      <c r="J958" s="12" t="str">
        <f t="shared" si="88"/>
        <v/>
      </c>
      <c r="K958" s="78" t="str">
        <f t="shared" si="89"/>
        <v/>
      </c>
    </row>
    <row r="959" spans="1:11" x14ac:dyDescent="0.2">
      <c r="A959" s="12" t="str">
        <f>IFERROR(IF(A958+1&lt;=Duration*VLOOKUP(PaymentFrqcy,Mapping!A:B,2,FALSE),A958+1,""),"")</f>
        <v/>
      </c>
      <c r="B959" s="58" t="str">
        <f t="shared" si="90"/>
        <v/>
      </c>
      <c r="C959" s="59" t="str">
        <f t="shared" si="85"/>
        <v/>
      </c>
      <c r="D959" s="60" t="str">
        <f t="shared" si="86"/>
        <v/>
      </c>
      <c r="E959" s="61" t="str">
        <f>IF(A959="","",InterestRate/VLOOKUP(PaymentFrqcy,Mapping!$A:$B,2,FALSE))</f>
        <v/>
      </c>
      <c r="F959" s="62" t="str">
        <f>IF(A959="","",PMT(E959,Duration*VLOOKUP(PaymentFrqcy,Mapping!A:B,2,FALSE),LoanAmount,,VLOOKUP(PaymentsDue,Mapping!$A:$B,2,FALSE)))</f>
        <v/>
      </c>
      <c r="G959" s="62" t="str">
        <f>IF(A959="","",PPMT(E959,A959,Duration*VLOOKUP(PaymentFrqcy,Mapping!A:B,2,FALSE),LoanAmount,,VLOOKUP(PaymentsDue,Mapping!$A:$B,2,FALSE)))</f>
        <v/>
      </c>
      <c r="H959" s="62" t="str">
        <f>IF(A959="","",IPMT(E959,A959,Duration*VLOOKUP(PaymentFrqcy,Mapping!$A:$B,2,FALSE),LoanAmount,,VLOOKUP(PaymentsDue,Mapping!$A:$B,2,FALSE)))</f>
        <v/>
      </c>
      <c r="I959" s="58" t="str">
        <f t="shared" si="87"/>
        <v/>
      </c>
      <c r="J959" s="12" t="str">
        <f t="shared" si="88"/>
        <v/>
      </c>
      <c r="K959" s="78" t="str">
        <f t="shared" si="89"/>
        <v/>
      </c>
    </row>
    <row r="960" spans="1:11" x14ac:dyDescent="0.2">
      <c r="A960" s="12" t="str">
        <f>IFERROR(IF(A959+1&lt;=Duration*VLOOKUP(PaymentFrqcy,Mapping!A:B,2,FALSE),A959+1,""),"")</f>
        <v/>
      </c>
      <c r="B960" s="58" t="str">
        <f t="shared" si="90"/>
        <v/>
      </c>
      <c r="C960" s="59" t="str">
        <f t="shared" si="85"/>
        <v/>
      </c>
      <c r="D960" s="60" t="str">
        <f t="shared" si="86"/>
        <v/>
      </c>
      <c r="E960" s="61" t="str">
        <f>IF(A960="","",InterestRate/VLOOKUP(PaymentFrqcy,Mapping!$A:$B,2,FALSE))</f>
        <v/>
      </c>
      <c r="F960" s="62" t="str">
        <f>IF(A960="","",PMT(E960,Duration*VLOOKUP(PaymentFrqcy,Mapping!A:B,2,FALSE),LoanAmount,,VLOOKUP(PaymentsDue,Mapping!$A:$B,2,FALSE)))</f>
        <v/>
      </c>
      <c r="G960" s="62" t="str">
        <f>IF(A960="","",PPMT(E960,A960,Duration*VLOOKUP(PaymentFrqcy,Mapping!A:B,2,FALSE),LoanAmount,,VLOOKUP(PaymentsDue,Mapping!$A:$B,2,FALSE)))</f>
        <v/>
      </c>
      <c r="H960" s="62" t="str">
        <f>IF(A960="","",IPMT(E960,A960,Duration*VLOOKUP(PaymentFrqcy,Mapping!$A:$B,2,FALSE),LoanAmount,,VLOOKUP(PaymentsDue,Mapping!$A:$B,2,FALSE)))</f>
        <v/>
      </c>
      <c r="I960" s="58" t="str">
        <f t="shared" si="87"/>
        <v/>
      </c>
      <c r="J960" s="12" t="str">
        <f t="shared" si="88"/>
        <v/>
      </c>
      <c r="K960" s="78" t="str">
        <f t="shared" si="89"/>
        <v/>
      </c>
    </row>
    <row r="961" spans="1:11" x14ac:dyDescent="0.2">
      <c r="A961" s="12" t="str">
        <f>IFERROR(IF(A960+1&lt;=Duration*VLOOKUP(PaymentFrqcy,Mapping!A:B,2,FALSE),A960+1,""),"")</f>
        <v/>
      </c>
      <c r="B961" s="58" t="str">
        <f t="shared" si="90"/>
        <v/>
      </c>
      <c r="C961" s="59" t="str">
        <f t="shared" si="85"/>
        <v/>
      </c>
      <c r="D961" s="60" t="str">
        <f t="shared" si="86"/>
        <v/>
      </c>
      <c r="E961" s="61" t="str">
        <f>IF(A961="","",InterestRate/VLOOKUP(PaymentFrqcy,Mapping!$A:$B,2,FALSE))</f>
        <v/>
      </c>
      <c r="F961" s="62" t="str">
        <f>IF(A961="","",PMT(E961,Duration*VLOOKUP(PaymentFrqcy,Mapping!A:B,2,FALSE),LoanAmount,,VLOOKUP(PaymentsDue,Mapping!$A:$B,2,FALSE)))</f>
        <v/>
      </c>
      <c r="G961" s="62" t="str">
        <f>IF(A961="","",PPMT(E961,A961,Duration*VLOOKUP(PaymentFrqcy,Mapping!A:B,2,FALSE),LoanAmount,,VLOOKUP(PaymentsDue,Mapping!$A:$B,2,FALSE)))</f>
        <v/>
      </c>
      <c r="H961" s="62" t="str">
        <f>IF(A961="","",IPMT(E961,A961,Duration*VLOOKUP(PaymentFrqcy,Mapping!$A:$B,2,FALSE),LoanAmount,,VLOOKUP(PaymentsDue,Mapping!$A:$B,2,FALSE)))</f>
        <v/>
      </c>
      <c r="I961" s="58" t="str">
        <f t="shared" si="87"/>
        <v/>
      </c>
      <c r="J961" s="12" t="str">
        <f t="shared" si="88"/>
        <v/>
      </c>
      <c r="K961" s="78" t="str">
        <f t="shared" si="89"/>
        <v/>
      </c>
    </row>
    <row r="962" spans="1:11" x14ac:dyDescent="0.2">
      <c r="A962" s="12" t="str">
        <f>IFERROR(IF(A961+1&lt;=Duration*VLOOKUP(PaymentFrqcy,Mapping!A:B,2,FALSE),A961+1,""),"")</f>
        <v/>
      </c>
      <c r="B962" s="58" t="str">
        <f t="shared" si="90"/>
        <v/>
      </c>
      <c r="C962" s="59" t="str">
        <f t="shared" si="85"/>
        <v/>
      </c>
      <c r="D962" s="60" t="str">
        <f t="shared" si="86"/>
        <v/>
      </c>
      <c r="E962" s="61" t="str">
        <f>IF(A962="","",InterestRate/VLOOKUP(PaymentFrqcy,Mapping!$A:$B,2,FALSE))</f>
        <v/>
      </c>
      <c r="F962" s="62" t="str">
        <f>IF(A962="","",PMT(E962,Duration*VLOOKUP(PaymentFrqcy,Mapping!A:B,2,FALSE),LoanAmount,,VLOOKUP(PaymentsDue,Mapping!$A:$B,2,FALSE)))</f>
        <v/>
      </c>
      <c r="G962" s="62" t="str">
        <f>IF(A962="","",PPMT(E962,A962,Duration*VLOOKUP(PaymentFrqcy,Mapping!A:B,2,FALSE),LoanAmount,,VLOOKUP(PaymentsDue,Mapping!$A:$B,2,FALSE)))</f>
        <v/>
      </c>
      <c r="H962" s="62" t="str">
        <f>IF(A962="","",IPMT(E962,A962,Duration*VLOOKUP(PaymentFrqcy,Mapping!$A:$B,2,FALSE),LoanAmount,,VLOOKUP(PaymentsDue,Mapping!$A:$B,2,FALSE)))</f>
        <v/>
      </c>
      <c r="I962" s="58" t="str">
        <f t="shared" si="87"/>
        <v/>
      </c>
      <c r="J962" s="12" t="str">
        <f t="shared" si="88"/>
        <v/>
      </c>
      <c r="K962" s="78" t="str">
        <f t="shared" si="89"/>
        <v/>
      </c>
    </row>
    <row r="963" spans="1:11" x14ac:dyDescent="0.2">
      <c r="A963" s="12" t="str">
        <f>IFERROR(IF(A962+1&lt;=Duration*VLOOKUP(PaymentFrqcy,Mapping!A:B,2,FALSE),A962+1,""),"")</f>
        <v/>
      </c>
      <c r="B963" s="58" t="str">
        <f t="shared" si="90"/>
        <v/>
      </c>
      <c r="C963" s="59" t="str">
        <f t="shared" si="85"/>
        <v/>
      </c>
      <c r="D963" s="60" t="str">
        <f t="shared" si="86"/>
        <v/>
      </c>
      <c r="E963" s="61" t="str">
        <f>IF(A963="","",InterestRate/VLOOKUP(PaymentFrqcy,Mapping!$A:$B,2,FALSE))</f>
        <v/>
      </c>
      <c r="F963" s="62" t="str">
        <f>IF(A963="","",PMT(E963,Duration*VLOOKUP(PaymentFrqcy,Mapping!A:B,2,FALSE),LoanAmount,,VLOOKUP(PaymentsDue,Mapping!$A:$B,2,FALSE)))</f>
        <v/>
      </c>
      <c r="G963" s="62" t="str">
        <f>IF(A963="","",PPMT(E963,A963,Duration*VLOOKUP(PaymentFrqcy,Mapping!A:B,2,FALSE),LoanAmount,,VLOOKUP(PaymentsDue,Mapping!$A:$B,2,FALSE)))</f>
        <v/>
      </c>
      <c r="H963" s="62" t="str">
        <f>IF(A963="","",IPMT(E963,A963,Duration*VLOOKUP(PaymentFrqcy,Mapping!$A:$B,2,FALSE),LoanAmount,,VLOOKUP(PaymentsDue,Mapping!$A:$B,2,FALSE)))</f>
        <v/>
      </c>
      <c r="I963" s="58" t="str">
        <f t="shared" si="87"/>
        <v/>
      </c>
      <c r="J963" s="12" t="str">
        <f t="shared" si="88"/>
        <v/>
      </c>
      <c r="K963" s="78" t="str">
        <f t="shared" si="89"/>
        <v/>
      </c>
    </row>
    <row r="964" spans="1:11" x14ac:dyDescent="0.2">
      <c r="A964" s="12" t="str">
        <f>IFERROR(IF(A963+1&lt;=Duration*VLOOKUP(PaymentFrqcy,Mapping!A:B,2,FALSE),A963+1,""),"")</f>
        <v/>
      </c>
      <c r="B964" s="58" t="str">
        <f t="shared" si="90"/>
        <v/>
      </c>
      <c r="C964" s="59" t="str">
        <f t="shared" si="85"/>
        <v/>
      </c>
      <c r="D964" s="60" t="str">
        <f t="shared" si="86"/>
        <v/>
      </c>
      <c r="E964" s="61" t="str">
        <f>IF(A964="","",InterestRate/VLOOKUP(PaymentFrqcy,Mapping!$A:$B,2,FALSE))</f>
        <v/>
      </c>
      <c r="F964" s="62" t="str">
        <f>IF(A964="","",PMT(E964,Duration*VLOOKUP(PaymentFrqcy,Mapping!A:B,2,FALSE),LoanAmount,,VLOOKUP(PaymentsDue,Mapping!$A:$B,2,FALSE)))</f>
        <v/>
      </c>
      <c r="G964" s="62" t="str">
        <f>IF(A964="","",PPMT(E964,A964,Duration*VLOOKUP(PaymentFrqcy,Mapping!A:B,2,FALSE),LoanAmount,,VLOOKUP(PaymentsDue,Mapping!$A:$B,2,FALSE)))</f>
        <v/>
      </c>
      <c r="H964" s="62" t="str">
        <f>IF(A964="","",IPMT(E964,A964,Duration*VLOOKUP(PaymentFrqcy,Mapping!$A:$B,2,FALSE),LoanAmount,,VLOOKUP(PaymentsDue,Mapping!$A:$B,2,FALSE)))</f>
        <v/>
      </c>
      <c r="I964" s="58" t="str">
        <f t="shared" si="87"/>
        <v/>
      </c>
      <c r="J964" s="12" t="str">
        <f t="shared" si="88"/>
        <v/>
      </c>
      <c r="K964" s="78" t="str">
        <f t="shared" si="89"/>
        <v/>
      </c>
    </row>
    <row r="965" spans="1:11" x14ac:dyDescent="0.2">
      <c r="A965" s="12" t="str">
        <f>IFERROR(IF(A964+1&lt;=Duration*VLOOKUP(PaymentFrqcy,Mapping!A:B,2,FALSE),A964+1,""),"")</f>
        <v/>
      </c>
      <c r="B965" s="58" t="str">
        <f t="shared" si="90"/>
        <v/>
      </c>
      <c r="C965" s="59" t="str">
        <f t="shared" si="85"/>
        <v/>
      </c>
      <c r="D965" s="60" t="str">
        <f t="shared" si="86"/>
        <v/>
      </c>
      <c r="E965" s="61" t="str">
        <f>IF(A965="","",InterestRate/VLOOKUP(PaymentFrqcy,Mapping!$A:$B,2,FALSE))</f>
        <v/>
      </c>
      <c r="F965" s="62" t="str">
        <f>IF(A965="","",PMT(E965,Duration*VLOOKUP(PaymentFrqcy,Mapping!A:B,2,FALSE),LoanAmount,,VLOOKUP(PaymentsDue,Mapping!$A:$B,2,FALSE)))</f>
        <v/>
      </c>
      <c r="G965" s="62" t="str">
        <f>IF(A965="","",PPMT(E965,A965,Duration*VLOOKUP(PaymentFrqcy,Mapping!A:B,2,FALSE),LoanAmount,,VLOOKUP(PaymentsDue,Mapping!$A:$B,2,FALSE)))</f>
        <v/>
      </c>
      <c r="H965" s="62" t="str">
        <f>IF(A965="","",IPMT(E965,A965,Duration*VLOOKUP(PaymentFrqcy,Mapping!$A:$B,2,FALSE),LoanAmount,,VLOOKUP(PaymentsDue,Mapping!$A:$B,2,FALSE)))</f>
        <v/>
      </c>
      <c r="I965" s="58" t="str">
        <f t="shared" si="87"/>
        <v/>
      </c>
      <c r="J965" s="12" t="str">
        <f t="shared" si="88"/>
        <v/>
      </c>
      <c r="K965" s="78" t="str">
        <f t="shared" si="89"/>
        <v/>
      </c>
    </row>
    <row r="966" spans="1:11" x14ac:dyDescent="0.2">
      <c r="A966" s="12" t="str">
        <f>IFERROR(IF(A965+1&lt;=Duration*VLOOKUP(PaymentFrqcy,Mapping!A:B,2,FALSE),A965+1,""),"")</f>
        <v/>
      </c>
      <c r="B966" s="58" t="str">
        <f t="shared" si="90"/>
        <v/>
      </c>
      <c r="C966" s="59" t="str">
        <f t="shared" si="85"/>
        <v/>
      </c>
      <c r="D966" s="60" t="str">
        <f t="shared" si="86"/>
        <v/>
      </c>
      <c r="E966" s="61" t="str">
        <f>IF(A966="","",InterestRate/VLOOKUP(PaymentFrqcy,Mapping!$A:$B,2,FALSE))</f>
        <v/>
      </c>
      <c r="F966" s="62" t="str">
        <f>IF(A966="","",PMT(E966,Duration*VLOOKUP(PaymentFrqcy,Mapping!A:B,2,FALSE),LoanAmount,,VLOOKUP(PaymentsDue,Mapping!$A:$B,2,FALSE)))</f>
        <v/>
      </c>
      <c r="G966" s="62" t="str">
        <f>IF(A966="","",PPMT(E966,A966,Duration*VLOOKUP(PaymentFrqcy,Mapping!A:B,2,FALSE),LoanAmount,,VLOOKUP(PaymentsDue,Mapping!$A:$B,2,FALSE)))</f>
        <v/>
      </c>
      <c r="H966" s="62" t="str">
        <f>IF(A966="","",IPMT(E966,A966,Duration*VLOOKUP(PaymentFrqcy,Mapping!$A:$B,2,FALSE),LoanAmount,,VLOOKUP(PaymentsDue,Mapping!$A:$B,2,FALSE)))</f>
        <v/>
      </c>
      <c r="I966" s="58" t="str">
        <f t="shared" si="87"/>
        <v/>
      </c>
      <c r="J966" s="12" t="str">
        <f t="shared" si="88"/>
        <v/>
      </c>
      <c r="K966" s="78" t="str">
        <f t="shared" si="89"/>
        <v/>
      </c>
    </row>
    <row r="967" spans="1:11" x14ac:dyDescent="0.2">
      <c r="A967" s="12" t="str">
        <f>IFERROR(IF(A966+1&lt;=Duration*VLOOKUP(PaymentFrqcy,Mapping!A:B,2,FALSE),A966+1,""),"")</f>
        <v/>
      </c>
      <c r="B967" s="58" t="str">
        <f t="shared" si="90"/>
        <v/>
      </c>
      <c r="C967" s="59" t="str">
        <f t="shared" si="85"/>
        <v/>
      </c>
      <c r="D967" s="60" t="str">
        <f t="shared" si="86"/>
        <v/>
      </c>
      <c r="E967" s="61" t="str">
        <f>IF(A967="","",InterestRate/VLOOKUP(PaymentFrqcy,Mapping!$A:$B,2,FALSE))</f>
        <v/>
      </c>
      <c r="F967" s="62" t="str">
        <f>IF(A967="","",PMT(E967,Duration*VLOOKUP(PaymentFrqcy,Mapping!A:B,2,FALSE),LoanAmount,,VLOOKUP(PaymentsDue,Mapping!$A:$B,2,FALSE)))</f>
        <v/>
      </c>
      <c r="G967" s="62" t="str">
        <f>IF(A967="","",PPMT(E967,A967,Duration*VLOOKUP(PaymentFrqcy,Mapping!A:B,2,FALSE),LoanAmount,,VLOOKUP(PaymentsDue,Mapping!$A:$B,2,FALSE)))</f>
        <v/>
      </c>
      <c r="H967" s="62" t="str">
        <f>IF(A967="","",IPMT(E967,A967,Duration*VLOOKUP(PaymentFrqcy,Mapping!$A:$B,2,FALSE),LoanAmount,,VLOOKUP(PaymentsDue,Mapping!$A:$B,2,FALSE)))</f>
        <v/>
      </c>
      <c r="I967" s="58" t="str">
        <f t="shared" si="87"/>
        <v/>
      </c>
      <c r="J967" s="12" t="str">
        <f t="shared" si="88"/>
        <v/>
      </c>
      <c r="K967" s="78" t="str">
        <f t="shared" si="89"/>
        <v/>
      </c>
    </row>
    <row r="968" spans="1:11" x14ac:dyDescent="0.2">
      <c r="A968" s="12" t="str">
        <f>IFERROR(IF(A967+1&lt;=Duration*VLOOKUP(PaymentFrqcy,Mapping!A:B,2,FALSE),A967+1,""),"")</f>
        <v/>
      </c>
      <c r="B968" s="58" t="str">
        <f t="shared" si="90"/>
        <v/>
      </c>
      <c r="C968" s="59" t="str">
        <f t="shared" si="85"/>
        <v/>
      </c>
      <c r="D968" s="60" t="str">
        <f t="shared" si="86"/>
        <v/>
      </c>
      <c r="E968" s="61" t="str">
        <f>IF(A968="","",InterestRate/VLOOKUP(PaymentFrqcy,Mapping!$A:$B,2,FALSE))</f>
        <v/>
      </c>
      <c r="F968" s="62" t="str">
        <f>IF(A968="","",PMT(E968,Duration*VLOOKUP(PaymentFrqcy,Mapping!A:B,2,FALSE),LoanAmount,,VLOOKUP(PaymentsDue,Mapping!$A:$B,2,FALSE)))</f>
        <v/>
      </c>
      <c r="G968" s="62" t="str">
        <f>IF(A968="","",PPMT(E968,A968,Duration*VLOOKUP(PaymentFrqcy,Mapping!A:B,2,FALSE),LoanAmount,,VLOOKUP(PaymentsDue,Mapping!$A:$B,2,FALSE)))</f>
        <v/>
      </c>
      <c r="H968" s="62" t="str">
        <f>IF(A968="","",IPMT(E968,A968,Duration*VLOOKUP(PaymentFrqcy,Mapping!$A:$B,2,FALSE),LoanAmount,,VLOOKUP(PaymentsDue,Mapping!$A:$B,2,FALSE)))</f>
        <v/>
      </c>
      <c r="I968" s="58" t="str">
        <f t="shared" si="87"/>
        <v/>
      </c>
      <c r="J968" s="12" t="str">
        <f t="shared" si="88"/>
        <v/>
      </c>
      <c r="K968" s="78" t="str">
        <f t="shared" si="89"/>
        <v/>
      </c>
    </row>
    <row r="969" spans="1:11" x14ac:dyDescent="0.2">
      <c r="A969" s="12" t="str">
        <f>IFERROR(IF(A968+1&lt;=Duration*VLOOKUP(PaymentFrqcy,Mapping!A:B,2,FALSE),A968+1,""),"")</f>
        <v/>
      </c>
      <c r="B969" s="58" t="str">
        <f t="shared" si="90"/>
        <v/>
      </c>
      <c r="C969" s="59" t="str">
        <f t="shared" si="85"/>
        <v/>
      </c>
      <c r="D969" s="60" t="str">
        <f t="shared" si="86"/>
        <v/>
      </c>
      <c r="E969" s="61" t="str">
        <f>IF(A969="","",InterestRate/VLOOKUP(PaymentFrqcy,Mapping!$A:$B,2,FALSE))</f>
        <v/>
      </c>
      <c r="F969" s="62" t="str">
        <f>IF(A969="","",PMT(E969,Duration*VLOOKUP(PaymentFrqcy,Mapping!A:B,2,FALSE),LoanAmount,,VLOOKUP(PaymentsDue,Mapping!$A:$B,2,FALSE)))</f>
        <v/>
      </c>
      <c r="G969" s="62" t="str">
        <f>IF(A969="","",PPMT(E969,A969,Duration*VLOOKUP(PaymentFrqcy,Mapping!A:B,2,FALSE),LoanAmount,,VLOOKUP(PaymentsDue,Mapping!$A:$B,2,FALSE)))</f>
        <v/>
      </c>
      <c r="H969" s="62" t="str">
        <f>IF(A969="","",IPMT(E969,A969,Duration*VLOOKUP(PaymentFrqcy,Mapping!$A:$B,2,FALSE),LoanAmount,,VLOOKUP(PaymentsDue,Mapping!$A:$B,2,FALSE)))</f>
        <v/>
      </c>
      <c r="I969" s="58" t="str">
        <f t="shared" si="87"/>
        <v/>
      </c>
      <c r="J969" s="12" t="str">
        <f t="shared" si="88"/>
        <v/>
      </c>
      <c r="K969" s="78" t="str">
        <f t="shared" si="89"/>
        <v/>
      </c>
    </row>
    <row r="970" spans="1:11" x14ac:dyDescent="0.2">
      <c r="A970" s="12" t="str">
        <f>IFERROR(IF(A969+1&lt;=Duration*VLOOKUP(PaymentFrqcy,Mapping!A:B,2,FALSE),A969+1,""),"")</f>
        <v/>
      </c>
      <c r="B970" s="58" t="str">
        <f t="shared" si="90"/>
        <v/>
      </c>
      <c r="C970" s="59" t="str">
        <f t="shared" si="85"/>
        <v/>
      </c>
      <c r="D970" s="60" t="str">
        <f t="shared" si="86"/>
        <v/>
      </c>
      <c r="E970" s="61" t="str">
        <f>IF(A970="","",InterestRate/VLOOKUP(PaymentFrqcy,Mapping!$A:$B,2,FALSE))</f>
        <v/>
      </c>
      <c r="F970" s="62" t="str">
        <f>IF(A970="","",PMT(E970,Duration*VLOOKUP(PaymentFrqcy,Mapping!A:B,2,FALSE),LoanAmount,,VLOOKUP(PaymentsDue,Mapping!$A:$B,2,FALSE)))</f>
        <v/>
      </c>
      <c r="G970" s="62" t="str">
        <f>IF(A970="","",PPMT(E970,A970,Duration*VLOOKUP(PaymentFrqcy,Mapping!A:B,2,FALSE),LoanAmount,,VLOOKUP(PaymentsDue,Mapping!$A:$B,2,FALSE)))</f>
        <v/>
      </c>
      <c r="H970" s="62" t="str">
        <f>IF(A970="","",IPMT(E970,A970,Duration*VLOOKUP(PaymentFrqcy,Mapping!$A:$B,2,FALSE),LoanAmount,,VLOOKUP(PaymentsDue,Mapping!$A:$B,2,FALSE)))</f>
        <v/>
      </c>
      <c r="I970" s="58" t="str">
        <f t="shared" si="87"/>
        <v/>
      </c>
      <c r="J970" s="12" t="str">
        <f t="shared" si="88"/>
        <v/>
      </c>
      <c r="K970" s="78" t="str">
        <f t="shared" si="89"/>
        <v/>
      </c>
    </row>
    <row r="971" spans="1:11" x14ac:dyDescent="0.2">
      <c r="A971" s="12" t="str">
        <f>IFERROR(IF(A970+1&lt;=Duration*VLOOKUP(PaymentFrqcy,Mapping!A:B,2,FALSE),A970+1,""),"")</f>
        <v/>
      </c>
      <c r="B971" s="58" t="str">
        <f t="shared" si="90"/>
        <v/>
      </c>
      <c r="C971" s="59" t="str">
        <f t="shared" si="85"/>
        <v/>
      </c>
      <c r="D971" s="60" t="str">
        <f t="shared" si="86"/>
        <v/>
      </c>
      <c r="E971" s="61" t="str">
        <f>IF(A971="","",InterestRate/VLOOKUP(PaymentFrqcy,Mapping!$A:$B,2,FALSE))</f>
        <v/>
      </c>
      <c r="F971" s="62" t="str">
        <f>IF(A971="","",PMT(E971,Duration*VLOOKUP(PaymentFrqcy,Mapping!A:B,2,FALSE),LoanAmount,,VLOOKUP(PaymentsDue,Mapping!$A:$B,2,FALSE)))</f>
        <v/>
      </c>
      <c r="G971" s="62" t="str">
        <f>IF(A971="","",PPMT(E971,A971,Duration*VLOOKUP(PaymentFrqcy,Mapping!A:B,2,FALSE),LoanAmount,,VLOOKUP(PaymentsDue,Mapping!$A:$B,2,FALSE)))</f>
        <v/>
      </c>
      <c r="H971" s="62" t="str">
        <f>IF(A971="","",IPMT(E971,A971,Duration*VLOOKUP(PaymentFrqcy,Mapping!$A:$B,2,FALSE),LoanAmount,,VLOOKUP(PaymentsDue,Mapping!$A:$B,2,FALSE)))</f>
        <v/>
      </c>
      <c r="I971" s="58" t="str">
        <f t="shared" si="87"/>
        <v/>
      </c>
      <c r="J971" s="12" t="str">
        <f t="shared" si="88"/>
        <v/>
      </c>
      <c r="K971" s="78" t="str">
        <f t="shared" si="89"/>
        <v/>
      </c>
    </row>
    <row r="972" spans="1:11" x14ac:dyDescent="0.2">
      <c r="A972" s="12" t="str">
        <f>IFERROR(IF(A971+1&lt;=Duration*VLOOKUP(PaymentFrqcy,Mapping!A:B,2,FALSE),A971+1,""),"")</f>
        <v/>
      </c>
      <c r="B972" s="58" t="str">
        <f t="shared" si="90"/>
        <v/>
      </c>
      <c r="C972" s="59" t="str">
        <f t="shared" si="85"/>
        <v/>
      </c>
      <c r="D972" s="60" t="str">
        <f t="shared" si="86"/>
        <v/>
      </c>
      <c r="E972" s="61" t="str">
        <f>IF(A972="","",InterestRate/VLOOKUP(PaymentFrqcy,Mapping!$A:$B,2,FALSE))</f>
        <v/>
      </c>
      <c r="F972" s="62" t="str">
        <f>IF(A972="","",PMT(E972,Duration*VLOOKUP(PaymentFrqcy,Mapping!A:B,2,FALSE),LoanAmount,,VLOOKUP(PaymentsDue,Mapping!$A:$B,2,FALSE)))</f>
        <v/>
      </c>
      <c r="G972" s="62" t="str">
        <f>IF(A972="","",PPMT(E972,A972,Duration*VLOOKUP(PaymentFrqcy,Mapping!A:B,2,FALSE),LoanAmount,,VLOOKUP(PaymentsDue,Mapping!$A:$B,2,FALSE)))</f>
        <v/>
      </c>
      <c r="H972" s="62" t="str">
        <f>IF(A972="","",IPMT(E972,A972,Duration*VLOOKUP(PaymentFrqcy,Mapping!$A:$B,2,FALSE),LoanAmount,,VLOOKUP(PaymentsDue,Mapping!$A:$B,2,FALSE)))</f>
        <v/>
      </c>
      <c r="I972" s="58" t="str">
        <f t="shared" si="87"/>
        <v/>
      </c>
      <c r="J972" s="12" t="str">
        <f t="shared" si="88"/>
        <v/>
      </c>
      <c r="K972" s="78" t="str">
        <f t="shared" si="89"/>
        <v/>
      </c>
    </row>
    <row r="973" spans="1:11" x14ac:dyDescent="0.2">
      <c r="A973" s="12" t="str">
        <f>IFERROR(IF(A972+1&lt;=Duration*VLOOKUP(PaymentFrqcy,Mapping!A:B,2,FALSE),A972+1,""),"")</f>
        <v/>
      </c>
      <c r="B973" s="58" t="str">
        <f t="shared" si="90"/>
        <v/>
      </c>
      <c r="C973" s="59" t="str">
        <f t="shared" si="85"/>
        <v/>
      </c>
      <c r="D973" s="60" t="str">
        <f t="shared" si="86"/>
        <v/>
      </c>
      <c r="E973" s="61" t="str">
        <f>IF(A973="","",InterestRate/VLOOKUP(PaymentFrqcy,Mapping!$A:$B,2,FALSE))</f>
        <v/>
      </c>
      <c r="F973" s="62" t="str">
        <f>IF(A973="","",PMT(E973,Duration*VLOOKUP(PaymentFrqcy,Mapping!A:B,2,FALSE),LoanAmount,,VLOOKUP(PaymentsDue,Mapping!$A:$B,2,FALSE)))</f>
        <v/>
      </c>
      <c r="G973" s="62" t="str">
        <f>IF(A973="","",PPMT(E973,A973,Duration*VLOOKUP(PaymentFrqcy,Mapping!A:B,2,FALSE),LoanAmount,,VLOOKUP(PaymentsDue,Mapping!$A:$B,2,FALSE)))</f>
        <v/>
      </c>
      <c r="H973" s="62" t="str">
        <f>IF(A973="","",IPMT(E973,A973,Duration*VLOOKUP(PaymentFrqcy,Mapping!$A:$B,2,FALSE),LoanAmount,,VLOOKUP(PaymentsDue,Mapping!$A:$B,2,FALSE)))</f>
        <v/>
      </c>
      <c r="I973" s="58" t="str">
        <f t="shared" si="87"/>
        <v/>
      </c>
      <c r="J973" s="12" t="str">
        <f t="shared" si="88"/>
        <v/>
      </c>
      <c r="K973" s="78" t="str">
        <f t="shared" si="89"/>
        <v/>
      </c>
    </row>
    <row r="974" spans="1:11" x14ac:dyDescent="0.2">
      <c r="A974" s="12" t="str">
        <f>IFERROR(IF(A973+1&lt;=Duration*VLOOKUP(PaymentFrqcy,Mapping!A:B,2,FALSE),A973+1,""),"")</f>
        <v/>
      </c>
      <c r="B974" s="58" t="str">
        <f t="shared" si="90"/>
        <v/>
      </c>
      <c r="C974" s="59" t="str">
        <f t="shared" si="85"/>
        <v/>
      </c>
      <c r="D974" s="60" t="str">
        <f t="shared" si="86"/>
        <v/>
      </c>
      <c r="E974" s="61" t="str">
        <f>IF(A974="","",InterestRate/VLOOKUP(PaymentFrqcy,Mapping!$A:$B,2,FALSE))</f>
        <v/>
      </c>
      <c r="F974" s="62" t="str">
        <f>IF(A974="","",PMT(E974,Duration*VLOOKUP(PaymentFrqcy,Mapping!A:B,2,FALSE),LoanAmount,,VLOOKUP(PaymentsDue,Mapping!$A:$B,2,FALSE)))</f>
        <v/>
      </c>
      <c r="G974" s="62" t="str">
        <f>IF(A974="","",PPMT(E974,A974,Duration*VLOOKUP(PaymentFrqcy,Mapping!A:B,2,FALSE),LoanAmount,,VLOOKUP(PaymentsDue,Mapping!$A:$B,2,FALSE)))</f>
        <v/>
      </c>
      <c r="H974" s="62" t="str">
        <f>IF(A974="","",IPMT(E974,A974,Duration*VLOOKUP(PaymentFrqcy,Mapping!$A:$B,2,FALSE),LoanAmount,,VLOOKUP(PaymentsDue,Mapping!$A:$B,2,FALSE)))</f>
        <v/>
      </c>
      <c r="I974" s="58" t="str">
        <f t="shared" si="87"/>
        <v/>
      </c>
      <c r="J974" s="12" t="str">
        <f t="shared" si="88"/>
        <v/>
      </c>
      <c r="K974" s="78" t="str">
        <f t="shared" si="89"/>
        <v/>
      </c>
    </row>
    <row r="975" spans="1:11" x14ac:dyDescent="0.2">
      <c r="A975" s="12" t="str">
        <f>IFERROR(IF(A974+1&lt;=Duration*VLOOKUP(PaymentFrqcy,Mapping!A:B,2,FALSE),A974+1,""),"")</f>
        <v/>
      </c>
      <c r="B975" s="58" t="str">
        <f t="shared" si="90"/>
        <v/>
      </c>
      <c r="C975" s="59" t="str">
        <f t="shared" si="85"/>
        <v/>
      </c>
      <c r="D975" s="60" t="str">
        <f t="shared" si="86"/>
        <v/>
      </c>
      <c r="E975" s="61" t="str">
        <f>IF(A975="","",InterestRate/VLOOKUP(PaymentFrqcy,Mapping!$A:$B,2,FALSE))</f>
        <v/>
      </c>
      <c r="F975" s="62" t="str">
        <f>IF(A975="","",PMT(E975,Duration*VLOOKUP(PaymentFrqcy,Mapping!A:B,2,FALSE),LoanAmount,,VLOOKUP(PaymentsDue,Mapping!$A:$B,2,FALSE)))</f>
        <v/>
      </c>
      <c r="G975" s="62" t="str">
        <f>IF(A975="","",PPMT(E975,A975,Duration*VLOOKUP(PaymentFrqcy,Mapping!A:B,2,FALSE),LoanAmount,,VLOOKUP(PaymentsDue,Mapping!$A:$B,2,FALSE)))</f>
        <v/>
      </c>
      <c r="H975" s="62" t="str">
        <f>IF(A975="","",IPMT(E975,A975,Duration*VLOOKUP(PaymentFrqcy,Mapping!$A:$B,2,FALSE),LoanAmount,,VLOOKUP(PaymentsDue,Mapping!$A:$B,2,FALSE)))</f>
        <v/>
      </c>
      <c r="I975" s="58" t="str">
        <f t="shared" si="87"/>
        <v/>
      </c>
      <c r="J975" s="12" t="str">
        <f t="shared" si="88"/>
        <v/>
      </c>
      <c r="K975" s="78" t="str">
        <f t="shared" si="89"/>
        <v/>
      </c>
    </row>
    <row r="976" spans="1:11" x14ac:dyDescent="0.2">
      <c r="A976" s="12" t="str">
        <f>IFERROR(IF(A975+1&lt;=Duration*VLOOKUP(PaymentFrqcy,Mapping!A:B,2,FALSE),A975+1,""),"")</f>
        <v/>
      </c>
      <c r="B976" s="58" t="str">
        <f t="shared" si="90"/>
        <v/>
      </c>
      <c r="C976" s="59" t="str">
        <f t="shared" si="85"/>
        <v/>
      </c>
      <c r="D976" s="60" t="str">
        <f t="shared" si="86"/>
        <v/>
      </c>
      <c r="E976" s="61" t="str">
        <f>IF(A976="","",InterestRate/VLOOKUP(PaymentFrqcy,Mapping!$A:$B,2,FALSE))</f>
        <v/>
      </c>
      <c r="F976" s="62" t="str">
        <f>IF(A976="","",PMT(E976,Duration*VLOOKUP(PaymentFrqcy,Mapping!A:B,2,FALSE),LoanAmount,,VLOOKUP(PaymentsDue,Mapping!$A:$B,2,FALSE)))</f>
        <v/>
      </c>
      <c r="G976" s="62" t="str">
        <f>IF(A976="","",PPMT(E976,A976,Duration*VLOOKUP(PaymentFrqcy,Mapping!A:B,2,FALSE),LoanAmount,,VLOOKUP(PaymentsDue,Mapping!$A:$B,2,FALSE)))</f>
        <v/>
      </c>
      <c r="H976" s="62" t="str">
        <f>IF(A976="","",IPMT(E976,A976,Duration*VLOOKUP(PaymentFrqcy,Mapping!$A:$B,2,FALSE),LoanAmount,,VLOOKUP(PaymentsDue,Mapping!$A:$B,2,FALSE)))</f>
        <v/>
      </c>
      <c r="I976" s="58" t="str">
        <f t="shared" si="87"/>
        <v/>
      </c>
      <c r="J976" s="12" t="str">
        <f t="shared" si="88"/>
        <v/>
      </c>
      <c r="K976" s="78" t="str">
        <f t="shared" si="89"/>
        <v/>
      </c>
    </row>
    <row r="977" spans="1:11" x14ac:dyDescent="0.2">
      <c r="A977" s="12" t="str">
        <f>IFERROR(IF(A976+1&lt;=Duration*VLOOKUP(PaymentFrqcy,Mapping!A:B,2,FALSE),A976+1,""),"")</f>
        <v/>
      </c>
      <c r="B977" s="58" t="str">
        <f t="shared" si="90"/>
        <v/>
      </c>
      <c r="C977" s="59" t="str">
        <f t="shared" si="85"/>
        <v/>
      </c>
      <c r="D977" s="60" t="str">
        <f t="shared" si="86"/>
        <v/>
      </c>
      <c r="E977" s="61" t="str">
        <f>IF(A977="","",InterestRate/VLOOKUP(PaymentFrqcy,Mapping!$A:$B,2,FALSE))</f>
        <v/>
      </c>
      <c r="F977" s="62" t="str">
        <f>IF(A977="","",PMT(E977,Duration*VLOOKUP(PaymentFrqcy,Mapping!A:B,2,FALSE),LoanAmount,,VLOOKUP(PaymentsDue,Mapping!$A:$B,2,FALSE)))</f>
        <v/>
      </c>
      <c r="G977" s="62" t="str">
        <f>IF(A977="","",PPMT(E977,A977,Duration*VLOOKUP(PaymentFrqcy,Mapping!A:B,2,FALSE),LoanAmount,,VLOOKUP(PaymentsDue,Mapping!$A:$B,2,FALSE)))</f>
        <v/>
      </c>
      <c r="H977" s="62" t="str">
        <f>IF(A977="","",IPMT(E977,A977,Duration*VLOOKUP(PaymentFrqcy,Mapping!$A:$B,2,FALSE),LoanAmount,,VLOOKUP(PaymentsDue,Mapping!$A:$B,2,FALSE)))</f>
        <v/>
      </c>
      <c r="I977" s="58" t="str">
        <f t="shared" si="87"/>
        <v/>
      </c>
      <c r="J977" s="12" t="str">
        <f t="shared" si="88"/>
        <v/>
      </c>
      <c r="K977" s="78" t="str">
        <f t="shared" si="89"/>
        <v/>
      </c>
    </row>
    <row r="978" spans="1:11" x14ac:dyDescent="0.2">
      <c r="A978" s="12" t="str">
        <f>IFERROR(IF(A977+1&lt;=Duration*VLOOKUP(PaymentFrqcy,Mapping!A:B,2,FALSE),A977+1,""),"")</f>
        <v/>
      </c>
      <c r="B978" s="58" t="str">
        <f t="shared" si="90"/>
        <v/>
      </c>
      <c r="C978" s="59" t="str">
        <f t="shared" si="85"/>
        <v/>
      </c>
      <c r="D978" s="60" t="str">
        <f t="shared" si="86"/>
        <v/>
      </c>
      <c r="E978" s="61" t="str">
        <f>IF(A978="","",InterestRate/VLOOKUP(PaymentFrqcy,Mapping!$A:$B,2,FALSE))</f>
        <v/>
      </c>
      <c r="F978" s="62" t="str">
        <f>IF(A978="","",PMT(E978,Duration*VLOOKUP(PaymentFrqcy,Mapping!A:B,2,FALSE),LoanAmount,,VLOOKUP(PaymentsDue,Mapping!$A:$B,2,FALSE)))</f>
        <v/>
      </c>
      <c r="G978" s="62" t="str">
        <f>IF(A978="","",PPMT(E978,A978,Duration*VLOOKUP(PaymentFrqcy,Mapping!A:B,2,FALSE),LoanAmount,,VLOOKUP(PaymentsDue,Mapping!$A:$B,2,FALSE)))</f>
        <v/>
      </c>
      <c r="H978" s="62" t="str">
        <f>IF(A978="","",IPMT(E978,A978,Duration*VLOOKUP(PaymentFrqcy,Mapping!$A:$B,2,FALSE),LoanAmount,,VLOOKUP(PaymentsDue,Mapping!$A:$B,2,FALSE)))</f>
        <v/>
      </c>
      <c r="I978" s="58" t="str">
        <f t="shared" si="87"/>
        <v/>
      </c>
      <c r="J978" s="12" t="str">
        <f t="shared" si="88"/>
        <v/>
      </c>
      <c r="K978" s="78" t="str">
        <f t="shared" si="89"/>
        <v/>
      </c>
    </row>
    <row r="979" spans="1:11" x14ac:dyDescent="0.2">
      <c r="A979" s="12" t="str">
        <f>IFERROR(IF(A978+1&lt;=Duration*VLOOKUP(PaymentFrqcy,Mapping!A:B,2,FALSE),A978+1,""),"")</f>
        <v/>
      </c>
      <c r="B979" s="58" t="str">
        <f t="shared" si="90"/>
        <v/>
      </c>
      <c r="C979" s="59" t="str">
        <f t="shared" si="85"/>
        <v/>
      </c>
      <c r="D979" s="60" t="str">
        <f t="shared" si="86"/>
        <v/>
      </c>
      <c r="E979" s="61" t="str">
        <f>IF(A979="","",InterestRate/VLOOKUP(PaymentFrqcy,Mapping!$A:$B,2,FALSE))</f>
        <v/>
      </c>
      <c r="F979" s="62" t="str">
        <f>IF(A979="","",PMT(E979,Duration*VLOOKUP(PaymentFrqcy,Mapping!A:B,2,FALSE),LoanAmount,,VLOOKUP(PaymentsDue,Mapping!$A:$B,2,FALSE)))</f>
        <v/>
      </c>
      <c r="G979" s="62" t="str">
        <f>IF(A979="","",PPMT(E979,A979,Duration*VLOOKUP(PaymentFrqcy,Mapping!A:B,2,FALSE),LoanAmount,,VLOOKUP(PaymentsDue,Mapping!$A:$B,2,FALSE)))</f>
        <v/>
      </c>
      <c r="H979" s="62" t="str">
        <f>IF(A979="","",IPMT(E979,A979,Duration*VLOOKUP(PaymentFrqcy,Mapping!$A:$B,2,FALSE),LoanAmount,,VLOOKUP(PaymentsDue,Mapping!$A:$B,2,FALSE)))</f>
        <v/>
      </c>
      <c r="I979" s="58" t="str">
        <f t="shared" si="87"/>
        <v/>
      </c>
      <c r="J979" s="12" t="str">
        <f t="shared" si="88"/>
        <v/>
      </c>
      <c r="K979" s="78" t="str">
        <f t="shared" si="89"/>
        <v/>
      </c>
    </row>
    <row r="980" spans="1:11" x14ac:dyDescent="0.2">
      <c r="A980" s="12" t="str">
        <f>IFERROR(IF(A979+1&lt;=Duration*VLOOKUP(PaymentFrqcy,Mapping!A:B,2,FALSE),A979+1,""),"")</f>
        <v/>
      </c>
      <c r="B980" s="58" t="str">
        <f t="shared" si="90"/>
        <v/>
      </c>
      <c r="C980" s="59" t="str">
        <f t="shared" si="85"/>
        <v/>
      </c>
      <c r="D980" s="60" t="str">
        <f t="shared" si="86"/>
        <v/>
      </c>
      <c r="E980" s="61" t="str">
        <f>IF(A980="","",InterestRate/VLOOKUP(PaymentFrqcy,Mapping!$A:$B,2,FALSE))</f>
        <v/>
      </c>
      <c r="F980" s="62" t="str">
        <f>IF(A980="","",PMT(E980,Duration*VLOOKUP(PaymentFrqcy,Mapping!A:B,2,FALSE),LoanAmount,,VLOOKUP(PaymentsDue,Mapping!$A:$B,2,FALSE)))</f>
        <v/>
      </c>
      <c r="G980" s="62" t="str">
        <f>IF(A980="","",PPMT(E980,A980,Duration*VLOOKUP(PaymentFrqcy,Mapping!A:B,2,FALSE),LoanAmount,,VLOOKUP(PaymentsDue,Mapping!$A:$B,2,FALSE)))</f>
        <v/>
      </c>
      <c r="H980" s="62" t="str">
        <f>IF(A980="","",IPMT(E980,A980,Duration*VLOOKUP(PaymentFrqcy,Mapping!$A:$B,2,FALSE),LoanAmount,,VLOOKUP(PaymentsDue,Mapping!$A:$B,2,FALSE)))</f>
        <v/>
      </c>
      <c r="I980" s="58" t="str">
        <f t="shared" si="87"/>
        <v/>
      </c>
      <c r="J980" s="12" t="str">
        <f t="shared" si="88"/>
        <v/>
      </c>
      <c r="K980" s="78" t="str">
        <f t="shared" si="89"/>
        <v/>
      </c>
    </row>
    <row r="981" spans="1:11" x14ac:dyDescent="0.2">
      <c r="A981" s="12" t="str">
        <f>IFERROR(IF(A980+1&lt;=Duration*VLOOKUP(PaymentFrqcy,Mapping!A:B,2,FALSE),A980+1,""),"")</f>
        <v/>
      </c>
      <c r="B981" s="58" t="str">
        <f t="shared" si="90"/>
        <v/>
      </c>
      <c r="C981" s="59" t="str">
        <f t="shared" si="85"/>
        <v/>
      </c>
      <c r="D981" s="60" t="str">
        <f t="shared" si="86"/>
        <v/>
      </c>
      <c r="E981" s="61" t="str">
        <f>IF(A981="","",InterestRate/VLOOKUP(PaymentFrqcy,Mapping!$A:$B,2,FALSE))</f>
        <v/>
      </c>
      <c r="F981" s="62" t="str">
        <f>IF(A981="","",PMT(E981,Duration*VLOOKUP(PaymentFrqcy,Mapping!A:B,2,FALSE),LoanAmount,,VLOOKUP(PaymentsDue,Mapping!$A:$B,2,FALSE)))</f>
        <v/>
      </c>
      <c r="G981" s="62" t="str">
        <f>IF(A981="","",PPMT(E981,A981,Duration*VLOOKUP(PaymentFrqcy,Mapping!A:B,2,FALSE),LoanAmount,,VLOOKUP(PaymentsDue,Mapping!$A:$B,2,FALSE)))</f>
        <v/>
      </c>
      <c r="H981" s="62" t="str">
        <f>IF(A981="","",IPMT(E981,A981,Duration*VLOOKUP(PaymentFrqcy,Mapping!$A:$B,2,FALSE),LoanAmount,,VLOOKUP(PaymentsDue,Mapping!$A:$B,2,FALSE)))</f>
        <v/>
      </c>
      <c r="I981" s="58" t="str">
        <f t="shared" si="87"/>
        <v/>
      </c>
      <c r="J981" s="12" t="str">
        <f t="shared" si="88"/>
        <v/>
      </c>
      <c r="K981" s="78" t="str">
        <f t="shared" si="89"/>
        <v/>
      </c>
    </row>
    <row r="982" spans="1:11" x14ac:dyDescent="0.2">
      <c r="A982" s="12" t="str">
        <f>IFERROR(IF(A981+1&lt;=Duration*VLOOKUP(PaymentFrqcy,Mapping!A:B,2,FALSE),A981+1,""),"")</f>
        <v/>
      </c>
      <c r="B982" s="58" t="str">
        <f t="shared" si="90"/>
        <v/>
      </c>
      <c r="C982" s="59" t="str">
        <f t="shared" si="85"/>
        <v/>
      </c>
      <c r="D982" s="60" t="str">
        <f t="shared" si="86"/>
        <v/>
      </c>
      <c r="E982" s="61" t="str">
        <f>IF(A982="","",InterestRate/VLOOKUP(PaymentFrqcy,Mapping!$A:$B,2,FALSE))</f>
        <v/>
      </c>
      <c r="F982" s="62" t="str">
        <f>IF(A982="","",PMT(E982,Duration*VLOOKUP(PaymentFrqcy,Mapping!A:B,2,FALSE),LoanAmount,,VLOOKUP(PaymentsDue,Mapping!$A:$B,2,FALSE)))</f>
        <v/>
      </c>
      <c r="G982" s="62" t="str">
        <f>IF(A982="","",PPMT(E982,A982,Duration*VLOOKUP(PaymentFrqcy,Mapping!A:B,2,FALSE),LoanAmount,,VLOOKUP(PaymentsDue,Mapping!$A:$B,2,FALSE)))</f>
        <v/>
      </c>
      <c r="H982" s="62" t="str">
        <f>IF(A982="","",IPMT(E982,A982,Duration*VLOOKUP(PaymentFrqcy,Mapping!$A:$B,2,FALSE),LoanAmount,,VLOOKUP(PaymentsDue,Mapping!$A:$B,2,FALSE)))</f>
        <v/>
      </c>
      <c r="I982" s="58" t="str">
        <f t="shared" si="87"/>
        <v/>
      </c>
      <c r="J982" s="12" t="str">
        <f t="shared" si="88"/>
        <v/>
      </c>
      <c r="K982" s="78" t="str">
        <f t="shared" si="89"/>
        <v/>
      </c>
    </row>
    <row r="983" spans="1:11" x14ac:dyDescent="0.2">
      <c r="A983" s="12" t="str">
        <f>IFERROR(IF(A982+1&lt;=Duration*VLOOKUP(PaymentFrqcy,Mapping!A:B,2,FALSE),A982+1,""),"")</f>
        <v/>
      </c>
      <c r="B983" s="58" t="str">
        <f t="shared" si="90"/>
        <v/>
      </c>
      <c r="C983" s="59" t="str">
        <f t="shared" si="85"/>
        <v/>
      </c>
      <c r="D983" s="60" t="str">
        <f t="shared" si="86"/>
        <v/>
      </c>
      <c r="E983" s="61" t="str">
        <f>IF(A983="","",InterestRate/VLOOKUP(PaymentFrqcy,Mapping!$A:$B,2,FALSE))</f>
        <v/>
      </c>
      <c r="F983" s="62" t="str">
        <f>IF(A983="","",PMT(E983,Duration*VLOOKUP(PaymentFrqcy,Mapping!A:B,2,FALSE),LoanAmount,,VLOOKUP(PaymentsDue,Mapping!$A:$B,2,FALSE)))</f>
        <v/>
      </c>
      <c r="G983" s="62" t="str">
        <f>IF(A983="","",PPMT(E983,A983,Duration*VLOOKUP(PaymentFrqcy,Mapping!A:B,2,FALSE),LoanAmount,,VLOOKUP(PaymentsDue,Mapping!$A:$B,2,FALSE)))</f>
        <v/>
      </c>
      <c r="H983" s="62" t="str">
        <f>IF(A983="","",IPMT(E983,A983,Duration*VLOOKUP(PaymentFrqcy,Mapping!$A:$B,2,FALSE),LoanAmount,,VLOOKUP(PaymentsDue,Mapping!$A:$B,2,FALSE)))</f>
        <v/>
      </c>
      <c r="I983" s="58" t="str">
        <f t="shared" si="87"/>
        <v/>
      </c>
      <c r="J983" s="12" t="str">
        <f t="shared" si="88"/>
        <v/>
      </c>
      <c r="K983" s="78" t="str">
        <f t="shared" si="89"/>
        <v/>
      </c>
    </row>
    <row r="984" spans="1:11" x14ac:dyDescent="0.2">
      <c r="A984" s="12" t="str">
        <f>IFERROR(IF(A983+1&lt;=Duration*VLOOKUP(PaymentFrqcy,Mapping!A:B,2,FALSE),A983+1,""),"")</f>
        <v/>
      </c>
      <c r="B984" s="58" t="str">
        <f t="shared" si="90"/>
        <v/>
      </c>
      <c r="C984" s="59" t="str">
        <f t="shared" si="85"/>
        <v/>
      </c>
      <c r="D984" s="60" t="str">
        <f t="shared" si="86"/>
        <v/>
      </c>
      <c r="E984" s="61" t="str">
        <f>IF(A984="","",InterestRate/VLOOKUP(PaymentFrqcy,Mapping!$A:$B,2,FALSE))</f>
        <v/>
      </c>
      <c r="F984" s="62" t="str">
        <f>IF(A984="","",PMT(E984,Duration*VLOOKUP(PaymentFrqcy,Mapping!A:B,2,FALSE),LoanAmount,,VLOOKUP(PaymentsDue,Mapping!$A:$B,2,FALSE)))</f>
        <v/>
      </c>
      <c r="G984" s="62" t="str">
        <f>IF(A984="","",PPMT(E984,A984,Duration*VLOOKUP(PaymentFrqcy,Mapping!A:B,2,FALSE),LoanAmount,,VLOOKUP(PaymentsDue,Mapping!$A:$B,2,FALSE)))</f>
        <v/>
      </c>
      <c r="H984" s="62" t="str">
        <f>IF(A984="","",IPMT(E984,A984,Duration*VLOOKUP(PaymentFrqcy,Mapping!$A:$B,2,FALSE),LoanAmount,,VLOOKUP(PaymentsDue,Mapping!$A:$B,2,FALSE)))</f>
        <v/>
      </c>
      <c r="I984" s="58" t="str">
        <f t="shared" si="87"/>
        <v/>
      </c>
      <c r="J984" s="12" t="str">
        <f t="shared" si="88"/>
        <v/>
      </c>
      <c r="K984" s="78" t="str">
        <f t="shared" si="89"/>
        <v/>
      </c>
    </row>
    <row r="985" spans="1:11" x14ac:dyDescent="0.2">
      <c r="A985" s="12" t="str">
        <f>IFERROR(IF(A984+1&lt;=Duration*VLOOKUP(PaymentFrqcy,Mapping!A:B,2,FALSE),A984+1,""),"")</f>
        <v/>
      </c>
      <c r="B985" s="58" t="str">
        <f t="shared" si="90"/>
        <v/>
      </c>
      <c r="C985" s="59" t="str">
        <f t="shared" si="85"/>
        <v/>
      </c>
      <c r="D985" s="60" t="str">
        <f t="shared" si="86"/>
        <v/>
      </c>
      <c r="E985" s="61" t="str">
        <f>IF(A985="","",InterestRate/VLOOKUP(PaymentFrqcy,Mapping!$A:$B,2,FALSE))</f>
        <v/>
      </c>
      <c r="F985" s="62" t="str">
        <f>IF(A985="","",PMT(E985,Duration*VLOOKUP(PaymentFrqcy,Mapping!A:B,2,FALSE),LoanAmount,,VLOOKUP(PaymentsDue,Mapping!$A:$B,2,FALSE)))</f>
        <v/>
      </c>
      <c r="G985" s="62" t="str">
        <f>IF(A985="","",PPMT(E985,A985,Duration*VLOOKUP(PaymentFrqcy,Mapping!A:B,2,FALSE),LoanAmount,,VLOOKUP(PaymentsDue,Mapping!$A:$B,2,FALSE)))</f>
        <v/>
      </c>
      <c r="H985" s="62" t="str">
        <f>IF(A985="","",IPMT(E985,A985,Duration*VLOOKUP(PaymentFrqcy,Mapping!$A:$B,2,FALSE),LoanAmount,,VLOOKUP(PaymentsDue,Mapping!$A:$B,2,FALSE)))</f>
        <v/>
      </c>
      <c r="I985" s="58" t="str">
        <f t="shared" si="87"/>
        <v/>
      </c>
      <c r="J985" s="12" t="str">
        <f t="shared" si="88"/>
        <v/>
      </c>
      <c r="K985" s="78" t="str">
        <f t="shared" si="89"/>
        <v/>
      </c>
    </row>
    <row r="986" spans="1:11" x14ac:dyDescent="0.2">
      <c r="A986" s="12" t="str">
        <f>IFERROR(IF(A985+1&lt;=Duration*VLOOKUP(PaymentFrqcy,Mapping!A:B,2,FALSE),A985+1,""),"")</f>
        <v/>
      </c>
      <c r="B986" s="58" t="str">
        <f t="shared" si="90"/>
        <v/>
      </c>
      <c r="C986" s="59" t="str">
        <f t="shared" si="85"/>
        <v/>
      </c>
      <c r="D986" s="60" t="str">
        <f t="shared" si="86"/>
        <v/>
      </c>
      <c r="E986" s="61" t="str">
        <f>IF(A986="","",InterestRate/VLOOKUP(PaymentFrqcy,Mapping!$A:$B,2,FALSE))</f>
        <v/>
      </c>
      <c r="F986" s="62" t="str">
        <f>IF(A986="","",PMT(E986,Duration*VLOOKUP(PaymentFrqcy,Mapping!A:B,2,FALSE),LoanAmount,,VLOOKUP(PaymentsDue,Mapping!$A:$B,2,FALSE)))</f>
        <v/>
      </c>
      <c r="G986" s="62" t="str">
        <f>IF(A986="","",PPMT(E986,A986,Duration*VLOOKUP(PaymentFrqcy,Mapping!A:B,2,FALSE),LoanAmount,,VLOOKUP(PaymentsDue,Mapping!$A:$B,2,FALSE)))</f>
        <v/>
      </c>
      <c r="H986" s="62" t="str">
        <f>IF(A986="","",IPMT(E986,A986,Duration*VLOOKUP(PaymentFrqcy,Mapping!$A:$B,2,FALSE),LoanAmount,,VLOOKUP(PaymentsDue,Mapping!$A:$B,2,FALSE)))</f>
        <v/>
      </c>
      <c r="I986" s="58" t="str">
        <f t="shared" si="87"/>
        <v/>
      </c>
      <c r="J986" s="12" t="str">
        <f t="shared" si="88"/>
        <v/>
      </c>
      <c r="K986" s="78" t="str">
        <f t="shared" si="89"/>
        <v/>
      </c>
    </row>
    <row r="987" spans="1:11" x14ac:dyDescent="0.2">
      <c r="A987" s="12" t="str">
        <f>IFERROR(IF(A986+1&lt;=Duration*VLOOKUP(PaymentFrqcy,Mapping!A:B,2,FALSE),A986+1,""),"")</f>
        <v/>
      </c>
      <c r="B987" s="58" t="str">
        <f t="shared" si="90"/>
        <v/>
      </c>
      <c r="C987" s="59" t="str">
        <f t="shared" si="85"/>
        <v/>
      </c>
      <c r="D987" s="60" t="str">
        <f t="shared" si="86"/>
        <v/>
      </c>
      <c r="E987" s="61" t="str">
        <f>IF(A987="","",InterestRate/VLOOKUP(PaymentFrqcy,Mapping!$A:$B,2,FALSE))</f>
        <v/>
      </c>
      <c r="F987" s="62" t="str">
        <f>IF(A987="","",PMT(E987,Duration*VLOOKUP(PaymentFrqcy,Mapping!A:B,2,FALSE),LoanAmount,,VLOOKUP(PaymentsDue,Mapping!$A:$B,2,FALSE)))</f>
        <v/>
      </c>
      <c r="G987" s="62" t="str">
        <f>IF(A987="","",PPMT(E987,A987,Duration*VLOOKUP(PaymentFrqcy,Mapping!A:B,2,FALSE),LoanAmount,,VLOOKUP(PaymentsDue,Mapping!$A:$B,2,FALSE)))</f>
        <v/>
      </c>
      <c r="H987" s="62" t="str">
        <f>IF(A987="","",IPMT(E987,A987,Duration*VLOOKUP(PaymentFrqcy,Mapping!$A:$B,2,FALSE),LoanAmount,,VLOOKUP(PaymentsDue,Mapping!$A:$B,2,FALSE)))</f>
        <v/>
      </c>
      <c r="I987" s="58" t="str">
        <f t="shared" si="87"/>
        <v/>
      </c>
      <c r="J987" s="12" t="str">
        <f t="shared" si="88"/>
        <v/>
      </c>
      <c r="K987" s="78" t="str">
        <f t="shared" si="89"/>
        <v/>
      </c>
    </row>
    <row r="988" spans="1:11" x14ac:dyDescent="0.2">
      <c r="A988" s="12" t="str">
        <f>IFERROR(IF(A987+1&lt;=Duration*VLOOKUP(PaymentFrqcy,Mapping!A:B,2,FALSE),A987+1,""),"")</f>
        <v/>
      </c>
      <c r="B988" s="58" t="str">
        <f t="shared" si="90"/>
        <v/>
      </c>
      <c r="C988" s="59" t="str">
        <f t="shared" si="85"/>
        <v/>
      </c>
      <c r="D988" s="60" t="str">
        <f t="shared" si="86"/>
        <v/>
      </c>
      <c r="E988" s="61" t="str">
        <f>IF(A988="","",InterestRate/VLOOKUP(PaymentFrqcy,Mapping!$A:$B,2,FALSE))</f>
        <v/>
      </c>
      <c r="F988" s="62" t="str">
        <f>IF(A988="","",PMT(E988,Duration*VLOOKUP(PaymentFrqcy,Mapping!A:B,2,FALSE),LoanAmount,,VLOOKUP(PaymentsDue,Mapping!$A:$B,2,FALSE)))</f>
        <v/>
      </c>
      <c r="G988" s="62" t="str">
        <f>IF(A988="","",PPMT(E988,A988,Duration*VLOOKUP(PaymentFrqcy,Mapping!A:B,2,FALSE),LoanAmount,,VLOOKUP(PaymentsDue,Mapping!$A:$B,2,FALSE)))</f>
        <v/>
      </c>
      <c r="H988" s="62" t="str">
        <f>IF(A988="","",IPMT(E988,A988,Duration*VLOOKUP(PaymentFrqcy,Mapping!$A:$B,2,FALSE),LoanAmount,,VLOOKUP(PaymentsDue,Mapping!$A:$B,2,FALSE)))</f>
        <v/>
      </c>
      <c r="I988" s="58" t="str">
        <f t="shared" si="87"/>
        <v/>
      </c>
      <c r="J988" s="12" t="str">
        <f t="shared" si="88"/>
        <v/>
      </c>
      <c r="K988" s="78" t="str">
        <f t="shared" si="89"/>
        <v/>
      </c>
    </row>
    <row r="989" spans="1:11" x14ac:dyDescent="0.2">
      <c r="A989" s="12" t="str">
        <f>IFERROR(IF(A988+1&lt;=Duration*VLOOKUP(PaymentFrqcy,Mapping!A:B,2,FALSE),A988+1,""),"")</f>
        <v/>
      </c>
      <c r="B989" s="58" t="str">
        <f t="shared" si="90"/>
        <v/>
      </c>
      <c r="C989" s="59" t="str">
        <f t="shared" si="85"/>
        <v/>
      </c>
      <c r="D989" s="60" t="str">
        <f t="shared" si="86"/>
        <v/>
      </c>
      <c r="E989" s="61" t="str">
        <f>IF(A989="","",InterestRate/VLOOKUP(PaymentFrqcy,Mapping!$A:$B,2,FALSE))</f>
        <v/>
      </c>
      <c r="F989" s="62" t="str">
        <f>IF(A989="","",PMT(E989,Duration*VLOOKUP(PaymentFrqcy,Mapping!A:B,2,FALSE),LoanAmount,,VLOOKUP(PaymentsDue,Mapping!$A:$B,2,FALSE)))</f>
        <v/>
      </c>
      <c r="G989" s="62" t="str">
        <f>IF(A989="","",PPMT(E989,A989,Duration*VLOOKUP(PaymentFrqcy,Mapping!A:B,2,FALSE),LoanAmount,,VLOOKUP(PaymentsDue,Mapping!$A:$B,2,FALSE)))</f>
        <v/>
      </c>
      <c r="H989" s="62" t="str">
        <f>IF(A989="","",IPMT(E989,A989,Duration*VLOOKUP(PaymentFrqcy,Mapping!$A:$B,2,FALSE),LoanAmount,,VLOOKUP(PaymentsDue,Mapping!$A:$B,2,FALSE)))</f>
        <v/>
      </c>
      <c r="I989" s="58" t="str">
        <f t="shared" si="87"/>
        <v/>
      </c>
      <c r="J989" s="12" t="str">
        <f t="shared" si="88"/>
        <v/>
      </c>
      <c r="K989" s="78" t="str">
        <f t="shared" si="89"/>
        <v/>
      </c>
    </row>
    <row r="990" spans="1:11" x14ac:dyDescent="0.2">
      <c r="A990" s="12" t="str">
        <f>IFERROR(IF(A989+1&lt;=Duration*VLOOKUP(PaymentFrqcy,Mapping!A:B,2,FALSE),A989+1,""),"")</f>
        <v/>
      </c>
      <c r="B990" s="58" t="str">
        <f t="shared" si="90"/>
        <v/>
      </c>
      <c r="C990" s="59" t="str">
        <f t="shared" si="85"/>
        <v/>
      </c>
      <c r="D990" s="60" t="str">
        <f t="shared" si="86"/>
        <v/>
      </c>
      <c r="E990" s="61" t="str">
        <f>IF(A990="","",InterestRate/VLOOKUP(PaymentFrqcy,Mapping!$A:$B,2,FALSE))</f>
        <v/>
      </c>
      <c r="F990" s="62" t="str">
        <f>IF(A990="","",PMT(E990,Duration*VLOOKUP(PaymentFrqcy,Mapping!A:B,2,FALSE),LoanAmount,,VLOOKUP(PaymentsDue,Mapping!$A:$B,2,FALSE)))</f>
        <v/>
      </c>
      <c r="G990" s="62" t="str">
        <f>IF(A990="","",PPMT(E990,A990,Duration*VLOOKUP(PaymentFrqcy,Mapping!A:B,2,FALSE),LoanAmount,,VLOOKUP(PaymentsDue,Mapping!$A:$B,2,FALSE)))</f>
        <v/>
      </c>
      <c r="H990" s="62" t="str">
        <f>IF(A990="","",IPMT(E990,A990,Duration*VLOOKUP(PaymentFrqcy,Mapping!$A:$B,2,FALSE),LoanAmount,,VLOOKUP(PaymentsDue,Mapping!$A:$B,2,FALSE)))</f>
        <v/>
      </c>
      <c r="I990" s="58" t="str">
        <f t="shared" si="87"/>
        <v/>
      </c>
      <c r="J990" s="12" t="str">
        <f t="shared" si="88"/>
        <v/>
      </c>
      <c r="K990" s="78" t="str">
        <f t="shared" si="89"/>
        <v/>
      </c>
    </row>
    <row r="991" spans="1:11" x14ac:dyDescent="0.2">
      <c r="A991" s="12" t="str">
        <f>IFERROR(IF(A990+1&lt;=Duration*VLOOKUP(PaymentFrqcy,Mapping!A:B,2,FALSE),A990+1,""),"")</f>
        <v/>
      </c>
      <c r="B991" s="58" t="str">
        <f t="shared" si="90"/>
        <v/>
      </c>
      <c r="C991" s="59" t="str">
        <f t="shared" si="85"/>
        <v/>
      </c>
      <c r="D991" s="60" t="str">
        <f t="shared" si="86"/>
        <v/>
      </c>
      <c r="E991" s="61" t="str">
        <f>IF(A991="","",InterestRate/VLOOKUP(PaymentFrqcy,Mapping!$A:$B,2,FALSE))</f>
        <v/>
      </c>
      <c r="F991" s="62" t="str">
        <f>IF(A991="","",PMT(E991,Duration*VLOOKUP(PaymentFrqcy,Mapping!A:B,2,FALSE),LoanAmount,,VLOOKUP(PaymentsDue,Mapping!$A:$B,2,FALSE)))</f>
        <v/>
      </c>
      <c r="G991" s="62" t="str">
        <f>IF(A991="","",PPMT(E991,A991,Duration*VLOOKUP(PaymentFrqcy,Mapping!A:B,2,FALSE),LoanAmount,,VLOOKUP(PaymentsDue,Mapping!$A:$B,2,FALSE)))</f>
        <v/>
      </c>
      <c r="H991" s="62" t="str">
        <f>IF(A991="","",IPMT(E991,A991,Duration*VLOOKUP(PaymentFrqcy,Mapping!$A:$B,2,FALSE),LoanAmount,,VLOOKUP(PaymentsDue,Mapping!$A:$B,2,FALSE)))</f>
        <v/>
      </c>
      <c r="I991" s="58" t="str">
        <f t="shared" si="87"/>
        <v/>
      </c>
      <c r="J991" s="12" t="str">
        <f t="shared" si="88"/>
        <v/>
      </c>
      <c r="K991" s="78" t="str">
        <f t="shared" si="89"/>
        <v/>
      </c>
    </row>
    <row r="992" spans="1:11" x14ac:dyDescent="0.2">
      <c r="A992" s="12" t="str">
        <f>IFERROR(IF(A991+1&lt;=Duration*VLOOKUP(PaymentFrqcy,Mapping!A:B,2,FALSE),A991+1,""),"")</f>
        <v/>
      </c>
      <c r="B992" s="58" t="str">
        <f t="shared" si="90"/>
        <v/>
      </c>
      <c r="C992" s="59" t="str">
        <f t="shared" si="85"/>
        <v/>
      </c>
      <c r="D992" s="60" t="str">
        <f t="shared" si="86"/>
        <v/>
      </c>
      <c r="E992" s="61" t="str">
        <f>IF(A992="","",InterestRate/VLOOKUP(PaymentFrqcy,Mapping!$A:$B,2,FALSE))</f>
        <v/>
      </c>
      <c r="F992" s="62" t="str">
        <f>IF(A992="","",PMT(E992,Duration*VLOOKUP(PaymentFrqcy,Mapping!A:B,2,FALSE),LoanAmount,,VLOOKUP(PaymentsDue,Mapping!$A:$B,2,FALSE)))</f>
        <v/>
      </c>
      <c r="G992" s="62" t="str">
        <f>IF(A992="","",PPMT(E992,A992,Duration*VLOOKUP(PaymentFrqcy,Mapping!A:B,2,FALSE),LoanAmount,,VLOOKUP(PaymentsDue,Mapping!$A:$B,2,FALSE)))</f>
        <v/>
      </c>
      <c r="H992" s="62" t="str">
        <f>IF(A992="","",IPMT(E992,A992,Duration*VLOOKUP(PaymentFrqcy,Mapping!$A:$B,2,FALSE),LoanAmount,,VLOOKUP(PaymentsDue,Mapping!$A:$B,2,FALSE)))</f>
        <v/>
      </c>
      <c r="I992" s="58" t="str">
        <f t="shared" si="87"/>
        <v/>
      </c>
      <c r="J992" s="12" t="str">
        <f t="shared" si="88"/>
        <v/>
      </c>
      <c r="K992" s="78" t="str">
        <f t="shared" si="89"/>
        <v/>
      </c>
    </row>
    <row r="993" spans="1:11" x14ac:dyDescent="0.2">
      <c r="A993" s="12" t="str">
        <f>IFERROR(IF(A992+1&lt;=Duration*VLOOKUP(PaymentFrqcy,Mapping!A:B,2,FALSE),A992+1,""),"")</f>
        <v/>
      </c>
      <c r="B993" s="58" t="str">
        <f t="shared" si="90"/>
        <v/>
      </c>
      <c r="C993" s="59" t="str">
        <f t="shared" si="85"/>
        <v/>
      </c>
      <c r="D993" s="60" t="str">
        <f t="shared" si="86"/>
        <v/>
      </c>
      <c r="E993" s="61" t="str">
        <f>IF(A993="","",InterestRate/VLOOKUP(PaymentFrqcy,Mapping!$A:$B,2,FALSE))</f>
        <v/>
      </c>
      <c r="F993" s="62" t="str">
        <f>IF(A993="","",PMT(E993,Duration*VLOOKUP(PaymentFrqcy,Mapping!A:B,2,FALSE),LoanAmount,,VLOOKUP(PaymentsDue,Mapping!$A:$B,2,FALSE)))</f>
        <v/>
      </c>
      <c r="G993" s="62" t="str">
        <f>IF(A993="","",PPMT(E993,A993,Duration*VLOOKUP(PaymentFrqcy,Mapping!A:B,2,FALSE),LoanAmount,,VLOOKUP(PaymentsDue,Mapping!$A:$B,2,FALSE)))</f>
        <v/>
      </c>
      <c r="H993" s="62" t="str">
        <f>IF(A993="","",IPMT(E993,A993,Duration*VLOOKUP(PaymentFrqcy,Mapping!$A:$B,2,FALSE),LoanAmount,,VLOOKUP(PaymentsDue,Mapping!$A:$B,2,FALSE)))</f>
        <v/>
      </c>
      <c r="I993" s="58" t="str">
        <f t="shared" si="87"/>
        <v/>
      </c>
      <c r="J993" s="12" t="str">
        <f t="shared" si="88"/>
        <v/>
      </c>
      <c r="K993" s="78" t="str">
        <f t="shared" si="89"/>
        <v/>
      </c>
    </row>
    <row r="994" spans="1:11" x14ac:dyDescent="0.2">
      <c r="A994" s="12" t="str">
        <f>IFERROR(IF(A993+1&lt;=Duration*VLOOKUP(PaymentFrqcy,Mapping!A:B,2,FALSE),A993+1,""),"")</f>
        <v/>
      </c>
      <c r="B994" s="58" t="str">
        <f t="shared" si="90"/>
        <v/>
      </c>
      <c r="C994" s="59" t="str">
        <f t="shared" si="85"/>
        <v/>
      </c>
      <c r="D994" s="60" t="str">
        <f t="shared" si="86"/>
        <v/>
      </c>
      <c r="E994" s="61" t="str">
        <f>IF(A994="","",InterestRate/VLOOKUP(PaymentFrqcy,Mapping!$A:$B,2,FALSE))</f>
        <v/>
      </c>
      <c r="F994" s="62" t="str">
        <f>IF(A994="","",PMT(E994,Duration*VLOOKUP(PaymentFrqcy,Mapping!A:B,2,FALSE),LoanAmount,,VLOOKUP(PaymentsDue,Mapping!$A:$B,2,FALSE)))</f>
        <v/>
      </c>
      <c r="G994" s="62" t="str">
        <f>IF(A994="","",PPMT(E994,A994,Duration*VLOOKUP(PaymentFrqcy,Mapping!A:B,2,FALSE),LoanAmount,,VLOOKUP(PaymentsDue,Mapping!$A:$B,2,FALSE)))</f>
        <v/>
      </c>
      <c r="H994" s="62" t="str">
        <f>IF(A994="","",IPMT(E994,A994,Duration*VLOOKUP(PaymentFrqcy,Mapping!$A:$B,2,FALSE),LoanAmount,,VLOOKUP(PaymentsDue,Mapping!$A:$B,2,FALSE)))</f>
        <v/>
      </c>
      <c r="I994" s="58" t="str">
        <f t="shared" si="87"/>
        <v/>
      </c>
      <c r="J994" s="12" t="str">
        <f t="shared" si="88"/>
        <v/>
      </c>
      <c r="K994" s="78" t="str">
        <f t="shared" si="89"/>
        <v/>
      </c>
    </row>
    <row r="995" spans="1:11" x14ac:dyDescent="0.2">
      <c r="A995" s="12" t="str">
        <f>IFERROR(IF(A994+1&lt;=Duration*VLOOKUP(PaymentFrqcy,Mapping!A:B,2,FALSE),A994+1,""),"")</f>
        <v/>
      </c>
      <c r="B995" s="58" t="str">
        <f t="shared" si="90"/>
        <v/>
      </c>
      <c r="C995" s="59" t="str">
        <f t="shared" si="85"/>
        <v/>
      </c>
      <c r="D995" s="60" t="str">
        <f t="shared" si="86"/>
        <v/>
      </c>
      <c r="E995" s="61" t="str">
        <f>IF(A995="","",InterestRate/VLOOKUP(PaymentFrqcy,Mapping!$A:$B,2,FALSE))</f>
        <v/>
      </c>
      <c r="F995" s="62" t="str">
        <f>IF(A995="","",PMT(E995,Duration*VLOOKUP(PaymentFrqcy,Mapping!A:B,2,FALSE),LoanAmount,,VLOOKUP(PaymentsDue,Mapping!$A:$B,2,FALSE)))</f>
        <v/>
      </c>
      <c r="G995" s="62" t="str">
        <f>IF(A995="","",PPMT(E995,A995,Duration*VLOOKUP(PaymentFrqcy,Mapping!A:B,2,FALSE),LoanAmount,,VLOOKUP(PaymentsDue,Mapping!$A:$B,2,FALSE)))</f>
        <v/>
      </c>
      <c r="H995" s="62" t="str">
        <f>IF(A995="","",IPMT(E995,A995,Duration*VLOOKUP(PaymentFrqcy,Mapping!$A:$B,2,FALSE),LoanAmount,,VLOOKUP(PaymentsDue,Mapping!$A:$B,2,FALSE)))</f>
        <v/>
      </c>
      <c r="I995" s="58" t="str">
        <f t="shared" si="87"/>
        <v/>
      </c>
      <c r="J995" s="12" t="str">
        <f t="shared" si="88"/>
        <v/>
      </c>
      <c r="K995" s="78" t="str">
        <f t="shared" si="89"/>
        <v/>
      </c>
    </row>
    <row r="996" spans="1:11" x14ac:dyDescent="0.2">
      <c r="A996" s="12" t="str">
        <f>IFERROR(IF(A995+1&lt;=Duration*VLOOKUP(PaymentFrqcy,Mapping!A:B,2,FALSE),A995+1,""),"")</f>
        <v/>
      </c>
      <c r="B996" s="58" t="str">
        <f t="shared" si="90"/>
        <v/>
      </c>
      <c r="C996" s="59" t="str">
        <f t="shared" si="85"/>
        <v/>
      </c>
      <c r="D996" s="60" t="str">
        <f t="shared" si="86"/>
        <v/>
      </c>
      <c r="E996" s="61" t="str">
        <f>IF(A996="","",InterestRate/VLOOKUP(PaymentFrqcy,Mapping!$A:$B,2,FALSE))</f>
        <v/>
      </c>
      <c r="F996" s="62" t="str">
        <f>IF(A996="","",PMT(E996,Duration*VLOOKUP(PaymentFrqcy,Mapping!A:B,2,FALSE),LoanAmount,,VLOOKUP(PaymentsDue,Mapping!$A:$B,2,FALSE)))</f>
        <v/>
      </c>
      <c r="G996" s="62" t="str">
        <f>IF(A996="","",PPMT(E996,A996,Duration*VLOOKUP(PaymentFrqcy,Mapping!A:B,2,FALSE),LoanAmount,,VLOOKUP(PaymentsDue,Mapping!$A:$B,2,FALSE)))</f>
        <v/>
      </c>
      <c r="H996" s="62" t="str">
        <f>IF(A996="","",IPMT(E996,A996,Duration*VLOOKUP(PaymentFrqcy,Mapping!$A:$B,2,FALSE),LoanAmount,,VLOOKUP(PaymentsDue,Mapping!$A:$B,2,FALSE)))</f>
        <v/>
      </c>
      <c r="I996" s="58" t="str">
        <f t="shared" si="87"/>
        <v/>
      </c>
      <c r="J996" s="12" t="str">
        <f t="shared" si="88"/>
        <v/>
      </c>
      <c r="K996" s="78" t="str">
        <f t="shared" si="89"/>
        <v/>
      </c>
    </row>
    <row r="997" spans="1:11" x14ac:dyDescent="0.2">
      <c r="A997" s="12" t="str">
        <f>IFERROR(IF(A996+1&lt;=Duration*VLOOKUP(PaymentFrqcy,Mapping!A:B,2,FALSE),A996+1,""),"")</f>
        <v/>
      </c>
      <c r="B997" s="58" t="str">
        <f t="shared" si="90"/>
        <v/>
      </c>
      <c r="C997" s="59" t="str">
        <f t="shared" si="85"/>
        <v/>
      </c>
      <c r="D997" s="60" t="str">
        <f t="shared" si="86"/>
        <v/>
      </c>
      <c r="E997" s="61" t="str">
        <f>IF(A997="","",InterestRate/VLOOKUP(PaymentFrqcy,Mapping!$A:$B,2,FALSE))</f>
        <v/>
      </c>
      <c r="F997" s="62" t="str">
        <f>IF(A997="","",PMT(E997,Duration*VLOOKUP(PaymentFrqcy,Mapping!A:B,2,FALSE),LoanAmount,,VLOOKUP(PaymentsDue,Mapping!$A:$B,2,FALSE)))</f>
        <v/>
      </c>
      <c r="G997" s="62" t="str">
        <f>IF(A997="","",PPMT(E997,A997,Duration*VLOOKUP(PaymentFrqcy,Mapping!A:B,2,FALSE),LoanAmount,,VLOOKUP(PaymentsDue,Mapping!$A:$B,2,FALSE)))</f>
        <v/>
      </c>
      <c r="H997" s="62" t="str">
        <f>IF(A997="","",IPMT(E997,A997,Duration*VLOOKUP(PaymentFrqcy,Mapping!$A:$B,2,FALSE),LoanAmount,,VLOOKUP(PaymentsDue,Mapping!$A:$B,2,FALSE)))</f>
        <v/>
      </c>
      <c r="I997" s="58" t="str">
        <f t="shared" si="87"/>
        <v/>
      </c>
      <c r="J997" s="12" t="str">
        <f t="shared" si="88"/>
        <v/>
      </c>
      <c r="K997" s="78" t="str">
        <f t="shared" si="89"/>
        <v/>
      </c>
    </row>
    <row r="998" spans="1:11" x14ac:dyDescent="0.2">
      <c r="A998" s="12" t="str">
        <f>IFERROR(IF(A997+1&lt;=Duration*VLOOKUP(PaymentFrqcy,Mapping!A:B,2,FALSE),A997+1,""),"")</f>
        <v/>
      </c>
      <c r="B998" s="58" t="str">
        <f t="shared" si="90"/>
        <v/>
      </c>
      <c r="C998" s="59" t="str">
        <f t="shared" si="85"/>
        <v/>
      </c>
      <c r="D998" s="60" t="str">
        <f t="shared" si="86"/>
        <v/>
      </c>
      <c r="E998" s="61" t="str">
        <f>IF(A998="","",InterestRate/VLOOKUP(PaymentFrqcy,Mapping!$A:$B,2,FALSE))</f>
        <v/>
      </c>
      <c r="F998" s="62" t="str">
        <f>IF(A998="","",PMT(E998,Duration*VLOOKUP(PaymentFrqcy,Mapping!A:B,2,FALSE),LoanAmount,,VLOOKUP(PaymentsDue,Mapping!$A:$B,2,FALSE)))</f>
        <v/>
      </c>
      <c r="G998" s="62" t="str">
        <f>IF(A998="","",PPMT(E998,A998,Duration*VLOOKUP(PaymentFrqcy,Mapping!A:B,2,FALSE),LoanAmount,,VLOOKUP(PaymentsDue,Mapping!$A:$B,2,FALSE)))</f>
        <v/>
      </c>
      <c r="H998" s="62" t="str">
        <f>IF(A998="","",IPMT(E998,A998,Duration*VLOOKUP(PaymentFrqcy,Mapping!$A:$B,2,FALSE),LoanAmount,,VLOOKUP(PaymentsDue,Mapping!$A:$B,2,FALSE)))</f>
        <v/>
      </c>
      <c r="I998" s="58" t="str">
        <f t="shared" si="87"/>
        <v/>
      </c>
      <c r="J998" s="12" t="str">
        <f t="shared" si="88"/>
        <v/>
      </c>
      <c r="K998" s="78" t="str">
        <f t="shared" si="89"/>
        <v/>
      </c>
    </row>
    <row r="999" spans="1:11" x14ac:dyDescent="0.2">
      <c r="A999" s="12" t="str">
        <f>IFERROR(IF(A998+1&lt;=Duration*VLOOKUP(PaymentFrqcy,Mapping!A:B,2,FALSE),A998+1,""),"")</f>
        <v/>
      </c>
      <c r="B999" s="58" t="str">
        <f t="shared" si="90"/>
        <v/>
      </c>
      <c r="C999" s="59" t="str">
        <f t="shared" si="85"/>
        <v/>
      </c>
      <c r="D999" s="60" t="str">
        <f t="shared" si="86"/>
        <v/>
      </c>
      <c r="E999" s="61" t="str">
        <f>IF(A999="","",InterestRate/VLOOKUP(PaymentFrqcy,Mapping!$A:$B,2,FALSE))</f>
        <v/>
      </c>
      <c r="F999" s="62" t="str">
        <f>IF(A999="","",PMT(E999,Duration*VLOOKUP(PaymentFrqcy,Mapping!A:B,2,FALSE),LoanAmount,,VLOOKUP(PaymentsDue,Mapping!$A:$B,2,FALSE)))</f>
        <v/>
      </c>
      <c r="G999" s="62" t="str">
        <f>IF(A999="","",PPMT(E999,A999,Duration*VLOOKUP(PaymentFrqcy,Mapping!A:B,2,FALSE),LoanAmount,,VLOOKUP(PaymentsDue,Mapping!$A:$B,2,FALSE)))</f>
        <v/>
      </c>
      <c r="H999" s="62" t="str">
        <f>IF(A999="","",IPMT(E999,A999,Duration*VLOOKUP(PaymentFrqcy,Mapping!$A:$B,2,FALSE),LoanAmount,,VLOOKUP(PaymentsDue,Mapping!$A:$B,2,FALSE)))</f>
        <v/>
      </c>
      <c r="I999" s="58" t="str">
        <f t="shared" si="87"/>
        <v/>
      </c>
      <c r="J999" s="12" t="str">
        <f t="shared" si="88"/>
        <v/>
      </c>
      <c r="K999" s="78" t="str">
        <f t="shared" si="89"/>
        <v/>
      </c>
    </row>
    <row r="1000" spans="1:11" x14ac:dyDescent="0.2">
      <c r="A1000" s="12" t="str">
        <f>IFERROR(IF(A999+1&lt;=Duration*VLOOKUP(PaymentFrqcy,Mapping!A:B,2,FALSE),A999+1,""),"")</f>
        <v/>
      </c>
      <c r="B1000" s="58" t="str">
        <f t="shared" si="90"/>
        <v/>
      </c>
      <c r="C1000" s="59" t="str">
        <f t="shared" si="85"/>
        <v/>
      </c>
      <c r="D1000" s="60" t="str">
        <f t="shared" si="86"/>
        <v/>
      </c>
      <c r="E1000" s="61" t="str">
        <f>IF(A1000="","",InterestRate/VLOOKUP(PaymentFrqcy,Mapping!$A:$B,2,FALSE))</f>
        <v/>
      </c>
      <c r="F1000" s="62" t="str">
        <f>IF(A1000="","",PMT(E1000,Duration*VLOOKUP(PaymentFrqcy,Mapping!A:B,2,FALSE),LoanAmount,,VLOOKUP(PaymentsDue,Mapping!$A:$B,2,FALSE)))</f>
        <v/>
      </c>
      <c r="G1000" s="62" t="str">
        <f>IF(A1000="","",PPMT(E1000,A1000,Duration*VLOOKUP(PaymentFrqcy,Mapping!A:B,2,FALSE),LoanAmount,,VLOOKUP(PaymentsDue,Mapping!$A:$B,2,FALSE)))</f>
        <v/>
      </c>
      <c r="H1000" s="62" t="str">
        <f>IF(A1000="","",IPMT(E1000,A1000,Duration*VLOOKUP(PaymentFrqcy,Mapping!$A:$B,2,FALSE),LoanAmount,,VLOOKUP(PaymentsDue,Mapping!$A:$B,2,FALSE)))</f>
        <v/>
      </c>
      <c r="I1000" s="58" t="str">
        <f t="shared" si="87"/>
        <v/>
      </c>
      <c r="J1000" s="12" t="str">
        <f t="shared" si="88"/>
        <v/>
      </c>
      <c r="K1000" s="78" t="str">
        <f t="shared" si="89"/>
        <v/>
      </c>
    </row>
    <row r="1001" spans="1:11" x14ac:dyDescent="0.2">
      <c r="A1001" s="12" t="str">
        <f>IFERROR(IF(A1000+1&lt;=Duration*VLOOKUP(PaymentFrqcy,Mapping!A:B,2,FALSE),A1000+1,""),"")</f>
        <v/>
      </c>
      <c r="B1001" s="58" t="str">
        <f t="shared" si="90"/>
        <v/>
      </c>
      <c r="C1001" s="59" t="str">
        <f t="shared" si="85"/>
        <v/>
      </c>
      <c r="D1001" s="60" t="str">
        <f t="shared" si="86"/>
        <v/>
      </c>
      <c r="E1001" s="61" t="str">
        <f>IF(A1001="","",InterestRate/VLOOKUP(PaymentFrqcy,Mapping!$A:$B,2,FALSE))</f>
        <v/>
      </c>
      <c r="F1001" s="62" t="str">
        <f>IF(A1001="","",PMT(E1001,Duration*VLOOKUP(PaymentFrqcy,Mapping!A:B,2,FALSE),LoanAmount,,VLOOKUP(PaymentsDue,Mapping!$A:$B,2,FALSE)))</f>
        <v/>
      </c>
      <c r="G1001" s="62" t="str">
        <f>IF(A1001="","",PPMT(E1001,A1001,Duration*VLOOKUP(PaymentFrqcy,Mapping!A:B,2,FALSE),LoanAmount,,VLOOKUP(PaymentsDue,Mapping!$A:$B,2,FALSE)))</f>
        <v/>
      </c>
      <c r="H1001" s="62" t="str">
        <f>IF(A1001="","",IPMT(E1001,A1001,Duration*VLOOKUP(PaymentFrqcy,Mapping!$A:$B,2,FALSE),LoanAmount,,VLOOKUP(PaymentsDue,Mapping!$A:$B,2,FALSE)))</f>
        <v/>
      </c>
      <c r="I1001" s="58" t="str">
        <f t="shared" si="87"/>
        <v/>
      </c>
      <c r="J1001" s="12" t="str">
        <f t="shared" si="88"/>
        <v/>
      </c>
      <c r="K1001" s="78" t="str">
        <f t="shared" si="89"/>
        <v/>
      </c>
    </row>
    <row r="1002" spans="1:11" x14ac:dyDescent="0.2">
      <c r="A1002" s="12" t="str">
        <f>IFERROR(IF(A1001+1&lt;=Duration*VLOOKUP(PaymentFrqcy,Mapping!A:B,2,FALSE),A1001+1,""),"")</f>
        <v/>
      </c>
      <c r="B1002" s="58" t="str">
        <f t="shared" si="90"/>
        <v/>
      </c>
      <c r="C1002" s="59" t="str">
        <f t="shared" si="85"/>
        <v/>
      </c>
      <c r="D1002" s="60" t="str">
        <f t="shared" si="86"/>
        <v/>
      </c>
      <c r="E1002" s="61" t="str">
        <f>IF(A1002="","",InterestRate/VLOOKUP(PaymentFrqcy,Mapping!$A:$B,2,FALSE))</f>
        <v/>
      </c>
      <c r="F1002" s="62" t="str">
        <f>IF(A1002="","",PMT(E1002,Duration*VLOOKUP(PaymentFrqcy,Mapping!A:B,2,FALSE),LoanAmount,,VLOOKUP(PaymentsDue,Mapping!$A:$B,2,FALSE)))</f>
        <v/>
      </c>
      <c r="G1002" s="62" t="str">
        <f>IF(A1002="","",PPMT(E1002,A1002,Duration*VLOOKUP(PaymentFrqcy,Mapping!A:B,2,FALSE),LoanAmount,,VLOOKUP(PaymentsDue,Mapping!$A:$B,2,FALSE)))</f>
        <v/>
      </c>
      <c r="H1002" s="62" t="str">
        <f>IF(A1002="","",IPMT(E1002,A1002,Duration*VLOOKUP(PaymentFrqcy,Mapping!$A:$B,2,FALSE),LoanAmount,,VLOOKUP(PaymentsDue,Mapping!$A:$B,2,FALSE)))</f>
        <v/>
      </c>
      <c r="I1002" s="58" t="str">
        <f t="shared" si="87"/>
        <v/>
      </c>
      <c r="J1002" s="12" t="str">
        <f t="shared" si="88"/>
        <v/>
      </c>
      <c r="K1002" s="78" t="str">
        <f t="shared" si="89"/>
        <v/>
      </c>
    </row>
    <row r="1003" spans="1:11" x14ac:dyDescent="0.2">
      <c r="A1003" s="12" t="str">
        <f>IFERROR(IF(A1002+1&lt;=Duration*VLOOKUP(PaymentFrqcy,Mapping!A:B,2,FALSE),A1002+1,""),"")</f>
        <v/>
      </c>
      <c r="B1003" s="58" t="str">
        <f t="shared" si="90"/>
        <v/>
      </c>
      <c r="C1003" s="59" t="str">
        <f t="shared" si="85"/>
        <v/>
      </c>
      <c r="D1003" s="60" t="str">
        <f t="shared" si="86"/>
        <v/>
      </c>
      <c r="E1003" s="61" t="str">
        <f>IF(A1003="","",InterestRate/VLOOKUP(PaymentFrqcy,Mapping!$A:$B,2,FALSE))</f>
        <v/>
      </c>
      <c r="F1003" s="62" t="str">
        <f>IF(A1003="","",PMT(E1003,Duration*VLOOKUP(PaymentFrqcy,Mapping!A:B,2,FALSE),LoanAmount,,VLOOKUP(PaymentsDue,Mapping!$A:$B,2,FALSE)))</f>
        <v/>
      </c>
      <c r="G1003" s="62" t="str">
        <f>IF(A1003="","",PPMT(E1003,A1003,Duration*VLOOKUP(PaymentFrqcy,Mapping!A:B,2,FALSE),LoanAmount,,VLOOKUP(PaymentsDue,Mapping!$A:$B,2,FALSE)))</f>
        <v/>
      </c>
      <c r="H1003" s="62" t="str">
        <f>IF(A1003="","",IPMT(E1003,A1003,Duration*VLOOKUP(PaymentFrqcy,Mapping!$A:$B,2,FALSE),LoanAmount,,VLOOKUP(PaymentsDue,Mapping!$A:$B,2,FALSE)))</f>
        <v/>
      </c>
      <c r="I1003" s="58" t="str">
        <f t="shared" si="87"/>
        <v/>
      </c>
      <c r="J1003" s="12" t="str">
        <f t="shared" si="88"/>
        <v/>
      </c>
      <c r="K1003" s="78" t="str">
        <f t="shared" si="89"/>
        <v/>
      </c>
    </row>
    <row r="1004" spans="1:11" x14ac:dyDescent="0.2">
      <c r="A1004" s="12" t="str">
        <f>IFERROR(IF(A1003+1&lt;=Duration*VLOOKUP(PaymentFrqcy,Mapping!A:B,2,FALSE),A1003+1,""),"")</f>
        <v/>
      </c>
      <c r="B1004" s="58" t="str">
        <f t="shared" si="90"/>
        <v/>
      </c>
      <c r="C1004" s="59" t="str">
        <f t="shared" si="85"/>
        <v/>
      </c>
      <c r="D1004" s="60" t="str">
        <f t="shared" si="86"/>
        <v/>
      </c>
      <c r="E1004" s="61" t="str">
        <f>IF(A1004="","",InterestRate/VLOOKUP(PaymentFrqcy,Mapping!$A:$B,2,FALSE))</f>
        <v/>
      </c>
      <c r="F1004" s="62" t="str">
        <f>IF(A1004="","",PMT(E1004,Duration*VLOOKUP(PaymentFrqcy,Mapping!A:B,2,FALSE),LoanAmount,,VLOOKUP(PaymentsDue,Mapping!$A:$B,2,FALSE)))</f>
        <v/>
      </c>
      <c r="G1004" s="62" t="str">
        <f>IF(A1004="","",PPMT(E1004,A1004,Duration*VLOOKUP(PaymentFrqcy,Mapping!A:B,2,FALSE),LoanAmount,,VLOOKUP(PaymentsDue,Mapping!$A:$B,2,FALSE)))</f>
        <v/>
      </c>
      <c r="H1004" s="62" t="str">
        <f>IF(A1004="","",IPMT(E1004,A1004,Duration*VLOOKUP(PaymentFrqcy,Mapping!$A:$B,2,FALSE),LoanAmount,,VLOOKUP(PaymentsDue,Mapping!$A:$B,2,FALSE)))</f>
        <v/>
      </c>
      <c r="I1004" s="58" t="str">
        <f t="shared" si="87"/>
        <v/>
      </c>
      <c r="J1004" s="12" t="str">
        <f t="shared" si="88"/>
        <v/>
      </c>
      <c r="K1004" s="78" t="str">
        <f t="shared" si="89"/>
        <v/>
      </c>
    </row>
    <row r="1005" spans="1:11" x14ac:dyDescent="0.2">
      <c r="A1005" s="12" t="str">
        <f>IFERROR(IF(A1004+1&lt;=Duration*VLOOKUP(PaymentFrqcy,Mapping!A:B,2,FALSE),A1004+1,""),"")</f>
        <v/>
      </c>
      <c r="B1005" s="58" t="str">
        <f t="shared" si="90"/>
        <v/>
      </c>
      <c r="C1005" s="59" t="str">
        <f t="shared" si="85"/>
        <v/>
      </c>
      <c r="D1005" s="60" t="str">
        <f t="shared" si="86"/>
        <v/>
      </c>
      <c r="E1005" s="61" t="str">
        <f>IF(A1005="","",InterestRate/VLOOKUP(PaymentFrqcy,Mapping!$A:$B,2,FALSE))</f>
        <v/>
      </c>
      <c r="F1005" s="62" t="str">
        <f>IF(A1005="","",PMT(E1005,Duration*VLOOKUP(PaymentFrqcy,Mapping!A:B,2,FALSE),LoanAmount,,VLOOKUP(PaymentsDue,Mapping!$A:$B,2,FALSE)))</f>
        <v/>
      </c>
      <c r="G1005" s="62" t="str">
        <f>IF(A1005="","",PPMT(E1005,A1005,Duration*VLOOKUP(PaymentFrqcy,Mapping!A:B,2,FALSE),LoanAmount,,VLOOKUP(PaymentsDue,Mapping!$A:$B,2,FALSE)))</f>
        <v/>
      </c>
      <c r="H1005" s="62" t="str">
        <f>IF(A1005="","",IPMT(E1005,A1005,Duration*VLOOKUP(PaymentFrqcy,Mapping!$A:$B,2,FALSE),LoanAmount,,VLOOKUP(PaymentsDue,Mapping!$A:$B,2,FALSE)))</f>
        <v/>
      </c>
      <c r="I1005" s="58" t="str">
        <f t="shared" si="87"/>
        <v/>
      </c>
      <c r="J1005" s="12" t="str">
        <f t="shared" si="88"/>
        <v/>
      </c>
      <c r="K1005" s="78" t="str">
        <f t="shared" si="89"/>
        <v/>
      </c>
    </row>
    <row r="1006" spans="1:11" x14ac:dyDescent="0.2">
      <c r="A1006" s="12" t="str">
        <f>IFERROR(IF(A1005+1&lt;=Duration*VLOOKUP(PaymentFrqcy,Mapping!A:B,2,FALSE),A1005+1,""),"")</f>
        <v/>
      </c>
      <c r="B1006" s="58" t="str">
        <f t="shared" si="90"/>
        <v/>
      </c>
      <c r="C1006" s="59" t="str">
        <f t="shared" ref="C1006:C1069" si="91">IF(AND(A1006&lt;&gt;"",PaymentFrqcy="Monthly"),DATE(YEAR(C1005),MONTH(C1005)+1,DAY(C1005)),IF(AND(A1006&lt;&gt;"",PaymentFrqcy="Quarterly"),DATE(YEAR(C1005),MONTH(C1005)+3,DAY(C1005)),IF(AND(A1006&lt;&gt;"",PaymentFrqcy="Semi-Annually"),DATE(YEAR(C1005),MONTH(C1005)+6,DAY(C1005)),"")))</f>
        <v/>
      </c>
      <c r="D1006" s="60" t="str">
        <f t="shared" ref="D1006:D1069" si="92">IFERROR(YEAR(C1006),"")</f>
        <v/>
      </c>
      <c r="E1006" s="61" t="str">
        <f>IF(A1006="","",InterestRate/VLOOKUP(PaymentFrqcy,Mapping!$A:$B,2,FALSE))</f>
        <v/>
      </c>
      <c r="F1006" s="62" t="str">
        <f>IF(A1006="","",PMT(E1006,Duration*VLOOKUP(PaymentFrqcy,Mapping!A:B,2,FALSE),LoanAmount,,VLOOKUP(PaymentsDue,Mapping!$A:$B,2,FALSE)))</f>
        <v/>
      </c>
      <c r="G1006" s="62" t="str">
        <f>IF(A1006="","",PPMT(E1006,A1006,Duration*VLOOKUP(PaymentFrqcy,Mapping!A:B,2,FALSE),LoanAmount,,VLOOKUP(PaymentsDue,Mapping!$A:$B,2,FALSE)))</f>
        <v/>
      </c>
      <c r="H1006" s="62" t="str">
        <f>IF(A1006="","",IPMT(E1006,A1006,Duration*VLOOKUP(PaymentFrqcy,Mapping!$A:$B,2,FALSE),LoanAmount,,VLOOKUP(PaymentsDue,Mapping!$A:$B,2,FALSE)))</f>
        <v/>
      </c>
      <c r="I1006" s="58" t="str">
        <f t="shared" ref="I1006:I1069" si="93">IFERROR(B1006+G1006,"")</f>
        <v/>
      </c>
      <c r="J1006" s="12" t="str">
        <f t="shared" ref="J1006:J1069" si="94">IF(A1006="","",MONTH(C1006))</f>
        <v/>
      </c>
      <c r="K1006" s="78" t="str">
        <f t="shared" ref="K1006:K1069" si="95">IF(A1006="","",YEAR(C1006))</f>
        <v/>
      </c>
    </row>
    <row r="1007" spans="1:11" x14ac:dyDescent="0.2">
      <c r="A1007" s="12" t="str">
        <f>IFERROR(IF(A1006+1&lt;=Duration*VLOOKUP(PaymentFrqcy,Mapping!A:B,2,FALSE),A1006+1,""),"")</f>
        <v/>
      </c>
      <c r="B1007" s="58" t="str">
        <f t="shared" si="90"/>
        <v/>
      </c>
      <c r="C1007" s="59" t="str">
        <f t="shared" si="91"/>
        <v/>
      </c>
      <c r="D1007" s="60" t="str">
        <f t="shared" si="92"/>
        <v/>
      </c>
      <c r="E1007" s="61" t="str">
        <f>IF(A1007="","",InterestRate/VLOOKUP(PaymentFrqcy,Mapping!$A:$B,2,FALSE))</f>
        <v/>
      </c>
      <c r="F1007" s="62" t="str">
        <f>IF(A1007="","",PMT(E1007,Duration*VLOOKUP(PaymentFrqcy,Mapping!A:B,2,FALSE),LoanAmount,,VLOOKUP(PaymentsDue,Mapping!$A:$B,2,FALSE)))</f>
        <v/>
      </c>
      <c r="G1007" s="62" t="str">
        <f>IF(A1007="","",PPMT(E1007,A1007,Duration*VLOOKUP(PaymentFrqcy,Mapping!A:B,2,FALSE),LoanAmount,,VLOOKUP(PaymentsDue,Mapping!$A:$B,2,FALSE)))</f>
        <v/>
      </c>
      <c r="H1007" s="62" t="str">
        <f>IF(A1007="","",IPMT(E1007,A1007,Duration*VLOOKUP(PaymentFrqcy,Mapping!$A:$B,2,FALSE),LoanAmount,,VLOOKUP(PaymentsDue,Mapping!$A:$B,2,FALSE)))</f>
        <v/>
      </c>
      <c r="I1007" s="58" t="str">
        <f t="shared" si="93"/>
        <v/>
      </c>
      <c r="J1007" s="12" t="str">
        <f t="shared" si="94"/>
        <v/>
      </c>
      <c r="K1007" s="78" t="str">
        <f t="shared" si="95"/>
        <v/>
      </c>
    </row>
    <row r="1008" spans="1:11" x14ac:dyDescent="0.2">
      <c r="A1008" s="12" t="str">
        <f>IFERROR(IF(A1007+1&lt;=Duration*VLOOKUP(PaymentFrqcy,Mapping!A:B,2,FALSE),A1007+1,""),"")</f>
        <v/>
      </c>
      <c r="B1008" s="58" t="str">
        <f t="shared" si="90"/>
        <v/>
      </c>
      <c r="C1008" s="59" t="str">
        <f t="shared" si="91"/>
        <v/>
      </c>
      <c r="D1008" s="60" t="str">
        <f t="shared" si="92"/>
        <v/>
      </c>
      <c r="E1008" s="61" t="str">
        <f>IF(A1008="","",InterestRate/VLOOKUP(PaymentFrqcy,Mapping!$A:$B,2,FALSE))</f>
        <v/>
      </c>
      <c r="F1008" s="62" t="str">
        <f>IF(A1008="","",PMT(E1008,Duration*VLOOKUP(PaymentFrqcy,Mapping!A:B,2,FALSE),LoanAmount,,VLOOKUP(PaymentsDue,Mapping!$A:$B,2,FALSE)))</f>
        <v/>
      </c>
      <c r="G1008" s="62" t="str">
        <f>IF(A1008="","",PPMT(E1008,A1008,Duration*VLOOKUP(PaymentFrqcy,Mapping!A:B,2,FALSE),LoanAmount,,VLOOKUP(PaymentsDue,Mapping!$A:$B,2,FALSE)))</f>
        <v/>
      </c>
      <c r="H1008" s="62" t="str">
        <f>IF(A1008="","",IPMT(E1008,A1008,Duration*VLOOKUP(PaymentFrqcy,Mapping!$A:$B,2,FALSE),LoanAmount,,VLOOKUP(PaymentsDue,Mapping!$A:$B,2,FALSE)))</f>
        <v/>
      </c>
      <c r="I1008" s="58" t="str">
        <f t="shared" si="93"/>
        <v/>
      </c>
      <c r="J1008" s="12" t="str">
        <f t="shared" si="94"/>
        <v/>
      </c>
      <c r="K1008" s="78" t="str">
        <f t="shared" si="95"/>
        <v/>
      </c>
    </row>
    <row r="1009" spans="1:11" x14ac:dyDescent="0.2">
      <c r="A1009" s="12" t="str">
        <f>IFERROR(IF(A1008+1&lt;=Duration*VLOOKUP(PaymentFrqcy,Mapping!A:B,2,FALSE),A1008+1,""),"")</f>
        <v/>
      </c>
      <c r="B1009" s="58" t="str">
        <f t="shared" si="90"/>
        <v/>
      </c>
      <c r="C1009" s="59" t="str">
        <f t="shared" si="91"/>
        <v/>
      </c>
      <c r="D1009" s="60" t="str">
        <f t="shared" si="92"/>
        <v/>
      </c>
      <c r="E1009" s="61" t="str">
        <f>IF(A1009="","",InterestRate/VLOOKUP(PaymentFrqcy,Mapping!$A:$B,2,FALSE))</f>
        <v/>
      </c>
      <c r="F1009" s="62" t="str">
        <f>IF(A1009="","",PMT(E1009,Duration*VLOOKUP(PaymentFrqcy,Mapping!A:B,2,FALSE),LoanAmount,,VLOOKUP(PaymentsDue,Mapping!$A:$B,2,FALSE)))</f>
        <v/>
      </c>
      <c r="G1009" s="62" t="str">
        <f>IF(A1009="","",PPMT(E1009,A1009,Duration*VLOOKUP(PaymentFrqcy,Mapping!A:B,2,FALSE),LoanAmount,,VLOOKUP(PaymentsDue,Mapping!$A:$B,2,FALSE)))</f>
        <v/>
      </c>
      <c r="H1009" s="62" t="str">
        <f>IF(A1009="","",IPMT(E1009,A1009,Duration*VLOOKUP(PaymentFrqcy,Mapping!$A:$B,2,FALSE),LoanAmount,,VLOOKUP(PaymentsDue,Mapping!$A:$B,2,FALSE)))</f>
        <v/>
      </c>
      <c r="I1009" s="58" t="str">
        <f t="shared" si="93"/>
        <v/>
      </c>
      <c r="J1009" s="12" t="str">
        <f t="shared" si="94"/>
        <v/>
      </c>
      <c r="K1009" s="78" t="str">
        <f t="shared" si="95"/>
        <v/>
      </c>
    </row>
    <row r="1010" spans="1:11" x14ac:dyDescent="0.2">
      <c r="A1010" s="12" t="str">
        <f>IFERROR(IF(A1009+1&lt;=Duration*VLOOKUP(PaymentFrqcy,Mapping!A:B,2,FALSE),A1009+1,""),"")</f>
        <v/>
      </c>
      <c r="B1010" s="58" t="str">
        <f t="shared" si="90"/>
        <v/>
      </c>
      <c r="C1010" s="59" t="str">
        <f t="shared" si="91"/>
        <v/>
      </c>
      <c r="D1010" s="60" t="str">
        <f t="shared" si="92"/>
        <v/>
      </c>
      <c r="E1010" s="61" t="str">
        <f>IF(A1010="","",InterestRate/VLOOKUP(PaymentFrqcy,Mapping!$A:$B,2,FALSE))</f>
        <v/>
      </c>
      <c r="F1010" s="62" t="str">
        <f>IF(A1010="","",PMT(E1010,Duration*VLOOKUP(PaymentFrqcy,Mapping!A:B,2,FALSE),LoanAmount,,VLOOKUP(PaymentsDue,Mapping!$A:$B,2,FALSE)))</f>
        <v/>
      </c>
      <c r="G1010" s="62" t="str">
        <f>IF(A1010="","",PPMT(E1010,A1010,Duration*VLOOKUP(PaymentFrqcy,Mapping!A:B,2,FALSE),LoanAmount,,VLOOKUP(PaymentsDue,Mapping!$A:$B,2,FALSE)))</f>
        <v/>
      </c>
      <c r="H1010" s="62" t="str">
        <f>IF(A1010="","",IPMT(E1010,A1010,Duration*VLOOKUP(PaymentFrqcy,Mapping!$A:$B,2,FALSE),LoanAmount,,VLOOKUP(PaymentsDue,Mapping!$A:$B,2,FALSE)))</f>
        <v/>
      </c>
      <c r="I1010" s="58" t="str">
        <f t="shared" si="93"/>
        <v/>
      </c>
      <c r="J1010" s="12" t="str">
        <f t="shared" si="94"/>
        <v/>
      </c>
      <c r="K1010" s="78" t="str">
        <f t="shared" si="95"/>
        <v/>
      </c>
    </row>
    <row r="1011" spans="1:11" x14ac:dyDescent="0.2">
      <c r="A1011" s="12" t="str">
        <f>IFERROR(IF(A1010+1&lt;=Duration*VLOOKUP(PaymentFrqcy,Mapping!A:B,2,FALSE),A1010+1,""),"")</f>
        <v/>
      </c>
      <c r="B1011" s="58" t="str">
        <f t="shared" si="90"/>
        <v/>
      </c>
      <c r="C1011" s="59" t="str">
        <f t="shared" si="91"/>
        <v/>
      </c>
      <c r="D1011" s="60" t="str">
        <f t="shared" si="92"/>
        <v/>
      </c>
      <c r="E1011" s="61" t="str">
        <f>IF(A1011="","",InterestRate/VLOOKUP(PaymentFrqcy,Mapping!$A:$B,2,FALSE))</f>
        <v/>
      </c>
      <c r="F1011" s="62" t="str">
        <f>IF(A1011="","",PMT(E1011,Duration*VLOOKUP(PaymentFrqcy,Mapping!A:B,2,FALSE),LoanAmount,,VLOOKUP(PaymentsDue,Mapping!$A:$B,2,FALSE)))</f>
        <v/>
      </c>
      <c r="G1011" s="62" t="str">
        <f>IF(A1011="","",PPMT(E1011,A1011,Duration*VLOOKUP(PaymentFrqcy,Mapping!A:B,2,FALSE),LoanAmount,,VLOOKUP(PaymentsDue,Mapping!$A:$B,2,FALSE)))</f>
        <v/>
      </c>
      <c r="H1011" s="62" t="str">
        <f>IF(A1011="","",IPMT(E1011,A1011,Duration*VLOOKUP(PaymentFrqcy,Mapping!$A:$B,2,FALSE),LoanAmount,,VLOOKUP(PaymentsDue,Mapping!$A:$B,2,FALSE)))</f>
        <v/>
      </c>
      <c r="I1011" s="58" t="str">
        <f t="shared" si="93"/>
        <v/>
      </c>
      <c r="J1011" s="12" t="str">
        <f t="shared" si="94"/>
        <v/>
      </c>
      <c r="K1011" s="78" t="str">
        <f t="shared" si="95"/>
        <v/>
      </c>
    </row>
    <row r="1012" spans="1:11" x14ac:dyDescent="0.2">
      <c r="A1012" s="12" t="str">
        <f>IFERROR(IF(A1011+1&lt;=Duration*VLOOKUP(PaymentFrqcy,Mapping!A:B,2,FALSE),A1011+1,""),"")</f>
        <v/>
      </c>
      <c r="B1012" s="58" t="str">
        <f t="shared" ref="B1012:B1075" si="96">IFERROR(IF(ROUNDDOWN(I1011,0)=0,"",I1011),"")</f>
        <v/>
      </c>
      <c r="C1012" s="59" t="str">
        <f t="shared" si="91"/>
        <v/>
      </c>
      <c r="D1012" s="60" t="str">
        <f t="shared" si="92"/>
        <v/>
      </c>
      <c r="E1012" s="61" t="str">
        <f>IF(A1012="","",InterestRate/VLOOKUP(PaymentFrqcy,Mapping!$A:$B,2,FALSE))</f>
        <v/>
      </c>
      <c r="F1012" s="62" t="str">
        <f>IF(A1012="","",PMT(E1012,Duration*VLOOKUP(PaymentFrqcy,Mapping!A:B,2,FALSE),LoanAmount,,VLOOKUP(PaymentsDue,Mapping!$A:$B,2,FALSE)))</f>
        <v/>
      </c>
      <c r="G1012" s="62" t="str">
        <f>IF(A1012="","",PPMT(E1012,A1012,Duration*VLOOKUP(PaymentFrqcy,Mapping!A:B,2,FALSE),LoanAmount,,VLOOKUP(PaymentsDue,Mapping!$A:$B,2,FALSE)))</f>
        <v/>
      </c>
      <c r="H1012" s="62" t="str">
        <f>IF(A1012="","",IPMT(E1012,A1012,Duration*VLOOKUP(PaymentFrqcy,Mapping!$A:$B,2,FALSE),LoanAmount,,VLOOKUP(PaymentsDue,Mapping!$A:$B,2,FALSE)))</f>
        <v/>
      </c>
      <c r="I1012" s="58" t="str">
        <f t="shared" si="93"/>
        <v/>
      </c>
      <c r="J1012" s="12" t="str">
        <f t="shared" si="94"/>
        <v/>
      </c>
      <c r="K1012" s="78" t="str">
        <f t="shared" si="95"/>
        <v/>
      </c>
    </row>
    <row r="1013" spans="1:11" x14ac:dyDescent="0.2">
      <c r="A1013" s="12" t="str">
        <f>IFERROR(IF(A1012+1&lt;=Duration*VLOOKUP(PaymentFrqcy,Mapping!A:B,2,FALSE),A1012+1,""),"")</f>
        <v/>
      </c>
      <c r="B1013" s="58" t="str">
        <f t="shared" si="96"/>
        <v/>
      </c>
      <c r="C1013" s="59" t="str">
        <f t="shared" si="91"/>
        <v/>
      </c>
      <c r="D1013" s="60" t="str">
        <f t="shared" si="92"/>
        <v/>
      </c>
      <c r="E1013" s="61" t="str">
        <f>IF(A1013="","",InterestRate/VLOOKUP(PaymentFrqcy,Mapping!$A:$B,2,FALSE))</f>
        <v/>
      </c>
      <c r="F1013" s="62" t="str">
        <f>IF(A1013="","",PMT(E1013,Duration*VLOOKUP(PaymentFrqcy,Mapping!A:B,2,FALSE),LoanAmount,,VLOOKUP(PaymentsDue,Mapping!$A:$B,2,FALSE)))</f>
        <v/>
      </c>
      <c r="G1013" s="62" t="str">
        <f>IF(A1013="","",PPMT(E1013,A1013,Duration*VLOOKUP(PaymentFrqcy,Mapping!A:B,2,FALSE),LoanAmount,,VLOOKUP(PaymentsDue,Mapping!$A:$B,2,FALSE)))</f>
        <v/>
      </c>
      <c r="H1013" s="62" t="str">
        <f>IF(A1013="","",IPMT(E1013,A1013,Duration*VLOOKUP(PaymentFrqcy,Mapping!$A:$B,2,FALSE),LoanAmount,,VLOOKUP(PaymentsDue,Mapping!$A:$B,2,FALSE)))</f>
        <v/>
      </c>
      <c r="I1013" s="58" t="str">
        <f t="shared" si="93"/>
        <v/>
      </c>
      <c r="J1013" s="12" t="str">
        <f t="shared" si="94"/>
        <v/>
      </c>
      <c r="K1013" s="78" t="str">
        <f t="shared" si="95"/>
        <v/>
      </c>
    </row>
    <row r="1014" spans="1:11" x14ac:dyDescent="0.2">
      <c r="A1014" s="12" t="str">
        <f>IFERROR(IF(A1013+1&lt;=Duration*VLOOKUP(PaymentFrqcy,Mapping!A:B,2,FALSE),A1013+1,""),"")</f>
        <v/>
      </c>
      <c r="B1014" s="58" t="str">
        <f t="shared" si="96"/>
        <v/>
      </c>
      <c r="C1014" s="59" t="str">
        <f t="shared" si="91"/>
        <v/>
      </c>
      <c r="D1014" s="60" t="str">
        <f t="shared" si="92"/>
        <v/>
      </c>
      <c r="E1014" s="61" t="str">
        <f>IF(A1014="","",InterestRate/VLOOKUP(PaymentFrqcy,Mapping!$A:$B,2,FALSE))</f>
        <v/>
      </c>
      <c r="F1014" s="62" t="str">
        <f>IF(A1014="","",PMT(E1014,Duration*VLOOKUP(PaymentFrqcy,Mapping!A:B,2,FALSE),LoanAmount,,VLOOKUP(PaymentsDue,Mapping!$A:$B,2,FALSE)))</f>
        <v/>
      </c>
      <c r="G1014" s="62" t="str">
        <f>IF(A1014="","",PPMT(E1014,A1014,Duration*VLOOKUP(PaymentFrqcy,Mapping!A:B,2,FALSE),LoanAmount,,VLOOKUP(PaymentsDue,Mapping!$A:$B,2,FALSE)))</f>
        <v/>
      </c>
      <c r="H1014" s="62" t="str">
        <f>IF(A1014="","",IPMT(E1014,A1014,Duration*VLOOKUP(PaymentFrqcy,Mapping!$A:$B,2,FALSE),LoanAmount,,VLOOKUP(PaymentsDue,Mapping!$A:$B,2,FALSE)))</f>
        <v/>
      </c>
      <c r="I1014" s="58" t="str">
        <f t="shared" si="93"/>
        <v/>
      </c>
      <c r="J1014" s="12" t="str">
        <f t="shared" si="94"/>
        <v/>
      </c>
      <c r="K1014" s="78" t="str">
        <f t="shared" si="95"/>
        <v/>
      </c>
    </row>
    <row r="1015" spans="1:11" x14ac:dyDescent="0.2">
      <c r="A1015" s="12" t="str">
        <f>IFERROR(IF(A1014+1&lt;=Duration*VLOOKUP(PaymentFrqcy,Mapping!A:B,2,FALSE),A1014+1,""),"")</f>
        <v/>
      </c>
      <c r="B1015" s="58" t="str">
        <f t="shared" si="96"/>
        <v/>
      </c>
      <c r="C1015" s="59" t="str">
        <f t="shared" si="91"/>
        <v/>
      </c>
      <c r="D1015" s="60" t="str">
        <f t="shared" si="92"/>
        <v/>
      </c>
      <c r="E1015" s="61" t="str">
        <f>IF(A1015="","",InterestRate/VLOOKUP(PaymentFrqcy,Mapping!$A:$B,2,FALSE))</f>
        <v/>
      </c>
      <c r="F1015" s="62" t="str">
        <f>IF(A1015="","",PMT(E1015,Duration*VLOOKUP(PaymentFrqcy,Mapping!A:B,2,FALSE),LoanAmount,,VLOOKUP(PaymentsDue,Mapping!$A:$B,2,FALSE)))</f>
        <v/>
      </c>
      <c r="G1015" s="62" t="str">
        <f>IF(A1015="","",PPMT(E1015,A1015,Duration*VLOOKUP(PaymentFrqcy,Mapping!A:B,2,FALSE),LoanAmount,,VLOOKUP(PaymentsDue,Mapping!$A:$B,2,FALSE)))</f>
        <v/>
      </c>
      <c r="H1015" s="62" t="str">
        <f>IF(A1015="","",IPMT(E1015,A1015,Duration*VLOOKUP(PaymentFrqcy,Mapping!$A:$B,2,FALSE),LoanAmount,,VLOOKUP(PaymentsDue,Mapping!$A:$B,2,FALSE)))</f>
        <v/>
      </c>
      <c r="I1015" s="58" t="str">
        <f t="shared" si="93"/>
        <v/>
      </c>
      <c r="J1015" s="12" t="str">
        <f t="shared" si="94"/>
        <v/>
      </c>
      <c r="K1015" s="78" t="str">
        <f t="shared" si="95"/>
        <v/>
      </c>
    </row>
    <row r="1016" spans="1:11" x14ac:dyDescent="0.2">
      <c r="A1016" s="12" t="str">
        <f>IFERROR(IF(A1015+1&lt;=Duration*VLOOKUP(PaymentFrqcy,Mapping!A:B,2,FALSE),A1015+1,""),"")</f>
        <v/>
      </c>
      <c r="B1016" s="58" t="str">
        <f t="shared" si="96"/>
        <v/>
      </c>
      <c r="C1016" s="59" t="str">
        <f t="shared" si="91"/>
        <v/>
      </c>
      <c r="D1016" s="60" t="str">
        <f t="shared" si="92"/>
        <v/>
      </c>
      <c r="E1016" s="61" t="str">
        <f>IF(A1016="","",InterestRate/VLOOKUP(PaymentFrqcy,Mapping!$A:$B,2,FALSE))</f>
        <v/>
      </c>
      <c r="F1016" s="62" t="str">
        <f>IF(A1016="","",PMT(E1016,Duration*VLOOKUP(PaymentFrqcy,Mapping!A:B,2,FALSE),LoanAmount,,VLOOKUP(PaymentsDue,Mapping!$A:$B,2,FALSE)))</f>
        <v/>
      </c>
      <c r="G1016" s="62" t="str">
        <f>IF(A1016="","",PPMT(E1016,A1016,Duration*VLOOKUP(PaymentFrqcy,Mapping!A:B,2,FALSE),LoanAmount,,VLOOKUP(PaymentsDue,Mapping!$A:$B,2,FALSE)))</f>
        <v/>
      </c>
      <c r="H1016" s="62" t="str">
        <f>IF(A1016="","",IPMT(E1016,A1016,Duration*VLOOKUP(PaymentFrqcy,Mapping!$A:$B,2,FALSE),LoanAmount,,VLOOKUP(PaymentsDue,Mapping!$A:$B,2,FALSE)))</f>
        <v/>
      </c>
      <c r="I1016" s="58" t="str">
        <f t="shared" si="93"/>
        <v/>
      </c>
      <c r="J1016" s="12" t="str">
        <f t="shared" si="94"/>
        <v/>
      </c>
      <c r="K1016" s="78" t="str">
        <f t="shared" si="95"/>
        <v/>
      </c>
    </row>
    <row r="1017" spans="1:11" x14ac:dyDescent="0.2">
      <c r="A1017" s="12" t="str">
        <f>IFERROR(IF(A1016+1&lt;=Duration*VLOOKUP(PaymentFrqcy,Mapping!A:B,2,FALSE),A1016+1,""),"")</f>
        <v/>
      </c>
      <c r="B1017" s="58" t="str">
        <f t="shared" si="96"/>
        <v/>
      </c>
      <c r="C1017" s="59" t="str">
        <f t="shared" si="91"/>
        <v/>
      </c>
      <c r="D1017" s="60" t="str">
        <f t="shared" si="92"/>
        <v/>
      </c>
      <c r="E1017" s="61" t="str">
        <f>IF(A1017="","",InterestRate/VLOOKUP(PaymentFrqcy,Mapping!$A:$B,2,FALSE))</f>
        <v/>
      </c>
      <c r="F1017" s="62" t="str">
        <f>IF(A1017="","",PMT(E1017,Duration*VLOOKUP(PaymentFrqcy,Mapping!A:B,2,FALSE),LoanAmount,,VLOOKUP(PaymentsDue,Mapping!$A:$B,2,FALSE)))</f>
        <v/>
      </c>
      <c r="G1017" s="62" t="str">
        <f>IF(A1017="","",PPMT(E1017,A1017,Duration*VLOOKUP(PaymentFrqcy,Mapping!A:B,2,FALSE),LoanAmount,,VLOOKUP(PaymentsDue,Mapping!$A:$B,2,FALSE)))</f>
        <v/>
      </c>
      <c r="H1017" s="62" t="str">
        <f>IF(A1017="","",IPMT(E1017,A1017,Duration*VLOOKUP(PaymentFrqcy,Mapping!$A:$B,2,FALSE),LoanAmount,,VLOOKUP(PaymentsDue,Mapping!$A:$B,2,FALSE)))</f>
        <v/>
      </c>
      <c r="I1017" s="58" t="str">
        <f t="shared" si="93"/>
        <v/>
      </c>
      <c r="J1017" s="12" t="str">
        <f t="shared" si="94"/>
        <v/>
      </c>
      <c r="K1017" s="78" t="str">
        <f t="shared" si="95"/>
        <v/>
      </c>
    </row>
    <row r="1018" spans="1:11" x14ac:dyDescent="0.2">
      <c r="A1018" s="12" t="str">
        <f>IFERROR(IF(A1017+1&lt;=Duration*VLOOKUP(PaymentFrqcy,Mapping!A:B,2,FALSE),A1017+1,""),"")</f>
        <v/>
      </c>
      <c r="B1018" s="58" t="str">
        <f t="shared" si="96"/>
        <v/>
      </c>
      <c r="C1018" s="59" t="str">
        <f t="shared" si="91"/>
        <v/>
      </c>
      <c r="D1018" s="60" t="str">
        <f t="shared" si="92"/>
        <v/>
      </c>
      <c r="E1018" s="61" t="str">
        <f>IF(A1018="","",InterestRate/VLOOKUP(PaymentFrqcy,Mapping!$A:$B,2,FALSE))</f>
        <v/>
      </c>
      <c r="F1018" s="62" t="str">
        <f>IF(A1018="","",PMT(E1018,Duration*VLOOKUP(PaymentFrqcy,Mapping!A:B,2,FALSE),LoanAmount,,VLOOKUP(PaymentsDue,Mapping!$A:$B,2,FALSE)))</f>
        <v/>
      </c>
      <c r="G1018" s="62" t="str">
        <f>IF(A1018="","",PPMT(E1018,A1018,Duration*VLOOKUP(PaymentFrqcy,Mapping!A:B,2,FALSE),LoanAmount,,VLOOKUP(PaymentsDue,Mapping!$A:$B,2,FALSE)))</f>
        <v/>
      </c>
      <c r="H1018" s="62" t="str">
        <f>IF(A1018="","",IPMT(E1018,A1018,Duration*VLOOKUP(PaymentFrqcy,Mapping!$A:$B,2,FALSE),LoanAmount,,VLOOKUP(PaymentsDue,Mapping!$A:$B,2,FALSE)))</f>
        <v/>
      </c>
      <c r="I1018" s="58" t="str">
        <f t="shared" si="93"/>
        <v/>
      </c>
      <c r="J1018" s="12" t="str">
        <f t="shared" si="94"/>
        <v/>
      </c>
      <c r="K1018" s="78" t="str">
        <f t="shared" si="95"/>
        <v/>
      </c>
    </row>
    <row r="1019" spans="1:11" x14ac:dyDescent="0.2">
      <c r="A1019" s="12" t="str">
        <f>IFERROR(IF(A1018+1&lt;=Duration*VLOOKUP(PaymentFrqcy,Mapping!A:B,2,FALSE),A1018+1,""),"")</f>
        <v/>
      </c>
      <c r="B1019" s="58" t="str">
        <f t="shared" si="96"/>
        <v/>
      </c>
      <c r="C1019" s="59" t="str">
        <f t="shared" si="91"/>
        <v/>
      </c>
      <c r="D1019" s="60" t="str">
        <f t="shared" si="92"/>
        <v/>
      </c>
      <c r="E1019" s="61" t="str">
        <f>IF(A1019="","",InterestRate/VLOOKUP(PaymentFrqcy,Mapping!$A:$B,2,FALSE))</f>
        <v/>
      </c>
      <c r="F1019" s="62" t="str">
        <f>IF(A1019="","",PMT(E1019,Duration*VLOOKUP(PaymentFrqcy,Mapping!A:B,2,FALSE),LoanAmount,,VLOOKUP(PaymentsDue,Mapping!$A:$B,2,FALSE)))</f>
        <v/>
      </c>
      <c r="G1019" s="62" t="str">
        <f>IF(A1019="","",PPMT(E1019,A1019,Duration*VLOOKUP(PaymentFrqcy,Mapping!A:B,2,FALSE),LoanAmount,,VLOOKUP(PaymentsDue,Mapping!$A:$B,2,FALSE)))</f>
        <v/>
      </c>
      <c r="H1019" s="62" t="str">
        <f>IF(A1019="","",IPMT(E1019,A1019,Duration*VLOOKUP(PaymentFrqcy,Mapping!$A:$B,2,FALSE),LoanAmount,,VLOOKUP(PaymentsDue,Mapping!$A:$B,2,FALSE)))</f>
        <v/>
      </c>
      <c r="I1019" s="58" t="str">
        <f t="shared" si="93"/>
        <v/>
      </c>
      <c r="J1019" s="12" t="str">
        <f t="shared" si="94"/>
        <v/>
      </c>
      <c r="K1019" s="78" t="str">
        <f t="shared" si="95"/>
        <v/>
      </c>
    </row>
    <row r="1020" spans="1:11" x14ac:dyDescent="0.2">
      <c r="A1020" s="12" t="str">
        <f>IFERROR(IF(A1019+1&lt;=Duration*VLOOKUP(PaymentFrqcy,Mapping!A:B,2,FALSE),A1019+1,""),"")</f>
        <v/>
      </c>
      <c r="B1020" s="58" t="str">
        <f t="shared" si="96"/>
        <v/>
      </c>
      <c r="C1020" s="59" t="str">
        <f t="shared" si="91"/>
        <v/>
      </c>
      <c r="D1020" s="60" t="str">
        <f t="shared" si="92"/>
        <v/>
      </c>
      <c r="E1020" s="61" t="str">
        <f>IF(A1020="","",InterestRate/VLOOKUP(PaymentFrqcy,Mapping!$A:$B,2,FALSE))</f>
        <v/>
      </c>
      <c r="F1020" s="62" t="str">
        <f>IF(A1020="","",PMT(E1020,Duration*VLOOKUP(PaymentFrqcy,Mapping!A:B,2,FALSE),LoanAmount,,VLOOKUP(PaymentsDue,Mapping!$A:$B,2,FALSE)))</f>
        <v/>
      </c>
      <c r="G1020" s="62" t="str">
        <f>IF(A1020="","",PPMT(E1020,A1020,Duration*VLOOKUP(PaymentFrqcy,Mapping!A:B,2,FALSE),LoanAmount,,VLOOKUP(PaymentsDue,Mapping!$A:$B,2,FALSE)))</f>
        <v/>
      </c>
      <c r="H1020" s="62" t="str">
        <f>IF(A1020="","",IPMT(E1020,A1020,Duration*VLOOKUP(PaymentFrqcy,Mapping!$A:$B,2,FALSE),LoanAmount,,VLOOKUP(PaymentsDue,Mapping!$A:$B,2,FALSE)))</f>
        <v/>
      </c>
      <c r="I1020" s="58" t="str">
        <f t="shared" si="93"/>
        <v/>
      </c>
      <c r="J1020" s="12" t="str">
        <f t="shared" si="94"/>
        <v/>
      </c>
      <c r="K1020" s="78" t="str">
        <f t="shared" si="95"/>
        <v/>
      </c>
    </row>
    <row r="1021" spans="1:11" x14ac:dyDescent="0.2">
      <c r="A1021" s="12" t="str">
        <f>IFERROR(IF(A1020+1&lt;=Duration*VLOOKUP(PaymentFrqcy,Mapping!A:B,2,FALSE),A1020+1,""),"")</f>
        <v/>
      </c>
      <c r="B1021" s="58" t="str">
        <f t="shared" si="96"/>
        <v/>
      </c>
      <c r="C1021" s="59" t="str">
        <f t="shared" si="91"/>
        <v/>
      </c>
      <c r="D1021" s="60" t="str">
        <f t="shared" si="92"/>
        <v/>
      </c>
      <c r="E1021" s="61" t="str">
        <f>IF(A1021="","",InterestRate/VLOOKUP(PaymentFrqcy,Mapping!$A:$B,2,FALSE))</f>
        <v/>
      </c>
      <c r="F1021" s="62" t="str">
        <f>IF(A1021="","",PMT(E1021,Duration*VLOOKUP(PaymentFrqcy,Mapping!A:B,2,FALSE),LoanAmount,,VLOOKUP(PaymentsDue,Mapping!$A:$B,2,FALSE)))</f>
        <v/>
      </c>
      <c r="G1021" s="62" t="str">
        <f>IF(A1021="","",PPMT(E1021,A1021,Duration*VLOOKUP(PaymentFrqcy,Mapping!A:B,2,FALSE),LoanAmount,,VLOOKUP(PaymentsDue,Mapping!$A:$B,2,FALSE)))</f>
        <v/>
      </c>
      <c r="H1021" s="62" t="str">
        <f>IF(A1021="","",IPMT(E1021,A1021,Duration*VLOOKUP(PaymentFrqcy,Mapping!$A:$B,2,FALSE),LoanAmount,,VLOOKUP(PaymentsDue,Mapping!$A:$B,2,FALSE)))</f>
        <v/>
      </c>
      <c r="I1021" s="58" t="str">
        <f t="shared" si="93"/>
        <v/>
      </c>
      <c r="J1021" s="12" t="str">
        <f t="shared" si="94"/>
        <v/>
      </c>
      <c r="K1021" s="78" t="str">
        <f t="shared" si="95"/>
        <v/>
      </c>
    </row>
    <row r="1022" spans="1:11" x14ac:dyDescent="0.2">
      <c r="A1022" s="12" t="str">
        <f>IFERROR(IF(A1021+1&lt;=Duration*VLOOKUP(PaymentFrqcy,Mapping!A:B,2,FALSE),A1021+1,""),"")</f>
        <v/>
      </c>
      <c r="B1022" s="58" t="str">
        <f t="shared" si="96"/>
        <v/>
      </c>
      <c r="C1022" s="59" t="str">
        <f t="shared" si="91"/>
        <v/>
      </c>
      <c r="D1022" s="60" t="str">
        <f t="shared" si="92"/>
        <v/>
      </c>
      <c r="E1022" s="61" t="str">
        <f>IF(A1022="","",InterestRate/VLOOKUP(PaymentFrqcy,Mapping!$A:$B,2,FALSE))</f>
        <v/>
      </c>
      <c r="F1022" s="62" t="str">
        <f>IF(A1022="","",PMT(E1022,Duration*VLOOKUP(PaymentFrqcy,Mapping!A:B,2,FALSE),LoanAmount,,VLOOKUP(PaymentsDue,Mapping!$A:$B,2,FALSE)))</f>
        <v/>
      </c>
      <c r="G1022" s="62" t="str">
        <f>IF(A1022="","",PPMT(E1022,A1022,Duration*VLOOKUP(PaymentFrqcy,Mapping!A:B,2,FALSE),LoanAmount,,VLOOKUP(PaymentsDue,Mapping!$A:$B,2,FALSE)))</f>
        <v/>
      </c>
      <c r="H1022" s="62" t="str">
        <f>IF(A1022="","",IPMT(E1022,A1022,Duration*VLOOKUP(PaymentFrqcy,Mapping!$A:$B,2,FALSE),LoanAmount,,VLOOKUP(PaymentsDue,Mapping!$A:$B,2,FALSE)))</f>
        <v/>
      </c>
      <c r="I1022" s="58" t="str">
        <f t="shared" si="93"/>
        <v/>
      </c>
      <c r="J1022" s="12" t="str">
        <f t="shared" si="94"/>
        <v/>
      </c>
      <c r="K1022" s="78" t="str">
        <f t="shared" si="95"/>
        <v/>
      </c>
    </row>
    <row r="1023" spans="1:11" x14ac:dyDescent="0.2">
      <c r="A1023" s="12" t="str">
        <f>IFERROR(IF(A1022+1&lt;=Duration*VLOOKUP(PaymentFrqcy,Mapping!A:B,2,FALSE),A1022+1,""),"")</f>
        <v/>
      </c>
      <c r="B1023" s="58" t="str">
        <f t="shared" si="96"/>
        <v/>
      </c>
      <c r="C1023" s="59" t="str">
        <f t="shared" si="91"/>
        <v/>
      </c>
      <c r="D1023" s="60" t="str">
        <f t="shared" si="92"/>
        <v/>
      </c>
      <c r="E1023" s="61" t="str">
        <f>IF(A1023="","",InterestRate/VLOOKUP(PaymentFrqcy,Mapping!$A:$B,2,FALSE))</f>
        <v/>
      </c>
      <c r="F1023" s="62" t="str">
        <f>IF(A1023="","",PMT(E1023,Duration*VLOOKUP(PaymentFrqcy,Mapping!A:B,2,FALSE),LoanAmount,,VLOOKUP(PaymentsDue,Mapping!$A:$B,2,FALSE)))</f>
        <v/>
      </c>
      <c r="G1023" s="62" t="str">
        <f>IF(A1023="","",PPMT(E1023,A1023,Duration*VLOOKUP(PaymentFrqcy,Mapping!A:B,2,FALSE),LoanAmount,,VLOOKUP(PaymentsDue,Mapping!$A:$B,2,FALSE)))</f>
        <v/>
      </c>
      <c r="H1023" s="62" t="str">
        <f>IF(A1023="","",IPMT(E1023,A1023,Duration*VLOOKUP(PaymentFrqcy,Mapping!$A:$B,2,FALSE),LoanAmount,,VLOOKUP(PaymentsDue,Mapping!$A:$B,2,FALSE)))</f>
        <v/>
      </c>
      <c r="I1023" s="58" t="str">
        <f t="shared" si="93"/>
        <v/>
      </c>
      <c r="J1023" s="12" t="str">
        <f t="shared" si="94"/>
        <v/>
      </c>
      <c r="K1023" s="78" t="str">
        <f t="shared" si="95"/>
        <v/>
      </c>
    </row>
    <row r="1024" spans="1:11" x14ac:dyDescent="0.2">
      <c r="A1024" s="12" t="str">
        <f>IFERROR(IF(A1023+1&lt;=Duration*VLOOKUP(PaymentFrqcy,Mapping!A:B,2,FALSE),A1023+1,""),"")</f>
        <v/>
      </c>
      <c r="B1024" s="58" t="str">
        <f t="shared" si="96"/>
        <v/>
      </c>
      <c r="C1024" s="59" t="str">
        <f t="shared" si="91"/>
        <v/>
      </c>
      <c r="D1024" s="60" t="str">
        <f t="shared" si="92"/>
        <v/>
      </c>
      <c r="E1024" s="61" t="str">
        <f>IF(A1024="","",InterestRate/VLOOKUP(PaymentFrqcy,Mapping!$A:$B,2,FALSE))</f>
        <v/>
      </c>
      <c r="F1024" s="62" t="str">
        <f>IF(A1024="","",PMT(E1024,Duration*VLOOKUP(PaymentFrqcy,Mapping!A:B,2,FALSE),LoanAmount,,VLOOKUP(PaymentsDue,Mapping!$A:$B,2,FALSE)))</f>
        <v/>
      </c>
      <c r="G1024" s="62" t="str">
        <f>IF(A1024="","",PPMT(E1024,A1024,Duration*VLOOKUP(PaymentFrqcy,Mapping!A:B,2,FALSE),LoanAmount,,VLOOKUP(PaymentsDue,Mapping!$A:$B,2,FALSE)))</f>
        <v/>
      </c>
      <c r="H1024" s="62" t="str">
        <f>IF(A1024="","",IPMT(E1024,A1024,Duration*VLOOKUP(PaymentFrqcy,Mapping!$A:$B,2,FALSE),LoanAmount,,VLOOKUP(PaymentsDue,Mapping!$A:$B,2,FALSE)))</f>
        <v/>
      </c>
      <c r="I1024" s="58" t="str">
        <f t="shared" si="93"/>
        <v/>
      </c>
      <c r="J1024" s="12" t="str">
        <f t="shared" si="94"/>
        <v/>
      </c>
      <c r="K1024" s="78" t="str">
        <f t="shared" si="95"/>
        <v/>
      </c>
    </row>
    <row r="1025" spans="1:11" x14ac:dyDescent="0.2">
      <c r="A1025" s="12" t="str">
        <f>IFERROR(IF(A1024+1&lt;=Duration*VLOOKUP(PaymentFrqcy,Mapping!A:B,2,FALSE),A1024+1,""),"")</f>
        <v/>
      </c>
      <c r="B1025" s="58" t="str">
        <f t="shared" si="96"/>
        <v/>
      </c>
      <c r="C1025" s="59" t="str">
        <f t="shared" si="91"/>
        <v/>
      </c>
      <c r="D1025" s="60" t="str">
        <f t="shared" si="92"/>
        <v/>
      </c>
      <c r="E1025" s="61" t="str">
        <f>IF(A1025="","",InterestRate/VLOOKUP(PaymentFrqcy,Mapping!$A:$B,2,FALSE))</f>
        <v/>
      </c>
      <c r="F1025" s="62" t="str">
        <f>IF(A1025="","",PMT(E1025,Duration*VLOOKUP(PaymentFrqcy,Mapping!A:B,2,FALSE),LoanAmount,,VLOOKUP(PaymentsDue,Mapping!$A:$B,2,FALSE)))</f>
        <v/>
      </c>
      <c r="G1025" s="62" t="str">
        <f>IF(A1025="","",PPMT(E1025,A1025,Duration*VLOOKUP(PaymentFrqcy,Mapping!A:B,2,FALSE),LoanAmount,,VLOOKUP(PaymentsDue,Mapping!$A:$B,2,FALSE)))</f>
        <v/>
      </c>
      <c r="H1025" s="62" t="str">
        <f>IF(A1025="","",IPMT(E1025,A1025,Duration*VLOOKUP(PaymentFrqcy,Mapping!$A:$B,2,FALSE),LoanAmount,,VLOOKUP(PaymentsDue,Mapping!$A:$B,2,FALSE)))</f>
        <v/>
      </c>
      <c r="I1025" s="58" t="str">
        <f t="shared" si="93"/>
        <v/>
      </c>
      <c r="J1025" s="12" t="str">
        <f t="shared" si="94"/>
        <v/>
      </c>
      <c r="K1025" s="78" t="str">
        <f t="shared" si="95"/>
        <v/>
      </c>
    </row>
    <row r="1026" spans="1:11" x14ac:dyDescent="0.2">
      <c r="A1026" s="12" t="str">
        <f>IFERROR(IF(A1025+1&lt;=Duration*VLOOKUP(PaymentFrqcy,Mapping!A:B,2,FALSE),A1025+1,""),"")</f>
        <v/>
      </c>
      <c r="B1026" s="58" t="str">
        <f t="shared" si="96"/>
        <v/>
      </c>
      <c r="C1026" s="59" t="str">
        <f t="shared" si="91"/>
        <v/>
      </c>
      <c r="D1026" s="60" t="str">
        <f t="shared" si="92"/>
        <v/>
      </c>
      <c r="E1026" s="61" t="str">
        <f>IF(A1026="","",InterestRate/VLOOKUP(PaymentFrqcy,Mapping!$A:$B,2,FALSE))</f>
        <v/>
      </c>
      <c r="F1026" s="62" t="str">
        <f>IF(A1026="","",PMT(E1026,Duration*VLOOKUP(PaymentFrqcy,Mapping!A:B,2,FALSE),LoanAmount,,VLOOKUP(PaymentsDue,Mapping!$A:$B,2,FALSE)))</f>
        <v/>
      </c>
      <c r="G1026" s="62" t="str">
        <f>IF(A1026="","",PPMT(E1026,A1026,Duration*VLOOKUP(PaymentFrqcy,Mapping!A:B,2,FALSE),LoanAmount,,VLOOKUP(PaymentsDue,Mapping!$A:$B,2,FALSE)))</f>
        <v/>
      </c>
      <c r="H1026" s="62" t="str">
        <f>IF(A1026="","",IPMT(E1026,A1026,Duration*VLOOKUP(PaymentFrqcy,Mapping!$A:$B,2,FALSE),LoanAmount,,VLOOKUP(PaymentsDue,Mapping!$A:$B,2,FALSE)))</f>
        <v/>
      </c>
      <c r="I1026" s="58" t="str">
        <f t="shared" si="93"/>
        <v/>
      </c>
      <c r="J1026" s="12" t="str">
        <f t="shared" si="94"/>
        <v/>
      </c>
      <c r="K1026" s="78" t="str">
        <f t="shared" si="95"/>
        <v/>
      </c>
    </row>
    <row r="1027" spans="1:11" x14ac:dyDescent="0.2">
      <c r="A1027" s="12" t="str">
        <f>IFERROR(IF(A1026+1&lt;=Duration*VLOOKUP(PaymentFrqcy,Mapping!A:B,2,FALSE),A1026+1,""),"")</f>
        <v/>
      </c>
      <c r="B1027" s="58" t="str">
        <f t="shared" si="96"/>
        <v/>
      </c>
      <c r="C1027" s="59" t="str">
        <f t="shared" si="91"/>
        <v/>
      </c>
      <c r="D1027" s="60" t="str">
        <f t="shared" si="92"/>
        <v/>
      </c>
      <c r="E1027" s="61" t="str">
        <f>IF(A1027="","",InterestRate/VLOOKUP(PaymentFrqcy,Mapping!$A:$B,2,FALSE))</f>
        <v/>
      </c>
      <c r="F1027" s="62" t="str">
        <f>IF(A1027="","",PMT(E1027,Duration*VLOOKUP(PaymentFrqcy,Mapping!A:B,2,FALSE),LoanAmount,,VLOOKUP(PaymentsDue,Mapping!$A:$B,2,FALSE)))</f>
        <v/>
      </c>
      <c r="G1027" s="62" t="str">
        <f>IF(A1027="","",PPMT(E1027,A1027,Duration*VLOOKUP(PaymentFrqcy,Mapping!A:B,2,FALSE),LoanAmount,,VLOOKUP(PaymentsDue,Mapping!$A:$B,2,FALSE)))</f>
        <v/>
      </c>
      <c r="H1027" s="62" t="str">
        <f>IF(A1027="","",IPMT(E1027,A1027,Duration*VLOOKUP(PaymentFrqcy,Mapping!$A:$B,2,FALSE),LoanAmount,,VLOOKUP(PaymentsDue,Mapping!$A:$B,2,FALSE)))</f>
        <v/>
      </c>
      <c r="I1027" s="58" t="str">
        <f t="shared" si="93"/>
        <v/>
      </c>
      <c r="J1027" s="12" t="str">
        <f t="shared" si="94"/>
        <v/>
      </c>
      <c r="K1027" s="78" t="str">
        <f t="shared" si="95"/>
        <v/>
      </c>
    </row>
    <row r="1028" spans="1:11" x14ac:dyDescent="0.2">
      <c r="A1028" s="12" t="str">
        <f>IFERROR(IF(A1027+1&lt;=Duration*VLOOKUP(PaymentFrqcy,Mapping!A:B,2,FALSE),A1027+1,""),"")</f>
        <v/>
      </c>
      <c r="B1028" s="58" t="str">
        <f t="shared" si="96"/>
        <v/>
      </c>
      <c r="C1028" s="59" t="str">
        <f t="shared" si="91"/>
        <v/>
      </c>
      <c r="D1028" s="60" t="str">
        <f t="shared" si="92"/>
        <v/>
      </c>
      <c r="E1028" s="61" t="str">
        <f>IF(A1028="","",InterestRate/VLOOKUP(PaymentFrqcy,Mapping!$A:$B,2,FALSE))</f>
        <v/>
      </c>
      <c r="F1028" s="62" t="str">
        <f>IF(A1028="","",PMT(E1028,Duration*VLOOKUP(PaymentFrqcy,Mapping!A:B,2,FALSE),LoanAmount,,VLOOKUP(PaymentsDue,Mapping!$A:$B,2,FALSE)))</f>
        <v/>
      </c>
      <c r="G1028" s="62" t="str">
        <f>IF(A1028="","",PPMT(E1028,A1028,Duration*VLOOKUP(PaymentFrqcy,Mapping!A:B,2,FALSE),LoanAmount,,VLOOKUP(PaymentsDue,Mapping!$A:$B,2,FALSE)))</f>
        <v/>
      </c>
      <c r="H1028" s="62" t="str">
        <f>IF(A1028="","",IPMT(E1028,A1028,Duration*VLOOKUP(PaymentFrqcy,Mapping!$A:$B,2,FALSE),LoanAmount,,VLOOKUP(PaymentsDue,Mapping!$A:$B,2,FALSE)))</f>
        <v/>
      </c>
      <c r="I1028" s="58" t="str">
        <f t="shared" si="93"/>
        <v/>
      </c>
      <c r="J1028" s="12" t="str">
        <f t="shared" si="94"/>
        <v/>
      </c>
      <c r="K1028" s="78" t="str">
        <f t="shared" si="95"/>
        <v/>
      </c>
    </row>
    <row r="1029" spans="1:11" x14ac:dyDescent="0.2">
      <c r="A1029" s="12" t="str">
        <f>IFERROR(IF(A1028+1&lt;=Duration*VLOOKUP(PaymentFrqcy,Mapping!A:B,2,FALSE),A1028+1,""),"")</f>
        <v/>
      </c>
      <c r="B1029" s="58" t="str">
        <f t="shared" si="96"/>
        <v/>
      </c>
      <c r="C1029" s="59" t="str">
        <f t="shared" si="91"/>
        <v/>
      </c>
      <c r="D1029" s="60" t="str">
        <f t="shared" si="92"/>
        <v/>
      </c>
      <c r="E1029" s="61" t="str">
        <f>IF(A1029="","",InterestRate/VLOOKUP(PaymentFrqcy,Mapping!$A:$B,2,FALSE))</f>
        <v/>
      </c>
      <c r="F1029" s="62" t="str">
        <f>IF(A1029="","",PMT(E1029,Duration*VLOOKUP(PaymentFrqcy,Mapping!A:B,2,FALSE),LoanAmount,,VLOOKUP(PaymentsDue,Mapping!$A:$B,2,FALSE)))</f>
        <v/>
      </c>
      <c r="G1029" s="62" t="str">
        <f>IF(A1029="","",PPMT(E1029,A1029,Duration*VLOOKUP(PaymentFrqcy,Mapping!A:B,2,FALSE),LoanAmount,,VLOOKUP(PaymentsDue,Mapping!$A:$B,2,FALSE)))</f>
        <v/>
      </c>
      <c r="H1029" s="62" t="str">
        <f>IF(A1029="","",IPMT(E1029,A1029,Duration*VLOOKUP(PaymentFrqcy,Mapping!$A:$B,2,FALSE),LoanAmount,,VLOOKUP(PaymentsDue,Mapping!$A:$B,2,FALSE)))</f>
        <v/>
      </c>
      <c r="I1029" s="58" t="str">
        <f t="shared" si="93"/>
        <v/>
      </c>
      <c r="J1029" s="12" t="str">
        <f t="shared" si="94"/>
        <v/>
      </c>
      <c r="K1029" s="78" t="str">
        <f t="shared" si="95"/>
        <v/>
      </c>
    </row>
    <row r="1030" spans="1:11" x14ac:dyDescent="0.2">
      <c r="A1030" s="12" t="str">
        <f>IFERROR(IF(A1029+1&lt;=Duration*VLOOKUP(PaymentFrqcy,Mapping!A:B,2,FALSE),A1029+1,""),"")</f>
        <v/>
      </c>
      <c r="B1030" s="58" t="str">
        <f t="shared" si="96"/>
        <v/>
      </c>
      <c r="C1030" s="59" t="str">
        <f t="shared" si="91"/>
        <v/>
      </c>
      <c r="D1030" s="60" t="str">
        <f t="shared" si="92"/>
        <v/>
      </c>
      <c r="E1030" s="61" t="str">
        <f>IF(A1030="","",InterestRate/VLOOKUP(PaymentFrqcy,Mapping!$A:$B,2,FALSE))</f>
        <v/>
      </c>
      <c r="F1030" s="62" t="str">
        <f>IF(A1030="","",PMT(E1030,Duration*VLOOKUP(PaymentFrqcy,Mapping!A:B,2,FALSE),LoanAmount,,VLOOKUP(PaymentsDue,Mapping!$A:$B,2,FALSE)))</f>
        <v/>
      </c>
      <c r="G1030" s="62" t="str">
        <f>IF(A1030="","",PPMT(E1030,A1030,Duration*VLOOKUP(PaymentFrqcy,Mapping!A:B,2,FALSE),LoanAmount,,VLOOKUP(PaymentsDue,Mapping!$A:$B,2,FALSE)))</f>
        <v/>
      </c>
      <c r="H1030" s="62" t="str">
        <f>IF(A1030="","",IPMT(E1030,A1030,Duration*VLOOKUP(PaymentFrqcy,Mapping!$A:$B,2,FALSE),LoanAmount,,VLOOKUP(PaymentsDue,Mapping!$A:$B,2,FALSE)))</f>
        <v/>
      </c>
      <c r="I1030" s="58" t="str">
        <f t="shared" si="93"/>
        <v/>
      </c>
      <c r="J1030" s="12" t="str">
        <f t="shared" si="94"/>
        <v/>
      </c>
      <c r="K1030" s="78" t="str">
        <f t="shared" si="95"/>
        <v/>
      </c>
    </row>
    <row r="1031" spans="1:11" x14ac:dyDescent="0.2">
      <c r="A1031" s="12" t="str">
        <f>IFERROR(IF(A1030+1&lt;=Duration*VLOOKUP(PaymentFrqcy,Mapping!A:B,2,FALSE),A1030+1,""),"")</f>
        <v/>
      </c>
      <c r="B1031" s="58" t="str">
        <f t="shared" si="96"/>
        <v/>
      </c>
      <c r="C1031" s="59" t="str">
        <f t="shared" si="91"/>
        <v/>
      </c>
      <c r="D1031" s="60" t="str">
        <f t="shared" si="92"/>
        <v/>
      </c>
      <c r="E1031" s="61" t="str">
        <f>IF(A1031="","",InterestRate/VLOOKUP(PaymentFrqcy,Mapping!$A:$B,2,FALSE))</f>
        <v/>
      </c>
      <c r="F1031" s="62" t="str">
        <f>IF(A1031="","",PMT(E1031,Duration*VLOOKUP(PaymentFrqcy,Mapping!A:B,2,FALSE),LoanAmount,,VLOOKUP(PaymentsDue,Mapping!$A:$B,2,FALSE)))</f>
        <v/>
      </c>
      <c r="G1031" s="62" t="str">
        <f>IF(A1031="","",PPMT(E1031,A1031,Duration*VLOOKUP(PaymentFrqcy,Mapping!A:B,2,FALSE),LoanAmount,,VLOOKUP(PaymentsDue,Mapping!$A:$B,2,FALSE)))</f>
        <v/>
      </c>
      <c r="H1031" s="62" t="str">
        <f>IF(A1031="","",IPMT(E1031,A1031,Duration*VLOOKUP(PaymentFrqcy,Mapping!$A:$B,2,FALSE),LoanAmount,,VLOOKUP(PaymentsDue,Mapping!$A:$B,2,FALSE)))</f>
        <v/>
      </c>
      <c r="I1031" s="58" t="str">
        <f t="shared" si="93"/>
        <v/>
      </c>
      <c r="J1031" s="12" t="str">
        <f t="shared" si="94"/>
        <v/>
      </c>
      <c r="K1031" s="78" t="str">
        <f t="shared" si="95"/>
        <v/>
      </c>
    </row>
    <row r="1032" spans="1:11" x14ac:dyDescent="0.2">
      <c r="A1032" s="12" t="str">
        <f>IFERROR(IF(A1031+1&lt;=Duration*VLOOKUP(PaymentFrqcy,Mapping!A:B,2,FALSE),A1031+1,""),"")</f>
        <v/>
      </c>
      <c r="B1032" s="58" t="str">
        <f t="shared" si="96"/>
        <v/>
      </c>
      <c r="C1032" s="59" t="str">
        <f t="shared" si="91"/>
        <v/>
      </c>
      <c r="D1032" s="60" t="str">
        <f t="shared" si="92"/>
        <v/>
      </c>
      <c r="E1032" s="61" t="str">
        <f>IF(A1032="","",InterestRate/VLOOKUP(PaymentFrqcy,Mapping!$A:$B,2,FALSE))</f>
        <v/>
      </c>
      <c r="F1032" s="62" t="str">
        <f>IF(A1032="","",PMT(E1032,Duration*VLOOKUP(PaymentFrqcy,Mapping!A:B,2,FALSE),LoanAmount,,VLOOKUP(PaymentsDue,Mapping!$A:$B,2,FALSE)))</f>
        <v/>
      </c>
      <c r="G1032" s="62" t="str">
        <f>IF(A1032="","",PPMT(E1032,A1032,Duration*VLOOKUP(PaymentFrqcy,Mapping!A:B,2,FALSE),LoanAmount,,VLOOKUP(PaymentsDue,Mapping!$A:$B,2,FALSE)))</f>
        <v/>
      </c>
      <c r="H1032" s="62" t="str">
        <f>IF(A1032="","",IPMT(E1032,A1032,Duration*VLOOKUP(PaymentFrqcy,Mapping!$A:$B,2,FALSE),LoanAmount,,VLOOKUP(PaymentsDue,Mapping!$A:$B,2,FALSE)))</f>
        <v/>
      </c>
      <c r="I1032" s="58" t="str">
        <f t="shared" si="93"/>
        <v/>
      </c>
      <c r="J1032" s="12" t="str">
        <f t="shared" si="94"/>
        <v/>
      </c>
      <c r="K1032" s="78" t="str">
        <f t="shared" si="95"/>
        <v/>
      </c>
    </row>
    <row r="1033" spans="1:11" x14ac:dyDescent="0.2">
      <c r="A1033" s="12" t="str">
        <f>IFERROR(IF(A1032+1&lt;=Duration*VLOOKUP(PaymentFrqcy,Mapping!A:B,2,FALSE),A1032+1,""),"")</f>
        <v/>
      </c>
      <c r="B1033" s="58" t="str">
        <f t="shared" si="96"/>
        <v/>
      </c>
      <c r="C1033" s="59" t="str">
        <f t="shared" si="91"/>
        <v/>
      </c>
      <c r="D1033" s="60" t="str">
        <f t="shared" si="92"/>
        <v/>
      </c>
      <c r="E1033" s="61" t="str">
        <f>IF(A1033="","",InterestRate/VLOOKUP(PaymentFrqcy,Mapping!$A:$B,2,FALSE))</f>
        <v/>
      </c>
      <c r="F1033" s="62" t="str">
        <f>IF(A1033="","",PMT(E1033,Duration*VLOOKUP(PaymentFrqcy,Mapping!A:B,2,FALSE),LoanAmount,,VLOOKUP(PaymentsDue,Mapping!$A:$B,2,FALSE)))</f>
        <v/>
      </c>
      <c r="G1033" s="62" t="str">
        <f>IF(A1033="","",PPMT(E1033,A1033,Duration*VLOOKUP(PaymentFrqcy,Mapping!A:B,2,FALSE),LoanAmount,,VLOOKUP(PaymentsDue,Mapping!$A:$B,2,FALSE)))</f>
        <v/>
      </c>
      <c r="H1033" s="62" t="str">
        <f>IF(A1033="","",IPMT(E1033,A1033,Duration*VLOOKUP(PaymentFrqcy,Mapping!$A:$B,2,FALSE),LoanAmount,,VLOOKUP(PaymentsDue,Mapping!$A:$B,2,FALSE)))</f>
        <v/>
      </c>
      <c r="I1033" s="58" t="str">
        <f t="shared" si="93"/>
        <v/>
      </c>
      <c r="J1033" s="12" t="str">
        <f t="shared" si="94"/>
        <v/>
      </c>
      <c r="K1033" s="78" t="str">
        <f t="shared" si="95"/>
        <v/>
      </c>
    </row>
    <row r="1034" spans="1:11" x14ac:dyDescent="0.2">
      <c r="A1034" s="12" t="str">
        <f>IFERROR(IF(A1033+1&lt;=Duration*VLOOKUP(PaymentFrqcy,Mapping!A:B,2,FALSE),A1033+1,""),"")</f>
        <v/>
      </c>
      <c r="B1034" s="58" t="str">
        <f t="shared" si="96"/>
        <v/>
      </c>
      <c r="C1034" s="59" t="str">
        <f t="shared" si="91"/>
        <v/>
      </c>
      <c r="D1034" s="60" t="str">
        <f t="shared" si="92"/>
        <v/>
      </c>
      <c r="E1034" s="61" t="str">
        <f>IF(A1034="","",InterestRate/VLOOKUP(PaymentFrqcy,Mapping!$A:$B,2,FALSE))</f>
        <v/>
      </c>
      <c r="F1034" s="62" t="str">
        <f>IF(A1034="","",PMT(E1034,Duration*VLOOKUP(PaymentFrqcy,Mapping!A:B,2,FALSE),LoanAmount,,VLOOKUP(PaymentsDue,Mapping!$A:$B,2,FALSE)))</f>
        <v/>
      </c>
      <c r="G1034" s="62" t="str">
        <f>IF(A1034="","",PPMT(E1034,A1034,Duration*VLOOKUP(PaymentFrqcy,Mapping!A:B,2,FALSE),LoanAmount,,VLOOKUP(PaymentsDue,Mapping!$A:$B,2,FALSE)))</f>
        <v/>
      </c>
      <c r="H1034" s="62" t="str">
        <f>IF(A1034="","",IPMT(E1034,A1034,Duration*VLOOKUP(PaymentFrqcy,Mapping!$A:$B,2,FALSE),LoanAmount,,VLOOKUP(PaymentsDue,Mapping!$A:$B,2,FALSE)))</f>
        <v/>
      </c>
      <c r="I1034" s="58" t="str">
        <f t="shared" si="93"/>
        <v/>
      </c>
      <c r="J1034" s="12" t="str">
        <f t="shared" si="94"/>
        <v/>
      </c>
      <c r="K1034" s="78" t="str">
        <f t="shared" si="95"/>
        <v/>
      </c>
    </row>
    <row r="1035" spans="1:11" x14ac:dyDescent="0.2">
      <c r="A1035" s="12" t="str">
        <f>IFERROR(IF(A1034+1&lt;=Duration*VLOOKUP(PaymentFrqcy,Mapping!A:B,2,FALSE),A1034+1,""),"")</f>
        <v/>
      </c>
      <c r="B1035" s="58" t="str">
        <f t="shared" si="96"/>
        <v/>
      </c>
      <c r="C1035" s="59" t="str">
        <f t="shared" si="91"/>
        <v/>
      </c>
      <c r="D1035" s="60" t="str">
        <f t="shared" si="92"/>
        <v/>
      </c>
      <c r="E1035" s="61" t="str">
        <f>IF(A1035="","",InterestRate/VLOOKUP(PaymentFrqcy,Mapping!$A:$B,2,FALSE))</f>
        <v/>
      </c>
      <c r="F1035" s="62" t="str">
        <f>IF(A1035="","",PMT(E1035,Duration*VLOOKUP(PaymentFrqcy,Mapping!A:B,2,FALSE),LoanAmount,,VLOOKUP(PaymentsDue,Mapping!$A:$B,2,FALSE)))</f>
        <v/>
      </c>
      <c r="G1035" s="62" t="str">
        <f>IF(A1035="","",PPMT(E1035,A1035,Duration*VLOOKUP(PaymentFrqcy,Mapping!A:B,2,FALSE),LoanAmount,,VLOOKUP(PaymentsDue,Mapping!$A:$B,2,FALSE)))</f>
        <v/>
      </c>
      <c r="H1035" s="62" t="str">
        <f>IF(A1035="","",IPMT(E1035,A1035,Duration*VLOOKUP(PaymentFrqcy,Mapping!$A:$B,2,FALSE),LoanAmount,,VLOOKUP(PaymentsDue,Mapping!$A:$B,2,FALSE)))</f>
        <v/>
      </c>
      <c r="I1035" s="58" t="str">
        <f t="shared" si="93"/>
        <v/>
      </c>
      <c r="J1035" s="12" t="str">
        <f t="shared" si="94"/>
        <v/>
      </c>
      <c r="K1035" s="78" t="str">
        <f t="shared" si="95"/>
        <v/>
      </c>
    </row>
    <row r="1036" spans="1:11" x14ac:dyDescent="0.2">
      <c r="A1036" s="12" t="str">
        <f>IFERROR(IF(A1035+1&lt;=Duration*VLOOKUP(PaymentFrqcy,Mapping!A:B,2,FALSE),A1035+1,""),"")</f>
        <v/>
      </c>
      <c r="B1036" s="58" t="str">
        <f t="shared" si="96"/>
        <v/>
      </c>
      <c r="C1036" s="59" t="str">
        <f t="shared" si="91"/>
        <v/>
      </c>
      <c r="D1036" s="60" t="str">
        <f t="shared" si="92"/>
        <v/>
      </c>
      <c r="E1036" s="61" t="str">
        <f>IF(A1036="","",InterestRate/VLOOKUP(PaymentFrqcy,Mapping!$A:$B,2,FALSE))</f>
        <v/>
      </c>
      <c r="F1036" s="62" t="str">
        <f>IF(A1036="","",PMT(E1036,Duration*VLOOKUP(PaymentFrqcy,Mapping!A:B,2,FALSE),LoanAmount,,VLOOKUP(PaymentsDue,Mapping!$A:$B,2,FALSE)))</f>
        <v/>
      </c>
      <c r="G1036" s="62" t="str">
        <f>IF(A1036="","",PPMT(E1036,A1036,Duration*VLOOKUP(PaymentFrqcy,Mapping!A:B,2,FALSE),LoanAmount,,VLOOKUP(PaymentsDue,Mapping!$A:$B,2,FALSE)))</f>
        <v/>
      </c>
      <c r="H1036" s="62" t="str">
        <f>IF(A1036="","",IPMT(E1036,A1036,Duration*VLOOKUP(PaymentFrqcy,Mapping!$A:$B,2,FALSE),LoanAmount,,VLOOKUP(PaymentsDue,Mapping!$A:$B,2,FALSE)))</f>
        <v/>
      </c>
      <c r="I1036" s="58" t="str">
        <f t="shared" si="93"/>
        <v/>
      </c>
      <c r="J1036" s="12" t="str">
        <f t="shared" si="94"/>
        <v/>
      </c>
      <c r="K1036" s="78" t="str">
        <f t="shared" si="95"/>
        <v/>
      </c>
    </row>
    <row r="1037" spans="1:11" x14ac:dyDescent="0.2">
      <c r="A1037" s="12" t="str">
        <f>IFERROR(IF(A1036+1&lt;=Duration*VLOOKUP(PaymentFrqcy,Mapping!A:B,2,FALSE),A1036+1,""),"")</f>
        <v/>
      </c>
      <c r="B1037" s="58" t="str">
        <f t="shared" si="96"/>
        <v/>
      </c>
      <c r="C1037" s="59" t="str">
        <f t="shared" si="91"/>
        <v/>
      </c>
      <c r="D1037" s="60" t="str">
        <f t="shared" si="92"/>
        <v/>
      </c>
      <c r="E1037" s="61" t="str">
        <f>IF(A1037="","",InterestRate/VLOOKUP(PaymentFrqcy,Mapping!$A:$B,2,FALSE))</f>
        <v/>
      </c>
      <c r="F1037" s="62" t="str">
        <f>IF(A1037="","",PMT(E1037,Duration*VLOOKUP(PaymentFrqcy,Mapping!A:B,2,FALSE),LoanAmount,,VLOOKUP(PaymentsDue,Mapping!$A:$B,2,FALSE)))</f>
        <v/>
      </c>
      <c r="G1037" s="62" t="str">
        <f>IF(A1037="","",PPMT(E1037,A1037,Duration*VLOOKUP(PaymentFrqcy,Mapping!A:B,2,FALSE),LoanAmount,,VLOOKUP(PaymentsDue,Mapping!$A:$B,2,FALSE)))</f>
        <v/>
      </c>
      <c r="H1037" s="62" t="str">
        <f>IF(A1037="","",IPMT(E1037,A1037,Duration*VLOOKUP(PaymentFrqcy,Mapping!$A:$B,2,FALSE),LoanAmount,,VLOOKUP(PaymentsDue,Mapping!$A:$B,2,FALSE)))</f>
        <v/>
      </c>
      <c r="I1037" s="58" t="str">
        <f t="shared" si="93"/>
        <v/>
      </c>
      <c r="J1037" s="12" t="str">
        <f t="shared" si="94"/>
        <v/>
      </c>
      <c r="K1037" s="78" t="str">
        <f t="shared" si="95"/>
        <v/>
      </c>
    </row>
    <row r="1038" spans="1:11" x14ac:dyDescent="0.2">
      <c r="A1038" s="12" t="str">
        <f>IFERROR(IF(A1037+1&lt;=Duration*VLOOKUP(PaymentFrqcy,Mapping!A:B,2,FALSE),A1037+1,""),"")</f>
        <v/>
      </c>
      <c r="B1038" s="58" t="str">
        <f t="shared" si="96"/>
        <v/>
      </c>
      <c r="C1038" s="59" t="str">
        <f t="shared" si="91"/>
        <v/>
      </c>
      <c r="D1038" s="60" t="str">
        <f t="shared" si="92"/>
        <v/>
      </c>
      <c r="E1038" s="61" t="str">
        <f>IF(A1038="","",InterestRate/VLOOKUP(PaymentFrqcy,Mapping!$A:$B,2,FALSE))</f>
        <v/>
      </c>
      <c r="F1038" s="62" t="str">
        <f>IF(A1038="","",PMT(E1038,Duration*VLOOKUP(PaymentFrqcy,Mapping!A:B,2,FALSE),LoanAmount,,VLOOKUP(PaymentsDue,Mapping!$A:$B,2,FALSE)))</f>
        <v/>
      </c>
      <c r="G1038" s="62" t="str">
        <f>IF(A1038="","",PPMT(E1038,A1038,Duration*VLOOKUP(PaymentFrqcy,Mapping!A:B,2,FALSE),LoanAmount,,VLOOKUP(PaymentsDue,Mapping!$A:$B,2,FALSE)))</f>
        <v/>
      </c>
      <c r="H1038" s="62" t="str">
        <f>IF(A1038="","",IPMT(E1038,A1038,Duration*VLOOKUP(PaymentFrqcy,Mapping!$A:$B,2,FALSE),LoanAmount,,VLOOKUP(PaymentsDue,Mapping!$A:$B,2,FALSE)))</f>
        <v/>
      </c>
      <c r="I1038" s="58" t="str">
        <f t="shared" si="93"/>
        <v/>
      </c>
      <c r="J1038" s="12" t="str">
        <f t="shared" si="94"/>
        <v/>
      </c>
      <c r="K1038" s="78" t="str">
        <f t="shared" si="95"/>
        <v/>
      </c>
    </row>
    <row r="1039" spans="1:11" x14ac:dyDescent="0.2">
      <c r="A1039" s="12" t="str">
        <f>IFERROR(IF(A1038+1&lt;=Duration*VLOOKUP(PaymentFrqcy,Mapping!A:B,2,FALSE),A1038+1,""),"")</f>
        <v/>
      </c>
      <c r="B1039" s="58" t="str">
        <f t="shared" si="96"/>
        <v/>
      </c>
      <c r="C1039" s="59" t="str">
        <f t="shared" si="91"/>
        <v/>
      </c>
      <c r="D1039" s="60" t="str">
        <f t="shared" si="92"/>
        <v/>
      </c>
      <c r="E1039" s="61" t="str">
        <f>IF(A1039="","",InterestRate/VLOOKUP(PaymentFrqcy,Mapping!$A:$B,2,FALSE))</f>
        <v/>
      </c>
      <c r="F1039" s="62" t="str">
        <f>IF(A1039="","",PMT(E1039,Duration*VLOOKUP(PaymentFrqcy,Mapping!A:B,2,FALSE),LoanAmount,,VLOOKUP(PaymentsDue,Mapping!$A:$B,2,FALSE)))</f>
        <v/>
      </c>
      <c r="G1039" s="62" t="str">
        <f>IF(A1039="","",PPMT(E1039,A1039,Duration*VLOOKUP(PaymentFrqcy,Mapping!A:B,2,FALSE),LoanAmount,,VLOOKUP(PaymentsDue,Mapping!$A:$B,2,FALSE)))</f>
        <v/>
      </c>
      <c r="H1039" s="62" t="str">
        <f>IF(A1039="","",IPMT(E1039,A1039,Duration*VLOOKUP(PaymentFrqcy,Mapping!$A:$B,2,FALSE),LoanAmount,,VLOOKUP(PaymentsDue,Mapping!$A:$B,2,FALSE)))</f>
        <v/>
      </c>
      <c r="I1039" s="58" t="str">
        <f t="shared" si="93"/>
        <v/>
      </c>
      <c r="J1039" s="12" t="str">
        <f t="shared" si="94"/>
        <v/>
      </c>
      <c r="K1039" s="78" t="str">
        <f t="shared" si="95"/>
        <v/>
      </c>
    </row>
    <row r="1040" spans="1:11" x14ac:dyDescent="0.2">
      <c r="A1040" s="12" t="str">
        <f>IFERROR(IF(A1039+1&lt;=Duration*VLOOKUP(PaymentFrqcy,Mapping!A:B,2,FALSE),A1039+1,""),"")</f>
        <v/>
      </c>
      <c r="B1040" s="58" t="str">
        <f t="shared" si="96"/>
        <v/>
      </c>
      <c r="C1040" s="59" t="str">
        <f t="shared" si="91"/>
        <v/>
      </c>
      <c r="D1040" s="60" t="str">
        <f t="shared" si="92"/>
        <v/>
      </c>
      <c r="E1040" s="61" t="str">
        <f>IF(A1040="","",InterestRate/VLOOKUP(PaymentFrqcy,Mapping!$A:$B,2,FALSE))</f>
        <v/>
      </c>
      <c r="F1040" s="62" t="str">
        <f>IF(A1040="","",PMT(E1040,Duration*VLOOKUP(PaymentFrqcy,Mapping!A:B,2,FALSE),LoanAmount,,VLOOKUP(PaymentsDue,Mapping!$A:$B,2,FALSE)))</f>
        <v/>
      </c>
      <c r="G1040" s="62" t="str">
        <f>IF(A1040="","",PPMT(E1040,A1040,Duration*VLOOKUP(PaymentFrqcy,Mapping!A:B,2,FALSE),LoanAmount,,VLOOKUP(PaymentsDue,Mapping!$A:$B,2,FALSE)))</f>
        <v/>
      </c>
      <c r="H1040" s="62" t="str">
        <f>IF(A1040="","",IPMT(E1040,A1040,Duration*VLOOKUP(PaymentFrqcy,Mapping!$A:$B,2,FALSE),LoanAmount,,VLOOKUP(PaymentsDue,Mapping!$A:$B,2,FALSE)))</f>
        <v/>
      </c>
      <c r="I1040" s="58" t="str">
        <f t="shared" si="93"/>
        <v/>
      </c>
      <c r="J1040" s="12" t="str">
        <f t="shared" si="94"/>
        <v/>
      </c>
      <c r="K1040" s="78" t="str">
        <f t="shared" si="95"/>
        <v/>
      </c>
    </row>
    <row r="1041" spans="1:11" x14ac:dyDescent="0.2">
      <c r="A1041" s="12" t="str">
        <f>IFERROR(IF(A1040+1&lt;=Duration*VLOOKUP(PaymentFrqcy,Mapping!A:B,2,FALSE),A1040+1,""),"")</f>
        <v/>
      </c>
      <c r="B1041" s="58" t="str">
        <f t="shared" si="96"/>
        <v/>
      </c>
      <c r="C1041" s="59" t="str">
        <f t="shared" si="91"/>
        <v/>
      </c>
      <c r="D1041" s="60" t="str">
        <f t="shared" si="92"/>
        <v/>
      </c>
      <c r="E1041" s="61" t="str">
        <f>IF(A1041="","",InterestRate/VLOOKUP(PaymentFrqcy,Mapping!$A:$B,2,FALSE))</f>
        <v/>
      </c>
      <c r="F1041" s="62" t="str">
        <f>IF(A1041="","",PMT(E1041,Duration*VLOOKUP(PaymentFrqcy,Mapping!A:B,2,FALSE),LoanAmount,,VLOOKUP(PaymentsDue,Mapping!$A:$B,2,FALSE)))</f>
        <v/>
      </c>
      <c r="G1041" s="62" t="str">
        <f>IF(A1041="","",PPMT(E1041,A1041,Duration*VLOOKUP(PaymentFrqcy,Mapping!A:B,2,FALSE),LoanAmount,,VLOOKUP(PaymentsDue,Mapping!$A:$B,2,FALSE)))</f>
        <v/>
      </c>
      <c r="H1041" s="62" t="str">
        <f>IF(A1041="","",IPMT(E1041,A1041,Duration*VLOOKUP(PaymentFrqcy,Mapping!$A:$B,2,FALSE),LoanAmount,,VLOOKUP(PaymentsDue,Mapping!$A:$B,2,FALSE)))</f>
        <v/>
      </c>
      <c r="I1041" s="58" t="str">
        <f t="shared" si="93"/>
        <v/>
      </c>
      <c r="J1041" s="12" t="str">
        <f t="shared" si="94"/>
        <v/>
      </c>
      <c r="K1041" s="78" t="str">
        <f t="shared" si="95"/>
        <v/>
      </c>
    </row>
    <row r="1042" spans="1:11" x14ac:dyDescent="0.2">
      <c r="A1042" s="12" t="str">
        <f>IFERROR(IF(A1041+1&lt;=Duration*VLOOKUP(PaymentFrqcy,Mapping!A:B,2,FALSE),A1041+1,""),"")</f>
        <v/>
      </c>
      <c r="B1042" s="58" t="str">
        <f t="shared" si="96"/>
        <v/>
      </c>
      <c r="C1042" s="59" t="str">
        <f t="shared" si="91"/>
        <v/>
      </c>
      <c r="D1042" s="60" t="str">
        <f t="shared" si="92"/>
        <v/>
      </c>
      <c r="E1042" s="61" t="str">
        <f>IF(A1042="","",InterestRate/VLOOKUP(PaymentFrqcy,Mapping!$A:$B,2,FALSE))</f>
        <v/>
      </c>
      <c r="F1042" s="62" t="str">
        <f>IF(A1042="","",PMT(E1042,Duration*VLOOKUP(PaymentFrqcy,Mapping!A:B,2,FALSE),LoanAmount,,VLOOKUP(PaymentsDue,Mapping!$A:$B,2,FALSE)))</f>
        <v/>
      </c>
      <c r="G1042" s="62" t="str">
        <f>IF(A1042="","",PPMT(E1042,A1042,Duration*VLOOKUP(PaymentFrqcy,Mapping!A:B,2,FALSE),LoanAmount,,VLOOKUP(PaymentsDue,Mapping!$A:$B,2,FALSE)))</f>
        <v/>
      </c>
      <c r="H1042" s="62" t="str">
        <f>IF(A1042="","",IPMT(E1042,A1042,Duration*VLOOKUP(PaymentFrqcy,Mapping!$A:$B,2,FALSE),LoanAmount,,VLOOKUP(PaymentsDue,Mapping!$A:$B,2,FALSE)))</f>
        <v/>
      </c>
      <c r="I1042" s="58" t="str">
        <f t="shared" si="93"/>
        <v/>
      </c>
      <c r="J1042" s="12" t="str">
        <f t="shared" si="94"/>
        <v/>
      </c>
      <c r="K1042" s="78" t="str">
        <f t="shared" si="95"/>
        <v/>
      </c>
    </row>
    <row r="1043" spans="1:11" x14ac:dyDescent="0.2">
      <c r="A1043" s="12" t="str">
        <f>IFERROR(IF(A1042+1&lt;=Duration*VLOOKUP(PaymentFrqcy,Mapping!A:B,2,FALSE),A1042+1,""),"")</f>
        <v/>
      </c>
      <c r="B1043" s="58" t="str">
        <f t="shared" si="96"/>
        <v/>
      </c>
      <c r="C1043" s="59" t="str">
        <f t="shared" si="91"/>
        <v/>
      </c>
      <c r="D1043" s="60" t="str">
        <f t="shared" si="92"/>
        <v/>
      </c>
      <c r="E1043" s="61" t="str">
        <f>IF(A1043="","",InterestRate/VLOOKUP(PaymentFrqcy,Mapping!$A:$B,2,FALSE))</f>
        <v/>
      </c>
      <c r="F1043" s="62" t="str">
        <f>IF(A1043="","",PMT(E1043,Duration*VLOOKUP(PaymentFrqcy,Mapping!A:B,2,FALSE),LoanAmount,,VLOOKUP(PaymentsDue,Mapping!$A:$B,2,FALSE)))</f>
        <v/>
      </c>
      <c r="G1043" s="62" t="str">
        <f>IF(A1043="","",PPMT(E1043,A1043,Duration*VLOOKUP(PaymentFrqcy,Mapping!A:B,2,FALSE),LoanAmount,,VLOOKUP(PaymentsDue,Mapping!$A:$B,2,FALSE)))</f>
        <v/>
      </c>
      <c r="H1043" s="62" t="str">
        <f>IF(A1043="","",IPMT(E1043,A1043,Duration*VLOOKUP(PaymentFrqcy,Mapping!$A:$B,2,FALSE),LoanAmount,,VLOOKUP(PaymentsDue,Mapping!$A:$B,2,FALSE)))</f>
        <v/>
      </c>
      <c r="I1043" s="58" t="str">
        <f t="shared" si="93"/>
        <v/>
      </c>
      <c r="J1043" s="12" t="str">
        <f t="shared" si="94"/>
        <v/>
      </c>
      <c r="K1043" s="78" t="str">
        <f t="shared" si="95"/>
        <v/>
      </c>
    </row>
    <row r="1044" spans="1:11" x14ac:dyDescent="0.2">
      <c r="A1044" s="12" t="str">
        <f>IFERROR(IF(A1043+1&lt;=Duration*VLOOKUP(PaymentFrqcy,Mapping!A:B,2,FALSE),A1043+1,""),"")</f>
        <v/>
      </c>
      <c r="B1044" s="58" t="str">
        <f t="shared" si="96"/>
        <v/>
      </c>
      <c r="C1044" s="59" t="str">
        <f t="shared" si="91"/>
        <v/>
      </c>
      <c r="D1044" s="60" t="str">
        <f t="shared" si="92"/>
        <v/>
      </c>
      <c r="E1044" s="61" t="str">
        <f>IF(A1044="","",InterestRate/VLOOKUP(PaymentFrqcy,Mapping!$A:$B,2,FALSE))</f>
        <v/>
      </c>
      <c r="F1044" s="62" t="str">
        <f>IF(A1044="","",PMT(E1044,Duration*VLOOKUP(PaymentFrqcy,Mapping!A:B,2,FALSE),LoanAmount,,VLOOKUP(PaymentsDue,Mapping!$A:$B,2,FALSE)))</f>
        <v/>
      </c>
      <c r="G1044" s="62" t="str">
        <f>IF(A1044="","",PPMT(E1044,A1044,Duration*VLOOKUP(PaymentFrqcy,Mapping!A:B,2,FALSE),LoanAmount,,VLOOKUP(PaymentsDue,Mapping!$A:$B,2,FALSE)))</f>
        <v/>
      </c>
      <c r="H1044" s="62" t="str">
        <f>IF(A1044="","",IPMT(E1044,A1044,Duration*VLOOKUP(PaymentFrqcy,Mapping!$A:$B,2,FALSE),LoanAmount,,VLOOKUP(PaymentsDue,Mapping!$A:$B,2,FALSE)))</f>
        <v/>
      </c>
      <c r="I1044" s="58" t="str">
        <f t="shared" si="93"/>
        <v/>
      </c>
      <c r="J1044" s="12" t="str">
        <f t="shared" si="94"/>
        <v/>
      </c>
      <c r="K1044" s="78" t="str">
        <f t="shared" si="95"/>
        <v/>
      </c>
    </row>
    <row r="1045" spans="1:11" x14ac:dyDescent="0.2">
      <c r="A1045" s="12" t="str">
        <f>IFERROR(IF(A1044+1&lt;=Duration*VLOOKUP(PaymentFrqcy,Mapping!A:B,2,FALSE),A1044+1,""),"")</f>
        <v/>
      </c>
      <c r="B1045" s="58" t="str">
        <f t="shared" si="96"/>
        <v/>
      </c>
      <c r="C1045" s="59" t="str">
        <f t="shared" si="91"/>
        <v/>
      </c>
      <c r="D1045" s="60" t="str">
        <f t="shared" si="92"/>
        <v/>
      </c>
      <c r="E1045" s="61" t="str">
        <f>IF(A1045="","",InterestRate/VLOOKUP(PaymentFrqcy,Mapping!$A:$B,2,FALSE))</f>
        <v/>
      </c>
      <c r="F1045" s="62" t="str">
        <f>IF(A1045="","",PMT(E1045,Duration*VLOOKUP(PaymentFrqcy,Mapping!A:B,2,FALSE),LoanAmount,,VLOOKUP(PaymentsDue,Mapping!$A:$B,2,FALSE)))</f>
        <v/>
      </c>
      <c r="G1045" s="62" t="str">
        <f>IF(A1045="","",PPMT(E1045,A1045,Duration*VLOOKUP(PaymentFrqcy,Mapping!A:B,2,FALSE),LoanAmount,,VLOOKUP(PaymentsDue,Mapping!$A:$B,2,FALSE)))</f>
        <v/>
      </c>
      <c r="H1045" s="62" t="str">
        <f>IF(A1045="","",IPMT(E1045,A1045,Duration*VLOOKUP(PaymentFrqcy,Mapping!$A:$B,2,FALSE),LoanAmount,,VLOOKUP(PaymentsDue,Mapping!$A:$B,2,FALSE)))</f>
        <v/>
      </c>
      <c r="I1045" s="58" t="str">
        <f t="shared" si="93"/>
        <v/>
      </c>
      <c r="J1045" s="12" t="str">
        <f t="shared" si="94"/>
        <v/>
      </c>
      <c r="K1045" s="78" t="str">
        <f t="shared" si="95"/>
        <v/>
      </c>
    </row>
    <row r="1046" spans="1:11" x14ac:dyDescent="0.2">
      <c r="A1046" s="12" t="str">
        <f>IFERROR(IF(A1045+1&lt;=Duration*VLOOKUP(PaymentFrqcy,Mapping!A:B,2,FALSE),A1045+1,""),"")</f>
        <v/>
      </c>
      <c r="B1046" s="58" t="str">
        <f t="shared" si="96"/>
        <v/>
      </c>
      <c r="C1046" s="59" t="str">
        <f t="shared" si="91"/>
        <v/>
      </c>
      <c r="D1046" s="60" t="str">
        <f t="shared" si="92"/>
        <v/>
      </c>
      <c r="E1046" s="61" t="str">
        <f>IF(A1046="","",InterestRate/VLOOKUP(PaymentFrqcy,Mapping!$A:$B,2,FALSE))</f>
        <v/>
      </c>
      <c r="F1046" s="62" t="str">
        <f>IF(A1046="","",PMT(E1046,Duration*VLOOKUP(PaymentFrqcy,Mapping!A:B,2,FALSE),LoanAmount,,VLOOKUP(PaymentsDue,Mapping!$A:$B,2,FALSE)))</f>
        <v/>
      </c>
      <c r="G1046" s="62" t="str">
        <f>IF(A1046="","",PPMT(E1046,A1046,Duration*VLOOKUP(PaymentFrqcy,Mapping!A:B,2,FALSE),LoanAmount,,VLOOKUP(PaymentsDue,Mapping!$A:$B,2,FALSE)))</f>
        <v/>
      </c>
      <c r="H1046" s="62" t="str">
        <f>IF(A1046="","",IPMT(E1046,A1046,Duration*VLOOKUP(PaymentFrqcy,Mapping!$A:$B,2,FALSE),LoanAmount,,VLOOKUP(PaymentsDue,Mapping!$A:$B,2,FALSE)))</f>
        <v/>
      </c>
      <c r="I1046" s="58" t="str">
        <f t="shared" si="93"/>
        <v/>
      </c>
      <c r="J1046" s="12" t="str">
        <f t="shared" si="94"/>
        <v/>
      </c>
      <c r="K1046" s="78" t="str">
        <f t="shared" si="95"/>
        <v/>
      </c>
    </row>
    <row r="1047" spans="1:11" x14ac:dyDescent="0.2">
      <c r="A1047" s="12" t="str">
        <f>IFERROR(IF(A1046+1&lt;=Duration*VLOOKUP(PaymentFrqcy,Mapping!A:B,2,FALSE),A1046+1,""),"")</f>
        <v/>
      </c>
      <c r="B1047" s="58" t="str">
        <f t="shared" si="96"/>
        <v/>
      </c>
      <c r="C1047" s="59" t="str">
        <f t="shared" si="91"/>
        <v/>
      </c>
      <c r="D1047" s="60" t="str">
        <f t="shared" si="92"/>
        <v/>
      </c>
      <c r="E1047" s="61" t="str">
        <f>IF(A1047="","",InterestRate/VLOOKUP(PaymentFrqcy,Mapping!$A:$B,2,FALSE))</f>
        <v/>
      </c>
      <c r="F1047" s="62" t="str">
        <f>IF(A1047="","",PMT(E1047,Duration*VLOOKUP(PaymentFrqcy,Mapping!A:B,2,FALSE),LoanAmount,,VLOOKUP(PaymentsDue,Mapping!$A:$B,2,FALSE)))</f>
        <v/>
      </c>
      <c r="G1047" s="62" t="str">
        <f>IF(A1047="","",PPMT(E1047,A1047,Duration*VLOOKUP(PaymentFrqcy,Mapping!A:B,2,FALSE),LoanAmount,,VLOOKUP(PaymentsDue,Mapping!$A:$B,2,FALSE)))</f>
        <v/>
      </c>
      <c r="H1047" s="62" t="str">
        <f>IF(A1047="","",IPMT(E1047,A1047,Duration*VLOOKUP(PaymentFrqcy,Mapping!$A:$B,2,FALSE),LoanAmount,,VLOOKUP(PaymentsDue,Mapping!$A:$B,2,FALSE)))</f>
        <v/>
      </c>
      <c r="I1047" s="58" t="str">
        <f t="shared" si="93"/>
        <v/>
      </c>
      <c r="J1047" s="12" t="str">
        <f t="shared" si="94"/>
        <v/>
      </c>
      <c r="K1047" s="78" t="str">
        <f t="shared" si="95"/>
        <v/>
      </c>
    </row>
    <row r="1048" spans="1:11" x14ac:dyDescent="0.2">
      <c r="A1048" s="12" t="str">
        <f>IFERROR(IF(A1047+1&lt;=Duration*VLOOKUP(PaymentFrqcy,Mapping!A:B,2,FALSE),A1047+1,""),"")</f>
        <v/>
      </c>
      <c r="B1048" s="58" t="str">
        <f t="shared" si="96"/>
        <v/>
      </c>
      <c r="C1048" s="59" t="str">
        <f t="shared" si="91"/>
        <v/>
      </c>
      <c r="D1048" s="60" t="str">
        <f t="shared" si="92"/>
        <v/>
      </c>
      <c r="E1048" s="61" t="str">
        <f>IF(A1048="","",InterestRate/VLOOKUP(PaymentFrqcy,Mapping!$A:$B,2,FALSE))</f>
        <v/>
      </c>
      <c r="F1048" s="62" t="str">
        <f>IF(A1048="","",PMT(E1048,Duration*VLOOKUP(PaymentFrqcy,Mapping!A:B,2,FALSE),LoanAmount,,VLOOKUP(PaymentsDue,Mapping!$A:$B,2,FALSE)))</f>
        <v/>
      </c>
      <c r="G1048" s="62" t="str">
        <f>IF(A1048="","",PPMT(E1048,A1048,Duration*VLOOKUP(PaymentFrqcy,Mapping!A:B,2,FALSE),LoanAmount,,VLOOKUP(PaymentsDue,Mapping!$A:$B,2,FALSE)))</f>
        <v/>
      </c>
      <c r="H1048" s="62" t="str">
        <f>IF(A1048="","",IPMT(E1048,A1048,Duration*VLOOKUP(PaymentFrqcy,Mapping!$A:$B,2,FALSE),LoanAmount,,VLOOKUP(PaymentsDue,Mapping!$A:$B,2,FALSE)))</f>
        <v/>
      </c>
      <c r="I1048" s="58" t="str">
        <f t="shared" si="93"/>
        <v/>
      </c>
      <c r="J1048" s="12" t="str">
        <f t="shared" si="94"/>
        <v/>
      </c>
      <c r="K1048" s="78" t="str">
        <f t="shared" si="95"/>
        <v/>
      </c>
    </row>
    <row r="1049" spans="1:11" x14ac:dyDescent="0.2">
      <c r="A1049" s="12" t="str">
        <f>IFERROR(IF(A1048+1&lt;=Duration*VLOOKUP(PaymentFrqcy,Mapping!A:B,2,FALSE),A1048+1,""),"")</f>
        <v/>
      </c>
      <c r="B1049" s="58" t="str">
        <f t="shared" si="96"/>
        <v/>
      </c>
      <c r="C1049" s="59" t="str">
        <f t="shared" si="91"/>
        <v/>
      </c>
      <c r="D1049" s="60" t="str">
        <f t="shared" si="92"/>
        <v/>
      </c>
      <c r="E1049" s="61" t="str">
        <f>IF(A1049="","",InterestRate/VLOOKUP(PaymentFrqcy,Mapping!$A:$B,2,FALSE))</f>
        <v/>
      </c>
      <c r="F1049" s="62" t="str">
        <f>IF(A1049="","",PMT(E1049,Duration*VLOOKUP(PaymentFrqcy,Mapping!A:B,2,FALSE),LoanAmount,,VLOOKUP(PaymentsDue,Mapping!$A:$B,2,FALSE)))</f>
        <v/>
      </c>
      <c r="G1049" s="62" t="str">
        <f>IF(A1049="","",PPMT(E1049,A1049,Duration*VLOOKUP(PaymentFrqcy,Mapping!A:B,2,FALSE),LoanAmount,,VLOOKUP(PaymentsDue,Mapping!$A:$B,2,FALSE)))</f>
        <v/>
      </c>
      <c r="H1049" s="62" t="str">
        <f>IF(A1049="","",IPMT(E1049,A1049,Duration*VLOOKUP(PaymentFrqcy,Mapping!$A:$B,2,FALSE),LoanAmount,,VLOOKUP(PaymentsDue,Mapping!$A:$B,2,FALSE)))</f>
        <v/>
      </c>
      <c r="I1049" s="58" t="str">
        <f t="shared" si="93"/>
        <v/>
      </c>
      <c r="J1049" s="12" t="str">
        <f t="shared" si="94"/>
        <v/>
      </c>
      <c r="K1049" s="78" t="str">
        <f t="shared" si="95"/>
        <v/>
      </c>
    </row>
    <row r="1050" spans="1:11" x14ac:dyDescent="0.2">
      <c r="A1050" s="12" t="str">
        <f>IFERROR(IF(A1049+1&lt;=Duration*VLOOKUP(PaymentFrqcy,Mapping!A:B,2,FALSE),A1049+1,""),"")</f>
        <v/>
      </c>
      <c r="B1050" s="58" t="str">
        <f t="shared" si="96"/>
        <v/>
      </c>
      <c r="C1050" s="59" t="str">
        <f t="shared" si="91"/>
        <v/>
      </c>
      <c r="D1050" s="60" t="str">
        <f t="shared" si="92"/>
        <v/>
      </c>
      <c r="E1050" s="61" t="str">
        <f>IF(A1050="","",InterestRate/VLOOKUP(PaymentFrqcy,Mapping!$A:$B,2,FALSE))</f>
        <v/>
      </c>
      <c r="F1050" s="62" t="str">
        <f>IF(A1050="","",PMT(E1050,Duration*VLOOKUP(PaymentFrqcy,Mapping!A:B,2,FALSE),LoanAmount,,VLOOKUP(PaymentsDue,Mapping!$A:$B,2,FALSE)))</f>
        <v/>
      </c>
      <c r="G1050" s="62" t="str">
        <f>IF(A1050="","",PPMT(E1050,A1050,Duration*VLOOKUP(PaymentFrqcy,Mapping!A:B,2,FALSE),LoanAmount,,VLOOKUP(PaymentsDue,Mapping!$A:$B,2,FALSE)))</f>
        <v/>
      </c>
      <c r="H1050" s="62" t="str">
        <f>IF(A1050="","",IPMT(E1050,A1050,Duration*VLOOKUP(PaymentFrqcy,Mapping!$A:$B,2,FALSE),LoanAmount,,VLOOKUP(PaymentsDue,Mapping!$A:$B,2,FALSE)))</f>
        <v/>
      </c>
      <c r="I1050" s="58" t="str">
        <f t="shared" si="93"/>
        <v/>
      </c>
      <c r="J1050" s="12" t="str">
        <f t="shared" si="94"/>
        <v/>
      </c>
      <c r="K1050" s="78" t="str">
        <f t="shared" si="95"/>
        <v/>
      </c>
    </row>
    <row r="1051" spans="1:11" x14ac:dyDescent="0.2">
      <c r="A1051" s="12" t="str">
        <f>IFERROR(IF(A1050+1&lt;=Duration*VLOOKUP(PaymentFrqcy,Mapping!A:B,2,FALSE),A1050+1,""),"")</f>
        <v/>
      </c>
      <c r="B1051" s="58" t="str">
        <f t="shared" si="96"/>
        <v/>
      </c>
      <c r="C1051" s="59" t="str">
        <f t="shared" si="91"/>
        <v/>
      </c>
      <c r="D1051" s="60" t="str">
        <f t="shared" si="92"/>
        <v/>
      </c>
      <c r="E1051" s="61" t="str">
        <f>IF(A1051="","",InterestRate/VLOOKUP(PaymentFrqcy,Mapping!$A:$B,2,FALSE))</f>
        <v/>
      </c>
      <c r="F1051" s="62" t="str">
        <f>IF(A1051="","",PMT(E1051,Duration*VLOOKUP(PaymentFrqcy,Mapping!A:B,2,FALSE),LoanAmount,,VLOOKUP(PaymentsDue,Mapping!$A:$B,2,FALSE)))</f>
        <v/>
      </c>
      <c r="G1051" s="62" t="str">
        <f>IF(A1051="","",PPMT(E1051,A1051,Duration*VLOOKUP(PaymentFrqcy,Mapping!A:B,2,FALSE),LoanAmount,,VLOOKUP(PaymentsDue,Mapping!$A:$B,2,FALSE)))</f>
        <v/>
      </c>
      <c r="H1051" s="62" t="str">
        <f>IF(A1051="","",IPMT(E1051,A1051,Duration*VLOOKUP(PaymentFrqcy,Mapping!$A:$B,2,FALSE),LoanAmount,,VLOOKUP(PaymentsDue,Mapping!$A:$B,2,FALSE)))</f>
        <v/>
      </c>
      <c r="I1051" s="58" t="str">
        <f t="shared" si="93"/>
        <v/>
      </c>
      <c r="J1051" s="12" t="str">
        <f t="shared" si="94"/>
        <v/>
      </c>
      <c r="K1051" s="78" t="str">
        <f t="shared" si="95"/>
        <v/>
      </c>
    </row>
    <row r="1052" spans="1:11" x14ac:dyDescent="0.2">
      <c r="A1052" s="12" t="str">
        <f>IFERROR(IF(A1051+1&lt;=Duration*VLOOKUP(PaymentFrqcy,Mapping!A:B,2,FALSE),A1051+1,""),"")</f>
        <v/>
      </c>
      <c r="B1052" s="58" t="str">
        <f t="shared" si="96"/>
        <v/>
      </c>
      <c r="C1052" s="59" t="str">
        <f t="shared" si="91"/>
        <v/>
      </c>
      <c r="D1052" s="60" t="str">
        <f t="shared" si="92"/>
        <v/>
      </c>
      <c r="E1052" s="61" t="str">
        <f>IF(A1052="","",InterestRate/VLOOKUP(PaymentFrqcy,Mapping!$A:$B,2,FALSE))</f>
        <v/>
      </c>
      <c r="F1052" s="62" t="str">
        <f>IF(A1052="","",PMT(E1052,Duration*VLOOKUP(PaymentFrqcy,Mapping!A:B,2,FALSE),LoanAmount,,VLOOKUP(PaymentsDue,Mapping!$A:$B,2,FALSE)))</f>
        <v/>
      </c>
      <c r="G1052" s="62" t="str">
        <f>IF(A1052="","",PPMT(E1052,A1052,Duration*VLOOKUP(PaymentFrqcy,Mapping!A:B,2,FALSE),LoanAmount,,VLOOKUP(PaymentsDue,Mapping!$A:$B,2,FALSE)))</f>
        <v/>
      </c>
      <c r="H1052" s="62" t="str">
        <f>IF(A1052="","",IPMT(E1052,A1052,Duration*VLOOKUP(PaymentFrqcy,Mapping!$A:$B,2,FALSE),LoanAmount,,VLOOKUP(PaymentsDue,Mapping!$A:$B,2,FALSE)))</f>
        <v/>
      </c>
      <c r="I1052" s="58" t="str">
        <f t="shared" si="93"/>
        <v/>
      </c>
      <c r="J1052" s="12" t="str">
        <f t="shared" si="94"/>
        <v/>
      </c>
      <c r="K1052" s="78" t="str">
        <f t="shared" si="95"/>
        <v/>
      </c>
    </row>
    <row r="1053" spans="1:11" x14ac:dyDescent="0.2">
      <c r="A1053" s="12" t="str">
        <f>IFERROR(IF(A1052+1&lt;=Duration*VLOOKUP(PaymentFrqcy,Mapping!A:B,2,FALSE),A1052+1,""),"")</f>
        <v/>
      </c>
      <c r="B1053" s="58" t="str">
        <f t="shared" si="96"/>
        <v/>
      </c>
      <c r="C1053" s="59" t="str">
        <f t="shared" si="91"/>
        <v/>
      </c>
      <c r="D1053" s="60" t="str">
        <f t="shared" si="92"/>
        <v/>
      </c>
      <c r="E1053" s="61" t="str">
        <f>IF(A1053="","",InterestRate/VLOOKUP(PaymentFrqcy,Mapping!$A:$B,2,FALSE))</f>
        <v/>
      </c>
      <c r="F1053" s="62" t="str">
        <f>IF(A1053="","",PMT(E1053,Duration*VLOOKUP(PaymentFrqcy,Mapping!A:B,2,FALSE),LoanAmount,,VLOOKUP(PaymentsDue,Mapping!$A:$B,2,FALSE)))</f>
        <v/>
      </c>
      <c r="G1053" s="62" t="str">
        <f>IF(A1053="","",PPMT(E1053,A1053,Duration*VLOOKUP(PaymentFrqcy,Mapping!A:B,2,FALSE),LoanAmount,,VLOOKUP(PaymentsDue,Mapping!$A:$B,2,FALSE)))</f>
        <v/>
      </c>
      <c r="H1053" s="62" t="str">
        <f>IF(A1053="","",IPMT(E1053,A1053,Duration*VLOOKUP(PaymentFrqcy,Mapping!$A:$B,2,FALSE),LoanAmount,,VLOOKUP(PaymentsDue,Mapping!$A:$B,2,FALSE)))</f>
        <v/>
      </c>
      <c r="I1053" s="58" t="str">
        <f t="shared" si="93"/>
        <v/>
      </c>
      <c r="J1053" s="12" t="str">
        <f t="shared" si="94"/>
        <v/>
      </c>
      <c r="K1053" s="78" t="str">
        <f t="shared" si="95"/>
        <v/>
      </c>
    </row>
    <row r="1054" spans="1:11" x14ac:dyDescent="0.2">
      <c r="A1054" s="12" t="str">
        <f>IFERROR(IF(A1053+1&lt;=Duration*VLOOKUP(PaymentFrqcy,Mapping!A:B,2,FALSE),A1053+1,""),"")</f>
        <v/>
      </c>
      <c r="B1054" s="58" t="str">
        <f t="shared" si="96"/>
        <v/>
      </c>
      <c r="C1054" s="59" t="str">
        <f t="shared" si="91"/>
        <v/>
      </c>
      <c r="D1054" s="60" t="str">
        <f t="shared" si="92"/>
        <v/>
      </c>
      <c r="E1054" s="61" t="str">
        <f>IF(A1054="","",InterestRate/VLOOKUP(PaymentFrqcy,Mapping!$A:$B,2,FALSE))</f>
        <v/>
      </c>
      <c r="F1054" s="62" t="str">
        <f>IF(A1054="","",PMT(E1054,Duration*VLOOKUP(PaymentFrqcy,Mapping!A:B,2,FALSE),LoanAmount,,VLOOKUP(PaymentsDue,Mapping!$A:$B,2,FALSE)))</f>
        <v/>
      </c>
      <c r="G1054" s="62" t="str">
        <f>IF(A1054="","",PPMT(E1054,A1054,Duration*VLOOKUP(PaymentFrqcy,Mapping!A:B,2,FALSE),LoanAmount,,VLOOKUP(PaymentsDue,Mapping!$A:$B,2,FALSE)))</f>
        <v/>
      </c>
      <c r="H1054" s="62" t="str">
        <f>IF(A1054="","",IPMT(E1054,A1054,Duration*VLOOKUP(PaymentFrqcy,Mapping!$A:$B,2,FALSE),LoanAmount,,VLOOKUP(PaymentsDue,Mapping!$A:$B,2,FALSE)))</f>
        <v/>
      </c>
      <c r="I1054" s="58" t="str">
        <f t="shared" si="93"/>
        <v/>
      </c>
      <c r="J1054" s="12" t="str">
        <f t="shared" si="94"/>
        <v/>
      </c>
      <c r="K1054" s="78" t="str">
        <f t="shared" si="95"/>
        <v/>
      </c>
    </row>
    <row r="1055" spans="1:11" x14ac:dyDescent="0.2">
      <c r="A1055" s="12" t="str">
        <f>IFERROR(IF(A1054+1&lt;=Duration*VLOOKUP(PaymentFrqcy,Mapping!A:B,2,FALSE),A1054+1,""),"")</f>
        <v/>
      </c>
      <c r="B1055" s="58" t="str">
        <f t="shared" si="96"/>
        <v/>
      </c>
      <c r="C1055" s="59" t="str">
        <f t="shared" si="91"/>
        <v/>
      </c>
      <c r="D1055" s="60" t="str">
        <f t="shared" si="92"/>
        <v/>
      </c>
      <c r="E1055" s="61" t="str">
        <f>IF(A1055="","",InterestRate/VLOOKUP(PaymentFrqcy,Mapping!$A:$B,2,FALSE))</f>
        <v/>
      </c>
      <c r="F1055" s="62" t="str">
        <f>IF(A1055="","",PMT(E1055,Duration*VLOOKUP(PaymentFrqcy,Mapping!A:B,2,FALSE),LoanAmount,,VLOOKUP(PaymentsDue,Mapping!$A:$B,2,FALSE)))</f>
        <v/>
      </c>
      <c r="G1055" s="62" t="str">
        <f>IF(A1055="","",PPMT(E1055,A1055,Duration*VLOOKUP(PaymentFrqcy,Mapping!A:B,2,FALSE),LoanAmount,,VLOOKUP(PaymentsDue,Mapping!$A:$B,2,FALSE)))</f>
        <v/>
      </c>
      <c r="H1055" s="62" t="str">
        <f>IF(A1055="","",IPMT(E1055,A1055,Duration*VLOOKUP(PaymentFrqcy,Mapping!$A:$B,2,FALSE),LoanAmount,,VLOOKUP(PaymentsDue,Mapping!$A:$B,2,FALSE)))</f>
        <v/>
      </c>
      <c r="I1055" s="58" t="str">
        <f t="shared" si="93"/>
        <v/>
      </c>
      <c r="J1055" s="12" t="str">
        <f t="shared" si="94"/>
        <v/>
      </c>
      <c r="K1055" s="78" t="str">
        <f t="shared" si="95"/>
        <v/>
      </c>
    </row>
    <row r="1056" spans="1:11" x14ac:dyDescent="0.2">
      <c r="A1056" s="12" t="str">
        <f>IFERROR(IF(A1055+1&lt;=Duration*VLOOKUP(PaymentFrqcy,Mapping!A:B,2,FALSE),A1055+1,""),"")</f>
        <v/>
      </c>
      <c r="B1056" s="58" t="str">
        <f t="shared" si="96"/>
        <v/>
      </c>
      <c r="C1056" s="59" t="str">
        <f t="shared" si="91"/>
        <v/>
      </c>
      <c r="D1056" s="60" t="str">
        <f t="shared" si="92"/>
        <v/>
      </c>
      <c r="E1056" s="61" t="str">
        <f>IF(A1056="","",InterestRate/VLOOKUP(PaymentFrqcy,Mapping!$A:$B,2,FALSE))</f>
        <v/>
      </c>
      <c r="F1056" s="62" t="str">
        <f>IF(A1056="","",PMT(E1056,Duration*VLOOKUP(PaymentFrqcy,Mapping!A:B,2,FALSE),LoanAmount,,VLOOKUP(PaymentsDue,Mapping!$A:$B,2,FALSE)))</f>
        <v/>
      </c>
      <c r="G1056" s="62" t="str">
        <f>IF(A1056="","",PPMT(E1056,A1056,Duration*VLOOKUP(PaymentFrqcy,Mapping!A:B,2,FALSE),LoanAmount,,VLOOKUP(PaymentsDue,Mapping!$A:$B,2,FALSE)))</f>
        <v/>
      </c>
      <c r="H1056" s="62" t="str">
        <f>IF(A1056="","",IPMT(E1056,A1056,Duration*VLOOKUP(PaymentFrqcy,Mapping!$A:$B,2,FALSE),LoanAmount,,VLOOKUP(PaymentsDue,Mapping!$A:$B,2,FALSE)))</f>
        <v/>
      </c>
      <c r="I1056" s="58" t="str">
        <f t="shared" si="93"/>
        <v/>
      </c>
      <c r="J1056" s="12" t="str">
        <f t="shared" si="94"/>
        <v/>
      </c>
      <c r="K1056" s="78" t="str">
        <f t="shared" si="95"/>
        <v/>
      </c>
    </row>
    <row r="1057" spans="1:11" x14ac:dyDescent="0.2">
      <c r="A1057" s="12" t="str">
        <f>IFERROR(IF(A1056+1&lt;=Duration*VLOOKUP(PaymentFrqcy,Mapping!A:B,2,FALSE),A1056+1,""),"")</f>
        <v/>
      </c>
      <c r="B1057" s="58" t="str">
        <f t="shared" si="96"/>
        <v/>
      </c>
      <c r="C1057" s="59" t="str">
        <f t="shared" si="91"/>
        <v/>
      </c>
      <c r="D1057" s="60" t="str">
        <f t="shared" si="92"/>
        <v/>
      </c>
      <c r="E1057" s="61" t="str">
        <f>IF(A1057="","",InterestRate/VLOOKUP(PaymentFrqcy,Mapping!$A:$B,2,FALSE))</f>
        <v/>
      </c>
      <c r="F1057" s="62" t="str">
        <f>IF(A1057="","",PMT(E1057,Duration*VLOOKUP(PaymentFrqcy,Mapping!A:B,2,FALSE),LoanAmount,,VLOOKUP(PaymentsDue,Mapping!$A:$B,2,FALSE)))</f>
        <v/>
      </c>
      <c r="G1057" s="62" t="str">
        <f>IF(A1057="","",PPMT(E1057,A1057,Duration*VLOOKUP(PaymentFrqcy,Mapping!A:B,2,FALSE),LoanAmount,,VLOOKUP(PaymentsDue,Mapping!$A:$B,2,FALSE)))</f>
        <v/>
      </c>
      <c r="H1057" s="62" t="str">
        <f>IF(A1057="","",IPMT(E1057,A1057,Duration*VLOOKUP(PaymentFrqcy,Mapping!$A:$B,2,FALSE),LoanAmount,,VLOOKUP(PaymentsDue,Mapping!$A:$B,2,FALSE)))</f>
        <v/>
      </c>
      <c r="I1057" s="58" t="str">
        <f t="shared" si="93"/>
        <v/>
      </c>
      <c r="J1057" s="12" t="str">
        <f t="shared" si="94"/>
        <v/>
      </c>
      <c r="K1057" s="78" t="str">
        <f t="shared" si="95"/>
        <v/>
      </c>
    </row>
    <row r="1058" spans="1:11" x14ac:dyDescent="0.2">
      <c r="A1058" s="12" t="str">
        <f>IFERROR(IF(A1057+1&lt;=Duration*VLOOKUP(PaymentFrqcy,Mapping!A:B,2,FALSE),A1057+1,""),"")</f>
        <v/>
      </c>
      <c r="B1058" s="58" t="str">
        <f t="shared" si="96"/>
        <v/>
      </c>
      <c r="C1058" s="59" t="str">
        <f t="shared" si="91"/>
        <v/>
      </c>
      <c r="D1058" s="60" t="str">
        <f t="shared" si="92"/>
        <v/>
      </c>
      <c r="E1058" s="61" t="str">
        <f>IF(A1058="","",InterestRate/VLOOKUP(PaymentFrqcy,Mapping!$A:$B,2,FALSE))</f>
        <v/>
      </c>
      <c r="F1058" s="62" t="str">
        <f>IF(A1058="","",PMT(E1058,Duration*VLOOKUP(PaymentFrqcy,Mapping!A:B,2,FALSE),LoanAmount,,VLOOKUP(PaymentsDue,Mapping!$A:$B,2,FALSE)))</f>
        <v/>
      </c>
      <c r="G1058" s="62" t="str">
        <f>IF(A1058="","",PPMT(E1058,A1058,Duration*VLOOKUP(PaymentFrqcy,Mapping!A:B,2,FALSE),LoanAmount,,VLOOKUP(PaymentsDue,Mapping!$A:$B,2,FALSE)))</f>
        <v/>
      </c>
      <c r="H1058" s="62" t="str">
        <f>IF(A1058="","",IPMT(E1058,A1058,Duration*VLOOKUP(PaymentFrqcy,Mapping!$A:$B,2,FALSE),LoanAmount,,VLOOKUP(PaymentsDue,Mapping!$A:$B,2,FALSE)))</f>
        <v/>
      </c>
      <c r="I1058" s="58" t="str">
        <f t="shared" si="93"/>
        <v/>
      </c>
      <c r="J1058" s="12" t="str">
        <f t="shared" si="94"/>
        <v/>
      </c>
      <c r="K1058" s="78" t="str">
        <f t="shared" si="95"/>
        <v/>
      </c>
    </row>
    <row r="1059" spans="1:11" x14ac:dyDescent="0.2">
      <c r="A1059" s="12" t="str">
        <f>IFERROR(IF(A1058+1&lt;=Duration*VLOOKUP(PaymentFrqcy,Mapping!A:B,2,FALSE),A1058+1,""),"")</f>
        <v/>
      </c>
      <c r="B1059" s="58" t="str">
        <f t="shared" si="96"/>
        <v/>
      </c>
      <c r="C1059" s="59" t="str">
        <f t="shared" si="91"/>
        <v/>
      </c>
      <c r="D1059" s="60" t="str">
        <f t="shared" si="92"/>
        <v/>
      </c>
      <c r="E1059" s="61" t="str">
        <f>IF(A1059="","",InterestRate/VLOOKUP(PaymentFrqcy,Mapping!$A:$B,2,FALSE))</f>
        <v/>
      </c>
      <c r="F1059" s="62" t="str">
        <f>IF(A1059="","",PMT(E1059,Duration*VLOOKUP(PaymentFrqcy,Mapping!A:B,2,FALSE),LoanAmount,,VLOOKUP(PaymentsDue,Mapping!$A:$B,2,FALSE)))</f>
        <v/>
      </c>
      <c r="G1059" s="62" t="str">
        <f>IF(A1059="","",PPMT(E1059,A1059,Duration*VLOOKUP(PaymentFrqcy,Mapping!A:B,2,FALSE),LoanAmount,,VLOOKUP(PaymentsDue,Mapping!$A:$B,2,FALSE)))</f>
        <v/>
      </c>
      <c r="H1059" s="62" t="str">
        <f>IF(A1059="","",IPMT(E1059,A1059,Duration*VLOOKUP(PaymentFrqcy,Mapping!$A:$B,2,FALSE),LoanAmount,,VLOOKUP(PaymentsDue,Mapping!$A:$B,2,FALSE)))</f>
        <v/>
      </c>
      <c r="I1059" s="58" t="str">
        <f t="shared" si="93"/>
        <v/>
      </c>
      <c r="J1059" s="12" t="str">
        <f t="shared" si="94"/>
        <v/>
      </c>
      <c r="K1059" s="78" t="str">
        <f t="shared" si="95"/>
        <v/>
      </c>
    </row>
    <row r="1060" spans="1:11" x14ac:dyDescent="0.2">
      <c r="A1060" s="12" t="str">
        <f>IFERROR(IF(A1059+1&lt;=Duration*VLOOKUP(PaymentFrqcy,Mapping!A:B,2,FALSE),A1059+1,""),"")</f>
        <v/>
      </c>
      <c r="B1060" s="58" t="str">
        <f t="shared" si="96"/>
        <v/>
      </c>
      <c r="C1060" s="59" t="str">
        <f t="shared" si="91"/>
        <v/>
      </c>
      <c r="D1060" s="60" t="str">
        <f t="shared" si="92"/>
        <v/>
      </c>
      <c r="E1060" s="61" t="str">
        <f>IF(A1060="","",InterestRate/VLOOKUP(PaymentFrqcy,Mapping!$A:$B,2,FALSE))</f>
        <v/>
      </c>
      <c r="F1060" s="62" t="str">
        <f>IF(A1060="","",PMT(E1060,Duration*VLOOKUP(PaymentFrqcy,Mapping!A:B,2,FALSE),LoanAmount,,VLOOKUP(PaymentsDue,Mapping!$A:$B,2,FALSE)))</f>
        <v/>
      </c>
      <c r="G1060" s="62" t="str">
        <f>IF(A1060="","",PPMT(E1060,A1060,Duration*VLOOKUP(PaymentFrqcy,Mapping!A:B,2,FALSE),LoanAmount,,VLOOKUP(PaymentsDue,Mapping!$A:$B,2,FALSE)))</f>
        <v/>
      </c>
      <c r="H1060" s="62" t="str">
        <f>IF(A1060="","",IPMT(E1060,A1060,Duration*VLOOKUP(PaymentFrqcy,Mapping!$A:$B,2,FALSE),LoanAmount,,VLOOKUP(PaymentsDue,Mapping!$A:$B,2,FALSE)))</f>
        <v/>
      </c>
      <c r="I1060" s="58" t="str">
        <f t="shared" si="93"/>
        <v/>
      </c>
      <c r="J1060" s="12" t="str">
        <f t="shared" si="94"/>
        <v/>
      </c>
      <c r="K1060" s="78" t="str">
        <f t="shared" si="95"/>
        <v/>
      </c>
    </row>
    <row r="1061" spans="1:11" x14ac:dyDescent="0.2">
      <c r="A1061" s="12" t="str">
        <f>IFERROR(IF(A1060+1&lt;=Duration*VLOOKUP(PaymentFrqcy,Mapping!A:B,2,FALSE),A1060+1,""),"")</f>
        <v/>
      </c>
      <c r="B1061" s="58" t="str">
        <f t="shared" si="96"/>
        <v/>
      </c>
      <c r="C1061" s="59" t="str">
        <f t="shared" si="91"/>
        <v/>
      </c>
      <c r="D1061" s="60" t="str">
        <f t="shared" si="92"/>
        <v/>
      </c>
      <c r="E1061" s="61" t="str">
        <f>IF(A1061="","",InterestRate/VLOOKUP(PaymentFrqcy,Mapping!$A:$B,2,FALSE))</f>
        <v/>
      </c>
      <c r="F1061" s="62" t="str">
        <f>IF(A1061="","",PMT(E1061,Duration*VLOOKUP(PaymentFrqcy,Mapping!A:B,2,FALSE),LoanAmount,,VLOOKUP(PaymentsDue,Mapping!$A:$B,2,FALSE)))</f>
        <v/>
      </c>
      <c r="G1061" s="62" t="str">
        <f>IF(A1061="","",PPMT(E1061,A1061,Duration*VLOOKUP(PaymentFrqcy,Mapping!A:B,2,FALSE),LoanAmount,,VLOOKUP(PaymentsDue,Mapping!$A:$B,2,FALSE)))</f>
        <v/>
      </c>
      <c r="H1061" s="62" t="str">
        <f>IF(A1061="","",IPMT(E1061,A1061,Duration*VLOOKUP(PaymentFrqcy,Mapping!$A:$B,2,FALSE),LoanAmount,,VLOOKUP(PaymentsDue,Mapping!$A:$B,2,FALSE)))</f>
        <v/>
      </c>
      <c r="I1061" s="58" t="str">
        <f t="shared" si="93"/>
        <v/>
      </c>
      <c r="J1061" s="12" t="str">
        <f t="shared" si="94"/>
        <v/>
      </c>
      <c r="K1061" s="78" t="str">
        <f t="shared" si="95"/>
        <v/>
      </c>
    </row>
    <row r="1062" spans="1:11" x14ac:dyDescent="0.2">
      <c r="A1062" s="12" t="str">
        <f>IFERROR(IF(A1061+1&lt;=Duration*VLOOKUP(PaymentFrqcy,Mapping!A:B,2,FALSE),A1061+1,""),"")</f>
        <v/>
      </c>
      <c r="B1062" s="58" t="str">
        <f t="shared" si="96"/>
        <v/>
      </c>
      <c r="C1062" s="59" t="str">
        <f t="shared" si="91"/>
        <v/>
      </c>
      <c r="D1062" s="60" t="str">
        <f t="shared" si="92"/>
        <v/>
      </c>
      <c r="E1062" s="61" t="str">
        <f>IF(A1062="","",InterestRate/VLOOKUP(PaymentFrqcy,Mapping!$A:$B,2,FALSE))</f>
        <v/>
      </c>
      <c r="F1062" s="62" t="str">
        <f>IF(A1062="","",PMT(E1062,Duration*VLOOKUP(PaymentFrqcy,Mapping!A:B,2,FALSE),LoanAmount,,VLOOKUP(PaymentsDue,Mapping!$A:$B,2,FALSE)))</f>
        <v/>
      </c>
      <c r="G1062" s="62" t="str">
        <f>IF(A1062="","",PPMT(E1062,A1062,Duration*VLOOKUP(PaymentFrqcy,Mapping!A:B,2,FALSE),LoanAmount,,VLOOKUP(PaymentsDue,Mapping!$A:$B,2,FALSE)))</f>
        <v/>
      </c>
      <c r="H1062" s="62" t="str">
        <f>IF(A1062="","",IPMT(E1062,A1062,Duration*VLOOKUP(PaymentFrqcy,Mapping!$A:$B,2,FALSE),LoanAmount,,VLOOKUP(PaymentsDue,Mapping!$A:$B,2,FALSE)))</f>
        <v/>
      </c>
      <c r="I1062" s="58" t="str">
        <f t="shared" si="93"/>
        <v/>
      </c>
      <c r="J1062" s="12" t="str">
        <f t="shared" si="94"/>
        <v/>
      </c>
      <c r="K1062" s="78" t="str">
        <f t="shared" si="95"/>
        <v/>
      </c>
    </row>
    <row r="1063" spans="1:11" x14ac:dyDescent="0.2">
      <c r="A1063" s="12" t="str">
        <f>IFERROR(IF(A1062+1&lt;=Duration*VLOOKUP(PaymentFrqcy,Mapping!A:B,2,FALSE),A1062+1,""),"")</f>
        <v/>
      </c>
      <c r="B1063" s="58" t="str">
        <f t="shared" si="96"/>
        <v/>
      </c>
      <c r="C1063" s="59" t="str">
        <f t="shared" si="91"/>
        <v/>
      </c>
      <c r="D1063" s="60" t="str">
        <f t="shared" si="92"/>
        <v/>
      </c>
      <c r="E1063" s="61" t="str">
        <f>IF(A1063="","",InterestRate/VLOOKUP(PaymentFrqcy,Mapping!$A:$B,2,FALSE))</f>
        <v/>
      </c>
      <c r="F1063" s="62" t="str">
        <f>IF(A1063="","",PMT(E1063,Duration*VLOOKUP(PaymentFrqcy,Mapping!A:B,2,FALSE),LoanAmount,,VLOOKUP(PaymentsDue,Mapping!$A:$B,2,FALSE)))</f>
        <v/>
      </c>
      <c r="G1063" s="62" t="str">
        <f>IF(A1063="","",PPMT(E1063,A1063,Duration*VLOOKUP(PaymentFrqcy,Mapping!A:B,2,FALSE),LoanAmount,,VLOOKUP(PaymentsDue,Mapping!$A:$B,2,FALSE)))</f>
        <v/>
      </c>
      <c r="H1063" s="62" t="str">
        <f>IF(A1063="","",IPMT(E1063,A1063,Duration*VLOOKUP(PaymentFrqcy,Mapping!$A:$B,2,FALSE),LoanAmount,,VLOOKUP(PaymentsDue,Mapping!$A:$B,2,FALSE)))</f>
        <v/>
      </c>
      <c r="I1063" s="58" t="str">
        <f t="shared" si="93"/>
        <v/>
      </c>
      <c r="J1063" s="12" t="str">
        <f t="shared" si="94"/>
        <v/>
      </c>
      <c r="K1063" s="78" t="str">
        <f t="shared" si="95"/>
        <v/>
      </c>
    </row>
    <row r="1064" spans="1:11" x14ac:dyDescent="0.2">
      <c r="A1064" s="12" t="str">
        <f>IFERROR(IF(A1063+1&lt;=Duration*VLOOKUP(PaymentFrqcy,Mapping!A:B,2,FALSE),A1063+1,""),"")</f>
        <v/>
      </c>
      <c r="B1064" s="58" t="str">
        <f t="shared" si="96"/>
        <v/>
      </c>
      <c r="C1064" s="59" t="str">
        <f t="shared" si="91"/>
        <v/>
      </c>
      <c r="D1064" s="60" t="str">
        <f t="shared" si="92"/>
        <v/>
      </c>
      <c r="E1064" s="61" t="str">
        <f>IF(A1064="","",InterestRate/VLOOKUP(PaymentFrqcy,Mapping!$A:$B,2,FALSE))</f>
        <v/>
      </c>
      <c r="F1064" s="62" t="str">
        <f>IF(A1064="","",PMT(E1064,Duration*VLOOKUP(PaymentFrqcy,Mapping!A:B,2,FALSE),LoanAmount,,VLOOKUP(PaymentsDue,Mapping!$A:$B,2,FALSE)))</f>
        <v/>
      </c>
      <c r="G1064" s="62" t="str">
        <f>IF(A1064="","",PPMT(E1064,A1064,Duration*VLOOKUP(PaymentFrqcy,Mapping!A:B,2,FALSE),LoanAmount,,VLOOKUP(PaymentsDue,Mapping!$A:$B,2,FALSE)))</f>
        <v/>
      </c>
      <c r="H1064" s="62" t="str">
        <f>IF(A1064="","",IPMT(E1064,A1064,Duration*VLOOKUP(PaymentFrqcy,Mapping!$A:$B,2,FALSE),LoanAmount,,VLOOKUP(PaymentsDue,Mapping!$A:$B,2,FALSE)))</f>
        <v/>
      </c>
      <c r="I1064" s="58" t="str">
        <f t="shared" si="93"/>
        <v/>
      </c>
      <c r="J1064" s="12" t="str">
        <f t="shared" si="94"/>
        <v/>
      </c>
      <c r="K1064" s="78" t="str">
        <f t="shared" si="95"/>
        <v/>
      </c>
    </row>
    <row r="1065" spans="1:11" x14ac:dyDescent="0.2">
      <c r="A1065" s="12" t="str">
        <f>IFERROR(IF(A1064+1&lt;=Duration*VLOOKUP(PaymentFrqcy,Mapping!A:B,2,FALSE),A1064+1,""),"")</f>
        <v/>
      </c>
      <c r="B1065" s="58" t="str">
        <f t="shared" si="96"/>
        <v/>
      </c>
      <c r="C1065" s="59" t="str">
        <f t="shared" si="91"/>
        <v/>
      </c>
      <c r="D1065" s="60" t="str">
        <f t="shared" si="92"/>
        <v/>
      </c>
      <c r="E1065" s="61" t="str">
        <f>IF(A1065="","",InterestRate/VLOOKUP(PaymentFrqcy,Mapping!$A:$B,2,FALSE))</f>
        <v/>
      </c>
      <c r="F1065" s="62" t="str">
        <f>IF(A1065="","",PMT(E1065,Duration*VLOOKUP(PaymentFrqcy,Mapping!A:B,2,FALSE),LoanAmount,,VLOOKUP(PaymentsDue,Mapping!$A:$B,2,FALSE)))</f>
        <v/>
      </c>
      <c r="G1065" s="62" t="str">
        <f>IF(A1065="","",PPMT(E1065,A1065,Duration*VLOOKUP(PaymentFrqcy,Mapping!A:B,2,FALSE),LoanAmount,,VLOOKUP(PaymentsDue,Mapping!$A:$B,2,FALSE)))</f>
        <v/>
      </c>
      <c r="H1065" s="62" t="str">
        <f>IF(A1065="","",IPMT(E1065,A1065,Duration*VLOOKUP(PaymentFrqcy,Mapping!$A:$B,2,FALSE),LoanAmount,,VLOOKUP(PaymentsDue,Mapping!$A:$B,2,FALSE)))</f>
        <v/>
      </c>
      <c r="I1065" s="58" t="str">
        <f t="shared" si="93"/>
        <v/>
      </c>
      <c r="J1065" s="12" t="str">
        <f t="shared" si="94"/>
        <v/>
      </c>
      <c r="K1065" s="78" t="str">
        <f t="shared" si="95"/>
        <v/>
      </c>
    </row>
    <row r="1066" spans="1:11" x14ac:dyDescent="0.2">
      <c r="A1066" s="12" t="str">
        <f>IFERROR(IF(A1065+1&lt;=Duration*VLOOKUP(PaymentFrqcy,Mapping!A:B,2,FALSE),A1065+1,""),"")</f>
        <v/>
      </c>
      <c r="B1066" s="58" t="str">
        <f t="shared" si="96"/>
        <v/>
      </c>
      <c r="C1066" s="59" t="str">
        <f t="shared" si="91"/>
        <v/>
      </c>
      <c r="D1066" s="60" t="str">
        <f t="shared" si="92"/>
        <v/>
      </c>
      <c r="E1066" s="61" t="str">
        <f>IF(A1066="","",InterestRate/VLOOKUP(PaymentFrqcy,Mapping!$A:$B,2,FALSE))</f>
        <v/>
      </c>
      <c r="F1066" s="62" t="str">
        <f>IF(A1066="","",PMT(E1066,Duration*VLOOKUP(PaymentFrqcy,Mapping!A:B,2,FALSE),LoanAmount,,VLOOKUP(PaymentsDue,Mapping!$A:$B,2,FALSE)))</f>
        <v/>
      </c>
      <c r="G1066" s="62" t="str">
        <f>IF(A1066="","",PPMT(E1066,A1066,Duration*VLOOKUP(PaymentFrqcy,Mapping!A:B,2,FALSE),LoanAmount,,VLOOKUP(PaymentsDue,Mapping!$A:$B,2,FALSE)))</f>
        <v/>
      </c>
      <c r="H1066" s="62" t="str">
        <f>IF(A1066="","",IPMT(E1066,A1066,Duration*VLOOKUP(PaymentFrqcy,Mapping!$A:$B,2,FALSE),LoanAmount,,VLOOKUP(PaymentsDue,Mapping!$A:$B,2,FALSE)))</f>
        <v/>
      </c>
      <c r="I1066" s="58" t="str">
        <f t="shared" si="93"/>
        <v/>
      </c>
      <c r="J1066" s="12" t="str">
        <f t="shared" si="94"/>
        <v/>
      </c>
      <c r="K1066" s="78" t="str">
        <f t="shared" si="95"/>
        <v/>
      </c>
    </row>
    <row r="1067" spans="1:11" x14ac:dyDescent="0.2">
      <c r="A1067" s="12" t="str">
        <f>IFERROR(IF(A1066+1&lt;=Duration*VLOOKUP(PaymentFrqcy,Mapping!A:B,2,FALSE),A1066+1,""),"")</f>
        <v/>
      </c>
      <c r="B1067" s="58" t="str">
        <f t="shared" si="96"/>
        <v/>
      </c>
      <c r="C1067" s="59" t="str">
        <f t="shared" si="91"/>
        <v/>
      </c>
      <c r="D1067" s="60" t="str">
        <f t="shared" si="92"/>
        <v/>
      </c>
      <c r="E1067" s="61" t="str">
        <f>IF(A1067="","",InterestRate/VLOOKUP(PaymentFrqcy,Mapping!$A:$B,2,FALSE))</f>
        <v/>
      </c>
      <c r="F1067" s="62" t="str">
        <f>IF(A1067="","",PMT(E1067,Duration*VLOOKUP(PaymentFrqcy,Mapping!A:B,2,FALSE),LoanAmount,,VLOOKUP(PaymentsDue,Mapping!$A:$B,2,FALSE)))</f>
        <v/>
      </c>
      <c r="G1067" s="62" t="str">
        <f>IF(A1067="","",PPMT(E1067,A1067,Duration*VLOOKUP(PaymentFrqcy,Mapping!A:B,2,FALSE),LoanAmount,,VLOOKUP(PaymentsDue,Mapping!$A:$B,2,FALSE)))</f>
        <v/>
      </c>
      <c r="H1067" s="62" t="str">
        <f>IF(A1067="","",IPMT(E1067,A1067,Duration*VLOOKUP(PaymentFrqcy,Mapping!$A:$B,2,FALSE),LoanAmount,,VLOOKUP(PaymentsDue,Mapping!$A:$B,2,FALSE)))</f>
        <v/>
      </c>
      <c r="I1067" s="58" t="str">
        <f t="shared" si="93"/>
        <v/>
      </c>
      <c r="J1067" s="12" t="str">
        <f t="shared" si="94"/>
        <v/>
      </c>
      <c r="K1067" s="78" t="str">
        <f t="shared" si="95"/>
        <v/>
      </c>
    </row>
    <row r="1068" spans="1:11" x14ac:dyDescent="0.2">
      <c r="A1068" s="12" t="str">
        <f>IFERROR(IF(A1067+1&lt;=Duration*VLOOKUP(PaymentFrqcy,Mapping!A:B,2,FALSE),A1067+1,""),"")</f>
        <v/>
      </c>
      <c r="B1068" s="58" t="str">
        <f t="shared" si="96"/>
        <v/>
      </c>
      <c r="C1068" s="59" t="str">
        <f t="shared" si="91"/>
        <v/>
      </c>
      <c r="D1068" s="60" t="str">
        <f t="shared" si="92"/>
        <v/>
      </c>
      <c r="E1068" s="61" t="str">
        <f>IF(A1068="","",InterestRate/VLOOKUP(PaymentFrqcy,Mapping!$A:$B,2,FALSE))</f>
        <v/>
      </c>
      <c r="F1068" s="62" t="str">
        <f>IF(A1068="","",PMT(E1068,Duration*VLOOKUP(PaymentFrqcy,Mapping!A:B,2,FALSE),LoanAmount,,VLOOKUP(PaymentsDue,Mapping!$A:$B,2,FALSE)))</f>
        <v/>
      </c>
      <c r="G1068" s="62" t="str">
        <f>IF(A1068="","",PPMT(E1068,A1068,Duration*VLOOKUP(PaymentFrqcy,Mapping!A:B,2,FALSE),LoanAmount,,VLOOKUP(PaymentsDue,Mapping!$A:$B,2,FALSE)))</f>
        <v/>
      </c>
      <c r="H1068" s="62" t="str">
        <f>IF(A1068="","",IPMT(E1068,A1068,Duration*VLOOKUP(PaymentFrqcy,Mapping!$A:$B,2,FALSE),LoanAmount,,VLOOKUP(PaymentsDue,Mapping!$A:$B,2,FALSE)))</f>
        <v/>
      </c>
      <c r="I1068" s="58" t="str">
        <f t="shared" si="93"/>
        <v/>
      </c>
      <c r="J1068" s="12" t="str">
        <f t="shared" si="94"/>
        <v/>
      </c>
      <c r="K1068" s="78" t="str">
        <f t="shared" si="95"/>
        <v/>
      </c>
    </row>
    <row r="1069" spans="1:11" x14ac:dyDescent="0.2">
      <c r="A1069" s="12" t="str">
        <f>IFERROR(IF(A1068+1&lt;=Duration*VLOOKUP(PaymentFrqcy,Mapping!A:B,2,FALSE),A1068+1,""),"")</f>
        <v/>
      </c>
      <c r="B1069" s="58" t="str">
        <f t="shared" si="96"/>
        <v/>
      </c>
      <c r="C1069" s="59" t="str">
        <f t="shared" si="91"/>
        <v/>
      </c>
      <c r="D1069" s="60" t="str">
        <f t="shared" si="92"/>
        <v/>
      </c>
      <c r="E1069" s="61" t="str">
        <f>IF(A1069="","",InterestRate/VLOOKUP(PaymentFrqcy,Mapping!$A:$B,2,FALSE))</f>
        <v/>
      </c>
      <c r="F1069" s="62" t="str">
        <f>IF(A1069="","",PMT(E1069,Duration*VLOOKUP(PaymentFrqcy,Mapping!A:B,2,FALSE),LoanAmount,,VLOOKUP(PaymentsDue,Mapping!$A:$B,2,FALSE)))</f>
        <v/>
      </c>
      <c r="G1069" s="62" t="str">
        <f>IF(A1069="","",PPMT(E1069,A1069,Duration*VLOOKUP(PaymentFrqcy,Mapping!A:B,2,FALSE),LoanAmount,,VLOOKUP(PaymentsDue,Mapping!$A:$B,2,FALSE)))</f>
        <v/>
      </c>
      <c r="H1069" s="62" t="str">
        <f>IF(A1069="","",IPMT(E1069,A1069,Duration*VLOOKUP(PaymentFrqcy,Mapping!$A:$B,2,FALSE),LoanAmount,,VLOOKUP(PaymentsDue,Mapping!$A:$B,2,FALSE)))</f>
        <v/>
      </c>
      <c r="I1069" s="58" t="str">
        <f t="shared" si="93"/>
        <v/>
      </c>
      <c r="J1069" s="12" t="str">
        <f t="shared" si="94"/>
        <v/>
      </c>
      <c r="K1069" s="78" t="str">
        <f t="shared" si="95"/>
        <v/>
      </c>
    </row>
    <row r="1070" spans="1:11" x14ac:dyDescent="0.2">
      <c r="A1070" s="12" t="str">
        <f>IFERROR(IF(A1069+1&lt;=Duration*VLOOKUP(PaymentFrqcy,Mapping!A:B,2,FALSE),A1069+1,""),"")</f>
        <v/>
      </c>
      <c r="B1070" s="58" t="str">
        <f t="shared" si="96"/>
        <v/>
      </c>
      <c r="C1070" s="59" t="str">
        <f t="shared" ref="C1070:C1133" si="97">IF(AND(A1070&lt;&gt;"",PaymentFrqcy="Monthly"),DATE(YEAR(C1069),MONTH(C1069)+1,DAY(C1069)),IF(AND(A1070&lt;&gt;"",PaymentFrqcy="Quarterly"),DATE(YEAR(C1069),MONTH(C1069)+3,DAY(C1069)),IF(AND(A1070&lt;&gt;"",PaymentFrqcy="Semi-Annually"),DATE(YEAR(C1069),MONTH(C1069)+6,DAY(C1069)),"")))</f>
        <v/>
      </c>
      <c r="D1070" s="60" t="str">
        <f t="shared" ref="D1070:D1133" si="98">IFERROR(YEAR(C1070),"")</f>
        <v/>
      </c>
      <c r="E1070" s="61" t="str">
        <f>IF(A1070="","",InterestRate/VLOOKUP(PaymentFrqcy,Mapping!$A:$B,2,FALSE))</f>
        <v/>
      </c>
      <c r="F1070" s="62" t="str">
        <f>IF(A1070="","",PMT(E1070,Duration*VLOOKUP(PaymentFrqcy,Mapping!A:B,2,FALSE),LoanAmount,,VLOOKUP(PaymentsDue,Mapping!$A:$B,2,FALSE)))</f>
        <v/>
      </c>
      <c r="G1070" s="62" t="str">
        <f>IF(A1070="","",PPMT(E1070,A1070,Duration*VLOOKUP(PaymentFrqcy,Mapping!A:B,2,FALSE),LoanAmount,,VLOOKUP(PaymentsDue,Mapping!$A:$B,2,FALSE)))</f>
        <v/>
      </c>
      <c r="H1070" s="62" t="str">
        <f>IF(A1070="","",IPMT(E1070,A1070,Duration*VLOOKUP(PaymentFrqcy,Mapping!$A:$B,2,FALSE),LoanAmount,,VLOOKUP(PaymentsDue,Mapping!$A:$B,2,FALSE)))</f>
        <v/>
      </c>
      <c r="I1070" s="58" t="str">
        <f t="shared" ref="I1070:I1133" si="99">IFERROR(B1070+G1070,"")</f>
        <v/>
      </c>
      <c r="J1070" s="12" t="str">
        <f t="shared" ref="J1070:J1133" si="100">IF(A1070="","",MONTH(C1070))</f>
        <v/>
      </c>
      <c r="K1070" s="78" t="str">
        <f t="shared" ref="K1070:K1133" si="101">IF(A1070="","",YEAR(C1070))</f>
        <v/>
      </c>
    </row>
    <row r="1071" spans="1:11" x14ac:dyDescent="0.2">
      <c r="A1071" s="12" t="str">
        <f>IFERROR(IF(A1070+1&lt;=Duration*VLOOKUP(PaymentFrqcy,Mapping!A:B,2,FALSE),A1070+1,""),"")</f>
        <v/>
      </c>
      <c r="B1071" s="58" t="str">
        <f t="shared" si="96"/>
        <v/>
      </c>
      <c r="C1071" s="59" t="str">
        <f t="shared" si="97"/>
        <v/>
      </c>
      <c r="D1071" s="60" t="str">
        <f t="shared" si="98"/>
        <v/>
      </c>
      <c r="E1071" s="61" t="str">
        <f>IF(A1071="","",InterestRate/VLOOKUP(PaymentFrqcy,Mapping!$A:$B,2,FALSE))</f>
        <v/>
      </c>
      <c r="F1071" s="62" t="str">
        <f>IF(A1071="","",PMT(E1071,Duration*VLOOKUP(PaymentFrqcy,Mapping!A:B,2,FALSE),LoanAmount,,VLOOKUP(PaymentsDue,Mapping!$A:$B,2,FALSE)))</f>
        <v/>
      </c>
      <c r="G1071" s="62" t="str">
        <f>IF(A1071="","",PPMT(E1071,A1071,Duration*VLOOKUP(PaymentFrqcy,Mapping!A:B,2,FALSE),LoanAmount,,VLOOKUP(PaymentsDue,Mapping!$A:$B,2,FALSE)))</f>
        <v/>
      </c>
      <c r="H1071" s="62" t="str">
        <f>IF(A1071="","",IPMT(E1071,A1071,Duration*VLOOKUP(PaymentFrqcy,Mapping!$A:$B,2,FALSE),LoanAmount,,VLOOKUP(PaymentsDue,Mapping!$A:$B,2,FALSE)))</f>
        <v/>
      </c>
      <c r="I1071" s="58" t="str">
        <f t="shared" si="99"/>
        <v/>
      </c>
      <c r="J1071" s="12" t="str">
        <f t="shared" si="100"/>
        <v/>
      </c>
      <c r="K1071" s="78" t="str">
        <f t="shared" si="101"/>
        <v/>
      </c>
    </row>
    <row r="1072" spans="1:11" x14ac:dyDescent="0.2">
      <c r="A1072" s="12" t="str">
        <f>IFERROR(IF(A1071+1&lt;=Duration*VLOOKUP(PaymentFrqcy,Mapping!A:B,2,FALSE),A1071+1,""),"")</f>
        <v/>
      </c>
      <c r="B1072" s="58" t="str">
        <f t="shared" si="96"/>
        <v/>
      </c>
      <c r="C1072" s="59" t="str">
        <f t="shared" si="97"/>
        <v/>
      </c>
      <c r="D1072" s="60" t="str">
        <f t="shared" si="98"/>
        <v/>
      </c>
      <c r="E1072" s="61" t="str">
        <f>IF(A1072="","",InterestRate/VLOOKUP(PaymentFrqcy,Mapping!$A:$B,2,FALSE))</f>
        <v/>
      </c>
      <c r="F1072" s="62" t="str">
        <f>IF(A1072="","",PMT(E1072,Duration*VLOOKUP(PaymentFrqcy,Mapping!A:B,2,FALSE),LoanAmount,,VLOOKUP(PaymentsDue,Mapping!$A:$B,2,FALSE)))</f>
        <v/>
      </c>
      <c r="G1072" s="62" t="str">
        <f>IF(A1072="","",PPMT(E1072,A1072,Duration*VLOOKUP(PaymentFrqcy,Mapping!A:B,2,FALSE),LoanAmount,,VLOOKUP(PaymentsDue,Mapping!$A:$B,2,FALSE)))</f>
        <v/>
      </c>
      <c r="H1072" s="62" t="str">
        <f>IF(A1072="","",IPMT(E1072,A1072,Duration*VLOOKUP(PaymentFrqcy,Mapping!$A:$B,2,FALSE),LoanAmount,,VLOOKUP(PaymentsDue,Mapping!$A:$B,2,FALSE)))</f>
        <v/>
      </c>
      <c r="I1072" s="58" t="str">
        <f t="shared" si="99"/>
        <v/>
      </c>
      <c r="J1072" s="12" t="str">
        <f t="shared" si="100"/>
        <v/>
      </c>
      <c r="K1072" s="78" t="str">
        <f t="shared" si="101"/>
        <v/>
      </c>
    </row>
    <row r="1073" spans="1:11" x14ac:dyDescent="0.2">
      <c r="A1073" s="12" t="str">
        <f>IFERROR(IF(A1072+1&lt;=Duration*VLOOKUP(PaymentFrqcy,Mapping!A:B,2,FALSE),A1072+1,""),"")</f>
        <v/>
      </c>
      <c r="B1073" s="58" t="str">
        <f t="shared" si="96"/>
        <v/>
      </c>
      <c r="C1073" s="59" t="str">
        <f t="shared" si="97"/>
        <v/>
      </c>
      <c r="D1073" s="60" t="str">
        <f t="shared" si="98"/>
        <v/>
      </c>
      <c r="E1073" s="61" t="str">
        <f>IF(A1073="","",InterestRate/VLOOKUP(PaymentFrqcy,Mapping!$A:$B,2,FALSE))</f>
        <v/>
      </c>
      <c r="F1073" s="62" t="str">
        <f>IF(A1073="","",PMT(E1073,Duration*VLOOKUP(PaymentFrqcy,Mapping!A:B,2,FALSE),LoanAmount,,VLOOKUP(PaymentsDue,Mapping!$A:$B,2,FALSE)))</f>
        <v/>
      </c>
      <c r="G1073" s="62" t="str">
        <f>IF(A1073="","",PPMT(E1073,A1073,Duration*VLOOKUP(PaymentFrqcy,Mapping!A:B,2,FALSE),LoanAmount,,VLOOKUP(PaymentsDue,Mapping!$A:$B,2,FALSE)))</f>
        <v/>
      </c>
      <c r="H1073" s="62" t="str">
        <f>IF(A1073="","",IPMT(E1073,A1073,Duration*VLOOKUP(PaymentFrqcy,Mapping!$A:$B,2,FALSE),LoanAmount,,VLOOKUP(PaymentsDue,Mapping!$A:$B,2,FALSE)))</f>
        <v/>
      </c>
      <c r="I1073" s="58" t="str">
        <f t="shared" si="99"/>
        <v/>
      </c>
      <c r="J1073" s="12" t="str">
        <f t="shared" si="100"/>
        <v/>
      </c>
      <c r="K1073" s="78" t="str">
        <f t="shared" si="101"/>
        <v/>
      </c>
    </row>
    <row r="1074" spans="1:11" x14ac:dyDescent="0.2">
      <c r="A1074" s="12" t="str">
        <f>IFERROR(IF(A1073+1&lt;=Duration*VLOOKUP(PaymentFrqcy,Mapping!A:B,2,FALSE),A1073+1,""),"")</f>
        <v/>
      </c>
      <c r="B1074" s="58" t="str">
        <f t="shared" si="96"/>
        <v/>
      </c>
      <c r="C1074" s="59" t="str">
        <f t="shared" si="97"/>
        <v/>
      </c>
      <c r="D1074" s="60" t="str">
        <f t="shared" si="98"/>
        <v/>
      </c>
      <c r="E1074" s="61" t="str">
        <f>IF(A1074="","",InterestRate/VLOOKUP(PaymentFrqcy,Mapping!$A:$B,2,FALSE))</f>
        <v/>
      </c>
      <c r="F1074" s="62" t="str">
        <f>IF(A1074="","",PMT(E1074,Duration*VLOOKUP(PaymentFrqcy,Mapping!A:B,2,FALSE),LoanAmount,,VLOOKUP(PaymentsDue,Mapping!$A:$B,2,FALSE)))</f>
        <v/>
      </c>
      <c r="G1074" s="62" t="str">
        <f>IF(A1074="","",PPMT(E1074,A1074,Duration*VLOOKUP(PaymentFrqcy,Mapping!A:B,2,FALSE),LoanAmount,,VLOOKUP(PaymentsDue,Mapping!$A:$B,2,FALSE)))</f>
        <v/>
      </c>
      <c r="H1074" s="62" t="str">
        <f>IF(A1074="","",IPMT(E1074,A1074,Duration*VLOOKUP(PaymentFrqcy,Mapping!$A:$B,2,FALSE),LoanAmount,,VLOOKUP(PaymentsDue,Mapping!$A:$B,2,FALSE)))</f>
        <v/>
      </c>
      <c r="I1074" s="58" t="str">
        <f t="shared" si="99"/>
        <v/>
      </c>
      <c r="J1074" s="12" t="str">
        <f t="shared" si="100"/>
        <v/>
      </c>
      <c r="K1074" s="78" t="str">
        <f t="shared" si="101"/>
        <v/>
      </c>
    </row>
    <row r="1075" spans="1:11" x14ac:dyDescent="0.2">
      <c r="A1075" s="12" t="str">
        <f>IFERROR(IF(A1074+1&lt;=Duration*VLOOKUP(PaymentFrqcy,Mapping!A:B,2,FALSE),A1074+1,""),"")</f>
        <v/>
      </c>
      <c r="B1075" s="58" t="str">
        <f t="shared" si="96"/>
        <v/>
      </c>
      <c r="C1075" s="59" t="str">
        <f t="shared" si="97"/>
        <v/>
      </c>
      <c r="D1075" s="60" t="str">
        <f t="shared" si="98"/>
        <v/>
      </c>
      <c r="E1075" s="61" t="str">
        <f>IF(A1075="","",InterestRate/VLOOKUP(PaymentFrqcy,Mapping!$A:$B,2,FALSE))</f>
        <v/>
      </c>
      <c r="F1075" s="62" t="str">
        <f>IF(A1075="","",PMT(E1075,Duration*VLOOKUP(PaymentFrqcy,Mapping!A:B,2,FALSE),LoanAmount,,VLOOKUP(PaymentsDue,Mapping!$A:$B,2,FALSE)))</f>
        <v/>
      </c>
      <c r="G1075" s="62" t="str">
        <f>IF(A1075="","",PPMT(E1075,A1075,Duration*VLOOKUP(PaymentFrqcy,Mapping!A:B,2,FALSE),LoanAmount,,VLOOKUP(PaymentsDue,Mapping!$A:$B,2,FALSE)))</f>
        <v/>
      </c>
      <c r="H1075" s="62" t="str">
        <f>IF(A1075="","",IPMT(E1075,A1075,Duration*VLOOKUP(PaymentFrqcy,Mapping!$A:$B,2,FALSE),LoanAmount,,VLOOKUP(PaymentsDue,Mapping!$A:$B,2,FALSE)))</f>
        <v/>
      </c>
      <c r="I1075" s="58" t="str">
        <f t="shared" si="99"/>
        <v/>
      </c>
      <c r="J1075" s="12" t="str">
        <f t="shared" si="100"/>
        <v/>
      </c>
      <c r="K1075" s="78" t="str">
        <f t="shared" si="101"/>
        <v/>
      </c>
    </row>
    <row r="1076" spans="1:11" x14ac:dyDescent="0.2">
      <c r="A1076" s="12" t="str">
        <f>IFERROR(IF(A1075+1&lt;=Duration*VLOOKUP(PaymentFrqcy,Mapping!A:B,2,FALSE),A1075+1,""),"")</f>
        <v/>
      </c>
      <c r="B1076" s="58" t="str">
        <f t="shared" ref="B1076:B1139" si="102">IFERROR(IF(ROUNDDOWN(I1075,0)=0,"",I1075),"")</f>
        <v/>
      </c>
      <c r="C1076" s="59" t="str">
        <f t="shared" si="97"/>
        <v/>
      </c>
      <c r="D1076" s="60" t="str">
        <f t="shared" si="98"/>
        <v/>
      </c>
      <c r="E1076" s="61" t="str">
        <f>IF(A1076="","",InterestRate/VLOOKUP(PaymentFrqcy,Mapping!$A:$B,2,FALSE))</f>
        <v/>
      </c>
      <c r="F1076" s="62" t="str">
        <f>IF(A1076="","",PMT(E1076,Duration*VLOOKUP(PaymentFrqcy,Mapping!A:B,2,FALSE),LoanAmount,,VLOOKUP(PaymentsDue,Mapping!$A:$B,2,FALSE)))</f>
        <v/>
      </c>
      <c r="G1076" s="62" t="str">
        <f>IF(A1076="","",PPMT(E1076,A1076,Duration*VLOOKUP(PaymentFrqcy,Mapping!A:B,2,FALSE),LoanAmount,,VLOOKUP(PaymentsDue,Mapping!$A:$B,2,FALSE)))</f>
        <v/>
      </c>
      <c r="H1076" s="62" t="str">
        <f>IF(A1076="","",IPMT(E1076,A1076,Duration*VLOOKUP(PaymentFrqcy,Mapping!$A:$B,2,FALSE),LoanAmount,,VLOOKUP(PaymentsDue,Mapping!$A:$B,2,FALSE)))</f>
        <v/>
      </c>
      <c r="I1076" s="58" t="str">
        <f t="shared" si="99"/>
        <v/>
      </c>
      <c r="J1076" s="12" t="str">
        <f t="shared" si="100"/>
        <v/>
      </c>
      <c r="K1076" s="78" t="str">
        <f t="shared" si="101"/>
        <v/>
      </c>
    </row>
    <row r="1077" spans="1:11" x14ac:dyDescent="0.2">
      <c r="A1077" s="12" t="str">
        <f>IFERROR(IF(A1076+1&lt;=Duration*VLOOKUP(PaymentFrqcy,Mapping!A:B,2,FALSE),A1076+1,""),"")</f>
        <v/>
      </c>
      <c r="B1077" s="58" t="str">
        <f t="shared" si="102"/>
        <v/>
      </c>
      <c r="C1077" s="59" t="str">
        <f t="shared" si="97"/>
        <v/>
      </c>
      <c r="D1077" s="60" t="str">
        <f t="shared" si="98"/>
        <v/>
      </c>
      <c r="E1077" s="61" t="str">
        <f>IF(A1077="","",InterestRate/VLOOKUP(PaymentFrqcy,Mapping!$A:$B,2,FALSE))</f>
        <v/>
      </c>
      <c r="F1077" s="62" t="str">
        <f>IF(A1077="","",PMT(E1077,Duration*VLOOKUP(PaymentFrqcy,Mapping!A:B,2,FALSE),LoanAmount,,VLOOKUP(PaymentsDue,Mapping!$A:$B,2,FALSE)))</f>
        <v/>
      </c>
      <c r="G1077" s="62" t="str">
        <f>IF(A1077="","",PPMT(E1077,A1077,Duration*VLOOKUP(PaymentFrqcy,Mapping!A:B,2,FALSE),LoanAmount,,VLOOKUP(PaymentsDue,Mapping!$A:$B,2,FALSE)))</f>
        <v/>
      </c>
      <c r="H1077" s="62" t="str">
        <f>IF(A1077="","",IPMT(E1077,A1077,Duration*VLOOKUP(PaymentFrqcy,Mapping!$A:$B,2,FALSE),LoanAmount,,VLOOKUP(PaymentsDue,Mapping!$A:$B,2,FALSE)))</f>
        <v/>
      </c>
      <c r="I1077" s="58" t="str">
        <f t="shared" si="99"/>
        <v/>
      </c>
      <c r="J1077" s="12" t="str">
        <f t="shared" si="100"/>
        <v/>
      </c>
      <c r="K1077" s="78" t="str">
        <f t="shared" si="101"/>
        <v/>
      </c>
    </row>
    <row r="1078" spans="1:11" x14ac:dyDescent="0.2">
      <c r="A1078" s="12" t="str">
        <f>IFERROR(IF(A1077+1&lt;=Duration*VLOOKUP(PaymentFrqcy,Mapping!A:B,2,FALSE),A1077+1,""),"")</f>
        <v/>
      </c>
      <c r="B1078" s="58" t="str">
        <f t="shared" si="102"/>
        <v/>
      </c>
      <c r="C1078" s="59" t="str">
        <f t="shared" si="97"/>
        <v/>
      </c>
      <c r="D1078" s="60" t="str">
        <f t="shared" si="98"/>
        <v/>
      </c>
      <c r="E1078" s="61" t="str">
        <f>IF(A1078="","",InterestRate/VLOOKUP(PaymentFrqcy,Mapping!$A:$B,2,FALSE))</f>
        <v/>
      </c>
      <c r="F1078" s="62" t="str">
        <f>IF(A1078="","",PMT(E1078,Duration*VLOOKUP(PaymentFrqcy,Mapping!A:B,2,FALSE),LoanAmount,,VLOOKUP(PaymentsDue,Mapping!$A:$B,2,FALSE)))</f>
        <v/>
      </c>
      <c r="G1078" s="62" t="str">
        <f>IF(A1078="","",PPMT(E1078,A1078,Duration*VLOOKUP(PaymentFrqcy,Mapping!A:B,2,FALSE),LoanAmount,,VLOOKUP(PaymentsDue,Mapping!$A:$B,2,FALSE)))</f>
        <v/>
      </c>
      <c r="H1078" s="62" t="str">
        <f>IF(A1078="","",IPMT(E1078,A1078,Duration*VLOOKUP(PaymentFrqcy,Mapping!$A:$B,2,FALSE),LoanAmount,,VLOOKUP(PaymentsDue,Mapping!$A:$B,2,FALSE)))</f>
        <v/>
      </c>
      <c r="I1078" s="58" t="str">
        <f t="shared" si="99"/>
        <v/>
      </c>
      <c r="J1078" s="12" t="str">
        <f t="shared" si="100"/>
        <v/>
      </c>
      <c r="K1078" s="78" t="str">
        <f t="shared" si="101"/>
        <v/>
      </c>
    </row>
    <row r="1079" spans="1:11" x14ac:dyDescent="0.2">
      <c r="A1079" s="12" t="str">
        <f>IFERROR(IF(A1078+1&lt;=Duration*VLOOKUP(PaymentFrqcy,Mapping!A:B,2,FALSE),A1078+1,""),"")</f>
        <v/>
      </c>
      <c r="B1079" s="58" t="str">
        <f t="shared" si="102"/>
        <v/>
      </c>
      <c r="C1079" s="59" t="str">
        <f t="shared" si="97"/>
        <v/>
      </c>
      <c r="D1079" s="60" t="str">
        <f t="shared" si="98"/>
        <v/>
      </c>
      <c r="E1079" s="61" t="str">
        <f>IF(A1079="","",InterestRate/VLOOKUP(PaymentFrqcy,Mapping!$A:$B,2,FALSE))</f>
        <v/>
      </c>
      <c r="F1079" s="62" t="str">
        <f>IF(A1079="","",PMT(E1079,Duration*VLOOKUP(PaymentFrqcy,Mapping!A:B,2,FALSE),LoanAmount,,VLOOKUP(PaymentsDue,Mapping!$A:$B,2,FALSE)))</f>
        <v/>
      </c>
      <c r="G1079" s="62" t="str">
        <f>IF(A1079="","",PPMT(E1079,A1079,Duration*VLOOKUP(PaymentFrqcy,Mapping!A:B,2,FALSE),LoanAmount,,VLOOKUP(PaymentsDue,Mapping!$A:$B,2,FALSE)))</f>
        <v/>
      </c>
      <c r="H1079" s="62" t="str">
        <f>IF(A1079="","",IPMT(E1079,A1079,Duration*VLOOKUP(PaymentFrqcy,Mapping!$A:$B,2,FALSE),LoanAmount,,VLOOKUP(PaymentsDue,Mapping!$A:$B,2,FALSE)))</f>
        <v/>
      </c>
      <c r="I1079" s="58" t="str">
        <f t="shared" si="99"/>
        <v/>
      </c>
      <c r="J1079" s="12" t="str">
        <f t="shared" si="100"/>
        <v/>
      </c>
      <c r="K1079" s="78" t="str">
        <f t="shared" si="101"/>
        <v/>
      </c>
    </row>
    <row r="1080" spans="1:11" x14ac:dyDescent="0.2">
      <c r="A1080" s="12" t="str">
        <f>IFERROR(IF(A1079+1&lt;=Duration*VLOOKUP(PaymentFrqcy,Mapping!A:B,2,FALSE),A1079+1,""),"")</f>
        <v/>
      </c>
      <c r="B1080" s="58" t="str">
        <f t="shared" si="102"/>
        <v/>
      </c>
      <c r="C1080" s="59" t="str">
        <f t="shared" si="97"/>
        <v/>
      </c>
      <c r="D1080" s="60" t="str">
        <f t="shared" si="98"/>
        <v/>
      </c>
      <c r="E1080" s="61" t="str">
        <f>IF(A1080="","",InterestRate/VLOOKUP(PaymentFrqcy,Mapping!$A:$B,2,FALSE))</f>
        <v/>
      </c>
      <c r="F1080" s="62" t="str">
        <f>IF(A1080="","",PMT(E1080,Duration*VLOOKUP(PaymentFrqcy,Mapping!A:B,2,FALSE),LoanAmount,,VLOOKUP(PaymentsDue,Mapping!$A:$B,2,FALSE)))</f>
        <v/>
      </c>
      <c r="G1080" s="62" t="str">
        <f>IF(A1080="","",PPMT(E1080,A1080,Duration*VLOOKUP(PaymentFrqcy,Mapping!A:B,2,FALSE),LoanAmount,,VLOOKUP(PaymentsDue,Mapping!$A:$B,2,FALSE)))</f>
        <v/>
      </c>
      <c r="H1080" s="62" t="str">
        <f>IF(A1080="","",IPMT(E1080,A1080,Duration*VLOOKUP(PaymentFrqcy,Mapping!$A:$B,2,FALSE),LoanAmount,,VLOOKUP(PaymentsDue,Mapping!$A:$B,2,FALSE)))</f>
        <v/>
      </c>
      <c r="I1080" s="58" t="str">
        <f t="shared" si="99"/>
        <v/>
      </c>
      <c r="J1080" s="12" t="str">
        <f t="shared" si="100"/>
        <v/>
      </c>
      <c r="K1080" s="78" t="str">
        <f t="shared" si="101"/>
        <v/>
      </c>
    </row>
    <row r="1081" spans="1:11" x14ac:dyDescent="0.2">
      <c r="A1081" s="12" t="str">
        <f>IFERROR(IF(A1080+1&lt;=Duration*VLOOKUP(PaymentFrqcy,Mapping!A:B,2,FALSE),A1080+1,""),"")</f>
        <v/>
      </c>
      <c r="B1081" s="58" t="str">
        <f t="shared" si="102"/>
        <v/>
      </c>
      <c r="C1081" s="59" t="str">
        <f t="shared" si="97"/>
        <v/>
      </c>
      <c r="D1081" s="60" t="str">
        <f t="shared" si="98"/>
        <v/>
      </c>
      <c r="E1081" s="61" t="str">
        <f>IF(A1081="","",InterestRate/VLOOKUP(PaymentFrqcy,Mapping!$A:$B,2,FALSE))</f>
        <v/>
      </c>
      <c r="F1081" s="62" t="str">
        <f>IF(A1081="","",PMT(E1081,Duration*VLOOKUP(PaymentFrqcy,Mapping!A:B,2,FALSE),LoanAmount,,VLOOKUP(PaymentsDue,Mapping!$A:$B,2,FALSE)))</f>
        <v/>
      </c>
      <c r="G1081" s="62" t="str">
        <f>IF(A1081="","",PPMT(E1081,A1081,Duration*VLOOKUP(PaymentFrqcy,Mapping!A:B,2,FALSE),LoanAmount,,VLOOKUP(PaymentsDue,Mapping!$A:$B,2,FALSE)))</f>
        <v/>
      </c>
      <c r="H1081" s="62" t="str">
        <f>IF(A1081="","",IPMT(E1081,A1081,Duration*VLOOKUP(PaymentFrqcy,Mapping!$A:$B,2,FALSE),LoanAmount,,VLOOKUP(PaymentsDue,Mapping!$A:$B,2,FALSE)))</f>
        <v/>
      </c>
      <c r="I1081" s="58" t="str">
        <f t="shared" si="99"/>
        <v/>
      </c>
      <c r="J1081" s="12" t="str">
        <f t="shared" si="100"/>
        <v/>
      </c>
      <c r="K1081" s="78" t="str">
        <f t="shared" si="101"/>
        <v/>
      </c>
    </row>
    <row r="1082" spans="1:11" x14ac:dyDescent="0.2">
      <c r="A1082" s="12" t="str">
        <f>IFERROR(IF(A1081+1&lt;=Duration*VLOOKUP(PaymentFrqcy,Mapping!A:B,2,FALSE),A1081+1,""),"")</f>
        <v/>
      </c>
      <c r="B1082" s="58" t="str">
        <f t="shared" si="102"/>
        <v/>
      </c>
      <c r="C1082" s="59" t="str">
        <f t="shared" si="97"/>
        <v/>
      </c>
      <c r="D1082" s="60" t="str">
        <f t="shared" si="98"/>
        <v/>
      </c>
      <c r="E1082" s="61" t="str">
        <f>IF(A1082="","",InterestRate/VLOOKUP(PaymentFrqcy,Mapping!$A:$B,2,FALSE))</f>
        <v/>
      </c>
      <c r="F1082" s="62" t="str">
        <f>IF(A1082="","",PMT(E1082,Duration*VLOOKUP(PaymentFrqcy,Mapping!A:B,2,FALSE),LoanAmount,,VLOOKUP(PaymentsDue,Mapping!$A:$B,2,FALSE)))</f>
        <v/>
      </c>
      <c r="G1082" s="62" t="str">
        <f>IF(A1082="","",PPMT(E1082,A1082,Duration*VLOOKUP(PaymentFrqcy,Mapping!A:B,2,FALSE),LoanAmount,,VLOOKUP(PaymentsDue,Mapping!$A:$B,2,FALSE)))</f>
        <v/>
      </c>
      <c r="H1082" s="62" t="str">
        <f>IF(A1082="","",IPMT(E1082,A1082,Duration*VLOOKUP(PaymentFrqcy,Mapping!$A:$B,2,FALSE),LoanAmount,,VLOOKUP(PaymentsDue,Mapping!$A:$B,2,FALSE)))</f>
        <v/>
      </c>
      <c r="I1082" s="58" t="str">
        <f t="shared" si="99"/>
        <v/>
      </c>
      <c r="J1082" s="12" t="str">
        <f t="shared" si="100"/>
        <v/>
      </c>
      <c r="K1082" s="78" t="str">
        <f t="shared" si="101"/>
        <v/>
      </c>
    </row>
    <row r="1083" spans="1:11" x14ac:dyDescent="0.2">
      <c r="A1083" s="12" t="str">
        <f>IFERROR(IF(A1082+1&lt;=Duration*VLOOKUP(PaymentFrqcy,Mapping!A:B,2,FALSE),A1082+1,""),"")</f>
        <v/>
      </c>
      <c r="B1083" s="58" t="str">
        <f t="shared" si="102"/>
        <v/>
      </c>
      <c r="C1083" s="59" t="str">
        <f t="shared" si="97"/>
        <v/>
      </c>
      <c r="D1083" s="60" t="str">
        <f t="shared" si="98"/>
        <v/>
      </c>
      <c r="E1083" s="61" t="str">
        <f>IF(A1083="","",InterestRate/VLOOKUP(PaymentFrqcy,Mapping!$A:$B,2,FALSE))</f>
        <v/>
      </c>
      <c r="F1083" s="62" t="str">
        <f>IF(A1083="","",PMT(E1083,Duration*VLOOKUP(PaymentFrqcy,Mapping!A:B,2,FALSE),LoanAmount,,VLOOKUP(PaymentsDue,Mapping!$A:$B,2,FALSE)))</f>
        <v/>
      </c>
      <c r="G1083" s="62" t="str">
        <f>IF(A1083="","",PPMT(E1083,A1083,Duration*VLOOKUP(PaymentFrqcy,Mapping!A:B,2,FALSE),LoanAmount,,VLOOKUP(PaymentsDue,Mapping!$A:$B,2,FALSE)))</f>
        <v/>
      </c>
      <c r="H1083" s="62" t="str">
        <f>IF(A1083="","",IPMT(E1083,A1083,Duration*VLOOKUP(PaymentFrqcy,Mapping!$A:$B,2,FALSE),LoanAmount,,VLOOKUP(PaymentsDue,Mapping!$A:$B,2,FALSE)))</f>
        <v/>
      </c>
      <c r="I1083" s="58" t="str">
        <f t="shared" si="99"/>
        <v/>
      </c>
      <c r="J1083" s="12" t="str">
        <f t="shared" si="100"/>
        <v/>
      </c>
      <c r="K1083" s="78" t="str">
        <f t="shared" si="101"/>
        <v/>
      </c>
    </row>
    <row r="1084" spans="1:11" x14ac:dyDescent="0.2">
      <c r="A1084" s="12" t="str">
        <f>IFERROR(IF(A1083+1&lt;=Duration*VLOOKUP(PaymentFrqcy,Mapping!A:B,2,FALSE),A1083+1,""),"")</f>
        <v/>
      </c>
      <c r="B1084" s="58" t="str">
        <f t="shared" si="102"/>
        <v/>
      </c>
      <c r="C1084" s="59" t="str">
        <f t="shared" si="97"/>
        <v/>
      </c>
      <c r="D1084" s="60" t="str">
        <f t="shared" si="98"/>
        <v/>
      </c>
      <c r="E1084" s="61" t="str">
        <f>IF(A1084="","",InterestRate/VLOOKUP(PaymentFrqcy,Mapping!$A:$B,2,FALSE))</f>
        <v/>
      </c>
      <c r="F1084" s="62" t="str">
        <f>IF(A1084="","",PMT(E1084,Duration*VLOOKUP(PaymentFrqcy,Mapping!A:B,2,FALSE),LoanAmount,,VLOOKUP(PaymentsDue,Mapping!$A:$B,2,FALSE)))</f>
        <v/>
      </c>
      <c r="G1084" s="62" t="str">
        <f>IF(A1084="","",PPMT(E1084,A1084,Duration*VLOOKUP(PaymentFrqcy,Mapping!A:B,2,FALSE),LoanAmount,,VLOOKUP(PaymentsDue,Mapping!$A:$B,2,FALSE)))</f>
        <v/>
      </c>
      <c r="H1084" s="62" t="str">
        <f>IF(A1084="","",IPMT(E1084,A1084,Duration*VLOOKUP(PaymentFrqcy,Mapping!$A:$B,2,FALSE),LoanAmount,,VLOOKUP(PaymentsDue,Mapping!$A:$B,2,FALSE)))</f>
        <v/>
      </c>
      <c r="I1084" s="58" t="str">
        <f t="shared" si="99"/>
        <v/>
      </c>
      <c r="J1084" s="12" t="str">
        <f t="shared" si="100"/>
        <v/>
      </c>
      <c r="K1084" s="78" t="str">
        <f t="shared" si="101"/>
        <v/>
      </c>
    </row>
    <row r="1085" spans="1:11" x14ac:dyDescent="0.2">
      <c r="A1085" s="12" t="str">
        <f>IFERROR(IF(A1084+1&lt;=Duration*VLOOKUP(PaymentFrqcy,Mapping!A:B,2,FALSE),A1084+1,""),"")</f>
        <v/>
      </c>
      <c r="B1085" s="58" t="str">
        <f t="shared" si="102"/>
        <v/>
      </c>
      <c r="C1085" s="59" t="str">
        <f t="shared" si="97"/>
        <v/>
      </c>
      <c r="D1085" s="60" t="str">
        <f t="shared" si="98"/>
        <v/>
      </c>
      <c r="E1085" s="61" t="str">
        <f>IF(A1085="","",InterestRate/VLOOKUP(PaymentFrqcy,Mapping!$A:$B,2,FALSE))</f>
        <v/>
      </c>
      <c r="F1085" s="62" t="str">
        <f>IF(A1085="","",PMT(E1085,Duration*VLOOKUP(PaymentFrqcy,Mapping!A:B,2,FALSE),LoanAmount,,VLOOKUP(PaymentsDue,Mapping!$A:$B,2,FALSE)))</f>
        <v/>
      </c>
      <c r="G1085" s="62" t="str">
        <f>IF(A1085="","",PPMT(E1085,A1085,Duration*VLOOKUP(PaymentFrqcy,Mapping!A:B,2,FALSE),LoanAmount,,VLOOKUP(PaymentsDue,Mapping!$A:$B,2,FALSE)))</f>
        <v/>
      </c>
      <c r="H1085" s="62" t="str">
        <f>IF(A1085="","",IPMT(E1085,A1085,Duration*VLOOKUP(PaymentFrqcy,Mapping!$A:$B,2,FALSE),LoanAmount,,VLOOKUP(PaymentsDue,Mapping!$A:$B,2,FALSE)))</f>
        <v/>
      </c>
      <c r="I1085" s="58" t="str">
        <f t="shared" si="99"/>
        <v/>
      </c>
      <c r="J1085" s="12" t="str">
        <f t="shared" si="100"/>
        <v/>
      </c>
      <c r="K1085" s="78" t="str">
        <f t="shared" si="101"/>
        <v/>
      </c>
    </row>
    <row r="1086" spans="1:11" x14ac:dyDescent="0.2">
      <c r="A1086" s="12" t="str">
        <f>IFERROR(IF(A1085+1&lt;=Duration*VLOOKUP(PaymentFrqcy,Mapping!A:B,2,FALSE),A1085+1,""),"")</f>
        <v/>
      </c>
      <c r="B1086" s="58" t="str">
        <f t="shared" si="102"/>
        <v/>
      </c>
      <c r="C1086" s="59" t="str">
        <f t="shared" si="97"/>
        <v/>
      </c>
      <c r="D1086" s="60" t="str">
        <f t="shared" si="98"/>
        <v/>
      </c>
      <c r="E1086" s="61" t="str">
        <f>IF(A1086="","",InterestRate/VLOOKUP(PaymentFrqcy,Mapping!$A:$B,2,FALSE))</f>
        <v/>
      </c>
      <c r="F1086" s="62" t="str">
        <f>IF(A1086="","",PMT(E1086,Duration*VLOOKUP(PaymentFrqcy,Mapping!A:B,2,FALSE),LoanAmount,,VLOOKUP(PaymentsDue,Mapping!$A:$B,2,FALSE)))</f>
        <v/>
      </c>
      <c r="G1086" s="62" t="str">
        <f>IF(A1086="","",PPMT(E1086,A1086,Duration*VLOOKUP(PaymentFrqcy,Mapping!A:B,2,FALSE),LoanAmount,,VLOOKUP(PaymentsDue,Mapping!$A:$B,2,FALSE)))</f>
        <v/>
      </c>
      <c r="H1086" s="62" t="str">
        <f>IF(A1086="","",IPMT(E1086,A1086,Duration*VLOOKUP(PaymentFrqcy,Mapping!$A:$B,2,FALSE),LoanAmount,,VLOOKUP(PaymentsDue,Mapping!$A:$B,2,FALSE)))</f>
        <v/>
      </c>
      <c r="I1086" s="58" t="str">
        <f t="shared" si="99"/>
        <v/>
      </c>
      <c r="J1086" s="12" t="str">
        <f t="shared" si="100"/>
        <v/>
      </c>
      <c r="K1086" s="78" t="str">
        <f t="shared" si="101"/>
        <v/>
      </c>
    </row>
    <row r="1087" spans="1:11" x14ac:dyDescent="0.2">
      <c r="A1087" s="12" t="str">
        <f>IFERROR(IF(A1086+1&lt;=Duration*VLOOKUP(PaymentFrqcy,Mapping!A:B,2,FALSE),A1086+1,""),"")</f>
        <v/>
      </c>
      <c r="B1087" s="58" t="str">
        <f t="shared" si="102"/>
        <v/>
      </c>
      <c r="C1087" s="59" t="str">
        <f t="shared" si="97"/>
        <v/>
      </c>
      <c r="D1087" s="60" t="str">
        <f t="shared" si="98"/>
        <v/>
      </c>
      <c r="E1087" s="61" t="str">
        <f>IF(A1087="","",InterestRate/VLOOKUP(PaymentFrqcy,Mapping!$A:$B,2,FALSE))</f>
        <v/>
      </c>
      <c r="F1087" s="62" t="str">
        <f>IF(A1087="","",PMT(E1087,Duration*VLOOKUP(PaymentFrqcy,Mapping!A:B,2,FALSE),LoanAmount,,VLOOKUP(PaymentsDue,Mapping!$A:$B,2,FALSE)))</f>
        <v/>
      </c>
      <c r="G1087" s="62" t="str">
        <f>IF(A1087="","",PPMT(E1087,A1087,Duration*VLOOKUP(PaymentFrqcy,Mapping!A:B,2,FALSE),LoanAmount,,VLOOKUP(PaymentsDue,Mapping!$A:$B,2,FALSE)))</f>
        <v/>
      </c>
      <c r="H1087" s="62" t="str">
        <f>IF(A1087="","",IPMT(E1087,A1087,Duration*VLOOKUP(PaymentFrqcy,Mapping!$A:$B,2,FALSE),LoanAmount,,VLOOKUP(PaymentsDue,Mapping!$A:$B,2,FALSE)))</f>
        <v/>
      </c>
      <c r="I1087" s="58" t="str">
        <f t="shared" si="99"/>
        <v/>
      </c>
      <c r="J1087" s="12" t="str">
        <f t="shared" si="100"/>
        <v/>
      </c>
      <c r="K1087" s="78" t="str">
        <f t="shared" si="101"/>
        <v/>
      </c>
    </row>
    <row r="1088" spans="1:11" x14ac:dyDescent="0.2">
      <c r="A1088" s="12" t="str">
        <f>IFERROR(IF(A1087+1&lt;=Duration*VLOOKUP(PaymentFrqcy,Mapping!A:B,2,FALSE),A1087+1,""),"")</f>
        <v/>
      </c>
      <c r="B1088" s="58" t="str">
        <f t="shared" si="102"/>
        <v/>
      </c>
      <c r="C1088" s="59" t="str">
        <f t="shared" si="97"/>
        <v/>
      </c>
      <c r="D1088" s="60" t="str">
        <f t="shared" si="98"/>
        <v/>
      </c>
      <c r="E1088" s="61" t="str">
        <f>IF(A1088="","",InterestRate/VLOOKUP(PaymentFrqcy,Mapping!$A:$B,2,FALSE))</f>
        <v/>
      </c>
      <c r="F1088" s="62" t="str">
        <f>IF(A1088="","",PMT(E1088,Duration*VLOOKUP(PaymentFrqcy,Mapping!A:B,2,FALSE),LoanAmount,,VLOOKUP(PaymentsDue,Mapping!$A:$B,2,FALSE)))</f>
        <v/>
      </c>
      <c r="G1088" s="62" t="str">
        <f>IF(A1088="","",PPMT(E1088,A1088,Duration*VLOOKUP(PaymentFrqcy,Mapping!A:B,2,FALSE),LoanAmount,,VLOOKUP(PaymentsDue,Mapping!$A:$B,2,FALSE)))</f>
        <v/>
      </c>
      <c r="H1088" s="62" t="str">
        <f>IF(A1088="","",IPMT(E1088,A1088,Duration*VLOOKUP(PaymentFrqcy,Mapping!$A:$B,2,FALSE),LoanAmount,,VLOOKUP(PaymentsDue,Mapping!$A:$B,2,FALSE)))</f>
        <v/>
      </c>
      <c r="I1088" s="58" t="str">
        <f t="shared" si="99"/>
        <v/>
      </c>
      <c r="J1088" s="12" t="str">
        <f t="shared" si="100"/>
        <v/>
      </c>
      <c r="K1088" s="78" t="str">
        <f t="shared" si="101"/>
        <v/>
      </c>
    </row>
    <row r="1089" spans="1:11" x14ac:dyDescent="0.2">
      <c r="A1089" s="12" t="str">
        <f>IFERROR(IF(A1088+1&lt;=Duration*VLOOKUP(PaymentFrqcy,Mapping!A:B,2,FALSE),A1088+1,""),"")</f>
        <v/>
      </c>
      <c r="B1089" s="58" t="str">
        <f t="shared" si="102"/>
        <v/>
      </c>
      <c r="C1089" s="59" t="str">
        <f t="shared" si="97"/>
        <v/>
      </c>
      <c r="D1089" s="60" t="str">
        <f t="shared" si="98"/>
        <v/>
      </c>
      <c r="E1089" s="61" t="str">
        <f>IF(A1089="","",InterestRate/VLOOKUP(PaymentFrqcy,Mapping!$A:$B,2,FALSE))</f>
        <v/>
      </c>
      <c r="F1089" s="62" t="str">
        <f>IF(A1089="","",PMT(E1089,Duration*VLOOKUP(PaymentFrqcy,Mapping!A:B,2,FALSE),LoanAmount,,VLOOKUP(PaymentsDue,Mapping!$A:$B,2,FALSE)))</f>
        <v/>
      </c>
      <c r="G1089" s="62" t="str">
        <f>IF(A1089="","",PPMT(E1089,A1089,Duration*VLOOKUP(PaymentFrqcy,Mapping!A:B,2,FALSE),LoanAmount,,VLOOKUP(PaymentsDue,Mapping!$A:$B,2,FALSE)))</f>
        <v/>
      </c>
      <c r="H1089" s="62" t="str">
        <f>IF(A1089="","",IPMT(E1089,A1089,Duration*VLOOKUP(PaymentFrqcy,Mapping!$A:$B,2,FALSE),LoanAmount,,VLOOKUP(PaymentsDue,Mapping!$A:$B,2,FALSE)))</f>
        <v/>
      </c>
      <c r="I1089" s="58" t="str">
        <f t="shared" si="99"/>
        <v/>
      </c>
      <c r="J1089" s="12" t="str">
        <f t="shared" si="100"/>
        <v/>
      </c>
      <c r="K1089" s="78" t="str">
        <f t="shared" si="101"/>
        <v/>
      </c>
    </row>
    <row r="1090" spans="1:11" x14ac:dyDescent="0.2">
      <c r="A1090" s="12" t="str">
        <f>IFERROR(IF(A1089+1&lt;=Duration*VLOOKUP(PaymentFrqcy,Mapping!A:B,2,FALSE),A1089+1,""),"")</f>
        <v/>
      </c>
      <c r="B1090" s="58" t="str">
        <f t="shared" si="102"/>
        <v/>
      </c>
      <c r="C1090" s="59" t="str">
        <f t="shared" si="97"/>
        <v/>
      </c>
      <c r="D1090" s="60" t="str">
        <f t="shared" si="98"/>
        <v/>
      </c>
      <c r="E1090" s="61" t="str">
        <f>IF(A1090="","",InterestRate/VLOOKUP(PaymentFrqcy,Mapping!$A:$B,2,FALSE))</f>
        <v/>
      </c>
      <c r="F1090" s="62" t="str">
        <f>IF(A1090="","",PMT(E1090,Duration*VLOOKUP(PaymentFrqcy,Mapping!A:B,2,FALSE),LoanAmount,,VLOOKUP(PaymentsDue,Mapping!$A:$B,2,FALSE)))</f>
        <v/>
      </c>
      <c r="G1090" s="62" t="str">
        <f>IF(A1090="","",PPMT(E1090,A1090,Duration*VLOOKUP(PaymentFrqcy,Mapping!A:B,2,FALSE),LoanAmount,,VLOOKUP(PaymentsDue,Mapping!$A:$B,2,FALSE)))</f>
        <v/>
      </c>
      <c r="H1090" s="62" t="str">
        <f>IF(A1090="","",IPMT(E1090,A1090,Duration*VLOOKUP(PaymentFrqcy,Mapping!$A:$B,2,FALSE),LoanAmount,,VLOOKUP(PaymentsDue,Mapping!$A:$B,2,FALSE)))</f>
        <v/>
      </c>
      <c r="I1090" s="58" t="str">
        <f t="shared" si="99"/>
        <v/>
      </c>
      <c r="J1090" s="12" t="str">
        <f t="shared" si="100"/>
        <v/>
      </c>
      <c r="K1090" s="78" t="str">
        <f t="shared" si="101"/>
        <v/>
      </c>
    </row>
    <row r="1091" spans="1:11" x14ac:dyDescent="0.2">
      <c r="A1091" s="12" t="str">
        <f>IFERROR(IF(A1090+1&lt;=Duration*VLOOKUP(PaymentFrqcy,Mapping!A:B,2,FALSE),A1090+1,""),"")</f>
        <v/>
      </c>
      <c r="B1091" s="58" t="str">
        <f t="shared" si="102"/>
        <v/>
      </c>
      <c r="C1091" s="59" t="str">
        <f t="shared" si="97"/>
        <v/>
      </c>
      <c r="D1091" s="60" t="str">
        <f t="shared" si="98"/>
        <v/>
      </c>
      <c r="E1091" s="61" t="str">
        <f>IF(A1091="","",InterestRate/VLOOKUP(PaymentFrqcy,Mapping!$A:$B,2,FALSE))</f>
        <v/>
      </c>
      <c r="F1091" s="62" t="str">
        <f>IF(A1091="","",PMT(E1091,Duration*VLOOKUP(PaymentFrqcy,Mapping!A:B,2,FALSE),LoanAmount,,VLOOKUP(PaymentsDue,Mapping!$A:$B,2,FALSE)))</f>
        <v/>
      </c>
      <c r="G1091" s="62" t="str">
        <f>IF(A1091="","",PPMT(E1091,A1091,Duration*VLOOKUP(PaymentFrqcy,Mapping!A:B,2,FALSE),LoanAmount,,VLOOKUP(PaymentsDue,Mapping!$A:$B,2,FALSE)))</f>
        <v/>
      </c>
      <c r="H1091" s="62" t="str">
        <f>IF(A1091="","",IPMT(E1091,A1091,Duration*VLOOKUP(PaymentFrqcy,Mapping!$A:$B,2,FALSE),LoanAmount,,VLOOKUP(PaymentsDue,Mapping!$A:$B,2,FALSE)))</f>
        <v/>
      </c>
      <c r="I1091" s="58" t="str">
        <f t="shared" si="99"/>
        <v/>
      </c>
      <c r="J1091" s="12" t="str">
        <f t="shared" si="100"/>
        <v/>
      </c>
      <c r="K1091" s="78" t="str">
        <f t="shared" si="101"/>
        <v/>
      </c>
    </row>
    <row r="1092" spans="1:11" x14ac:dyDescent="0.2">
      <c r="A1092" s="12" t="str">
        <f>IFERROR(IF(A1091+1&lt;=Duration*VLOOKUP(PaymentFrqcy,Mapping!A:B,2,FALSE),A1091+1,""),"")</f>
        <v/>
      </c>
      <c r="B1092" s="58" t="str">
        <f t="shared" si="102"/>
        <v/>
      </c>
      <c r="C1092" s="59" t="str">
        <f t="shared" si="97"/>
        <v/>
      </c>
      <c r="D1092" s="60" t="str">
        <f t="shared" si="98"/>
        <v/>
      </c>
      <c r="E1092" s="61" t="str">
        <f>IF(A1092="","",InterestRate/VLOOKUP(PaymentFrqcy,Mapping!$A:$B,2,FALSE))</f>
        <v/>
      </c>
      <c r="F1092" s="62" t="str">
        <f>IF(A1092="","",PMT(E1092,Duration*VLOOKUP(PaymentFrqcy,Mapping!A:B,2,FALSE),LoanAmount,,VLOOKUP(PaymentsDue,Mapping!$A:$B,2,FALSE)))</f>
        <v/>
      </c>
      <c r="G1092" s="62" t="str">
        <f>IF(A1092="","",PPMT(E1092,A1092,Duration*VLOOKUP(PaymentFrqcy,Mapping!A:B,2,FALSE),LoanAmount,,VLOOKUP(PaymentsDue,Mapping!$A:$B,2,FALSE)))</f>
        <v/>
      </c>
      <c r="H1092" s="62" t="str">
        <f>IF(A1092="","",IPMT(E1092,A1092,Duration*VLOOKUP(PaymentFrqcy,Mapping!$A:$B,2,FALSE),LoanAmount,,VLOOKUP(PaymentsDue,Mapping!$A:$B,2,FALSE)))</f>
        <v/>
      </c>
      <c r="I1092" s="58" t="str">
        <f t="shared" si="99"/>
        <v/>
      </c>
      <c r="J1092" s="12" t="str">
        <f t="shared" si="100"/>
        <v/>
      </c>
      <c r="K1092" s="78" t="str">
        <f t="shared" si="101"/>
        <v/>
      </c>
    </row>
    <row r="1093" spans="1:11" x14ac:dyDescent="0.2">
      <c r="A1093" s="12" t="str">
        <f>IFERROR(IF(A1092+1&lt;=Duration*VLOOKUP(PaymentFrqcy,Mapping!A:B,2,FALSE),A1092+1,""),"")</f>
        <v/>
      </c>
      <c r="B1093" s="58" t="str">
        <f t="shared" si="102"/>
        <v/>
      </c>
      <c r="C1093" s="59" t="str">
        <f t="shared" si="97"/>
        <v/>
      </c>
      <c r="D1093" s="60" t="str">
        <f t="shared" si="98"/>
        <v/>
      </c>
      <c r="E1093" s="61" t="str">
        <f>IF(A1093="","",InterestRate/VLOOKUP(PaymentFrqcy,Mapping!$A:$B,2,FALSE))</f>
        <v/>
      </c>
      <c r="F1093" s="62" t="str">
        <f>IF(A1093="","",PMT(E1093,Duration*VLOOKUP(PaymentFrqcy,Mapping!A:B,2,FALSE),LoanAmount,,VLOOKUP(PaymentsDue,Mapping!$A:$B,2,FALSE)))</f>
        <v/>
      </c>
      <c r="G1093" s="62" t="str">
        <f>IF(A1093="","",PPMT(E1093,A1093,Duration*VLOOKUP(PaymentFrqcy,Mapping!A:B,2,FALSE),LoanAmount,,VLOOKUP(PaymentsDue,Mapping!$A:$B,2,FALSE)))</f>
        <v/>
      </c>
      <c r="H1093" s="62" t="str">
        <f>IF(A1093="","",IPMT(E1093,A1093,Duration*VLOOKUP(PaymentFrqcy,Mapping!$A:$B,2,FALSE),LoanAmount,,VLOOKUP(PaymentsDue,Mapping!$A:$B,2,FALSE)))</f>
        <v/>
      </c>
      <c r="I1093" s="58" t="str">
        <f t="shared" si="99"/>
        <v/>
      </c>
      <c r="J1093" s="12" t="str">
        <f t="shared" si="100"/>
        <v/>
      </c>
      <c r="K1093" s="78" t="str">
        <f t="shared" si="101"/>
        <v/>
      </c>
    </row>
    <row r="1094" spans="1:11" x14ac:dyDescent="0.2">
      <c r="A1094" s="12" t="str">
        <f>IFERROR(IF(A1093+1&lt;=Duration*VLOOKUP(PaymentFrqcy,Mapping!A:B,2,FALSE),A1093+1,""),"")</f>
        <v/>
      </c>
      <c r="B1094" s="58" t="str">
        <f t="shared" si="102"/>
        <v/>
      </c>
      <c r="C1094" s="59" t="str">
        <f t="shared" si="97"/>
        <v/>
      </c>
      <c r="D1094" s="60" t="str">
        <f t="shared" si="98"/>
        <v/>
      </c>
      <c r="E1094" s="61" t="str">
        <f>IF(A1094="","",InterestRate/VLOOKUP(PaymentFrqcy,Mapping!$A:$B,2,FALSE))</f>
        <v/>
      </c>
      <c r="F1094" s="62" t="str">
        <f>IF(A1094="","",PMT(E1094,Duration*VLOOKUP(PaymentFrqcy,Mapping!A:B,2,FALSE),LoanAmount,,VLOOKUP(PaymentsDue,Mapping!$A:$B,2,FALSE)))</f>
        <v/>
      </c>
      <c r="G1094" s="62" t="str">
        <f>IF(A1094="","",PPMT(E1094,A1094,Duration*VLOOKUP(PaymentFrqcy,Mapping!A:B,2,FALSE),LoanAmount,,VLOOKUP(PaymentsDue,Mapping!$A:$B,2,FALSE)))</f>
        <v/>
      </c>
      <c r="H1094" s="62" t="str">
        <f>IF(A1094="","",IPMT(E1094,A1094,Duration*VLOOKUP(PaymentFrqcy,Mapping!$A:$B,2,FALSE),LoanAmount,,VLOOKUP(PaymentsDue,Mapping!$A:$B,2,FALSE)))</f>
        <v/>
      </c>
      <c r="I1094" s="58" t="str">
        <f t="shared" si="99"/>
        <v/>
      </c>
      <c r="J1094" s="12" t="str">
        <f t="shared" si="100"/>
        <v/>
      </c>
      <c r="K1094" s="78" t="str">
        <f t="shared" si="101"/>
        <v/>
      </c>
    </row>
    <row r="1095" spans="1:11" x14ac:dyDescent="0.2">
      <c r="A1095" s="12" t="str">
        <f>IFERROR(IF(A1094+1&lt;=Duration*VLOOKUP(PaymentFrqcy,Mapping!A:B,2,FALSE),A1094+1,""),"")</f>
        <v/>
      </c>
      <c r="B1095" s="58" t="str">
        <f t="shared" si="102"/>
        <v/>
      </c>
      <c r="C1095" s="59" t="str">
        <f t="shared" si="97"/>
        <v/>
      </c>
      <c r="D1095" s="60" t="str">
        <f t="shared" si="98"/>
        <v/>
      </c>
      <c r="E1095" s="61" t="str">
        <f>IF(A1095="","",InterestRate/VLOOKUP(PaymentFrqcy,Mapping!$A:$B,2,FALSE))</f>
        <v/>
      </c>
      <c r="F1095" s="62" t="str">
        <f>IF(A1095="","",PMT(E1095,Duration*VLOOKUP(PaymentFrqcy,Mapping!A:B,2,FALSE),LoanAmount,,VLOOKUP(PaymentsDue,Mapping!$A:$B,2,FALSE)))</f>
        <v/>
      </c>
      <c r="G1095" s="62" t="str">
        <f>IF(A1095="","",PPMT(E1095,A1095,Duration*VLOOKUP(PaymentFrqcy,Mapping!A:B,2,FALSE),LoanAmount,,VLOOKUP(PaymentsDue,Mapping!$A:$B,2,FALSE)))</f>
        <v/>
      </c>
      <c r="H1095" s="62" t="str">
        <f>IF(A1095="","",IPMT(E1095,A1095,Duration*VLOOKUP(PaymentFrqcy,Mapping!$A:$B,2,FALSE),LoanAmount,,VLOOKUP(PaymentsDue,Mapping!$A:$B,2,FALSE)))</f>
        <v/>
      </c>
      <c r="I1095" s="58" t="str">
        <f t="shared" si="99"/>
        <v/>
      </c>
      <c r="J1095" s="12" t="str">
        <f t="shared" si="100"/>
        <v/>
      </c>
      <c r="K1095" s="78" t="str">
        <f t="shared" si="101"/>
        <v/>
      </c>
    </row>
    <row r="1096" spans="1:11" x14ac:dyDescent="0.2">
      <c r="A1096" s="12" t="str">
        <f>IFERROR(IF(A1095+1&lt;=Duration*VLOOKUP(PaymentFrqcy,Mapping!A:B,2,FALSE),A1095+1,""),"")</f>
        <v/>
      </c>
      <c r="B1096" s="58" t="str">
        <f t="shared" si="102"/>
        <v/>
      </c>
      <c r="C1096" s="59" t="str">
        <f t="shared" si="97"/>
        <v/>
      </c>
      <c r="D1096" s="60" t="str">
        <f t="shared" si="98"/>
        <v/>
      </c>
      <c r="E1096" s="61" t="str">
        <f>IF(A1096="","",InterestRate/VLOOKUP(PaymentFrqcy,Mapping!$A:$B,2,FALSE))</f>
        <v/>
      </c>
      <c r="F1096" s="62" t="str">
        <f>IF(A1096="","",PMT(E1096,Duration*VLOOKUP(PaymentFrqcy,Mapping!A:B,2,FALSE),LoanAmount,,VLOOKUP(PaymentsDue,Mapping!$A:$B,2,FALSE)))</f>
        <v/>
      </c>
      <c r="G1096" s="62" t="str">
        <f>IF(A1096="","",PPMT(E1096,A1096,Duration*VLOOKUP(PaymentFrqcy,Mapping!A:B,2,FALSE),LoanAmount,,VLOOKUP(PaymentsDue,Mapping!$A:$B,2,FALSE)))</f>
        <v/>
      </c>
      <c r="H1096" s="62" t="str">
        <f>IF(A1096="","",IPMT(E1096,A1096,Duration*VLOOKUP(PaymentFrqcy,Mapping!$A:$B,2,FALSE),LoanAmount,,VLOOKUP(PaymentsDue,Mapping!$A:$B,2,FALSE)))</f>
        <v/>
      </c>
      <c r="I1096" s="58" t="str">
        <f t="shared" si="99"/>
        <v/>
      </c>
      <c r="J1096" s="12" t="str">
        <f t="shared" si="100"/>
        <v/>
      </c>
      <c r="K1096" s="78" t="str">
        <f t="shared" si="101"/>
        <v/>
      </c>
    </row>
    <row r="1097" spans="1:11" x14ac:dyDescent="0.2">
      <c r="A1097" s="12" t="str">
        <f>IFERROR(IF(A1096+1&lt;=Duration*VLOOKUP(PaymentFrqcy,Mapping!A:B,2,FALSE),A1096+1,""),"")</f>
        <v/>
      </c>
      <c r="B1097" s="58" t="str">
        <f t="shared" si="102"/>
        <v/>
      </c>
      <c r="C1097" s="59" t="str">
        <f t="shared" si="97"/>
        <v/>
      </c>
      <c r="D1097" s="60" t="str">
        <f t="shared" si="98"/>
        <v/>
      </c>
      <c r="E1097" s="61" t="str">
        <f>IF(A1097="","",InterestRate/VLOOKUP(PaymentFrqcy,Mapping!$A:$B,2,FALSE))</f>
        <v/>
      </c>
      <c r="F1097" s="62" t="str">
        <f>IF(A1097="","",PMT(E1097,Duration*VLOOKUP(PaymentFrqcy,Mapping!A:B,2,FALSE),LoanAmount,,VLOOKUP(PaymentsDue,Mapping!$A:$B,2,FALSE)))</f>
        <v/>
      </c>
      <c r="G1097" s="62" t="str">
        <f>IF(A1097="","",PPMT(E1097,A1097,Duration*VLOOKUP(PaymentFrqcy,Mapping!A:B,2,FALSE),LoanAmount,,VLOOKUP(PaymentsDue,Mapping!$A:$B,2,FALSE)))</f>
        <v/>
      </c>
      <c r="H1097" s="62" t="str">
        <f>IF(A1097="","",IPMT(E1097,A1097,Duration*VLOOKUP(PaymentFrqcy,Mapping!$A:$B,2,FALSE),LoanAmount,,VLOOKUP(PaymentsDue,Mapping!$A:$B,2,FALSE)))</f>
        <v/>
      </c>
      <c r="I1097" s="58" t="str">
        <f t="shared" si="99"/>
        <v/>
      </c>
      <c r="J1097" s="12" t="str">
        <f t="shared" si="100"/>
        <v/>
      </c>
      <c r="K1097" s="78" t="str">
        <f t="shared" si="101"/>
        <v/>
      </c>
    </row>
    <row r="1098" spans="1:11" x14ac:dyDescent="0.2">
      <c r="A1098" s="12" t="str">
        <f>IFERROR(IF(A1097+1&lt;=Duration*VLOOKUP(PaymentFrqcy,Mapping!A:B,2,FALSE),A1097+1,""),"")</f>
        <v/>
      </c>
      <c r="B1098" s="58" t="str">
        <f t="shared" si="102"/>
        <v/>
      </c>
      <c r="C1098" s="59" t="str">
        <f t="shared" si="97"/>
        <v/>
      </c>
      <c r="D1098" s="60" t="str">
        <f t="shared" si="98"/>
        <v/>
      </c>
      <c r="E1098" s="61" t="str">
        <f>IF(A1098="","",InterestRate/VLOOKUP(PaymentFrqcy,Mapping!$A:$B,2,FALSE))</f>
        <v/>
      </c>
      <c r="F1098" s="62" t="str">
        <f>IF(A1098="","",PMT(E1098,Duration*VLOOKUP(PaymentFrqcy,Mapping!A:B,2,FALSE),LoanAmount,,VLOOKUP(PaymentsDue,Mapping!$A:$B,2,FALSE)))</f>
        <v/>
      </c>
      <c r="G1098" s="62" t="str">
        <f>IF(A1098="","",PPMT(E1098,A1098,Duration*VLOOKUP(PaymentFrqcy,Mapping!A:B,2,FALSE),LoanAmount,,VLOOKUP(PaymentsDue,Mapping!$A:$B,2,FALSE)))</f>
        <v/>
      </c>
      <c r="H1098" s="62" t="str">
        <f>IF(A1098="","",IPMT(E1098,A1098,Duration*VLOOKUP(PaymentFrqcy,Mapping!$A:$B,2,FALSE),LoanAmount,,VLOOKUP(PaymentsDue,Mapping!$A:$B,2,FALSE)))</f>
        <v/>
      </c>
      <c r="I1098" s="58" t="str">
        <f t="shared" si="99"/>
        <v/>
      </c>
      <c r="J1098" s="12" t="str">
        <f t="shared" si="100"/>
        <v/>
      </c>
      <c r="K1098" s="78" t="str">
        <f t="shared" si="101"/>
        <v/>
      </c>
    </row>
    <row r="1099" spans="1:11" x14ac:dyDescent="0.2">
      <c r="A1099" s="12" t="str">
        <f>IFERROR(IF(A1098+1&lt;=Duration*VLOOKUP(PaymentFrqcy,Mapping!A:B,2,FALSE),A1098+1,""),"")</f>
        <v/>
      </c>
      <c r="B1099" s="58" t="str">
        <f t="shared" si="102"/>
        <v/>
      </c>
      <c r="C1099" s="59" t="str">
        <f t="shared" si="97"/>
        <v/>
      </c>
      <c r="D1099" s="60" t="str">
        <f t="shared" si="98"/>
        <v/>
      </c>
      <c r="E1099" s="61" t="str">
        <f>IF(A1099="","",InterestRate/VLOOKUP(PaymentFrqcy,Mapping!$A:$B,2,FALSE))</f>
        <v/>
      </c>
      <c r="F1099" s="62" t="str">
        <f>IF(A1099="","",PMT(E1099,Duration*VLOOKUP(PaymentFrqcy,Mapping!A:B,2,FALSE),LoanAmount,,VLOOKUP(PaymentsDue,Mapping!$A:$B,2,FALSE)))</f>
        <v/>
      </c>
      <c r="G1099" s="62" t="str">
        <f>IF(A1099="","",PPMT(E1099,A1099,Duration*VLOOKUP(PaymentFrqcy,Mapping!A:B,2,FALSE),LoanAmount,,VLOOKUP(PaymentsDue,Mapping!$A:$B,2,FALSE)))</f>
        <v/>
      </c>
      <c r="H1099" s="62" t="str">
        <f>IF(A1099="","",IPMT(E1099,A1099,Duration*VLOOKUP(PaymentFrqcy,Mapping!$A:$B,2,FALSE),LoanAmount,,VLOOKUP(PaymentsDue,Mapping!$A:$B,2,FALSE)))</f>
        <v/>
      </c>
      <c r="I1099" s="58" t="str">
        <f t="shared" si="99"/>
        <v/>
      </c>
      <c r="J1099" s="12" t="str">
        <f t="shared" si="100"/>
        <v/>
      </c>
      <c r="K1099" s="78" t="str">
        <f t="shared" si="101"/>
        <v/>
      </c>
    </row>
    <row r="1100" spans="1:11" x14ac:dyDescent="0.2">
      <c r="A1100" s="12" t="str">
        <f>IFERROR(IF(A1099+1&lt;=Duration*VLOOKUP(PaymentFrqcy,Mapping!A:B,2,FALSE),A1099+1,""),"")</f>
        <v/>
      </c>
      <c r="B1100" s="58" t="str">
        <f t="shared" si="102"/>
        <v/>
      </c>
      <c r="C1100" s="59" t="str">
        <f t="shared" si="97"/>
        <v/>
      </c>
      <c r="D1100" s="60" t="str">
        <f t="shared" si="98"/>
        <v/>
      </c>
      <c r="E1100" s="61" t="str">
        <f>IF(A1100="","",InterestRate/VLOOKUP(PaymentFrqcy,Mapping!$A:$B,2,FALSE))</f>
        <v/>
      </c>
      <c r="F1100" s="62" t="str">
        <f>IF(A1100="","",PMT(E1100,Duration*VLOOKUP(PaymentFrqcy,Mapping!A:B,2,FALSE),LoanAmount,,VLOOKUP(PaymentsDue,Mapping!$A:$B,2,FALSE)))</f>
        <v/>
      </c>
      <c r="G1100" s="62" t="str">
        <f>IF(A1100="","",PPMT(E1100,A1100,Duration*VLOOKUP(PaymentFrqcy,Mapping!A:B,2,FALSE),LoanAmount,,VLOOKUP(PaymentsDue,Mapping!$A:$B,2,FALSE)))</f>
        <v/>
      </c>
      <c r="H1100" s="62" t="str">
        <f>IF(A1100="","",IPMT(E1100,A1100,Duration*VLOOKUP(PaymentFrqcy,Mapping!$A:$B,2,FALSE),LoanAmount,,VLOOKUP(PaymentsDue,Mapping!$A:$B,2,FALSE)))</f>
        <v/>
      </c>
      <c r="I1100" s="58" t="str">
        <f t="shared" si="99"/>
        <v/>
      </c>
      <c r="J1100" s="12" t="str">
        <f t="shared" si="100"/>
        <v/>
      </c>
      <c r="K1100" s="78" t="str">
        <f t="shared" si="101"/>
        <v/>
      </c>
    </row>
    <row r="1101" spans="1:11" x14ac:dyDescent="0.2">
      <c r="A1101" s="12" t="str">
        <f>IFERROR(IF(A1100+1&lt;=Duration*VLOOKUP(PaymentFrqcy,Mapping!A:B,2,FALSE),A1100+1,""),"")</f>
        <v/>
      </c>
      <c r="B1101" s="58" t="str">
        <f t="shared" si="102"/>
        <v/>
      </c>
      <c r="C1101" s="59" t="str">
        <f t="shared" si="97"/>
        <v/>
      </c>
      <c r="D1101" s="60" t="str">
        <f t="shared" si="98"/>
        <v/>
      </c>
      <c r="E1101" s="61" t="str">
        <f>IF(A1101="","",InterestRate/VLOOKUP(PaymentFrqcy,Mapping!$A:$B,2,FALSE))</f>
        <v/>
      </c>
      <c r="F1101" s="62" t="str">
        <f>IF(A1101="","",PMT(E1101,Duration*VLOOKUP(PaymentFrqcy,Mapping!A:B,2,FALSE),LoanAmount,,VLOOKUP(PaymentsDue,Mapping!$A:$B,2,FALSE)))</f>
        <v/>
      </c>
      <c r="G1101" s="62" t="str">
        <f>IF(A1101="","",PPMT(E1101,A1101,Duration*VLOOKUP(PaymentFrqcy,Mapping!A:B,2,FALSE),LoanAmount,,VLOOKUP(PaymentsDue,Mapping!$A:$B,2,FALSE)))</f>
        <v/>
      </c>
      <c r="H1101" s="62" t="str">
        <f>IF(A1101="","",IPMT(E1101,A1101,Duration*VLOOKUP(PaymentFrqcy,Mapping!$A:$B,2,FALSE),LoanAmount,,VLOOKUP(PaymentsDue,Mapping!$A:$B,2,FALSE)))</f>
        <v/>
      </c>
      <c r="I1101" s="58" t="str">
        <f t="shared" si="99"/>
        <v/>
      </c>
      <c r="J1101" s="12" t="str">
        <f t="shared" si="100"/>
        <v/>
      </c>
      <c r="K1101" s="78" t="str">
        <f t="shared" si="101"/>
        <v/>
      </c>
    </row>
    <row r="1102" spans="1:11" x14ac:dyDescent="0.2">
      <c r="A1102" s="12" t="str">
        <f>IFERROR(IF(A1101+1&lt;=Duration*VLOOKUP(PaymentFrqcy,Mapping!A:B,2,FALSE),A1101+1,""),"")</f>
        <v/>
      </c>
      <c r="B1102" s="58" t="str">
        <f t="shared" si="102"/>
        <v/>
      </c>
      <c r="C1102" s="59" t="str">
        <f t="shared" si="97"/>
        <v/>
      </c>
      <c r="D1102" s="60" t="str">
        <f t="shared" si="98"/>
        <v/>
      </c>
      <c r="E1102" s="61" t="str">
        <f>IF(A1102="","",InterestRate/VLOOKUP(PaymentFrqcy,Mapping!$A:$B,2,FALSE))</f>
        <v/>
      </c>
      <c r="F1102" s="62" t="str">
        <f>IF(A1102="","",PMT(E1102,Duration*VLOOKUP(PaymentFrqcy,Mapping!A:B,2,FALSE),LoanAmount,,VLOOKUP(PaymentsDue,Mapping!$A:$B,2,FALSE)))</f>
        <v/>
      </c>
      <c r="G1102" s="62" t="str">
        <f>IF(A1102="","",PPMT(E1102,A1102,Duration*VLOOKUP(PaymentFrqcy,Mapping!A:B,2,FALSE),LoanAmount,,VLOOKUP(PaymentsDue,Mapping!$A:$B,2,FALSE)))</f>
        <v/>
      </c>
      <c r="H1102" s="62" t="str">
        <f>IF(A1102="","",IPMT(E1102,A1102,Duration*VLOOKUP(PaymentFrqcy,Mapping!$A:$B,2,FALSE),LoanAmount,,VLOOKUP(PaymentsDue,Mapping!$A:$B,2,FALSE)))</f>
        <v/>
      </c>
      <c r="I1102" s="58" t="str">
        <f t="shared" si="99"/>
        <v/>
      </c>
      <c r="J1102" s="12" t="str">
        <f t="shared" si="100"/>
        <v/>
      </c>
      <c r="K1102" s="78" t="str">
        <f t="shared" si="101"/>
        <v/>
      </c>
    </row>
    <row r="1103" spans="1:11" x14ac:dyDescent="0.2">
      <c r="A1103" s="12" t="str">
        <f>IFERROR(IF(A1102+1&lt;=Duration*VLOOKUP(PaymentFrqcy,Mapping!A:B,2,FALSE),A1102+1,""),"")</f>
        <v/>
      </c>
      <c r="B1103" s="58" t="str">
        <f t="shared" si="102"/>
        <v/>
      </c>
      <c r="C1103" s="59" t="str">
        <f t="shared" si="97"/>
        <v/>
      </c>
      <c r="D1103" s="60" t="str">
        <f t="shared" si="98"/>
        <v/>
      </c>
      <c r="E1103" s="61" t="str">
        <f>IF(A1103="","",InterestRate/VLOOKUP(PaymentFrqcy,Mapping!$A:$B,2,FALSE))</f>
        <v/>
      </c>
      <c r="F1103" s="62" t="str">
        <f>IF(A1103="","",PMT(E1103,Duration*VLOOKUP(PaymentFrqcy,Mapping!A:B,2,FALSE),LoanAmount,,VLOOKUP(PaymentsDue,Mapping!$A:$B,2,FALSE)))</f>
        <v/>
      </c>
      <c r="G1103" s="62" t="str">
        <f>IF(A1103="","",PPMT(E1103,A1103,Duration*VLOOKUP(PaymentFrqcy,Mapping!A:B,2,FALSE),LoanAmount,,VLOOKUP(PaymentsDue,Mapping!$A:$B,2,FALSE)))</f>
        <v/>
      </c>
      <c r="H1103" s="62" t="str">
        <f>IF(A1103="","",IPMT(E1103,A1103,Duration*VLOOKUP(PaymentFrqcy,Mapping!$A:$B,2,FALSE),LoanAmount,,VLOOKUP(PaymentsDue,Mapping!$A:$B,2,FALSE)))</f>
        <v/>
      </c>
      <c r="I1103" s="58" t="str">
        <f t="shared" si="99"/>
        <v/>
      </c>
      <c r="J1103" s="12" t="str">
        <f t="shared" si="100"/>
        <v/>
      </c>
      <c r="K1103" s="78" t="str">
        <f t="shared" si="101"/>
        <v/>
      </c>
    </row>
    <row r="1104" spans="1:11" x14ac:dyDescent="0.2">
      <c r="A1104" s="12" t="str">
        <f>IFERROR(IF(A1103+1&lt;=Duration*VLOOKUP(PaymentFrqcy,Mapping!A:B,2,FALSE),A1103+1,""),"")</f>
        <v/>
      </c>
      <c r="B1104" s="58" t="str">
        <f t="shared" si="102"/>
        <v/>
      </c>
      <c r="C1104" s="59" t="str">
        <f t="shared" si="97"/>
        <v/>
      </c>
      <c r="D1104" s="60" t="str">
        <f t="shared" si="98"/>
        <v/>
      </c>
      <c r="E1104" s="61" t="str">
        <f>IF(A1104="","",InterestRate/VLOOKUP(PaymentFrqcy,Mapping!$A:$B,2,FALSE))</f>
        <v/>
      </c>
      <c r="F1104" s="62" t="str">
        <f>IF(A1104="","",PMT(E1104,Duration*VLOOKUP(PaymentFrqcy,Mapping!A:B,2,FALSE),LoanAmount,,VLOOKUP(PaymentsDue,Mapping!$A:$B,2,FALSE)))</f>
        <v/>
      </c>
      <c r="G1104" s="62" t="str">
        <f>IF(A1104="","",PPMT(E1104,A1104,Duration*VLOOKUP(PaymentFrqcy,Mapping!A:B,2,FALSE),LoanAmount,,VLOOKUP(PaymentsDue,Mapping!$A:$B,2,FALSE)))</f>
        <v/>
      </c>
      <c r="H1104" s="62" t="str">
        <f>IF(A1104="","",IPMT(E1104,A1104,Duration*VLOOKUP(PaymentFrqcy,Mapping!$A:$B,2,FALSE),LoanAmount,,VLOOKUP(PaymentsDue,Mapping!$A:$B,2,FALSE)))</f>
        <v/>
      </c>
      <c r="I1104" s="58" t="str">
        <f t="shared" si="99"/>
        <v/>
      </c>
      <c r="J1104" s="12" t="str">
        <f t="shared" si="100"/>
        <v/>
      </c>
      <c r="K1104" s="78" t="str">
        <f t="shared" si="101"/>
        <v/>
      </c>
    </row>
    <row r="1105" spans="1:11" x14ac:dyDescent="0.2">
      <c r="A1105" s="12" t="str">
        <f>IFERROR(IF(A1104+1&lt;=Duration*VLOOKUP(PaymentFrqcy,Mapping!A:B,2,FALSE),A1104+1,""),"")</f>
        <v/>
      </c>
      <c r="B1105" s="58" t="str">
        <f t="shared" si="102"/>
        <v/>
      </c>
      <c r="C1105" s="59" t="str">
        <f t="shared" si="97"/>
        <v/>
      </c>
      <c r="D1105" s="60" t="str">
        <f t="shared" si="98"/>
        <v/>
      </c>
      <c r="E1105" s="61" t="str">
        <f>IF(A1105="","",InterestRate/VLOOKUP(PaymentFrqcy,Mapping!$A:$B,2,FALSE))</f>
        <v/>
      </c>
      <c r="F1105" s="62" t="str">
        <f>IF(A1105="","",PMT(E1105,Duration*VLOOKUP(PaymentFrqcy,Mapping!A:B,2,FALSE),LoanAmount,,VLOOKUP(PaymentsDue,Mapping!$A:$B,2,FALSE)))</f>
        <v/>
      </c>
      <c r="G1105" s="62" t="str">
        <f>IF(A1105="","",PPMT(E1105,A1105,Duration*VLOOKUP(PaymentFrqcy,Mapping!A:B,2,FALSE),LoanAmount,,VLOOKUP(PaymentsDue,Mapping!$A:$B,2,FALSE)))</f>
        <v/>
      </c>
      <c r="H1105" s="62" t="str">
        <f>IF(A1105="","",IPMT(E1105,A1105,Duration*VLOOKUP(PaymentFrqcy,Mapping!$A:$B,2,FALSE),LoanAmount,,VLOOKUP(PaymentsDue,Mapping!$A:$B,2,FALSE)))</f>
        <v/>
      </c>
      <c r="I1105" s="58" t="str">
        <f t="shared" si="99"/>
        <v/>
      </c>
      <c r="J1105" s="12" t="str">
        <f t="shared" si="100"/>
        <v/>
      </c>
      <c r="K1105" s="78" t="str">
        <f t="shared" si="101"/>
        <v/>
      </c>
    </row>
    <row r="1106" spans="1:11" x14ac:dyDescent="0.2">
      <c r="A1106" s="12" t="str">
        <f>IFERROR(IF(A1105+1&lt;=Duration*VLOOKUP(PaymentFrqcy,Mapping!A:B,2,FALSE),A1105+1,""),"")</f>
        <v/>
      </c>
      <c r="B1106" s="58" t="str">
        <f t="shared" si="102"/>
        <v/>
      </c>
      <c r="C1106" s="59" t="str">
        <f t="shared" si="97"/>
        <v/>
      </c>
      <c r="D1106" s="60" t="str">
        <f t="shared" si="98"/>
        <v/>
      </c>
      <c r="E1106" s="61" t="str">
        <f>IF(A1106="","",InterestRate/VLOOKUP(PaymentFrqcy,Mapping!$A:$B,2,FALSE))</f>
        <v/>
      </c>
      <c r="F1106" s="62" t="str">
        <f>IF(A1106="","",PMT(E1106,Duration*VLOOKUP(PaymentFrqcy,Mapping!A:B,2,FALSE),LoanAmount,,VLOOKUP(PaymentsDue,Mapping!$A:$B,2,FALSE)))</f>
        <v/>
      </c>
      <c r="G1106" s="62" t="str">
        <f>IF(A1106="","",PPMT(E1106,A1106,Duration*VLOOKUP(PaymentFrqcy,Mapping!A:B,2,FALSE),LoanAmount,,VLOOKUP(PaymentsDue,Mapping!$A:$B,2,FALSE)))</f>
        <v/>
      </c>
      <c r="H1106" s="62" t="str">
        <f>IF(A1106="","",IPMT(E1106,A1106,Duration*VLOOKUP(PaymentFrqcy,Mapping!$A:$B,2,FALSE),LoanAmount,,VLOOKUP(PaymentsDue,Mapping!$A:$B,2,FALSE)))</f>
        <v/>
      </c>
      <c r="I1106" s="58" t="str">
        <f t="shared" si="99"/>
        <v/>
      </c>
      <c r="J1106" s="12" t="str">
        <f t="shared" si="100"/>
        <v/>
      </c>
      <c r="K1106" s="78" t="str">
        <f t="shared" si="101"/>
        <v/>
      </c>
    </row>
    <row r="1107" spans="1:11" x14ac:dyDescent="0.2">
      <c r="A1107" s="12" t="str">
        <f>IFERROR(IF(A1106+1&lt;=Duration*VLOOKUP(PaymentFrqcy,Mapping!A:B,2,FALSE),A1106+1,""),"")</f>
        <v/>
      </c>
      <c r="B1107" s="58" t="str">
        <f t="shared" si="102"/>
        <v/>
      </c>
      <c r="C1107" s="59" t="str">
        <f t="shared" si="97"/>
        <v/>
      </c>
      <c r="D1107" s="60" t="str">
        <f t="shared" si="98"/>
        <v/>
      </c>
      <c r="E1107" s="61" t="str">
        <f>IF(A1107="","",InterestRate/VLOOKUP(PaymentFrqcy,Mapping!$A:$B,2,FALSE))</f>
        <v/>
      </c>
      <c r="F1107" s="62" t="str">
        <f>IF(A1107="","",PMT(E1107,Duration*VLOOKUP(PaymentFrqcy,Mapping!A:B,2,FALSE),LoanAmount,,VLOOKUP(PaymentsDue,Mapping!$A:$B,2,FALSE)))</f>
        <v/>
      </c>
      <c r="G1107" s="62" t="str">
        <f>IF(A1107="","",PPMT(E1107,A1107,Duration*VLOOKUP(PaymentFrqcy,Mapping!A:B,2,FALSE),LoanAmount,,VLOOKUP(PaymentsDue,Mapping!$A:$B,2,FALSE)))</f>
        <v/>
      </c>
      <c r="H1107" s="62" t="str">
        <f>IF(A1107="","",IPMT(E1107,A1107,Duration*VLOOKUP(PaymentFrqcy,Mapping!$A:$B,2,FALSE),LoanAmount,,VLOOKUP(PaymentsDue,Mapping!$A:$B,2,FALSE)))</f>
        <v/>
      </c>
      <c r="I1107" s="58" t="str">
        <f t="shared" si="99"/>
        <v/>
      </c>
      <c r="J1107" s="12" t="str">
        <f t="shared" si="100"/>
        <v/>
      </c>
      <c r="K1107" s="78" t="str">
        <f t="shared" si="101"/>
        <v/>
      </c>
    </row>
    <row r="1108" spans="1:11" x14ac:dyDescent="0.2">
      <c r="A1108" s="12" t="str">
        <f>IFERROR(IF(A1107+1&lt;=Duration*VLOOKUP(PaymentFrqcy,Mapping!A:B,2,FALSE),A1107+1,""),"")</f>
        <v/>
      </c>
      <c r="B1108" s="58" t="str">
        <f t="shared" si="102"/>
        <v/>
      </c>
      <c r="C1108" s="59" t="str">
        <f t="shared" si="97"/>
        <v/>
      </c>
      <c r="D1108" s="60" t="str">
        <f t="shared" si="98"/>
        <v/>
      </c>
      <c r="E1108" s="61" t="str">
        <f>IF(A1108="","",InterestRate/VLOOKUP(PaymentFrqcy,Mapping!$A:$B,2,FALSE))</f>
        <v/>
      </c>
      <c r="F1108" s="62" t="str">
        <f>IF(A1108="","",PMT(E1108,Duration*VLOOKUP(PaymentFrqcy,Mapping!A:B,2,FALSE),LoanAmount,,VLOOKUP(PaymentsDue,Mapping!$A:$B,2,FALSE)))</f>
        <v/>
      </c>
      <c r="G1108" s="62" t="str">
        <f>IF(A1108="","",PPMT(E1108,A1108,Duration*VLOOKUP(PaymentFrqcy,Mapping!A:B,2,FALSE),LoanAmount,,VLOOKUP(PaymentsDue,Mapping!$A:$B,2,FALSE)))</f>
        <v/>
      </c>
      <c r="H1108" s="62" t="str">
        <f>IF(A1108="","",IPMT(E1108,A1108,Duration*VLOOKUP(PaymentFrqcy,Mapping!$A:$B,2,FALSE),LoanAmount,,VLOOKUP(PaymentsDue,Mapping!$A:$B,2,FALSE)))</f>
        <v/>
      </c>
      <c r="I1108" s="58" t="str">
        <f t="shared" si="99"/>
        <v/>
      </c>
      <c r="J1108" s="12" t="str">
        <f t="shared" si="100"/>
        <v/>
      </c>
      <c r="K1108" s="78" t="str">
        <f t="shared" si="101"/>
        <v/>
      </c>
    </row>
    <row r="1109" spans="1:11" x14ac:dyDescent="0.2">
      <c r="A1109" s="12" t="str">
        <f>IFERROR(IF(A1108+1&lt;=Duration*VLOOKUP(PaymentFrqcy,Mapping!A:B,2,FALSE),A1108+1,""),"")</f>
        <v/>
      </c>
      <c r="B1109" s="58" t="str">
        <f t="shared" si="102"/>
        <v/>
      </c>
      <c r="C1109" s="59" t="str">
        <f t="shared" si="97"/>
        <v/>
      </c>
      <c r="D1109" s="60" t="str">
        <f t="shared" si="98"/>
        <v/>
      </c>
      <c r="E1109" s="61" t="str">
        <f>IF(A1109="","",InterestRate/VLOOKUP(PaymentFrqcy,Mapping!$A:$B,2,FALSE))</f>
        <v/>
      </c>
      <c r="F1109" s="62" t="str">
        <f>IF(A1109="","",PMT(E1109,Duration*VLOOKUP(PaymentFrqcy,Mapping!A:B,2,FALSE),LoanAmount,,VLOOKUP(PaymentsDue,Mapping!$A:$B,2,FALSE)))</f>
        <v/>
      </c>
      <c r="G1109" s="62" t="str">
        <f>IF(A1109="","",PPMT(E1109,A1109,Duration*VLOOKUP(PaymentFrqcy,Mapping!A:B,2,FALSE),LoanAmount,,VLOOKUP(PaymentsDue,Mapping!$A:$B,2,FALSE)))</f>
        <v/>
      </c>
      <c r="H1109" s="62" t="str">
        <f>IF(A1109="","",IPMT(E1109,A1109,Duration*VLOOKUP(PaymentFrqcy,Mapping!$A:$B,2,FALSE),LoanAmount,,VLOOKUP(PaymentsDue,Mapping!$A:$B,2,FALSE)))</f>
        <v/>
      </c>
      <c r="I1109" s="58" t="str">
        <f t="shared" si="99"/>
        <v/>
      </c>
      <c r="J1109" s="12" t="str">
        <f t="shared" si="100"/>
        <v/>
      </c>
      <c r="K1109" s="78" t="str">
        <f t="shared" si="101"/>
        <v/>
      </c>
    </row>
    <row r="1110" spans="1:11" x14ac:dyDescent="0.2">
      <c r="A1110" s="12" t="str">
        <f>IFERROR(IF(A1109+1&lt;=Duration*VLOOKUP(PaymentFrqcy,Mapping!A:B,2,FALSE),A1109+1,""),"")</f>
        <v/>
      </c>
      <c r="B1110" s="58" t="str">
        <f t="shared" si="102"/>
        <v/>
      </c>
      <c r="C1110" s="59" t="str">
        <f t="shared" si="97"/>
        <v/>
      </c>
      <c r="D1110" s="60" t="str">
        <f t="shared" si="98"/>
        <v/>
      </c>
      <c r="E1110" s="61" t="str">
        <f>IF(A1110="","",InterestRate/VLOOKUP(PaymentFrqcy,Mapping!$A:$B,2,FALSE))</f>
        <v/>
      </c>
      <c r="F1110" s="62" t="str">
        <f>IF(A1110="","",PMT(E1110,Duration*VLOOKUP(PaymentFrqcy,Mapping!A:B,2,FALSE),LoanAmount,,VLOOKUP(PaymentsDue,Mapping!$A:$B,2,FALSE)))</f>
        <v/>
      </c>
      <c r="G1110" s="62" t="str">
        <f>IF(A1110="","",PPMT(E1110,A1110,Duration*VLOOKUP(PaymentFrqcy,Mapping!A:B,2,FALSE),LoanAmount,,VLOOKUP(PaymentsDue,Mapping!$A:$B,2,FALSE)))</f>
        <v/>
      </c>
      <c r="H1110" s="62" t="str">
        <f>IF(A1110="","",IPMT(E1110,A1110,Duration*VLOOKUP(PaymentFrqcy,Mapping!$A:$B,2,FALSE),LoanAmount,,VLOOKUP(PaymentsDue,Mapping!$A:$B,2,FALSE)))</f>
        <v/>
      </c>
      <c r="I1110" s="58" t="str">
        <f t="shared" si="99"/>
        <v/>
      </c>
      <c r="J1110" s="12" t="str">
        <f t="shared" si="100"/>
        <v/>
      </c>
      <c r="K1110" s="78" t="str">
        <f t="shared" si="101"/>
        <v/>
      </c>
    </row>
    <row r="1111" spans="1:11" x14ac:dyDescent="0.2">
      <c r="A1111" s="12" t="str">
        <f>IFERROR(IF(A1110+1&lt;=Duration*VLOOKUP(PaymentFrqcy,Mapping!A:B,2,FALSE),A1110+1,""),"")</f>
        <v/>
      </c>
      <c r="B1111" s="58" t="str">
        <f t="shared" si="102"/>
        <v/>
      </c>
      <c r="C1111" s="59" t="str">
        <f t="shared" si="97"/>
        <v/>
      </c>
      <c r="D1111" s="60" t="str">
        <f t="shared" si="98"/>
        <v/>
      </c>
      <c r="E1111" s="61" t="str">
        <f>IF(A1111="","",InterestRate/VLOOKUP(PaymentFrqcy,Mapping!$A:$B,2,FALSE))</f>
        <v/>
      </c>
      <c r="F1111" s="62" t="str">
        <f>IF(A1111="","",PMT(E1111,Duration*VLOOKUP(PaymentFrqcy,Mapping!A:B,2,FALSE),LoanAmount,,VLOOKUP(PaymentsDue,Mapping!$A:$B,2,FALSE)))</f>
        <v/>
      </c>
      <c r="G1111" s="62" t="str">
        <f>IF(A1111="","",PPMT(E1111,A1111,Duration*VLOOKUP(PaymentFrqcy,Mapping!A:B,2,FALSE),LoanAmount,,VLOOKUP(PaymentsDue,Mapping!$A:$B,2,FALSE)))</f>
        <v/>
      </c>
      <c r="H1111" s="62" t="str">
        <f>IF(A1111="","",IPMT(E1111,A1111,Duration*VLOOKUP(PaymentFrqcy,Mapping!$A:$B,2,FALSE),LoanAmount,,VLOOKUP(PaymentsDue,Mapping!$A:$B,2,FALSE)))</f>
        <v/>
      </c>
      <c r="I1111" s="58" t="str">
        <f t="shared" si="99"/>
        <v/>
      </c>
      <c r="J1111" s="12" t="str">
        <f t="shared" si="100"/>
        <v/>
      </c>
      <c r="K1111" s="78" t="str">
        <f t="shared" si="101"/>
        <v/>
      </c>
    </row>
    <row r="1112" spans="1:11" x14ac:dyDescent="0.2">
      <c r="A1112" s="12" t="str">
        <f>IFERROR(IF(A1111+1&lt;=Duration*VLOOKUP(PaymentFrqcy,Mapping!A:B,2,FALSE),A1111+1,""),"")</f>
        <v/>
      </c>
      <c r="B1112" s="58" t="str">
        <f t="shared" si="102"/>
        <v/>
      </c>
      <c r="C1112" s="59" t="str">
        <f t="shared" si="97"/>
        <v/>
      </c>
      <c r="D1112" s="60" t="str">
        <f t="shared" si="98"/>
        <v/>
      </c>
      <c r="E1112" s="61" t="str">
        <f>IF(A1112="","",InterestRate/VLOOKUP(PaymentFrqcy,Mapping!$A:$B,2,FALSE))</f>
        <v/>
      </c>
      <c r="F1112" s="62" t="str">
        <f>IF(A1112="","",PMT(E1112,Duration*VLOOKUP(PaymentFrqcy,Mapping!A:B,2,FALSE),LoanAmount,,VLOOKUP(PaymentsDue,Mapping!$A:$B,2,FALSE)))</f>
        <v/>
      </c>
      <c r="G1112" s="62" t="str">
        <f>IF(A1112="","",PPMT(E1112,A1112,Duration*VLOOKUP(PaymentFrqcy,Mapping!A:B,2,FALSE),LoanAmount,,VLOOKUP(PaymentsDue,Mapping!$A:$B,2,FALSE)))</f>
        <v/>
      </c>
      <c r="H1112" s="62" t="str">
        <f>IF(A1112="","",IPMT(E1112,A1112,Duration*VLOOKUP(PaymentFrqcy,Mapping!$A:$B,2,FALSE),LoanAmount,,VLOOKUP(PaymentsDue,Mapping!$A:$B,2,FALSE)))</f>
        <v/>
      </c>
      <c r="I1112" s="58" t="str">
        <f t="shared" si="99"/>
        <v/>
      </c>
      <c r="J1112" s="12" t="str">
        <f t="shared" si="100"/>
        <v/>
      </c>
      <c r="K1112" s="78" t="str">
        <f t="shared" si="101"/>
        <v/>
      </c>
    </row>
    <row r="1113" spans="1:11" x14ac:dyDescent="0.2">
      <c r="A1113" s="12" t="str">
        <f>IFERROR(IF(A1112+1&lt;=Duration*VLOOKUP(PaymentFrqcy,Mapping!A:B,2,FALSE),A1112+1,""),"")</f>
        <v/>
      </c>
      <c r="B1113" s="58" t="str">
        <f t="shared" si="102"/>
        <v/>
      </c>
      <c r="C1113" s="59" t="str">
        <f t="shared" si="97"/>
        <v/>
      </c>
      <c r="D1113" s="60" t="str">
        <f t="shared" si="98"/>
        <v/>
      </c>
      <c r="E1113" s="61" t="str">
        <f>IF(A1113="","",InterestRate/VLOOKUP(PaymentFrqcy,Mapping!$A:$B,2,FALSE))</f>
        <v/>
      </c>
      <c r="F1113" s="62" t="str">
        <f>IF(A1113="","",PMT(E1113,Duration*VLOOKUP(PaymentFrqcy,Mapping!A:B,2,FALSE),LoanAmount,,VLOOKUP(PaymentsDue,Mapping!$A:$B,2,FALSE)))</f>
        <v/>
      </c>
      <c r="G1113" s="62" t="str">
        <f>IF(A1113="","",PPMT(E1113,A1113,Duration*VLOOKUP(PaymentFrqcy,Mapping!A:B,2,FALSE),LoanAmount,,VLOOKUP(PaymentsDue,Mapping!$A:$B,2,FALSE)))</f>
        <v/>
      </c>
      <c r="H1113" s="62" t="str">
        <f>IF(A1113="","",IPMT(E1113,A1113,Duration*VLOOKUP(PaymentFrqcy,Mapping!$A:$B,2,FALSE),LoanAmount,,VLOOKUP(PaymentsDue,Mapping!$A:$B,2,FALSE)))</f>
        <v/>
      </c>
      <c r="I1113" s="58" t="str">
        <f t="shared" si="99"/>
        <v/>
      </c>
      <c r="J1113" s="12" t="str">
        <f t="shared" si="100"/>
        <v/>
      </c>
      <c r="K1113" s="78" t="str">
        <f t="shared" si="101"/>
        <v/>
      </c>
    </row>
    <row r="1114" spans="1:11" x14ac:dyDescent="0.2">
      <c r="A1114" s="12" t="str">
        <f>IFERROR(IF(A1113+1&lt;=Duration*VLOOKUP(PaymentFrqcy,Mapping!A:B,2,FALSE),A1113+1,""),"")</f>
        <v/>
      </c>
      <c r="B1114" s="58" t="str">
        <f t="shared" si="102"/>
        <v/>
      </c>
      <c r="C1114" s="59" t="str">
        <f t="shared" si="97"/>
        <v/>
      </c>
      <c r="D1114" s="60" t="str">
        <f t="shared" si="98"/>
        <v/>
      </c>
      <c r="E1114" s="61" t="str">
        <f>IF(A1114="","",InterestRate/VLOOKUP(PaymentFrqcy,Mapping!$A:$B,2,FALSE))</f>
        <v/>
      </c>
      <c r="F1114" s="62" t="str">
        <f>IF(A1114="","",PMT(E1114,Duration*VLOOKUP(PaymentFrqcy,Mapping!A:B,2,FALSE),LoanAmount,,VLOOKUP(PaymentsDue,Mapping!$A:$B,2,FALSE)))</f>
        <v/>
      </c>
      <c r="G1114" s="62" t="str">
        <f>IF(A1114="","",PPMT(E1114,A1114,Duration*VLOOKUP(PaymentFrqcy,Mapping!A:B,2,FALSE),LoanAmount,,VLOOKUP(PaymentsDue,Mapping!$A:$B,2,FALSE)))</f>
        <v/>
      </c>
      <c r="H1114" s="62" t="str">
        <f>IF(A1114="","",IPMT(E1114,A1114,Duration*VLOOKUP(PaymentFrqcy,Mapping!$A:$B,2,FALSE),LoanAmount,,VLOOKUP(PaymentsDue,Mapping!$A:$B,2,FALSE)))</f>
        <v/>
      </c>
      <c r="I1114" s="58" t="str">
        <f t="shared" si="99"/>
        <v/>
      </c>
      <c r="J1114" s="12" t="str">
        <f t="shared" si="100"/>
        <v/>
      </c>
      <c r="K1114" s="78" t="str">
        <f t="shared" si="101"/>
        <v/>
      </c>
    </row>
    <row r="1115" spans="1:11" x14ac:dyDescent="0.2">
      <c r="A1115" s="12" t="str">
        <f>IFERROR(IF(A1114+1&lt;=Duration*VLOOKUP(PaymentFrqcy,Mapping!A:B,2,FALSE),A1114+1,""),"")</f>
        <v/>
      </c>
      <c r="B1115" s="58" t="str">
        <f t="shared" si="102"/>
        <v/>
      </c>
      <c r="C1115" s="59" t="str">
        <f t="shared" si="97"/>
        <v/>
      </c>
      <c r="D1115" s="60" t="str">
        <f t="shared" si="98"/>
        <v/>
      </c>
      <c r="E1115" s="61" t="str">
        <f>IF(A1115="","",InterestRate/VLOOKUP(PaymentFrqcy,Mapping!$A:$B,2,FALSE))</f>
        <v/>
      </c>
      <c r="F1115" s="62" t="str">
        <f>IF(A1115="","",PMT(E1115,Duration*VLOOKUP(PaymentFrqcy,Mapping!A:B,2,FALSE),LoanAmount,,VLOOKUP(PaymentsDue,Mapping!$A:$B,2,FALSE)))</f>
        <v/>
      </c>
      <c r="G1115" s="62" t="str">
        <f>IF(A1115="","",PPMT(E1115,A1115,Duration*VLOOKUP(PaymentFrqcy,Mapping!A:B,2,FALSE),LoanAmount,,VLOOKUP(PaymentsDue,Mapping!$A:$B,2,FALSE)))</f>
        <v/>
      </c>
      <c r="H1115" s="62" t="str">
        <f>IF(A1115="","",IPMT(E1115,A1115,Duration*VLOOKUP(PaymentFrqcy,Mapping!$A:$B,2,FALSE),LoanAmount,,VLOOKUP(PaymentsDue,Mapping!$A:$B,2,FALSE)))</f>
        <v/>
      </c>
      <c r="I1115" s="58" t="str">
        <f t="shared" si="99"/>
        <v/>
      </c>
      <c r="J1115" s="12" t="str">
        <f t="shared" si="100"/>
        <v/>
      </c>
      <c r="K1115" s="78" t="str">
        <f t="shared" si="101"/>
        <v/>
      </c>
    </row>
    <row r="1116" spans="1:11" x14ac:dyDescent="0.2">
      <c r="A1116" s="12" t="str">
        <f>IFERROR(IF(A1115+1&lt;=Duration*VLOOKUP(PaymentFrqcy,Mapping!A:B,2,FALSE),A1115+1,""),"")</f>
        <v/>
      </c>
      <c r="B1116" s="58" t="str">
        <f t="shared" si="102"/>
        <v/>
      </c>
      <c r="C1116" s="59" t="str">
        <f t="shared" si="97"/>
        <v/>
      </c>
      <c r="D1116" s="60" t="str">
        <f t="shared" si="98"/>
        <v/>
      </c>
      <c r="E1116" s="61" t="str">
        <f>IF(A1116="","",InterestRate/VLOOKUP(PaymentFrqcy,Mapping!$A:$B,2,FALSE))</f>
        <v/>
      </c>
      <c r="F1116" s="62" t="str">
        <f>IF(A1116="","",PMT(E1116,Duration*VLOOKUP(PaymentFrqcy,Mapping!A:B,2,FALSE),LoanAmount,,VLOOKUP(PaymentsDue,Mapping!$A:$B,2,FALSE)))</f>
        <v/>
      </c>
      <c r="G1116" s="62" t="str">
        <f>IF(A1116="","",PPMT(E1116,A1116,Duration*VLOOKUP(PaymentFrqcy,Mapping!A:B,2,FALSE),LoanAmount,,VLOOKUP(PaymentsDue,Mapping!$A:$B,2,FALSE)))</f>
        <v/>
      </c>
      <c r="H1116" s="62" t="str">
        <f>IF(A1116="","",IPMT(E1116,A1116,Duration*VLOOKUP(PaymentFrqcy,Mapping!$A:$B,2,FALSE),LoanAmount,,VLOOKUP(PaymentsDue,Mapping!$A:$B,2,FALSE)))</f>
        <v/>
      </c>
      <c r="I1116" s="58" t="str">
        <f t="shared" si="99"/>
        <v/>
      </c>
      <c r="J1116" s="12" t="str">
        <f t="shared" si="100"/>
        <v/>
      </c>
      <c r="K1116" s="78" t="str">
        <f t="shared" si="101"/>
        <v/>
      </c>
    </row>
    <row r="1117" spans="1:11" x14ac:dyDescent="0.2">
      <c r="A1117" s="12" t="str">
        <f>IFERROR(IF(A1116+1&lt;=Duration*VLOOKUP(PaymentFrqcy,Mapping!A:B,2,FALSE),A1116+1,""),"")</f>
        <v/>
      </c>
      <c r="B1117" s="58" t="str">
        <f t="shared" si="102"/>
        <v/>
      </c>
      <c r="C1117" s="59" t="str">
        <f t="shared" si="97"/>
        <v/>
      </c>
      <c r="D1117" s="60" t="str">
        <f t="shared" si="98"/>
        <v/>
      </c>
      <c r="E1117" s="61" t="str">
        <f>IF(A1117="","",InterestRate/VLOOKUP(PaymentFrqcy,Mapping!$A:$B,2,FALSE))</f>
        <v/>
      </c>
      <c r="F1117" s="62" t="str">
        <f>IF(A1117="","",PMT(E1117,Duration*VLOOKUP(PaymentFrqcy,Mapping!A:B,2,FALSE),LoanAmount,,VLOOKUP(PaymentsDue,Mapping!$A:$B,2,FALSE)))</f>
        <v/>
      </c>
      <c r="G1117" s="62" t="str">
        <f>IF(A1117="","",PPMT(E1117,A1117,Duration*VLOOKUP(PaymentFrqcy,Mapping!A:B,2,FALSE),LoanAmount,,VLOOKUP(PaymentsDue,Mapping!$A:$B,2,FALSE)))</f>
        <v/>
      </c>
      <c r="H1117" s="62" t="str">
        <f>IF(A1117="","",IPMT(E1117,A1117,Duration*VLOOKUP(PaymentFrqcy,Mapping!$A:$B,2,FALSE),LoanAmount,,VLOOKUP(PaymentsDue,Mapping!$A:$B,2,FALSE)))</f>
        <v/>
      </c>
      <c r="I1117" s="58" t="str">
        <f t="shared" si="99"/>
        <v/>
      </c>
      <c r="J1117" s="12" t="str">
        <f t="shared" si="100"/>
        <v/>
      </c>
      <c r="K1117" s="78" t="str">
        <f t="shared" si="101"/>
        <v/>
      </c>
    </row>
    <row r="1118" spans="1:11" x14ac:dyDescent="0.2">
      <c r="A1118" s="12" t="str">
        <f>IFERROR(IF(A1117+1&lt;=Duration*VLOOKUP(PaymentFrqcy,Mapping!A:B,2,FALSE),A1117+1,""),"")</f>
        <v/>
      </c>
      <c r="B1118" s="58" t="str">
        <f t="shared" si="102"/>
        <v/>
      </c>
      <c r="C1118" s="59" t="str">
        <f t="shared" si="97"/>
        <v/>
      </c>
      <c r="D1118" s="60" t="str">
        <f t="shared" si="98"/>
        <v/>
      </c>
      <c r="E1118" s="61" t="str">
        <f>IF(A1118="","",InterestRate/VLOOKUP(PaymentFrqcy,Mapping!$A:$B,2,FALSE))</f>
        <v/>
      </c>
      <c r="F1118" s="62" t="str">
        <f>IF(A1118="","",PMT(E1118,Duration*VLOOKUP(PaymentFrqcy,Mapping!A:B,2,FALSE),LoanAmount,,VLOOKUP(PaymentsDue,Mapping!$A:$B,2,FALSE)))</f>
        <v/>
      </c>
      <c r="G1118" s="62" t="str">
        <f>IF(A1118="","",PPMT(E1118,A1118,Duration*VLOOKUP(PaymentFrqcy,Mapping!A:B,2,FALSE),LoanAmount,,VLOOKUP(PaymentsDue,Mapping!$A:$B,2,FALSE)))</f>
        <v/>
      </c>
      <c r="H1118" s="62" t="str">
        <f>IF(A1118="","",IPMT(E1118,A1118,Duration*VLOOKUP(PaymentFrqcy,Mapping!$A:$B,2,FALSE),LoanAmount,,VLOOKUP(PaymentsDue,Mapping!$A:$B,2,FALSE)))</f>
        <v/>
      </c>
      <c r="I1118" s="58" t="str">
        <f t="shared" si="99"/>
        <v/>
      </c>
      <c r="J1118" s="12" t="str">
        <f t="shared" si="100"/>
        <v/>
      </c>
      <c r="K1118" s="78" t="str">
        <f t="shared" si="101"/>
        <v/>
      </c>
    </row>
    <row r="1119" spans="1:11" x14ac:dyDescent="0.2">
      <c r="A1119" s="12" t="str">
        <f>IFERROR(IF(A1118+1&lt;=Duration*VLOOKUP(PaymentFrqcy,Mapping!A:B,2,FALSE),A1118+1,""),"")</f>
        <v/>
      </c>
      <c r="B1119" s="58" t="str">
        <f t="shared" si="102"/>
        <v/>
      </c>
      <c r="C1119" s="59" t="str">
        <f t="shared" si="97"/>
        <v/>
      </c>
      <c r="D1119" s="60" t="str">
        <f t="shared" si="98"/>
        <v/>
      </c>
      <c r="E1119" s="61" t="str">
        <f>IF(A1119="","",InterestRate/VLOOKUP(PaymentFrqcy,Mapping!$A:$B,2,FALSE))</f>
        <v/>
      </c>
      <c r="F1119" s="62" t="str">
        <f>IF(A1119="","",PMT(E1119,Duration*VLOOKUP(PaymentFrqcy,Mapping!A:B,2,FALSE),LoanAmount,,VLOOKUP(PaymentsDue,Mapping!$A:$B,2,FALSE)))</f>
        <v/>
      </c>
      <c r="G1119" s="62" t="str">
        <f>IF(A1119="","",PPMT(E1119,A1119,Duration*VLOOKUP(PaymentFrqcy,Mapping!A:B,2,FALSE),LoanAmount,,VLOOKUP(PaymentsDue,Mapping!$A:$B,2,FALSE)))</f>
        <v/>
      </c>
      <c r="H1119" s="62" t="str">
        <f>IF(A1119="","",IPMT(E1119,A1119,Duration*VLOOKUP(PaymentFrqcy,Mapping!$A:$B,2,FALSE),LoanAmount,,VLOOKUP(PaymentsDue,Mapping!$A:$B,2,FALSE)))</f>
        <v/>
      </c>
      <c r="I1119" s="58" t="str">
        <f t="shared" si="99"/>
        <v/>
      </c>
      <c r="J1119" s="12" t="str">
        <f t="shared" si="100"/>
        <v/>
      </c>
      <c r="K1119" s="78" t="str">
        <f t="shared" si="101"/>
        <v/>
      </c>
    </row>
    <row r="1120" spans="1:11" x14ac:dyDescent="0.2">
      <c r="A1120" s="12" t="str">
        <f>IFERROR(IF(A1119+1&lt;=Duration*VLOOKUP(PaymentFrqcy,Mapping!A:B,2,FALSE),A1119+1,""),"")</f>
        <v/>
      </c>
      <c r="B1120" s="58" t="str">
        <f t="shared" si="102"/>
        <v/>
      </c>
      <c r="C1120" s="59" t="str">
        <f t="shared" si="97"/>
        <v/>
      </c>
      <c r="D1120" s="60" t="str">
        <f t="shared" si="98"/>
        <v/>
      </c>
      <c r="E1120" s="61" t="str">
        <f>IF(A1120="","",InterestRate/VLOOKUP(PaymentFrqcy,Mapping!$A:$B,2,FALSE))</f>
        <v/>
      </c>
      <c r="F1120" s="62" t="str">
        <f>IF(A1120="","",PMT(E1120,Duration*VLOOKUP(PaymentFrqcy,Mapping!A:B,2,FALSE),LoanAmount,,VLOOKUP(PaymentsDue,Mapping!$A:$B,2,FALSE)))</f>
        <v/>
      </c>
      <c r="G1120" s="62" t="str">
        <f>IF(A1120="","",PPMT(E1120,A1120,Duration*VLOOKUP(PaymentFrqcy,Mapping!A:B,2,FALSE),LoanAmount,,VLOOKUP(PaymentsDue,Mapping!$A:$B,2,FALSE)))</f>
        <v/>
      </c>
      <c r="H1120" s="62" t="str">
        <f>IF(A1120="","",IPMT(E1120,A1120,Duration*VLOOKUP(PaymentFrqcy,Mapping!$A:$B,2,FALSE),LoanAmount,,VLOOKUP(PaymentsDue,Mapping!$A:$B,2,FALSE)))</f>
        <v/>
      </c>
      <c r="I1120" s="58" t="str">
        <f t="shared" si="99"/>
        <v/>
      </c>
      <c r="J1120" s="12" t="str">
        <f t="shared" si="100"/>
        <v/>
      </c>
      <c r="K1120" s="78" t="str">
        <f t="shared" si="101"/>
        <v/>
      </c>
    </row>
    <row r="1121" spans="1:11" x14ac:dyDescent="0.2">
      <c r="A1121" s="12" t="str">
        <f>IFERROR(IF(A1120+1&lt;=Duration*VLOOKUP(PaymentFrqcy,Mapping!A:B,2,FALSE),A1120+1,""),"")</f>
        <v/>
      </c>
      <c r="B1121" s="58" t="str">
        <f t="shared" si="102"/>
        <v/>
      </c>
      <c r="C1121" s="59" t="str">
        <f t="shared" si="97"/>
        <v/>
      </c>
      <c r="D1121" s="60" t="str">
        <f t="shared" si="98"/>
        <v/>
      </c>
      <c r="E1121" s="61" t="str">
        <f>IF(A1121="","",InterestRate/VLOOKUP(PaymentFrqcy,Mapping!$A:$B,2,FALSE))</f>
        <v/>
      </c>
      <c r="F1121" s="62" t="str">
        <f>IF(A1121="","",PMT(E1121,Duration*VLOOKUP(PaymentFrqcy,Mapping!A:B,2,FALSE),LoanAmount,,VLOOKUP(PaymentsDue,Mapping!$A:$B,2,FALSE)))</f>
        <v/>
      </c>
      <c r="G1121" s="62" t="str">
        <f>IF(A1121="","",PPMT(E1121,A1121,Duration*VLOOKUP(PaymentFrqcy,Mapping!A:B,2,FALSE),LoanAmount,,VLOOKUP(PaymentsDue,Mapping!$A:$B,2,FALSE)))</f>
        <v/>
      </c>
      <c r="H1121" s="62" t="str">
        <f>IF(A1121="","",IPMT(E1121,A1121,Duration*VLOOKUP(PaymentFrqcy,Mapping!$A:$B,2,FALSE),LoanAmount,,VLOOKUP(PaymentsDue,Mapping!$A:$B,2,FALSE)))</f>
        <v/>
      </c>
      <c r="I1121" s="58" t="str">
        <f t="shared" si="99"/>
        <v/>
      </c>
      <c r="J1121" s="12" t="str">
        <f t="shared" si="100"/>
        <v/>
      </c>
      <c r="K1121" s="78" t="str">
        <f t="shared" si="101"/>
        <v/>
      </c>
    </row>
    <row r="1122" spans="1:11" x14ac:dyDescent="0.2">
      <c r="A1122" s="12" t="str">
        <f>IFERROR(IF(A1121+1&lt;=Duration*VLOOKUP(PaymentFrqcy,Mapping!A:B,2,FALSE),A1121+1,""),"")</f>
        <v/>
      </c>
      <c r="B1122" s="58" t="str">
        <f t="shared" si="102"/>
        <v/>
      </c>
      <c r="C1122" s="59" t="str">
        <f t="shared" si="97"/>
        <v/>
      </c>
      <c r="D1122" s="60" t="str">
        <f t="shared" si="98"/>
        <v/>
      </c>
      <c r="E1122" s="61" t="str">
        <f>IF(A1122="","",InterestRate/VLOOKUP(PaymentFrqcy,Mapping!$A:$B,2,FALSE))</f>
        <v/>
      </c>
      <c r="F1122" s="62" t="str">
        <f>IF(A1122="","",PMT(E1122,Duration*VLOOKUP(PaymentFrqcy,Mapping!A:B,2,FALSE),LoanAmount,,VLOOKUP(PaymentsDue,Mapping!$A:$B,2,FALSE)))</f>
        <v/>
      </c>
      <c r="G1122" s="62" t="str">
        <f>IF(A1122="","",PPMT(E1122,A1122,Duration*VLOOKUP(PaymentFrqcy,Mapping!A:B,2,FALSE),LoanAmount,,VLOOKUP(PaymentsDue,Mapping!$A:$B,2,FALSE)))</f>
        <v/>
      </c>
      <c r="H1122" s="62" t="str">
        <f>IF(A1122="","",IPMT(E1122,A1122,Duration*VLOOKUP(PaymentFrqcy,Mapping!$A:$B,2,FALSE),LoanAmount,,VLOOKUP(PaymentsDue,Mapping!$A:$B,2,FALSE)))</f>
        <v/>
      </c>
      <c r="I1122" s="58" t="str">
        <f t="shared" si="99"/>
        <v/>
      </c>
      <c r="J1122" s="12" t="str">
        <f t="shared" si="100"/>
        <v/>
      </c>
      <c r="K1122" s="78" t="str">
        <f t="shared" si="101"/>
        <v/>
      </c>
    </row>
    <row r="1123" spans="1:11" x14ac:dyDescent="0.2">
      <c r="A1123" s="12" t="str">
        <f>IFERROR(IF(A1122+1&lt;=Duration*VLOOKUP(PaymentFrqcy,Mapping!A:B,2,FALSE),A1122+1,""),"")</f>
        <v/>
      </c>
      <c r="B1123" s="58" t="str">
        <f t="shared" si="102"/>
        <v/>
      </c>
      <c r="C1123" s="59" t="str">
        <f t="shared" si="97"/>
        <v/>
      </c>
      <c r="D1123" s="60" t="str">
        <f t="shared" si="98"/>
        <v/>
      </c>
      <c r="E1123" s="61" t="str">
        <f>IF(A1123="","",InterestRate/VLOOKUP(PaymentFrqcy,Mapping!$A:$B,2,FALSE))</f>
        <v/>
      </c>
      <c r="F1123" s="62" t="str">
        <f>IF(A1123="","",PMT(E1123,Duration*VLOOKUP(PaymentFrqcy,Mapping!A:B,2,FALSE),LoanAmount,,VLOOKUP(PaymentsDue,Mapping!$A:$B,2,FALSE)))</f>
        <v/>
      </c>
      <c r="G1123" s="62" t="str">
        <f>IF(A1123="","",PPMT(E1123,A1123,Duration*VLOOKUP(PaymentFrqcy,Mapping!A:B,2,FALSE),LoanAmount,,VLOOKUP(PaymentsDue,Mapping!$A:$B,2,FALSE)))</f>
        <v/>
      </c>
      <c r="H1123" s="62" t="str">
        <f>IF(A1123="","",IPMT(E1123,A1123,Duration*VLOOKUP(PaymentFrqcy,Mapping!$A:$B,2,FALSE),LoanAmount,,VLOOKUP(PaymentsDue,Mapping!$A:$B,2,FALSE)))</f>
        <v/>
      </c>
      <c r="I1123" s="58" t="str">
        <f t="shared" si="99"/>
        <v/>
      </c>
      <c r="J1123" s="12" t="str">
        <f t="shared" si="100"/>
        <v/>
      </c>
      <c r="K1123" s="78" t="str">
        <f t="shared" si="101"/>
        <v/>
      </c>
    </row>
    <row r="1124" spans="1:11" x14ac:dyDescent="0.2">
      <c r="A1124" s="12" t="str">
        <f>IFERROR(IF(A1123+1&lt;=Duration*VLOOKUP(PaymentFrqcy,Mapping!A:B,2,FALSE),A1123+1,""),"")</f>
        <v/>
      </c>
      <c r="B1124" s="58" t="str">
        <f t="shared" si="102"/>
        <v/>
      </c>
      <c r="C1124" s="59" t="str">
        <f t="shared" si="97"/>
        <v/>
      </c>
      <c r="D1124" s="60" t="str">
        <f t="shared" si="98"/>
        <v/>
      </c>
      <c r="E1124" s="61" t="str">
        <f>IF(A1124="","",InterestRate/VLOOKUP(PaymentFrqcy,Mapping!$A:$B,2,FALSE))</f>
        <v/>
      </c>
      <c r="F1124" s="62" t="str">
        <f>IF(A1124="","",PMT(E1124,Duration*VLOOKUP(PaymentFrqcy,Mapping!A:B,2,FALSE),LoanAmount,,VLOOKUP(PaymentsDue,Mapping!$A:$B,2,FALSE)))</f>
        <v/>
      </c>
      <c r="G1124" s="62" t="str">
        <f>IF(A1124="","",PPMT(E1124,A1124,Duration*VLOOKUP(PaymentFrqcy,Mapping!A:B,2,FALSE),LoanAmount,,VLOOKUP(PaymentsDue,Mapping!$A:$B,2,FALSE)))</f>
        <v/>
      </c>
      <c r="H1124" s="62" t="str">
        <f>IF(A1124="","",IPMT(E1124,A1124,Duration*VLOOKUP(PaymentFrqcy,Mapping!$A:$B,2,FALSE),LoanAmount,,VLOOKUP(PaymentsDue,Mapping!$A:$B,2,FALSE)))</f>
        <v/>
      </c>
      <c r="I1124" s="58" t="str">
        <f t="shared" si="99"/>
        <v/>
      </c>
      <c r="J1124" s="12" t="str">
        <f t="shared" si="100"/>
        <v/>
      </c>
      <c r="K1124" s="78" t="str">
        <f t="shared" si="101"/>
        <v/>
      </c>
    </row>
    <row r="1125" spans="1:11" x14ac:dyDescent="0.2">
      <c r="A1125" s="12" t="str">
        <f>IFERROR(IF(A1124+1&lt;=Duration*VLOOKUP(PaymentFrqcy,Mapping!A:B,2,FALSE),A1124+1,""),"")</f>
        <v/>
      </c>
      <c r="B1125" s="58" t="str">
        <f t="shared" si="102"/>
        <v/>
      </c>
      <c r="C1125" s="59" t="str">
        <f t="shared" si="97"/>
        <v/>
      </c>
      <c r="D1125" s="60" t="str">
        <f t="shared" si="98"/>
        <v/>
      </c>
      <c r="E1125" s="61" t="str">
        <f>IF(A1125="","",InterestRate/VLOOKUP(PaymentFrqcy,Mapping!$A:$B,2,FALSE))</f>
        <v/>
      </c>
      <c r="F1125" s="62" t="str">
        <f>IF(A1125="","",PMT(E1125,Duration*VLOOKUP(PaymentFrqcy,Mapping!A:B,2,FALSE),LoanAmount,,VLOOKUP(PaymentsDue,Mapping!$A:$B,2,FALSE)))</f>
        <v/>
      </c>
      <c r="G1125" s="62" t="str">
        <f>IF(A1125="","",PPMT(E1125,A1125,Duration*VLOOKUP(PaymentFrqcy,Mapping!A:B,2,FALSE),LoanAmount,,VLOOKUP(PaymentsDue,Mapping!$A:$B,2,FALSE)))</f>
        <v/>
      </c>
      <c r="H1125" s="62" t="str">
        <f>IF(A1125="","",IPMT(E1125,A1125,Duration*VLOOKUP(PaymentFrqcy,Mapping!$A:$B,2,FALSE),LoanAmount,,VLOOKUP(PaymentsDue,Mapping!$A:$B,2,FALSE)))</f>
        <v/>
      </c>
      <c r="I1125" s="58" t="str">
        <f t="shared" si="99"/>
        <v/>
      </c>
      <c r="J1125" s="12" t="str">
        <f t="shared" si="100"/>
        <v/>
      </c>
      <c r="K1125" s="78" t="str">
        <f t="shared" si="101"/>
        <v/>
      </c>
    </row>
    <row r="1126" spans="1:11" x14ac:dyDescent="0.2">
      <c r="A1126" s="12" t="str">
        <f>IFERROR(IF(A1125+1&lt;=Duration*VLOOKUP(PaymentFrqcy,Mapping!A:B,2,FALSE),A1125+1,""),"")</f>
        <v/>
      </c>
      <c r="B1126" s="58" t="str">
        <f t="shared" si="102"/>
        <v/>
      </c>
      <c r="C1126" s="59" t="str">
        <f t="shared" si="97"/>
        <v/>
      </c>
      <c r="D1126" s="60" t="str">
        <f t="shared" si="98"/>
        <v/>
      </c>
      <c r="E1126" s="61" t="str">
        <f>IF(A1126="","",InterestRate/VLOOKUP(PaymentFrqcy,Mapping!$A:$B,2,FALSE))</f>
        <v/>
      </c>
      <c r="F1126" s="62" t="str">
        <f>IF(A1126="","",PMT(E1126,Duration*VLOOKUP(PaymentFrqcy,Mapping!A:B,2,FALSE),LoanAmount,,VLOOKUP(PaymentsDue,Mapping!$A:$B,2,FALSE)))</f>
        <v/>
      </c>
      <c r="G1126" s="62" t="str">
        <f>IF(A1126="","",PPMT(E1126,A1126,Duration*VLOOKUP(PaymentFrqcy,Mapping!A:B,2,FALSE),LoanAmount,,VLOOKUP(PaymentsDue,Mapping!$A:$B,2,FALSE)))</f>
        <v/>
      </c>
      <c r="H1126" s="62" t="str">
        <f>IF(A1126="","",IPMT(E1126,A1126,Duration*VLOOKUP(PaymentFrqcy,Mapping!$A:$B,2,FALSE),LoanAmount,,VLOOKUP(PaymentsDue,Mapping!$A:$B,2,FALSE)))</f>
        <v/>
      </c>
      <c r="I1126" s="58" t="str">
        <f t="shared" si="99"/>
        <v/>
      </c>
      <c r="J1126" s="12" t="str">
        <f t="shared" si="100"/>
        <v/>
      </c>
      <c r="K1126" s="78" t="str">
        <f t="shared" si="101"/>
        <v/>
      </c>
    </row>
    <row r="1127" spans="1:11" x14ac:dyDescent="0.2">
      <c r="A1127" s="12" t="str">
        <f>IFERROR(IF(A1126+1&lt;=Duration*VLOOKUP(PaymentFrqcy,Mapping!A:B,2,FALSE),A1126+1,""),"")</f>
        <v/>
      </c>
      <c r="B1127" s="58" t="str">
        <f t="shared" si="102"/>
        <v/>
      </c>
      <c r="C1127" s="59" t="str">
        <f t="shared" si="97"/>
        <v/>
      </c>
      <c r="D1127" s="60" t="str">
        <f t="shared" si="98"/>
        <v/>
      </c>
      <c r="E1127" s="61" t="str">
        <f>IF(A1127="","",InterestRate/VLOOKUP(PaymentFrqcy,Mapping!$A:$B,2,FALSE))</f>
        <v/>
      </c>
      <c r="F1127" s="62" t="str">
        <f>IF(A1127="","",PMT(E1127,Duration*VLOOKUP(PaymentFrqcy,Mapping!A:B,2,FALSE),LoanAmount,,VLOOKUP(PaymentsDue,Mapping!$A:$B,2,FALSE)))</f>
        <v/>
      </c>
      <c r="G1127" s="62" t="str">
        <f>IF(A1127="","",PPMT(E1127,A1127,Duration*VLOOKUP(PaymentFrqcy,Mapping!A:B,2,FALSE),LoanAmount,,VLOOKUP(PaymentsDue,Mapping!$A:$B,2,FALSE)))</f>
        <v/>
      </c>
      <c r="H1127" s="62" t="str">
        <f>IF(A1127="","",IPMT(E1127,A1127,Duration*VLOOKUP(PaymentFrqcy,Mapping!$A:$B,2,FALSE),LoanAmount,,VLOOKUP(PaymentsDue,Mapping!$A:$B,2,FALSE)))</f>
        <v/>
      </c>
      <c r="I1127" s="58" t="str">
        <f t="shared" si="99"/>
        <v/>
      </c>
      <c r="J1127" s="12" t="str">
        <f t="shared" si="100"/>
        <v/>
      </c>
      <c r="K1127" s="78" t="str">
        <f t="shared" si="101"/>
        <v/>
      </c>
    </row>
    <row r="1128" spans="1:11" x14ac:dyDescent="0.2">
      <c r="A1128" s="12" t="str">
        <f>IFERROR(IF(A1127+1&lt;=Duration*VLOOKUP(PaymentFrqcy,Mapping!A:B,2,FALSE),A1127+1,""),"")</f>
        <v/>
      </c>
      <c r="B1128" s="58" t="str">
        <f t="shared" si="102"/>
        <v/>
      </c>
      <c r="C1128" s="59" t="str">
        <f t="shared" si="97"/>
        <v/>
      </c>
      <c r="D1128" s="60" t="str">
        <f t="shared" si="98"/>
        <v/>
      </c>
      <c r="E1128" s="61" t="str">
        <f>IF(A1128="","",InterestRate/VLOOKUP(PaymentFrqcy,Mapping!$A:$B,2,FALSE))</f>
        <v/>
      </c>
      <c r="F1128" s="62" t="str">
        <f>IF(A1128="","",PMT(E1128,Duration*VLOOKUP(PaymentFrqcy,Mapping!A:B,2,FALSE),LoanAmount,,VLOOKUP(PaymentsDue,Mapping!$A:$B,2,FALSE)))</f>
        <v/>
      </c>
      <c r="G1128" s="62" t="str">
        <f>IF(A1128="","",PPMT(E1128,A1128,Duration*VLOOKUP(PaymentFrqcy,Mapping!A:B,2,FALSE),LoanAmount,,VLOOKUP(PaymentsDue,Mapping!$A:$B,2,FALSE)))</f>
        <v/>
      </c>
      <c r="H1128" s="62" t="str">
        <f>IF(A1128="","",IPMT(E1128,A1128,Duration*VLOOKUP(PaymentFrqcy,Mapping!$A:$B,2,FALSE),LoanAmount,,VLOOKUP(PaymentsDue,Mapping!$A:$B,2,FALSE)))</f>
        <v/>
      </c>
      <c r="I1128" s="58" t="str">
        <f t="shared" si="99"/>
        <v/>
      </c>
      <c r="J1128" s="12" t="str">
        <f t="shared" si="100"/>
        <v/>
      </c>
      <c r="K1128" s="78" t="str">
        <f t="shared" si="101"/>
        <v/>
      </c>
    </row>
    <row r="1129" spans="1:11" x14ac:dyDescent="0.2">
      <c r="A1129" s="12" t="str">
        <f>IFERROR(IF(A1128+1&lt;=Duration*VLOOKUP(PaymentFrqcy,Mapping!A:B,2,FALSE),A1128+1,""),"")</f>
        <v/>
      </c>
      <c r="B1129" s="58" t="str">
        <f t="shared" si="102"/>
        <v/>
      </c>
      <c r="C1129" s="59" t="str">
        <f t="shared" si="97"/>
        <v/>
      </c>
      <c r="D1129" s="60" t="str">
        <f t="shared" si="98"/>
        <v/>
      </c>
      <c r="E1129" s="61" t="str">
        <f>IF(A1129="","",InterestRate/VLOOKUP(PaymentFrqcy,Mapping!$A:$B,2,FALSE))</f>
        <v/>
      </c>
      <c r="F1129" s="62" t="str">
        <f>IF(A1129="","",PMT(E1129,Duration*VLOOKUP(PaymentFrqcy,Mapping!A:B,2,FALSE),LoanAmount,,VLOOKUP(PaymentsDue,Mapping!$A:$B,2,FALSE)))</f>
        <v/>
      </c>
      <c r="G1129" s="62" t="str">
        <f>IF(A1129="","",PPMT(E1129,A1129,Duration*VLOOKUP(PaymentFrqcy,Mapping!A:B,2,FALSE),LoanAmount,,VLOOKUP(PaymentsDue,Mapping!$A:$B,2,FALSE)))</f>
        <v/>
      </c>
      <c r="H1129" s="62" t="str">
        <f>IF(A1129="","",IPMT(E1129,A1129,Duration*VLOOKUP(PaymentFrqcy,Mapping!$A:$B,2,FALSE),LoanAmount,,VLOOKUP(PaymentsDue,Mapping!$A:$B,2,FALSE)))</f>
        <v/>
      </c>
      <c r="I1129" s="58" t="str">
        <f t="shared" si="99"/>
        <v/>
      </c>
      <c r="J1129" s="12" t="str">
        <f t="shared" si="100"/>
        <v/>
      </c>
      <c r="K1129" s="78" t="str">
        <f t="shared" si="101"/>
        <v/>
      </c>
    </row>
    <row r="1130" spans="1:11" x14ac:dyDescent="0.2">
      <c r="A1130" s="12" t="str">
        <f>IFERROR(IF(A1129+1&lt;=Duration*VLOOKUP(PaymentFrqcy,Mapping!A:B,2,FALSE),A1129+1,""),"")</f>
        <v/>
      </c>
      <c r="B1130" s="58" t="str">
        <f t="shared" si="102"/>
        <v/>
      </c>
      <c r="C1130" s="59" t="str">
        <f t="shared" si="97"/>
        <v/>
      </c>
      <c r="D1130" s="60" t="str">
        <f t="shared" si="98"/>
        <v/>
      </c>
      <c r="E1130" s="61" t="str">
        <f>IF(A1130="","",InterestRate/VLOOKUP(PaymentFrqcy,Mapping!$A:$B,2,FALSE))</f>
        <v/>
      </c>
      <c r="F1130" s="62" t="str">
        <f>IF(A1130="","",PMT(E1130,Duration*VLOOKUP(PaymentFrqcy,Mapping!A:B,2,FALSE),LoanAmount,,VLOOKUP(PaymentsDue,Mapping!$A:$B,2,FALSE)))</f>
        <v/>
      </c>
      <c r="G1130" s="62" t="str">
        <f>IF(A1130="","",PPMT(E1130,A1130,Duration*VLOOKUP(PaymentFrqcy,Mapping!A:B,2,FALSE),LoanAmount,,VLOOKUP(PaymentsDue,Mapping!$A:$B,2,FALSE)))</f>
        <v/>
      </c>
      <c r="H1130" s="62" t="str">
        <f>IF(A1130="","",IPMT(E1130,A1130,Duration*VLOOKUP(PaymentFrqcy,Mapping!$A:$B,2,FALSE),LoanAmount,,VLOOKUP(PaymentsDue,Mapping!$A:$B,2,FALSE)))</f>
        <v/>
      </c>
      <c r="I1130" s="58" t="str">
        <f t="shared" si="99"/>
        <v/>
      </c>
      <c r="J1130" s="12" t="str">
        <f t="shared" si="100"/>
        <v/>
      </c>
      <c r="K1130" s="78" t="str">
        <f t="shared" si="101"/>
        <v/>
      </c>
    </row>
    <row r="1131" spans="1:11" x14ac:dyDescent="0.2">
      <c r="A1131" s="12" t="str">
        <f>IFERROR(IF(A1130+1&lt;=Duration*VLOOKUP(PaymentFrqcy,Mapping!A:B,2,FALSE),A1130+1,""),"")</f>
        <v/>
      </c>
      <c r="B1131" s="58" t="str">
        <f t="shared" si="102"/>
        <v/>
      </c>
      <c r="C1131" s="59" t="str">
        <f t="shared" si="97"/>
        <v/>
      </c>
      <c r="D1131" s="60" t="str">
        <f t="shared" si="98"/>
        <v/>
      </c>
      <c r="E1131" s="61" t="str">
        <f>IF(A1131="","",InterestRate/VLOOKUP(PaymentFrqcy,Mapping!$A:$B,2,FALSE))</f>
        <v/>
      </c>
      <c r="F1131" s="62" t="str">
        <f>IF(A1131="","",PMT(E1131,Duration*VLOOKUP(PaymentFrqcy,Mapping!A:B,2,FALSE),LoanAmount,,VLOOKUP(PaymentsDue,Mapping!$A:$B,2,FALSE)))</f>
        <v/>
      </c>
      <c r="G1131" s="62" t="str">
        <f>IF(A1131="","",PPMT(E1131,A1131,Duration*VLOOKUP(PaymentFrqcy,Mapping!A:B,2,FALSE),LoanAmount,,VLOOKUP(PaymentsDue,Mapping!$A:$B,2,FALSE)))</f>
        <v/>
      </c>
      <c r="H1131" s="62" t="str">
        <f>IF(A1131="","",IPMT(E1131,A1131,Duration*VLOOKUP(PaymentFrqcy,Mapping!$A:$B,2,FALSE),LoanAmount,,VLOOKUP(PaymentsDue,Mapping!$A:$B,2,FALSE)))</f>
        <v/>
      </c>
      <c r="I1131" s="58" t="str">
        <f t="shared" si="99"/>
        <v/>
      </c>
      <c r="J1131" s="12" t="str">
        <f t="shared" si="100"/>
        <v/>
      </c>
      <c r="K1131" s="78" t="str">
        <f t="shared" si="101"/>
        <v/>
      </c>
    </row>
    <row r="1132" spans="1:11" x14ac:dyDescent="0.2">
      <c r="A1132" s="12" t="str">
        <f>IFERROR(IF(A1131+1&lt;=Duration*VLOOKUP(PaymentFrqcy,Mapping!A:B,2,FALSE),A1131+1,""),"")</f>
        <v/>
      </c>
      <c r="B1132" s="58" t="str">
        <f t="shared" si="102"/>
        <v/>
      </c>
      <c r="C1132" s="59" t="str">
        <f t="shared" si="97"/>
        <v/>
      </c>
      <c r="D1132" s="60" t="str">
        <f t="shared" si="98"/>
        <v/>
      </c>
      <c r="E1132" s="61" t="str">
        <f>IF(A1132="","",InterestRate/VLOOKUP(PaymentFrqcy,Mapping!$A:$B,2,FALSE))</f>
        <v/>
      </c>
      <c r="F1132" s="62" t="str">
        <f>IF(A1132="","",PMT(E1132,Duration*VLOOKUP(PaymentFrqcy,Mapping!A:B,2,FALSE),LoanAmount,,VLOOKUP(PaymentsDue,Mapping!$A:$B,2,FALSE)))</f>
        <v/>
      </c>
      <c r="G1132" s="62" t="str">
        <f>IF(A1132="","",PPMT(E1132,A1132,Duration*VLOOKUP(PaymentFrqcy,Mapping!A:B,2,FALSE),LoanAmount,,VLOOKUP(PaymentsDue,Mapping!$A:$B,2,FALSE)))</f>
        <v/>
      </c>
      <c r="H1132" s="62" t="str">
        <f>IF(A1132="","",IPMT(E1132,A1132,Duration*VLOOKUP(PaymentFrqcy,Mapping!$A:$B,2,FALSE),LoanAmount,,VLOOKUP(PaymentsDue,Mapping!$A:$B,2,FALSE)))</f>
        <v/>
      </c>
      <c r="I1132" s="58" t="str">
        <f t="shared" si="99"/>
        <v/>
      </c>
      <c r="J1132" s="12" t="str">
        <f t="shared" si="100"/>
        <v/>
      </c>
      <c r="K1132" s="78" t="str">
        <f t="shared" si="101"/>
        <v/>
      </c>
    </row>
    <row r="1133" spans="1:11" x14ac:dyDescent="0.2">
      <c r="A1133" s="12" t="str">
        <f>IFERROR(IF(A1132+1&lt;=Duration*VLOOKUP(PaymentFrqcy,Mapping!A:B,2,FALSE),A1132+1,""),"")</f>
        <v/>
      </c>
      <c r="B1133" s="58" t="str">
        <f t="shared" si="102"/>
        <v/>
      </c>
      <c r="C1133" s="59" t="str">
        <f t="shared" si="97"/>
        <v/>
      </c>
      <c r="D1133" s="60" t="str">
        <f t="shared" si="98"/>
        <v/>
      </c>
      <c r="E1133" s="61" t="str">
        <f>IF(A1133="","",InterestRate/VLOOKUP(PaymentFrqcy,Mapping!$A:$B,2,FALSE))</f>
        <v/>
      </c>
      <c r="F1133" s="62" t="str">
        <f>IF(A1133="","",PMT(E1133,Duration*VLOOKUP(PaymentFrqcy,Mapping!A:B,2,FALSE),LoanAmount,,VLOOKUP(PaymentsDue,Mapping!$A:$B,2,FALSE)))</f>
        <v/>
      </c>
      <c r="G1133" s="62" t="str">
        <f>IF(A1133="","",PPMT(E1133,A1133,Duration*VLOOKUP(PaymentFrqcy,Mapping!A:B,2,FALSE),LoanAmount,,VLOOKUP(PaymentsDue,Mapping!$A:$B,2,FALSE)))</f>
        <v/>
      </c>
      <c r="H1133" s="62" t="str">
        <f>IF(A1133="","",IPMT(E1133,A1133,Duration*VLOOKUP(PaymentFrqcy,Mapping!$A:$B,2,FALSE),LoanAmount,,VLOOKUP(PaymentsDue,Mapping!$A:$B,2,FALSE)))</f>
        <v/>
      </c>
      <c r="I1133" s="58" t="str">
        <f t="shared" si="99"/>
        <v/>
      </c>
      <c r="J1133" s="12" t="str">
        <f t="shared" si="100"/>
        <v/>
      </c>
      <c r="K1133" s="78" t="str">
        <f t="shared" si="101"/>
        <v/>
      </c>
    </row>
    <row r="1134" spans="1:11" x14ac:dyDescent="0.2">
      <c r="A1134" s="12" t="str">
        <f>IFERROR(IF(A1133+1&lt;=Duration*VLOOKUP(PaymentFrqcy,Mapping!A:B,2,FALSE),A1133+1,""),"")</f>
        <v/>
      </c>
      <c r="B1134" s="58" t="str">
        <f t="shared" si="102"/>
        <v/>
      </c>
      <c r="C1134" s="59" t="str">
        <f t="shared" ref="C1134:C1197" si="103">IF(AND(A1134&lt;&gt;"",PaymentFrqcy="Monthly"),DATE(YEAR(C1133),MONTH(C1133)+1,DAY(C1133)),IF(AND(A1134&lt;&gt;"",PaymentFrqcy="Quarterly"),DATE(YEAR(C1133),MONTH(C1133)+3,DAY(C1133)),IF(AND(A1134&lt;&gt;"",PaymentFrqcy="Semi-Annually"),DATE(YEAR(C1133),MONTH(C1133)+6,DAY(C1133)),"")))</f>
        <v/>
      </c>
      <c r="D1134" s="60" t="str">
        <f t="shared" ref="D1134:D1197" si="104">IFERROR(YEAR(C1134),"")</f>
        <v/>
      </c>
      <c r="E1134" s="61" t="str">
        <f>IF(A1134="","",InterestRate/VLOOKUP(PaymentFrqcy,Mapping!$A:$B,2,FALSE))</f>
        <v/>
      </c>
      <c r="F1134" s="62" t="str">
        <f>IF(A1134="","",PMT(E1134,Duration*VLOOKUP(PaymentFrqcy,Mapping!A:B,2,FALSE),LoanAmount,,VLOOKUP(PaymentsDue,Mapping!$A:$B,2,FALSE)))</f>
        <v/>
      </c>
      <c r="G1134" s="62" t="str">
        <f>IF(A1134="","",PPMT(E1134,A1134,Duration*VLOOKUP(PaymentFrqcy,Mapping!A:B,2,FALSE),LoanAmount,,VLOOKUP(PaymentsDue,Mapping!$A:$B,2,FALSE)))</f>
        <v/>
      </c>
      <c r="H1134" s="62" t="str">
        <f>IF(A1134="","",IPMT(E1134,A1134,Duration*VLOOKUP(PaymentFrqcy,Mapping!$A:$B,2,FALSE),LoanAmount,,VLOOKUP(PaymentsDue,Mapping!$A:$B,2,FALSE)))</f>
        <v/>
      </c>
      <c r="I1134" s="58" t="str">
        <f t="shared" ref="I1134:I1197" si="105">IFERROR(B1134+G1134,"")</f>
        <v/>
      </c>
      <c r="J1134" s="12" t="str">
        <f t="shared" ref="J1134:J1197" si="106">IF(A1134="","",MONTH(C1134))</f>
        <v/>
      </c>
      <c r="K1134" s="78" t="str">
        <f t="shared" ref="K1134:K1197" si="107">IF(A1134="","",YEAR(C1134))</f>
        <v/>
      </c>
    </row>
    <row r="1135" spans="1:11" x14ac:dyDescent="0.2">
      <c r="A1135" s="12" t="str">
        <f>IFERROR(IF(A1134+1&lt;=Duration*VLOOKUP(PaymentFrqcy,Mapping!A:B,2,FALSE),A1134+1,""),"")</f>
        <v/>
      </c>
      <c r="B1135" s="58" t="str">
        <f t="shared" si="102"/>
        <v/>
      </c>
      <c r="C1135" s="59" t="str">
        <f t="shared" si="103"/>
        <v/>
      </c>
      <c r="D1135" s="60" t="str">
        <f t="shared" si="104"/>
        <v/>
      </c>
      <c r="E1135" s="61" t="str">
        <f>IF(A1135="","",InterestRate/VLOOKUP(PaymentFrqcy,Mapping!$A:$B,2,FALSE))</f>
        <v/>
      </c>
      <c r="F1135" s="62" t="str">
        <f>IF(A1135="","",PMT(E1135,Duration*VLOOKUP(PaymentFrqcy,Mapping!A:B,2,FALSE),LoanAmount,,VLOOKUP(PaymentsDue,Mapping!$A:$B,2,FALSE)))</f>
        <v/>
      </c>
      <c r="G1135" s="62" t="str">
        <f>IF(A1135="","",PPMT(E1135,A1135,Duration*VLOOKUP(PaymentFrqcy,Mapping!A:B,2,FALSE),LoanAmount,,VLOOKUP(PaymentsDue,Mapping!$A:$B,2,FALSE)))</f>
        <v/>
      </c>
      <c r="H1135" s="62" t="str">
        <f>IF(A1135="","",IPMT(E1135,A1135,Duration*VLOOKUP(PaymentFrqcy,Mapping!$A:$B,2,FALSE),LoanAmount,,VLOOKUP(PaymentsDue,Mapping!$A:$B,2,FALSE)))</f>
        <v/>
      </c>
      <c r="I1135" s="58" t="str">
        <f t="shared" si="105"/>
        <v/>
      </c>
      <c r="J1135" s="12" t="str">
        <f t="shared" si="106"/>
        <v/>
      </c>
      <c r="K1135" s="78" t="str">
        <f t="shared" si="107"/>
        <v/>
      </c>
    </row>
    <row r="1136" spans="1:11" x14ac:dyDescent="0.2">
      <c r="A1136" s="12" t="str">
        <f>IFERROR(IF(A1135+1&lt;=Duration*VLOOKUP(PaymentFrqcy,Mapping!A:B,2,FALSE),A1135+1,""),"")</f>
        <v/>
      </c>
      <c r="B1136" s="58" t="str">
        <f t="shared" si="102"/>
        <v/>
      </c>
      <c r="C1136" s="59" t="str">
        <f t="shared" si="103"/>
        <v/>
      </c>
      <c r="D1136" s="60" t="str">
        <f t="shared" si="104"/>
        <v/>
      </c>
      <c r="E1136" s="61" t="str">
        <f>IF(A1136="","",InterestRate/VLOOKUP(PaymentFrqcy,Mapping!$A:$B,2,FALSE))</f>
        <v/>
      </c>
      <c r="F1136" s="62" t="str">
        <f>IF(A1136="","",PMT(E1136,Duration*VLOOKUP(PaymentFrqcy,Mapping!A:B,2,FALSE),LoanAmount,,VLOOKUP(PaymentsDue,Mapping!$A:$B,2,FALSE)))</f>
        <v/>
      </c>
      <c r="G1136" s="62" t="str">
        <f>IF(A1136="","",PPMT(E1136,A1136,Duration*VLOOKUP(PaymentFrqcy,Mapping!A:B,2,FALSE),LoanAmount,,VLOOKUP(PaymentsDue,Mapping!$A:$B,2,FALSE)))</f>
        <v/>
      </c>
      <c r="H1136" s="62" t="str">
        <f>IF(A1136="","",IPMT(E1136,A1136,Duration*VLOOKUP(PaymentFrqcy,Mapping!$A:$B,2,FALSE),LoanAmount,,VLOOKUP(PaymentsDue,Mapping!$A:$B,2,FALSE)))</f>
        <v/>
      </c>
      <c r="I1136" s="58" t="str">
        <f t="shared" si="105"/>
        <v/>
      </c>
      <c r="J1136" s="12" t="str">
        <f t="shared" si="106"/>
        <v/>
      </c>
      <c r="K1136" s="78" t="str">
        <f t="shared" si="107"/>
        <v/>
      </c>
    </row>
    <row r="1137" spans="1:11" x14ac:dyDescent="0.2">
      <c r="A1137" s="12" t="str">
        <f>IFERROR(IF(A1136+1&lt;=Duration*VLOOKUP(PaymentFrqcy,Mapping!A:B,2,FALSE),A1136+1,""),"")</f>
        <v/>
      </c>
      <c r="B1137" s="58" t="str">
        <f t="shared" si="102"/>
        <v/>
      </c>
      <c r="C1137" s="59" t="str">
        <f t="shared" si="103"/>
        <v/>
      </c>
      <c r="D1137" s="60" t="str">
        <f t="shared" si="104"/>
        <v/>
      </c>
      <c r="E1137" s="61" t="str">
        <f>IF(A1137="","",InterestRate/VLOOKUP(PaymentFrqcy,Mapping!$A:$B,2,FALSE))</f>
        <v/>
      </c>
      <c r="F1137" s="62" t="str">
        <f>IF(A1137="","",PMT(E1137,Duration*VLOOKUP(PaymentFrqcy,Mapping!A:B,2,FALSE),LoanAmount,,VLOOKUP(PaymentsDue,Mapping!$A:$B,2,FALSE)))</f>
        <v/>
      </c>
      <c r="G1137" s="62" t="str">
        <f>IF(A1137="","",PPMT(E1137,A1137,Duration*VLOOKUP(PaymentFrqcy,Mapping!A:B,2,FALSE),LoanAmount,,VLOOKUP(PaymentsDue,Mapping!$A:$B,2,FALSE)))</f>
        <v/>
      </c>
      <c r="H1137" s="62" t="str">
        <f>IF(A1137="","",IPMT(E1137,A1137,Duration*VLOOKUP(PaymentFrqcy,Mapping!$A:$B,2,FALSE),LoanAmount,,VLOOKUP(PaymentsDue,Mapping!$A:$B,2,FALSE)))</f>
        <v/>
      </c>
      <c r="I1137" s="58" t="str">
        <f t="shared" si="105"/>
        <v/>
      </c>
      <c r="J1137" s="12" t="str">
        <f t="shared" si="106"/>
        <v/>
      </c>
      <c r="K1137" s="78" t="str">
        <f t="shared" si="107"/>
        <v/>
      </c>
    </row>
    <row r="1138" spans="1:11" x14ac:dyDescent="0.2">
      <c r="A1138" s="12" t="str">
        <f>IFERROR(IF(A1137+1&lt;=Duration*VLOOKUP(PaymentFrqcy,Mapping!A:B,2,FALSE),A1137+1,""),"")</f>
        <v/>
      </c>
      <c r="B1138" s="58" t="str">
        <f t="shared" si="102"/>
        <v/>
      </c>
      <c r="C1138" s="59" t="str">
        <f t="shared" si="103"/>
        <v/>
      </c>
      <c r="D1138" s="60" t="str">
        <f t="shared" si="104"/>
        <v/>
      </c>
      <c r="E1138" s="61" t="str">
        <f>IF(A1138="","",InterestRate/VLOOKUP(PaymentFrqcy,Mapping!$A:$B,2,FALSE))</f>
        <v/>
      </c>
      <c r="F1138" s="62" t="str">
        <f>IF(A1138="","",PMT(E1138,Duration*VLOOKUP(PaymentFrqcy,Mapping!A:B,2,FALSE),LoanAmount,,VLOOKUP(PaymentsDue,Mapping!$A:$B,2,FALSE)))</f>
        <v/>
      </c>
      <c r="G1138" s="62" t="str">
        <f>IF(A1138="","",PPMT(E1138,A1138,Duration*VLOOKUP(PaymentFrqcy,Mapping!A:B,2,FALSE),LoanAmount,,VLOOKUP(PaymentsDue,Mapping!$A:$B,2,FALSE)))</f>
        <v/>
      </c>
      <c r="H1138" s="62" t="str">
        <f>IF(A1138="","",IPMT(E1138,A1138,Duration*VLOOKUP(PaymentFrqcy,Mapping!$A:$B,2,FALSE),LoanAmount,,VLOOKUP(PaymentsDue,Mapping!$A:$B,2,FALSE)))</f>
        <v/>
      </c>
      <c r="I1138" s="58" t="str">
        <f t="shared" si="105"/>
        <v/>
      </c>
      <c r="J1138" s="12" t="str">
        <f t="shared" si="106"/>
        <v/>
      </c>
      <c r="K1138" s="78" t="str">
        <f t="shared" si="107"/>
        <v/>
      </c>
    </row>
    <row r="1139" spans="1:11" x14ac:dyDescent="0.2">
      <c r="A1139" s="12" t="str">
        <f>IFERROR(IF(A1138+1&lt;=Duration*VLOOKUP(PaymentFrqcy,Mapping!A:B,2,FALSE),A1138+1,""),"")</f>
        <v/>
      </c>
      <c r="B1139" s="58" t="str">
        <f t="shared" si="102"/>
        <v/>
      </c>
      <c r="C1139" s="59" t="str">
        <f t="shared" si="103"/>
        <v/>
      </c>
      <c r="D1139" s="60" t="str">
        <f t="shared" si="104"/>
        <v/>
      </c>
      <c r="E1139" s="61" t="str">
        <f>IF(A1139="","",InterestRate/VLOOKUP(PaymentFrqcy,Mapping!$A:$B,2,FALSE))</f>
        <v/>
      </c>
      <c r="F1139" s="62" t="str">
        <f>IF(A1139="","",PMT(E1139,Duration*VLOOKUP(PaymentFrqcy,Mapping!A:B,2,FALSE),LoanAmount,,VLOOKUP(PaymentsDue,Mapping!$A:$B,2,FALSE)))</f>
        <v/>
      </c>
      <c r="G1139" s="62" t="str">
        <f>IF(A1139="","",PPMT(E1139,A1139,Duration*VLOOKUP(PaymentFrqcy,Mapping!A:B,2,FALSE),LoanAmount,,VLOOKUP(PaymentsDue,Mapping!$A:$B,2,FALSE)))</f>
        <v/>
      </c>
      <c r="H1139" s="62" t="str">
        <f>IF(A1139="","",IPMT(E1139,A1139,Duration*VLOOKUP(PaymentFrqcy,Mapping!$A:$B,2,FALSE),LoanAmount,,VLOOKUP(PaymentsDue,Mapping!$A:$B,2,FALSE)))</f>
        <v/>
      </c>
      <c r="I1139" s="58" t="str">
        <f t="shared" si="105"/>
        <v/>
      </c>
      <c r="J1139" s="12" t="str">
        <f t="shared" si="106"/>
        <v/>
      </c>
      <c r="K1139" s="78" t="str">
        <f t="shared" si="107"/>
        <v/>
      </c>
    </row>
    <row r="1140" spans="1:11" x14ac:dyDescent="0.2">
      <c r="A1140" s="12" t="str">
        <f>IFERROR(IF(A1139+1&lt;=Duration*VLOOKUP(PaymentFrqcy,Mapping!A:B,2,FALSE),A1139+1,""),"")</f>
        <v/>
      </c>
      <c r="B1140" s="58" t="str">
        <f t="shared" ref="B1140:B1203" si="108">IFERROR(IF(ROUNDDOWN(I1139,0)=0,"",I1139),"")</f>
        <v/>
      </c>
      <c r="C1140" s="59" t="str">
        <f t="shared" si="103"/>
        <v/>
      </c>
      <c r="D1140" s="60" t="str">
        <f t="shared" si="104"/>
        <v/>
      </c>
      <c r="E1140" s="61" t="str">
        <f>IF(A1140="","",InterestRate/VLOOKUP(PaymentFrqcy,Mapping!$A:$B,2,FALSE))</f>
        <v/>
      </c>
      <c r="F1140" s="62" t="str">
        <f>IF(A1140="","",PMT(E1140,Duration*VLOOKUP(PaymentFrqcy,Mapping!A:B,2,FALSE),LoanAmount,,VLOOKUP(PaymentsDue,Mapping!$A:$B,2,FALSE)))</f>
        <v/>
      </c>
      <c r="G1140" s="62" t="str">
        <f>IF(A1140="","",PPMT(E1140,A1140,Duration*VLOOKUP(PaymentFrqcy,Mapping!A:B,2,FALSE),LoanAmount,,VLOOKUP(PaymentsDue,Mapping!$A:$B,2,FALSE)))</f>
        <v/>
      </c>
      <c r="H1140" s="62" t="str">
        <f>IF(A1140="","",IPMT(E1140,A1140,Duration*VLOOKUP(PaymentFrqcy,Mapping!$A:$B,2,FALSE),LoanAmount,,VLOOKUP(PaymentsDue,Mapping!$A:$B,2,FALSE)))</f>
        <v/>
      </c>
      <c r="I1140" s="58" t="str">
        <f t="shared" si="105"/>
        <v/>
      </c>
      <c r="J1140" s="12" t="str">
        <f t="shared" si="106"/>
        <v/>
      </c>
      <c r="K1140" s="78" t="str">
        <f t="shared" si="107"/>
        <v/>
      </c>
    </row>
    <row r="1141" spans="1:11" x14ac:dyDescent="0.2">
      <c r="A1141" s="12" t="str">
        <f>IFERROR(IF(A1140+1&lt;=Duration*VLOOKUP(PaymentFrqcy,Mapping!A:B,2,FALSE),A1140+1,""),"")</f>
        <v/>
      </c>
      <c r="B1141" s="58" t="str">
        <f t="shared" si="108"/>
        <v/>
      </c>
      <c r="C1141" s="59" t="str">
        <f t="shared" si="103"/>
        <v/>
      </c>
      <c r="D1141" s="60" t="str">
        <f t="shared" si="104"/>
        <v/>
      </c>
      <c r="E1141" s="61" t="str">
        <f>IF(A1141="","",InterestRate/VLOOKUP(PaymentFrqcy,Mapping!$A:$B,2,FALSE))</f>
        <v/>
      </c>
      <c r="F1141" s="62" t="str">
        <f>IF(A1141="","",PMT(E1141,Duration*VLOOKUP(PaymentFrqcy,Mapping!A:B,2,FALSE),LoanAmount,,VLOOKUP(PaymentsDue,Mapping!$A:$B,2,FALSE)))</f>
        <v/>
      </c>
      <c r="G1141" s="62" t="str">
        <f>IF(A1141="","",PPMT(E1141,A1141,Duration*VLOOKUP(PaymentFrqcy,Mapping!A:B,2,FALSE),LoanAmount,,VLOOKUP(PaymentsDue,Mapping!$A:$B,2,FALSE)))</f>
        <v/>
      </c>
      <c r="H1141" s="62" t="str">
        <f>IF(A1141="","",IPMT(E1141,A1141,Duration*VLOOKUP(PaymentFrqcy,Mapping!$A:$B,2,FALSE),LoanAmount,,VLOOKUP(PaymentsDue,Mapping!$A:$B,2,FALSE)))</f>
        <v/>
      </c>
      <c r="I1141" s="58" t="str">
        <f t="shared" si="105"/>
        <v/>
      </c>
      <c r="J1141" s="12" t="str">
        <f t="shared" si="106"/>
        <v/>
      </c>
      <c r="K1141" s="78" t="str">
        <f t="shared" si="107"/>
        <v/>
      </c>
    </row>
    <row r="1142" spans="1:11" x14ac:dyDescent="0.2">
      <c r="A1142" s="12" t="str">
        <f>IFERROR(IF(A1141+1&lt;=Duration*VLOOKUP(PaymentFrqcy,Mapping!A:B,2,FALSE),A1141+1,""),"")</f>
        <v/>
      </c>
      <c r="B1142" s="58" t="str">
        <f t="shared" si="108"/>
        <v/>
      </c>
      <c r="C1142" s="59" t="str">
        <f t="shared" si="103"/>
        <v/>
      </c>
      <c r="D1142" s="60" t="str">
        <f t="shared" si="104"/>
        <v/>
      </c>
      <c r="E1142" s="61" t="str">
        <f>IF(A1142="","",InterestRate/VLOOKUP(PaymentFrqcy,Mapping!$A:$B,2,FALSE))</f>
        <v/>
      </c>
      <c r="F1142" s="62" t="str">
        <f>IF(A1142="","",PMT(E1142,Duration*VLOOKUP(PaymentFrqcy,Mapping!A:B,2,FALSE),LoanAmount,,VLOOKUP(PaymentsDue,Mapping!$A:$B,2,FALSE)))</f>
        <v/>
      </c>
      <c r="G1142" s="62" t="str">
        <f>IF(A1142="","",PPMT(E1142,A1142,Duration*VLOOKUP(PaymentFrqcy,Mapping!A:B,2,FALSE),LoanAmount,,VLOOKUP(PaymentsDue,Mapping!$A:$B,2,FALSE)))</f>
        <v/>
      </c>
      <c r="H1142" s="62" t="str">
        <f>IF(A1142="","",IPMT(E1142,A1142,Duration*VLOOKUP(PaymentFrqcy,Mapping!$A:$B,2,FALSE),LoanAmount,,VLOOKUP(PaymentsDue,Mapping!$A:$B,2,FALSE)))</f>
        <v/>
      </c>
      <c r="I1142" s="58" t="str">
        <f t="shared" si="105"/>
        <v/>
      </c>
      <c r="J1142" s="12" t="str">
        <f t="shared" si="106"/>
        <v/>
      </c>
      <c r="K1142" s="78" t="str">
        <f t="shared" si="107"/>
        <v/>
      </c>
    </row>
    <row r="1143" spans="1:11" x14ac:dyDescent="0.2">
      <c r="A1143" s="12" t="str">
        <f>IFERROR(IF(A1142+1&lt;=Duration*VLOOKUP(PaymentFrqcy,Mapping!A:B,2,FALSE),A1142+1,""),"")</f>
        <v/>
      </c>
      <c r="B1143" s="58" t="str">
        <f t="shared" si="108"/>
        <v/>
      </c>
      <c r="C1143" s="59" t="str">
        <f t="shared" si="103"/>
        <v/>
      </c>
      <c r="D1143" s="60" t="str">
        <f t="shared" si="104"/>
        <v/>
      </c>
      <c r="E1143" s="61" t="str">
        <f>IF(A1143="","",InterestRate/VLOOKUP(PaymentFrqcy,Mapping!$A:$B,2,FALSE))</f>
        <v/>
      </c>
      <c r="F1143" s="62" t="str">
        <f>IF(A1143="","",PMT(E1143,Duration*VLOOKUP(PaymentFrqcy,Mapping!A:B,2,FALSE),LoanAmount,,VLOOKUP(PaymentsDue,Mapping!$A:$B,2,FALSE)))</f>
        <v/>
      </c>
      <c r="G1143" s="62" t="str">
        <f>IF(A1143="","",PPMT(E1143,A1143,Duration*VLOOKUP(PaymentFrqcy,Mapping!A:B,2,FALSE),LoanAmount,,VLOOKUP(PaymentsDue,Mapping!$A:$B,2,FALSE)))</f>
        <v/>
      </c>
      <c r="H1143" s="62" t="str">
        <f>IF(A1143="","",IPMT(E1143,A1143,Duration*VLOOKUP(PaymentFrqcy,Mapping!$A:$B,2,FALSE),LoanAmount,,VLOOKUP(PaymentsDue,Mapping!$A:$B,2,FALSE)))</f>
        <v/>
      </c>
      <c r="I1143" s="58" t="str">
        <f t="shared" si="105"/>
        <v/>
      </c>
      <c r="J1143" s="12" t="str">
        <f t="shared" si="106"/>
        <v/>
      </c>
      <c r="K1143" s="78" t="str">
        <f t="shared" si="107"/>
        <v/>
      </c>
    </row>
    <row r="1144" spans="1:11" x14ac:dyDescent="0.2">
      <c r="A1144" s="12" t="str">
        <f>IFERROR(IF(A1143+1&lt;=Duration*VLOOKUP(PaymentFrqcy,Mapping!A:B,2,FALSE),A1143+1,""),"")</f>
        <v/>
      </c>
      <c r="B1144" s="58" t="str">
        <f t="shared" si="108"/>
        <v/>
      </c>
      <c r="C1144" s="59" t="str">
        <f t="shared" si="103"/>
        <v/>
      </c>
      <c r="D1144" s="60" t="str">
        <f t="shared" si="104"/>
        <v/>
      </c>
      <c r="E1144" s="61" t="str">
        <f>IF(A1144="","",InterestRate/VLOOKUP(PaymentFrqcy,Mapping!$A:$B,2,FALSE))</f>
        <v/>
      </c>
      <c r="F1144" s="62" t="str">
        <f>IF(A1144="","",PMT(E1144,Duration*VLOOKUP(PaymentFrqcy,Mapping!A:B,2,FALSE),LoanAmount,,VLOOKUP(PaymentsDue,Mapping!$A:$B,2,FALSE)))</f>
        <v/>
      </c>
      <c r="G1144" s="62" t="str">
        <f>IF(A1144="","",PPMT(E1144,A1144,Duration*VLOOKUP(PaymentFrqcy,Mapping!A:B,2,FALSE),LoanAmount,,VLOOKUP(PaymentsDue,Mapping!$A:$B,2,FALSE)))</f>
        <v/>
      </c>
      <c r="H1144" s="62" t="str">
        <f>IF(A1144="","",IPMT(E1144,A1144,Duration*VLOOKUP(PaymentFrqcy,Mapping!$A:$B,2,FALSE),LoanAmount,,VLOOKUP(PaymentsDue,Mapping!$A:$B,2,FALSE)))</f>
        <v/>
      </c>
      <c r="I1144" s="58" t="str">
        <f t="shared" si="105"/>
        <v/>
      </c>
      <c r="J1144" s="12" t="str">
        <f t="shared" si="106"/>
        <v/>
      </c>
      <c r="K1144" s="78" t="str">
        <f t="shared" si="107"/>
        <v/>
      </c>
    </row>
    <row r="1145" spans="1:11" x14ac:dyDescent="0.2">
      <c r="A1145" s="12" t="str">
        <f>IFERROR(IF(A1144+1&lt;=Duration*VLOOKUP(PaymentFrqcy,Mapping!A:B,2,FALSE),A1144+1,""),"")</f>
        <v/>
      </c>
      <c r="B1145" s="58" t="str">
        <f t="shared" si="108"/>
        <v/>
      </c>
      <c r="C1145" s="59" t="str">
        <f t="shared" si="103"/>
        <v/>
      </c>
      <c r="D1145" s="60" t="str">
        <f t="shared" si="104"/>
        <v/>
      </c>
      <c r="E1145" s="61" t="str">
        <f>IF(A1145="","",InterestRate/VLOOKUP(PaymentFrqcy,Mapping!$A:$B,2,FALSE))</f>
        <v/>
      </c>
      <c r="F1145" s="62" t="str">
        <f>IF(A1145="","",PMT(E1145,Duration*VLOOKUP(PaymentFrqcy,Mapping!A:B,2,FALSE),LoanAmount,,VLOOKUP(PaymentsDue,Mapping!$A:$B,2,FALSE)))</f>
        <v/>
      </c>
      <c r="G1145" s="62" t="str">
        <f>IF(A1145="","",PPMT(E1145,A1145,Duration*VLOOKUP(PaymentFrqcy,Mapping!A:B,2,FALSE),LoanAmount,,VLOOKUP(PaymentsDue,Mapping!$A:$B,2,FALSE)))</f>
        <v/>
      </c>
      <c r="H1145" s="62" t="str">
        <f>IF(A1145="","",IPMT(E1145,A1145,Duration*VLOOKUP(PaymentFrqcy,Mapping!$A:$B,2,FALSE),LoanAmount,,VLOOKUP(PaymentsDue,Mapping!$A:$B,2,FALSE)))</f>
        <v/>
      </c>
      <c r="I1145" s="58" t="str">
        <f t="shared" si="105"/>
        <v/>
      </c>
      <c r="J1145" s="12" t="str">
        <f t="shared" si="106"/>
        <v/>
      </c>
      <c r="K1145" s="78" t="str">
        <f t="shared" si="107"/>
        <v/>
      </c>
    </row>
    <row r="1146" spans="1:11" x14ac:dyDescent="0.2">
      <c r="A1146" s="12" t="str">
        <f>IFERROR(IF(A1145+1&lt;=Duration*VLOOKUP(PaymentFrqcy,Mapping!A:B,2,FALSE),A1145+1,""),"")</f>
        <v/>
      </c>
      <c r="B1146" s="58" t="str">
        <f t="shared" si="108"/>
        <v/>
      </c>
      <c r="C1146" s="59" t="str">
        <f t="shared" si="103"/>
        <v/>
      </c>
      <c r="D1146" s="60" t="str">
        <f t="shared" si="104"/>
        <v/>
      </c>
      <c r="E1146" s="61" t="str">
        <f>IF(A1146="","",InterestRate/VLOOKUP(PaymentFrqcy,Mapping!$A:$B,2,FALSE))</f>
        <v/>
      </c>
      <c r="F1146" s="62" t="str">
        <f>IF(A1146="","",PMT(E1146,Duration*VLOOKUP(PaymentFrqcy,Mapping!A:B,2,FALSE),LoanAmount,,VLOOKUP(PaymentsDue,Mapping!$A:$B,2,FALSE)))</f>
        <v/>
      </c>
      <c r="G1146" s="62" t="str">
        <f>IF(A1146="","",PPMT(E1146,A1146,Duration*VLOOKUP(PaymentFrqcy,Mapping!A:B,2,FALSE),LoanAmount,,VLOOKUP(PaymentsDue,Mapping!$A:$B,2,FALSE)))</f>
        <v/>
      </c>
      <c r="H1146" s="62" t="str">
        <f>IF(A1146="","",IPMT(E1146,A1146,Duration*VLOOKUP(PaymentFrqcy,Mapping!$A:$B,2,FALSE),LoanAmount,,VLOOKUP(PaymentsDue,Mapping!$A:$B,2,FALSE)))</f>
        <v/>
      </c>
      <c r="I1146" s="58" t="str">
        <f t="shared" si="105"/>
        <v/>
      </c>
      <c r="J1146" s="12" t="str">
        <f t="shared" si="106"/>
        <v/>
      </c>
      <c r="K1146" s="78" t="str">
        <f t="shared" si="107"/>
        <v/>
      </c>
    </row>
    <row r="1147" spans="1:11" x14ac:dyDescent="0.2">
      <c r="A1147" s="12" t="str">
        <f>IFERROR(IF(A1146+1&lt;=Duration*VLOOKUP(PaymentFrqcy,Mapping!A:B,2,FALSE),A1146+1,""),"")</f>
        <v/>
      </c>
      <c r="B1147" s="58" t="str">
        <f t="shared" si="108"/>
        <v/>
      </c>
      <c r="C1147" s="59" t="str">
        <f t="shared" si="103"/>
        <v/>
      </c>
      <c r="D1147" s="60" t="str">
        <f t="shared" si="104"/>
        <v/>
      </c>
      <c r="E1147" s="61" t="str">
        <f>IF(A1147="","",InterestRate/VLOOKUP(PaymentFrqcy,Mapping!$A:$B,2,FALSE))</f>
        <v/>
      </c>
      <c r="F1147" s="62" t="str">
        <f>IF(A1147="","",PMT(E1147,Duration*VLOOKUP(PaymentFrqcy,Mapping!A:B,2,FALSE),LoanAmount,,VLOOKUP(PaymentsDue,Mapping!$A:$B,2,FALSE)))</f>
        <v/>
      </c>
      <c r="G1147" s="62" t="str">
        <f>IF(A1147="","",PPMT(E1147,A1147,Duration*VLOOKUP(PaymentFrqcy,Mapping!A:B,2,FALSE),LoanAmount,,VLOOKUP(PaymentsDue,Mapping!$A:$B,2,FALSE)))</f>
        <v/>
      </c>
      <c r="H1147" s="62" t="str">
        <f>IF(A1147="","",IPMT(E1147,A1147,Duration*VLOOKUP(PaymentFrqcy,Mapping!$A:$B,2,FALSE),LoanAmount,,VLOOKUP(PaymentsDue,Mapping!$A:$B,2,FALSE)))</f>
        <v/>
      </c>
      <c r="I1147" s="58" t="str">
        <f t="shared" si="105"/>
        <v/>
      </c>
      <c r="J1147" s="12" t="str">
        <f t="shared" si="106"/>
        <v/>
      </c>
      <c r="K1147" s="78" t="str">
        <f t="shared" si="107"/>
        <v/>
      </c>
    </row>
    <row r="1148" spans="1:11" x14ac:dyDescent="0.2">
      <c r="A1148" s="12" t="str">
        <f>IFERROR(IF(A1147+1&lt;=Duration*VLOOKUP(PaymentFrqcy,Mapping!A:B,2,FALSE),A1147+1,""),"")</f>
        <v/>
      </c>
      <c r="B1148" s="58" t="str">
        <f t="shared" si="108"/>
        <v/>
      </c>
      <c r="C1148" s="59" t="str">
        <f t="shared" si="103"/>
        <v/>
      </c>
      <c r="D1148" s="60" t="str">
        <f t="shared" si="104"/>
        <v/>
      </c>
      <c r="E1148" s="61" t="str">
        <f>IF(A1148="","",InterestRate/VLOOKUP(PaymentFrqcy,Mapping!$A:$B,2,FALSE))</f>
        <v/>
      </c>
      <c r="F1148" s="62" t="str">
        <f>IF(A1148="","",PMT(E1148,Duration*VLOOKUP(PaymentFrqcy,Mapping!A:B,2,FALSE),LoanAmount,,VLOOKUP(PaymentsDue,Mapping!$A:$B,2,FALSE)))</f>
        <v/>
      </c>
      <c r="G1148" s="62" t="str">
        <f>IF(A1148="","",PPMT(E1148,A1148,Duration*VLOOKUP(PaymentFrqcy,Mapping!A:B,2,FALSE),LoanAmount,,VLOOKUP(PaymentsDue,Mapping!$A:$B,2,FALSE)))</f>
        <v/>
      </c>
      <c r="H1148" s="62" t="str">
        <f>IF(A1148="","",IPMT(E1148,A1148,Duration*VLOOKUP(PaymentFrqcy,Mapping!$A:$B,2,FALSE),LoanAmount,,VLOOKUP(PaymentsDue,Mapping!$A:$B,2,FALSE)))</f>
        <v/>
      </c>
      <c r="I1148" s="58" t="str">
        <f t="shared" si="105"/>
        <v/>
      </c>
      <c r="J1148" s="12" t="str">
        <f t="shared" si="106"/>
        <v/>
      </c>
      <c r="K1148" s="78" t="str">
        <f t="shared" si="107"/>
        <v/>
      </c>
    </row>
    <row r="1149" spans="1:11" x14ac:dyDescent="0.2">
      <c r="A1149" s="12" t="str">
        <f>IFERROR(IF(A1148+1&lt;=Duration*VLOOKUP(PaymentFrqcy,Mapping!A:B,2,FALSE),A1148+1,""),"")</f>
        <v/>
      </c>
      <c r="B1149" s="58" t="str">
        <f t="shared" si="108"/>
        <v/>
      </c>
      <c r="C1149" s="59" t="str">
        <f t="shared" si="103"/>
        <v/>
      </c>
      <c r="D1149" s="60" t="str">
        <f t="shared" si="104"/>
        <v/>
      </c>
      <c r="E1149" s="61" t="str">
        <f>IF(A1149="","",InterestRate/VLOOKUP(PaymentFrqcy,Mapping!$A:$B,2,FALSE))</f>
        <v/>
      </c>
      <c r="F1149" s="62" t="str">
        <f>IF(A1149="","",PMT(E1149,Duration*VLOOKUP(PaymentFrqcy,Mapping!A:B,2,FALSE),LoanAmount,,VLOOKUP(PaymentsDue,Mapping!$A:$B,2,FALSE)))</f>
        <v/>
      </c>
      <c r="G1149" s="62" t="str">
        <f>IF(A1149="","",PPMT(E1149,A1149,Duration*VLOOKUP(PaymentFrqcy,Mapping!A:B,2,FALSE),LoanAmount,,VLOOKUP(PaymentsDue,Mapping!$A:$B,2,FALSE)))</f>
        <v/>
      </c>
      <c r="H1149" s="62" t="str">
        <f>IF(A1149="","",IPMT(E1149,A1149,Duration*VLOOKUP(PaymentFrqcy,Mapping!$A:$B,2,FALSE),LoanAmount,,VLOOKUP(PaymentsDue,Mapping!$A:$B,2,FALSE)))</f>
        <v/>
      </c>
      <c r="I1149" s="58" t="str">
        <f t="shared" si="105"/>
        <v/>
      </c>
      <c r="J1149" s="12" t="str">
        <f t="shared" si="106"/>
        <v/>
      </c>
      <c r="K1149" s="78" t="str">
        <f t="shared" si="107"/>
        <v/>
      </c>
    </row>
    <row r="1150" spans="1:11" x14ac:dyDescent="0.2">
      <c r="A1150" s="12" t="str">
        <f>IFERROR(IF(A1149+1&lt;=Duration*VLOOKUP(PaymentFrqcy,Mapping!A:B,2,FALSE),A1149+1,""),"")</f>
        <v/>
      </c>
      <c r="B1150" s="58" t="str">
        <f t="shared" si="108"/>
        <v/>
      </c>
      <c r="C1150" s="59" t="str">
        <f t="shared" si="103"/>
        <v/>
      </c>
      <c r="D1150" s="60" t="str">
        <f t="shared" si="104"/>
        <v/>
      </c>
      <c r="E1150" s="61" t="str">
        <f>IF(A1150="","",InterestRate/VLOOKUP(PaymentFrqcy,Mapping!$A:$B,2,FALSE))</f>
        <v/>
      </c>
      <c r="F1150" s="62" t="str">
        <f>IF(A1150="","",PMT(E1150,Duration*VLOOKUP(PaymentFrqcy,Mapping!A:B,2,FALSE),LoanAmount,,VLOOKUP(PaymentsDue,Mapping!$A:$B,2,FALSE)))</f>
        <v/>
      </c>
      <c r="G1150" s="62" t="str">
        <f>IF(A1150="","",PPMT(E1150,A1150,Duration*VLOOKUP(PaymentFrqcy,Mapping!A:B,2,FALSE),LoanAmount,,VLOOKUP(PaymentsDue,Mapping!$A:$B,2,FALSE)))</f>
        <v/>
      </c>
      <c r="H1150" s="62" t="str">
        <f>IF(A1150="","",IPMT(E1150,A1150,Duration*VLOOKUP(PaymentFrqcy,Mapping!$A:$B,2,FALSE),LoanAmount,,VLOOKUP(PaymentsDue,Mapping!$A:$B,2,FALSE)))</f>
        <v/>
      </c>
      <c r="I1150" s="58" t="str">
        <f t="shared" si="105"/>
        <v/>
      </c>
      <c r="J1150" s="12" t="str">
        <f t="shared" si="106"/>
        <v/>
      </c>
      <c r="K1150" s="78" t="str">
        <f t="shared" si="107"/>
        <v/>
      </c>
    </row>
    <row r="1151" spans="1:11" x14ac:dyDescent="0.2">
      <c r="A1151" s="12" t="str">
        <f>IFERROR(IF(A1150+1&lt;=Duration*VLOOKUP(PaymentFrqcy,Mapping!A:B,2,FALSE),A1150+1,""),"")</f>
        <v/>
      </c>
      <c r="B1151" s="58" t="str">
        <f t="shared" si="108"/>
        <v/>
      </c>
      <c r="C1151" s="59" t="str">
        <f t="shared" si="103"/>
        <v/>
      </c>
      <c r="D1151" s="60" t="str">
        <f t="shared" si="104"/>
        <v/>
      </c>
      <c r="E1151" s="61" t="str">
        <f>IF(A1151="","",InterestRate/VLOOKUP(PaymentFrqcy,Mapping!$A:$B,2,FALSE))</f>
        <v/>
      </c>
      <c r="F1151" s="62" t="str">
        <f>IF(A1151="","",PMT(E1151,Duration*VLOOKUP(PaymentFrqcy,Mapping!A:B,2,FALSE),LoanAmount,,VLOOKUP(PaymentsDue,Mapping!$A:$B,2,FALSE)))</f>
        <v/>
      </c>
      <c r="G1151" s="62" t="str">
        <f>IF(A1151="","",PPMT(E1151,A1151,Duration*VLOOKUP(PaymentFrqcy,Mapping!A:B,2,FALSE),LoanAmount,,VLOOKUP(PaymentsDue,Mapping!$A:$B,2,FALSE)))</f>
        <v/>
      </c>
      <c r="H1151" s="62" t="str">
        <f>IF(A1151="","",IPMT(E1151,A1151,Duration*VLOOKUP(PaymentFrqcy,Mapping!$A:$B,2,FALSE),LoanAmount,,VLOOKUP(PaymentsDue,Mapping!$A:$B,2,FALSE)))</f>
        <v/>
      </c>
      <c r="I1151" s="58" t="str">
        <f t="shared" si="105"/>
        <v/>
      </c>
      <c r="J1151" s="12" t="str">
        <f t="shared" si="106"/>
        <v/>
      </c>
      <c r="K1151" s="78" t="str">
        <f t="shared" si="107"/>
        <v/>
      </c>
    </row>
    <row r="1152" spans="1:11" x14ac:dyDescent="0.2">
      <c r="A1152" s="12" t="str">
        <f>IFERROR(IF(A1151+1&lt;=Duration*VLOOKUP(PaymentFrqcy,Mapping!A:B,2,FALSE),A1151+1,""),"")</f>
        <v/>
      </c>
      <c r="B1152" s="58" t="str">
        <f t="shared" si="108"/>
        <v/>
      </c>
      <c r="C1152" s="59" t="str">
        <f t="shared" si="103"/>
        <v/>
      </c>
      <c r="D1152" s="60" t="str">
        <f t="shared" si="104"/>
        <v/>
      </c>
      <c r="E1152" s="61" t="str">
        <f>IF(A1152="","",InterestRate/VLOOKUP(PaymentFrqcy,Mapping!$A:$B,2,FALSE))</f>
        <v/>
      </c>
      <c r="F1152" s="62" t="str">
        <f>IF(A1152="","",PMT(E1152,Duration*VLOOKUP(PaymentFrqcy,Mapping!A:B,2,FALSE),LoanAmount,,VLOOKUP(PaymentsDue,Mapping!$A:$B,2,FALSE)))</f>
        <v/>
      </c>
      <c r="G1152" s="62" t="str">
        <f>IF(A1152="","",PPMT(E1152,A1152,Duration*VLOOKUP(PaymentFrqcy,Mapping!A:B,2,FALSE),LoanAmount,,VLOOKUP(PaymentsDue,Mapping!$A:$B,2,FALSE)))</f>
        <v/>
      </c>
      <c r="H1152" s="62" t="str">
        <f>IF(A1152="","",IPMT(E1152,A1152,Duration*VLOOKUP(PaymentFrqcy,Mapping!$A:$B,2,FALSE),LoanAmount,,VLOOKUP(PaymentsDue,Mapping!$A:$B,2,FALSE)))</f>
        <v/>
      </c>
      <c r="I1152" s="58" t="str">
        <f t="shared" si="105"/>
        <v/>
      </c>
      <c r="J1152" s="12" t="str">
        <f t="shared" si="106"/>
        <v/>
      </c>
      <c r="K1152" s="78" t="str">
        <f t="shared" si="107"/>
        <v/>
      </c>
    </row>
    <row r="1153" spans="1:11" x14ac:dyDescent="0.2">
      <c r="A1153" s="12" t="str">
        <f>IFERROR(IF(A1152+1&lt;=Duration*VLOOKUP(PaymentFrqcy,Mapping!A:B,2,FALSE),A1152+1,""),"")</f>
        <v/>
      </c>
      <c r="B1153" s="58" t="str">
        <f t="shared" si="108"/>
        <v/>
      </c>
      <c r="C1153" s="59" t="str">
        <f t="shared" si="103"/>
        <v/>
      </c>
      <c r="D1153" s="60" t="str">
        <f t="shared" si="104"/>
        <v/>
      </c>
      <c r="E1153" s="61" t="str">
        <f>IF(A1153="","",InterestRate/VLOOKUP(PaymentFrqcy,Mapping!$A:$B,2,FALSE))</f>
        <v/>
      </c>
      <c r="F1153" s="62" t="str">
        <f>IF(A1153="","",PMT(E1153,Duration*VLOOKUP(PaymentFrqcy,Mapping!A:B,2,FALSE),LoanAmount,,VLOOKUP(PaymentsDue,Mapping!$A:$B,2,FALSE)))</f>
        <v/>
      </c>
      <c r="G1153" s="62" t="str">
        <f>IF(A1153="","",PPMT(E1153,A1153,Duration*VLOOKUP(PaymentFrqcy,Mapping!A:B,2,FALSE),LoanAmount,,VLOOKUP(PaymentsDue,Mapping!$A:$B,2,FALSE)))</f>
        <v/>
      </c>
      <c r="H1153" s="62" t="str">
        <f>IF(A1153="","",IPMT(E1153,A1153,Duration*VLOOKUP(PaymentFrqcy,Mapping!$A:$B,2,FALSE),LoanAmount,,VLOOKUP(PaymentsDue,Mapping!$A:$B,2,FALSE)))</f>
        <v/>
      </c>
      <c r="I1153" s="58" t="str">
        <f t="shared" si="105"/>
        <v/>
      </c>
      <c r="J1153" s="12" t="str">
        <f t="shared" si="106"/>
        <v/>
      </c>
      <c r="K1153" s="78" t="str">
        <f t="shared" si="107"/>
        <v/>
      </c>
    </row>
    <row r="1154" spans="1:11" x14ac:dyDescent="0.2">
      <c r="A1154" s="12" t="str">
        <f>IFERROR(IF(A1153+1&lt;=Duration*VLOOKUP(PaymentFrqcy,Mapping!A:B,2,FALSE),A1153+1,""),"")</f>
        <v/>
      </c>
      <c r="B1154" s="58" t="str">
        <f t="shared" si="108"/>
        <v/>
      </c>
      <c r="C1154" s="59" t="str">
        <f t="shared" si="103"/>
        <v/>
      </c>
      <c r="D1154" s="60" t="str">
        <f t="shared" si="104"/>
        <v/>
      </c>
      <c r="E1154" s="61" t="str">
        <f>IF(A1154="","",InterestRate/VLOOKUP(PaymentFrqcy,Mapping!$A:$B,2,FALSE))</f>
        <v/>
      </c>
      <c r="F1154" s="62" t="str">
        <f>IF(A1154="","",PMT(E1154,Duration*VLOOKUP(PaymentFrqcy,Mapping!A:B,2,FALSE),LoanAmount,,VLOOKUP(PaymentsDue,Mapping!$A:$B,2,FALSE)))</f>
        <v/>
      </c>
      <c r="G1154" s="62" t="str">
        <f>IF(A1154="","",PPMT(E1154,A1154,Duration*VLOOKUP(PaymentFrqcy,Mapping!A:B,2,FALSE),LoanAmount,,VLOOKUP(PaymentsDue,Mapping!$A:$B,2,FALSE)))</f>
        <v/>
      </c>
      <c r="H1154" s="62" t="str">
        <f>IF(A1154="","",IPMT(E1154,A1154,Duration*VLOOKUP(PaymentFrqcy,Mapping!$A:$B,2,FALSE),LoanAmount,,VLOOKUP(PaymentsDue,Mapping!$A:$B,2,FALSE)))</f>
        <v/>
      </c>
      <c r="I1154" s="58" t="str">
        <f t="shared" si="105"/>
        <v/>
      </c>
      <c r="J1154" s="12" t="str">
        <f t="shared" si="106"/>
        <v/>
      </c>
      <c r="K1154" s="78" t="str">
        <f t="shared" si="107"/>
        <v/>
      </c>
    </row>
    <row r="1155" spans="1:11" x14ac:dyDescent="0.2">
      <c r="A1155" s="12" t="str">
        <f>IFERROR(IF(A1154+1&lt;=Duration*VLOOKUP(PaymentFrqcy,Mapping!A:B,2,FALSE),A1154+1,""),"")</f>
        <v/>
      </c>
      <c r="B1155" s="58" t="str">
        <f t="shared" si="108"/>
        <v/>
      </c>
      <c r="C1155" s="59" t="str">
        <f t="shared" si="103"/>
        <v/>
      </c>
      <c r="D1155" s="60" t="str">
        <f t="shared" si="104"/>
        <v/>
      </c>
      <c r="E1155" s="61" t="str">
        <f>IF(A1155="","",InterestRate/VLOOKUP(PaymentFrqcy,Mapping!$A:$B,2,FALSE))</f>
        <v/>
      </c>
      <c r="F1155" s="62" t="str">
        <f>IF(A1155="","",PMT(E1155,Duration*VLOOKUP(PaymentFrqcy,Mapping!A:B,2,FALSE),LoanAmount,,VLOOKUP(PaymentsDue,Mapping!$A:$B,2,FALSE)))</f>
        <v/>
      </c>
      <c r="G1155" s="62" t="str">
        <f>IF(A1155="","",PPMT(E1155,A1155,Duration*VLOOKUP(PaymentFrqcy,Mapping!A:B,2,FALSE),LoanAmount,,VLOOKUP(PaymentsDue,Mapping!$A:$B,2,FALSE)))</f>
        <v/>
      </c>
      <c r="H1155" s="62" t="str">
        <f>IF(A1155="","",IPMT(E1155,A1155,Duration*VLOOKUP(PaymentFrqcy,Mapping!$A:$B,2,FALSE),LoanAmount,,VLOOKUP(PaymentsDue,Mapping!$A:$B,2,FALSE)))</f>
        <v/>
      </c>
      <c r="I1155" s="58" t="str">
        <f t="shared" si="105"/>
        <v/>
      </c>
      <c r="J1155" s="12" t="str">
        <f t="shared" si="106"/>
        <v/>
      </c>
      <c r="K1155" s="78" t="str">
        <f t="shared" si="107"/>
        <v/>
      </c>
    </row>
    <row r="1156" spans="1:11" x14ac:dyDescent="0.2">
      <c r="A1156" s="12" t="str">
        <f>IFERROR(IF(A1155+1&lt;=Duration*VLOOKUP(PaymentFrqcy,Mapping!A:B,2,FALSE),A1155+1,""),"")</f>
        <v/>
      </c>
      <c r="B1156" s="58" t="str">
        <f t="shared" si="108"/>
        <v/>
      </c>
      <c r="C1156" s="59" t="str">
        <f t="shared" si="103"/>
        <v/>
      </c>
      <c r="D1156" s="60" t="str">
        <f t="shared" si="104"/>
        <v/>
      </c>
      <c r="E1156" s="61" t="str">
        <f>IF(A1156="","",InterestRate/VLOOKUP(PaymentFrqcy,Mapping!$A:$B,2,FALSE))</f>
        <v/>
      </c>
      <c r="F1156" s="62" t="str">
        <f>IF(A1156="","",PMT(E1156,Duration*VLOOKUP(PaymentFrqcy,Mapping!A:B,2,FALSE),LoanAmount,,VLOOKUP(PaymentsDue,Mapping!$A:$B,2,FALSE)))</f>
        <v/>
      </c>
      <c r="G1156" s="62" t="str">
        <f>IF(A1156="","",PPMT(E1156,A1156,Duration*VLOOKUP(PaymentFrqcy,Mapping!A:B,2,FALSE),LoanAmount,,VLOOKUP(PaymentsDue,Mapping!$A:$B,2,FALSE)))</f>
        <v/>
      </c>
      <c r="H1156" s="62" t="str">
        <f>IF(A1156="","",IPMT(E1156,A1156,Duration*VLOOKUP(PaymentFrqcy,Mapping!$A:$B,2,FALSE),LoanAmount,,VLOOKUP(PaymentsDue,Mapping!$A:$B,2,FALSE)))</f>
        <v/>
      </c>
      <c r="I1156" s="58" t="str">
        <f t="shared" si="105"/>
        <v/>
      </c>
      <c r="J1156" s="12" t="str">
        <f t="shared" si="106"/>
        <v/>
      </c>
      <c r="K1156" s="78" t="str">
        <f t="shared" si="107"/>
        <v/>
      </c>
    </row>
    <row r="1157" spans="1:11" x14ac:dyDescent="0.2">
      <c r="A1157" s="12" t="str">
        <f>IFERROR(IF(A1156+1&lt;=Duration*VLOOKUP(PaymentFrqcy,Mapping!A:B,2,FALSE),A1156+1,""),"")</f>
        <v/>
      </c>
      <c r="B1157" s="58" t="str">
        <f t="shared" si="108"/>
        <v/>
      </c>
      <c r="C1157" s="59" t="str">
        <f t="shared" si="103"/>
        <v/>
      </c>
      <c r="D1157" s="60" t="str">
        <f t="shared" si="104"/>
        <v/>
      </c>
      <c r="E1157" s="61" t="str">
        <f>IF(A1157="","",InterestRate/VLOOKUP(PaymentFrqcy,Mapping!$A:$B,2,FALSE))</f>
        <v/>
      </c>
      <c r="F1157" s="62" t="str">
        <f>IF(A1157="","",PMT(E1157,Duration*VLOOKUP(PaymentFrqcy,Mapping!A:B,2,FALSE),LoanAmount,,VLOOKUP(PaymentsDue,Mapping!$A:$B,2,FALSE)))</f>
        <v/>
      </c>
      <c r="G1157" s="62" t="str">
        <f>IF(A1157="","",PPMT(E1157,A1157,Duration*VLOOKUP(PaymentFrqcy,Mapping!A:B,2,FALSE),LoanAmount,,VLOOKUP(PaymentsDue,Mapping!$A:$B,2,FALSE)))</f>
        <v/>
      </c>
      <c r="H1157" s="62" t="str">
        <f>IF(A1157="","",IPMT(E1157,A1157,Duration*VLOOKUP(PaymentFrqcy,Mapping!$A:$B,2,FALSE),LoanAmount,,VLOOKUP(PaymentsDue,Mapping!$A:$B,2,FALSE)))</f>
        <v/>
      </c>
      <c r="I1157" s="58" t="str">
        <f t="shared" si="105"/>
        <v/>
      </c>
      <c r="J1157" s="12" t="str">
        <f t="shared" si="106"/>
        <v/>
      </c>
      <c r="K1157" s="78" t="str">
        <f t="shared" si="107"/>
        <v/>
      </c>
    </row>
    <row r="1158" spans="1:11" x14ac:dyDescent="0.2">
      <c r="A1158" s="12" t="str">
        <f>IFERROR(IF(A1157+1&lt;=Duration*VLOOKUP(PaymentFrqcy,Mapping!A:B,2,FALSE),A1157+1,""),"")</f>
        <v/>
      </c>
      <c r="B1158" s="58" t="str">
        <f t="shared" si="108"/>
        <v/>
      </c>
      <c r="C1158" s="59" t="str">
        <f t="shared" si="103"/>
        <v/>
      </c>
      <c r="D1158" s="60" t="str">
        <f t="shared" si="104"/>
        <v/>
      </c>
      <c r="E1158" s="61" t="str">
        <f>IF(A1158="","",InterestRate/VLOOKUP(PaymentFrqcy,Mapping!$A:$B,2,FALSE))</f>
        <v/>
      </c>
      <c r="F1158" s="62" t="str">
        <f>IF(A1158="","",PMT(E1158,Duration*VLOOKUP(PaymentFrqcy,Mapping!A:B,2,FALSE),LoanAmount,,VLOOKUP(PaymentsDue,Mapping!$A:$B,2,FALSE)))</f>
        <v/>
      </c>
      <c r="G1158" s="62" t="str">
        <f>IF(A1158="","",PPMT(E1158,A1158,Duration*VLOOKUP(PaymentFrqcy,Mapping!A:B,2,FALSE),LoanAmount,,VLOOKUP(PaymentsDue,Mapping!$A:$B,2,FALSE)))</f>
        <v/>
      </c>
      <c r="H1158" s="62" t="str">
        <f>IF(A1158="","",IPMT(E1158,A1158,Duration*VLOOKUP(PaymentFrqcy,Mapping!$A:$B,2,FALSE),LoanAmount,,VLOOKUP(PaymentsDue,Mapping!$A:$B,2,FALSE)))</f>
        <v/>
      </c>
      <c r="I1158" s="58" t="str">
        <f t="shared" si="105"/>
        <v/>
      </c>
      <c r="J1158" s="12" t="str">
        <f t="shared" si="106"/>
        <v/>
      </c>
      <c r="K1158" s="78" t="str">
        <f t="shared" si="107"/>
        <v/>
      </c>
    </row>
    <row r="1159" spans="1:11" x14ac:dyDescent="0.2">
      <c r="A1159" s="12" t="str">
        <f>IFERROR(IF(A1158+1&lt;=Duration*VLOOKUP(PaymentFrqcy,Mapping!A:B,2,FALSE),A1158+1,""),"")</f>
        <v/>
      </c>
      <c r="B1159" s="58" t="str">
        <f t="shared" si="108"/>
        <v/>
      </c>
      <c r="C1159" s="59" t="str">
        <f t="shared" si="103"/>
        <v/>
      </c>
      <c r="D1159" s="60" t="str">
        <f t="shared" si="104"/>
        <v/>
      </c>
      <c r="E1159" s="61" t="str">
        <f>IF(A1159="","",InterestRate/VLOOKUP(PaymentFrqcy,Mapping!$A:$B,2,FALSE))</f>
        <v/>
      </c>
      <c r="F1159" s="62" t="str">
        <f>IF(A1159="","",PMT(E1159,Duration*VLOOKUP(PaymentFrqcy,Mapping!A:B,2,FALSE),LoanAmount,,VLOOKUP(PaymentsDue,Mapping!$A:$B,2,FALSE)))</f>
        <v/>
      </c>
      <c r="G1159" s="62" t="str">
        <f>IF(A1159="","",PPMT(E1159,A1159,Duration*VLOOKUP(PaymentFrqcy,Mapping!A:B,2,FALSE),LoanAmount,,VLOOKUP(PaymentsDue,Mapping!$A:$B,2,FALSE)))</f>
        <v/>
      </c>
      <c r="H1159" s="62" t="str">
        <f>IF(A1159="","",IPMT(E1159,A1159,Duration*VLOOKUP(PaymentFrqcy,Mapping!$A:$B,2,FALSE),LoanAmount,,VLOOKUP(PaymentsDue,Mapping!$A:$B,2,FALSE)))</f>
        <v/>
      </c>
      <c r="I1159" s="58" t="str">
        <f t="shared" si="105"/>
        <v/>
      </c>
      <c r="J1159" s="12" t="str">
        <f t="shared" si="106"/>
        <v/>
      </c>
      <c r="K1159" s="78" t="str">
        <f t="shared" si="107"/>
        <v/>
      </c>
    </row>
    <row r="1160" spans="1:11" x14ac:dyDescent="0.2">
      <c r="A1160" s="12" t="str">
        <f>IFERROR(IF(A1159+1&lt;=Duration*VLOOKUP(PaymentFrqcy,Mapping!A:B,2,FALSE),A1159+1,""),"")</f>
        <v/>
      </c>
      <c r="B1160" s="58" t="str">
        <f t="shared" si="108"/>
        <v/>
      </c>
      <c r="C1160" s="59" t="str">
        <f t="shared" si="103"/>
        <v/>
      </c>
      <c r="D1160" s="60" t="str">
        <f t="shared" si="104"/>
        <v/>
      </c>
      <c r="E1160" s="61" t="str">
        <f>IF(A1160="","",InterestRate/VLOOKUP(PaymentFrqcy,Mapping!$A:$B,2,FALSE))</f>
        <v/>
      </c>
      <c r="F1160" s="62" t="str">
        <f>IF(A1160="","",PMT(E1160,Duration*VLOOKUP(PaymentFrqcy,Mapping!A:B,2,FALSE),LoanAmount,,VLOOKUP(PaymentsDue,Mapping!$A:$B,2,FALSE)))</f>
        <v/>
      </c>
      <c r="G1160" s="62" t="str">
        <f>IF(A1160="","",PPMT(E1160,A1160,Duration*VLOOKUP(PaymentFrqcy,Mapping!A:B,2,FALSE),LoanAmount,,VLOOKUP(PaymentsDue,Mapping!$A:$B,2,FALSE)))</f>
        <v/>
      </c>
      <c r="H1160" s="62" t="str">
        <f>IF(A1160="","",IPMT(E1160,A1160,Duration*VLOOKUP(PaymentFrqcy,Mapping!$A:$B,2,FALSE),LoanAmount,,VLOOKUP(PaymentsDue,Mapping!$A:$B,2,FALSE)))</f>
        <v/>
      </c>
      <c r="I1160" s="58" t="str">
        <f t="shared" si="105"/>
        <v/>
      </c>
      <c r="J1160" s="12" t="str">
        <f t="shared" si="106"/>
        <v/>
      </c>
      <c r="K1160" s="78" t="str">
        <f t="shared" si="107"/>
        <v/>
      </c>
    </row>
    <row r="1161" spans="1:11" x14ac:dyDescent="0.2">
      <c r="A1161" s="12" t="str">
        <f>IFERROR(IF(A1160+1&lt;=Duration*VLOOKUP(PaymentFrqcy,Mapping!A:B,2,FALSE),A1160+1,""),"")</f>
        <v/>
      </c>
      <c r="B1161" s="58" t="str">
        <f t="shared" si="108"/>
        <v/>
      </c>
      <c r="C1161" s="59" t="str">
        <f t="shared" si="103"/>
        <v/>
      </c>
      <c r="D1161" s="60" t="str">
        <f t="shared" si="104"/>
        <v/>
      </c>
      <c r="E1161" s="61" t="str">
        <f>IF(A1161="","",InterestRate/VLOOKUP(PaymentFrqcy,Mapping!$A:$B,2,FALSE))</f>
        <v/>
      </c>
      <c r="F1161" s="62" t="str">
        <f>IF(A1161="","",PMT(E1161,Duration*VLOOKUP(PaymentFrqcy,Mapping!A:B,2,FALSE),LoanAmount,,VLOOKUP(PaymentsDue,Mapping!$A:$B,2,FALSE)))</f>
        <v/>
      </c>
      <c r="G1161" s="62" t="str">
        <f>IF(A1161="","",PPMT(E1161,A1161,Duration*VLOOKUP(PaymentFrqcy,Mapping!A:B,2,FALSE),LoanAmount,,VLOOKUP(PaymentsDue,Mapping!$A:$B,2,FALSE)))</f>
        <v/>
      </c>
      <c r="H1161" s="62" t="str">
        <f>IF(A1161="","",IPMT(E1161,A1161,Duration*VLOOKUP(PaymentFrqcy,Mapping!$A:$B,2,FALSE),LoanAmount,,VLOOKUP(PaymentsDue,Mapping!$A:$B,2,FALSE)))</f>
        <v/>
      </c>
      <c r="I1161" s="58" t="str">
        <f t="shared" si="105"/>
        <v/>
      </c>
      <c r="J1161" s="12" t="str">
        <f t="shared" si="106"/>
        <v/>
      </c>
      <c r="K1161" s="78" t="str">
        <f t="shared" si="107"/>
        <v/>
      </c>
    </row>
    <row r="1162" spans="1:11" x14ac:dyDescent="0.2">
      <c r="A1162" s="12" t="str">
        <f>IFERROR(IF(A1161+1&lt;=Duration*VLOOKUP(PaymentFrqcy,Mapping!A:B,2,FALSE),A1161+1,""),"")</f>
        <v/>
      </c>
      <c r="B1162" s="58" t="str">
        <f t="shared" si="108"/>
        <v/>
      </c>
      <c r="C1162" s="59" t="str">
        <f t="shared" si="103"/>
        <v/>
      </c>
      <c r="D1162" s="60" t="str">
        <f t="shared" si="104"/>
        <v/>
      </c>
      <c r="E1162" s="61" t="str">
        <f>IF(A1162="","",InterestRate/VLOOKUP(PaymentFrqcy,Mapping!$A:$B,2,FALSE))</f>
        <v/>
      </c>
      <c r="F1162" s="62" t="str">
        <f>IF(A1162="","",PMT(E1162,Duration*VLOOKUP(PaymentFrqcy,Mapping!A:B,2,FALSE),LoanAmount,,VLOOKUP(PaymentsDue,Mapping!$A:$B,2,FALSE)))</f>
        <v/>
      </c>
      <c r="G1162" s="62" t="str">
        <f>IF(A1162="","",PPMT(E1162,A1162,Duration*VLOOKUP(PaymentFrqcy,Mapping!A:B,2,FALSE),LoanAmount,,VLOOKUP(PaymentsDue,Mapping!$A:$B,2,FALSE)))</f>
        <v/>
      </c>
      <c r="H1162" s="62" t="str">
        <f>IF(A1162="","",IPMT(E1162,A1162,Duration*VLOOKUP(PaymentFrqcy,Mapping!$A:$B,2,FALSE),LoanAmount,,VLOOKUP(PaymentsDue,Mapping!$A:$B,2,FALSE)))</f>
        <v/>
      </c>
      <c r="I1162" s="58" t="str">
        <f t="shared" si="105"/>
        <v/>
      </c>
      <c r="J1162" s="12" t="str">
        <f t="shared" si="106"/>
        <v/>
      </c>
      <c r="K1162" s="78" t="str">
        <f t="shared" si="107"/>
        <v/>
      </c>
    </row>
    <row r="1163" spans="1:11" x14ac:dyDescent="0.2">
      <c r="A1163" s="12" t="str">
        <f>IFERROR(IF(A1162+1&lt;=Duration*VLOOKUP(PaymentFrqcy,Mapping!A:B,2,FALSE),A1162+1,""),"")</f>
        <v/>
      </c>
      <c r="B1163" s="58" t="str">
        <f t="shared" si="108"/>
        <v/>
      </c>
      <c r="C1163" s="59" t="str">
        <f t="shared" si="103"/>
        <v/>
      </c>
      <c r="D1163" s="60" t="str">
        <f t="shared" si="104"/>
        <v/>
      </c>
      <c r="E1163" s="61" t="str">
        <f>IF(A1163="","",InterestRate/VLOOKUP(PaymentFrqcy,Mapping!$A:$B,2,FALSE))</f>
        <v/>
      </c>
      <c r="F1163" s="62" t="str">
        <f>IF(A1163="","",PMT(E1163,Duration*VLOOKUP(PaymentFrqcy,Mapping!A:B,2,FALSE),LoanAmount,,VLOOKUP(PaymentsDue,Mapping!$A:$B,2,FALSE)))</f>
        <v/>
      </c>
      <c r="G1163" s="62" t="str">
        <f>IF(A1163="","",PPMT(E1163,A1163,Duration*VLOOKUP(PaymentFrqcy,Mapping!A:B,2,FALSE),LoanAmount,,VLOOKUP(PaymentsDue,Mapping!$A:$B,2,FALSE)))</f>
        <v/>
      </c>
      <c r="H1163" s="62" t="str">
        <f>IF(A1163="","",IPMT(E1163,A1163,Duration*VLOOKUP(PaymentFrqcy,Mapping!$A:$B,2,FALSE),LoanAmount,,VLOOKUP(PaymentsDue,Mapping!$A:$B,2,FALSE)))</f>
        <v/>
      </c>
      <c r="I1163" s="58" t="str">
        <f t="shared" si="105"/>
        <v/>
      </c>
      <c r="J1163" s="12" t="str">
        <f t="shared" si="106"/>
        <v/>
      </c>
      <c r="K1163" s="78" t="str">
        <f t="shared" si="107"/>
        <v/>
      </c>
    </row>
    <row r="1164" spans="1:11" x14ac:dyDescent="0.2">
      <c r="A1164" s="12" t="str">
        <f>IFERROR(IF(A1163+1&lt;=Duration*VLOOKUP(PaymentFrqcy,Mapping!A:B,2,FALSE),A1163+1,""),"")</f>
        <v/>
      </c>
      <c r="B1164" s="58" t="str">
        <f t="shared" si="108"/>
        <v/>
      </c>
      <c r="C1164" s="59" t="str">
        <f t="shared" si="103"/>
        <v/>
      </c>
      <c r="D1164" s="60" t="str">
        <f t="shared" si="104"/>
        <v/>
      </c>
      <c r="E1164" s="61" t="str">
        <f>IF(A1164="","",InterestRate/VLOOKUP(PaymentFrqcy,Mapping!$A:$B,2,FALSE))</f>
        <v/>
      </c>
      <c r="F1164" s="62" t="str">
        <f>IF(A1164="","",PMT(E1164,Duration*VLOOKUP(PaymentFrqcy,Mapping!A:B,2,FALSE),LoanAmount,,VLOOKUP(PaymentsDue,Mapping!$A:$B,2,FALSE)))</f>
        <v/>
      </c>
      <c r="G1164" s="62" t="str">
        <f>IF(A1164="","",PPMT(E1164,A1164,Duration*VLOOKUP(PaymentFrqcy,Mapping!A:B,2,FALSE),LoanAmount,,VLOOKUP(PaymentsDue,Mapping!$A:$B,2,FALSE)))</f>
        <v/>
      </c>
      <c r="H1164" s="62" t="str">
        <f>IF(A1164="","",IPMT(E1164,A1164,Duration*VLOOKUP(PaymentFrqcy,Mapping!$A:$B,2,FALSE),LoanAmount,,VLOOKUP(PaymentsDue,Mapping!$A:$B,2,FALSE)))</f>
        <v/>
      </c>
      <c r="I1164" s="58" t="str">
        <f t="shared" si="105"/>
        <v/>
      </c>
      <c r="J1164" s="12" t="str">
        <f t="shared" si="106"/>
        <v/>
      </c>
      <c r="K1164" s="78" t="str">
        <f t="shared" si="107"/>
        <v/>
      </c>
    </row>
    <row r="1165" spans="1:11" x14ac:dyDescent="0.2">
      <c r="A1165" s="12" t="str">
        <f>IFERROR(IF(A1164+1&lt;=Duration*VLOOKUP(PaymentFrqcy,Mapping!A:B,2,FALSE),A1164+1,""),"")</f>
        <v/>
      </c>
      <c r="B1165" s="58" t="str">
        <f t="shared" si="108"/>
        <v/>
      </c>
      <c r="C1165" s="59" t="str">
        <f t="shared" si="103"/>
        <v/>
      </c>
      <c r="D1165" s="60" t="str">
        <f t="shared" si="104"/>
        <v/>
      </c>
      <c r="E1165" s="61" t="str">
        <f>IF(A1165="","",InterestRate/VLOOKUP(PaymentFrqcy,Mapping!$A:$B,2,FALSE))</f>
        <v/>
      </c>
      <c r="F1165" s="62" t="str">
        <f>IF(A1165="","",PMT(E1165,Duration*VLOOKUP(PaymentFrqcy,Mapping!A:B,2,FALSE),LoanAmount,,VLOOKUP(PaymentsDue,Mapping!$A:$B,2,FALSE)))</f>
        <v/>
      </c>
      <c r="G1165" s="62" t="str">
        <f>IF(A1165="","",PPMT(E1165,A1165,Duration*VLOOKUP(PaymentFrqcy,Mapping!A:B,2,FALSE),LoanAmount,,VLOOKUP(PaymentsDue,Mapping!$A:$B,2,FALSE)))</f>
        <v/>
      </c>
      <c r="H1165" s="62" t="str">
        <f>IF(A1165="","",IPMT(E1165,A1165,Duration*VLOOKUP(PaymentFrqcy,Mapping!$A:$B,2,FALSE),LoanAmount,,VLOOKUP(PaymentsDue,Mapping!$A:$B,2,FALSE)))</f>
        <v/>
      </c>
      <c r="I1165" s="58" t="str">
        <f t="shared" si="105"/>
        <v/>
      </c>
      <c r="J1165" s="12" t="str">
        <f t="shared" si="106"/>
        <v/>
      </c>
      <c r="K1165" s="78" t="str">
        <f t="shared" si="107"/>
        <v/>
      </c>
    </row>
    <row r="1166" spans="1:11" x14ac:dyDescent="0.2">
      <c r="A1166" s="12" t="str">
        <f>IFERROR(IF(A1165+1&lt;=Duration*VLOOKUP(PaymentFrqcy,Mapping!A:B,2,FALSE),A1165+1,""),"")</f>
        <v/>
      </c>
      <c r="B1166" s="58" t="str">
        <f t="shared" si="108"/>
        <v/>
      </c>
      <c r="C1166" s="59" t="str">
        <f t="shared" si="103"/>
        <v/>
      </c>
      <c r="D1166" s="60" t="str">
        <f t="shared" si="104"/>
        <v/>
      </c>
      <c r="E1166" s="61" t="str">
        <f>IF(A1166="","",InterestRate/VLOOKUP(PaymentFrqcy,Mapping!$A:$B,2,FALSE))</f>
        <v/>
      </c>
      <c r="F1166" s="62" t="str">
        <f>IF(A1166="","",PMT(E1166,Duration*VLOOKUP(PaymentFrqcy,Mapping!A:B,2,FALSE),LoanAmount,,VLOOKUP(PaymentsDue,Mapping!$A:$B,2,FALSE)))</f>
        <v/>
      </c>
      <c r="G1166" s="62" t="str">
        <f>IF(A1166="","",PPMT(E1166,A1166,Duration*VLOOKUP(PaymentFrqcy,Mapping!A:B,2,FALSE),LoanAmount,,VLOOKUP(PaymentsDue,Mapping!$A:$B,2,FALSE)))</f>
        <v/>
      </c>
      <c r="H1166" s="62" t="str">
        <f>IF(A1166="","",IPMT(E1166,A1166,Duration*VLOOKUP(PaymentFrqcy,Mapping!$A:$B,2,FALSE),LoanAmount,,VLOOKUP(PaymentsDue,Mapping!$A:$B,2,FALSE)))</f>
        <v/>
      </c>
      <c r="I1166" s="58" t="str">
        <f t="shared" si="105"/>
        <v/>
      </c>
      <c r="J1166" s="12" t="str">
        <f t="shared" si="106"/>
        <v/>
      </c>
      <c r="K1166" s="78" t="str">
        <f t="shared" si="107"/>
        <v/>
      </c>
    </row>
    <row r="1167" spans="1:11" x14ac:dyDescent="0.2">
      <c r="A1167" s="12" t="str">
        <f>IFERROR(IF(A1166+1&lt;=Duration*VLOOKUP(PaymentFrqcy,Mapping!A:B,2,FALSE),A1166+1,""),"")</f>
        <v/>
      </c>
      <c r="B1167" s="58" t="str">
        <f t="shared" si="108"/>
        <v/>
      </c>
      <c r="C1167" s="59" t="str">
        <f t="shared" si="103"/>
        <v/>
      </c>
      <c r="D1167" s="60" t="str">
        <f t="shared" si="104"/>
        <v/>
      </c>
      <c r="E1167" s="61" t="str">
        <f>IF(A1167="","",InterestRate/VLOOKUP(PaymentFrqcy,Mapping!$A:$B,2,FALSE))</f>
        <v/>
      </c>
      <c r="F1167" s="62" t="str">
        <f>IF(A1167="","",PMT(E1167,Duration*VLOOKUP(PaymentFrqcy,Mapping!A:B,2,FALSE),LoanAmount,,VLOOKUP(PaymentsDue,Mapping!$A:$B,2,FALSE)))</f>
        <v/>
      </c>
      <c r="G1167" s="62" t="str">
        <f>IF(A1167="","",PPMT(E1167,A1167,Duration*VLOOKUP(PaymentFrqcy,Mapping!A:B,2,FALSE),LoanAmount,,VLOOKUP(PaymentsDue,Mapping!$A:$B,2,FALSE)))</f>
        <v/>
      </c>
      <c r="H1167" s="62" t="str">
        <f>IF(A1167="","",IPMT(E1167,A1167,Duration*VLOOKUP(PaymentFrqcy,Mapping!$A:$B,2,FALSE),LoanAmount,,VLOOKUP(PaymentsDue,Mapping!$A:$B,2,FALSE)))</f>
        <v/>
      </c>
      <c r="I1167" s="58" t="str">
        <f t="shared" si="105"/>
        <v/>
      </c>
      <c r="J1167" s="12" t="str">
        <f t="shared" si="106"/>
        <v/>
      </c>
      <c r="K1167" s="78" t="str">
        <f t="shared" si="107"/>
        <v/>
      </c>
    </row>
    <row r="1168" spans="1:11" x14ac:dyDescent="0.2">
      <c r="A1168" s="12" t="str">
        <f>IFERROR(IF(A1167+1&lt;=Duration*VLOOKUP(PaymentFrqcy,Mapping!A:B,2,FALSE),A1167+1,""),"")</f>
        <v/>
      </c>
      <c r="B1168" s="58" t="str">
        <f t="shared" si="108"/>
        <v/>
      </c>
      <c r="C1168" s="59" t="str">
        <f t="shared" si="103"/>
        <v/>
      </c>
      <c r="D1168" s="60" t="str">
        <f t="shared" si="104"/>
        <v/>
      </c>
      <c r="E1168" s="61" t="str">
        <f>IF(A1168="","",InterestRate/VLOOKUP(PaymentFrqcy,Mapping!$A:$B,2,FALSE))</f>
        <v/>
      </c>
      <c r="F1168" s="62" t="str">
        <f>IF(A1168="","",PMT(E1168,Duration*VLOOKUP(PaymentFrqcy,Mapping!A:B,2,FALSE),LoanAmount,,VLOOKUP(PaymentsDue,Mapping!$A:$B,2,FALSE)))</f>
        <v/>
      </c>
      <c r="G1168" s="62" t="str">
        <f>IF(A1168="","",PPMT(E1168,A1168,Duration*VLOOKUP(PaymentFrqcy,Mapping!A:B,2,FALSE),LoanAmount,,VLOOKUP(PaymentsDue,Mapping!$A:$B,2,FALSE)))</f>
        <v/>
      </c>
      <c r="H1168" s="62" t="str">
        <f>IF(A1168="","",IPMT(E1168,A1168,Duration*VLOOKUP(PaymentFrqcy,Mapping!$A:$B,2,FALSE),LoanAmount,,VLOOKUP(PaymentsDue,Mapping!$A:$B,2,FALSE)))</f>
        <v/>
      </c>
      <c r="I1168" s="58" t="str">
        <f t="shared" si="105"/>
        <v/>
      </c>
      <c r="J1168" s="12" t="str">
        <f t="shared" si="106"/>
        <v/>
      </c>
      <c r="K1168" s="78" t="str">
        <f t="shared" si="107"/>
        <v/>
      </c>
    </row>
    <row r="1169" spans="1:11" x14ac:dyDescent="0.2">
      <c r="A1169" s="12" t="str">
        <f>IFERROR(IF(A1168+1&lt;=Duration*VLOOKUP(PaymentFrqcy,Mapping!A:B,2,FALSE),A1168+1,""),"")</f>
        <v/>
      </c>
      <c r="B1169" s="58" t="str">
        <f t="shared" si="108"/>
        <v/>
      </c>
      <c r="C1169" s="59" t="str">
        <f t="shared" si="103"/>
        <v/>
      </c>
      <c r="D1169" s="60" t="str">
        <f t="shared" si="104"/>
        <v/>
      </c>
      <c r="E1169" s="61" t="str">
        <f>IF(A1169="","",InterestRate/VLOOKUP(PaymentFrqcy,Mapping!$A:$B,2,FALSE))</f>
        <v/>
      </c>
      <c r="F1169" s="62" t="str">
        <f>IF(A1169="","",PMT(E1169,Duration*VLOOKUP(PaymentFrqcy,Mapping!A:B,2,FALSE),LoanAmount,,VLOOKUP(PaymentsDue,Mapping!$A:$B,2,FALSE)))</f>
        <v/>
      </c>
      <c r="G1169" s="62" t="str">
        <f>IF(A1169="","",PPMT(E1169,A1169,Duration*VLOOKUP(PaymentFrqcy,Mapping!A:B,2,FALSE),LoanAmount,,VLOOKUP(PaymentsDue,Mapping!$A:$B,2,FALSE)))</f>
        <v/>
      </c>
      <c r="H1169" s="62" t="str">
        <f>IF(A1169="","",IPMT(E1169,A1169,Duration*VLOOKUP(PaymentFrqcy,Mapping!$A:$B,2,FALSE),LoanAmount,,VLOOKUP(PaymentsDue,Mapping!$A:$B,2,FALSE)))</f>
        <v/>
      </c>
      <c r="I1169" s="58" t="str">
        <f t="shared" si="105"/>
        <v/>
      </c>
      <c r="J1169" s="12" t="str">
        <f t="shared" si="106"/>
        <v/>
      </c>
      <c r="K1169" s="78" t="str">
        <f t="shared" si="107"/>
        <v/>
      </c>
    </row>
    <row r="1170" spans="1:11" x14ac:dyDescent="0.2">
      <c r="A1170" s="12" t="str">
        <f>IFERROR(IF(A1169+1&lt;=Duration*VLOOKUP(PaymentFrqcy,Mapping!A:B,2,FALSE),A1169+1,""),"")</f>
        <v/>
      </c>
      <c r="B1170" s="58" t="str">
        <f t="shared" si="108"/>
        <v/>
      </c>
      <c r="C1170" s="59" t="str">
        <f t="shared" si="103"/>
        <v/>
      </c>
      <c r="D1170" s="60" t="str">
        <f t="shared" si="104"/>
        <v/>
      </c>
      <c r="E1170" s="61" t="str">
        <f>IF(A1170="","",InterestRate/VLOOKUP(PaymentFrqcy,Mapping!$A:$B,2,FALSE))</f>
        <v/>
      </c>
      <c r="F1170" s="62" t="str">
        <f>IF(A1170="","",PMT(E1170,Duration*VLOOKUP(PaymentFrqcy,Mapping!A:B,2,FALSE),LoanAmount,,VLOOKUP(PaymentsDue,Mapping!$A:$B,2,FALSE)))</f>
        <v/>
      </c>
      <c r="G1170" s="62" t="str">
        <f>IF(A1170="","",PPMT(E1170,A1170,Duration*VLOOKUP(PaymentFrqcy,Mapping!A:B,2,FALSE),LoanAmount,,VLOOKUP(PaymentsDue,Mapping!$A:$B,2,FALSE)))</f>
        <v/>
      </c>
      <c r="H1170" s="62" t="str">
        <f>IF(A1170="","",IPMT(E1170,A1170,Duration*VLOOKUP(PaymentFrqcy,Mapping!$A:$B,2,FALSE),LoanAmount,,VLOOKUP(PaymentsDue,Mapping!$A:$B,2,FALSE)))</f>
        <v/>
      </c>
      <c r="I1170" s="58" t="str">
        <f t="shared" si="105"/>
        <v/>
      </c>
      <c r="J1170" s="12" t="str">
        <f t="shared" si="106"/>
        <v/>
      </c>
      <c r="K1170" s="78" t="str">
        <f t="shared" si="107"/>
        <v/>
      </c>
    </row>
    <row r="1171" spans="1:11" x14ac:dyDescent="0.2">
      <c r="A1171" s="12" t="str">
        <f>IFERROR(IF(A1170+1&lt;=Duration*VLOOKUP(PaymentFrqcy,Mapping!A:B,2,FALSE),A1170+1,""),"")</f>
        <v/>
      </c>
      <c r="B1171" s="58" t="str">
        <f t="shared" si="108"/>
        <v/>
      </c>
      <c r="C1171" s="59" t="str">
        <f t="shared" si="103"/>
        <v/>
      </c>
      <c r="D1171" s="60" t="str">
        <f t="shared" si="104"/>
        <v/>
      </c>
      <c r="E1171" s="61" t="str">
        <f>IF(A1171="","",InterestRate/VLOOKUP(PaymentFrqcy,Mapping!$A:$B,2,FALSE))</f>
        <v/>
      </c>
      <c r="F1171" s="62" t="str">
        <f>IF(A1171="","",PMT(E1171,Duration*VLOOKUP(PaymentFrqcy,Mapping!A:B,2,FALSE),LoanAmount,,VLOOKUP(PaymentsDue,Mapping!$A:$B,2,FALSE)))</f>
        <v/>
      </c>
      <c r="G1171" s="62" t="str">
        <f>IF(A1171="","",PPMT(E1171,A1171,Duration*VLOOKUP(PaymentFrqcy,Mapping!A:B,2,FALSE),LoanAmount,,VLOOKUP(PaymentsDue,Mapping!$A:$B,2,FALSE)))</f>
        <v/>
      </c>
      <c r="H1171" s="62" t="str">
        <f>IF(A1171="","",IPMT(E1171,A1171,Duration*VLOOKUP(PaymentFrqcy,Mapping!$A:$B,2,FALSE),LoanAmount,,VLOOKUP(PaymentsDue,Mapping!$A:$B,2,FALSE)))</f>
        <v/>
      </c>
      <c r="I1171" s="58" t="str">
        <f t="shared" si="105"/>
        <v/>
      </c>
      <c r="J1171" s="12" t="str">
        <f t="shared" si="106"/>
        <v/>
      </c>
      <c r="K1171" s="78" t="str">
        <f t="shared" si="107"/>
        <v/>
      </c>
    </row>
    <row r="1172" spans="1:11" x14ac:dyDescent="0.2">
      <c r="A1172" s="12" t="str">
        <f>IFERROR(IF(A1171+1&lt;=Duration*VLOOKUP(PaymentFrqcy,Mapping!A:B,2,FALSE),A1171+1,""),"")</f>
        <v/>
      </c>
      <c r="B1172" s="58" t="str">
        <f t="shared" si="108"/>
        <v/>
      </c>
      <c r="C1172" s="59" t="str">
        <f t="shared" si="103"/>
        <v/>
      </c>
      <c r="D1172" s="60" t="str">
        <f t="shared" si="104"/>
        <v/>
      </c>
      <c r="E1172" s="61" t="str">
        <f>IF(A1172="","",InterestRate/VLOOKUP(PaymentFrqcy,Mapping!$A:$B,2,FALSE))</f>
        <v/>
      </c>
      <c r="F1172" s="62" t="str">
        <f>IF(A1172="","",PMT(E1172,Duration*VLOOKUP(PaymentFrqcy,Mapping!A:B,2,FALSE),LoanAmount,,VLOOKUP(PaymentsDue,Mapping!$A:$B,2,FALSE)))</f>
        <v/>
      </c>
      <c r="G1172" s="62" t="str">
        <f>IF(A1172="","",PPMT(E1172,A1172,Duration*VLOOKUP(PaymentFrqcy,Mapping!A:B,2,FALSE),LoanAmount,,VLOOKUP(PaymentsDue,Mapping!$A:$B,2,FALSE)))</f>
        <v/>
      </c>
      <c r="H1172" s="62" t="str">
        <f>IF(A1172="","",IPMT(E1172,A1172,Duration*VLOOKUP(PaymentFrqcy,Mapping!$A:$B,2,FALSE),LoanAmount,,VLOOKUP(PaymentsDue,Mapping!$A:$B,2,FALSE)))</f>
        <v/>
      </c>
      <c r="I1172" s="58" t="str">
        <f t="shared" si="105"/>
        <v/>
      </c>
      <c r="J1172" s="12" t="str">
        <f t="shared" si="106"/>
        <v/>
      </c>
      <c r="K1172" s="78" t="str">
        <f t="shared" si="107"/>
        <v/>
      </c>
    </row>
    <row r="1173" spans="1:11" x14ac:dyDescent="0.2">
      <c r="A1173" s="12" t="str">
        <f>IFERROR(IF(A1172+1&lt;=Duration*VLOOKUP(PaymentFrqcy,Mapping!A:B,2,FALSE),A1172+1,""),"")</f>
        <v/>
      </c>
      <c r="B1173" s="58" t="str">
        <f t="shared" si="108"/>
        <v/>
      </c>
      <c r="C1173" s="59" t="str">
        <f t="shared" si="103"/>
        <v/>
      </c>
      <c r="D1173" s="60" t="str">
        <f t="shared" si="104"/>
        <v/>
      </c>
      <c r="E1173" s="61" t="str">
        <f>IF(A1173="","",InterestRate/VLOOKUP(PaymentFrqcy,Mapping!$A:$B,2,FALSE))</f>
        <v/>
      </c>
      <c r="F1173" s="62" t="str">
        <f>IF(A1173="","",PMT(E1173,Duration*VLOOKUP(PaymentFrqcy,Mapping!A:B,2,FALSE),LoanAmount,,VLOOKUP(PaymentsDue,Mapping!$A:$B,2,FALSE)))</f>
        <v/>
      </c>
      <c r="G1173" s="62" t="str">
        <f>IF(A1173="","",PPMT(E1173,A1173,Duration*VLOOKUP(PaymentFrqcy,Mapping!A:B,2,FALSE),LoanAmount,,VLOOKUP(PaymentsDue,Mapping!$A:$B,2,FALSE)))</f>
        <v/>
      </c>
      <c r="H1173" s="62" t="str">
        <f>IF(A1173="","",IPMT(E1173,A1173,Duration*VLOOKUP(PaymentFrqcy,Mapping!$A:$B,2,FALSE),LoanAmount,,VLOOKUP(PaymentsDue,Mapping!$A:$B,2,FALSE)))</f>
        <v/>
      </c>
      <c r="I1173" s="58" t="str">
        <f t="shared" si="105"/>
        <v/>
      </c>
      <c r="J1173" s="12" t="str">
        <f t="shared" si="106"/>
        <v/>
      </c>
      <c r="K1173" s="78" t="str">
        <f t="shared" si="107"/>
        <v/>
      </c>
    </row>
    <row r="1174" spans="1:11" x14ac:dyDescent="0.2">
      <c r="A1174" s="12" t="str">
        <f>IFERROR(IF(A1173+1&lt;=Duration*VLOOKUP(PaymentFrqcy,Mapping!A:B,2,FALSE),A1173+1,""),"")</f>
        <v/>
      </c>
      <c r="B1174" s="58" t="str">
        <f t="shared" si="108"/>
        <v/>
      </c>
      <c r="C1174" s="59" t="str">
        <f t="shared" si="103"/>
        <v/>
      </c>
      <c r="D1174" s="60" t="str">
        <f t="shared" si="104"/>
        <v/>
      </c>
      <c r="E1174" s="61" t="str">
        <f>IF(A1174="","",InterestRate/VLOOKUP(PaymentFrqcy,Mapping!$A:$B,2,FALSE))</f>
        <v/>
      </c>
      <c r="F1174" s="62" t="str">
        <f>IF(A1174="","",PMT(E1174,Duration*VLOOKUP(PaymentFrqcy,Mapping!A:B,2,FALSE),LoanAmount,,VLOOKUP(PaymentsDue,Mapping!$A:$B,2,FALSE)))</f>
        <v/>
      </c>
      <c r="G1174" s="62" t="str">
        <f>IF(A1174="","",PPMT(E1174,A1174,Duration*VLOOKUP(PaymentFrqcy,Mapping!A:B,2,FALSE),LoanAmount,,VLOOKUP(PaymentsDue,Mapping!$A:$B,2,FALSE)))</f>
        <v/>
      </c>
      <c r="H1174" s="62" t="str">
        <f>IF(A1174="","",IPMT(E1174,A1174,Duration*VLOOKUP(PaymentFrqcy,Mapping!$A:$B,2,FALSE),LoanAmount,,VLOOKUP(PaymentsDue,Mapping!$A:$B,2,FALSE)))</f>
        <v/>
      </c>
      <c r="I1174" s="58" t="str">
        <f t="shared" si="105"/>
        <v/>
      </c>
      <c r="J1174" s="12" t="str">
        <f t="shared" si="106"/>
        <v/>
      </c>
      <c r="K1174" s="78" t="str">
        <f t="shared" si="107"/>
        <v/>
      </c>
    </row>
    <row r="1175" spans="1:11" x14ac:dyDescent="0.2">
      <c r="A1175" s="12" t="str">
        <f>IFERROR(IF(A1174+1&lt;=Duration*VLOOKUP(PaymentFrqcy,Mapping!A:B,2,FALSE),A1174+1,""),"")</f>
        <v/>
      </c>
      <c r="B1175" s="58" t="str">
        <f t="shared" si="108"/>
        <v/>
      </c>
      <c r="C1175" s="59" t="str">
        <f t="shared" si="103"/>
        <v/>
      </c>
      <c r="D1175" s="60" t="str">
        <f t="shared" si="104"/>
        <v/>
      </c>
      <c r="E1175" s="61" t="str">
        <f>IF(A1175="","",InterestRate/VLOOKUP(PaymentFrqcy,Mapping!$A:$B,2,FALSE))</f>
        <v/>
      </c>
      <c r="F1175" s="62" t="str">
        <f>IF(A1175="","",PMT(E1175,Duration*VLOOKUP(PaymentFrqcy,Mapping!A:B,2,FALSE),LoanAmount,,VLOOKUP(PaymentsDue,Mapping!$A:$B,2,FALSE)))</f>
        <v/>
      </c>
      <c r="G1175" s="62" t="str">
        <f>IF(A1175="","",PPMT(E1175,A1175,Duration*VLOOKUP(PaymentFrqcy,Mapping!A:B,2,FALSE),LoanAmount,,VLOOKUP(PaymentsDue,Mapping!$A:$B,2,FALSE)))</f>
        <v/>
      </c>
      <c r="H1175" s="62" t="str">
        <f>IF(A1175="","",IPMT(E1175,A1175,Duration*VLOOKUP(PaymentFrqcy,Mapping!$A:$B,2,FALSE),LoanAmount,,VLOOKUP(PaymentsDue,Mapping!$A:$B,2,FALSE)))</f>
        <v/>
      </c>
      <c r="I1175" s="58" t="str">
        <f t="shared" si="105"/>
        <v/>
      </c>
      <c r="J1175" s="12" t="str">
        <f t="shared" si="106"/>
        <v/>
      </c>
      <c r="K1175" s="78" t="str">
        <f t="shared" si="107"/>
        <v/>
      </c>
    </row>
    <row r="1176" spans="1:11" x14ac:dyDescent="0.2">
      <c r="A1176" s="12" t="str">
        <f>IFERROR(IF(A1175+1&lt;=Duration*VLOOKUP(PaymentFrqcy,Mapping!A:B,2,FALSE),A1175+1,""),"")</f>
        <v/>
      </c>
      <c r="B1176" s="58" t="str">
        <f t="shared" si="108"/>
        <v/>
      </c>
      <c r="C1176" s="59" t="str">
        <f t="shared" si="103"/>
        <v/>
      </c>
      <c r="D1176" s="60" t="str">
        <f t="shared" si="104"/>
        <v/>
      </c>
      <c r="E1176" s="61" t="str">
        <f>IF(A1176="","",InterestRate/VLOOKUP(PaymentFrqcy,Mapping!$A:$B,2,FALSE))</f>
        <v/>
      </c>
      <c r="F1176" s="62" t="str">
        <f>IF(A1176="","",PMT(E1176,Duration*VLOOKUP(PaymentFrqcy,Mapping!A:B,2,FALSE),LoanAmount,,VLOOKUP(PaymentsDue,Mapping!$A:$B,2,FALSE)))</f>
        <v/>
      </c>
      <c r="G1176" s="62" t="str">
        <f>IF(A1176="","",PPMT(E1176,A1176,Duration*VLOOKUP(PaymentFrqcy,Mapping!A:B,2,FALSE),LoanAmount,,VLOOKUP(PaymentsDue,Mapping!$A:$B,2,FALSE)))</f>
        <v/>
      </c>
      <c r="H1176" s="62" t="str">
        <f>IF(A1176="","",IPMT(E1176,A1176,Duration*VLOOKUP(PaymentFrqcy,Mapping!$A:$B,2,FALSE),LoanAmount,,VLOOKUP(PaymentsDue,Mapping!$A:$B,2,FALSE)))</f>
        <v/>
      </c>
      <c r="I1176" s="58" t="str">
        <f t="shared" si="105"/>
        <v/>
      </c>
      <c r="J1176" s="12" t="str">
        <f t="shared" si="106"/>
        <v/>
      </c>
      <c r="K1176" s="78" t="str">
        <f t="shared" si="107"/>
        <v/>
      </c>
    </row>
    <row r="1177" spans="1:11" x14ac:dyDescent="0.2">
      <c r="A1177" s="12" t="str">
        <f>IFERROR(IF(A1176+1&lt;=Duration*VLOOKUP(PaymentFrqcy,Mapping!A:B,2,FALSE),A1176+1,""),"")</f>
        <v/>
      </c>
      <c r="B1177" s="58" t="str">
        <f t="shared" si="108"/>
        <v/>
      </c>
      <c r="C1177" s="59" t="str">
        <f t="shared" si="103"/>
        <v/>
      </c>
      <c r="D1177" s="60" t="str">
        <f t="shared" si="104"/>
        <v/>
      </c>
      <c r="E1177" s="61" t="str">
        <f>IF(A1177="","",InterestRate/VLOOKUP(PaymentFrqcy,Mapping!$A:$B,2,FALSE))</f>
        <v/>
      </c>
      <c r="F1177" s="62" t="str">
        <f>IF(A1177="","",PMT(E1177,Duration*VLOOKUP(PaymentFrqcy,Mapping!A:B,2,FALSE),LoanAmount,,VLOOKUP(PaymentsDue,Mapping!$A:$B,2,FALSE)))</f>
        <v/>
      </c>
      <c r="G1177" s="62" t="str">
        <f>IF(A1177="","",PPMT(E1177,A1177,Duration*VLOOKUP(PaymentFrqcy,Mapping!A:B,2,FALSE),LoanAmount,,VLOOKUP(PaymentsDue,Mapping!$A:$B,2,FALSE)))</f>
        <v/>
      </c>
      <c r="H1177" s="62" t="str">
        <f>IF(A1177="","",IPMT(E1177,A1177,Duration*VLOOKUP(PaymentFrqcy,Mapping!$A:$B,2,FALSE),LoanAmount,,VLOOKUP(PaymentsDue,Mapping!$A:$B,2,FALSE)))</f>
        <v/>
      </c>
      <c r="I1177" s="58" t="str">
        <f t="shared" si="105"/>
        <v/>
      </c>
      <c r="J1177" s="12" t="str">
        <f t="shared" si="106"/>
        <v/>
      </c>
      <c r="K1177" s="78" t="str">
        <f t="shared" si="107"/>
        <v/>
      </c>
    </row>
    <row r="1178" spans="1:11" x14ac:dyDescent="0.2">
      <c r="A1178" s="12" t="str">
        <f>IFERROR(IF(A1177+1&lt;=Duration*VLOOKUP(PaymentFrqcy,Mapping!A:B,2,FALSE),A1177+1,""),"")</f>
        <v/>
      </c>
      <c r="B1178" s="58" t="str">
        <f t="shared" si="108"/>
        <v/>
      </c>
      <c r="C1178" s="59" t="str">
        <f t="shared" si="103"/>
        <v/>
      </c>
      <c r="D1178" s="60" t="str">
        <f t="shared" si="104"/>
        <v/>
      </c>
      <c r="E1178" s="61" t="str">
        <f>IF(A1178="","",InterestRate/VLOOKUP(PaymentFrqcy,Mapping!$A:$B,2,FALSE))</f>
        <v/>
      </c>
      <c r="F1178" s="62" t="str">
        <f>IF(A1178="","",PMT(E1178,Duration*VLOOKUP(PaymentFrqcy,Mapping!A:B,2,FALSE),LoanAmount,,VLOOKUP(PaymentsDue,Mapping!$A:$B,2,FALSE)))</f>
        <v/>
      </c>
      <c r="G1178" s="62" t="str">
        <f>IF(A1178="","",PPMT(E1178,A1178,Duration*VLOOKUP(PaymentFrqcy,Mapping!A:B,2,FALSE),LoanAmount,,VLOOKUP(PaymentsDue,Mapping!$A:$B,2,FALSE)))</f>
        <v/>
      </c>
      <c r="H1178" s="62" t="str">
        <f>IF(A1178="","",IPMT(E1178,A1178,Duration*VLOOKUP(PaymentFrqcy,Mapping!$A:$B,2,FALSE),LoanAmount,,VLOOKUP(PaymentsDue,Mapping!$A:$B,2,FALSE)))</f>
        <v/>
      </c>
      <c r="I1178" s="58" t="str">
        <f t="shared" si="105"/>
        <v/>
      </c>
      <c r="J1178" s="12" t="str">
        <f t="shared" si="106"/>
        <v/>
      </c>
      <c r="K1178" s="78" t="str">
        <f t="shared" si="107"/>
        <v/>
      </c>
    </row>
    <row r="1179" spans="1:11" x14ac:dyDescent="0.2">
      <c r="A1179" s="12" t="str">
        <f>IFERROR(IF(A1178+1&lt;=Duration*VLOOKUP(PaymentFrqcy,Mapping!A:B,2,FALSE),A1178+1,""),"")</f>
        <v/>
      </c>
      <c r="B1179" s="58" t="str">
        <f t="shared" si="108"/>
        <v/>
      </c>
      <c r="C1179" s="59" t="str">
        <f t="shared" si="103"/>
        <v/>
      </c>
      <c r="D1179" s="60" t="str">
        <f t="shared" si="104"/>
        <v/>
      </c>
      <c r="E1179" s="61" t="str">
        <f>IF(A1179="","",InterestRate/VLOOKUP(PaymentFrqcy,Mapping!$A:$B,2,FALSE))</f>
        <v/>
      </c>
      <c r="F1179" s="62" t="str">
        <f>IF(A1179="","",PMT(E1179,Duration*VLOOKUP(PaymentFrqcy,Mapping!A:B,2,FALSE),LoanAmount,,VLOOKUP(PaymentsDue,Mapping!$A:$B,2,FALSE)))</f>
        <v/>
      </c>
      <c r="G1179" s="62" t="str">
        <f>IF(A1179="","",PPMT(E1179,A1179,Duration*VLOOKUP(PaymentFrqcy,Mapping!A:B,2,FALSE),LoanAmount,,VLOOKUP(PaymentsDue,Mapping!$A:$B,2,FALSE)))</f>
        <v/>
      </c>
      <c r="H1179" s="62" t="str">
        <f>IF(A1179="","",IPMT(E1179,A1179,Duration*VLOOKUP(PaymentFrqcy,Mapping!$A:$B,2,FALSE),LoanAmount,,VLOOKUP(PaymentsDue,Mapping!$A:$B,2,FALSE)))</f>
        <v/>
      </c>
      <c r="I1179" s="58" t="str">
        <f t="shared" si="105"/>
        <v/>
      </c>
      <c r="J1179" s="12" t="str">
        <f t="shared" si="106"/>
        <v/>
      </c>
      <c r="K1179" s="78" t="str">
        <f t="shared" si="107"/>
        <v/>
      </c>
    </row>
    <row r="1180" spans="1:11" x14ac:dyDescent="0.2">
      <c r="A1180" s="12" t="str">
        <f>IFERROR(IF(A1179+1&lt;=Duration*VLOOKUP(PaymentFrqcy,Mapping!A:B,2,FALSE),A1179+1,""),"")</f>
        <v/>
      </c>
      <c r="B1180" s="58" t="str">
        <f t="shared" si="108"/>
        <v/>
      </c>
      <c r="C1180" s="59" t="str">
        <f t="shared" si="103"/>
        <v/>
      </c>
      <c r="D1180" s="60" t="str">
        <f t="shared" si="104"/>
        <v/>
      </c>
      <c r="E1180" s="61" t="str">
        <f>IF(A1180="","",InterestRate/VLOOKUP(PaymentFrqcy,Mapping!$A:$B,2,FALSE))</f>
        <v/>
      </c>
      <c r="F1180" s="62" t="str">
        <f>IF(A1180="","",PMT(E1180,Duration*VLOOKUP(PaymentFrqcy,Mapping!A:B,2,FALSE),LoanAmount,,VLOOKUP(PaymentsDue,Mapping!$A:$B,2,FALSE)))</f>
        <v/>
      </c>
      <c r="G1180" s="62" t="str">
        <f>IF(A1180="","",PPMT(E1180,A1180,Duration*VLOOKUP(PaymentFrqcy,Mapping!A:B,2,FALSE),LoanAmount,,VLOOKUP(PaymentsDue,Mapping!$A:$B,2,FALSE)))</f>
        <v/>
      </c>
      <c r="H1180" s="62" t="str">
        <f>IF(A1180="","",IPMT(E1180,A1180,Duration*VLOOKUP(PaymentFrqcy,Mapping!$A:$B,2,FALSE),LoanAmount,,VLOOKUP(PaymentsDue,Mapping!$A:$B,2,FALSE)))</f>
        <v/>
      </c>
      <c r="I1180" s="58" t="str">
        <f t="shared" si="105"/>
        <v/>
      </c>
      <c r="J1180" s="12" t="str">
        <f t="shared" si="106"/>
        <v/>
      </c>
      <c r="K1180" s="78" t="str">
        <f t="shared" si="107"/>
        <v/>
      </c>
    </row>
    <row r="1181" spans="1:11" x14ac:dyDescent="0.2">
      <c r="A1181" s="12" t="str">
        <f>IFERROR(IF(A1180+1&lt;=Duration*VLOOKUP(PaymentFrqcy,Mapping!A:B,2,FALSE),A1180+1,""),"")</f>
        <v/>
      </c>
      <c r="B1181" s="58" t="str">
        <f t="shared" si="108"/>
        <v/>
      </c>
      <c r="C1181" s="59" t="str">
        <f t="shared" si="103"/>
        <v/>
      </c>
      <c r="D1181" s="60" t="str">
        <f t="shared" si="104"/>
        <v/>
      </c>
      <c r="E1181" s="61" t="str">
        <f>IF(A1181="","",InterestRate/VLOOKUP(PaymentFrqcy,Mapping!$A:$B,2,FALSE))</f>
        <v/>
      </c>
      <c r="F1181" s="62" t="str">
        <f>IF(A1181="","",PMT(E1181,Duration*VLOOKUP(PaymentFrqcy,Mapping!A:B,2,FALSE),LoanAmount,,VLOOKUP(PaymentsDue,Mapping!$A:$B,2,FALSE)))</f>
        <v/>
      </c>
      <c r="G1181" s="62" t="str">
        <f>IF(A1181="","",PPMT(E1181,A1181,Duration*VLOOKUP(PaymentFrqcy,Mapping!A:B,2,FALSE),LoanAmount,,VLOOKUP(PaymentsDue,Mapping!$A:$B,2,FALSE)))</f>
        <v/>
      </c>
      <c r="H1181" s="62" t="str">
        <f>IF(A1181="","",IPMT(E1181,A1181,Duration*VLOOKUP(PaymentFrqcy,Mapping!$A:$B,2,FALSE),LoanAmount,,VLOOKUP(PaymentsDue,Mapping!$A:$B,2,FALSE)))</f>
        <v/>
      </c>
      <c r="I1181" s="58" t="str">
        <f t="shared" si="105"/>
        <v/>
      </c>
      <c r="J1181" s="12" t="str">
        <f t="shared" si="106"/>
        <v/>
      </c>
      <c r="K1181" s="78" t="str">
        <f t="shared" si="107"/>
        <v/>
      </c>
    </row>
    <row r="1182" spans="1:11" x14ac:dyDescent="0.2">
      <c r="A1182" s="12" t="str">
        <f>IFERROR(IF(A1181+1&lt;=Duration*VLOOKUP(PaymentFrqcy,Mapping!A:B,2,FALSE),A1181+1,""),"")</f>
        <v/>
      </c>
      <c r="B1182" s="58" t="str">
        <f t="shared" si="108"/>
        <v/>
      </c>
      <c r="C1182" s="59" t="str">
        <f t="shared" si="103"/>
        <v/>
      </c>
      <c r="D1182" s="60" t="str">
        <f t="shared" si="104"/>
        <v/>
      </c>
      <c r="E1182" s="61" t="str">
        <f>IF(A1182="","",InterestRate/VLOOKUP(PaymentFrqcy,Mapping!$A:$B,2,FALSE))</f>
        <v/>
      </c>
      <c r="F1182" s="62" t="str">
        <f>IF(A1182="","",PMT(E1182,Duration*VLOOKUP(PaymentFrqcy,Mapping!A:B,2,FALSE),LoanAmount,,VLOOKUP(PaymentsDue,Mapping!$A:$B,2,FALSE)))</f>
        <v/>
      </c>
      <c r="G1182" s="62" t="str">
        <f>IF(A1182="","",PPMT(E1182,A1182,Duration*VLOOKUP(PaymentFrqcy,Mapping!A:B,2,FALSE),LoanAmount,,VLOOKUP(PaymentsDue,Mapping!$A:$B,2,FALSE)))</f>
        <v/>
      </c>
      <c r="H1182" s="62" t="str">
        <f>IF(A1182="","",IPMT(E1182,A1182,Duration*VLOOKUP(PaymentFrqcy,Mapping!$A:$B,2,FALSE),LoanAmount,,VLOOKUP(PaymentsDue,Mapping!$A:$B,2,FALSE)))</f>
        <v/>
      </c>
      <c r="I1182" s="58" t="str">
        <f t="shared" si="105"/>
        <v/>
      </c>
      <c r="J1182" s="12" t="str">
        <f t="shared" si="106"/>
        <v/>
      </c>
      <c r="K1182" s="78" t="str">
        <f t="shared" si="107"/>
        <v/>
      </c>
    </row>
    <row r="1183" spans="1:11" x14ac:dyDescent="0.2">
      <c r="A1183" s="12" t="str">
        <f>IFERROR(IF(A1182+1&lt;=Duration*VLOOKUP(PaymentFrqcy,Mapping!A:B,2,FALSE),A1182+1,""),"")</f>
        <v/>
      </c>
      <c r="B1183" s="58" t="str">
        <f t="shared" si="108"/>
        <v/>
      </c>
      <c r="C1183" s="59" t="str">
        <f t="shared" si="103"/>
        <v/>
      </c>
      <c r="D1183" s="60" t="str">
        <f t="shared" si="104"/>
        <v/>
      </c>
      <c r="E1183" s="61" t="str">
        <f>IF(A1183="","",InterestRate/VLOOKUP(PaymentFrqcy,Mapping!$A:$B,2,FALSE))</f>
        <v/>
      </c>
      <c r="F1183" s="62" t="str">
        <f>IF(A1183="","",PMT(E1183,Duration*VLOOKUP(PaymentFrqcy,Mapping!A:B,2,FALSE),LoanAmount,,VLOOKUP(PaymentsDue,Mapping!$A:$B,2,FALSE)))</f>
        <v/>
      </c>
      <c r="G1183" s="62" t="str">
        <f>IF(A1183="","",PPMT(E1183,A1183,Duration*VLOOKUP(PaymentFrqcy,Mapping!A:B,2,FALSE),LoanAmount,,VLOOKUP(PaymentsDue,Mapping!$A:$B,2,FALSE)))</f>
        <v/>
      </c>
      <c r="H1183" s="62" t="str">
        <f>IF(A1183="","",IPMT(E1183,A1183,Duration*VLOOKUP(PaymentFrqcy,Mapping!$A:$B,2,FALSE),LoanAmount,,VLOOKUP(PaymentsDue,Mapping!$A:$B,2,FALSE)))</f>
        <v/>
      </c>
      <c r="I1183" s="58" t="str">
        <f t="shared" si="105"/>
        <v/>
      </c>
      <c r="J1183" s="12" t="str">
        <f t="shared" si="106"/>
        <v/>
      </c>
      <c r="K1183" s="78" t="str">
        <f t="shared" si="107"/>
        <v/>
      </c>
    </row>
    <row r="1184" spans="1:11" x14ac:dyDescent="0.2">
      <c r="A1184" s="12" t="str">
        <f>IFERROR(IF(A1183+1&lt;=Duration*VLOOKUP(PaymentFrqcy,Mapping!A:B,2,FALSE),A1183+1,""),"")</f>
        <v/>
      </c>
      <c r="B1184" s="58" t="str">
        <f t="shared" si="108"/>
        <v/>
      </c>
      <c r="C1184" s="59" t="str">
        <f t="shared" si="103"/>
        <v/>
      </c>
      <c r="D1184" s="60" t="str">
        <f t="shared" si="104"/>
        <v/>
      </c>
      <c r="E1184" s="61" t="str">
        <f>IF(A1184="","",InterestRate/VLOOKUP(PaymentFrqcy,Mapping!$A:$B,2,FALSE))</f>
        <v/>
      </c>
      <c r="F1184" s="62" t="str">
        <f>IF(A1184="","",PMT(E1184,Duration*VLOOKUP(PaymentFrqcy,Mapping!A:B,2,FALSE),LoanAmount,,VLOOKUP(PaymentsDue,Mapping!$A:$B,2,FALSE)))</f>
        <v/>
      </c>
      <c r="G1184" s="62" t="str">
        <f>IF(A1184="","",PPMT(E1184,A1184,Duration*VLOOKUP(PaymentFrqcy,Mapping!A:B,2,FALSE),LoanAmount,,VLOOKUP(PaymentsDue,Mapping!$A:$B,2,FALSE)))</f>
        <v/>
      </c>
      <c r="H1184" s="62" t="str">
        <f>IF(A1184="","",IPMT(E1184,A1184,Duration*VLOOKUP(PaymentFrqcy,Mapping!$A:$B,2,FALSE),LoanAmount,,VLOOKUP(PaymentsDue,Mapping!$A:$B,2,FALSE)))</f>
        <v/>
      </c>
      <c r="I1184" s="58" t="str">
        <f t="shared" si="105"/>
        <v/>
      </c>
      <c r="J1184" s="12" t="str">
        <f t="shared" si="106"/>
        <v/>
      </c>
      <c r="K1184" s="78" t="str">
        <f t="shared" si="107"/>
        <v/>
      </c>
    </row>
    <row r="1185" spans="1:11" x14ac:dyDescent="0.2">
      <c r="A1185" s="12" t="str">
        <f>IFERROR(IF(A1184+1&lt;=Duration*VLOOKUP(PaymentFrqcy,Mapping!A:B,2,FALSE),A1184+1,""),"")</f>
        <v/>
      </c>
      <c r="B1185" s="58" t="str">
        <f t="shared" si="108"/>
        <v/>
      </c>
      <c r="C1185" s="59" t="str">
        <f t="shared" si="103"/>
        <v/>
      </c>
      <c r="D1185" s="60" t="str">
        <f t="shared" si="104"/>
        <v/>
      </c>
      <c r="E1185" s="61" t="str">
        <f>IF(A1185="","",InterestRate/VLOOKUP(PaymentFrqcy,Mapping!$A:$B,2,FALSE))</f>
        <v/>
      </c>
      <c r="F1185" s="62" t="str">
        <f>IF(A1185="","",PMT(E1185,Duration*VLOOKUP(PaymentFrqcy,Mapping!A:B,2,FALSE),LoanAmount,,VLOOKUP(PaymentsDue,Mapping!$A:$B,2,FALSE)))</f>
        <v/>
      </c>
      <c r="G1185" s="62" t="str">
        <f>IF(A1185="","",PPMT(E1185,A1185,Duration*VLOOKUP(PaymentFrqcy,Mapping!A:B,2,FALSE),LoanAmount,,VLOOKUP(PaymentsDue,Mapping!$A:$B,2,FALSE)))</f>
        <v/>
      </c>
      <c r="H1185" s="62" t="str">
        <f>IF(A1185="","",IPMT(E1185,A1185,Duration*VLOOKUP(PaymentFrqcy,Mapping!$A:$B,2,FALSE),LoanAmount,,VLOOKUP(PaymentsDue,Mapping!$A:$B,2,FALSE)))</f>
        <v/>
      </c>
      <c r="I1185" s="58" t="str">
        <f t="shared" si="105"/>
        <v/>
      </c>
      <c r="J1185" s="12" t="str">
        <f t="shared" si="106"/>
        <v/>
      </c>
      <c r="K1185" s="78" t="str">
        <f t="shared" si="107"/>
        <v/>
      </c>
    </row>
    <row r="1186" spans="1:11" x14ac:dyDescent="0.2">
      <c r="A1186" s="12" t="str">
        <f>IFERROR(IF(A1185+1&lt;=Duration*VLOOKUP(PaymentFrqcy,Mapping!A:B,2,FALSE),A1185+1,""),"")</f>
        <v/>
      </c>
      <c r="B1186" s="58" t="str">
        <f t="shared" si="108"/>
        <v/>
      </c>
      <c r="C1186" s="59" t="str">
        <f t="shared" si="103"/>
        <v/>
      </c>
      <c r="D1186" s="60" t="str">
        <f t="shared" si="104"/>
        <v/>
      </c>
      <c r="E1186" s="61" t="str">
        <f>IF(A1186="","",InterestRate/VLOOKUP(PaymentFrqcy,Mapping!$A:$B,2,FALSE))</f>
        <v/>
      </c>
      <c r="F1186" s="62" t="str">
        <f>IF(A1186="","",PMT(E1186,Duration*VLOOKUP(PaymentFrqcy,Mapping!A:B,2,FALSE),LoanAmount,,VLOOKUP(PaymentsDue,Mapping!$A:$B,2,FALSE)))</f>
        <v/>
      </c>
      <c r="G1186" s="62" t="str">
        <f>IF(A1186="","",PPMT(E1186,A1186,Duration*VLOOKUP(PaymentFrqcy,Mapping!A:B,2,FALSE),LoanAmount,,VLOOKUP(PaymentsDue,Mapping!$A:$B,2,FALSE)))</f>
        <v/>
      </c>
      <c r="H1186" s="62" t="str">
        <f>IF(A1186="","",IPMT(E1186,A1186,Duration*VLOOKUP(PaymentFrqcy,Mapping!$A:$B,2,FALSE),LoanAmount,,VLOOKUP(PaymentsDue,Mapping!$A:$B,2,FALSE)))</f>
        <v/>
      </c>
      <c r="I1186" s="58" t="str">
        <f t="shared" si="105"/>
        <v/>
      </c>
      <c r="J1186" s="12" t="str">
        <f t="shared" si="106"/>
        <v/>
      </c>
      <c r="K1186" s="78" t="str">
        <f t="shared" si="107"/>
        <v/>
      </c>
    </row>
    <row r="1187" spans="1:11" x14ac:dyDescent="0.2">
      <c r="A1187" s="12" t="str">
        <f>IFERROR(IF(A1186+1&lt;=Duration*VLOOKUP(PaymentFrqcy,Mapping!A:B,2,FALSE),A1186+1,""),"")</f>
        <v/>
      </c>
      <c r="B1187" s="58" t="str">
        <f t="shared" si="108"/>
        <v/>
      </c>
      <c r="C1187" s="59" t="str">
        <f t="shared" si="103"/>
        <v/>
      </c>
      <c r="D1187" s="60" t="str">
        <f t="shared" si="104"/>
        <v/>
      </c>
      <c r="E1187" s="61" t="str">
        <f>IF(A1187="","",InterestRate/VLOOKUP(PaymentFrqcy,Mapping!$A:$B,2,FALSE))</f>
        <v/>
      </c>
      <c r="F1187" s="62" t="str">
        <f>IF(A1187="","",PMT(E1187,Duration*VLOOKUP(PaymentFrqcy,Mapping!A:B,2,FALSE),LoanAmount,,VLOOKUP(PaymentsDue,Mapping!$A:$B,2,FALSE)))</f>
        <v/>
      </c>
      <c r="G1187" s="62" t="str">
        <f>IF(A1187="","",PPMT(E1187,A1187,Duration*VLOOKUP(PaymentFrqcy,Mapping!A:B,2,FALSE),LoanAmount,,VLOOKUP(PaymentsDue,Mapping!$A:$B,2,FALSE)))</f>
        <v/>
      </c>
      <c r="H1187" s="62" t="str">
        <f>IF(A1187="","",IPMT(E1187,A1187,Duration*VLOOKUP(PaymentFrqcy,Mapping!$A:$B,2,FALSE),LoanAmount,,VLOOKUP(PaymentsDue,Mapping!$A:$B,2,FALSE)))</f>
        <v/>
      </c>
      <c r="I1187" s="58" t="str">
        <f t="shared" si="105"/>
        <v/>
      </c>
      <c r="J1187" s="12" t="str">
        <f t="shared" si="106"/>
        <v/>
      </c>
      <c r="K1187" s="78" t="str">
        <f t="shared" si="107"/>
        <v/>
      </c>
    </row>
    <row r="1188" spans="1:11" x14ac:dyDescent="0.2">
      <c r="A1188" s="12" t="str">
        <f>IFERROR(IF(A1187+1&lt;=Duration*VLOOKUP(PaymentFrqcy,Mapping!A:B,2,FALSE),A1187+1,""),"")</f>
        <v/>
      </c>
      <c r="B1188" s="58" t="str">
        <f t="shared" si="108"/>
        <v/>
      </c>
      <c r="C1188" s="59" t="str">
        <f t="shared" si="103"/>
        <v/>
      </c>
      <c r="D1188" s="60" t="str">
        <f t="shared" si="104"/>
        <v/>
      </c>
      <c r="E1188" s="61" t="str">
        <f>IF(A1188="","",InterestRate/VLOOKUP(PaymentFrqcy,Mapping!$A:$B,2,FALSE))</f>
        <v/>
      </c>
      <c r="F1188" s="62" t="str">
        <f>IF(A1188="","",PMT(E1188,Duration*VLOOKUP(PaymentFrqcy,Mapping!A:B,2,FALSE),LoanAmount,,VLOOKUP(PaymentsDue,Mapping!$A:$B,2,FALSE)))</f>
        <v/>
      </c>
      <c r="G1188" s="62" t="str">
        <f>IF(A1188="","",PPMT(E1188,A1188,Duration*VLOOKUP(PaymentFrqcy,Mapping!A:B,2,FALSE),LoanAmount,,VLOOKUP(PaymentsDue,Mapping!$A:$B,2,FALSE)))</f>
        <v/>
      </c>
      <c r="H1188" s="62" t="str">
        <f>IF(A1188="","",IPMT(E1188,A1188,Duration*VLOOKUP(PaymentFrqcy,Mapping!$A:$B,2,FALSE),LoanAmount,,VLOOKUP(PaymentsDue,Mapping!$A:$B,2,FALSE)))</f>
        <v/>
      </c>
      <c r="I1188" s="58" t="str">
        <f t="shared" si="105"/>
        <v/>
      </c>
      <c r="J1188" s="12" t="str">
        <f t="shared" si="106"/>
        <v/>
      </c>
      <c r="K1188" s="78" t="str">
        <f t="shared" si="107"/>
        <v/>
      </c>
    </row>
    <row r="1189" spans="1:11" x14ac:dyDescent="0.2">
      <c r="A1189" s="12" t="str">
        <f>IFERROR(IF(A1188+1&lt;=Duration*VLOOKUP(PaymentFrqcy,Mapping!A:B,2,FALSE),A1188+1,""),"")</f>
        <v/>
      </c>
      <c r="B1189" s="58" t="str">
        <f t="shared" si="108"/>
        <v/>
      </c>
      <c r="C1189" s="59" t="str">
        <f t="shared" si="103"/>
        <v/>
      </c>
      <c r="D1189" s="60" t="str">
        <f t="shared" si="104"/>
        <v/>
      </c>
      <c r="E1189" s="61" t="str">
        <f>IF(A1189="","",InterestRate/VLOOKUP(PaymentFrqcy,Mapping!$A:$B,2,FALSE))</f>
        <v/>
      </c>
      <c r="F1189" s="62" t="str">
        <f>IF(A1189="","",PMT(E1189,Duration*VLOOKUP(PaymentFrqcy,Mapping!A:B,2,FALSE),LoanAmount,,VLOOKUP(PaymentsDue,Mapping!$A:$B,2,FALSE)))</f>
        <v/>
      </c>
      <c r="G1189" s="62" t="str">
        <f>IF(A1189="","",PPMT(E1189,A1189,Duration*VLOOKUP(PaymentFrqcy,Mapping!A:B,2,FALSE),LoanAmount,,VLOOKUP(PaymentsDue,Mapping!$A:$B,2,FALSE)))</f>
        <v/>
      </c>
      <c r="H1189" s="62" t="str">
        <f>IF(A1189="","",IPMT(E1189,A1189,Duration*VLOOKUP(PaymentFrqcy,Mapping!$A:$B,2,FALSE),LoanAmount,,VLOOKUP(PaymentsDue,Mapping!$A:$B,2,FALSE)))</f>
        <v/>
      </c>
      <c r="I1189" s="58" t="str">
        <f t="shared" si="105"/>
        <v/>
      </c>
      <c r="J1189" s="12" t="str">
        <f t="shared" si="106"/>
        <v/>
      </c>
      <c r="K1189" s="78" t="str">
        <f t="shared" si="107"/>
        <v/>
      </c>
    </row>
    <row r="1190" spans="1:11" x14ac:dyDescent="0.2">
      <c r="A1190" s="12" t="str">
        <f>IFERROR(IF(A1189+1&lt;=Duration*VLOOKUP(PaymentFrqcy,Mapping!A:B,2,FALSE),A1189+1,""),"")</f>
        <v/>
      </c>
      <c r="B1190" s="58" t="str">
        <f t="shared" si="108"/>
        <v/>
      </c>
      <c r="C1190" s="59" t="str">
        <f t="shared" si="103"/>
        <v/>
      </c>
      <c r="D1190" s="60" t="str">
        <f t="shared" si="104"/>
        <v/>
      </c>
      <c r="E1190" s="61" t="str">
        <f>IF(A1190="","",InterestRate/VLOOKUP(PaymentFrqcy,Mapping!$A:$B,2,FALSE))</f>
        <v/>
      </c>
      <c r="F1190" s="62" t="str">
        <f>IF(A1190="","",PMT(E1190,Duration*VLOOKUP(PaymentFrqcy,Mapping!A:B,2,FALSE),LoanAmount,,VLOOKUP(PaymentsDue,Mapping!$A:$B,2,FALSE)))</f>
        <v/>
      </c>
      <c r="G1190" s="62" t="str">
        <f>IF(A1190="","",PPMT(E1190,A1190,Duration*VLOOKUP(PaymentFrqcy,Mapping!A:B,2,FALSE),LoanAmount,,VLOOKUP(PaymentsDue,Mapping!$A:$B,2,FALSE)))</f>
        <v/>
      </c>
      <c r="H1190" s="62" t="str">
        <f>IF(A1190="","",IPMT(E1190,A1190,Duration*VLOOKUP(PaymentFrqcy,Mapping!$A:$B,2,FALSE),LoanAmount,,VLOOKUP(PaymentsDue,Mapping!$A:$B,2,FALSE)))</f>
        <v/>
      </c>
      <c r="I1190" s="58" t="str">
        <f t="shared" si="105"/>
        <v/>
      </c>
      <c r="J1190" s="12" t="str">
        <f t="shared" si="106"/>
        <v/>
      </c>
      <c r="K1190" s="78" t="str">
        <f t="shared" si="107"/>
        <v/>
      </c>
    </row>
    <row r="1191" spans="1:11" x14ac:dyDescent="0.2">
      <c r="A1191" s="12" t="str">
        <f>IFERROR(IF(A1190+1&lt;=Duration*VLOOKUP(PaymentFrqcy,Mapping!A:B,2,FALSE),A1190+1,""),"")</f>
        <v/>
      </c>
      <c r="B1191" s="58" t="str">
        <f t="shared" si="108"/>
        <v/>
      </c>
      <c r="C1191" s="59" t="str">
        <f t="shared" si="103"/>
        <v/>
      </c>
      <c r="D1191" s="60" t="str">
        <f t="shared" si="104"/>
        <v/>
      </c>
      <c r="E1191" s="61" t="str">
        <f>IF(A1191="","",InterestRate/VLOOKUP(PaymentFrqcy,Mapping!$A:$B,2,FALSE))</f>
        <v/>
      </c>
      <c r="F1191" s="62" t="str">
        <f>IF(A1191="","",PMT(E1191,Duration*VLOOKUP(PaymentFrqcy,Mapping!A:B,2,FALSE),LoanAmount,,VLOOKUP(PaymentsDue,Mapping!$A:$B,2,FALSE)))</f>
        <v/>
      </c>
      <c r="G1191" s="62" t="str">
        <f>IF(A1191="","",PPMT(E1191,A1191,Duration*VLOOKUP(PaymentFrqcy,Mapping!A:B,2,FALSE),LoanAmount,,VLOOKUP(PaymentsDue,Mapping!$A:$B,2,FALSE)))</f>
        <v/>
      </c>
      <c r="H1191" s="62" t="str">
        <f>IF(A1191="","",IPMT(E1191,A1191,Duration*VLOOKUP(PaymentFrqcy,Mapping!$A:$B,2,FALSE),LoanAmount,,VLOOKUP(PaymentsDue,Mapping!$A:$B,2,FALSE)))</f>
        <v/>
      </c>
      <c r="I1191" s="58" t="str">
        <f t="shared" si="105"/>
        <v/>
      </c>
      <c r="J1191" s="12" t="str">
        <f t="shared" si="106"/>
        <v/>
      </c>
      <c r="K1191" s="78" t="str">
        <f t="shared" si="107"/>
        <v/>
      </c>
    </row>
    <row r="1192" spans="1:11" x14ac:dyDescent="0.2">
      <c r="A1192" s="12" t="str">
        <f>IFERROR(IF(A1191+1&lt;=Duration*VLOOKUP(PaymentFrqcy,Mapping!A:B,2,FALSE),A1191+1,""),"")</f>
        <v/>
      </c>
      <c r="B1192" s="58" t="str">
        <f t="shared" si="108"/>
        <v/>
      </c>
      <c r="C1192" s="59" t="str">
        <f t="shared" si="103"/>
        <v/>
      </c>
      <c r="D1192" s="60" t="str">
        <f t="shared" si="104"/>
        <v/>
      </c>
      <c r="E1192" s="61" t="str">
        <f>IF(A1192="","",InterestRate/VLOOKUP(PaymentFrqcy,Mapping!$A:$B,2,FALSE))</f>
        <v/>
      </c>
      <c r="F1192" s="62" t="str">
        <f>IF(A1192="","",PMT(E1192,Duration*VLOOKUP(PaymentFrqcy,Mapping!A:B,2,FALSE),LoanAmount,,VLOOKUP(PaymentsDue,Mapping!$A:$B,2,FALSE)))</f>
        <v/>
      </c>
      <c r="G1192" s="62" t="str">
        <f>IF(A1192="","",PPMT(E1192,A1192,Duration*VLOOKUP(PaymentFrqcy,Mapping!A:B,2,FALSE),LoanAmount,,VLOOKUP(PaymentsDue,Mapping!$A:$B,2,FALSE)))</f>
        <v/>
      </c>
      <c r="H1192" s="62" t="str">
        <f>IF(A1192="","",IPMT(E1192,A1192,Duration*VLOOKUP(PaymentFrqcy,Mapping!$A:$B,2,FALSE),LoanAmount,,VLOOKUP(PaymentsDue,Mapping!$A:$B,2,FALSE)))</f>
        <v/>
      </c>
      <c r="I1192" s="58" t="str">
        <f t="shared" si="105"/>
        <v/>
      </c>
      <c r="J1192" s="12" t="str">
        <f t="shared" si="106"/>
        <v/>
      </c>
      <c r="K1192" s="78" t="str">
        <f t="shared" si="107"/>
        <v/>
      </c>
    </row>
    <row r="1193" spans="1:11" x14ac:dyDescent="0.2">
      <c r="A1193" s="12" t="str">
        <f>IFERROR(IF(A1192+1&lt;=Duration*VLOOKUP(PaymentFrqcy,Mapping!A:B,2,FALSE),A1192+1,""),"")</f>
        <v/>
      </c>
      <c r="B1193" s="58" t="str">
        <f t="shared" si="108"/>
        <v/>
      </c>
      <c r="C1193" s="59" t="str">
        <f t="shared" si="103"/>
        <v/>
      </c>
      <c r="D1193" s="60" t="str">
        <f t="shared" si="104"/>
        <v/>
      </c>
      <c r="E1193" s="61" t="str">
        <f>IF(A1193="","",InterestRate/VLOOKUP(PaymentFrqcy,Mapping!$A:$B,2,FALSE))</f>
        <v/>
      </c>
      <c r="F1193" s="62" t="str">
        <f>IF(A1193="","",PMT(E1193,Duration*VLOOKUP(PaymentFrqcy,Mapping!A:B,2,FALSE),LoanAmount,,VLOOKUP(PaymentsDue,Mapping!$A:$B,2,FALSE)))</f>
        <v/>
      </c>
      <c r="G1193" s="62" t="str">
        <f>IF(A1193="","",PPMT(E1193,A1193,Duration*VLOOKUP(PaymentFrqcy,Mapping!A:B,2,FALSE),LoanAmount,,VLOOKUP(PaymentsDue,Mapping!$A:$B,2,FALSE)))</f>
        <v/>
      </c>
      <c r="H1193" s="62" t="str">
        <f>IF(A1193="","",IPMT(E1193,A1193,Duration*VLOOKUP(PaymentFrqcy,Mapping!$A:$B,2,FALSE),LoanAmount,,VLOOKUP(PaymentsDue,Mapping!$A:$B,2,FALSE)))</f>
        <v/>
      </c>
      <c r="I1193" s="58" t="str">
        <f t="shared" si="105"/>
        <v/>
      </c>
      <c r="J1193" s="12" t="str">
        <f t="shared" si="106"/>
        <v/>
      </c>
      <c r="K1193" s="78" t="str">
        <f t="shared" si="107"/>
        <v/>
      </c>
    </row>
    <row r="1194" spans="1:11" x14ac:dyDescent="0.2">
      <c r="A1194" s="12" t="str">
        <f>IFERROR(IF(A1193+1&lt;=Duration*VLOOKUP(PaymentFrqcy,Mapping!A:B,2,FALSE),A1193+1,""),"")</f>
        <v/>
      </c>
      <c r="B1194" s="58" t="str">
        <f t="shared" si="108"/>
        <v/>
      </c>
      <c r="C1194" s="59" t="str">
        <f t="shared" si="103"/>
        <v/>
      </c>
      <c r="D1194" s="60" t="str">
        <f t="shared" si="104"/>
        <v/>
      </c>
      <c r="E1194" s="61" t="str">
        <f>IF(A1194="","",InterestRate/VLOOKUP(PaymentFrqcy,Mapping!$A:$B,2,FALSE))</f>
        <v/>
      </c>
      <c r="F1194" s="62" t="str">
        <f>IF(A1194="","",PMT(E1194,Duration*VLOOKUP(PaymentFrqcy,Mapping!A:B,2,FALSE),LoanAmount,,VLOOKUP(PaymentsDue,Mapping!$A:$B,2,FALSE)))</f>
        <v/>
      </c>
      <c r="G1194" s="62" t="str">
        <f>IF(A1194="","",PPMT(E1194,A1194,Duration*VLOOKUP(PaymentFrqcy,Mapping!A:B,2,FALSE),LoanAmount,,VLOOKUP(PaymentsDue,Mapping!$A:$B,2,FALSE)))</f>
        <v/>
      </c>
      <c r="H1194" s="62" t="str">
        <f>IF(A1194="","",IPMT(E1194,A1194,Duration*VLOOKUP(PaymentFrqcy,Mapping!$A:$B,2,FALSE),LoanAmount,,VLOOKUP(PaymentsDue,Mapping!$A:$B,2,FALSE)))</f>
        <v/>
      </c>
      <c r="I1194" s="58" t="str">
        <f t="shared" si="105"/>
        <v/>
      </c>
      <c r="J1194" s="12" t="str">
        <f t="shared" si="106"/>
        <v/>
      </c>
      <c r="K1194" s="78" t="str">
        <f t="shared" si="107"/>
        <v/>
      </c>
    </row>
    <row r="1195" spans="1:11" x14ac:dyDescent="0.2">
      <c r="A1195" s="12" t="str">
        <f>IFERROR(IF(A1194+1&lt;=Duration*VLOOKUP(PaymentFrqcy,Mapping!A:B,2,FALSE),A1194+1,""),"")</f>
        <v/>
      </c>
      <c r="B1195" s="58" t="str">
        <f t="shared" si="108"/>
        <v/>
      </c>
      <c r="C1195" s="59" t="str">
        <f t="shared" si="103"/>
        <v/>
      </c>
      <c r="D1195" s="60" t="str">
        <f t="shared" si="104"/>
        <v/>
      </c>
      <c r="E1195" s="61" t="str">
        <f>IF(A1195="","",InterestRate/VLOOKUP(PaymentFrqcy,Mapping!$A:$B,2,FALSE))</f>
        <v/>
      </c>
      <c r="F1195" s="62" t="str">
        <f>IF(A1195="","",PMT(E1195,Duration*VLOOKUP(PaymentFrqcy,Mapping!A:B,2,FALSE),LoanAmount,,VLOOKUP(PaymentsDue,Mapping!$A:$B,2,FALSE)))</f>
        <v/>
      </c>
      <c r="G1195" s="62" t="str">
        <f>IF(A1195="","",PPMT(E1195,A1195,Duration*VLOOKUP(PaymentFrqcy,Mapping!A:B,2,FALSE),LoanAmount,,VLOOKUP(PaymentsDue,Mapping!$A:$B,2,FALSE)))</f>
        <v/>
      </c>
      <c r="H1195" s="62" t="str">
        <f>IF(A1195="","",IPMT(E1195,A1195,Duration*VLOOKUP(PaymentFrqcy,Mapping!$A:$B,2,FALSE),LoanAmount,,VLOOKUP(PaymentsDue,Mapping!$A:$B,2,FALSE)))</f>
        <v/>
      </c>
      <c r="I1195" s="58" t="str">
        <f t="shared" si="105"/>
        <v/>
      </c>
      <c r="J1195" s="12" t="str">
        <f t="shared" si="106"/>
        <v/>
      </c>
      <c r="K1195" s="78" t="str">
        <f t="shared" si="107"/>
        <v/>
      </c>
    </row>
    <row r="1196" spans="1:11" x14ac:dyDescent="0.2">
      <c r="A1196" s="12" t="str">
        <f>IFERROR(IF(A1195+1&lt;=Duration*VLOOKUP(PaymentFrqcy,Mapping!A:B,2,FALSE),A1195+1,""),"")</f>
        <v/>
      </c>
      <c r="B1196" s="58" t="str">
        <f t="shared" si="108"/>
        <v/>
      </c>
      <c r="C1196" s="59" t="str">
        <f t="shared" si="103"/>
        <v/>
      </c>
      <c r="D1196" s="60" t="str">
        <f t="shared" si="104"/>
        <v/>
      </c>
      <c r="E1196" s="61" t="str">
        <f>IF(A1196="","",InterestRate/VLOOKUP(PaymentFrqcy,Mapping!$A:$B,2,FALSE))</f>
        <v/>
      </c>
      <c r="F1196" s="62" t="str">
        <f>IF(A1196="","",PMT(E1196,Duration*VLOOKUP(PaymentFrqcy,Mapping!A:B,2,FALSE),LoanAmount,,VLOOKUP(PaymentsDue,Mapping!$A:$B,2,FALSE)))</f>
        <v/>
      </c>
      <c r="G1196" s="62" t="str">
        <f>IF(A1196="","",PPMT(E1196,A1196,Duration*VLOOKUP(PaymentFrqcy,Mapping!A:B,2,FALSE),LoanAmount,,VLOOKUP(PaymentsDue,Mapping!$A:$B,2,FALSE)))</f>
        <v/>
      </c>
      <c r="H1196" s="62" t="str">
        <f>IF(A1196="","",IPMT(E1196,A1196,Duration*VLOOKUP(PaymentFrqcy,Mapping!$A:$B,2,FALSE),LoanAmount,,VLOOKUP(PaymentsDue,Mapping!$A:$B,2,FALSE)))</f>
        <v/>
      </c>
      <c r="I1196" s="58" t="str">
        <f t="shared" si="105"/>
        <v/>
      </c>
      <c r="J1196" s="12" t="str">
        <f t="shared" si="106"/>
        <v/>
      </c>
      <c r="K1196" s="78" t="str">
        <f t="shared" si="107"/>
        <v/>
      </c>
    </row>
    <row r="1197" spans="1:11" x14ac:dyDescent="0.2">
      <c r="A1197" s="12" t="str">
        <f>IFERROR(IF(A1196+1&lt;=Duration*VLOOKUP(PaymentFrqcy,Mapping!A:B,2,FALSE),A1196+1,""),"")</f>
        <v/>
      </c>
      <c r="B1197" s="58" t="str">
        <f t="shared" si="108"/>
        <v/>
      </c>
      <c r="C1197" s="59" t="str">
        <f t="shared" si="103"/>
        <v/>
      </c>
      <c r="D1197" s="60" t="str">
        <f t="shared" si="104"/>
        <v/>
      </c>
      <c r="E1197" s="61" t="str">
        <f>IF(A1197="","",InterestRate/VLOOKUP(PaymentFrqcy,Mapping!$A:$B,2,FALSE))</f>
        <v/>
      </c>
      <c r="F1197" s="62" t="str">
        <f>IF(A1197="","",PMT(E1197,Duration*VLOOKUP(PaymentFrqcy,Mapping!A:B,2,FALSE),LoanAmount,,VLOOKUP(PaymentsDue,Mapping!$A:$B,2,FALSE)))</f>
        <v/>
      </c>
      <c r="G1197" s="62" t="str">
        <f>IF(A1197="","",PPMT(E1197,A1197,Duration*VLOOKUP(PaymentFrqcy,Mapping!A:B,2,FALSE),LoanAmount,,VLOOKUP(PaymentsDue,Mapping!$A:$B,2,FALSE)))</f>
        <v/>
      </c>
      <c r="H1197" s="62" t="str">
        <f>IF(A1197="","",IPMT(E1197,A1197,Duration*VLOOKUP(PaymentFrqcy,Mapping!$A:$B,2,FALSE),LoanAmount,,VLOOKUP(PaymentsDue,Mapping!$A:$B,2,FALSE)))</f>
        <v/>
      </c>
      <c r="I1197" s="58" t="str">
        <f t="shared" si="105"/>
        <v/>
      </c>
      <c r="J1197" s="12" t="str">
        <f t="shared" si="106"/>
        <v/>
      </c>
      <c r="K1197" s="78" t="str">
        <f t="shared" si="107"/>
        <v/>
      </c>
    </row>
    <row r="1198" spans="1:11" x14ac:dyDescent="0.2">
      <c r="A1198" s="12" t="str">
        <f>IFERROR(IF(A1197+1&lt;=Duration*VLOOKUP(PaymentFrqcy,Mapping!A:B,2,FALSE),A1197+1,""),"")</f>
        <v/>
      </c>
      <c r="B1198" s="58" t="str">
        <f t="shared" si="108"/>
        <v/>
      </c>
      <c r="C1198" s="59" t="str">
        <f t="shared" ref="C1198:C1261" si="109">IF(AND(A1198&lt;&gt;"",PaymentFrqcy="Monthly"),DATE(YEAR(C1197),MONTH(C1197)+1,DAY(C1197)),IF(AND(A1198&lt;&gt;"",PaymentFrqcy="Quarterly"),DATE(YEAR(C1197),MONTH(C1197)+3,DAY(C1197)),IF(AND(A1198&lt;&gt;"",PaymentFrqcy="Semi-Annually"),DATE(YEAR(C1197),MONTH(C1197)+6,DAY(C1197)),"")))</f>
        <v/>
      </c>
      <c r="D1198" s="60" t="str">
        <f t="shared" ref="D1198:D1261" si="110">IFERROR(YEAR(C1198),"")</f>
        <v/>
      </c>
      <c r="E1198" s="61" t="str">
        <f>IF(A1198="","",InterestRate/VLOOKUP(PaymentFrqcy,Mapping!$A:$B,2,FALSE))</f>
        <v/>
      </c>
      <c r="F1198" s="62" t="str">
        <f>IF(A1198="","",PMT(E1198,Duration*VLOOKUP(PaymentFrqcy,Mapping!A:B,2,FALSE),LoanAmount,,VLOOKUP(PaymentsDue,Mapping!$A:$B,2,FALSE)))</f>
        <v/>
      </c>
      <c r="G1198" s="62" t="str">
        <f>IF(A1198="","",PPMT(E1198,A1198,Duration*VLOOKUP(PaymentFrqcy,Mapping!A:B,2,FALSE),LoanAmount,,VLOOKUP(PaymentsDue,Mapping!$A:$B,2,FALSE)))</f>
        <v/>
      </c>
      <c r="H1198" s="62" t="str">
        <f>IF(A1198="","",IPMT(E1198,A1198,Duration*VLOOKUP(PaymentFrqcy,Mapping!$A:$B,2,FALSE),LoanAmount,,VLOOKUP(PaymentsDue,Mapping!$A:$B,2,FALSE)))</f>
        <v/>
      </c>
      <c r="I1198" s="58" t="str">
        <f t="shared" ref="I1198:I1261" si="111">IFERROR(B1198+G1198,"")</f>
        <v/>
      </c>
      <c r="J1198" s="12" t="str">
        <f t="shared" ref="J1198:J1261" si="112">IF(A1198="","",MONTH(C1198))</f>
        <v/>
      </c>
      <c r="K1198" s="78" t="str">
        <f t="shared" ref="K1198:K1261" si="113">IF(A1198="","",YEAR(C1198))</f>
        <v/>
      </c>
    </row>
    <row r="1199" spans="1:11" x14ac:dyDescent="0.2">
      <c r="A1199" s="12" t="str">
        <f>IFERROR(IF(A1198+1&lt;=Duration*VLOOKUP(PaymentFrqcy,Mapping!A:B,2,FALSE),A1198+1,""),"")</f>
        <v/>
      </c>
      <c r="B1199" s="58" t="str">
        <f t="shared" si="108"/>
        <v/>
      </c>
      <c r="C1199" s="59" t="str">
        <f t="shared" si="109"/>
        <v/>
      </c>
      <c r="D1199" s="60" t="str">
        <f t="shared" si="110"/>
        <v/>
      </c>
      <c r="E1199" s="61" t="str">
        <f>IF(A1199="","",InterestRate/VLOOKUP(PaymentFrqcy,Mapping!$A:$B,2,FALSE))</f>
        <v/>
      </c>
      <c r="F1199" s="62" t="str">
        <f>IF(A1199="","",PMT(E1199,Duration*VLOOKUP(PaymentFrqcy,Mapping!A:B,2,FALSE),LoanAmount,,VLOOKUP(PaymentsDue,Mapping!$A:$B,2,FALSE)))</f>
        <v/>
      </c>
      <c r="G1199" s="62" t="str">
        <f>IF(A1199="","",PPMT(E1199,A1199,Duration*VLOOKUP(PaymentFrqcy,Mapping!A:B,2,FALSE),LoanAmount,,VLOOKUP(PaymentsDue,Mapping!$A:$B,2,FALSE)))</f>
        <v/>
      </c>
      <c r="H1199" s="62" t="str">
        <f>IF(A1199="","",IPMT(E1199,A1199,Duration*VLOOKUP(PaymentFrqcy,Mapping!$A:$B,2,FALSE),LoanAmount,,VLOOKUP(PaymentsDue,Mapping!$A:$B,2,FALSE)))</f>
        <v/>
      </c>
      <c r="I1199" s="58" t="str">
        <f t="shared" si="111"/>
        <v/>
      </c>
      <c r="J1199" s="12" t="str">
        <f t="shared" si="112"/>
        <v/>
      </c>
      <c r="K1199" s="78" t="str">
        <f t="shared" si="113"/>
        <v/>
      </c>
    </row>
    <row r="1200" spans="1:11" x14ac:dyDescent="0.2">
      <c r="A1200" s="12" t="str">
        <f>IFERROR(IF(A1199+1&lt;=Duration*VLOOKUP(PaymentFrqcy,Mapping!A:B,2,FALSE),A1199+1,""),"")</f>
        <v/>
      </c>
      <c r="B1200" s="58" t="str">
        <f t="shared" si="108"/>
        <v/>
      </c>
      <c r="C1200" s="59" t="str">
        <f t="shared" si="109"/>
        <v/>
      </c>
      <c r="D1200" s="60" t="str">
        <f t="shared" si="110"/>
        <v/>
      </c>
      <c r="E1200" s="61" t="str">
        <f>IF(A1200="","",InterestRate/VLOOKUP(PaymentFrqcy,Mapping!$A:$B,2,FALSE))</f>
        <v/>
      </c>
      <c r="F1200" s="62" t="str">
        <f>IF(A1200="","",PMT(E1200,Duration*VLOOKUP(PaymentFrqcy,Mapping!A:B,2,FALSE),LoanAmount,,VLOOKUP(PaymentsDue,Mapping!$A:$B,2,FALSE)))</f>
        <v/>
      </c>
      <c r="G1200" s="62" t="str">
        <f>IF(A1200="","",PPMT(E1200,A1200,Duration*VLOOKUP(PaymentFrqcy,Mapping!A:B,2,FALSE),LoanAmount,,VLOOKUP(PaymentsDue,Mapping!$A:$B,2,FALSE)))</f>
        <v/>
      </c>
      <c r="H1200" s="62" t="str">
        <f>IF(A1200="","",IPMT(E1200,A1200,Duration*VLOOKUP(PaymentFrqcy,Mapping!$A:$B,2,FALSE),LoanAmount,,VLOOKUP(PaymentsDue,Mapping!$A:$B,2,FALSE)))</f>
        <v/>
      </c>
      <c r="I1200" s="58" t="str">
        <f t="shared" si="111"/>
        <v/>
      </c>
      <c r="J1200" s="12" t="str">
        <f t="shared" si="112"/>
        <v/>
      </c>
      <c r="K1200" s="78" t="str">
        <f t="shared" si="113"/>
        <v/>
      </c>
    </row>
    <row r="1201" spans="1:11" x14ac:dyDescent="0.2">
      <c r="A1201" s="12" t="str">
        <f>IFERROR(IF(A1200+1&lt;=Duration*VLOOKUP(PaymentFrqcy,Mapping!A:B,2,FALSE),A1200+1,""),"")</f>
        <v/>
      </c>
      <c r="B1201" s="58" t="str">
        <f t="shared" si="108"/>
        <v/>
      </c>
      <c r="C1201" s="59" t="str">
        <f t="shared" si="109"/>
        <v/>
      </c>
      <c r="D1201" s="60" t="str">
        <f t="shared" si="110"/>
        <v/>
      </c>
      <c r="E1201" s="61" t="str">
        <f>IF(A1201="","",InterestRate/VLOOKUP(PaymentFrqcy,Mapping!$A:$B,2,FALSE))</f>
        <v/>
      </c>
      <c r="F1201" s="62" t="str">
        <f>IF(A1201="","",PMT(E1201,Duration*VLOOKUP(PaymentFrqcy,Mapping!A:B,2,FALSE),LoanAmount,,VLOOKUP(PaymentsDue,Mapping!$A:$B,2,FALSE)))</f>
        <v/>
      </c>
      <c r="G1201" s="62" t="str">
        <f>IF(A1201="","",PPMT(E1201,A1201,Duration*VLOOKUP(PaymentFrqcy,Mapping!A:B,2,FALSE),LoanAmount,,VLOOKUP(PaymentsDue,Mapping!$A:$B,2,FALSE)))</f>
        <v/>
      </c>
      <c r="H1201" s="62" t="str">
        <f>IF(A1201="","",IPMT(E1201,A1201,Duration*VLOOKUP(PaymentFrqcy,Mapping!$A:$B,2,FALSE),LoanAmount,,VLOOKUP(PaymentsDue,Mapping!$A:$B,2,FALSE)))</f>
        <v/>
      </c>
      <c r="I1201" s="58" t="str">
        <f t="shared" si="111"/>
        <v/>
      </c>
      <c r="J1201" s="12" t="str">
        <f t="shared" si="112"/>
        <v/>
      </c>
      <c r="K1201" s="78" t="str">
        <f t="shared" si="113"/>
        <v/>
      </c>
    </row>
    <row r="1202" spans="1:11" x14ac:dyDescent="0.2">
      <c r="A1202" s="12" t="str">
        <f>IFERROR(IF(A1201+1&lt;=Duration*VLOOKUP(PaymentFrqcy,Mapping!A:B,2,FALSE),A1201+1,""),"")</f>
        <v/>
      </c>
      <c r="B1202" s="58" t="str">
        <f t="shared" si="108"/>
        <v/>
      </c>
      <c r="C1202" s="59" t="str">
        <f t="shared" si="109"/>
        <v/>
      </c>
      <c r="D1202" s="60" t="str">
        <f t="shared" si="110"/>
        <v/>
      </c>
      <c r="E1202" s="61" t="str">
        <f>IF(A1202="","",InterestRate/VLOOKUP(PaymentFrqcy,Mapping!$A:$B,2,FALSE))</f>
        <v/>
      </c>
      <c r="F1202" s="62" t="str">
        <f>IF(A1202="","",PMT(E1202,Duration*VLOOKUP(PaymentFrqcy,Mapping!A:B,2,FALSE),LoanAmount,,VLOOKUP(PaymentsDue,Mapping!$A:$B,2,FALSE)))</f>
        <v/>
      </c>
      <c r="G1202" s="62" t="str">
        <f>IF(A1202="","",PPMT(E1202,A1202,Duration*VLOOKUP(PaymentFrqcy,Mapping!A:B,2,FALSE),LoanAmount,,VLOOKUP(PaymentsDue,Mapping!$A:$B,2,FALSE)))</f>
        <v/>
      </c>
      <c r="H1202" s="62" t="str">
        <f>IF(A1202="","",IPMT(E1202,A1202,Duration*VLOOKUP(PaymentFrqcy,Mapping!$A:$B,2,FALSE),LoanAmount,,VLOOKUP(PaymentsDue,Mapping!$A:$B,2,FALSE)))</f>
        <v/>
      </c>
      <c r="I1202" s="58" t="str">
        <f t="shared" si="111"/>
        <v/>
      </c>
      <c r="J1202" s="12" t="str">
        <f t="shared" si="112"/>
        <v/>
      </c>
      <c r="K1202" s="78" t="str">
        <f t="shared" si="113"/>
        <v/>
      </c>
    </row>
    <row r="1203" spans="1:11" x14ac:dyDescent="0.2">
      <c r="A1203" s="12" t="str">
        <f>IFERROR(IF(A1202+1&lt;=Duration*VLOOKUP(PaymentFrqcy,Mapping!A:B,2,FALSE),A1202+1,""),"")</f>
        <v/>
      </c>
      <c r="B1203" s="58" t="str">
        <f t="shared" si="108"/>
        <v/>
      </c>
      <c r="C1203" s="59" t="str">
        <f t="shared" si="109"/>
        <v/>
      </c>
      <c r="D1203" s="60" t="str">
        <f t="shared" si="110"/>
        <v/>
      </c>
      <c r="E1203" s="61" t="str">
        <f>IF(A1203="","",InterestRate/VLOOKUP(PaymentFrqcy,Mapping!$A:$B,2,FALSE))</f>
        <v/>
      </c>
      <c r="F1203" s="62" t="str">
        <f>IF(A1203="","",PMT(E1203,Duration*VLOOKUP(PaymentFrqcy,Mapping!A:B,2,FALSE),LoanAmount,,VLOOKUP(PaymentsDue,Mapping!$A:$B,2,FALSE)))</f>
        <v/>
      </c>
      <c r="G1203" s="62" t="str">
        <f>IF(A1203="","",PPMT(E1203,A1203,Duration*VLOOKUP(PaymentFrqcy,Mapping!A:B,2,FALSE),LoanAmount,,VLOOKUP(PaymentsDue,Mapping!$A:$B,2,FALSE)))</f>
        <v/>
      </c>
      <c r="H1203" s="62" t="str">
        <f>IF(A1203="","",IPMT(E1203,A1203,Duration*VLOOKUP(PaymentFrqcy,Mapping!$A:$B,2,FALSE),LoanAmount,,VLOOKUP(PaymentsDue,Mapping!$A:$B,2,FALSE)))</f>
        <v/>
      </c>
      <c r="I1203" s="58" t="str">
        <f t="shared" si="111"/>
        <v/>
      </c>
      <c r="J1203" s="12" t="str">
        <f t="shared" si="112"/>
        <v/>
      </c>
      <c r="K1203" s="78" t="str">
        <f t="shared" si="113"/>
        <v/>
      </c>
    </row>
    <row r="1204" spans="1:11" x14ac:dyDescent="0.2">
      <c r="A1204" s="12" t="str">
        <f>IFERROR(IF(A1203+1&lt;=Duration*VLOOKUP(PaymentFrqcy,Mapping!A:B,2,FALSE),A1203+1,""),"")</f>
        <v/>
      </c>
      <c r="B1204" s="58" t="str">
        <f t="shared" ref="B1204:B1267" si="114">IFERROR(IF(ROUNDDOWN(I1203,0)=0,"",I1203),"")</f>
        <v/>
      </c>
      <c r="C1204" s="59" t="str">
        <f t="shared" si="109"/>
        <v/>
      </c>
      <c r="D1204" s="60" t="str">
        <f t="shared" si="110"/>
        <v/>
      </c>
      <c r="E1204" s="61" t="str">
        <f>IF(A1204="","",InterestRate/VLOOKUP(PaymentFrqcy,Mapping!$A:$B,2,FALSE))</f>
        <v/>
      </c>
      <c r="F1204" s="62" t="str">
        <f>IF(A1204="","",PMT(E1204,Duration*VLOOKUP(PaymentFrqcy,Mapping!A:B,2,FALSE),LoanAmount,,VLOOKUP(PaymentsDue,Mapping!$A:$B,2,FALSE)))</f>
        <v/>
      </c>
      <c r="G1204" s="62" t="str">
        <f>IF(A1204="","",PPMT(E1204,A1204,Duration*VLOOKUP(PaymentFrqcy,Mapping!A:B,2,FALSE),LoanAmount,,VLOOKUP(PaymentsDue,Mapping!$A:$B,2,FALSE)))</f>
        <v/>
      </c>
      <c r="H1204" s="62" t="str">
        <f>IF(A1204="","",IPMT(E1204,A1204,Duration*VLOOKUP(PaymentFrqcy,Mapping!$A:$B,2,FALSE),LoanAmount,,VLOOKUP(PaymentsDue,Mapping!$A:$B,2,FALSE)))</f>
        <v/>
      </c>
      <c r="I1204" s="58" t="str">
        <f t="shared" si="111"/>
        <v/>
      </c>
      <c r="J1204" s="12" t="str">
        <f t="shared" si="112"/>
        <v/>
      </c>
      <c r="K1204" s="78" t="str">
        <f t="shared" si="113"/>
        <v/>
      </c>
    </row>
    <row r="1205" spans="1:11" x14ac:dyDescent="0.2">
      <c r="A1205" s="12" t="str">
        <f>IFERROR(IF(A1204+1&lt;=Duration*VLOOKUP(PaymentFrqcy,Mapping!A:B,2,FALSE),A1204+1,""),"")</f>
        <v/>
      </c>
      <c r="B1205" s="58" t="str">
        <f t="shared" si="114"/>
        <v/>
      </c>
      <c r="C1205" s="59" t="str">
        <f t="shared" si="109"/>
        <v/>
      </c>
      <c r="D1205" s="60" t="str">
        <f t="shared" si="110"/>
        <v/>
      </c>
      <c r="E1205" s="61" t="str">
        <f>IF(A1205="","",InterestRate/VLOOKUP(PaymentFrqcy,Mapping!$A:$B,2,FALSE))</f>
        <v/>
      </c>
      <c r="F1205" s="62" t="str">
        <f>IF(A1205="","",PMT(E1205,Duration*VLOOKUP(PaymentFrqcy,Mapping!A:B,2,FALSE),LoanAmount,,VLOOKUP(PaymentsDue,Mapping!$A:$B,2,FALSE)))</f>
        <v/>
      </c>
      <c r="G1205" s="62" t="str">
        <f>IF(A1205="","",PPMT(E1205,A1205,Duration*VLOOKUP(PaymentFrqcy,Mapping!A:B,2,FALSE),LoanAmount,,VLOOKUP(PaymentsDue,Mapping!$A:$B,2,FALSE)))</f>
        <v/>
      </c>
      <c r="H1205" s="62" t="str">
        <f>IF(A1205="","",IPMT(E1205,A1205,Duration*VLOOKUP(PaymentFrqcy,Mapping!$A:$B,2,FALSE),LoanAmount,,VLOOKUP(PaymentsDue,Mapping!$A:$B,2,FALSE)))</f>
        <v/>
      </c>
      <c r="I1205" s="58" t="str">
        <f t="shared" si="111"/>
        <v/>
      </c>
      <c r="J1205" s="12" t="str">
        <f t="shared" si="112"/>
        <v/>
      </c>
      <c r="K1205" s="78" t="str">
        <f t="shared" si="113"/>
        <v/>
      </c>
    </row>
    <row r="1206" spans="1:11" x14ac:dyDescent="0.2">
      <c r="A1206" s="12" t="str">
        <f>IFERROR(IF(A1205+1&lt;=Duration*VLOOKUP(PaymentFrqcy,Mapping!A:B,2,FALSE),A1205+1,""),"")</f>
        <v/>
      </c>
      <c r="B1206" s="58" t="str">
        <f t="shared" si="114"/>
        <v/>
      </c>
      <c r="C1206" s="59" t="str">
        <f t="shared" si="109"/>
        <v/>
      </c>
      <c r="D1206" s="60" t="str">
        <f t="shared" si="110"/>
        <v/>
      </c>
      <c r="E1206" s="61" t="str">
        <f>IF(A1206="","",InterestRate/VLOOKUP(PaymentFrqcy,Mapping!$A:$B,2,FALSE))</f>
        <v/>
      </c>
      <c r="F1206" s="62" t="str">
        <f>IF(A1206="","",PMT(E1206,Duration*VLOOKUP(PaymentFrqcy,Mapping!A:B,2,FALSE),LoanAmount,,VLOOKUP(PaymentsDue,Mapping!$A:$B,2,FALSE)))</f>
        <v/>
      </c>
      <c r="G1206" s="62" t="str">
        <f>IF(A1206="","",PPMT(E1206,A1206,Duration*VLOOKUP(PaymentFrqcy,Mapping!A:B,2,FALSE),LoanAmount,,VLOOKUP(PaymentsDue,Mapping!$A:$B,2,FALSE)))</f>
        <v/>
      </c>
      <c r="H1206" s="62" t="str">
        <f>IF(A1206="","",IPMT(E1206,A1206,Duration*VLOOKUP(PaymentFrqcy,Mapping!$A:$B,2,FALSE),LoanAmount,,VLOOKUP(PaymentsDue,Mapping!$A:$B,2,FALSE)))</f>
        <v/>
      </c>
      <c r="I1206" s="58" t="str">
        <f t="shared" si="111"/>
        <v/>
      </c>
      <c r="J1206" s="12" t="str">
        <f t="shared" si="112"/>
        <v/>
      </c>
      <c r="K1206" s="78" t="str">
        <f t="shared" si="113"/>
        <v/>
      </c>
    </row>
    <row r="1207" spans="1:11" x14ac:dyDescent="0.2">
      <c r="A1207" s="12" t="str">
        <f>IFERROR(IF(A1206+1&lt;=Duration*VLOOKUP(PaymentFrqcy,Mapping!A:B,2,FALSE),A1206+1,""),"")</f>
        <v/>
      </c>
      <c r="B1207" s="58" t="str">
        <f t="shared" si="114"/>
        <v/>
      </c>
      <c r="C1207" s="59" t="str">
        <f t="shared" si="109"/>
        <v/>
      </c>
      <c r="D1207" s="60" t="str">
        <f t="shared" si="110"/>
        <v/>
      </c>
      <c r="E1207" s="61" t="str">
        <f>IF(A1207="","",InterestRate/VLOOKUP(PaymentFrqcy,Mapping!$A:$B,2,FALSE))</f>
        <v/>
      </c>
      <c r="F1207" s="62" t="str">
        <f>IF(A1207="","",PMT(E1207,Duration*VLOOKUP(PaymentFrqcy,Mapping!A:B,2,FALSE),LoanAmount,,VLOOKUP(PaymentsDue,Mapping!$A:$B,2,FALSE)))</f>
        <v/>
      </c>
      <c r="G1207" s="62" t="str">
        <f>IF(A1207="","",PPMT(E1207,A1207,Duration*VLOOKUP(PaymentFrqcy,Mapping!A:B,2,FALSE),LoanAmount,,VLOOKUP(PaymentsDue,Mapping!$A:$B,2,FALSE)))</f>
        <v/>
      </c>
      <c r="H1207" s="62" t="str">
        <f>IF(A1207="","",IPMT(E1207,A1207,Duration*VLOOKUP(PaymentFrqcy,Mapping!$A:$B,2,FALSE),LoanAmount,,VLOOKUP(PaymentsDue,Mapping!$A:$B,2,FALSE)))</f>
        <v/>
      </c>
      <c r="I1207" s="58" t="str">
        <f t="shared" si="111"/>
        <v/>
      </c>
      <c r="J1207" s="12" t="str">
        <f t="shared" si="112"/>
        <v/>
      </c>
      <c r="K1207" s="78" t="str">
        <f t="shared" si="113"/>
        <v/>
      </c>
    </row>
    <row r="1208" spans="1:11" x14ac:dyDescent="0.2">
      <c r="A1208" s="12" t="str">
        <f>IFERROR(IF(A1207+1&lt;=Duration*VLOOKUP(PaymentFrqcy,Mapping!A:B,2,FALSE),A1207+1,""),"")</f>
        <v/>
      </c>
      <c r="B1208" s="58" t="str">
        <f t="shared" si="114"/>
        <v/>
      </c>
      <c r="C1208" s="59" t="str">
        <f t="shared" si="109"/>
        <v/>
      </c>
      <c r="D1208" s="60" t="str">
        <f t="shared" si="110"/>
        <v/>
      </c>
      <c r="E1208" s="61" t="str">
        <f>IF(A1208="","",InterestRate/VLOOKUP(PaymentFrqcy,Mapping!$A:$B,2,FALSE))</f>
        <v/>
      </c>
      <c r="F1208" s="62" t="str">
        <f>IF(A1208="","",PMT(E1208,Duration*VLOOKUP(PaymentFrqcy,Mapping!A:B,2,FALSE),LoanAmount,,VLOOKUP(PaymentsDue,Mapping!$A:$B,2,FALSE)))</f>
        <v/>
      </c>
      <c r="G1208" s="62" t="str">
        <f>IF(A1208="","",PPMT(E1208,A1208,Duration*VLOOKUP(PaymentFrqcy,Mapping!A:B,2,FALSE),LoanAmount,,VLOOKUP(PaymentsDue,Mapping!$A:$B,2,FALSE)))</f>
        <v/>
      </c>
      <c r="H1208" s="62" t="str">
        <f>IF(A1208="","",IPMT(E1208,A1208,Duration*VLOOKUP(PaymentFrqcy,Mapping!$A:$B,2,FALSE),LoanAmount,,VLOOKUP(PaymentsDue,Mapping!$A:$B,2,FALSE)))</f>
        <v/>
      </c>
      <c r="I1208" s="58" t="str">
        <f t="shared" si="111"/>
        <v/>
      </c>
      <c r="J1208" s="12" t="str">
        <f t="shared" si="112"/>
        <v/>
      </c>
      <c r="K1208" s="78" t="str">
        <f t="shared" si="113"/>
        <v/>
      </c>
    </row>
    <row r="1209" spans="1:11" x14ac:dyDescent="0.2">
      <c r="A1209" s="12" t="str">
        <f>IFERROR(IF(A1208+1&lt;=Duration*VLOOKUP(PaymentFrqcy,Mapping!A:B,2,FALSE),A1208+1,""),"")</f>
        <v/>
      </c>
      <c r="B1209" s="58" t="str">
        <f t="shared" si="114"/>
        <v/>
      </c>
      <c r="C1209" s="59" t="str">
        <f t="shared" si="109"/>
        <v/>
      </c>
      <c r="D1209" s="60" t="str">
        <f t="shared" si="110"/>
        <v/>
      </c>
      <c r="E1209" s="61" t="str">
        <f>IF(A1209="","",InterestRate/VLOOKUP(PaymentFrqcy,Mapping!$A:$B,2,FALSE))</f>
        <v/>
      </c>
      <c r="F1209" s="62" t="str">
        <f>IF(A1209="","",PMT(E1209,Duration*VLOOKUP(PaymentFrqcy,Mapping!A:B,2,FALSE),LoanAmount,,VLOOKUP(PaymentsDue,Mapping!$A:$B,2,FALSE)))</f>
        <v/>
      </c>
      <c r="G1209" s="62" t="str">
        <f>IF(A1209="","",PPMT(E1209,A1209,Duration*VLOOKUP(PaymentFrqcy,Mapping!A:B,2,FALSE),LoanAmount,,VLOOKUP(PaymentsDue,Mapping!$A:$B,2,FALSE)))</f>
        <v/>
      </c>
      <c r="H1209" s="62" t="str">
        <f>IF(A1209="","",IPMT(E1209,A1209,Duration*VLOOKUP(PaymentFrqcy,Mapping!$A:$B,2,FALSE),LoanAmount,,VLOOKUP(PaymentsDue,Mapping!$A:$B,2,FALSE)))</f>
        <v/>
      </c>
      <c r="I1209" s="58" t="str">
        <f t="shared" si="111"/>
        <v/>
      </c>
      <c r="J1209" s="12" t="str">
        <f t="shared" si="112"/>
        <v/>
      </c>
      <c r="K1209" s="78" t="str">
        <f t="shared" si="113"/>
        <v/>
      </c>
    </row>
    <row r="1210" spans="1:11" x14ac:dyDescent="0.2">
      <c r="A1210" s="12" t="str">
        <f>IFERROR(IF(A1209+1&lt;=Duration*VLOOKUP(PaymentFrqcy,Mapping!A:B,2,FALSE),A1209+1,""),"")</f>
        <v/>
      </c>
      <c r="B1210" s="58" t="str">
        <f t="shared" si="114"/>
        <v/>
      </c>
      <c r="C1210" s="59" t="str">
        <f t="shared" si="109"/>
        <v/>
      </c>
      <c r="D1210" s="60" t="str">
        <f t="shared" si="110"/>
        <v/>
      </c>
      <c r="E1210" s="61" t="str">
        <f>IF(A1210="","",InterestRate/VLOOKUP(PaymentFrqcy,Mapping!$A:$B,2,FALSE))</f>
        <v/>
      </c>
      <c r="F1210" s="62" t="str">
        <f>IF(A1210="","",PMT(E1210,Duration*VLOOKUP(PaymentFrqcy,Mapping!A:B,2,FALSE),LoanAmount,,VLOOKUP(PaymentsDue,Mapping!$A:$B,2,FALSE)))</f>
        <v/>
      </c>
      <c r="G1210" s="62" t="str">
        <f>IF(A1210="","",PPMT(E1210,A1210,Duration*VLOOKUP(PaymentFrqcy,Mapping!A:B,2,FALSE),LoanAmount,,VLOOKUP(PaymentsDue,Mapping!$A:$B,2,FALSE)))</f>
        <v/>
      </c>
      <c r="H1210" s="62" t="str">
        <f>IF(A1210="","",IPMT(E1210,A1210,Duration*VLOOKUP(PaymentFrqcy,Mapping!$A:$B,2,FALSE),LoanAmount,,VLOOKUP(PaymentsDue,Mapping!$A:$B,2,FALSE)))</f>
        <v/>
      </c>
      <c r="I1210" s="58" t="str">
        <f t="shared" si="111"/>
        <v/>
      </c>
      <c r="J1210" s="12" t="str">
        <f t="shared" si="112"/>
        <v/>
      </c>
      <c r="K1210" s="78" t="str">
        <f t="shared" si="113"/>
        <v/>
      </c>
    </row>
    <row r="1211" spans="1:11" x14ac:dyDescent="0.2">
      <c r="A1211" s="12" t="str">
        <f>IFERROR(IF(A1210+1&lt;=Duration*VLOOKUP(PaymentFrqcy,Mapping!A:B,2,FALSE),A1210+1,""),"")</f>
        <v/>
      </c>
      <c r="B1211" s="58" t="str">
        <f t="shared" si="114"/>
        <v/>
      </c>
      <c r="C1211" s="59" t="str">
        <f t="shared" si="109"/>
        <v/>
      </c>
      <c r="D1211" s="60" t="str">
        <f t="shared" si="110"/>
        <v/>
      </c>
      <c r="E1211" s="61" t="str">
        <f>IF(A1211="","",InterestRate/VLOOKUP(PaymentFrqcy,Mapping!$A:$B,2,FALSE))</f>
        <v/>
      </c>
      <c r="F1211" s="62" t="str">
        <f>IF(A1211="","",PMT(E1211,Duration*VLOOKUP(PaymentFrqcy,Mapping!A:B,2,FALSE),LoanAmount,,VLOOKUP(PaymentsDue,Mapping!$A:$B,2,FALSE)))</f>
        <v/>
      </c>
      <c r="G1211" s="62" t="str">
        <f>IF(A1211="","",PPMT(E1211,A1211,Duration*VLOOKUP(PaymentFrqcy,Mapping!A:B,2,FALSE),LoanAmount,,VLOOKUP(PaymentsDue,Mapping!$A:$B,2,FALSE)))</f>
        <v/>
      </c>
      <c r="H1211" s="62" t="str">
        <f>IF(A1211="","",IPMT(E1211,A1211,Duration*VLOOKUP(PaymentFrqcy,Mapping!$A:$B,2,FALSE),LoanAmount,,VLOOKUP(PaymentsDue,Mapping!$A:$B,2,FALSE)))</f>
        <v/>
      </c>
      <c r="I1211" s="58" t="str">
        <f t="shared" si="111"/>
        <v/>
      </c>
      <c r="J1211" s="12" t="str">
        <f t="shared" si="112"/>
        <v/>
      </c>
      <c r="K1211" s="78" t="str">
        <f t="shared" si="113"/>
        <v/>
      </c>
    </row>
    <row r="1212" spans="1:11" x14ac:dyDescent="0.2">
      <c r="A1212" s="12" t="str">
        <f>IFERROR(IF(A1211+1&lt;=Duration*VLOOKUP(PaymentFrqcy,Mapping!A:B,2,FALSE),A1211+1,""),"")</f>
        <v/>
      </c>
      <c r="B1212" s="58" t="str">
        <f t="shared" si="114"/>
        <v/>
      </c>
      <c r="C1212" s="59" t="str">
        <f t="shared" si="109"/>
        <v/>
      </c>
      <c r="D1212" s="60" t="str">
        <f t="shared" si="110"/>
        <v/>
      </c>
      <c r="E1212" s="61" t="str">
        <f>IF(A1212="","",InterestRate/VLOOKUP(PaymentFrqcy,Mapping!$A:$B,2,FALSE))</f>
        <v/>
      </c>
      <c r="F1212" s="62" t="str">
        <f>IF(A1212="","",PMT(E1212,Duration*VLOOKUP(PaymentFrqcy,Mapping!A:B,2,FALSE),LoanAmount,,VLOOKUP(PaymentsDue,Mapping!$A:$B,2,FALSE)))</f>
        <v/>
      </c>
      <c r="G1212" s="62" t="str">
        <f>IF(A1212="","",PPMT(E1212,A1212,Duration*VLOOKUP(PaymentFrqcy,Mapping!A:B,2,FALSE),LoanAmount,,VLOOKUP(PaymentsDue,Mapping!$A:$B,2,FALSE)))</f>
        <v/>
      </c>
      <c r="H1212" s="62" t="str">
        <f>IF(A1212="","",IPMT(E1212,A1212,Duration*VLOOKUP(PaymentFrqcy,Mapping!$A:$B,2,FALSE),LoanAmount,,VLOOKUP(PaymentsDue,Mapping!$A:$B,2,FALSE)))</f>
        <v/>
      </c>
      <c r="I1212" s="58" t="str">
        <f t="shared" si="111"/>
        <v/>
      </c>
      <c r="J1212" s="12" t="str">
        <f t="shared" si="112"/>
        <v/>
      </c>
      <c r="K1212" s="78" t="str">
        <f t="shared" si="113"/>
        <v/>
      </c>
    </row>
    <row r="1213" spans="1:11" x14ac:dyDescent="0.2">
      <c r="A1213" s="12" t="str">
        <f>IFERROR(IF(A1212+1&lt;=Duration*VLOOKUP(PaymentFrqcy,Mapping!A:B,2,FALSE),A1212+1,""),"")</f>
        <v/>
      </c>
      <c r="B1213" s="58" t="str">
        <f t="shared" si="114"/>
        <v/>
      </c>
      <c r="C1213" s="59" t="str">
        <f t="shared" si="109"/>
        <v/>
      </c>
      <c r="D1213" s="60" t="str">
        <f t="shared" si="110"/>
        <v/>
      </c>
      <c r="E1213" s="61" t="str">
        <f>IF(A1213="","",InterestRate/VLOOKUP(PaymentFrqcy,Mapping!$A:$B,2,FALSE))</f>
        <v/>
      </c>
      <c r="F1213" s="62" t="str">
        <f>IF(A1213="","",PMT(E1213,Duration*VLOOKUP(PaymentFrqcy,Mapping!A:B,2,FALSE),LoanAmount,,VLOOKUP(PaymentsDue,Mapping!$A:$B,2,FALSE)))</f>
        <v/>
      </c>
      <c r="G1213" s="62" t="str">
        <f>IF(A1213="","",PPMT(E1213,A1213,Duration*VLOOKUP(PaymentFrqcy,Mapping!A:B,2,FALSE),LoanAmount,,VLOOKUP(PaymentsDue,Mapping!$A:$B,2,FALSE)))</f>
        <v/>
      </c>
      <c r="H1213" s="62" t="str">
        <f>IF(A1213="","",IPMT(E1213,A1213,Duration*VLOOKUP(PaymentFrqcy,Mapping!$A:$B,2,FALSE),LoanAmount,,VLOOKUP(PaymentsDue,Mapping!$A:$B,2,FALSE)))</f>
        <v/>
      </c>
      <c r="I1213" s="58" t="str">
        <f t="shared" si="111"/>
        <v/>
      </c>
      <c r="J1213" s="12" t="str">
        <f t="shared" si="112"/>
        <v/>
      </c>
      <c r="K1213" s="78" t="str">
        <f t="shared" si="113"/>
        <v/>
      </c>
    </row>
    <row r="1214" spans="1:11" x14ac:dyDescent="0.2">
      <c r="A1214" s="12" t="str">
        <f>IFERROR(IF(A1213+1&lt;=Duration*VLOOKUP(PaymentFrqcy,Mapping!A:B,2,FALSE),A1213+1,""),"")</f>
        <v/>
      </c>
      <c r="B1214" s="58" t="str">
        <f t="shared" si="114"/>
        <v/>
      </c>
      <c r="C1214" s="59" t="str">
        <f t="shared" si="109"/>
        <v/>
      </c>
      <c r="D1214" s="60" t="str">
        <f t="shared" si="110"/>
        <v/>
      </c>
      <c r="E1214" s="61" t="str">
        <f>IF(A1214="","",InterestRate/VLOOKUP(PaymentFrqcy,Mapping!$A:$B,2,FALSE))</f>
        <v/>
      </c>
      <c r="F1214" s="62" t="str">
        <f>IF(A1214="","",PMT(E1214,Duration*VLOOKUP(PaymentFrqcy,Mapping!A:B,2,FALSE),LoanAmount,,VLOOKUP(PaymentsDue,Mapping!$A:$B,2,FALSE)))</f>
        <v/>
      </c>
      <c r="G1214" s="62" t="str">
        <f>IF(A1214="","",PPMT(E1214,A1214,Duration*VLOOKUP(PaymentFrqcy,Mapping!A:B,2,FALSE),LoanAmount,,VLOOKUP(PaymentsDue,Mapping!$A:$B,2,FALSE)))</f>
        <v/>
      </c>
      <c r="H1214" s="62" t="str">
        <f>IF(A1214="","",IPMT(E1214,A1214,Duration*VLOOKUP(PaymentFrqcy,Mapping!$A:$B,2,FALSE),LoanAmount,,VLOOKUP(PaymentsDue,Mapping!$A:$B,2,FALSE)))</f>
        <v/>
      </c>
      <c r="I1214" s="58" t="str">
        <f t="shared" si="111"/>
        <v/>
      </c>
      <c r="J1214" s="12" t="str">
        <f t="shared" si="112"/>
        <v/>
      </c>
      <c r="K1214" s="78" t="str">
        <f t="shared" si="113"/>
        <v/>
      </c>
    </row>
    <row r="1215" spans="1:11" x14ac:dyDescent="0.2">
      <c r="A1215" s="12" t="str">
        <f>IFERROR(IF(A1214+1&lt;=Duration*VLOOKUP(PaymentFrqcy,Mapping!A:B,2,FALSE),A1214+1,""),"")</f>
        <v/>
      </c>
      <c r="B1215" s="58" t="str">
        <f t="shared" si="114"/>
        <v/>
      </c>
      <c r="C1215" s="59" t="str">
        <f t="shared" si="109"/>
        <v/>
      </c>
      <c r="D1215" s="60" t="str">
        <f t="shared" si="110"/>
        <v/>
      </c>
      <c r="E1215" s="61" t="str">
        <f>IF(A1215="","",InterestRate/VLOOKUP(PaymentFrqcy,Mapping!$A:$B,2,FALSE))</f>
        <v/>
      </c>
      <c r="F1215" s="62" t="str">
        <f>IF(A1215="","",PMT(E1215,Duration*VLOOKUP(PaymentFrqcy,Mapping!A:B,2,FALSE),LoanAmount,,VLOOKUP(PaymentsDue,Mapping!$A:$B,2,FALSE)))</f>
        <v/>
      </c>
      <c r="G1215" s="62" t="str">
        <f>IF(A1215="","",PPMT(E1215,A1215,Duration*VLOOKUP(PaymentFrqcy,Mapping!A:B,2,FALSE),LoanAmount,,VLOOKUP(PaymentsDue,Mapping!$A:$B,2,FALSE)))</f>
        <v/>
      </c>
      <c r="H1215" s="62" t="str">
        <f>IF(A1215="","",IPMT(E1215,A1215,Duration*VLOOKUP(PaymentFrqcy,Mapping!$A:$B,2,FALSE),LoanAmount,,VLOOKUP(PaymentsDue,Mapping!$A:$B,2,FALSE)))</f>
        <v/>
      </c>
      <c r="I1215" s="58" t="str">
        <f t="shared" si="111"/>
        <v/>
      </c>
      <c r="J1215" s="12" t="str">
        <f t="shared" si="112"/>
        <v/>
      </c>
      <c r="K1215" s="78" t="str">
        <f t="shared" si="113"/>
        <v/>
      </c>
    </row>
    <row r="1216" spans="1:11" x14ac:dyDescent="0.2">
      <c r="A1216" s="12" t="str">
        <f>IFERROR(IF(A1215+1&lt;=Duration*VLOOKUP(PaymentFrqcy,Mapping!A:B,2,FALSE),A1215+1,""),"")</f>
        <v/>
      </c>
      <c r="B1216" s="58" t="str">
        <f t="shared" si="114"/>
        <v/>
      </c>
      <c r="C1216" s="59" t="str">
        <f t="shared" si="109"/>
        <v/>
      </c>
      <c r="D1216" s="60" t="str">
        <f t="shared" si="110"/>
        <v/>
      </c>
      <c r="E1216" s="61" t="str">
        <f>IF(A1216="","",InterestRate/VLOOKUP(PaymentFrqcy,Mapping!$A:$B,2,FALSE))</f>
        <v/>
      </c>
      <c r="F1216" s="62" t="str">
        <f>IF(A1216="","",PMT(E1216,Duration*VLOOKUP(PaymentFrqcy,Mapping!A:B,2,FALSE),LoanAmount,,VLOOKUP(PaymentsDue,Mapping!$A:$B,2,FALSE)))</f>
        <v/>
      </c>
      <c r="G1216" s="62" t="str">
        <f>IF(A1216="","",PPMT(E1216,A1216,Duration*VLOOKUP(PaymentFrqcy,Mapping!A:B,2,FALSE),LoanAmount,,VLOOKUP(PaymentsDue,Mapping!$A:$B,2,FALSE)))</f>
        <v/>
      </c>
      <c r="H1216" s="62" t="str">
        <f>IF(A1216="","",IPMT(E1216,A1216,Duration*VLOOKUP(PaymentFrqcy,Mapping!$A:$B,2,FALSE),LoanAmount,,VLOOKUP(PaymentsDue,Mapping!$A:$B,2,FALSE)))</f>
        <v/>
      </c>
      <c r="I1216" s="58" t="str">
        <f t="shared" si="111"/>
        <v/>
      </c>
      <c r="J1216" s="12" t="str">
        <f t="shared" si="112"/>
        <v/>
      </c>
      <c r="K1216" s="78" t="str">
        <f t="shared" si="113"/>
        <v/>
      </c>
    </row>
    <row r="1217" spans="1:11" x14ac:dyDescent="0.2">
      <c r="A1217" s="12" t="str">
        <f>IFERROR(IF(A1216+1&lt;=Duration*VLOOKUP(PaymentFrqcy,Mapping!A:B,2,FALSE),A1216+1,""),"")</f>
        <v/>
      </c>
      <c r="B1217" s="58" t="str">
        <f t="shared" si="114"/>
        <v/>
      </c>
      <c r="C1217" s="59" t="str">
        <f t="shared" si="109"/>
        <v/>
      </c>
      <c r="D1217" s="60" t="str">
        <f t="shared" si="110"/>
        <v/>
      </c>
      <c r="E1217" s="61" t="str">
        <f>IF(A1217="","",InterestRate/VLOOKUP(PaymentFrqcy,Mapping!$A:$B,2,FALSE))</f>
        <v/>
      </c>
      <c r="F1217" s="62" t="str">
        <f>IF(A1217="","",PMT(E1217,Duration*VLOOKUP(PaymentFrqcy,Mapping!A:B,2,FALSE),LoanAmount,,VLOOKUP(PaymentsDue,Mapping!$A:$B,2,FALSE)))</f>
        <v/>
      </c>
      <c r="G1217" s="62" t="str">
        <f>IF(A1217="","",PPMT(E1217,A1217,Duration*VLOOKUP(PaymentFrqcy,Mapping!A:B,2,FALSE),LoanAmount,,VLOOKUP(PaymentsDue,Mapping!$A:$B,2,FALSE)))</f>
        <v/>
      </c>
      <c r="H1217" s="62" t="str">
        <f>IF(A1217="","",IPMT(E1217,A1217,Duration*VLOOKUP(PaymentFrqcy,Mapping!$A:$B,2,FALSE),LoanAmount,,VLOOKUP(PaymentsDue,Mapping!$A:$B,2,FALSE)))</f>
        <v/>
      </c>
      <c r="I1217" s="58" t="str">
        <f t="shared" si="111"/>
        <v/>
      </c>
      <c r="J1217" s="12" t="str">
        <f t="shared" si="112"/>
        <v/>
      </c>
      <c r="K1217" s="78" t="str">
        <f t="shared" si="113"/>
        <v/>
      </c>
    </row>
    <row r="1218" spans="1:11" x14ac:dyDescent="0.2">
      <c r="A1218" s="12" t="str">
        <f>IFERROR(IF(A1217+1&lt;=Duration*VLOOKUP(PaymentFrqcy,Mapping!A:B,2,FALSE),A1217+1,""),"")</f>
        <v/>
      </c>
      <c r="B1218" s="58" t="str">
        <f t="shared" si="114"/>
        <v/>
      </c>
      <c r="C1218" s="59" t="str">
        <f t="shared" si="109"/>
        <v/>
      </c>
      <c r="D1218" s="60" t="str">
        <f t="shared" si="110"/>
        <v/>
      </c>
      <c r="E1218" s="61" t="str">
        <f>IF(A1218="","",InterestRate/VLOOKUP(PaymentFrqcy,Mapping!$A:$B,2,FALSE))</f>
        <v/>
      </c>
      <c r="F1218" s="62" t="str">
        <f>IF(A1218="","",PMT(E1218,Duration*VLOOKUP(PaymentFrqcy,Mapping!A:B,2,FALSE),LoanAmount,,VLOOKUP(PaymentsDue,Mapping!$A:$B,2,FALSE)))</f>
        <v/>
      </c>
      <c r="G1218" s="62" t="str">
        <f>IF(A1218="","",PPMT(E1218,A1218,Duration*VLOOKUP(PaymentFrqcy,Mapping!A:B,2,FALSE),LoanAmount,,VLOOKUP(PaymentsDue,Mapping!$A:$B,2,FALSE)))</f>
        <v/>
      </c>
      <c r="H1218" s="62" t="str">
        <f>IF(A1218="","",IPMT(E1218,A1218,Duration*VLOOKUP(PaymentFrqcy,Mapping!$A:$B,2,FALSE),LoanAmount,,VLOOKUP(PaymentsDue,Mapping!$A:$B,2,FALSE)))</f>
        <v/>
      </c>
      <c r="I1218" s="58" t="str">
        <f t="shared" si="111"/>
        <v/>
      </c>
      <c r="J1218" s="12" t="str">
        <f t="shared" si="112"/>
        <v/>
      </c>
      <c r="K1218" s="78" t="str">
        <f t="shared" si="113"/>
        <v/>
      </c>
    </row>
    <row r="1219" spans="1:11" x14ac:dyDescent="0.2">
      <c r="A1219" s="12" t="str">
        <f>IFERROR(IF(A1218+1&lt;=Duration*VLOOKUP(PaymentFrqcy,Mapping!A:B,2,FALSE),A1218+1,""),"")</f>
        <v/>
      </c>
      <c r="B1219" s="58" t="str">
        <f t="shared" si="114"/>
        <v/>
      </c>
      <c r="C1219" s="59" t="str">
        <f t="shared" si="109"/>
        <v/>
      </c>
      <c r="D1219" s="60" t="str">
        <f t="shared" si="110"/>
        <v/>
      </c>
      <c r="E1219" s="61" t="str">
        <f>IF(A1219="","",InterestRate/VLOOKUP(PaymentFrqcy,Mapping!$A:$B,2,FALSE))</f>
        <v/>
      </c>
      <c r="F1219" s="62" t="str">
        <f>IF(A1219="","",PMT(E1219,Duration*VLOOKUP(PaymentFrqcy,Mapping!A:B,2,FALSE),LoanAmount,,VLOOKUP(PaymentsDue,Mapping!$A:$B,2,FALSE)))</f>
        <v/>
      </c>
      <c r="G1219" s="62" t="str">
        <f>IF(A1219="","",PPMT(E1219,A1219,Duration*VLOOKUP(PaymentFrqcy,Mapping!A:B,2,FALSE),LoanAmount,,VLOOKUP(PaymentsDue,Mapping!$A:$B,2,FALSE)))</f>
        <v/>
      </c>
      <c r="H1219" s="62" t="str">
        <f>IF(A1219="","",IPMT(E1219,A1219,Duration*VLOOKUP(PaymentFrqcy,Mapping!$A:$B,2,FALSE),LoanAmount,,VLOOKUP(PaymentsDue,Mapping!$A:$B,2,FALSE)))</f>
        <v/>
      </c>
      <c r="I1219" s="58" t="str">
        <f t="shared" si="111"/>
        <v/>
      </c>
      <c r="J1219" s="12" t="str">
        <f t="shared" si="112"/>
        <v/>
      </c>
      <c r="K1219" s="78" t="str">
        <f t="shared" si="113"/>
        <v/>
      </c>
    </row>
    <row r="1220" spans="1:11" x14ac:dyDescent="0.2">
      <c r="A1220" s="12" t="str">
        <f>IFERROR(IF(A1219+1&lt;=Duration*VLOOKUP(PaymentFrqcy,Mapping!A:B,2,FALSE),A1219+1,""),"")</f>
        <v/>
      </c>
      <c r="B1220" s="58" t="str">
        <f t="shared" si="114"/>
        <v/>
      </c>
      <c r="C1220" s="59" t="str">
        <f t="shared" si="109"/>
        <v/>
      </c>
      <c r="D1220" s="60" t="str">
        <f t="shared" si="110"/>
        <v/>
      </c>
      <c r="E1220" s="61" t="str">
        <f>IF(A1220="","",InterestRate/VLOOKUP(PaymentFrqcy,Mapping!$A:$B,2,FALSE))</f>
        <v/>
      </c>
      <c r="F1220" s="62" t="str">
        <f>IF(A1220="","",PMT(E1220,Duration*VLOOKUP(PaymentFrqcy,Mapping!A:B,2,FALSE),LoanAmount,,VLOOKUP(PaymentsDue,Mapping!$A:$B,2,FALSE)))</f>
        <v/>
      </c>
      <c r="G1220" s="62" t="str">
        <f>IF(A1220="","",PPMT(E1220,A1220,Duration*VLOOKUP(PaymentFrqcy,Mapping!A:B,2,FALSE),LoanAmount,,VLOOKUP(PaymentsDue,Mapping!$A:$B,2,FALSE)))</f>
        <v/>
      </c>
      <c r="H1220" s="62" t="str">
        <f>IF(A1220="","",IPMT(E1220,A1220,Duration*VLOOKUP(PaymentFrqcy,Mapping!$A:$B,2,FALSE),LoanAmount,,VLOOKUP(PaymentsDue,Mapping!$A:$B,2,FALSE)))</f>
        <v/>
      </c>
      <c r="I1220" s="58" t="str">
        <f t="shared" si="111"/>
        <v/>
      </c>
      <c r="J1220" s="12" t="str">
        <f t="shared" si="112"/>
        <v/>
      </c>
      <c r="K1220" s="78" t="str">
        <f t="shared" si="113"/>
        <v/>
      </c>
    </row>
    <row r="1221" spans="1:11" x14ac:dyDescent="0.2">
      <c r="A1221" s="12" t="str">
        <f>IFERROR(IF(A1220+1&lt;=Duration*VLOOKUP(PaymentFrqcy,Mapping!A:B,2,FALSE),A1220+1,""),"")</f>
        <v/>
      </c>
      <c r="B1221" s="58" t="str">
        <f t="shared" si="114"/>
        <v/>
      </c>
      <c r="C1221" s="59" t="str">
        <f t="shared" si="109"/>
        <v/>
      </c>
      <c r="D1221" s="60" t="str">
        <f t="shared" si="110"/>
        <v/>
      </c>
      <c r="E1221" s="61" t="str">
        <f>IF(A1221="","",InterestRate/VLOOKUP(PaymentFrqcy,Mapping!$A:$B,2,FALSE))</f>
        <v/>
      </c>
      <c r="F1221" s="62" t="str">
        <f>IF(A1221="","",PMT(E1221,Duration*VLOOKUP(PaymentFrqcy,Mapping!A:B,2,FALSE),LoanAmount,,VLOOKUP(PaymentsDue,Mapping!$A:$B,2,FALSE)))</f>
        <v/>
      </c>
      <c r="G1221" s="62" t="str">
        <f>IF(A1221="","",PPMT(E1221,A1221,Duration*VLOOKUP(PaymentFrqcy,Mapping!A:B,2,FALSE),LoanAmount,,VLOOKUP(PaymentsDue,Mapping!$A:$B,2,FALSE)))</f>
        <v/>
      </c>
      <c r="H1221" s="62" t="str">
        <f>IF(A1221="","",IPMT(E1221,A1221,Duration*VLOOKUP(PaymentFrqcy,Mapping!$A:$B,2,FALSE),LoanAmount,,VLOOKUP(PaymentsDue,Mapping!$A:$B,2,FALSE)))</f>
        <v/>
      </c>
      <c r="I1221" s="58" t="str">
        <f t="shared" si="111"/>
        <v/>
      </c>
      <c r="J1221" s="12" t="str">
        <f t="shared" si="112"/>
        <v/>
      </c>
      <c r="K1221" s="78" t="str">
        <f t="shared" si="113"/>
        <v/>
      </c>
    </row>
    <row r="1222" spans="1:11" x14ac:dyDescent="0.2">
      <c r="A1222" s="12" t="str">
        <f>IFERROR(IF(A1221+1&lt;=Duration*VLOOKUP(PaymentFrqcy,Mapping!A:B,2,FALSE),A1221+1,""),"")</f>
        <v/>
      </c>
      <c r="B1222" s="58" t="str">
        <f t="shared" si="114"/>
        <v/>
      </c>
      <c r="C1222" s="59" t="str">
        <f t="shared" si="109"/>
        <v/>
      </c>
      <c r="D1222" s="60" t="str">
        <f t="shared" si="110"/>
        <v/>
      </c>
      <c r="E1222" s="61" t="str">
        <f>IF(A1222="","",InterestRate/VLOOKUP(PaymentFrqcy,Mapping!$A:$B,2,FALSE))</f>
        <v/>
      </c>
      <c r="F1222" s="62" t="str">
        <f>IF(A1222="","",PMT(E1222,Duration*VLOOKUP(PaymentFrqcy,Mapping!A:B,2,FALSE),LoanAmount,,VLOOKUP(PaymentsDue,Mapping!$A:$B,2,FALSE)))</f>
        <v/>
      </c>
      <c r="G1222" s="62" t="str">
        <f>IF(A1222="","",PPMT(E1222,A1222,Duration*VLOOKUP(PaymentFrqcy,Mapping!A:B,2,FALSE),LoanAmount,,VLOOKUP(PaymentsDue,Mapping!$A:$B,2,FALSE)))</f>
        <v/>
      </c>
      <c r="H1222" s="62" t="str">
        <f>IF(A1222="","",IPMT(E1222,A1222,Duration*VLOOKUP(PaymentFrqcy,Mapping!$A:$B,2,FALSE),LoanAmount,,VLOOKUP(PaymentsDue,Mapping!$A:$B,2,FALSE)))</f>
        <v/>
      </c>
      <c r="I1222" s="58" t="str">
        <f t="shared" si="111"/>
        <v/>
      </c>
      <c r="J1222" s="12" t="str">
        <f t="shared" si="112"/>
        <v/>
      </c>
      <c r="K1222" s="78" t="str">
        <f t="shared" si="113"/>
        <v/>
      </c>
    </row>
    <row r="1223" spans="1:11" x14ac:dyDescent="0.2">
      <c r="A1223" s="12" t="str">
        <f>IFERROR(IF(A1222+1&lt;=Duration*VLOOKUP(PaymentFrqcy,Mapping!A:B,2,FALSE),A1222+1,""),"")</f>
        <v/>
      </c>
      <c r="B1223" s="58" t="str">
        <f t="shared" si="114"/>
        <v/>
      </c>
      <c r="C1223" s="59" t="str">
        <f t="shared" si="109"/>
        <v/>
      </c>
      <c r="D1223" s="60" t="str">
        <f t="shared" si="110"/>
        <v/>
      </c>
      <c r="E1223" s="61" t="str">
        <f>IF(A1223="","",InterestRate/VLOOKUP(PaymentFrqcy,Mapping!$A:$B,2,FALSE))</f>
        <v/>
      </c>
      <c r="F1223" s="62" t="str">
        <f>IF(A1223="","",PMT(E1223,Duration*VLOOKUP(PaymentFrqcy,Mapping!A:B,2,FALSE),LoanAmount,,VLOOKUP(PaymentsDue,Mapping!$A:$B,2,FALSE)))</f>
        <v/>
      </c>
      <c r="G1223" s="62" t="str">
        <f>IF(A1223="","",PPMT(E1223,A1223,Duration*VLOOKUP(PaymentFrqcy,Mapping!A:B,2,FALSE),LoanAmount,,VLOOKUP(PaymentsDue,Mapping!$A:$B,2,FALSE)))</f>
        <v/>
      </c>
      <c r="H1223" s="62" t="str">
        <f>IF(A1223="","",IPMT(E1223,A1223,Duration*VLOOKUP(PaymentFrqcy,Mapping!$A:$B,2,FALSE),LoanAmount,,VLOOKUP(PaymentsDue,Mapping!$A:$B,2,FALSE)))</f>
        <v/>
      </c>
      <c r="I1223" s="58" t="str">
        <f t="shared" si="111"/>
        <v/>
      </c>
      <c r="J1223" s="12" t="str">
        <f t="shared" si="112"/>
        <v/>
      </c>
      <c r="K1223" s="78" t="str">
        <f t="shared" si="113"/>
        <v/>
      </c>
    </row>
    <row r="1224" spans="1:11" x14ac:dyDescent="0.2">
      <c r="A1224" s="12" t="str">
        <f>IFERROR(IF(A1223+1&lt;=Duration*VLOOKUP(PaymentFrqcy,Mapping!A:B,2,FALSE),A1223+1,""),"")</f>
        <v/>
      </c>
      <c r="B1224" s="58" t="str">
        <f t="shared" si="114"/>
        <v/>
      </c>
      <c r="C1224" s="59" t="str">
        <f t="shared" si="109"/>
        <v/>
      </c>
      <c r="D1224" s="60" t="str">
        <f t="shared" si="110"/>
        <v/>
      </c>
      <c r="E1224" s="61" t="str">
        <f>IF(A1224="","",InterestRate/VLOOKUP(PaymentFrqcy,Mapping!$A:$B,2,FALSE))</f>
        <v/>
      </c>
      <c r="F1224" s="62" t="str">
        <f>IF(A1224="","",PMT(E1224,Duration*VLOOKUP(PaymentFrqcy,Mapping!A:B,2,FALSE),LoanAmount,,VLOOKUP(PaymentsDue,Mapping!$A:$B,2,FALSE)))</f>
        <v/>
      </c>
      <c r="G1224" s="62" t="str">
        <f>IF(A1224="","",PPMT(E1224,A1224,Duration*VLOOKUP(PaymentFrqcy,Mapping!A:B,2,FALSE),LoanAmount,,VLOOKUP(PaymentsDue,Mapping!$A:$B,2,FALSE)))</f>
        <v/>
      </c>
      <c r="H1224" s="62" t="str">
        <f>IF(A1224="","",IPMT(E1224,A1224,Duration*VLOOKUP(PaymentFrqcy,Mapping!$A:$B,2,FALSE),LoanAmount,,VLOOKUP(PaymentsDue,Mapping!$A:$B,2,FALSE)))</f>
        <v/>
      </c>
      <c r="I1224" s="58" t="str">
        <f t="shared" si="111"/>
        <v/>
      </c>
      <c r="J1224" s="12" t="str">
        <f t="shared" si="112"/>
        <v/>
      </c>
      <c r="K1224" s="78" t="str">
        <f t="shared" si="113"/>
        <v/>
      </c>
    </row>
    <row r="1225" spans="1:11" x14ac:dyDescent="0.2">
      <c r="A1225" s="12" t="str">
        <f>IFERROR(IF(A1224+1&lt;=Duration*VLOOKUP(PaymentFrqcy,Mapping!A:B,2,FALSE),A1224+1,""),"")</f>
        <v/>
      </c>
      <c r="B1225" s="58" t="str">
        <f t="shared" si="114"/>
        <v/>
      </c>
      <c r="C1225" s="59" t="str">
        <f t="shared" si="109"/>
        <v/>
      </c>
      <c r="D1225" s="60" t="str">
        <f t="shared" si="110"/>
        <v/>
      </c>
      <c r="E1225" s="61" t="str">
        <f>IF(A1225="","",InterestRate/VLOOKUP(PaymentFrqcy,Mapping!$A:$B,2,FALSE))</f>
        <v/>
      </c>
      <c r="F1225" s="62" t="str">
        <f>IF(A1225="","",PMT(E1225,Duration*VLOOKUP(PaymentFrqcy,Mapping!A:B,2,FALSE),LoanAmount,,VLOOKUP(PaymentsDue,Mapping!$A:$B,2,FALSE)))</f>
        <v/>
      </c>
      <c r="G1225" s="62" t="str">
        <f>IF(A1225="","",PPMT(E1225,A1225,Duration*VLOOKUP(PaymentFrqcy,Mapping!A:B,2,FALSE),LoanAmount,,VLOOKUP(PaymentsDue,Mapping!$A:$B,2,FALSE)))</f>
        <v/>
      </c>
      <c r="H1225" s="62" t="str">
        <f>IF(A1225="","",IPMT(E1225,A1225,Duration*VLOOKUP(PaymentFrqcy,Mapping!$A:$B,2,FALSE),LoanAmount,,VLOOKUP(PaymentsDue,Mapping!$A:$B,2,FALSE)))</f>
        <v/>
      </c>
      <c r="I1225" s="58" t="str">
        <f t="shared" si="111"/>
        <v/>
      </c>
      <c r="J1225" s="12" t="str">
        <f t="shared" si="112"/>
        <v/>
      </c>
      <c r="K1225" s="78" t="str">
        <f t="shared" si="113"/>
        <v/>
      </c>
    </row>
    <row r="1226" spans="1:11" x14ac:dyDescent="0.2">
      <c r="A1226" s="12" t="str">
        <f>IFERROR(IF(A1225+1&lt;=Duration*VLOOKUP(PaymentFrqcy,Mapping!A:B,2,FALSE),A1225+1,""),"")</f>
        <v/>
      </c>
      <c r="B1226" s="58" t="str">
        <f t="shared" si="114"/>
        <v/>
      </c>
      <c r="C1226" s="59" t="str">
        <f t="shared" si="109"/>
        <v/>
      </c>
      <c r="D1226" s="60" t="str">
        <f t="shared" si="110"/>
        <v/>
      </c>
      <c r="E1226" s="61" t="str">
        <f>IF(A1226="","",InterestRate/VLOOKUP(PaymentFrqcy,Mapping!$A:$B,2,FALSE))</f>
        <v/>
      </c>
      <c r="F1226" s="62" t="str">
        <f>IF(A1226="","",PMT(E1226,Duration*VLOOKUP(PaymentFrqcy,Mapping!A:B,2,FALSE),LoanAmount,,VLOOKUP(PaymentsDue,Mapping!$A:$B,2,FALSE)))</f>
        <v/>
      </c>
      <c r="G1226" s="62" t="str">
        <f>IF(A1226="","",PPMT(E1226,A1226,Duration*VLOOKUP(PaymentFrqcy,Mapping!A:B,2,FALSE),LoanAmount,,VLOOKUP(PaymentsDue,Mapping!$A:$B,2,FALSE)))</f>
        <v/>
      </c>
      <c r="H1226" s="62" t="str">
        <f>IF(A1226="","",IPMT(E1226,A1226,Duration*VLOOKUP(PaymentFrqcy,Mapping!$A:$B,2,FALSE),LoanAmount,,VLOOKUP(PaymentsDue,Mapping!$A:$B,2,FALSE)))</f>
        <v/>
      </c>
      <c r="I1226" s="58" t="str">
        <f t="shared" si="111"/>
        <v/>
      </c>
      <c r="J1226" s="12" t="str">
        <f t="shared" si="112"/>
        <v/>
      </c>
      <c r="K1226" s="78" t="str">
        <f t="shared" si="113"/>
        <v/>
      </c>
    </row>
    <row r="1227" spans="1:11" x14ac:dyDescent="0.2">
      <c r="A1227" s="12" t="str">
        <f>IFERROR(IF(A1226+1&lt;=Duration*VLOOKUP(PaymentFrqcy,Mapping!A:B,2,FALSE),A1226+1,""),"")</f>
        <v/>
      </c>
      <c r="B1227" s="58" t="str">
        <f t="shared" si="114"/>
        <v/>
      </c>
      <c r="C1227" s="59" t="str">
        <f t="shared" si="109"/>
        <v/>
      </c>
      <c r="D1227" s="60" t="str">
        <f t="shared" si="110"/>
        <v/>
      </c>
      <c r="E1227" s="61" t="str">
        <f>IF(A1227="","",InterestRate/VLOOKUP(PaymentFrqcy,Mapping!$A:$B,2,FALSE))</f>
        <v/>
      </c>
      <c r="F1227" s="62" t="str">
        <f>IF(A1227="","",PMT(E1227,Duration*VLOOKUP(PaymentFrqcy,Mapping!A:B,2,FALSE),LoanAmount,,VLOOKUP(PaymentsDue,Mapping!$A:$B,2,FALSE)))</f>
        <v/>
      </c>
      <c r="G1227" s="62" t="str">
        <f>IF(A1227="","",PPMT(E1227,A1227,Duration*VLOOKUP(PaymentFrqcy,Mapping!A:B,2,FALSE),LoanAmount,,VLOOKUP(PaymentsDue,Mapping!$A:$B,2,FALSE)))</f>
        <v/>
      </c>
      <c r="H1227" s="62" t="str">
        <f>IF(A1227="","",IPMT(E1227,A1227,Duration*VLOOKUP(PaymentFrqcy,Mapping!$A:$B,2,FALSE),LoanAmount,,VLOOKUP(PaymentsDue,Mapping!$A:$B,2,FALSE)))</f>
        <v/>
      </c>
      <c r="I1227" s="58" t="str">
        <f t="shared" si="111"/>
        <v/>
      </c>
      <c r="J1227" s="12" t="str">
        <f t="shared" si="112"/>
        <v/>
      </c>
      <c r="K1227" s="78" t="str">
        <f t="shared" si="113"/>
        <v/>
      </c>
    </row>
    <row r="1228" spans="1:11" x14ac:dyDescent="0.2">
      <c r="A1228" s="12" t="str">
        <f>IFERROR(IF(A1227+1&lt;=Duration*VLOOKUP(PaymentFrqcy,Mapping!A:B,2,FALSE),A1227+1,""),"")</f>
        <v/>
      </c>
      <c r="B1228" s="58" t="str">
        <f t="shared" si="114"/>
        <v/>
      </c>
      <c r="C1228" s="59" t="str">
        <f t="shared" si="109"/>
        <v/>
      </c>
      <c r="D1228" s="60" t="str">
        <f t="shared" si="110"/>
        <v/>
      </c>
      <c r="E1228" s="61" t="str">
        <f>IF(A1228="","",InterestRate/VLOOKUP(PaymentFrqcy,Mapping!$A:$B,2,FALSE))</f>
        <v/>
      </c>
      <c r="F1228" s="62" t="str">
        <f>IF(A1228="","",PMT(E1228,Duration*VLOOKUP(PaymentFrqcy,Mapping!A:B,2,FALSE),LoanAmount,,VLOOKUP(PaymentsDue,Mapping!$A:$B,2,FALSE)))</f>
        <v/>
      </c>
      <c r="G1228" s="62" t="str">
        <f>IF(A1228="","",PPMT(E1228,A1228,Duration*VLOOKUP(PaymentFrqcy,Mapping!A:B,2,FALSE),LoanAmount,,VLOOKUP(PaymentsDue,Mapping!$A:$B,2,FALSE)))</f>
        <v/>
      </c>
      <c r="H1228" s="62" t="str">
        <f>IF(A1228="","",IPMT(E1228,A1228,Duration*VLOOKUP(PaymentFrqcy,Mapping!$A:$B,2,FALSE),LoanAmount,,VLOOKUP(PaymentsDue,Mapping!$A:$B,2,FALSE)))</f>
        <v/>
      </c>
      <c r="I1228" s="58" t="str">
        <f t="shared" si="111"/>
        <v/>
      </c>
      <c r="J1228" s="12" t="str">
        <f t="shared" si="112"/>
        <v/>
      </c>
      <c r="K1228" s="78" t="str">
        <f t="shared" si="113"/>
        <v/>
      </c>
    </row>
    <row r="1229" spans="1:11" x14ac:dyDescent="0.2">
      <c r="A1229" s="12" t="str">
        <f>IFERROR(IF(A1228+1&lt;=Duration*VLOOKUP(PaymentFrqcy,Mapping!A:B,2,FALSE),A1228+1,""),"")</f>
        <v/>
      </c>
      <c r="B1229" s="58" t="str">
        <f t="shared" si="114"/>
        <v/>
      </c>
      <c r="C1229" s="59" t="str">
        <f t="shared" si="109"/>
        <v/>
      </c>
      <c r="D1229" s="60" t="str">
        <f t="shared" si="110"/>
        <v/>
      </c>
      <c r="E1229" s="61" t="str">
        <f>IF(A1229="","",InterestRate/VLOOKUP(PaymentFrqcy,Mapping!$A:$B,2,FALSE))</f>
        <v/>
      </c>
      <c r="F1229" s="62" t="str">
        <f>IF(A1229="","",PMT(E1229,Duration*VLOOKUP(PaymentFrqcy,Mapping!A:B,2,FALSE),LoanAmount,,VLOOKUP(PaymentsDue,Mapping!$A:$B,2,FALSE)))</f>
        <v/>
      </c>
      <c r="G1229" s="62" t="str">
        <f>IF(A1229="","",PPMT(E1229,A1229,Duration*VLOOKUP(PaymentFrqcy,Mapping!A:B,2,FALSE),LoanAmount,,VLOOKUP(PaymentsDue,Mapping!$A:$B,2,FALSE)))</f>
        <v/>
      </c>
      <c r="H1229" s="62" t="str">
        <f>IF(A1229="","",IPMT(E1229,A1229,Duration*VLOOKUP(PaymentFrqcy,Mapping!$A:$B,2,FALSE),LoanAmount,,VLOOKUP(PaymentsDue,Mapping!$A:$B,2,FALSE)))</f>
        <v/>
      </c>
      <c r="I1229" s="58" t="str">
        <f t="shared" si="111"/>
        <v/>
      </c>
      <c r="J1229" s="12" t="str">
        <f t="shared" si="112"/>
        <v/>
      </c>
      <c r="K1229" s="78" t="str">
        <f t="shared" si="113"/>
        <v/>
      </c>
    </row>
    <row r="1230" spans="1:11" x14ac:dyDescent="0.2">
      <c r="A1230" s="12" t="str">
        <f>IFERROR(IF(A1229+1&lt;=Duration*VLOOKUP(PaymentFrqcy,Mapping!A:B,2,FALSE),A1229+1,""),"")</f>
        <v/>
      </c>
      <c r="B1230" s="58" t="str">
        <f t="shared" si="114"/>
        <v/>
      </c>
      <c r="C1230" s="59" t="str">
        <f t="shared" si="109"/>
        <v/>
      </c>
      <c r="D1230" s="60" t="str">
        <f t="shared" si="110"/>
        <v/>
      </c>
      <c r="E1230" s="61" t="str">
        <f>IF(A1230="","",InterestRate/VLOOKUP(PaymentFrqcy,Mapping!$A:$B,2,FALSE))</f>
        <v/>
      </c>
      <c r="F1230" s="62" t="str">
        <f>IF(A1230="","",PMT(E1230,Duration*VLOOKUP(PaymentFrqcy,Mapping!A:B,2,FALSE),LoanAmount,,VLOOKUP(PaymentsDue,Mapping!$A:$B,2,FALSE)))</f>
        <v/>
      </c>
      <c r="G1230" s="62" t="str">
        <f>IF(A1230="","",PPMT(E1230,A1230,Duration*VLOOKUP(PaymentFrqcy,Mapping!A:B,2,FALSE),LoanAmount,,VLOOKUP(PaymentsDue,Mapping!$A:$B,2,FALSE)))</f>
        <v/>
      </c>
      <c r="H1230" s="62" t="str">
        <f>IF(A1230="","",IPMT(E1230,A1230,Duration*VLOOKUP(PaymentFrqcy,Mapping!$A:$B,2,FALSE),LoanAmount,,VLOOKUP(PaymentsDue,Mapping!$A:$B,2,FALSE)))</f>
        <v/>
      </c>
      <c r="I1230" s="58" t="str">
        <f t="shared" si="111"/>
        <v/>
      </c>
      <c r="J1230" s="12" t="str">
        <f t="shared" si="112"/>
        <v/>
      </c>
      <c r="K1230" s="78" t="str">
        <f t="shared" si="113"/>
        <v/>
      </c>
    </row>
    <row r="1231" spans="1:11" x14ac:dyDescent="0.2">
      <c r="A1231" s="12" t="str">
        <f>IFERROR(IF(A1230+1&lt;=Duration*VLOOKUP(PaymentFrqcy,Mapping!A:B,2,FALSE),A1230+1,""),"")</f>
        <v/>
      </c>
      <c r="B1231" s="58" t="str">
        <f t="shared" si="114"/>
        <v/>
      </c>
      <c r="C1231" s="59" t="str">
        <f t="shared" si="109"/>
        <v/>
      </c>
      <c r="D1231" s="60" t="str">
        <f t="shared" si="110"/>
        <v/>
      </c>
      <c r="E1231" s="61" t="str">
        <f>IF(A1231="","",InterestRate/VLOOKUP(PaymentFrqcy,Mapping!$A:$B,2,FALSE))</f>
        <v/>
      </c>
      <c r="F1231" s="62" t="str">
        <f>IF(A1231="","",PMT(E1231,Duration*VLOOKUP(PaymentFrqcy,Mapping!A:B,2,FALSE),LoanAmount,,VLOOKUP(PaymentsDue,Mapping!$A:$B,2,FALSE)))</f>
        <v/>
      </c>
      <c r="G1231" s="62" t="str">
        <f>IF(A1231="","",PPMT(E1231,A1231,Duration*VLOOKUP(PaymentFrqcy,Mapping!A:B,2,FALSE),LoanAmount,,VLOOKUP(PaymentsDue,Mapping!$A:$B,2,FALSE)))</f>
        <v/>
      </c>
      <c r="H1231" s="62" t="str">
        <f>IF(A1231="","",IPMT(E1231,A1231,Duration*VLOOKUP(PaymentFrqcy,Mapping!$A:$B,2,FALSE),LoanAmount,,VLOOKUP(PaymentsDue,Mapping!$A:$B,2,FALSE)))</f>
        <v/>
      </c>
      <c r="I1231" s="58" t="str">
        <f t="shared" si="111"/>
        <v/>
      </c>
      <c r="J1231" s="12" t="str">
        <f t="shared" si="112"/>
        <v/>
      </c>
      <c r="K1231" s="78" t="str">
        <f t="shared" si="113"/>
        <v/>
      </c>
    </row>
    <row r="1232" spans="1:11" x14ac:dyDescent="0.2">
      <c r="A1232" s="12" t="str">
        <f>IFERROR(IF(A1231+1&lt;=Duration*VLOOKUP(PaymentFrqcy,Mapping!A:B,2,FALSE),A1231+1,""),"")</f>
        <v/>
      </c>
      <c r="B1232" s="58" t="str">
        <f t="shared" si="114"/>
        <v/>
      </c>
      <c r="C1232" s="59" t="str">
        <f t="shared" si="109"/>
        <v/>
      </c>
      <c r="D1232" s="60" t="str">
        <f t="shared" si="110"/>
        <v/>
      </c>
      <c r="E1232" s="61" t="str">
        <f>IF(A1232="","",InterestRate/VLOOKUP(PaymentFrqcy,Mapping!$A:$B,2,FALSE))</f>
        <v/>
      </c>
      <c r="F1232" s="62" t="str">
        <f>IF(A1232="","",PMT(E1232,Duration*VLOOKUP(PaymentFrqcy,Mapping!A:B,2,FALSE),LoanAmount,,VLOOKUP(PaymentsDue,Mapping!$A:$B,2,FALSE)))</f>
        <v/>
      </c>
      <c r="G1232" s="62" t="str">
        <f>IF(A1232="","",PPMT(E1232,A1232,Duration*VLOOKUP(PaymentFrqcy,Mapping!A:B,2,FALSE),LoanAmount,,VLOOKUP(PaymentsDue,Mapping!$A:$B,2,FALSE)))</f>
        <v/>
      </c>
      <c r="H1232" s="62" t="str">
        <f>IF(A1232="","",IPMT(E1232,A1232,Duration*VLOOKUP(PaymentFrqcy,Mapping!$A:$B,2,FALSE),LoanAmount,,VLOOKUP(PaymentsDue,Mapping!$A:$B,2,FALSE)))</f>
        <v/>
      </c>
      <c r="I1232" s="58" t="str">
        <f t="shared" si="111"/>
        <v/>
      </c>
      <c r="J1232" s="12" t="str">
        <f t="shared" si="112"/>
        <v/>
      </c>
      <c r="K1232" s="78" t="str">
        <f t="shared" si="113"/>
        <v/>
      </c>
    </row>
    <row r="1233" spans="1:11" x14ac:dyDescent="0.2">
      <c r="A1233" s="12" t="str">
        <f>IFERROR(IF(A1232+1&lt;=Duration*VLOOKUP(PaymentFrqcy,Mapping!A:B,2,FALSE),A1232+1,""),"")</f>
        <v/>
      </c>
      <c r="B1233" s="58" t="str">
        <f t="shared" si="114"/>
        <v/>
      </c>
      <c r="C1233" s="59" t="str">
        <f t="shared" si="109"/>
        <v/>
      </c>
      <c r="D1233" s="60" t="str">
        <f t="shared" si="110"/>
        <v/>
      </c>
      <c r="E1233" s="61" t="str">
        <f>IF(A1233="","",InterestRate/VLOOKUP(PaymentFrqcy,Mapping!$A:$B,2,FALSE))</f>
        <v/>
      </c>
      <c r="F1233" s="62" t="str">
        <f>IF(A1233="","",PMT(E1233,Duration*VLOOKUP(PaymentFrqcy,Mapping!A:B,2,FALSE),LoanAmount,,VLOOKUP(PaymentsDue,Mapping!$A:$B,2,FALSE)))</f>
        <v/>
      </c>
      <c r="G1233" s="62" t="str">
        <f>IF(A1233="","",PPMT(E1233,A1233,Duration*VLOOKUP(PaymentFrqcy,Mapping!A:B,2,FALSE),LoanAmount,,VLOOKUP(PaymentsDue,Mapping!$A:$B,2,FALSE)))</f>
        <v/>
      </c>
      <c r="H1233" s="62" t="str">
        <f>IF(A1233="","",IPMT(E1233,A1233,Duration*VLOOKUP(PaymentFrqcy,Mapping!$A:$B,2,FALSE),LoanAmount,,VLOOKUP(PaymentsDue,Mapping!$A:$B,2,FALSE)))</f>
        <v/>
      </c>
      <c r="I1233" s="58" t="str">
        <f t="shared" si="111"/>
        <v/>
      </c>
      <c r="J1233" s="12" t="str">
        <f t="shared" si="112"/>
        <v/>
      </c>
      <c r="K1233" s="78" t="str">
        <f t="shared" si="113"/>
        <v/>
      </c>
    </row>
    <row r="1234" spans="1:11" x14ac:dyDescent="0.2">
      <c r="A1234" s="12" t="str">
        <f>IFERROR(IF(A1233+1&lt;=Duration*VLOOKUP(PaymentFrqcy,Mapping!A:B,2,FALSE),A1233+1,""),"")</f>
        <v/>
      </c>
      <c r="B1234" s="58" t="str">
        <f t="shared" si="114"/>
        <v/>
      </c>
      <c r="C1234" s="59" t="str">
        <f t="shared" si="109"/>
        <v/>
      </c>
      <c r="D1234" s="60" t="str">
        <f t="shared" si="110"/>
        <v/>
      </c>
      <c r="E1234" s="61" t="str">
        <f>IF(A1234="","",InterestRate/VLOOKUP(PaymentFrqcy,Mapping!$A:$B,2,FALSE))</f>
        <v/>
      </c>
      <c r="F1234" s="62" t="str">
        <f>IF(A1234="","",PMT(E1234,Duration*VLOOKUP(PaymentFrqcy,Mapping!A:B,2,FALSE),LoanAmount,,VLOOKUP(PaymentsDue,Mapping!$A:$B,2,FALSE)))</f>
        <v/>
      </c>
      <c r="G1234" s="62" t="str">
        <f>IF(A1234="","",PPMT(E1234,A1234,Duration*VLOOKUP(PaymentFrqcy,Mapping!A:B,2,FALSE),LoanAmount,,VLOOKUP(PaymentsDue,Mapping!$A:$B,2,FALSE)))</f>
        <v/>
      </c>
      <c r="H1234" s="62" t="str">
        <f>IF(A1234="","",IPMT(E1234,A1234,Duration*VLOOKUP(PaymentFrqcy,Mapping!$A:$B,2,FALSE),LoanAmount,,VLOOKUP(PaymentsDue,Mapping!$A:$B,2,FALSE)))</f>
        <v/>
      </c>
      <c r="I1234" s="58" t="str">
        <f t="shared" si="111"/>
        <v/>
      </c>
      <c r="J1234" s="12" t="str">
        <f t="shared" si="112"/>
        <v/>
      </c>
      <c r="K1234" s="78" t="str">
        <f t="shared" si="113"/>
        <v/>
      </c>
    </row>
    <row r="1235" spans="1:11" x14ac:dyDescent="0.2">
      <c r="A1235" s="12" t="str">
        <f>IFERROR(IF(A1234+1&lt;=Duration*VLOOKUP(PaymentFrqcy,Mapping!A:B,2,FALSE),A1234+1,""),"")</f>
        <v/>
      </c>
      <c r="B1235" s="58" t="str">
        <f t="shared" si="114"/>
        <v/>
      </c>
      <c r="C1235" s="59" t="str">
        <f t="shared" si="109"/>
        <v/>
      </c>
      <c r="D1235" s="60" t="str">
        <f t="shared" si="110"/>
        <v/>
      </c>
      <c r="E1235" s="61" t="str">
        <f>IF(A1235="","",InterestRate/VLOOKUP(PaymentFrqcy,Mapping!$A:$B,2,FALSE))</f>
        <v/>
      </c>
      <c r="F1235" s="62" t="str">
        <f>IF(A1235="","",PMT(E1235,Duration*VLOOKUP(PaymentFrqcy,Mapping!A:B,2,FALSE),LoanAmount,,VLOOKUP(PaymentsDue,Mapping!$A:$B,2,FALSE)))</f>
        <v/>
      </c>
      <c r="G1235" s="62" t="str">
        <f>IF(A1235="","",PPMT(E1235,A1235,Duration*VLOOKUP(PaymentFrqcy,Mapping!A:B,2,FALSE),LoanAmount,,VLOOKUP(PaymentsDue,Mapping!$A:$B,2,FALSE)))</f>
        <v/>
      </c>
      <c r="H1235" s="62" t="str">
        <f>IF(A1235="","",IPMT(E1235,A1235,Duration*VLOOKUP(PaymentFrqcy,Mapping!$A:$B,2,FALSE),LoanAmount,,VLOOKUP(PaymentsDue,Mapping!$A:$B,2,FALSE)))</f>
        <v/>
      </c>
      <c r="I1235" s="58" t="str">
        <f t="shared" si="111"/>
        <v/>
      </c>
      <c r="J1235" s="12" t="str">
        <f t="shared" si="112"/>
        <v/>
      </c>
      <c r="K1235" s="78" t="str">
        <f t="shared" si="113"/>
        <v/>
      </c>
    </row>
    <row r="1236" spans="1:11" x14ac:dyDescent="0.2">
      <c r="A1236" s="12" t="str">
        <f>IFERROR(IF(A1235+1&lt;=Duration*VLOOKUP(PaymentFrqcy,Mapping!A:B,2,FALSE),A1235+1,""),"")</f>
        <v/>
      </c>
      <c r="B1236" s="58" t="str">
        <f t="shared" si="114"/>
        <v/>
      </c>
      <c r="C1236" s="59" t="str">
        <f t="shared" si="109"/>
        <v/>
      </c>
      <c r="D1236" s="60" t="str">
        <f t="shared" si="110"/>
        <v/>
      </c>
      <c r="E1236" s="61" t="str">
        <f>IF(A1236="","",InterestRate/VLOOKUP(PaymentFrqcy,Mapping!$A:$B,2,FALSE))</f>
        <v/>
      </c>
      <c r="F1236" s="62" t="str">
        <f>IF(A1236="","",PMT(E1236,Duration*VLOOKUP(PaymentFrqcy,Mapping!A:B,2,FALSE),LoanAmount,,VLOOKUP(PaymentsDue,Mapping!$A:$B,2,FALSE)))</f>
        <v/>
      </c>
      <c r="G1236" s="62" t="str">
        <f>IF(A1236="","",PPMT(E1236,A1236,Duration*VLOOKUP(PaymentFrqcy,Mapping!A:B,2,FALSE),LoanAmount,,VLOOKUP(PaymentsDue,Mapping!$A:$B,2,FALSE)))</f>
        <v/>
      </c>
      <c r="H1236" s="62" t="str">
        <f>IF(A1236="","",IPMT(E1236,A1236,Duration*VLOOKUP(PaymentFrqcy,Mapping!$A:$B,2,FALSE),LoanAmount,,VLOOKUP(PaymentsDue,Mapping!$A:$B,2,FALSE)))</f>
        <v/>
      </c>
      <c r="I1236" s="58" t="str">
        <f t="shared" si="111"/>
        <v/>
      </c>
      <c r="J1236" s="12" t="str">
        <f t="shared" si="112"/>
        <v/>
      </c>
      <c r="K1236" s="78" t="str">
        <f t="shared" si="113"/>
        <v/>
      </c>
    </row>
    <row r="1237" spans="1:11" x14ac:dyDescent="0.2">
      <c r="A1237" s="12" t="str">
        <f>IFERROR(IF(A1236+1&lt;=Duration*VLOOKUP(PaymentFrqcy,Mapping!A:B,2,FALSE),A1236+1,""),"")</f>
        <v/>
      </c>
      <c r="B1237" s="58" t="str">
        <f t="shared" si="114"/>
        <v/>
      </c>
      <c r="C1237" s="59" t="str">
        <f t="shared" si="109"/>
        <v/>
      </c>
      <c r="D1237" s="60" t="str">
        <f t="shared" si="110"/>
        <v/>
      </c>
      <c r="E1237" s="61" t="str">
        <f>IF(A1237="","",InterestRate/VLOOKUP(PaymentFrqcy,Mapping!$A:$B,2,FALSE))</f>
        <v/>
      </c>
      <c r="F1237" s="62" t="str">
        <f>IF(A1237="","",PMT(E1237,Duration*VLOOKUP(PaymentFrqcy,Mapping!A:B,2,FALSE),LoanAmount,,VLOOKUP(PaymentsDue,Mapping!$A:$B,2,FALSE)))</f>
        <v/>
      </c>
      <c r="G1237" s="62" t="str">
        <f>IF(A1237="","",PPMT(E1237,A1237,Duration*VLOOKUP(PaymentFrqcy,Mapping!A:B,2,FALSE),LoanAmount,,VLOOKUP(PaymentsDue,Mapping!$A:$B,2,FALSE)))</f>
        <v/>
      </c>
      <c r="H1237" s="62" t="str">
        <f>IF(A1237="","",IPMT(E1237,A1237,Duration*VLOOKUP(PaymentFrqcy,Mapping!$A:$B,2,FALSE),LoanAmount,,VLOOKUP(PaymentsDue,Mapping!$A:$B,2,FALSE)))</f>
        <v/>
      </c>
      <c r="I1237" s="58" t="str">
        <f t="shared" si="111"/>
        <v/>
      </c>
      <c r="J1237" s="12" t="str">
        <f t="shared" si="112"/>
        <v/>
      </c>
      <c r="K1237" s="78" t="str">
        <f t="shared" si="113"/>
        <v/>
      </c>
    </row>
    <row r="1238" spans="1:11" x14ac:dyDescent="0.2">
      <c r="A1238" s="12" t="str">
        <f>IFERROR(IF(A1237+1&lt;=Duration*VLOOKUP(PaymentFrqcy,Mapping!A:B,2,FALSE),A1237+1,""),"")</f>
        <v/>
      </c>
      <c r="B1238" s="58" t="str">
        <f t="shared" si="114"/>
        <v/>
      </c>
      <c r="C1238" s="59" t="str">
        <f t="shared" si="109"/>
        <v/>
      </c>
      <c r="D1238" s="60" t="str">
        <f t="shared" si="110"/>
        <v/>
      </c>
      <c r="E1238" s="61" t="str">
        <f>IF(A1238="","",InterestRate/VLOOKUP(PaymentFrqcy,Mapping!$A:$B,2,FALSE))</f>
        <v/>
      </c>
      <c r="F1238" s="62" t="str">
        <f>IF(A1238="","",PMT(E1238,Duration*VLOOKUP(PaymentFrqcy,Mapping!A:B,2,FALSE),LoanAmount,,VLOOKUP(PaymentsDue,Mapping!$A:$B,2,FALSE)))</f>
        <v/>
      </c>
      <c r="G1238" s="62" t="str">
        <f>IF(A1238="","",PPMT(E1238,A1238,Duration*VLOOKUP(PaymentFrqcy,Mapping!A:B,2,FALSE),LoanAmount,,VLOOKUP(PaymentsDue,Mapping!$A:$B,2,FALSE)))</f>
        <v/>
      </c>
      <c r="H1238" s="62" t="str">
        <f>IF(A1238="","",IPMT(E1238,A1238,Duration*VLOOKUP(PaymentFrqcy,Mapping!$A:$B,2,FALSE),LoanAmount,,VLOOKUP(PaymentsDue,Mapping!$A:$B,2,FALSE)))</f>
        <v/>
      </c>
      <c r="I1238" s="58" t="str">
        <f t="shared" si="111"/>
        <v/>
      </c>
      <c r="J1238" s="12" t="str">
        <f t="shared" si="112"/>
        <v/>
      </c>
      <c r="K1238" s="78" t="str">
        <f t="shared" si="113"/>
        <v/>
      </c>
    </row>
    <row r="1239" spans="1:11" x14ac:dyDescent="0.2">
      <c r="A1239" s="12" t="str">
        <f>IFERROR(IF(A1238+1&lt;=Duration*VLOOKUP(PaymentFrqcy,Mapping!A:B,2,FALSE),A1238+1,""),"")</f>
        <v/>
      </c>
      <c r="B1239" s="58" t="str">
        <f t="shared" si="114"/>
        <v/>
      </c>
      <c r="C1239" s="59" t="str">
        <f t="shared" si="109"/>
        <v/>
      </c>
      <c r="D1239" s="60" t="str">
        <f t="shared" si="110"/>
        <v/>
      </c>
      <c r="E1239" s="61" t="str">
        <f>IF(A1239="","",InterestRate/VLOOKUP(PaymentFrqcy,Mapping!$A:$B,2,FALSE))</f>
        <v/>
      </c>
      <c r="F1239" s="62" t="str">
        <f>IF(A1239="","",PMT(E1239,Duration*VLOOKUP(PaymentFrqcy,Mapping!A:B,2,FALSE),LoanAmount,,VLOOKUP(PaymentsDue,Mapping!$A:$B,2,FALSE)))</f>
        <v/>
      </c>
      <c r="G1239" s="62" t="str">
        <f>IF(A1239="","",PPMT(E1239,A1239,Duration*VLOOKUP(PaymentFrqcy,Mapping!A:B,2,FALSE),LoanAmount,,VLOOKUP(PaymentsDue,Mapping!$A:$B,2,FALSE)))</f>
        <v/>
      </c>
      <c r="H1239" s="62" t="str">
        <f>IF(A1239="","",IPMT(E1239,A1239,Duration*VLOOKUP(PaymentFrqcy,Mapping!$A:$B,2,FALSE),LoanAmount,,VLOOKUP(PaymentsDue,Mapping!$A:$B,2,FALSE)))</f>
        <v/>
      </c>
      <c r="I1239" s="58" t="str">
        <f t="shared" si="111"/>
        <v/>
      </c>
      <c r="J1239" s="12" t="str">
        <f t="shared" si="112"/>
        <v/>
      </c>
      <c r="K1239" s="78" t="str">
        <f t="shared" si="113"/>
        <v/>
      </c>
    </row>
    <row r="1240" spans="1:11" x14ac:dyDescent="0.2">
      <c r="A1240" s="12" t="str">
        <f>IFERROR(IF(A1239+1&lt;=Duration*VLOOKUP(PaymentFrqcy,Mapping!A:B,2,FALSE),A1239+1,""),"")</f>
        <v/>
      </c>
      <c r="B1240" s="58" t="str">
        <f t="shared" si="114"/>
        <v/>
      </c>
      <c r="C1240" s="59" t="str">
        <f t="shared" si="109"/>
        <v/>
      </c>
      <c r="D1240" s="60" t="str">
        <f t="shared" si="110"/>
        <v/>
      </c>
      <c r="E1240" s="61" t="str">
        <f>IF(A1240="","",InterestRate/VLOOKUP(PaymentFrqcy,Mapping!$A:$B,2,FALSE))</f>
        <v/>
      </c>
      <c r="F1240" s="62" t="str">
        <f>IF(A1240="","",PMT(E1240,Duration*VLOOKUP(PaymentFrqcy,Mapping!A:B,2,FALSE),LoanAmount,,VLOOKUP(PaymentsDue,Mapping!$A:$B,2,FALSE)))</f>
        <v/>
      </c>
      <c r="G1240" s="62" t="str">
        <f>IF(A1240="","",PPMT(E1240,A1240,Duration*VLOOKUP(PaymentFrqcy,Mapping!A:B,2,FALSE),LoanAmount,,VLOOKUP(PaymentsDue,Mapping!$A:$B,2,FALSE)))</f>
        <v/>
      </c>
      <c r="H1240" s="62" t="str">
        <f>IF(A1240="","",IPMT(E1240,A1240,Duration*VLOOKUP(PaymentFrqcy,Mapping!$A:$B,2,FALSE),LoanAmount,,VLOOKUP(PaymentsDue,Mapping!$A:$B,2,FALSE)))</f>
        <v/>
      </c>
      <c r="I1240" s="58" t="str">
        <f t="shared" si="111"/>
        <v/>
      </c>
      <c r="J1240" s="12" t="str">
        <f t="shared" si="112"/>
        <v/>
      </c>
      <c r="K1240" s="78" t="str">
        <f t="shared" si="113"/>
        <v/>
      </c>
    </row>
    <row r="1241" spans="1:11" x14ac:dyDescent="0.2">
      <c r="A1241" s="12" t="str">
        <f>IFERROR(IF(A1240+1&lt;=Duration*VLOOKUP(PaymentFrqcy,Mapping!A:B,2,FALSE),A1240+1,""),"")</f>
        <v/>
      </c>
      <c r="B1241" s="58" t="str">
        <f t="shared" si="114"/>
        <v/>
      </c>
      <c r="C1241" s="59" t="str">
        <f t="shared" si="109"/>
        <v/>
      </c>
      <c r="D1241" s="60" t="str">
        <f t="shared" si="110"/>
        <v/>
      </c>
      <c r="E1241" s="61" t="str">
        <f>IF(A1241="","",InterestRate/VLOOKUP(PaymentFrqcy,Mapping!$A:$B,2,FALSE))</f>
        <v/>
      </c>
      <c r="F1241" s="62" t="str">
        <f>IF(A1241="","",PMT(E1241,Duration*VLOOKUP(PaymentFrqcy,Mapping!A:B,2,FALSE),LoanAmount,,VLOOKUP(PaymentsDue,Mapping!$A:$B,2,FALSE)))</f>
        <v/>
      </c>
      <c r="G1241" s="62" t="str">
        <f>IF(A1241="","",PPMT(E1241,A1241,Duration*VLOOKUP(PaymentFrqcy,Mapping!A:B,2,FALSE),LoanAmount,,VLOOKUP(PaymentsDue,Mapping!$A:$B,2,FALSE)))</f>
        <v/>
      </c>
      <c r="H1241" s="62" t="str">
        <f>IF(A1241="","",IPMT(E1241,A1241,Duration*VLOOKUP(PaymentFrqcy,Mapping!$A:$B,2,FALSE),LoanAmount,,VLOOKUP(PaymentsDue,Mapping!$A:$B,2,FALSE)))</f>
        <v/>
      </c>
      <c r="I1241" s="58" t="str">
        <f t="shared" si="111"/>
        <v/>
      </c>
      <c r="J1241" s="12" t="str">
        <f t="shared" si="112"/>
        <v/>
      </c>
      <c r="K1241" s="78" t="str">
        <f t="shared" si="113"/>
        <v/>
      </c>
    </row>
    <row r="1242" spans="1:11" x14ac:dyDescent="0.2">
      <c r="A1242" s="12" t="str">
        <f>IFERROR(IF(A1241+1&lt;=Duration*VLOOKUP(PaymentFrqcy,Mapping!A:B,2,FALSE),A1241+1,""),"")</f>
        <v/>
      </c>
      <c r="B1242" s="58" t="str">
        <f t="shared" si="114"/>
        <v/>
      </c>
      <c r="C1242" s="59" t="str">
        <f t="shared" si="109"/>
        <v/>
      </c>
      <c r="D1242" s="60" t="str">
        <f t="shared" si="110"/>
        <v/>
      </c>
      <c r="E1242" s="61" t="str">
        <f>IF(A1242="","",InterestRate/VLOOKUP(PaymentFrqcy,Mapping!$A:$B,2,FALSE))</f>
        <v/>
      </c>
      <c r="F1242" s="62" t="str">
        <f>IF(A1242="","",PMT(E1242,Duration*VLOOKUP(PaymentFrqcy,Mapping!A:B,2,FALSE),LoanAmount,,VLOOKUP(PaymentsDue,Mapping!$A:$B,2,FALSE)))</f>
        <v/>
      </c>
      <c r="G1242" s="62" t="str">
        <f>IF(A1242="","",PPMT(E1242,A1242,Duration*VLOOKUP(PaymentFrqcy,Mapping!A:B,2,FALSE),LoanAmount,,VLOOKUP(PaymentsDue,Mapping!$A:$B,2,FALSE)))</f>
        <v/>
      </c>
      <c r="H1242" s="62" t="str">
        <f>IF(A1242="","",IPMT(E1242,A1242,Duration*VLOOKUP(PaymentFrqcy,Mapping!$A:$B,2,FALSE),LoanAmount,,VLOOKUP(PaymentsDue,Mapping!$A:$B,2,FALSE)))</f>
        <v/>
      </c>
      <c r="I1242" s="58" t="str">
        <f t="shared" si="111"/>
        <v/>
      </c>
      <c r="J1242" s="12" t="str">
        <f t="shared" si="112"/>
        <v/>
      </c>
      <c r="K1242" s="78" t="str">
        <f t="shared" si="113"/>
        <v/>
      </c>
    </row>
    <row r="1243" spans="1:11" x14ac:dyDescent="0.2">
      <c r="A1243" s="12" t="str">
        <f>IFERROR(IF(A1242+1&lt;=Duration*VLOOKUP(PaymentFrqcy,Mapping!A:B,2,FALSE),A1242+1,""),"")</f>
        <v/>
      </c>
      <c r="B1243" s="58" t="str">
        <f t="shared" si="114"/>
        <v/>
      </c>
      <c r="C1243" s="59" t="str">
        <f t="shared" si="109"/>
        <v/>
      </c>
      <c r="D1243" s="60" t="str">
        <f t="shared" si="110"/>
        <v/>
      </c>
      <c r="E1243" s="61" t="str">
        <f>IF(A1243="","",InterestRate/VLOOKUP(PaymentFrqcy,Mapping!$A:$B,2,FALSE))</f>
        <v/>
      </c>
      <c r="F1243" s="62" t="str">
        <f>IF(A1243="","",PMT(E1243,Duration*VLOOKUP(PaymentFrqcy,Mapping!A:B,2,FALSE),LoanAmount,,VLOOKUP(PaymentsDue,Mapping!$A:$B,2,FALSE)))</f>
        <v/>
      </c>
      <c r="G1243" s="62" t="str">
        <f>IF(A1243="","",PPMT(E1243,A1243,Duration*VLOOKUP(PaymentFrqcy,Mapping!A:B,2,FALSE),LoanAmount,,VLOOKUP(PaymentsDue,Mapping!$A:$B,2,FALSE)))</f>
        <v/>
      </c>
      <c r="H1243" s="62" t="str">
        <f>IF(A1243="","",IPMT(E1243,A1243,Duration*VLOOKUP(PaymentFrqcy,Mapping!$A:$B,2,FALSE),LoanAmount,,VLOOKUP(PaymentsDue,Mapping!$A:$B,2,FALSE)))</f>
        <v/>
      </c>
      <c r="I1243" s="58" t="str">
        <f t="shared" si="111"/>
        <v/>
      </c>
      <c r="J1243" s="12" t="str">
        <f t="shared" si="112"/>
        <v/>
      </c>
      <c r="K1243" s="78" t="str">
        <f t="shared" si="113"/>
        <v/>
      </c>
    </row>
    <row r="1244" spans="1:11" x14ac:dyDescent="0.2">
      <c r="A1244" s="12" t="str">
        <f>IFERROR(IF(A1243+1&lt;=Duration*VLOOKUP(PaymentFrqcy,Mapping!A:B,2,FALSE),A1243+1,""),"")</f>
        <v/>
      </c>
      <c r="B1244" s="58" t="str">
        <f t="shared" si="114"/>
        <v/>
      </c>
      <c r="C1244" s="59" t="str">
        <f t="shared" si="109"/>
        <v/>
      </c>
      <c r="D1244" s="60" t="str">
        <f t="shared" si="110"/>
        <v/>
      </c>
      <c r="E1244" s="61" t="str">
        <f>IF(A1244="","",InterestRate/VLOOKUP(PaymentFrqcy,Mapping!$A:$B,2,FALSE))</f>
        <v/>
      </c>
      <c r="F1244" s="62" t="str">
        <f>IF(A1244="","",PMT(E1244,Duration*VLOOKUP(PaymentFrqcy,Mapping!A:B,2,FALSE),LoanAmount,,VLOOKUP(PaymentsDue,Mapping!$A:$B,2,FALSE)))</f>
        <v/>
      </c>
      <c r="G1244" s="62" t="str">
        <f>IF(A1244="","",PPMT(E1244,A1244,Duration*VLOOKUP(PaymentFrqcy,Mapping!A:B,2,FALSE),LoanAmount,,VLOOKUP(PaymentsDue,Mapping!$A:$B,2,FALSE)))</f>
        <v/>
      </c>
      <c r="H1244" s="62" t="str">
        <f>IF(A1244="","",IPMT(E1244,A1244,Duration*VLOOKUP(PaymentFrqcy,Mapping!$A:$B,2,FALSE),LoanAmount,,VLOOKUP(PaymentsDue,Mapping!$A:$B,2,FALSE)))</f>
        <v/>
      </c>
      <c r="I1244" s="58" t="str">
        <f t="shared" si="111"/>
        <v/>
      </c>
      <c r="J1244" s="12" t="str">
        <f t="shared" si="112"/>
        <v/>
      </c>
      <c r="K1244" s="78" t="str">
        <f t="shared" si="113"/>
        <v/>
      </c>
    </row>
    <row r="1245" spans="1:11" x14ac:dyDescent="0.2">
      <c r="A1245" s="12" t="str">
        <f>IFERROR(IF(A1244+1&lt;=Duration*VLOOKUP(PaymentFrqcy,Mapping!A:B,2,FALSE),A1244+1,""),"")</f>
        <v/>
      </c>
      <c r="B1245" s="58" t="str">
        <f t="shared" si="114"/>
        <v/>
      </c>
      <c r="C1245" s="59" t="str">
        <f t="shared" si="109"/>
        <v/>
      </c>
      <c r="D1245" s="60" t="str">
        <f t="shared" si="110"/>
        <v/>
      </c>
      <c r="E1245" s="61" t="str">
        <f>IF(A1245="","",InterestRate/VLOOKUP(PaymentFrqcy,Mapping!$A:$B,2,FALSE))</f>
        <v/>
      </c>
      <c r="F1245" s="62" t="str">
        <f>IF(A1245="","",PMT(E1245,Duration*VLOOKUP(PaymentFrqcy,Mapping!A:B,2,FALSE),LoanAmount,,VLOOKUP(PaymentsDue,Mapping!$A:$B,2,FALSE)))</f>
        <v/>
      </c>
      <c r="G1245" s="62" t="str">
        <f>IF(A1245="","",PPMT(E1245,A1245,Duration*VLOOKUP(PaymentFrqcy,Mapping!A:B,2,FALSE),LoanAmount,,VLOOKUP(PaymentsDue,Mapping!$A:$B,2,FALSE)))</f>
        <v/>
      </c>
      <c r="H1245" s="62" t="str">
        <f>IF(A1245="","",IPMT(E1245,A1245,Duration*VLOOKUP(PaymentFrqcy,Mapping!$A:$B,2,FALSE),LoanAmount,,VLOOKUP(PaymentsDue,Mapping!$A:$B,2,FALSE)))</f>
        <v/>
      </c>
      <c r="I1245" s="58" t="str">
        <f t="shared" si="111"/>
        <v/>
      </c>
      <c r="J1245" s="12" t="str">
        <f t="shared" si="112"/>
        <v/>
      </c>
      <c r="K1245" s="78" t="str">
        <f t="shared" si="113"/>
        <v/>
      </c>
    </row>
    <row r="1246" spans="1:11" x14ac:dyDescent="0.2">
      <c r="A1246" s="12" t="str">
        <f>IFERROR(IF(A1245+1&lt;=Duration*VLOOKUP(PaymentFrqcy,Mapping!A:B,2,FALSE),A1245+1,""),"")</f>
        <v/>
      </c>
      <c r="B1246" s="58" t="str">
        <f t="shared" si="114"/>
        <v/>
      </c>
      <c r="C1246" s="59" t="str">
        <f t="shared" si="109"/>
        <v/>
      </c>
      <c r="D1246" s="60" t="str">
        <f t="shared" si="110"/>
        <v/>
      </c>
      <c r="E1246" s="61" t="str">
        <f>IF(A1246="","",InterestRate/VLOOKUP(PaymentFrqcy,Mapping!$A:$B,2,FALSE))</f>
        <v/>
      </c>
      <c r="F1246" s="62" t="str">
        <f>IF(A1246="","",PMT(E1246,Duration*VLOOKUP(PaymentFrqcy,Mapping!A:B,2,FALSE),LoanAmount,,VLOOKUP(PaymentsDue,Mapping!$A:$B,2,FALSE)))</f>
        <v/>
      </c>
      <c r="G1246" s="62" t="str">
        <f>IF(A1246="","",PPMT(E1246,A1246,Duration*VLOOKUP(PaymentFrqcy,Mapping!A:B,2,FALSE),LoanAmount,,VLOOKUP(PaymentsDue,Mapping!$A:$B,2,FALSE)))</f>
        <v/>
      </c>
      <c r="H1246" s="62" t="str">
        <f>IF(A1246="","",IPMT(E1246,A1246,Duration*VLOOKUP(PaymentFrqcy,Mapping!$A:$B,2,FALSE),LoanAmount,,VLOOKUP(PaymentsDue,Mapping!$A:$B,2,FALSE)))</f>
        <v/>
      </c>
      <c r="I1246" s="58" t="str">
        <f t="shared" si="111"/>
        <v/>
      </c>
      <c r="J1246" s="12" t="str">
        <f t="shared" si="112"/>
        <v/>
      </c>
      <c r="K1246" s="78" t="str">
        <f t="shared" si="113"/>
        <v/>
      </c>
    </row>
    <row r="1247" spans="1:11" x14ac:dyDescent="0.2">
      <c r="A1247" s="12" t="str">
        <f>IFERROR(IF(A1246+1&lt;=Duration*VLOOKUP(PaymentFrqcy,Mapping!A:B,2,FALSE),A1246+1,""),"")</f>
        <v/>
      </c>
      <c r="B1247" s="58" t="str">
        <f t="shared" si="114"/>
        <v/>
      </c>
      <c r="C1247" s="59" t="str">
        <f t="shared" si="109"/>
        <v/>
      </c>
      <c r="D1247" s="60" t="str">
        <f t="shared" si="110"/>
        <v/>
      </c>
      <c r="E1247" s="61" t="str">
        <f>IF(A1247="","",InterestRate/VLOOKUP(PaymentFrqcy,Mapping!$A:$B,2,FALSE))</f>
        <v/>
      </c>
      <c r="F1247" s="62" t="str">
        <f>IF(A1247="","",PMT(E1247,Duration*VLOOKUP(PaymentFrqcy,Mapping!A:B,2,FALSE),LoanAmount,,VLOOKUP(PaymentsDue,Mapping!$A:$B,2,FALSE)))</f>
        <v/>
      </c>
      <c r="G1247" s="62" t="str">
        <f>IF(A1247="","",PPMT(E1247,A1247,Duration*VLOOKUP(PaymentFrqcy,Mapping!A:B,2,FALSE),LoanAmount,,VLOOKUP(PaymentsDue,Mapping!$A:$B,2,FALSE)))</f>
        <v/>
      </c>
      <c r="H1247" s="62" t="str">
        <f>IF(A1247="","",IPMT(E1247,A1247,Duration*VLOOKUP(PaymentFrqcy,Mapping!$A:$B,2,FALSE),LoanAmount,,VLOOKUP(PaymentsDue,Mapping!$A:$B,2,FALSE)))</f>
        <v/>
      </c>
      <c r="I1247" s="58" t="str">
        <f t="shared" si="111"/>
        <v/>
      </c>
      <c r="J1247" s="12" t="str">
        <f t="shared" si="112"/>
        <v/>
      </c>
      <c r="K1247" s="78" t="str">
        <f t="shared" si="113"/>
        <v/>
      </c>
    </row>
    <row r="1248" spans="1:11" x14ac:dyDescent="0.2">
      <c r="A1248" s="12" t="str">
        <f>IFERROR(IF(A1247+1&lt;=Duration*VLOOKUP(PaymentFrqcy,Mapping!A:B,2,FALSE),A1247+1,""),"")</f>
        <v/>
      </c>
      <c r="B1248" s="58" t="str">
        <f t="shared" si="114"/>
        <v/>
      </c>
      <c r="C1248" s="59" t="str">
        <f t="shared" si="109"/>
        <v/>
      </c>
      <c r="D1248" s="60" t="str">
        <f t="shared" si="110"/>
        <v/>
      </c>
      <c r="E1248" s="61" t="str">
        <f>IF(A1248="","",InterestRate/VLOOKUP(PaymentFrqcy,Mapping!$A:$B,2,FALSE))</f>
        <v/>
      </c>
      <c r="F1248" s="62" t="str">
        <f>IF(A1248="","",PMT(E1248,Duration*VLOOKUP(PaymentFrqcy,Mapping!A:B,2,FALSE),LoanAmount,,VLOOKUP(PaymentsDue,Mapping!$A:$B,2,FALSE)))</f>
        <v/>
      </c>
      <c r="G1248" s="62" t="str">
        <f>IF(A1248="","",PPMT(E1248,A1248,Duration*VLOOKUP(PaymentFrqcy,Mapping!A:B,2,FALSE),LoanAmount,,VLOOKUP(PaymentsDue,Mapping!$A:$B,2,FALSE)))</f>
        <v/>
      </c>
      <c r="H1248" s="62" t="str">
        <f>IF(A1248="","",IPMT(E1248,A1248,Duration*VLOOKUP(PaymentFrqcy,Mapping!$A:$B,2,FALSE),LoanAmount,,VLOOKUP(PaymentsDue,Mapping!$A:$B,2,FALSE)))</f>
        <v/>
      </c>
      <c r="I1248" s="58" t="str">
        <f t="shared" si="111"/>
        <v/>
      </c>
      <c r="J1248" s="12" t="str">
        <f t="shared" si="112"/>
        <v/>
      </c>
      <c r="K1248" s="78" t="str">
        <f t="shared" si="113"/>
        <v/>
      </c>
    </row>
    <row r="1249" spans="1:11" x14ac:dyDescent="0.2">
      <c r="A1249" s="12" t="str">
        <f>IFERROR(IF(A1248+1&lt;=Duration*VLOOKUP(PaymentFrqcy,Mapping!A:B,2,FALSE),A1248+1,""),"")</f>
        <v/>
      </c>
      <c r="B1249" s="58" t="str">
        <f t="shared" si="114"/>
        <v/>
      </c>
      <c r="C1249" s="59" t="str">
        <f t="shared" si="109"/>
        <v/>
      </c>
      <c r="D1249" s="60" t="str">
        <f t="shared" si="110"/>
        <v/>
      </c>
      <c r="E1249" s="61" t="str">
        <f>IF(A1249="","",InterestRate/VLOOKUP(PaymentFrqcy,Mapping!$A:$B,2,FALSE))</f>
        <v/>
      </c>
      <c r="F1249" s="62" t="str">
        <f>IF(A1249="","",PMT(E1249,Duration*VLOOKUP(PaymentFrqcy,Mapping!A:B,2,FALSE),LoanAmount,,VLOOKUP(PaymentsDue,Mapping!$A:$B,2,FALSE)))</f>
        <v/>
      </c>
      <c r="G1249" s="62" t="str">
        <f>IF(A1249="","",PPMT(E1249,A1249,Duration*VLOOKUP(PaymentFrqcy,Mapping!A:B,2,FALSE),LoanAmount,,VLOOKUP(PaymentsDue,Mapping!$A:$B,2,FALSE)))</f>
        <v/>
      </c>
      <c r="H1249" s="62" t="str">
        <f>IF(A1249="","",IPMT(E1249,A1249,Duration*VLOOKUP(PaymentFrqcy,Mapping!$A:$B,2,FALSE),LoanAmount,,VLOOKUP(PaymentsDue,Mapping!$A:$B,2,FALSE)))</f>
        <v/>
      </c>
      <c r="I1249" s="58" t="str">
        <f t="shared" si="111"/>
        <v/>
      </c>
      <c r="J1249" s="12" t="str">
        <f t="shared" si="112"/>
        <v/>
      </c>
      <c r="K1249" s="78" t="str">
        <f t="shared" si="113"/>
        <v/>
      </c>
    </row>
    <row r="1250" spans="1:11" x14ac:dyDescent="0.2">
      <c r="A1250" s="12" t="str">
        <f>IFERROR(IF(A1249+1&lt;=Duration*VLOOKUP(PaymentFrqcy,Mapping!A:B,2,FALSE),A1249+1,""),"")</f>
        <v/>
      </c>
      <c r="B1250" s="58" t="str">
        <f t="shared" si="114"/>
        <v/>
      </c>
      <c r="C1250" s="59" t="str">
        <f t="shared" si="109"/>
        <v/>
      </c>
      <c r="D1250" s="60" t="str">
        <f t="shared" si="110"/>
        <v/>
      </c>
      <c r="E1250" s="61" t="str">
        <f>IF(A1250="","",InterestRate/VLOOKUP(PaymentFrqcy,Mapping!$A:$B,2,FALSE))</f>
        <v/>
      </c>
      <c r="F1250" s="62" t="str">
        <f>IF(A1250="","",PMT(E1250,Duration*VLOOKUP(PaymentFrqcy,Mapping!A:B,2,FALSE),LoanAmount,,VLOOKUP(PaymentsDue,Mapping!$A:$B,2,FALSE)))</f>
        <v/>
      </c>
      <c r="G1250" s="62" t="str">
        <f>IF(A1250="","",PPMT(E1250,A1250,Duration*VLOOKUP(PaymentFrqcy,Mapping!A:B,2,FALSE),LoanAmount,,VLOOKUP(PaymentsDue,Mapping!$A:$B,2,FALSE)))</f>
        <v/>
      </c>
      <c r="H1250" s="62" t="str">
        <f>IF(A1250="","",IPMT(E1250,A1250,Duration*VLOOKUP(PaymentFrqcy,Mapping!$A:$B,2,FALSE),LoanAmount,,VLOOKUP(PaymentsDue,Mapping!$A:$B,2,FALSE)))</f>
        <v/>
      </c>
      <c r="I1250" s="58" t="str">
        <f t="shared" si="111"/>
        <v/>
      </c>
      <c r="J1250" s="12" t="str">
        <f t="shared" si="112"/>
        <v/>
      </c>
      <c r="K1250" s="78" t="str">
        <f t="shared" si="113"/>
        <v/>
      </c>
    </row>
    <row r="1251" spans="1:11" x14ac:dyDescent="0.2">
      <c r="A1251" s="12" t="str">
        <f>IFERROR(IF(A1250+1&lt;=Duration*VLOOKUP(PaymentFrqcy,Mapping!A:B,2,FALSE),A1250+1,""),"")</f>
        <v/>
      </c>
      <c r="B1251" s="58" t="str">
        <f t="shared" si="114"/>
        <v/>
      </c>
      <c r="C1251" s="59" t="str">
        <f t="shared" si="109"/>
        <v/>
      </c>
      <c r="D1251" s="60" t="str">
        <f t="shared" si="110"/>
        <v/>
      </c>
      <c r="E1251" s="61" t="str">
        <f>IF(A1251="","",InterestRate/VLOOKUP(PaymentFrqcy,Mapping!$A:$B,2,FALSE))</f>
        <v/>
      </c>
      <c r="F1251" s="62" t="str">
        <f>IF(A1251="","",PMT(E1251,Duration*VLOOKUP(PaymentFrqcy,Mapping!A:B,2,FALSE),LoanAmount,,VLOOKUP(PaymentsDue,Mapping!$A:$B,2,FALSE)))</f>
        <v/>
      </c>
      <c r="G1251" s="62" t="str">
        <f>IF(A1251="","",PPMT(E1251,A1251,Duration*VLOOKUP(PaymentFrqcy,Mapping!A:B,2,FALSE),LoanAmount,,VLOOKUP(PaymentsDue,Mapping!$A:$B,2,FALSE)))</f>
        <v/>
      </c>
      <c r="H1251" s="62" t="str">
        <f>IF(A1251="","",IPMT(E1251,A1251,Duration*VLOOKUP(PaymentFrqcy,Mapping!$A:$B,2,FALSE),LoanAmount,,VLOOKUP(PaymentsDue,Mapping!$A:$B,2,FALSE)))</f>
        <v/>
      </c>
      <c r="I1251" s="58" t="str">
        <f t="shared" si="111"/>
        <v/>
      </c>
      <c r="J1251" s="12" t="str">
        <f t="shared" si="112"/>
        <v/>
      </c>
      <c r="K1251" s="78" t="str">
        <f t="shared" si="113"/>
        <v/>
      </c>
    </row>
    <row r="1252" spans="1:11" x14ac:dyDescent="0.2">
      <c r="A1252" s="12" t="str">
        <f>IFERROR(IF(A1251+1&lt;=Duration*VLOOKUP(PaymentFrqcy,Mapping!A:B,2,FALSE),A1251+1,""),"")</f>
        <v/>
      </c>
      <c r="B1252" s="58" t="str">
        <f t="shared" si="114"/>
        <v/>
      </c>
      <c r="C1252" s="59" t="str">
        <f t="shared" si="109"/>
        <v/>
      </c>
      <c r="D1252" s="60" t="str">
        <f t="shared" si="110"/>
        <v/>
      </c>
      <c r="E1252" s="61" t="str">
        <f>IF(A1252="","",InterestRate/VLOOKUP(PaymentFrqcy,Mapping!$A:$B,2,FALSE))</f>
        <v/>
      </c>
      <c r="F1252" s="62" t="str">
        <f>IF(A1252="","",PMT(E1252,Duration*VLOOKUP(PaymentFrqcy,Mapping!A:B,2,FALSE),LoanAmount,,VLOOKUP(PaymentsDue,Mapping!$A:$B,2,FALSE)))</f>
        <v/>
      </c>
      <c r="G1252" s="62" t="str">
        <f>IF(A1252="","",PPMT(E1252,A1252,Duration*VLOOKUP(PaymentFrqcy,Mapping!A:B,2,FALSE),LoanAmount,,VLOOKUP(PaymentsDue,Mapping!$A:$B,2,FALSE)))</f>
        <v/>
      </c>
      <c r="H1252" s="62" t="str">
        <f>IF(A1252="","",IPMT(E1252,A1252,Duration*VLOOKUP(PaymentFrqcy,Mapping!$A:$B,2,FALSE),LoanAmount,,VLOOKUP(PaymentsDue,Mapping!$A:$B,2,FALSE)))</f>
        <v/>
      </c>
      <c r="I1252" s="58" t="str">
        <f t="shared" si="111"/>
        <v/>
      </c>
      <c r="J1252" s="12" t="str">
        <f t="shared" si="112"/>
        <v/>
      </c>
      <c r="K1252" s="78" t="str">
        <f t="shared" si="113"/>
        <v/>
      </c>
    </row>
    <row r="1253" spans="1:11" x14ac:dyDescent="0.2">
      <c r="A1253" s="12" t="str">
        <f>IFERROR(IF(A1252+1&lt;=Duration*VLOOKUP(PaymentFrqcy,Mapping!A:B,2,FALSE),A1252+1,""),"")</f>
        <v/>
      </c>
      <c r="B1253" s="58" t="str">
        <f t="shared" si="114"/>
        <v/>
      </c>
      <c r="C1253" s="59" t="str">
        <f t="shared" si="109"/>
        <v/>
      </c>
      <c r="D1253" s="60" t="str">
        <f t="shared" si="110"/>
        <v/>
      </c>
      <c r="E1253" s="61" t="str">
        <f>IF(A1253="","",InterestRate/VLOOKUP(PaymentFrqcy,Mapping!$A:$B,2,FALSE))</f>
        <v/>
      </c>
      <c r="F1253" s="62" t="str">
        <f>IF(A1253="","",PMT(E1253,Duration*VLOOKUP(PaymentFrqcy,Mapping!A:B,2,FALSE),LoanAmount,,VLOOKUP(PaymentsDue,Mapping!$A:$B,2,FALSE)))</f>
        <v/>
      </c>
      <c r="G1253" s="62" t="str">
        <f>IF(A1253="","",PPMT(E1253,A1253,Duration*VLOOKUP(PaymentFrqcy,Mapping!A:B,2,FALSE),LoanAmount,,VLOOKUP(PaymentsDue,Mapping!$A:$B,2,FALSE)))</f>
        <v/>
      </c>
      <c r="H1253" s="62" t="str">
        <f>IF(A1253="","",IPMT(E1253,A1253,Duration*VLOOKUP(PaymentFrqcy,Mapping!$A:$B,2,FALSE),LoanAmount,,VLOOKUP(PaymentsDue,Mapping!$A:$B,2,FALSE)))</f>
        <v/>
      </c>
      <c r="I1253" s="58" t="str">
        <f t="shared" si="111"/>
        <v/>
      </c>
      <c r="J1253" s="12" t="str">
        <f t="shared" si="112"/>
        <v/>
      </c>
      <c r="K1253" s="78" t="str">
        <f t="shared" si="113"/>
        <v/>
      </c>
    </row>
    <row r="1254" spans="1:11" x14ac:dyDescent="0.2">
      <c r="A1254" s="12" t="str">
        <f>IFERROR(IF(A1253+1&lt;=Duration*VLOOKUP(PaymentFrqcy,Mapping!A:B,2,FALSE),A1253+1,""),"")</f>
        <v/>
      </c>
      <c r="B1254" s="58" t="str">
        <f t="shared" si="114"/>
        <v/>
      </c>
      <c r="C1254" s="59" t="str">
        <f t="shared" si="109"/>
        <v/>
      </c>
      <c r="D1254" s="60" t="str">
        <f t="shared" si="110"/>
        <v/>
      </c>
      <c r="E1254" s="61" t="str">
        <f>IF(A1254="","",InterestRate/VLOOKUP(PaymentFrqcy,Mapping!$A:$B,2,FALSE))</f>
        <v/>
      </c>
      <c r="F1254" s="62" t="str">
        <f>IF(A1254="","",PMT(E1254,Duration*VLOOKUP(PaymentFrqcy,Mapping!A:B,2,FALSE),LoanAmount,,VLOOKUP(PaymentsDue,Mapping!$A:$B,2,FALSE)))</f>
        <v/>
      </c>
      <c r="G1254" s="62" t="str">
        <f>IF(A1254="","",PPMT(E1254,A1254,Duration*VLOOKUP(PaymentFrqcy,Mapping!A:B,2,FALSE),LoanAmount,,VLOOKUP(PaymentsDue,Mapping!$A:$B,2,FALSE)))</f>
        <v/>
      </c>
      <c r="H1254" s="62" t="str">
        <f>IF(A1254="","",IPMT(E1254,A1254,Duration*VLOOKUP(PaymentFrqcy,Mapping!$A:$B,2,FALSE),LoanAmount,,VLOOKUP(PaymentsDue,Mapping!$A:$B,2,FALSE)))</f>
        <v/>
      </c>
      <c r="I1254" s="58" t="str">
        <f t="shared" si="111"/>
        <v/>
      </c>
      <c r="J1254" s="12" t="str">
        <f t="shared" si="112"/>
        <v/>
      </c>
      <c r="K1254" s="78" t="str">
        <f t="shared" si="113"/>
        <v/>
      </c>
    </row>
    <row r="1255" spans="1:11" x14ac:dyDescent="0.2">
      <c r="A1255" s="12" t="str">
        <f>IFERROR(IF(A1254+1&lt;=Duration*VLOOKUP(PaymentFrqcy,Mapping!A:B,2,FALSE),A1254+1,""),"")</f>
        <v/>
      </c>
      <c r="B1255" s="58" t="str">
        <f t="shared" si="114"/>
        <v/>
      </c>
      <c r="C1255" s="59" t="str">
        <f t="shared" si="109"/>
        <v/>
      </c>
      <c r="D1255" s="60" t="str">
        <f t="shared" si="110"/>
        <v/>
      </c>
      <c r="E1255" s="61" t="str">
        <f>IF(A1255="","",InterestRate/VLOOKUP(PaymentFrqcy,Mapping!$A:$B,2,FALSE))</f>
        <v/>
      </c>
      <c r="F1255" s="62" t="str">
        <f>IF(A1255="","",PMT(E1255,Duration*VLOOKUP(PaymentFrqcy,Mapping!A:B,2,FALSE),LoanAmount,,VLOOKUP(PaymentsDue,Mapping!$A:$B,2,FALSE)))</f>
        <v/>
      </c>
      <c r="G1255" s="62" t="str">
        <f>IF(A1255="","",PPMT(E1255,A1255,Duration*VLOOKUP(PaymentFrqcy,Mapping!A:B,2,FALSE),LoanAmount,,VLOOKUP(PaymentsDue,Mapping!$A:$B,2,FALSE)))</f>
        <v/>
      </c>
      <c r="H1255" s="62" t="str">
        <f>IF(A1255="","",IPMT(E1255,A1255,Duration*VLOOKUP(PaymentFrqcy,Mapping!$A:$B,2,FALSE),LoanAmount,,VLOOKUP(PaymentsDue,Mapping!$A:$B,2,FALSE)))</f>
        <v/>
      </c>
      <c r="I1255" s="58" t="str">
        <f t="shared" si="111"/>
        <v/>
      </c>
      <c r="J1255" s="12" t="str">
        <f t="shared" si="112"/>
        <v/>
      </c>
      <c r="K1255" s="78" t="str">
        <f t="shared" si="113"/>
        <v/>
      </c>
    </row>
    <row r="1256" spans="1:11" x14ac:dyDescent="0.2">
      <c r="A1256" s="12" t="str">
        <f>IFERROR(IF(A1255+1&lt;=Duration*VLOOKUP(PaymentFrqcy,Mapping!A:B,2,FALSE),A1255+1,""),"")</f>
        <v/>
      </c>
      <c r="B1256" s="58" t="str">
        <f t="shared" si="114"/>
        <v/>
      </c>
      <c r="C1256" s="59" t="str">
        <f t="shared" si="109"/>
        <v/>
      </c>
      <c r="D1256" s="60" t="str">
        <f t="shared" si="110"/>
        <v/>
      </c>
      <c r="E1256" s="61" t="str">
        <f>IF(A1256="","",InterestRate/VLOOKUP(PaymentFrqcy,Mapping!$A:$B,2,FALSE))</f>
        <v/>
      </c>
      <c r="F1256" s="62" t="str">
        <f>IF(A1256="","",PMT(E1256,Duration*VLOOKUP(PaymentFrqcy,Mapping!A:B,2,FALSE),LoanAmount,,VLOOKUP(PaymentsDue,Mapping!$A:$B,2,FALSE)))</f>
        <v/>
      </c>
      <c r="G1256" s="62" t="str">
        <f>IF(A1256="","",PPMT(E1256,A1256,Duration*VLOOKUP(PaymentFrqcy,Mapping!A:B,2,FALSE),LoanAmount,,VLOOKUP(PaymentsDue,Mapping!$A:$B,2,FALSE)))</f>
        <v/>
      </c>
      <c r="H1256" s="62" t="str">
        <f>IF(A1256="","",IPMT(E1256,A1256,Duration*VLOOKUP(PaymentFrqcy,Mapping!$A:$B,2,FALSE),LoanAmount,,VLOOKUP(PaymentsDue,Mapping!$A:$B,2,FALSE)))</f>
        <v/>
      </c>
      <c r="I1256" s="58" t="str">
        <f t="shared" si="111"/>
        <v/>
      </c>
      <c r="J1256" s="12" t="str">
        <f t="shared" si="112"/>
        <v/>
      </c>
      <c r="K1256" s="78" t="str">
        <f t="shared" si="113"/>
        <v/>
      </c>
    </row>
    <row r="1257" spans="1:11" x14ac:dyDescent="0.2">
      <c r="A1257" s="12" t="str">
        <f>IFERROR(IF(A1256+1&lt;=Duration*VLOOKUP(PaymentFrqcy,Mapping!A:B,2,FALSE),A1256+1,""),"")</f>
        <v/>
      </c>
      <c r="B1257" s="58" t="str">
        <f t="shared" si="114"/>
        <v/>
      </c>
      <c r="C1257" s="59" t="str">
        <f t="shared" si="109"/>
        <v/>
      </c>
      <c r="D1257" s="60" t="str">
        <f t="shared" si="110"/>
        <v/>
      </c>
      <c r="E1257" s="61" t="str">
        <f>IF(A1257="","",InterestRate/VLOOKUP(PaymentFrqcy,Mapping!$A:$B,2,FALSE))</f>
        <v/>
      </c>
      <c r="F1257" s="62" t="str">
        <f>IF(A1257="","",PMT(E1257,Duration*VLOOKUP(PaymentFrqcy,Mapping!A:B,2,FALSE),LoanAmount,,VLOOKUP(PaymentsDue,Mapping!$A:$B,2,FALSE)))</f>
        <v/>
      </c>
      <c r="G1257" s="62" t="str">
        <f>IF(A1257="","",PPMT(E1257,A1257,Duration*VLOOKUP(PaymentFrqcy,Mapping!A:B,2,FALSE),LoanAmount,,VLOOKUP(PaymentsDue,Mapping!$A:$B,2,FALSE)))</f>
        <v/>
      </c>
      <c r="H1257" s="62" t="str">
        <f>IF(A1257="","",IPMT(E1257,A1257,Duration*VLOOKUP(PaymentFrqcy,Mapping!$A:$B,2,FALSE),LoanAmount,,VLOOKUP(PaymentsDue,Mapping!$A:$B,2,FALSE)))</f>
        <v/>
      </c>
      <c r="I1257" s="58" t="str">
        <f t="shared" si="111"/>
        <v/>
      </c>
      <c r="J1257" s="12" t="str">
        <f t="shared" si="112"/>
        <v/>
      </c>
      <c r="K1257" s="78" t="str">
        <f t="shared" si="113"/>
        <v/>
      </c>
    </row>
    <row r="1258" spans="1:11" x14ac:dyDescent="0.2">
      <c r="A1258" s="12" t="str">
        <f>IFERROR(IF(A1257+1&lt;=Duration*VLOOKUP(PaymentFrqcy,Mapping!A:B,2,FALSE),A1257+1,""),"")</f>
        <v/>
      </c>
      <c r="B1258" s="58" t="str">
        <f t="shared" si="114"/>
        <v/>
      </c>
      <c r="C1258" s="59" t="str">
        <f t="shared" si="109"/>
        <v/>
      </c>
      <c r="D1258" s="60" t="str">
        <f t="shared" si="110"/>
        <v/>
      </c>
      <c r="E1258" s="61" t="str">
        <f>IF(A1258="","",InterestRate/VLOOKUP(PaymentFrqcy,Mapping!$A:$B,2,FALSE))</f>
        <v/>
      </c>
      <c r="F1258" s="62" t="str">
        <f>IF(A1258="","",PMT(E1258,Duration*VLOOKUP(PaymentFrqcy,Mapping!A:B,2,FALSE),LoanAmount,,VLOOKUP(PaymentsDue,Mapping!$A:$B,2,FALSE)))</f>
        <v/>
      </c>
      <c r="G1258" s="62" t="str">
        <f>IF(A1258="","",PPMT(E1258,A1258,Duration*VLOOKUP(PaymentFrqcy,Mapping!A:B,2,FALSE),LoanAmount,,VLOOKUP(PaymentsDue,Mapping!$A:$B,2,FALSE)))</f>
        <v/>
      </c>
      <c r="H1258" s="62" t="str">
        <f>IF(A1258="","",IPMT(E1258,A1258,Duration*VLOOKUP(PaymentFrqcy,Mapping!$A:$B,2,FALSE),LoanAmount,,VLOOKUP(PaymentsDue,Mapping!$A:$B,2,FALSE)))</f>
        <v/>
      </c>
      <c r="I1258" s="58" t="str">
        <f t="shared" si="111"/>
        <v/>
      </c>
      <c r="J1258" s="12" t="str">
        <f t="shared" si="112"/>
        <v/>
      </c>
      <c r="K1258" s="78" t="str">
        <f t="shared" si="113"/>
        <v/>
      </c>
    </row>
    <row r="1259" spans="1:11" x14ac:dyDescent="0.2">
      <c r="A1259" s="12" t="str">
        <f>IFERROR(IF(A1258+1&lt;=Duration*VLOOKUP(PaymentFrqcy,Mapping!A:B,2,FALSE),A1258+1,""),"")</f>
        <v/>
      </c>
      <c r="B1259" s="58" t="str">
        <f t="shared" si="114"/>
        <v/>
      </c>
      <c r="C1259" s="59" t="str">
        <f t="shared" si="109"/>
        <v/>
      </c>
      <c r="D1259" s="60" t="str">
        <f t="shared" si="110"/>
        <v/>
      </c>
      <c r="E1259" s="61" t="str">
        <f>IF(A1259="","",InterestRate/VLOOKUP(PaymentFrqcy,Mapping!$A:$B,2,FALSE))</f>
        <v/>
      </c>
      <c r="F1259" s="62" t="str">
        <f>IF(A1259="","",PMT(E1259,Duration*VLOOKUP(PaymentFrqcy,Mapping!A:B,2,FALSE),LoanAmount,,VLOOKUP(PaymentsDue,Mapping!$A:$B,2,FALSE)))</f>
        <v/>
      </c>
      <c r="G1259" s="62" t="str">
        <f>IF(A1259="","",PPMT(E1259,A1259,Duration*VLOOKUP(PaymentFrqcy,Mapping!A:B,2,FALSE),LoanAmount,,VLOOKUP(PaymentsDue,Mapping!$A:$B,2,FALSE)))</f>
        <v/>
      </c>
      <c r="H1259" s="62" t="str">
        <f>IF(A1259="","",IPMT(E1259,A1259,Duration*VLOOKUP(PaymentFrqcy,Mapping!$A:$B,2,FALSE),LoanAmount,,VLOOKUP(PaymentsDue,Mapping!$A:$B,2,FALSE)))</f>
        <v/>
      </c>
      <c r="I1259" s="58" t="str">
        <f t="shared" si="111"/>
        <v/>
      </c>
      <c r="J1259" s="12" t="str">
        <f t="shared" si="112"/>
        <v/>
      </c>
      <c r="K1259" s="78" t="str">
        <f t="shared" si="113"/>
        <v/>
      </c>
    </row>
    <row r="1260" spans="1:11" x14ac:dyDescent="0.2">
      <c r="A1260" s="12" t="str">
        <f>IFERROR(IF(A1259+1&lt;=Duration*VLOOKUP(PaymentFrqcy,Mapping!A:B,2,FALSE),A1259+1,""),"")</f>
        <v/>
      </c>
      <c r="B1260" s="58" t="str">
        <f t="shared" si="114"/>
        <v/>
      </c>
      <c r="C1260" s="59" t="str">
        <f t="shared" si="109"/>
        <v/>
      </c>
      <c r="D1260" s="60" t="str">
        <f t="shared" si="110"/>
        <v/>
      </c>
      <c r="E1260" s="61" t="str">
        <f>IF(A1260="","",InterestRate/VLOOKUP(PaymentFrqcy,Mapping!$A:$B,2,FALSE))</f>
        <v/>
      </c>
      <c r="F1260" s="62" t="str">
        <f>IF(A1260="","",PMT(E1260,Duration*VLOOKUP(PaymentFrqcy,Mapping!A:B,2,FALSE),LoanAmount,,VLOOKUP(PaymentsDue,Mapping!$A:$B,2,FALSE)))</f>
        <v/>
      </c>
      <c r="G1260" s="62" t="str">
        <f>IF(A1260="","",PPMT(E1260,A1260,Duration*VLOOKUP(PaymentFrqcy,Mapping!A:B,2,FALSE),LoanAmount,,VLOOKUP(PaymentsDue,Mapping!$A:$B,2,FALSE)))</f>
        <v/>
      </c>
      <c r="H1260" s="62" t="str">
        <f>IF(A1260="","",IPMT(E1260,A1260,Duration*VLOOKUP(PaymentFrqcy,Mapping!$A:$B,2,FALSE),LoanAmount,,VLOOKUP(PaymentsDue,Mapping!$A:$B,2,FALSE)))</f>
        <v/>
      </c>
      <c r="I1260" s="58" t="str">
        <f t="shared" si="111"/>
        <v/>
      </c>
      <c r="J1260" s="12" t="str">
        <f t="shared" si="112"/>
        <v/>
      </c>
      <c r="K1260" s="78" t="str">
        <f t="shared" si="113"/>
        <v/>
      </c>
    </row>
    <row r="1261" spans="1:11" x14ac:dyDescent="0.2">
      <c r="A1261" s="12" t="str">
        <f>IFERROR(IF(A1260+1&lt;=Duration*VLOOKUP(PaymentFrqcy,Mapping!A:B,2,FALSE),A1260+1,""),"")</f>
        <v/>
      </c>
      <c r="B1261" s="58" t="str">
        <f t="shared" si="114"/>
        <v/>
      </c>
      <c r="C1261" s="59" t="str">
        <f t="shared" si="109"/>
        <v/>
      </c>
      <c r="D1261" s="60" t="str">
        <f t="shared" si="110"/>
        <v/>
      </c>
      <c r="E1261" s="61" t="str">
        <f>IF(A1261="","",InterestRate/VLOOKUP(PaymentFrqcy,Mapping!$A:$B,2,FALSE))</f>
        <v/>
      </c>
      <c r="F1261" s="62" t="str">
        <f>IF(A1261="","",PMT(E1261,Duration*VLOOKUP(PaymentFrqcy,Mapping!A:B,2,FALSE),LoanAmount,,VLOOKUP(PaymentsDue,Mapping!$A:$B,2,FALSE)))</f>
        <v/>
      </c>
      <c r="G1261" s="62" t="str">
        <f>IF(A1261="","",PPMT(E1261,A1261,Duration*VLOOKUP(PaymentFrqcy,Mapping!A:B,2,FALSE),LoanAmount,,VLOOKUP(PaymentsDue,Mapping!$A:$B,2,FALSE)))</f>
        <v/>
      </c>
      <c r="H1261" s="62" t="str">
        <f>IF(A1261="","",IPMT(E1261,A1261,Duration*VLOOKUP(PaymentFrqcy,Mapping!$A:$B,2,FALSE),LoanAmount,,VLOOKUP(PaymentsDue,Mapping!$A:$B,2,FALSE)))</f>
        <v/>
      </c>
      <c r="I1261" s="58" t="str">
        <f t="shared" si="111"/>
        <v/>
      </c>
      <c r="J1261" s="12" t="str">
        <f t="shared" si="112"/>
        <v/>
      </c>
      <c r="K1261" s="78" t="str">
        <f t="shared" si="113"/>
        <v/>
      </c>
    </row>
    <row r="1262" spans="1:11" x14ac:dyDescent="0.2">
      <c r="A1262" s="12" t="str">
        <f>IFERROR(IF(A1261+1&lt;=Duration*VLOOKUP(PaymentFrqcy,Mapping!A:B,2,FALSE),A1261+1,""),"")</f>
        <v/>
      </c>
      <c r="B1262" s="58" t="str">
        <f t="shared" si="114"/>
        <v/>
      </c>
      <c r="C1262" s="59" t="str">
        <f t="shared" ref="C1262:C1325" si="115">IF(AND(A1262&lt;&gt;"",PaymentFrqcy="Monthly"),DATE(YEAR(C1261),MONTH(C1261)+1,DAY(C1261)),IF(AND(A1262&lt;&gt;"",PaymentFrqcy="Quarterly"),DATE(YEAR(C1261),MONTH(C1261)+3,DAY(C1261)),IF(AND(A1262&lt;&gt;"",PaymentFrqcy="Semi-Annually"),DATE(YEAR(C1261),MONTH(C1261)+6,DAY(C1261)),"")))</f>
        <v/>
      </c>
      <c r="D1262" s="60" t="str">
        <f t="shared" ref="D1262:D1325" si="116">IFERROR(YEAR(C1262),"")</f>
        <v/>
      </c>
      <c r="E1262" s="61" t="str">
        <f>IF(A1262="","",InterestRate/VLOOKUP(PaymentFrqcy,Mapping!$A:$B,2,FALSE))</f>
        <v/>
      </c>
      <c r="F1262" s="62" t="str">
        <f>IF(A1262="","",PMT(E1262,Duration*VLOOKUP(PaymentFrqcy,Mapping!A:B,2,FALSE),LoanAmount,,VLOOKUP(PaymentsDue,Mapping!$A:$B,2,FALSE)))</f>
        <v/>
      </c>
      <c r="G1262" s="62" t="str">
        <f>IF(A1262="","",PPMT(E1262,A1262,Duration*VLOOKUP(PaymentFrqcy,Mapping!A:B,2,FALSE),LoanAmount,,VLOOKUP(PaymentsDue,Mapping!$A:$B,2,FALSE)))</f>
        <v/>
      </c>
      <c r="H1262" s="62" t="str">
        <f>IF(A1262="","",IPMT(E1262,A1262,Duration*VLOOKUP(PaymentFrqcy,Mapping!$A:$B,2,FALSE),LoanAmount,,VLOOKUP(PaymentsDue,Mapping!$A:$B,2,FALSE)))</f>
        <v/>
      </c>
      <c r="I1262" s="58" t="str">
        <f t="shared" ref="I1262:I1325" si="117">IFERROR(B1262+G1262,"")</f>
        <v/>
      </c>
      <c r="J1262" s="12" t="str">
        <f t="shared" ref="J1262:J1325" si="118">IF(A1262="","",MONTH(C1262))</f>
        <v/>
      </c>
      <c r="K1262" s="78" t="str">
        <f t="shared" ref="K1262:K1325" si="119">IF(A1262="","",YEAR(C1262))</f>
        <v/>
      </c>
    </row>
    <row r="1263" spans="1:11" x14ac:dyDescent="0.2">
      <c r="A1263" s="12" t="str">
        <f>IFERROR(IF(A1262+1&lt;=Duration*VLOOKUP(PaymentFrqcy,Mapping!A:B,2,FALSE),A1262+1,""),"")</f>
        <v/>
      </c>
      <c r="B1263" s="58" t="str">
        <f t="shared" si="114"/>
        <v/>
      </c>
      <c r="C1263" s="59" t="str">
        <f t="shared" si="115"/>
        <v/>
      </c>
      <c r="D1263" s="60" t="str">
        <f t="shared" si="116"/>
        <v/>
      </c>
      <c r="E1263" s="61" t="str">
        <f>IF(A1263="","",InterestRate/VLOOKUP(PaymentFrqcy,Mapping!$A:$B,2,FALSE))</f>
        <v/>
      </c>
      <c r="F1263" s="62" t="str">
        <f>IF(A1263="","",PMT(E1263,Duration*VLOOKUP(PaymentFrqcy,Mapping!A:B,2,FALSE),LoanAmount,,VLOOKUP(PaymentsDue,Mapping!$A:$B,2,FALSE)))</f>
        <v/>
      </c>
      <c r="G1263" s="62" t="str">
        <f>IF(A1263="","",PPMT(E1263,A1263,Duration*VLOOKUP(PaymentFrqcy,Mapping!A:B,2,FALSE),LoanAmount,,VLOOKUP(PaymentsDue,Mapping!$A:$B,2,FALSE)))</f>
        <v/>
      </c>
      <c r="H1263" s="62" t="str">
        <f>IF(A1263="","",IPMT(E1263,A1263,Duration*VLOOKUP(PaymentFrqcy,Mapping!$A:$B,2,FALSE),LoanAmount,,VLOOKUP(PaymentsDue,Mapping!$A:$B,2,FALSE)))</f>
        <v/>
      </c>
      <c r="I1263" s="58" t="str">
        <f t="shared" si="117"/>
        <v/>
      </c>
      <c r="J1263" s="12" t="str">
        <f t="shared" si="118"/>
        <v/>
      </c>
      <c r="K1263" s="78" t="str">
        <f t="shared" si="119"/>
        <v/>
      </c>
    </row>
    <row r="1264" spans="1:11" x14ac:dyDescent="0.2">
      <c r="A1264" s="12" t="str">
        <f>IFERROR(IF(A1263+1&lt;=Duration*VLOOKUP(PaymentFrqcy,Mapping!A:B,2,FALSE),A1263+1,""),"")</f>
        <v/>
      </c>
      <c r="B1264" s="58" t="str">
        <f t="shared" si="114"/>
        <v/>
      </c>
      <c r="C1264" s="59" t="str">
        <f t="shared" si="115"/>
        <v/>
      </c>
      <c r="D1264" s="60" t="str">
        <f t="shared" si="116"/>
        <v/>
      </c>
      <c r="E1264" s="61" t="str">
        <f>IF(A1264="","",InterestRate/VLOOKUP(PaymentFrqcy,Mapping!$A:$B,2,FALSE))</f>
        <v/>
      </c>
      <c r="F1264" s="62" t="str">
        <f>IF(A1264="","",PMT(E1264,Duration*VLOOKUP(PaymentFrqcy,Mapping!A:B,2,FALSE),LoanAmount,,VLOOKUP(PaymentsDue,Mapping!$A:$B,2,FALSE)))</f>
        <v/>
      </c>
      <c r="G1264" s="62" t="str">
        <f>IF(A1264="","",PPMT(E1264,A1264,Duration*VLOOKUP(PaymentFrqcy,Mapping!A:B,2,FALSE),LoanAmount,,VLOOKUP(PaymentsDue,Mapping!$A:$B,2,FALSE)))</f>
        <v/>
      </c>
      <c r="H1264" s="62" t="str">
        <f>IF(A1264="","",IPMT(E1264,A1264,Duration*VLOOKUP(PaymentFrqcy,Mapping!$A:$B,2,FALSE),LoanAmount,,VLOOKUP(PaymentsDue,Mapping!$A:$B,2,FALSE)))</f>
        <v/>
      </c>
      <c r="I1264" s="58" t="str">
        <f t="shared" si="117"/>
        <v/>
      </c>
      <c r="J1264" s="12" t="str">
        <f t="shared" si="118"/>
        <v/>
      </c>
      <c r="K1264" s="78" t="str">
        <f t="shared" si="119"/>
        <v/>
      </c>
    </row>
    <row r="1265" spans="1:11" x14ac:dyDescent="0.2">
      <c r="A1265" s="12" t="str">
        <f>IFERROR(IF(A1264+1&lt;=Duration*VLOOKUP(PaymentFrqcy,Mapping!A:B,2,FALSE),A1264+1,""),"")</f>
        <v/>
      </c>
      <c r="B1265" s="58" t="str">
        <f t="shared" si="114"/>
        <v/>
      </c>
      <c r="C1265" s="59" t="str">
        <f t="shared" si="115"/>
        <v/>
      </c>
      <c r="D1265" s="60" t="str">
        <f t="shared" si="116"/>
        <v/>
      </c>
      <c r="E1265" s="61" t="str">
        <f>IF(A1265="","",InterestRate/VLOOKUP(PaymentFrqcy,Mapping!$A:$B,2,FALSE))</f>
        <v/>
      </c>
      <c r="F1265" s="62" t="str">
        <f>IF(A1265="","",PMT(E1265,Duration*VLOOKUP(PaymentFrqcy,Mapping!A:B,2,FALSE),LoanAmount,,VLOOKUP(PaymentsDue,Mapping!$A:$B,2,FALSE)))</f>
        <v/>
      </c>
      <c r="G1265" s="62" t="str">
        <f>IF(A1265="","",PPMT(E1265,A1265,Duration*VLOOKUP(PaymentFrqcy,Mapping!A:B,2,FALSE),LoanAmount,,VLOOKUP(PaymentsDue,Mapping!$A:$B,2,FALSE)))</f>
        <v/>
      </c>
      <c r="H1265" s="62" t="str">
        <f>IF(A1265="","",IPMT(E1265,A1265,Duration*VLOOKUP(PaymentFrqcy,Mapping!$A:$B,2,FALSE),LoanAmount,,VLOOKUP(PaymentsDue,Mapping!$A:$B,2,FALSE)))</f>
        <v/>
      </c>
      <c r="I1265" s="58" t="str">
        <f t="shared" si="117"/>
        <v/>
      </c>
      <c r="J1265" s="12" t="str">
        <f t="shared" si="118"/>
        <v/>
      </c>
      <c r="K1265" s="78" t="str">
        <f t="shared" si="119"/>
        <v/>
      </c>
    </row>
    <row r="1266" spans="1:11" x14ac:dyDescent="0.2">
      <c r="A1266" s="12" t="str">
        <f>IFERROR(IF(A1265+1&lt;=Duration*VLOOKUP(PaymentFrqcy,Mapping!A:B,2,FALSE),A1265+1,""),"")</f>
        <v/>
      </c>
      <c r="B1266" s="58" t="str">
        <f t="shared" si="114"/>
        <v/>
      </c>
      <c r="C1266" s="59" t="str">
        <f t="shared" si="115"/>
        <v/>
      </c>
      <c r="D1266" s="60" t="str">
        <f t="shared" si="116"/>
        <v/>
      </c>
      <c r="E1266" s="61" t="str">
        <f>IF(A1266="","",InterestRate/VLOOKUP(PaymentFrqcy,Mapping!$A:$B,2,FALSE))</f>
        <v/>
      </c>
      <c r="F1266" s="62" t="str">
        <f>IF(A1266="","",PMT(E1266,Duration*VLOOKUP(PaymentFrqcy,Mapping!A:B,2,FALSE),LoanAmount,,VLOOKUP(PaymentsDue,Mapping!$A:$B,2,FALSE)))</f>
        <v/>
      </c>
      <c r="G1266" s="62" t="str">
        <f>IF(A1266="","",PPMT(E1266,A1266,Duration*VLOOKUP(PaymentFrqcy,Mapping!A:B,2,FALSE),LoanAmount,,VLOOKUP(PaymentsDue,Mapping!$A:$B,2,FALSE)))</f>
        <v/>
      </c>
      <c r="H1266" s="62" t="str">
        <f>IF(A1266="","",IPMT(E1266,A1266,Duration*VLOOKUP(PaymentFrqcy,Mapping!$A:$B,2,FALSE),LoanAmount,,VLOOKUP(PaymentsDue,Mapping!$A:$B,2,FALSE)))</f>
        <v/>
      </c>
      <c r="I1266" s="58" t="str">
        <f t="shared" si="117"/>
        <v/>
      </c>
      <c r="J1266" s="12" t="str">
        <f t="shared" si="118"/>
        <v/>
      </c>
      <c r="K1266" s="78" t="str">
        <f t="shared" si="119"/>
        <v/>
      </c>
    </row>
    <row r="1267" spans="1:11" x14ac:dyDescent="0.2">
      <c r="A1267" s="12" t="str">
        <f>IFERROR(IF(A1266+1&lt;=Duration*VLOOKUP(PaymentFrqcy,Mapping!A:B,2,FALSE),A1266+1,""),"")</f>
        <v/>
      </c>
      <c r="B1267" s="58" t="str">
        <f t="shared" si="114"/>
        <v/>
      </c>
      <c r="C1267" s="59" t="str">
        <f t="shared" si="115"/>
        <v/>
      </c>
      <c r="D1267" s="60" t="str">
        <f t="shared" si="116"/>
        <v/>
      </c>
      <c r="E1267" s="61" t="str">
        <f>IF(A1267="","",InterestRate/VLOOKUP(PaymentFrqcy,Mapping!$A:$B,2,FALSE))</f>
        <v/>
      </c>
      <c r="F1267" s="62" t="str">
        <f>IF(A1267="","",PMT(E1267,Duration*VLOOKUP(PaymentFrqcy,Mapping!A:B,2,FALSE),LoanAmount,,VLOOKUP(PaymentsDue,Mapping!$A:$B,2,FALSE)))</f>
        <v/>
      </c>
      <c r="G1267" s="62" t="str">
        <f>IF(A1267="","",PPMT(E1267,A1267,Duration*VLOOKUP(PaymentFrqcy,Mapping!A:B,2,FALSE),LoanAmount,,VLOOKUP(PaymentsDue,Mapping!$A:$B,2,FALSE)))</f>
        <v/>
      </c>
      <c r="H1267" s="62" t="str">
        <f>IF(A1267="","",IPMT(E1267,A1267,Duration*VLOOKUP(PaymentFrqcy,Mapping!$A:$B,2,FALSE),LoanAmount,,VLOOKUP(PaymentsDue,Mapping!$A:$B,2,FALSE)))</f>
        <v/>
      </c>
      <c r="I1267" s="58" t="str">
        <f t="shared" si="117"/>
        <v/>
      </c>
      <c r="J1267" s="12" t="str">
        <f t="shared" si="118"/>
        <v/>
      </c>
      <c r="K1267" s="78" t="str">
        <f t="shared" si="119"/>
        <v/>
      </c>
    </row>
    <row r="1268" spans="1:11" x14ac:dyDescent="0.2">
      <c r="A1268" s="12" t="str">
        <f>IFERROR(IF(A1267+1&lt;=Duration*VLOOKUP(PaymentFrqcy,Mapping!A:B,2,FALSE),A1267+1,""),"")</f>
        <v/>
      </c>
      <c r="B1268" s="58" t="str">
        <f t="shared" ref="B1268:B1331" si="120">IFERROR(IF(ROUNDDOWN(I1267,0)=0,"",I1267),"")</f>
        <v/>
      </c>
      <c r="C1268" s="59" t="str">
        <f t="shared" si="115"/>
        <v/>
      </c>
      <c r="D1268" s="60" t="str">
        <f t="shared" si="116"/>
        <v/>
      </c>
      <c r="E1268" s="61" t="str">
        <f>IF(A1268="","",InterestRate/VLOOKUP(PaymentFrqcy,Mapping!$A:$B,2,FALSE))</f>
        <v/>
      </c>
      <c r="F1268" s="62" t="str">
        <f>IF(A1268="","",PMT(E1268,Duration*VLOOKUP(PaymentFrqcy,Mapping!A:B,2,FALSE),LoanAmount,,VLOOKUP(PaymentsDue,Mapping!$A:$B,2,FALSE)))</f>
        <v/>
      </c>
      <c r="G1268" s="62" t="str">
        <f>IF(A1268="","",PPMT(E1268,A1268,Duration*VLOOKUP(PaymentFrqcy,Mapping!A:B,2,FALSE),LoanAmount,,VLOOKUP(PaymentsDue,Mapping!$A:$B,2,FALSE)))</f>
        <v/>
      </c>
      <c r="H1268" s="62" t="str">
        <f>IF(A1268="","",IPMT(E1268,A1268,Duration*VLOOKUP(PaymentFrqcy,Mapping!$A:$B,2,FALSE),LoanAmount,,VLOOKUP(PaymentsDue,Mapping!$A:$B,2,FALSE)))</f>
        <v/>
      </c>
      <c r="I1268" s="58" t="str">
        <f t="shared" si="117"/>
        <v/>
      </c>
      <c r="J1268" s="12" t="str">
        <f t="shared" si="118"/>
        <v/>
      </c>
      <c r="K1268" s="78" t="str">
        <f t="shared" si="119"/>
        <v/>
      </c>
    </row>
    <row r="1269" spans="1:11" x14ac:dyDescent="0.2">
      <c r="A1269" s="12" t="str">
        <f>IFERROR(IF(A1268+1&lt;=Duration*VLOOKUP(PaymentFrqcy,Mapping!A:B,2,FALSE),A1268+1,""),"")</f>
        <v/>
      </c>
      <c r="B1269" s="58" t="str">
        <f t="shared" si="120"/>
        <v/>
      </c>
      <c r="C1269" s="59" t="str">
        <f t="shared" si="115"/>
        <v/>
      </c>
      <c r="D1269" s="60" t="str">
        <f t="shared" si="116"/>
        <v/>
      </c>
      <c r="E1269" s="61" t="str">
        <f>IF(A1269="","",InterestRate/VLOOKUP(PaymentFrqcy,Mapping!$A:$B,2,FALSE))</f>
        <v/>
      </c>
      <c r="F1269" s="62" t="str">
        <f>IF(A1269="","",PMT(E1269,Duration*VLOOKUP(PaymentFrqcy,Mapping!A:B,2,FALSE),LoanAmount,,VLOOKUP(PaymentsDue,Mapping!$A:$B,2,FALSE)))</f>
        <v/>
      </c>
      <c r="G1269" s="62" t="str">
        <f>IF(A1269="","",PPMT(E1269,A1269,Duration*VLOOKUP(PaymentFrqcy,Mapping!A:B,2,FALSE),LoanAmount,,VLOOKUP(PaymentsDue,Mapping!$A:$B,2,FALSE)))</f>
        <v/>
      </c>
      <c r="H1269" s="62" t="str">
        <f>IF(A1269="","",IPMT(E1269,A1269,Duration*VLOOKUP(PaymentFrqcy,Mapping!$A:$B,2,FALSE),LoanAmount,,VLOOKUP(PaymentsDue,Mapping!$A:$B,2,FALSE)))</f>
        <v/>
      </c>
      <c r="I1269" s="58" t="str">
        <f t="shared" si="117"/>
        <v/>
      </c>
      <c r="J1269" s="12" t="str">
        <f t="shared" si="118"/>
        <v/>
      </c>
      <c r="K1269" s="78" t="str">
        <f t="shared" si="119"/>
        <v/>
      </c>
    </row>
    <row r="1270" spans="1:11" x14ac:dyDescent="0.2">
      <c r="A1270" s="12" t="str">
        <f>IFERROR(IF(A1269+1&lt;=Duration*VLOOKUP(PaymentFrqcy,Mapping!A:B,2,FALSE),A1269+1,""),"")</f>
        <v/>
      </c>
      <c r="B1270" s="58" t="str">
        <f t="shared" si="120"/>
        <v/>
      </c>
      <c r="C1270" s="59" t="str">
        <f t="shared" si="115"/>
        <v/>
      </c>
      <c r="D1270" s="60" t="str">
        <f t="shared" si="116"/>
        <v/>
      </c>
      <c r="E1270" s="61" t="str">
        <f>IF(A1270="","",InterestRate/VLOOKUP(PaymentFrqcy,Mapping!$A:$B,2,FALSE))</f>
        <v/>
      </c>
      <c r="F1270" s="62" t="str">
        <f>IF(A1270="","",PMT(E1270,Duration*VLOOKUP(PaymentFrqcy,Mapping!A:B,2,FALSE),LoanAmount,,VLOOKUP(PaymentsDue,Mapping!$A:$B,2,FALSE)))</f>
        <v/>
      </c>
      <c r="G1270" s="62" t="str">
        <f>IF(A1270="","",PPMT(E1270,A1270,Duration*VLOOKUP(PaymentFrqcy,Mapping!A:B,2,FALSE),LoanAmount,,VLOOKUP(PaymentsDue,Mapping!$A:$B,2,FALSE)))</f>
        <v/>
      </c>
      <c r="H1270" s="62" t="str">
        <f>IF(A1270="","",IPMT(E1270,A1270,Duration*VLOOKUP(PaymentFrqcy,Mapping!$A:$B,2,FALSE),LoanAmount,,VLOOKUP(PaymentsDue,Mapping!$A:$B,2,FALSE)))</f>
        <v/>
      </c>
      <c r="I1270" s="58" t="str">
        <f t="shared" si="117"/>
        <v/>
      </c>
      <c r="J1270" s="12" t="str">
        <f t="shared" si="118"/>
        <v/>
      </c>
      <c r="K1270" s="78" t="str">
        <f t="shared" si="119"/>
        <v/>
      </c>
    </row>
    <row r="1271" spans="1:11" x14ac:dyDescent="0.2">
      <c r="A1271" s="12" t="str">
        <f>IFERROR(IF(A1270+1&lt;=Duration*VLOOKUP(PaymentFrqcy,Mapping!A:B,2,FALSE),A1270+1,""),"")</f>
        <v/>
      </c>
      <c r="B1271" s="58" t="str">
        <f t="shared" si="120"/>
        <v/>
      </c>
      <c r="C1271" s="59" t="str">
        <f t="shared" si="115"/>
        <v/>
      </c>
      <c r="D1271" s="60" t="str">
        <f t="shared" si="116"/>
        <v/>
      </c>
      <c r="E1271" s="61" t="str">
        <f>IF(A1271="","",InterestRate/VLOOKUP(PaymentFrqcy,Mapping!$A:$B,2,FALSE))</f>
        <v/>
      </c>
      <c r="F1271" s="62" t="str">
        <f>IF(A1271="","",PMT(E1271,Duration*VLOOKUP(PaymentFrqcy,Mapping!A:B,2,FALSE),LoanAmount,,VLOOKUP(PaymentsDue,Mapping!$A:$B,2,FALSE)))</f>
        <v/>
      </c>
      <c r="G1271" s="62" t="str">
        <f>IF(A1271="","",PPMT(E1271,A1271,Duration*VLOOKUP(PaymentFrqcy,Mapping!A:B,2,FALSE),LoanAmount,,VLOOKUP(PaymentsDue,Mapping!$A:$B,2,FALSE)))</f>
        <v/>
      </c>
      <c r="H1271" s="62" t="str">
        <f>IF(A1271="","",IPMT(E1271,A1271,Duration*VLOOKUP(PaymentFrqcy,Mapping!$A:$B,2,FALSE),LoanAmount,,VLOOKUP(PaymentsDue,Mapping!$A:$B,2,FALSE)))</f>
        <v/>
      </c>
      <c r="I1271" s="58" t="str">
        <f t="shared" si="117"/>
        <v/>
      </c>
      <c r="J1271" s="12" t="str">
        <f t="shared" si="118"/>
        <v/>
      </c>
      <c r="K1271" s="78" t="str">
        <f t="shared" si="119"/>
        <v/>
      </c>
    </row>
    <row r="1272" spans="1:11" x14ac:dyDescent="0.2">
      <c r="A1272" s="12" t="str">
        <f>IFERROR(IF(A1271+1&lt;=Duration*VLOOKUP(PaymentFrqcy,Mapping!A:B,2,FALSE),A1271+1,""),"")</f>
        <v/>
      </c>
      <c r="B1272" s="58" t="str">
        <f t="shared" si="120"/>
        <v/>
      </c>
      <c r="C1272" s="59" t="str">
        <f t="shared" si="115"/>
        <v/>
      </c>
      <c r="D1272" s="60" t="str">
        <f t="shared" si="116"/>
        <v/>
      </c>
      <c r="E1272" s="61" t="str">
        <f>IF(A1272="","",InterestRate/VLOOKUP(PaymentFrqcy,Mapping!$A:$B,2,FALSE))</f>
        <v/>
      </c>
      <c r="F1272" s="62" t="str">
        <f>IF(A1272="","",PMT(E1272,Duration*VLOOKUP(PaymentFrqcy,Mapping!A:B,2,FALSE),LoanAmount,,VLOOKUP(PaymentsDue,Mapping!$A:$B,2,FALSE)))</f>
        <v/>
      </c>
      <c r="G1272" s="62" t="str">
        <f>IF(A1272="","",PPMT(E1272,A1272,Duration*VLOOKUP(PaymentFrqcy,Mapping!A:B,2,FALSE),LoanAmount,,VLOOKUP(PaymentsDue,Mapping!$A:$B,2,FALSE)))</f>
        <v/>
      </c>
      <c r="H1272" s="62" t="str">
        <f>IF(A1272="","",IPMT(E1272,A1272,Duration*VLOOKUP(PaymentFrqcy,Mapping!$A:$B,2,FALSE),LoanAmount,,VLOOKUP(PaymentsDue,Mapping!$A:$B,2,FALSE)))</f>
        <v/>
      </c>
      <c r="I1272" s="58" t="str">
        <f t="shared" si="117"/>
        <v/>
      </c>
      <c r="J1272" s="12" t="str">
        <f t="shared" si="118"/>
        <v/>
      </c>
      <c r="K1272" s="78" t="str">
        <f t="shared" si="119"/>
        <v/>
      </c>
    </row>
    <row r="1273" spans="1:11" x14ac:dyDescent="0.2">
      <c r="A1273" s="12" t="str">
        <f>IFERROR(IF(A1272+1&lt;=Duration*VLOOKUP(PaymentFrqcy,Mapping!A:B,2,FALSE),A1272+1,""),"")</f>
        <v/>
      </c>
      <c r="B1273" s="58" t="str">
        <f t="shared" si="120"/>
        <v/>
      </c>
      <c r="C1273" s="59" t="str">
        <f t="shared" si="115"/>
        <v/>
      </c>
      <c r="D1273" s="60" t="str">
        <f t="shared" si="116"/>
        <v/>
      </c>
      <c r="E1273" s="61" t="str">
        <f>IF(A1273="","",InterestRate/VLOOKUP(PaymentFrqcy,Mapping!$A:$B,2,FALSE))</f>
        <v/>
      </c>
      <c r="F1273" s="62" t="str">
        <f>IF(A1273="","",PMT(E1273,Duration*VLOOKUP(PaymentFrqcy,Mapping!A:B,2,FALSE),LoanAmount,,VLOOKUP(PaymentsDue,Mapping!$A:$B,2,FALSE)))</f>
        <v/>
      </c>
      <c r="G1273" s="62" t="str">
        <f>IF(A1273="","",PPMT(E1273,A1273,Duration*VLOOKUP(PaymentFrqcy,Mapping!A:B,2,FALSE),LoanAmount,,VLOOKUP(PaymentsDue,Mapping!$A:$B,2,FALSE)))</f>
        <v/>
      </c>
      <c r="H1273" s="62" t="str">
        <f>IF(A1273="","",IPMT(E1273,A1273,Duration*VLOOKUP(PaymentFrqcy,Mapping!$A:$B,2,FALSE),LoanAmount,,VLOOKUP(PaymentsDue,Mapping!$A:$B,2,FALSE)))</f>
        <v/>
      </c>
      <c r="I1273" s="58" t="str">
        <f t="shared" si="117"/>
        <v/>
      </c>
      <c r="J1273" s="12" t="str">
        <f t="shared" si="118"/>
        <v/>
      </c>
      <c r="K1273" s="78" t="str">
        <f t="shared" si="119"/>
        <v/>
      </c>
    </row>
    <row r="1274" spans="1:11" x14ac:dyDescent="0.2">
      <c r="A1274" s="12" t="str">
        <f>IFERROR(IF(A1273+1&lt;=Duration*VLOOKUP(PaymentFrqcy,Mapping!A:B,2,FALSE),A1273+1,""),"")</f>
        <v/>
      </c>
      <c r="B1274" s="58" t="str">
        <f t="shared" si="120"/>
        <v/>
      </c>
      <c r="C1274" s="59" t="str">
        <f t="shared" si="115"/>
        <v/>
      </c>
      <c r="D1274" s="60" t="str">
        <f t="shared" si="116"/>
        <v/>
      </c>
      <c r="E1274" s="61" t="str">
        <f>IF(A1274="","",InterestRate/VLOOKUP(PaymentFrqcy,Mapping!$A:$B,2,FALSE))</f>
        <v/>
      </c>
      <c r="F1274" s="62" t="str">
        <f>IF(A1274="","",PMT(E1274,Duration*VLOOKUP(PaymentFrqcy,Mapping!A:B,2,FALSE),LoanAmount,,VLOOKUP(PaymentsDue,Mapping!$A:$B,2,FALSE)))</f>
        <v/>
      </c>
      <c r="G1274" s="62" t="str">
        <f>IF(A1274="","",PPMT(E1274,A1274,Duration*VLOOKUP(PaymentFrqcy,Mapping!A:B,2,FALSE),LoanAmount,,VLOOKUP(PaymentsDue,Mapping!$A:$B,2,FALSE)))</f>
        <v/>
      </c>
      <c r="H1274" s="62" t="str">
        <f>IF(A1274="","",IPMT(E1274,A1274,Duration*VLOOKUP(PaymentFrqcy,Mapping!$A:$B,2,FALSE),LoanAmount,,VLOOKUP(PaymentsDue,Mapping!$A:$B,2,FALSE)))</f>
        <v/>
      </c>
      <c r="I1274" s="58" t="str">
        <f t="shared" si="117"/>
        <v/>
      </c>
      <c r="J1274" s="12" t="str">
        <f t="shared" si="118"/>
        <v/>
      </c>
      <c r="K1274" s="78" t="str">
        <f t="shared" si="119"/>
        <v/>
      </c>
    </row>
    <row r="1275" spans="1:11" x14ac:dyDescent="0.2">
      <c r="A1275" s="12" t="str">
        <f>IFERROR(IF(A1274+1&lt;=Duration*VLOOKUP(PaymentFrqcy,Mapping!A:B,2,FALSE),A1274+1,""),"")</f>
        <v/>
      </c>
      <c r="B1275" s="58" t="str">
        <f t="shared" si="120"/>
        <v/>
      </c>
      <c r="C1275" s="59" t="str">
        <f t="shared" si="115"/>
        <v/>
      </c>
      <c r="D1275" s="60" t="str">
        <f t="shared" si="116"/>
        <v/>
      </c>
      <c r="E1275" s="61" t="str">
        <f>IF(A1275="","",InterestRate/VLOOKUP(PaymentFrqcy,Mapping!$A:$B,2,FALSE))</f>
        <v/>
      </c>
      <c r="F1275" s="62" t="str">
        <f>IF(A1275="","",PMT(E1275,Duration*VLOOKUP(PaymentFrqcy,Mapping!A:B,2,FALSE),LoanAmount,,VLOOKUP(PaymentsDue,Mapping!$A:$B,2,FALSE)))</f>
        <v/>
      </c>
      <c r="G1275" s="62" t="str">
        <f>IF(A1275="","",PPMT(E1275,A1275,Duration*VLOOKUP(PaymentFrqcy,Mapping!A:B,2,FALSE),LoanAmount,,VLOOKUP(PaymentsDue,Mapping!$A:$B,2,FALSE)))</f>
        <v/>
      </c>
      <c r="H1275" s="62" t="str">
        <f>IF(A1275="","",IPMT(E1275,A1275,Duration*VLOOKUP(PaymentFrqcy,Mapping!$A:$B,2,FALSE),LoanAmount,,VLOOKUP(PaymentsDue,Mapping!$A:$B,2,FALSE)))</f>
        <v/>
      </c>
      <c r="I1275" s="58" t="str">
        <f t="shared" si="117"/>
        <v/>
      </c>
      <c r="J1275" s="12" t="str">
        <f t="shared" si="118"/>
        <v/>
      </c>
      <c r="K1275" s="78" t="str">
        <f t="shared" si="119"/>
        <v/>
      </c>
    </row>
    <row r="1276" spans="1:11" x14ac:dyDescent="0.2">
      <c r="A1276" s="12" t="str">
        <f>IFERROR(IF(A1275+1&lt;=Duration*VLOOKUP(PaymentFrqcy,Mapping!A:B,2,FALSE),A1275+1,""),"")</f>
        <v/>
      </c>
      <c r="B1276" s="58" t="str">
        <f t="shared" si="120"/>
        <v/>
      </c>
      <c r="C1276" s="59" t="str">
        <f t="shared" si="115"/>
        <v/>
      </c>
      <c r="D1276" s="60" t="str">
        <f t="shared" si="116"/>
        <v/>
      </c>
      <c r="E1276" s="61" t="str">
        <f>IF(A1276="","",InterestRate/VLOOKUP(PaymentFrqcy,Mapping!$A:$B,2,FALSE))</f>
        <v/>
      </c>
      <c r="F1276" s="62" t="str">
        <f>IF(A1276="","",PMT(E1276,Duration*VLOOKUP(PaymentFrqcy,Mapping!A:B,2,FALSE),LoanAmount,,VLOOKUP(PaymentsDue,Mapping!$A:$B,2,FALSE)))</f>
        <v/>
      </c>
      <c r="G1276" s="62" t="str">
        <f>IF(A1276="","",PPMT(E1276,A1276,Duration*VLOOKUP(PaymentFrqcy,Mapping!A:B,2,FALSE),LoanAmount,,VLOOKUP(PaymentsDue,Mapping!$A:$B,2,FALSE)))</f>
        <v/>
      </c>
      <c r="H1276" s="62" t="str">
        <f>IF(A1276="","",IPMT(E1276,A1276,Duration*VLOOKUP(PaymentFrqcy,Mapping!$A:$B,2,FALSE),LoanAmount,,VLOOKUP(PaymentsDue,Mapping!$A:$B,2,FALSE)))</f>
        <v/>
      </c>
      <c r="I1276" s="58" t="str">
        <f t="shared" si="117"/>
        <v/>
      </c>
      <c r="J1276" s="12" t="str">
        <f t="shared" si="118"/>
        <v/>
      </c>
      <c r="K1276" s="78" t="str">
        <f t="shared" si="119"/>
        <v/>
      </c>
    </row>
    <row r="1277" spans="1:11" x14ac:dyDescent="0.2">
      <c r="A1277" s="12" t="str">
        <f>IFERROR(IF(A1276+1&lt;=Duration*VLOOKUP(PaymentFrqcy,Mapping!A:B,2,FALSE),A1276+1,""),"")</f>
        <v/>
      </c>
      <c r="B1277" s="58" t="str">
        <f t="shared" si="120"/>
        <v/>
      </c>
      <c r="C1277" s="59" t="str">
        <f t="shared" si="115"/>
        <v/>
      </c>
      <c r="D1277" s="60" t="str">
        <f t="shared" si="116"/>
        <v/>
      </c>
      <c r="E1277" s="61" t="str">
        <f>IF(A1277="","",InterestRate/VLOOKUP(PaymentFrqcy,Mapping!$A:$B,2,FALSE))</f>
        <v/>
      </c>
      <c r="F1277" s="62" t="str">
        <f>IF(A1277="","",PMT(E1277,Duration*VLOOKUP(PaymentFrqcy,Mapping!A:B,2,FALSE),LoanAmount,,VLOOKUP(PaymentsDue,Mapping!$A:$B,2,FALSE)))</f>
        <v/>
      </c>
      <c r="G1277" s="62" t="str">
        <f>IF(A1277="","",PPMT(E1277,A1277,Duration*VLOOKUP(PaymentFrqcy,Mapping!A:B,2,FALSE),LoanAmount,,VLOOKUP(PaymentsDue,Mapping!$A:$B,2,FALSE)))</f>
        <v/>
      </c>
      <c r="H1277" s="62" t="str">
        <f>IF(A1277="","",IPMT(E1277,A1277,Duration*VLOOKUP(PaymentFrqcy,Mapping!$A:$B,2,FALSE),LoanAmount,,VLOOKUP(PaymentsDue,Mapping!$A:$B,2,FALSE)))</f>
        <v/>
      </c>
      <c r="I1277" s="58" t="str">
        <f t="shared" si="117"/>
        <v/>
      </c>
      <c r="J1277" s="12" t="str">
        <f t="shared" si="118"/>
        <v/>
      </c>
      <c r="K1277" s="78" t="str">
        <f t="shared" si="119"/>
        <v/>
      </c>
    </row>
    <row r="1278" spans="1:11" x14ac:dyDescent="0.2">
      <c r="A1278" s="12" t="str">
        <f>IFERROR(IF(A1277+1&lt;=Duration*VLOOKUP(PaymentFrqcy,Mapping!A:B,2,FALSE),A1277+1,""),"")</f>
        <v/>
      </c>
      <c r="B1278" s="58" t="str">
        <f t="shared" si="120"/>
        <v/>
      </c>
      <c r="C1278" s="59" t="str">
        <f t="shared" si="115"/>
        <v/>
      </c>
      <c r="D1278" s="60" t="str">
        <f t="shared" si="116"/>
        <v/>
      </c>
      <c r="E1278" s="61" t="str">
        <f>IF(A1278="","",InterestRate/VLOOKUP(PaymentFrqcy,Mapping!$A:$B,2,FALSE))</f>
        <v/>
      </c>
      <c r="F1278" s="62" t="str">
        <f>IF(A1278="","",PMT(E1278,Duration*VLOOKUP(PaymentFrqcy,Mapping!A:B,2,FALSE),LoanAmount,,VLOOKUP(PaymentsDue,Mapping!$A:$B,2,FALSE)))</f>
        <v/>
      </c>
      <c r="G1278" s="62" t="str">
        <f>IF(A1278="","",PPMT(E1278,A1278,Duration*VLOOKUP(PaymentFrqcy,Mapping!A:B,2,FALSE),LoanAmount,,VLOOKUP(PaymentsDue,Mapping!$A:$B,2,FALSE)))</f>
        <v/>
      </c>
      <c r="H1278" s="62" t="str">
        <f>IF(A1278="","",IPMT(E1278,A1278,Duration*VLOOKUP(PaymentFrqcy,Mapping!$A:$B,2,FALSE),LoanAmount,,VLOOKUP(PaymentsDue,Mapping!$A:$B,2,FALSE)))</f>
        <v/>
      </c>
      <c r="I1278" s="58" t="str">
        <f t="shared" si="117"/>
        <v/>
      </c>
      <c r="J1278" s="12" t="str">
        <f t="shared" si="118"/>
        <v/>
      </c>
      <c r="K1278" s="78" t="str">
        <f t="shared" si="119"/>
        <v/>
      </c>
    </row>
    <row r="1279" spans="1:11" x14ac:dyDescent="0.2">
      <c r="A1279" s="12" t="str">
        <f>IFERROR(IF(A1278+1&lt;=Duration*VLOOKUP(PaymentFrqcy,Mapping!A:B,2,FALSE),A1278+1,""),"")</f>
        <v/>
      </c>
      <c r="B1279" s="58" t="str">
        <f t="shared" si="120"/>
        <v/>
      </c>
      <c r="C1279" s="59" t="str">
        <f t="shared" si="115"/>
        <v/>
      </c>
      <c r="D1279" s="60" t="str">
        <f t="shared" si="116"/>
        <v/>
      </c>
      <c r="E1279" s="61" t="str">
        <f>IF(A1279="","",InterestRate/VLOOKUP(PaymentFrqcy,Mapping!$A:$B,2,FALSE))</f>
        <v/>
      </c>
      <c r="F1279" s="62" t="str">
        <f>IF(A1279="","",PMT(E1279,Duration*VLOOKUP(PaymentFrqcy,Mapping!A:B,2,FALSE),LoanAmount,,VLOOKUP(PaymentsDue,Mapping!$A:$B,2,FALSE)))</f>
        <v/>
      </c>
      <c r="G1279" s="62" t="str">
        <f>IF(A1279="","",PPMT(E1279,A1279,Duration*VLOOKUP(PaymentFrqcy,Mapping!A:B,2,FALSE),LoanAmount,,VLOOKUP(PaymentsDue,Mapping!$A:$B,2,FALSE)))</f>
        <v/>
      </c>
      <c r="H1279" s="62" t="str">
        <f>IF(A1279="","",IPMT(E1279,A1279,Duration*VLOOKUP(PaymentFrqcy,Mapping!$A:$B,2,FALSE),LoanAmount,,VLOOKUP(PaymentsDue,Mapping!$A:$B,2,FALSE)))</f>
        <v/>
      </c>
      <c r="I1279" s="58" t="str">
        <f t="shared" si="117"/>
        <v/>
      </c>
      <c r="J1279" s="12" t="str">
        <f t="shared" si="118"/>
        <v/>
      </c>
      <c r="K1279" s="78" t="str">
        <f t="shared" si="119"/>
        <v/>
      </c>
    </row>
    <row r="1280" spans="1:11" x14ac:dyDescent="0.2">
      <c r="A1280" s="12" t="str">
        <f>IFERROR(IF(A1279+1&lt;=Duration*VLOOKUP(PaymentFrqcy,Mapping!A:B,2,FALSE),A1279+1,""),"")</f>
        <v/>
      </c>
      <c r="B1280" s="58" t="str">
        <f t="shared" si="120"/>
        <v/>
      </c>
      <c r="C1280" s="59" t="str">
        <f t="shared" si="115"/>
        <v/>
      </c>
      <c r="D1280" s="60" t="str">
        <f t="shared" si="116"/>
        <v/>
      </c>
      <c r="E1280" s="61" t="str">
        <f>IF(A1280="","",InterestRate/VLOOKUP(PaymentFrqcy,Mapping!$A:$B,2,FALSE))</f>
        <v/>
      </c>
      <c r="F1280" s="62" t="str">
        <f>IF(A1280="","",PMT(E1280,Duration*VLOOKUP(PaymentFrqcy,Mapping!A:B,2,FALSE),LoanAmount,,VLOOKUP(PaymentsDue,Mapping!$A:$B,2,FALSE)))</f>
        <v/>
      </c>
      <c r="G1280" s="62" t="str">
        <f>IF(A1280="","",PPMT(E1280,A1280,Duration*VLOOKUP(PaymentFrqcy,Mapping!A:B,2,FALSE),LoanAmount,,VLOOKUP(PaymentsDue,Mapping!$A:$B,2,FALSE)))</f>
        <v/>
      </c>
      <c r="H1280" s="62" t="str">
        <f>IF(A1280="","",IPMT(E1280,A1280,Duration*VLOOKUP(PaymentFrqcy,Mapping!$A:$B,2,FALSE),LoanAmount,,VLOOKUP(PaymentsDue,Mapping!$A:$B,2,FALSE)))</f>
        <v/>
      </c>
      <c r="I1280" s="58" t="str">
        <f t="shared" si="117"/>
        <v/>
      </c>
      <c r="J1280" s="12" t="str">
        <f t="shared" si="118"/>
        <v/>
      </c>
      <c r="K1280" s="78" t="str">
        <f t="shared" si="119"/>
        <v/>
      </c>
    </row>
    <row r="1281" spans="1:11" x14ac:dyDescent="0.2">
      <c r="A1281" s="12" t="str">
        <f>IFERROR(IF(A1280+1&lt;=Duration*VLOOKUP(PaymentFrqcy,Mapping!A:B,2,FALSE),A1280+1,""),"")</f>
        <v/>
      </c>
      <c r="B1281" s="58" t="str">
        <f t="shared" si="120"/>
        <v/>
      </c>
      <c r="C1281" s="59" t="str">
        <f t="shared" si="115"/>
        <v/>
      </c>
      <c r="D1281" s="60" t="str">
        <f t="shared" si="116"/>
        <v/>
      </c>
      <c r="E1281" s="61" t="str">
        <f>IF(A1281="","",InterestRate/VLOOKUP(PaymentFrqcy,Mapping!$A:$B,2,FALSE))</f>
        <v/>
      </c>
      <c r="F1281" s="62" t="str">
        <f>IF(A1281="","",PMT(E1281,Duration*VLOOKUP(PaymentFrqcy,Mapping!A:B,2,FALSE),LoanAmount,,VLOOKUP(PaymentsDue,Mapping!$A:$B,2,FALSE)))</f>
        <v/>
      </c>
      <c r="G1281" s="62" t="str">
        <f>IF(A1281="","",PPMT(E1281,A1281,Duration*VLOOKUP(PaymentFrqcy,Mapping!A:B,2,FALSE),LoanAmount,,VLOOKUP(PaymentsDue,Mapping!$A:$B,2,FALSE)))</f>
        <v/>
      </c>
      <c r="H1281" s="62" t="str">
        <f>IF(A1281="","",IPMT(E1281,A1281,Duration*VLOOKUP(PaymentFrqcy,Mapping!$A:$B,2,FALSE),LoanAmount,,VLOOKUP(PaymentsDue,Mapping!$A:$B,2,FALSE)))</f>
        <v/>
      </c>
      <c r="I1281" s="58" t="str">
        <f t="shared" si="117"/>
        <v/>
      </c>
      <c r="J1281" s="12" t="str">
        <f t="shared" si="118"/>
        <v/>
      </c>
      <c r="K1281" s="78" t="str">
        <f t="shared" si="119"/>
        <v/>
      </c>
    </row>
    <row r="1282" spans="1:11" x14ac:dyDescent="0.2">
      <c r="A1282" s="12" t="str">
        <f>IFERROR(IF(A1281+1&lt;=Duration*VLOOKUP(PaymentFrqcy,Mapping!A:B,2,FALSE),A1281+1,""),"")</f>
        <v/>
      </c>
      <c r="B1282" s="58" t="str">
        <f t="shared" si="120"/>
        <v/>
      </c>
      <c r="C1282" s="59" t="str">
        <f t="shared" si="115"/>
        <v/>
      </c>
      <c r="D1282" s="60" t="str">
        <f t="shared" si="116"/>
        <v/>
      </c>
      <c r="E1282" s="61" t="str">
        <f>IF(A1282="","",InterestRate/VLOOKUP(PaymentFrqcy,Mapping!$A:$B,2,FALSE))</f>
        <v/>
      </c>
      <c r="F1282" s="62" t="str">
        <f>IF(A1282="","",PMT(E1282,Duration*VLOOKUP(PaymentFrqcy,Mapping!A:B,2,FALSE),LoanAmount,,VLOOKUP(PaymentsDue,Mapping!$A:$B,2,FALSE)))</f>
        <v/>
      </c>
      <c r="G1282" s="62" t="str">
        <f>IF(A1282="","",PPMT(E1282,A1282,Duration*VLOOKUP(PaymentFrqcy,Mapping!A:B,2,FALSE),LoanAmount,,VLOOKUP(PaymentsDue,Mapping!$A:$B,2,FALSE)))</f>
        <v/>
      </c>
      <c r="H1282" s="62" t="str">
        <f>IF(A1282="","",IPMT(E1282,A1282,Duration*VLOOKUP(PaymentFrqcy,Mapping!$A:$B,2,FALSE),LoanAmount,,VLOOKUP(PaymentsDue,Mapping!$A:$B,2,FALSE)))</f>
        <v/>
      </c>
      <c r="I1282" s="58" t="str">
        <f t="shared" si="117"/>
        <v/>
      </c>
      <c r="J1282" s="12" t="str">
        <f t="shared" si="118"/>
        <v/>
      </c>
      <c r="K1282" s="78" t="str">
        <f t="shared" si="119"/>
        <v/>
      </c>
    </row>
    <row r="1283" spans="1:11" x14ac:dyDescent="0.2">
      <c r="A1283" s="12" t="str">
        <f>IFERROR(IF(A1282+1&lt;=Duration*VLOOKUP(PaymentFrqcy,Mapping!A:B,2,FALSE),A1282+1,""),"")</f>
        <v/>
      </c>
      <c r="B1283" s="58" t="str">
        <f t="shared" si="120"/>
        <v/>
      </c>
      <c r="C1283" s="59" t="str">
        <f t="shared" si="115"/>
        <v/>
      </c>
      <c r="D1283" s="60" t="str">
        <f t="shared" si="116"/>
        <v/>
      </c>
      <c r="E1283" s="61" t="str">
        <f>IF(A1283="","",InterestRate/VLOOKUP(PaymentFrqcy,Mapping!$A:$B,2,FALSE))</f>
        <v/>
      </c>
      <c r="F1283" s="62" t="str">
        <f>IF(A1283="","",PMT(E1283,Duration*VLOOKUP(PaymentFrqcy,Mapping!A:B,2,FALSE),LoanAmount,,VLOOKUP(PaymentsDue,Mapping!$A:$B,2,FALSE)))</f>
        <v/>
      </c>
      <c r="G1283" s="62" t="str">
        <f>IF(A1283="","",PPMT(E1283,A1283,Duration*VLOOKUP(PaymentFrqcy,Mapping!A:B,2,FALSE),LoanAmount,,VLOOKUP(PaymentsDue,Mapping!$A:$B,2,FALSE)))</f>
        <v/>
      </c>
      <c r="H1283" s="62" t="str">
        <f>IF(A1283="","",IPMT(E1283,A1283,Duration*VLOOKUP(PaymentFrqcy,Mapping!$A:$B,2,FALSE),LoanAmount,,VLOOKUP(PaymentsDue,Mapping!$A:$B,2,FALSE)))</f>
        <v/>
      </c>
      <c r="I1283" s="58" t="str">
        <f t="shared" si="117"/>
        <v/>
      </c>
      <c r="J1283" s="12" t="str">
        <f t="shared" si="118"/>
        <v/>
      </c>
      <c r="K1283" s="78" t="str">
        <f t="shared" si="119"/>
        <v/>
      </c>
    </row>
    <row r="1284" spans="1:11" x14ac:dyDescent="0.2">
      <c r="A1284" s="12" t="str">
        <f>IFERROR(IF(A1283+1&lt;=Duration*VLOOKUP(PaymentFrqcy,Mapping!A:B,2,FALSE),A1283+1,""),"")</f>
        <v/>
      </c>
      <c r="B1284" s="58" t="str">
        <f t="shared" si="120"/>
        <v/>
      </c>
      <c r="C1284" s="59" t="str">
        <f t="shared" si="115"/>
        <v/>
      </c>
      <c r="D1284" s="60" t="str">
        <f t="shared" si="116"/>
        <v/>
      </c>
      <c r="E1284" s="61" t="str">
        <f>IF(A1284="","",InterestRate/VLOOKUP(PaymentFrqcy,Mapping!$A:$B,2,FALSE))</f>
        <v/>
      </c>
      <c r="F1284" s="62" t="str">
        <f>IF(A1284="","",PMT(E1284,Duration*VLOOKUP(PaymentFrqcy,Mapping!A:B,2,FALSE),LoanAmount,,VLOOKUP(PaymentsDue,Mapping!$A:$B,2,FALSE)))</f>
        <v/>
      </c>
      <c r="G1284" s="62" t="str">
        <f>IF(A1284="","",PPMT(E1284,A1284,Duration*VLOOKUP(PaymentFrqcy,Mapping!A:B,2,FALSE),LoanAmount,,VLOOKUP(PaymentsDue,Mapping!$A:$B,2,FALSE)))</f>
        <v/>
      </c>
      <c r="H1284" s="62" t="str">
        <f>IF(A1284="","",IPMT(E1284,A1284,Duration*VLOOKUP(PaymentFrqcy,Mapping!$A:$B,2,FALSE),LoanAmount,,VLOOKUP(PaymentsDue,Mapping!$A:$B,2,FALSE)))</f>
        <v/>
      </c>
      <c r="I1284" s="58" t="str">
        <f t="shared" si="117"/>
        <v/>
      </c>
      <c r="J1284" s="12" t="str">
        <f t="shared" si="118"/>
        <v/>
      </c>
      <c r="K1284" s="78" t="str">
        <f t="shared" si="119"/>
        <v/>
      </c>
    </row>
    <row r="1285" spans="1:11" x14ac:dyDescent="0.2">
      <c r="A1285" s="12" t="str">
        <f>IFERROR(IF(A1284+1&lt;=Duration*VLOOKUP(PaymentFrqcy,Mapping!A:B,2,FALSE),A1284+1,""),"")</f>
        <v/>
      </c>
      <c r="B1285" s="58" t="str">
        <f t="shared" si="120"/>
        <v/>
      </c>
      <c r="C1285" s="59" t="str">
        <f t="shared" si="115"/>
        <v/>
      </c>
      <c r="D1285" s="60" t="str">
        <f t="shared" si="116"/>
        <v/>
      </c>
      <c r="E1285" s="61" t="str">
        <f>IF(A1285="","",InterestRate/VLOOKUP(PaymentFrqcy,Mapping!$A:$B,2,FALSE))</f>
        <v/>
      </c>
      <c r="F1285" s="62" t="str">
        <f>IF(A1285="","",PMT(E1285,Duration*VLOOKUP(PaymentFrqcy,Mapping!A:B,2,FALSE),LoanAmount,,VLOOKUP(PaymentsDue,Mapping!$A:$B,2,FALSE)))</f>
        <v/>
      </c>
      <c r="G1285" s="62" t="str">
        <f>IF(A1285="","",PPMT(E1285,A1285,Duration*VLOOKUP(PaymentFrqcy,Mapping!A:B,2,FALSE),LoanAmount,,VLOOKUP(PaymentsDue,Mapping!$A:$B,2,FALSE)))</f>
        <v/>
      </c>
      <c r="H1285" s="62" t="str">
        <f>IF(A1285="","",IPMT(E1285,A1285,Duration*VLOOKUP(PaymentFrqcy,Mapping!$A:$B,2,FALSE),LoanAmount,,VLOOKUP(PaymentsDue,Mapping!$A:$B,2,FALSE)))</f>
        <v/>
      </c>
      <c r="I1285" s="58" t="str">
        <f t="shared" si="117"/>
        <v/>
      </c>
      <c r="J1285" s="12" t="str">
        <f t="shared" si="118"/>
        <v/>
      </c>
      <c r="K1285" s="78" t="str">
        <f t="shared" si="119"/>
        <v/>
      </c>
    </row>
    <row r="1286" spans="1:11" x14ac:dyDescent="0.2">
      <c r="A1286" s="12" t="str">
        <f>IFERROR(IF(A1285+1&lt;=Duration*VLOOKUP(PaymentFrqcy,Mapping!A:B,2,FALSE),A1285+1,""),"")</f>
        <v/>
      </c>
      <c r="B1286" s="58" t="str">
        <f t="shared" si="120"/>
        <v/>
      </c>
      <c r="C1286" s="59" t="str">
        <f t="shared" si="115"/>
        <v/>
      </c>
      <c r="D1286" s="60" t="str">
        <f t="shared" si="116"/>
        <v/>
      </c>
      <c r="E1286" s="61" t="str">
        <f>IF(A1286="","",InterestRate/VLOOKUP(PaymentFrqcy,Mapping!$A:$B,2,FALSE))</f>
        <v/>
      </c>
      <c r="F1286" s="62" t="str">
        <f>IF(A1286="","",PMT(E1286,Duration*VLOOKUP(PaymentFrqcy,Mapping!A:B,2,FALSE),LoanAmount,,VLOOKUP(PaymentsDue,Mapping!$A:$B,2,FALSE)))</f>
        <v/>
      </c>
      <c r="G1286" s="62" t="str">
        <f>IF(A1286="","",PPMT(E1286,A1286,Duration*VLOOKUP(PaymentFrqcy,Mapping!A:B,2,FALSE),LoanAmount,,VLOOKUP(PaymentsDue,Mapping!$A:$B,2,FALSE)))</f>
        <v/>
      </c>
      <c r="H1286" s="62" t="str">
        <f>IF(A1286="","",IPMT(E1286,A1286,Duration*VLOOKUP(PaymentFrqcy,Mapping!$A:$B,2,FALSE),LoanAmount,,VLOOKUP(PaymentsDue,Mapping!$A:$B,2,FALSE)))</f>
        <v/>
      </c>
      <c r="I1286" s="58" t="str">
        <f t="shared" si="117"/>
        <v/>
      </c>
      <c r="J1286" s="12" t="str">
        <f t="shared" si="118"/>
        <v/>
      </c>
      <c r="K1286" s="78" t="str">
        <f t="shared" si="119"/>
        <v/>
      </c>
    </row>
    <row r="1287" spans="1:11" x14ac:dyDescent="0.2">
      <c r="A1287" s="12" t="str">
        <f>IFERROR(IF(A1286+1&lt;=Duration*VLOOKUP(PaymentFrqcy,Mapping!A:B,2,FALSE),A1286+1,""),"")</f>
        <v/>
      </c>
      <c r="B1287" s="58" t="str">
        <f t="shared" si="120"/>
        <v/>
      </c>
      <c r="C1287" s="59" t="str">
        <f t="shared" si="115"/>
        <v/>
      </c>
      <c r="D1287" s="60" t="str">
        <f t="shared" si="116"/>
        <v/>
      </c>
      <c r="E1287" s="61" t="str">
        <f>IF(A1287="","",InterestRate/VLOOKUP(PaymentFrqcy,Mapping!$A:$B,2,FALSE))</f>
        <v/>
      </c>
      <c r="F1287" s="62" t="str">
        <f>IF(A1287="","",PMT(E1287,Duration*VLOOKUP(PaymentFrqcy,Mapping!A:B,2,FALSE),LoanAmount,,VLOOKUP(PaymentsDue,Mapping!$A:$B,2,FALSE)))</f>
        <v/>
      </c>
      <c r="G1287" s="62" t="str">
        <f>IF(A1287="","",PPMT(E1287,A1287,Duration*VLOOKUP(PaymentFrqcy,Mapping!A:B,2,FALSE),LoanAmount,,VLOOKUP(PaymentsDue,Mapping!$A:$B,2,FALSE)))</f>
        <v/>
      </c>
      <c r="H1287" s="62" t="str">
        <f>IF(A1287="","",IPMT(E1287,A1287,Duration*VLOOKUP(PaymentFrqcy,Mapping!$A:$B,2,FALSE),LoanAmount,,VLOOKUP(PaymentsDue,Mapping!$A:$B,2,FALSE)))</f>
        <v/>
      </c>
      <c r="I1287" s="58" t="str">
        <f t="shared" si="117"/>
        <v/>
      </c>
      <c r="J1287" s="12" t="str">
        <f t="shared" si="118"/>
        <v/>
      </c>
      <c r="K1287" s="78" t="str">
        <f t="shared" si="119"/>
        <v/>
      </c>
    </row>
    <row r="1288" spans="1:11" x14ac:dyDescent="0.2">
      <c r="A1288" s="12" t="str">
        <f>IFERROR(IF(A1287+1&lt;=Duration*VLOOKUP(PaymentFrqcy,Mapping!A:B,2,FALSE),A1287+1,""),"")</f>
        <v/>
      </c>
      <c r="B1288" s="58" t="str">
        <f t="shared" si="120"/>
        <v/>
      </c>
      <c r="C1288" s="59" t="str">
        <f t="shared" si="115"/>
        <v/>
      </c>
      <c r="D1288" s="60" t="str">
        <f t="shared" si="116"/>
        <v/>
      </c>
      <c r="E1288" s="61" t="str">
        <f>IF(A1288="","",InterestRate/VLOOKUP(PaymentFrqcy,Mapping!$A:$B,2,FALSE))</f>
        <v/>
      </c>
      <c r="F1288" s="62" t="str">
        <f>IF(A1288="","",PMT(E1288,Duration*VLOOKUP(PaymentFrqcy,Mapping!A:B,2,FALSE),LoanAmount,,VLOOKUP(PaymentsDue,Mapping!$A:$B,2,FALSE)))</f>
        <v/>
      </c>
      <c r="G1288" s="62" t="str">
        <f>IF(A1288="","",PPMT(E1288,A1288,Duration*VLOOKUP(PaymentFrqcy,Mapping!A:B,2,FALSE),LoanAmount,,VLOOKUP(PaymentsDue,Mapping!$A:$B,2,FALSE)))</f>
        <v/>
      </c>
      <c r="H1288" s="62" t="str">
        <f>IF(A1288="","",IPMT(E1288,A1288,Duration*VLOOKUP(PaymentFrqcy,Mapping!$A:$B,2,FALSE),LoanAmount,,VLOOKUP(PaymentsDue,Mapping!$A:$B,2,FALSE)))</f>
        <v/>
      </c>
      <c r="I1288" s="58" t="str">
        <f t="shared" si="117"/>
        <v/>
      </c>
      <c r="J1288" s="12" t="str">
        <f t="shared" si="118"/>
        <v/>
      </c>
      <c r="K1288" s="78" t="str">
        <f t="shared" si="119"/>
        <v/>
      </c>
    </row>
    <row r="1289" spans="1:11" x14ac:dyDescent="0.2">
      <c r="A1289" s="12" t="str">
        <f>IFERROR(IF(A1288+1&lt;=Duration*VLOOKUP(PaymentFrqcy,Mapping!A:B,2,FALSE),A1288+1,""),"")</f>
        <v/>
      </c>
      <c r="B1289" s="58" t="str">
        <f t="shared" si="120"/>
        <v/>
      </c>
      <c r="C1289" s="59" t="str">
        <f t="shared" si="115"/>
        <v/>
      </c>
      <c r="D1289" s="60" t="str">
        <f t="shared" si="116"/>
        <v/>
      </c>
      <c r="E1289" s="61" t="str">
        <f>IF(A1289="","",InterestRate/VLOOKUP(PaymentFrqcy,Mapping!$A:$B,2,FALSE))</f>
        <v/>
      </c>
      <c r="F1289" s="62" t="str">
        <f>IF(A1289="","",PMT(E1289,Duration*VLOOKUP(PaymentFrqcy,Mapping!A:B,2,FALSE),LoanAmount,,VLOOKUP(PaymentsDue,Mapping!$A:$B,2,FALSE)))</f>
        <v/>
      </c>
      <c r="G1289" s="62" t="str">
        <f>IF(A1289="","",PPMT(E1289,A1289,Duration*VLOOKUP(PaymentFrqcy,Mapping!A:B,2,FALSE),LoanAmount,,VLOOKUP(PaymentsDue,Mapping!$A:$B,2,FALSE)))</f>
        <v/>
      </c>
      <c r="H1289" s="62" t="str">
        <f>IF(A1289="","",IPMT(E1289,A1289,Duration*VLOOKUP(PaymentFrqcy,Mapping!$A:$B,2,FALSE),LoanAmount,,VLOOKUP(PaymentsDue,Mapping!$A:$B,2,FALSE)))</f>
        <v/>
      </c>
      <c r="I1289" s="58" t="str">
        <f t="shared" si="117"/>
        <v/>
      </c>
      <c r="J1289" s="12" t="str">
        <f t="shared" si="118"/>
        <v/>
      </c>
      <c r="K1289" s="78" t="str">
        <f t="shared" si="119"/>
        <v/>
      </c>
    </row>
    <row r="1290" spans="1:11" x14ac:dyDescent="0.2">
      <c r="A1290" s="12" t="str">
        <f>IFERROR(IF(A1289+1&lt;=Duration*VLOOKUP(PaymentFrqcy,Mapping!A:B,2,FALSE),A1289+1,""),"")</f>
        <v/>
      </c>
      <c r="B1290" s="58" t="str">
        <f t="shared" si="120"/>
        <v/>
      </c>
      <c r="C1290" s="59" t="str">
        <f t="shared" si="115"/>
        <v/>
      </c>
      <c r="D1290" s="60" t="str">
        <f t="shared" si="116"/>
        <v/>
      </c>
      <c r="E1290" s="61" t="str">
        <f>IF(A1290="","",InterestRate/VLOOKUP(PaymentFrqcy,Mapping!$A:$B,2,FALSE))</f>
        <v/>
      </c>
      <c r="F1290" s="62" t="str">
        <f>IF(A1290="","",PMT(E1290,Duration*VLOOKUP(PaymentFrqcy,Mapping!A:B,2,FALSE),LoanAmount,,VLOOKUP(PaymentsDue,Mapping!$A:$B,2,FALSE)))</f>
        <v/>
      </c>
      <c r="G1290" s="62" t="str">
        <f>IF(A1290="","",PPMT(E1290,A1290,Duration*VLOOKUP(PaymentFrqcy,Mapping!A:B,2,FALSE),LoanAmount,,VLOOKUP(PaymentsDue,Mapping!$A:$B,2,FALSE)))</f>
        <v/>
      </c>
      <c r="H1290" s="62" t="str">
        <f>IF(A1290="","",IPMT(E1290,A1290,Duration*VLOOKUP(PaymentFrqcy,Mapping!$A:$B,2,FALSE),LoanAmount,,VLOOKUP(PaymentsDue,Mapping!$A:$B,2,FALSE)))</f>
        <v/>
      </c>
      <c r="I1290" s="58" t="str">
        <f t="shared" si="117"/>
        <v/>
      </c>
      <c r="J1290" s="12" t="str">
        <f t="shared" si="118"/>
        <v/>
      </c>
      <c r="K1290" s="78" t="str">
        <f t="shared" si="119"/>
        <v/>
      </c>
    </row>
    <row r="1291" spans="1:11" x14ac:dyDescent="0.2">
      <c r="A1291" s="12" t="str">
        <f>IFERROR(IF(A1290+1&lt;=Duration*VLOOKUP(PaymentFrqcy,Mapping!A:B,2,FALSE),A1290+1,""),"")</f>
        <v/>
      </c>
      <c r="B1291" s="58" t="str">
        <f t="shared" si="120"/>
        <v/>
      </c>
      <c r="C1291" s="59" t="str">
        <f t="shared" si="115"/>
        <v/>
      </c>
      <c r="D1291" s="60" t="str">
        <f t="shared" si="116"/>
        <v/>
      </c>
      <c r="E1291" s="61" t="str">
        <f>IF(A1291="","",InterestRate/VLOOKUP(PaymentFrqcy,Mapping!$A:$B,2,FALSE))</f>
        <v/>
      </c>
      <c r="F1291" s="62" t="str">
        <f>IF(A1291="","",PMT(E1291,Duration*VLOOKUP(PaymentFrqcy,Mapping!A:B,2,FALSE),LoanAmount,,VLOOKUP(PaymentsDue,Mapping!$A:$B,2,FALSE)))</f>
        <v/>
      </c>
      <c r="G1291" s="62" t="str">
        <f>IF(A1291="","",PPMT(E1291,A1291,Duration*VLOOKUP(PaymentFrqcy,Mapping!A:B,2,FALSE),LoanAmount,,VLOOKUP(PaymentsDue,Mapping!$A:$B,2,FALSE)))</f>
        <v/>
      </c>
      <c r="H1291" s="62" t="str">
        <f>IF(A1291="","",IPMT(E1291,A1291,Duration*VLOOKUP(PaymentFrqcy,Mapping!$A:$B,2,FALSE),LoanAmount,,VLOOKUP(PaymentsDue,Mapping!$A:$B,2,FALSE)))</f>
        <v/>
      </c>
      <c r="I1291" s="58" t="str">
        <f t="shared" si="117"/>
        <v/>
      </c>
      <c r="J1291" s="12" t="str">
        <f t="shared" si="118"/>
        <v/>
      </c>
      <c r="K1291" s="78" t="str">
        <f t="shared" si="119"/>
        <v/>
      </c>
    </row>
    <row r="1292" spans="1:11" x14ac:dyDescent="0.2">
      <c r="A1292" s="12" t="str">
        <f>IFERROR(IF(A1291+1&lt;=Duration*VLOOKUP(PaymentFrqcy,Mapping!A:B,2,FALSE),A1291+1,""),"")</f>
        <v/>
      </c>
      <c r="B1292" s="58" t="str">
        <f t="shared" si="120"/>
        <v/>
      </c>
      <c r="C1292" s="59" t="str">
        <f t="shared" si="115"/>
        <v/>
      </c>
      <c r="D1292" s="60" t="str">
        <f t="shared" si="116"/>
        <v/>
      </c>
      <c r="E1292" s="61" t="str">
        <f>IF(A1292="","",InterestRate/VLOOKUP(PaymentFrqcy,Mapping!$A:$B,2,FALSE))</f>
        <v/>
      </c>
      <c r="F1292" s="62" t="str">
        <f>IF(A1292="","",PMT(E1292,Duration*VLOOKUP(PaymentFrqcy,Mapping!A:B,2,FALSE),LoanAmount,,VLOOKUP(PaymentsDue,Mapping!$A:$B,2,FALSE)))</f>
        <v/>
      </c>
      <c r="G1292" s="62" t="str">
        <f>IF(A1292="","",PPMT(E1292,A1292,Duration*VLOOKUP(PaymentFrqcy,Mapping!A:B,2,FALSE),LoanAmount,,VLOOKUP(PaymentsDue,Mapping!$A:$B,2,FALSE)))</f>
        <v/>
      </c>
      <c r="H1292" s="62" t="str">
        <f>IF(A1292="","",IPMT(E1292,A1292,Duration*VLOOKUP(PaymentFrqcy,Mapping!$A:$B,2,FALSE),LoanAmount,,VLOOKUP(PaymentsDue,Mapping!$A:$B,2,FALSE)))</f>
        <v/>
      </c>
      <c r="I1292" s="58" t="str">
        <f t="shared" si="117"/>
        <v/>
      </c>
      <c r="J1292" s="12" t="str">
        <f t="shared" si="118"/>
        <v/>
      </c>
      <c r="K1292" s="78" t="str">
        <f t="shared" si="119"/>
        <v/>
      </c>
    </row>
    <row r="1293" spans="1:11" x14ac:dyDescent="0.2">
      <c r="A1293" s="12" t="str">
        <f>IFERROR(IF(A1292+1&lt;=Duration*VLOOKUP(PaymentFrqcy,Mapping!A:B,2,FALSE),A1292+1,""),"")</f>
        <v/>
      </c>
      <c r="B1293" s="58" t="str">
        <f t="shared" si="120"/>
        <v/>
      </c>
      <c r="C1293" s="59" t="str">
        <f t="shared" si="115"/>
        <v/>
      </c>
      <c r="D1293" s="60" t="str">
        <f t="shared" si="116"/>
        <v/>
      </c>
      <c r="E1293" s="61" t="str">
        <f>IF(A1293="","",InterestRate/VLOOKUP(PaymentFrqcy,Mapping!$A:$B,2,FALSE))</f>
        <v/>
      </c>
      <c r="F1293" s="62" t="str">
        <f>IF(A1293="","",PMT(E1293,Duration*VLOOKUP(PaymentFrqcy,Mapping!A:B,2,FALSE),LoanAmount,,VLOOKUP(PaymentsDue,Mapping!$A:$B,2,FALSE)))</f>
        <v/>
      </c>
      <c r="G1293" s="62" t="str">
        <f>IF(A1293="","",PPMT(E1293,A1293,Duration*VLOOKUP(PaymentFrqcy,Mapping!A:B,2,FALSE),LoanAmount,,VLOOKUP(PaymentsDue,Mapping!$A:$B,2,FALSE)))</f>
        <v/>
      </c>
      <c r="H1293" s="62" t="str">
        <f>IF(A1293="","",IPMT(E1293,A1293,Duration*VLOOKUP(PaymentFrqcy,Mapping!$A:$B,2,FALSE),LoanAmount,,VLOOKUP(PaymentsDue,Mapping!$A:$B,2,FALSE)))</f>
        <v/>
      </c>
      <c r="I1293" s="58" t="str">
        <f t="shared" si="117"/>
        <v/>
      </c>
      <c r="J1293" s="12" t="str">
        <f t="shared" si="118"/>
        <v/>
      </c>
      <c r="K1293" s="78" t="str">
        <f t="shared" si="119"/>
        <v/>
      </c>
    </row>
    <row r="1294" spans="1:11" x14ac:dyDescent="0.2">
      <c r="A1294" s="12" t="str">
        <f>IFERROR(IF(A1293+1&lt;=Duration*VLOOKUP(PaymentFrqcy,Mapping!A:B,2,FALSE),A1293+1,""),"")</f>
        <v/>
      </c>
      <c r="B1294" s="58" t="str">
        <f t="shared" si="120"/>
        <v/>
      </c>
      <c r="C1294" s="59" t="str">
        <f t="shared" si="115"/>
        <v/>
      </c>
      <c r="D1294" s="60" t="str">
        <f t="shared" si="116"/>
        <v/>
      </c>
      <c r="E1294" s="61" t="str">
        <f>IF(A1294="","",InterestRate/VLOOKUP(PaymentFrqcy,Mapping!$A:$B,2,FALSE))</f>
        <v/>
      </c>
      <c r="F1294" s="62" t="str">
        <f>IF(A1294="","",PMT(E1294,Duration*VLOOKUP(PaymentFrqcy,Mapping!A:B,2,FALSE),LoanAmount,,VLOOKUP(PaymentsDue,Mapping!$A:$B,2,FALSE)))</f>
        <v/>
      </c>
      <c r="G1294" s="62" t="str">
        <f>IF(A1294="","",PPMT(E1294,A1294,Duration*VLOOKUP(PaymentFrqcy,Mapping!A:B,2,FALSE),LoanAmount,,VLOOKUP(PaymentsDue,Mapping!$A:$B,2,FALSE)))</f>
        <v/>
      </c>
      <c r="H1294" s="62" t="str">
        <f>IF(A1294="","",IPMT(E1294,A1294,Duration*VLOOKUP(PaymentFrqcy,Mapping!$A:$B,2,FALSE),LoanAmount,,VLOOKUP(PaymentsDue,Mapping!$A:$B,2,FALSE)))</f>
        <v/>
      </c>
      <c r="I1294" s="58" t="str">
        <f t="shared" si="117"/>
        <v/>
      </c>
      <c r="J1294" s="12" t="str">
        <f t="shared" si="118"/>
        <v/>
      </c>
      <c r="K1294" s="78" t="str">
        <f t="shared" si="119"/>
        <v/>
      </c>
    </row>
    <row r="1295" spans="1:11" x14ac:dyDescent="0.2">
      <c r="A1295" s="12" t="str">
        <f>IFERROR(IF(A1294+1&lt;=Duration*VLOOKUP(PaymentFrqcy,Mapping!A:B,2,FALSE),A1294+1,""),"")</f>
        <v/>
      </c>
      <c r="B1295" s="58" t="str">
        <f t="shared" si="120"/>
        <v/>
      </c>
      <c r="C1295" s="59" t="str">
        <f t="shared" si="115"/>
        <v/>
      </c>
      <c r="D1295" s="60" t="str">
        <f t="shared" si="116"/>
        <v/>
      </c>
      <c r="E1295" s="61" t="str">
        <f>IF(A1295="","",InterestRate/VLOOKUP(PaymentFrqcy,Mapping!$A:$B,2,FALSE))</f>
        <v/>
      </c>
      <c r="F1295" s="62" t="str">
        <f>IF(A1295="","",PMT(E1295,Duration*VLOOKUP(PaymentFrqcy,Mapping!A:B,2,FALSE),LoanAmount,,VLOOKUP(PaymentsDue,Mapping!$A:$B,2,FALSE)))</f>
        <v/>
      </c>
      <c r="G1295" s="62" t="str">
        <f>IF(A1295="","",PPMT(E1295,A1295,Duration*VLOOKUP(PaymentFrqcy,Mapping!A:B,2,FALSE),LoanAmount,,VLOOKUP(PaymentsDue,Mapping!$A:$B,2,FALSE)))</f>
        <v/>
      </c>
      <c r="H1295" s="62" t="str">
        <f>IF(A1295="","",IPMT(E1295,A1295,Duration*VLOOKUP(PaymentFrqcy,Mapping!$A:$B,2,FALSE),LoanAmount,,VLOOKUP(PaymentsDue,Mapping!$A:$B,2,FALSE)))</f>
        <v/>
      </c>
      <c r="I1295" s="58" t="str">
        <f t="shared" si="117"/>
        <v/>
      </c>
      <c r="J1295" s="12" t="str">
        <f t="shared" si="118"/>
        <v/>
      </c>
      <c r="K1295" s="78" t="str">
        <f t="shared" si="119"/>
        <v/>
      </c>
    </row>
    <row r="1296" spans="1:11" x14ac:dyDescent="0.2">
      <c r="A1296" s="12" t="str">
        <f>IFERROR(IF(A1295+1&lt;=Duration*VLOOKUP(PaymentFrqcy,Mapping!A:B,2,FALSE),A1295+1,""),"")</f>
        <v/>
      </c>
      <c r="B1296" s="58" t="str">
        <f t="shared" si="120"/>
        <v/>
      </c>
      <c r="C1296" s="59" t="str">
        <f t="shared" si="115"/>
        <v/>
      </c>
      <c r="D1296" s="60" t="str">
        <f t="shared" si="116"/>
        <v/>
      </c>
      <c r="E1296" s="61" t="str">
        <f>IF(A1296="","",InterestRate/VLOOKUP(PaymentFrqcy,Mapping!$A:$B,2,FALSE))</f>
        <v/>
      </c>
      <c r="F1296" s="62" t="str">
        <f>IF(A1296="","",PMT(E1296,Duration*VLOOKUP(PaymentFrqcy,Mapping!A:B,2,FALSE),LoanAmount,,VLOOKUP(PaymentsDue,Mapping!$A:$B,2,FALSE)))</f>
        <v/>
      </c>
      <c r="G1296" s="62" t="str">
        <f>IF(A1296="","",PPMT(E1296,A1296,Duration*VLOOKUP(PaymentFrqcy,Mapping!A:B,2,FALSE),LoanAmount,,VLOOKUP(PaymentsDue,Mapping!$A:$B,2,FALSE)))</f>
        <v/>
      </c>
      <c r="H1296" s="62" t="str">
        <f>IF(A1296="","",IPMT(E1296,A1296,Duration*VLOOKUP(PaymentFrqcy,Mapping!$A:$B,2,FALSE),LoanAmount,,VLOOKUP(PaymentsDue,Mapping!$A:$B,2,FALSE)))</f>
        <v/>
      </c>
      <c r="I1296" s="58" t="str">
        <f t="shared" si="117"/>
        <v/>
      </c>
      <c r="J1296" s="12" t="str">
        <f t="shared" si="118"/>
        <v/>
      </c>
      <c r="K1296" s="78" t="str">
        <f t="shared" si="119"/>
        <v/>
      </c>
    </row>
    <row r="1297" spans="1:11" x14ac:dyDescent="0.2">
      <c r="A1297" s="12" t="str">
        <f>IFERROR(IF(A1296+1&lt;=Duration*VLOOKUP(PaymentFrqcy,Mapping!A:B,2,FALSE),A1296+1,""),"")</f>
        <v/>
      </c>
      <c r="B1297" s="58" t="str">
        <f t="shared" si="120"/>
        <v/>
      </c>
      <c r="C1297" s="59" t="str">
        <f t="shared" si="115"/>
        <v/>
      </c>
      <c r="D1297" s="60" t="str">
        <f t="shared" si="116"/>
        <v/>
      </c>
      <c r="E1297" s="61" t="str">
        <f>IF(A1297="","",InterestRate/VLOOKUP(PaymentFrqcy,Mapping!$A:$B,2,FALSE))</f>
        <v/>
      </c>
      <c r="F1297" s="62" t="str">
        <f>IF(A1297="","",PMT(E1297,Duration*VLOOKUP(PaymentFrqcy,Mapping!A:B,2,FALSE),LoanAmount,,VLOOKUP(PaymentsDue,Mapping!$A:$B,2,FALSE)))</f>
        <v/>
      </c>
      <c r="G1297" s="62" t="str">
        <f>IF(A1297="","",PPMT(E1297,A1297,Duration*VLOOKUP(PaymentFrqcy,Mapping!A:B,2,FALSE),LoanAmount,,VLOOKUP(PaymentsDue,Mapping!$A:$B,2,FALSE)))</f>
        <v/>
      </c>
      <c r="H1297" s="62" t="str">
        <f>IF(A1297="","",IPMT(E1297,A1297,Duration*VLOOKUP(PaymentFrqcy,Mapping!$A:$B,2,FALSE),LoanAmount,,VLOOKUP(PaymentsDue,Mapping!$A:$B,2,FALSE)))</f>
        <v/>
      </c>
      <c r="I1297" s="58" t="str">
        <f t="shared" si="117"/>
        <v/>
      </c>
      <c r="J1297" s="12" t="str">
        <f t="shared" si="118"/>
        <v/>
      </c>
      <c r="K1297" s="78" t="str">
        <f t="shared" si="119"/>
        <v/>
      </c>
    </row>
    <row r="1298" spans="1:11" x14ac:dyDescent="0.2">
      <c r="A1298" s="12" t="str">
        <f>IFERROR(IF(A1297+1&lt;=Duration*VLOOKUP(PaymentFrqcy,Mapping!A:B,2,FALSE),A1297+1,""),"")</f>
        <v/>
      </c>
      <c r="B1298" s="58" t="str">
        <f t="shared" si="120"/>
        <v/>
      </c>
      <c r="C1298" s="59" t="str">
        <f t="shared" si="115"/>
        <v/>
      </c>
      <c r="D1298" s="60" t="str">
        <f t="shared" si="116"/>
        <v/>
      </c>
      <c r="E1298" s="61" t="str">
        <f>IF(A1298="","",InterestRate/VLOOKUP(PaymentFrqcy,Mapping!$A:$B,2,FALSE))</f>
        <v/>
      </c>
      <c r="F1298" s="62" t="str">
        <f>IF(A1298="","",PMT(E1298,Duration*VLOOKUP(PaymentFrqcy,Mapping!A:B,2,FALSE),LoanAmount,,VLOOKUP(PaymentsDue,Mapping!$A:$B,2,FALSE)))</f>
        <v/>
      </c>
      <c r="G1298" s="62" t="str">
        <f>IF(A1298="","",PPMT(E1298,A1298,Duration*VLOOKUP(PaymentFrqcy,Mapping!A:B,2,FALSE),LoanAmount,,VLOOKUP(PaymentsDue,Mapping!$A:$B,2,FALSE)))</f>
        <v/>
      </c>
      <c r="H1298" s="62" t="str">
        <f>IF(A1298="","",IPMT(E1298,A1298,Duration*VLOOKUP(PaymentFrqcy,Mapping!$A:$B,2,FALSE),LoanAmount,,VLOOKUP(PaymentsDue,Mapping!$A:$B,2,FALSE)))</f>
        <v/>
      </c>
      <c r="I1298" s="58" t="str">
        <f t="shared" si="117"/>
        <v/>
      </c>
      <c r="J1298" s="12" t="str">
        <f t="shared" si="118"/>
        <v/>
      </c>
      <c r="K1298" s="78" t="str">
        <f t="shared" si="119"/>
        <v/>
      </c>
    </row>
    <row r="1299" spans="1:11" x14ac:dyDescent="0.2">
      <c r="A1299" s="12" t="str">
        <f>IFERROR(IF(A1298+1&lt;=Duration*VLOOKUP(PaymentFrqcy,Mapping!A:B,2,FALSE),A1298+1,""),"")</f>
        <v/>
      </c>
      <c r="B1299" s="58" t="str">
        <f t="shared" si="120"/>
        <v/>
      </c>
      <c r="C1299" s="59" t="str">
        <f t="shared" si="115"/>
        <v/>
      </c>
      <c r="D1299" s="60" t="str">
        <f t="shared" si="116"/>
        <v/>
      </c>
      <c r="E1299" s="61" t="str">
        <f>IF(A1299="","",InterestRate/VLOOKUP(PaymentFrqcy,Mapping!$A:$B,2,FALSE))</f>
        <v/>
      </c>
      <c r="F1299" s="62" t="str">
        <f>IF(A1299="","",PMT(E1299,Duration*VLOOKUP(PaymentFrqcy,Mapping!A:B,2,FALSE),LoanAmount,,VLOOKUP(PaymentsDue,Mapping!$A:$B,2,FALSE)))</f>
        <v/>
      </c>
      <c r="G1299" s="62" t="str">
        <f>IF(A1299="","",PPMT(E1299,A1299,Duration*VLOOKUP(PaymentFrqcy,Mapping!A:B,2,FALSE),LoanAmount,,VLOOKUP(PaymentsDue,Mapping!$A:$B,2,FALSE)))</f>
        <v/>
      </c>
      <c r="H1299" s="62" t="str">
        <f>IF(A1299="","",IPMT(E1299,A1299,Duration*VLOOKUP(PaymentFrqcy,Mapping!$A:$B,2,FALSE),LoanAmount,,VLOOKUP(PaymentsDue,Mapping!$A:$B,2,FALSE)))</f>
        <v/>
      </c>
      <c r="I1299" s="58" t="str">
        <f t="shared" si="117"/>
        <v/>
      </c>
      <c r="J1299" s="12" t="str">
        <f t="shared" si="118"/>
        <v/>
      </c>
      <c r="K1299" s="78" t="str">
        <f t="shared" si="119"/>
        <v/>
      </c>
    </row>
    <row r="1300" spans="1:11" x14ac:dyDescent="0.2">
      <c r="A1300" s="12" t="str">
        <f>IFERROR(IF(A1299+1&lt;=Duration*VLOOKUP(PaymentFrqcy,Mapping!A:B,2,FALSE),A1299+1,""),"")</f>
        <v/>
      </c>
      <c r="B1300" s="58" t="str">
        <f t="shared" si="120"/>
        <v/>
      </c>
      <c r="C1300" s="59" t="str">
        <f t="shared" si="115"/>
        <v/>
      </c>
      <c r="D1300" s="60" t="str">
        <f t="shared" si="116"/>
        <v/>
      </c>
      <c r="E1300" s="61" t="str">
        <f>IF(A1300="","",InterestRate/VLOOKUP(PaymentFrqcy,Mapping!$A:$B,2,FALSE))</f>
        <v/>
      </c>
      <c r="F1300" s="62" t="str">
        <f>IF(A1300="","",PMT(E1300,Duration*VLOOKUP(PaymentFrqcy,Mapping!A:B,2,FALSE),LoanAmount,,VLOOKUP(PaymentsDue,Mapping!$A:$B,2,FALSE)))</f>
        <v/>
      </c>
      <c r="G1300" s="62" t="str">
        <f>IF(A1300="","",PPMT(E1300,A1300,Duration*VLOOKUP(PaymentFrqcy,Mapping!A:B,2,FALSE),LoanAmount,,VLOOKUP(PaymentsDue,Mapping!$A:$B,2,FALSE)))</f>
        <v/>
      </c>
      <c r="H1300" s="62" t="str">
        <f>IF(A1300="","",IPMT(E1300,A1300,Duration*VLOOKUP(PaymentFrqcy,Mapping!$A:$B,2,FALSE),LoanAmount,,VLOOKUP(PaymentsDue,Mapping!$A:$B,2,FALSE)))</f>
        <v/>
      </c>
      <c r="I1300" s="58" t="str">
        <f t="shared" si="117"/>
        <v/>
      </c>
      <c r="J1300" s="12" t="str">
        <f t="shared" si="118"/>
        <v/>
      </c>
      <c r="K1300" s="78" t="str">
        <f t="shared" si="119"/>
        <v/>
      </c>
    </row>
    <row r="1301" spans="1:11" x14ac:dyDescent="0.2">
      <c r="A1301" s="12" t="str">
        <f>IFERROR(IF(A1300+1&lt;=Duration*VLOOKUP(PaymentFrqcy,Mapping!A:B,2,FALSE),A1300+1,""),"")</f>
        <v/>
      </c>
      <c r="B1301" s="58" t="str">
        <f t="shared" si="120"/>
        <v/>
      </c>
      <c r="C1301" s="59" t="str">
        <f t="shared" si="115"/>
        <v/>
      </c>
      <c r="D1301" s="60" t="str">
        <f t="shared" si="116"/>
        <v/>
      </c>
      <c r="E1301" s="61" t="str">
        <f>IF(A1301="","",InterestRate/VLOOKUP(PaymentFrqcy,Mapping!$A:$B,2,FALSE))</f>
        <v/>
      </c>
      <c r="F1301" s="62" t="str">
        <f>IF(A1301="","",PMT(E1301,Duration*VLOOKUP(PaymentFrqcy,Mapping!A:B,2,FALSE),LoanAmount,,VLOOKUP(PaymentsDue,Mapping!$A:$B,2,FALSE)))</f>
        <v/>
      </c>
      <c r="G1301" s="62" t="str">
        <f>IF(A1301="","",PPMT(E1301,A1301,Duration*VLOOKUP(PaymentFrqcy,Mapping!A:B,2,FALSE),LoanAmount,,VLOOKUP(PaymentsDue,Mapping!$A:$B,2,FALSE)))</f>
        <v/>
      </c>
      <c r="H1301" s="62" t="str">
        <f>IF(A1301="","",IPMT(E1301,A1301,Duration*VLOOKUP(PaymentFrqcy,Mapping!$A:$B,2,FALSE),LoanAmount,,VLOOKUP(PaymentsDue,Mapping!$A:$B,2,FALSE)))</f>
        <v/>
      </c>
      <c r="I1301" s="58" t="str">
        <f t="shared" si="117"/>
        <v/>
      </c>
      <c r="J1301" s="12" t="str">
        <f t="shared" si="118"/>
        <v/>
      </c>
      <c r="K1301" s="78" t="str">
        <f t="shared" si="119"/>
        <v/>
      </c>
    </row>
    <row r="1302" spans="1:11" x14ac:dyDescent="0.2">
      <c r="A1302" s="12" t="str">
        <f>IFERROR(IF(A1301+1&lt;=Duration*VLOOKUP(PaymentFrqcy,Mapping!A:B,2,FALSE),A1301+1,""),"")</f>
        <v/>
      </c>
      <c r="B1302" s="58" t="str">
        <f t="shared" si="120"/>
        <v/>
      </c>
      <c r="C1302" s="59" t="str">
        <f t="shared" si="115"/>
        <v/>
      </c>
      <c r="D1302" s="60" t="str">
        <f t="shared" si="116"/>
        <v/>
      </c>
      <c r="E1302" s="61" t="str">
        <f>IF(A1302="","",InterestRate/VLOOKUP(PaymentFrqcy,Mapping!$A:$B,2,FALSE))</f>
        <v/>
      </c>
      <c r="F1302" s="62" t="str">
        <f>IF(A1302="","",PMT(E1302,Duration*VLOOKUP(PaymentFrqcy,Mapping!A:B,2,FALSE),LoanAmount,,VLOOKUP(PaymentsDue,Mapping!$A:$B,2,FALSE)))</f>
        <v/>
      </c>
      <c r="G1302" s="62" t="str">
        <f>IF(A1302="","",PPMT(E1302,A1302,Duration*VLOOKUP(PaymentFrqcy,Mapping!A:B,2,FALSE),LoanAmount,,VLOOKUP(PaymentsDue,Mapping!$A:$B,2,FALSE)))</f>
        <v/>
      </c>
      <c r="H1302" s="62" t="str">
        <f>IF(A1302="","",IPMT(E1302,A1302,Duration*VLOOKUP(PaymentFrqcy,Mapping!$A:$B,2,FALSE),LoanAmount,,VLOOKUP(PaymentsDue,Mapping!$A:$B,2,FALSE)))</f>
        <v/>
      </c>
      <c r="I1302" s="58" t="str">
        <f t="shared" si="117"/>
        <v/>
      </c>
      <c r="J1302" s="12" t="str">
        <f t="shared" si="118"/>
        <v/>
      </c>
      <c r="K1302" s="78" t="str">
        <f t="shared" si="119"/>
        <v/>
      </c>
    </row>
    <row r="1303" spans="1:11" x14ac:dyDescent="0.2">
      <c r="A1303" s="12" t="str">
        <f>IFERROR(IF(A1302+1&lt;=Duration*VLOOKUP(PaymentFrqcy,Mapping!A:B,2,FALSE),A1302+1,""),"")</f>
        <v/>
      </c>
      <c r="B1303" s="58" t="str">
        <f t="shared" si="120"/>
        <v/>
      </c>
      <c r="C1303" s="59" t="str">
        <f t="shared" si="115"/>
        <v/>
      </c>
      <c r="D1303" s="60" t="str">
        <f t="shared" si="116"/>
        <v/>
      </c>
      <c r="E1303" s="61" t="str">
        <f>IF(A1303="","",InterestRate/VLOOKUP(PaymentFrqcy,Mapping!$A:$B,2,FALSE))</f>
        <v/>
      </c>
      <c r="F1303" s="62" t="str">
        <f>IF(A1303="","",PMT(E1303,Duration*VLOOKUP(PaymentFrqcy,Mapping!A:B,2,FALSE),LoanAmount,,VLOOKUP(PaymentsDue,Mapping!$A:$B,2,FALSE)))</f>
        <v/>
      </c>
      <c r="G1303" s="62" t="str">
        <f>IF(A1303="","",PPMT(E1303,A1303,Duration*VLOOKUP(PaymentFrqcy,Mapping!A:B,2,FALSE),LoanAmount,,VLOOKUP(PaymentsDue,Mapping!$A:$B,2,FALSE)))</f>
        <v/>
      </c>
      <c r="H1303" s="62" t="str">
        <f>IF(A1303="","",IPMT(E1303,A1303,Duration*VLOOKUP(PaymentFrqcy,Mapping!$A:$B,2,FALSE),LoanAmount,,VLOOKUP(PaymentsDue,Mapping!$A:$B,2,FALSE)))</f>
        <v/>
      </c>
      <c r="I1303" s="58" t="str">
        <f t="shared" si="117"/>
        <v/>
      </c>
      <c r="J1303" s="12" t="str">
        <f t="shared" si="118"/>
        <v/>
      </c>
      <c r="K1303" s="78" t="str">
        <f t="shared" si="119"/>
        <v/>
      </c>
    </row>
    <row r="1304" spans="1:11" x14ac:dyDescent="0.2">
      <c r="A1304" s="12" t="str">
        <f>IFERROR(IF(A1303+1&lt;=Duration*VLOOKUP(PaymentFrqcy,Mapping!A:B,2,FALSE),A1303+1,""),"")</f>
        <v/>
      </c>
      <c r="B1304" s="58" t="str">
        <f t="shared" si="120"/>
        <v/>
      </c>
      <c r="C1304" s="59" t="str">
        <f t="shared" si="115"/>
        <v/>
      </c>
      <c r="D1304" s="60" t="str">
        <f t="shared" si="116"/>
        <v/>
      </c>
      <c r="E1304" s="61" t="str">
        <f>IF(A1304="","",InterestRate/VLOOKUP(PaymentFrqcy,Mapping!$A:$B,2,FALSE))</f>
        <v/>
      </c>
      <c r="F1304" s="62" t="str">
        <f>IF(A1304="","",PMT(E1304,Duration*VLOOKUP(PaymentFrqcy,Mapping!A:B,2,FALSE),LoanAmount,,VLOOKUP(PaymentsDue,Mapping!$A:$B,2,FALSE)))</f>
        <v/>
      </c>
      <c r="G1304" s="62" t="str">
        <f>IF(A1304="","",PPMT(E1304,A1304,Duration*VLOOKUP(PaymentFrqcy,Mapping!A:B,2,FALSE),LoanAmount,,VLOOKUP(PaymentsDue,Mapping!$A:$B,2,FALSE)))</f>
        <v/>
      </c>
      <c r="H1304" s="62" t="str">
        <f>IF(A1304="","",IPMT(E1304,A1304,Duration*VLOOKUP(PaymentFrqcy,Mapping!$A:$B,2,FALSE),LoanAmount,,VLOOKUP(PaymentsDue,Mapping!$A:$B,2,FALSE)))</f>
        <v/>
      </c>
      <c r="I1304" s="58" t="str">
        <f t="shared" si="117"/>
        <v/>
      </c>
      <c r="J1304" s="12" t="str">
        <f t="shared" si="118"/>
        <v/>
      </c>
      <c r="K1304" s="78" t="str">
        <f t="shared" si="119"/>
        <v/>
      </c>
    </row>
    <row r="1305" spans="1:11" x14ac:dyDescent="0.2">
      <c r="A1305" s="12" t="str">
        <f>IFERROR(IF(A1304+1&lt;=Duration*VLOOKUP(PaymentFrqcy,Mapping!A:B,2,FALSE),A1304+1,""),"")</f>
        <v/>
      </c>
      <c r="B1305" s="58" t="str">
        <f t="shared" si="120"/>
        <v/>
      </c>
      <c r="C1305" s="59" t="str">
        <f t="shared" si="115"/>
        <v/>
      </c>
      <c r="D1305" s="60" t="str">
        <f t="shared" si="116"/>
        <v/>
      </c>
      <c r="E1305" s="61" t="str">
        <f>IF(A1305="","",InterestRate/VLOOKUP(PaymentFrqcy,Mapping!$A:$B,2,FALSE))</f>
        <v/>
      </c>
      <c r="F1305" s="62" t="str">
        <f>IF(A1305="","",PMT(E1305,Duration*VLOOKUP(PaymentFrqcy,Mapping!A:B,2,FALSE),LoanAmount,,VLOOKUP(PaymentsDue,Mapping!$A:$B,2,FALSE)))</f>
        <v/>
      </c>
      <c r="G1305" s="62" t="str">
        <f>IF(A1305="","",PPMT(E1305,A1305,Duration*VLOOKUP(PaymentFrqcy,Mapping!A:B,2,FALSE),LoanAmount,,VLOOKUP(PaymentsDue,Mapping!$A:$B,2,FALSE)))</f>
        <v/>
      </c>
      <c r="H1305" s="62" t="str">
        <f>IF(A1305="","",IPMT(E1305,A1305,Duration*VLOOKUP(PaymentFrqcy,Mapping!$A:$B,2,FALSE),LoanAmount,,VLOOKUP(PaymentsDue,Mapping!$A:$B,2,FALSE)))</f>
        <v/>
      </c>
      <c r="I1305" s="58" t="str">
        <f t="shared" si="117"/>
        <v/>
      </c>
      <c r="J1305" s="12" t="str">
        <f t="shared" si="118"/>
        <v/>
      </c>
      <c r="K1305" s="78" t="str">
        <f t="shared" si="119"/>
        <v/>
      </c>
    </row>
    <row r="1306" spans="1:11" x14ac:dyDescent="0.2">
      <c r="A1306" s="12" t="str">
        <f>IFERROR(IF(A1305+1&lt;=Duration*VLOOKUP(PaymentFrqcy,Mapping!A:B,2,FALSE),A1305+1,""),"")</f>
        <v/>
      </c>
      <c r="B1306" s="58" t="str">
        <f t="shared" si="120"/>
        <v/>
      </c>
      <c r="C1306" s="59" t="str">
        <f t="shared" si="115"/>
        <v/>
      </c>
      <c r="D1306" s="60" t="str">
        <f t="shared" si="116"/>
        <v/>
      </c>
      <c r="E1306" s="61" t="str">
        <f>IF(A1306="","",InterestRate/VLOOKUP(PaymentFrqcy,Mapping!$A:$B,2,FALSE))</f>
        <v/>
      </c>
      <c r="F1306" s="62" t="str">
        <f>IF(A1306="","",PMT(E1306,Duration*VLOOKUP(PaymentFrqcy,Mapping!A:B,2,FALSE),LoanAmount,,VLOOKUP(PaymentsDue,Mapping!$A:$B,2,FALSE)))</f>
        <v/>
      </c>
      <c r="G1306" s="62" t="str">
        <f>IF(A1306="","",PPMT(E1306,A1306,Duration*VLOOKUP(PaymentFrqcy,Mapping!A:B,2,FALSE),LoanAmount,,VLOOKUP(PaymentsDue,Mapping!$A:$B,2,FALSE)))</f>
        <v/>
      </c>
      <c r="H1306" s="62" t="str">
        <f>IF(A1306="","",IPMT(E1306,A1306,Duration*VLOOKUP(PaymentFrqcy,Mapping!$A:$B,2,FALSE),LoanAmount,,VLOOKUP(PaymentsDue,Mapping!$A:$B,2,FALSE)))</f>
        <v/>
      </c>
      <c r="I1306" s="58" t="str">
        <f t="shared" si="117"/>
        <v/>
      </c>
      <c r="J1306" s="12" t="str">
        <f t="shared" si="118"/>
        <v/>
      </c>
      <c r="K1306" s="78" t="str">
        <f t="shared" si="119"/>
        <v/>
      </c>
    </row>
    <row r="1307" spans="1:11" x14ac:dyDescent="0.2">
      <c r="A1307" s="12" t="str">
        <f>IFERROR(IF(A1306+1&lt;=Duration*VLOOKUP(PaymentFrqcy,Mapping!A:B,2,FALSE),A1306+1,""),"")</f>
        <v/>
      </c>
      <c r="B1307" s="58" t="str">
        <f t="shared" si="120"/>
        <v/>
      </c>
      <c r="C1307" s="59" t="str">
        <f t="shared" si="115"/>
        <v/>
      </c>
      <c r="D1307" s="60" t="str">
        <f t="shared" si="116"/>
        <v/>
      </c>
      <c r="E1307" s="61" t="str">
        <f>IF(A1307="","",InterestRate/VLOOKUP(PaymentFrqcy,Mapping!$A:$B,2,FALSE))</f>
        <v/>
      </c>
      <c r="F1307" s="62" t="str">
        <f>IF(A1307="","",PMT(E1307,Duration*VLOOKUP(PaymentFrqcy,Mapping!A:B,2,FALSE),LoanAmount,,VLOOKUP(PaymentsDue,Mapping!$A:$B,2,FALSE)))</f>
        <v/>
      </c>
      <c r="G1307" s="62" t="str">
        <f>IF(A1307="","",PPMT(E1307,A1307,Duration*VLOOKUP(PaymentFrqcy,Mapping!A:B,2,FALSE),LoanAmount,,VLOOKUP(PaymentsDue,Mapping!$A:$B,2,FALSE)))</f>
        <v/>
      </c>
      <c r="H1307" s="62" t="str">
        <f>IF(A1307="","",IPMT(E1307,A1307,Duration*VLOOKUP(PaymentFrqcy,Mapping!$A:$B,2,FALSE),LoanAmount,,VLOOKUP(PaymentsDue,Mapping!$A:$B,2,FALSE)))</f>
        <v/>
      </c>
      <c r="I1307" s="58" t="str">
        <f t="shared" si="117"/>
        <v/>
      </c>
      <c r="J1307" s="12" t="str">
        <f t="shared" si="118"/>
        <v/>
      </c>
      <c r="K1307" s="78" t="str">
        <f t="shared" si="119"/>
        <v/>
      </c>
    </row>
    <row r="1308" spans="1:11" x14ac:dyDescent="0.2">
      <c r="A1308" s="12" t="str">
        <f>IFERROR(IF(A1307+1&lt;=Duration*VLOOKUP(PaymentFrqcy,Mapping!A:B,2,FALSE),A1307+1,""),"")</f>
        <v/>
      </c>
      <c r="B1308" s="58" t="str">
        <f t="shared" si="120"/>
        <v/>
      </c>
      <c r="C1308" s="59" t="str">
        <f t="shared" si="115"/>
        <v/>
      </c>
      <c r="D1308" s="60" t="str">
        <f t="shared" si="116"/>
        <v/>
      </c>
      <c r="E1308" s="61" t="str">
        <f>IF(A1308="","",InterestRate/VLOOKUP(PaymentFrqcy,Mapping!$A:$B,2,FALSE))</f>
        <v/>
      </c>
      <c r="F1308" s="62" t="str">
        <f>IF(A1308="","",PMT(E1308,Duration*VLOOKUP(PaymentFrqcy,Mapping!A:B,2,FALSE),LoanAmount,,VLOOKUP(PaymentsDue,Mapping!$A:$B,2,FALSE)))</f>
        <v/>
      </c>
      <c r="G1308" s="62" t="str">
        <f>IF(A1308="","",PPMT(E1308,A1308,Duration*VLOOKUP(PaymentFrqcy,Mapping!A:B,2,FALSE),LoanAmount,,VLOOKUP(PaymentsDue,Mapping!$A:$B,2,FALSE)))</f>
        <v/>
      </c>
      <c r="H1308" s="62" t="str">
        <f>IF(A1308="","",IPMT(E1308,A1308,Duration*VLOOKUP(PaymentFrqcy,Mapping!$A:$B,2,FALSE),LoanAmount,,VLOOKUP(PaymentsDue,Mapping!$A:$B,2,FALSE)))</f>
        <v/>
      </c>
      <c r="I1308" s="58" t="str">
        <f t="shared" si="117"/>
        <v/>
      </c>
      <c r="J1308" s="12" t="str">
        <f t="shared" si="118"/>
        <v/>
      </c>
      <c r="K1308" s="78" t="str">
        <f t="shared" si="119"/>
        <v/>
      </c>
    </row>
    <row r="1309" spans="1:11" x14ac:dyDescent="0.2">
      <c r="A1309" s="12" t="str">
        <f>IFERROR(IF(A1308+1&lt;=Duration*VLOOKUP(PaymentFrqcy,Mapping!A:B,2,FALSE),A1308+1,""),"")</f>
        <v/>
      </c>
      <c r="B1309" s="58" t="str">
        <f t="shared" si="120"/>
        <v/>
      </c>
      <c r="C1309" s="59" t="str">
        <f t="shared" si="115"/>
        <v/>
      </c>
      <c r="D1309" s="60" t="str">
        <f t="shared" si="116"/>
        <v/>
      </c>
      <c r="E1309" s="61" t="str">
        <f>IF(A1309="","",InterestRate/VLOOKUP(PaymentFrqcy,Mapping!$A:$B,2,FALSE))</f>
        <v/>
      </c>
      <c r="F1309" s="62" t="str">
        <f>IF(A1309="","",PMT(E1309,Duration*VLOOKUP(PaymentFrqcy,Mapping!A:B,2,FALSE),LoanAmount,,VLOOKUP(PaymentsDue,Mapping!$A:$B,2,FALSE)))</f>
        <v/>
      </c>
      <c r="G1309" s="62" t="str">
        <f>IF(A1309="","",PPMT(E1309,A1309,Duration*VLOOKUP(PaymentFrqcy,Mapping!A:B,2,FALSE),LoanAmount,,VLOOKUP(PaymentsDue,Mapping!$A:$B,2,FALSE)))</f>
        <v/>
      </c>
      <c r="H1309" s="62" t="str">
        <f>IF(A1309="","",IPMT(E1309,A1309,Duration*VLOOKUP(PaymentFrqcy,Mapping!$A:$B,2,FALSE),LoanAmount,,VLOOKUP(PaymentsDue,Mapping!$A:$B,2,FALSE)))</f>
        <v/>
      </c>
      <c r="I1309" s="58" t="str">
        <f t="shared" si="117"/>
        <v/>
      </c>
      <c r="J1309" s="12" t="str">
        <f t="shared" si="118"/>
        <v/>
      </c>
      <c r="K1309" s="78" t="str">
        <f t="shared" si="119"/>
        <v/>
      </c>
    </row>
    <row r="1310" spans="1:11" x14ac:dyDescent="0.2">
      <c r="A1310" s="12" t="str">
        <f>IFERROR(IF(A1309+1&lt;=Duration*VLOOKUP(PaymentFrqcy,Mapping!A:B,2,FALSE),A1309+1,""),"")</f>
        <v/>
      </c>
      <c r="B1310" s="58" t="str">
        <f t="shared" si="120"/>
        <v/>
      </c>
      <c r="C1310" s="59" t="str">
        <f t="shared" si="115"/>
        <v/>
      </c>
      <c r="D1310" s="60" t="str">
        <f t="shared" si="116"/>
        <v/>
      </c>
      <c r="E1310" s="61" t="str">
        <f>IF(A1310="","",InterestRate/VLOOKUP(PaymentFrqcy,Mapping!$A:$B,2,FALSE))</f>
        <v/>
      </c>
      <c r="F1310" s="62" t="str">
        <f>IF(A1310="","",PMT(E1310,Duration*VLOOKUP(PaymentFrqcy,Mapping!A:B,2,FALSE),LoanAmount,,VLOOKUP(PaymentsDue,Mapping!$A:$B,2,FALSE)))</f>
        <v/>
      </c>
      <c r="G1310" s="62" t="str">
        <f>IF(A1310="","",PPMT(E1310,A1310,Duration*VLOOKUP(PaymentFrqcy,Mapping!A:B,2,FALSE),LoanAmount,,VLOOKUP(PaymentsDue,Mapping!$A:$B,2,FALSE)))</f>
        <v/>
      </c>
      <c r="H1310" s="62" t="str">
        <f>IF(A1310="","",IPMT(E1310,A1310,Duration*VLOOKUP(PaymentFrqcy,Mapping!$A:$B,2,FALSE),LoanAmount,,VLOOKUP(PaymentsDue,Mapping!$A:$B,2,FALSE)))</f>
        <v/>
      </c>
      <c r="I1310" s="58" t="str">
        <f t="shared" si="117"/>
        <v/>
      </c>
      <c r="J1310" s="12" t="str">
        <f t="shared" si="118"/>
        <v/>
      </c>
      <c r="K1310" s="78" t="str">
        <f t="shared" si="119"/>
        <v/>
      </c>
    </row>
    <row r="1311" spans="1:11" x14ac:dyDescent="0.2">
      <c r="A1311" s="12" t="str">
        <f>IFERROR(IF(A1310+1&lt;=Duration*VLOOKUP(PaymentFrqcy,Mapping!A:B,2,FALSE),A1310+1,""),"")</f>
        <v/>
      </c>
      <c r="B1311" s="58" t="str">
        <f t="shared" si="120"/>
        <v/>
      </c>
      <c r="C1311" s="59" t="str">
        <f t="shared" si="115"/>
        <v/>
      </c>
      <c r="D1311" s="60" t="str">
        <f t="shared" si="116"/>
        <v/>
      </c>
      <c r="E1311" s="61" t="str">
        <f>IF(A1311="","",InterestRate/VLOOKUP(PaymentFrqcy,Mapping!$A:$B,2,FALSE))</f>
        <v/>
      </c>
      <c r="F1311" s="62" t="str">
        <f>IF(A1311="","",PMT(E1311,Duration*VLOOKUP(PaymentFrqcy,Mapping!A:B,2,FALSE),LoanAmount,,VLOOKUP(PaymentsDue,Mapping!$A:$B,2,FALSE)))</f>
        <v/>
      </c>
      <c r="G1311" s="62" t="str">
        <f>IF(A1311="","",PPMT(E1311,A1311,Duration*VLOOKUP(PaymentFrqcy,Mapping!A:B,2,FALSE),LoanAmount,,VLOOKUP(PaymentsDue,Mapping!$A:$B,2,FALSE)))</f>
        <v/>
      </c>
      <c r="H1311" s="62" t="str">
        <f>IF(A1311="","",IPMT(E1311,A1311,Duration*VLOOKUP(PaymentFrqcy,Mapping!$A:$B,2,FALSE),LoanAmount,,VLOOKUP(PaymentsDue,Mapping!$A:$B,2,FALSE)))</f>
        <v/>
      </c>
      <c r="I1311" s="58" t="str">
        <f t="shared" si="117"/>
        <v/>
      </c>
      <c r="J1311" s="12" t="str">
        <f t="shared" si="118"/>
        <v/>
      </c>
      <c r="K1311" s="78" t="str">
        <f t="shared" si="119"/>
        <v/>
      </c>
    </row>
    <row r="1312" spans="1:11" x14ac:dyDescent="0.2">
      <c r="A1312" s="12" t="str">
        <f>IFERROR(IF(A1311+1&lt;=Duration*VLOOKUP(PaymentFrqcy,Mapping!A:B,2,FALSE),A1311+1,""),"")</f>
        <v/>
      </c>
      <c r="B1312" s="58" t="str">
        <f t="shared" si="120"/>
        <v/>
      </c>
      <c r="C1312" s="59" t="str">
        <f t="shared" si="115"/>
        <v/>
      </c>
      <c r="D1312" s="60" t="str">
        <f t="shared" si="116"/>
        <v/>
      </c>
      <c r="E1312" s="61" t="str">
        <f>IF(A1312="","",InterestRate/VLOOKUP(PaymentFrqcy,Mapping!$A:$B,2,FALSE))</f>
        <v/>
      </c>
      <c r="F1312" s="62" t="str">
        <f>IF(A1312="","",PMT(E1312,Duration*VLOOKUP(PaymentFrqcy,Mapping!A:B,2,FALSE),LoanAmount,,VLOOKUP(PaymentsDue,Mapping!$A:$B,2,FALSE)))</f>
        <v/>
      </c>
      <c r="G1312" s="62" t="str">
        <f>IF(A1312="","",PPMT(E1312,A1312,Duration*VLOOKUP(PaymentFrqcy,Mapping!A:B,2,FALSE),LoanAmount,,VLOOKUP(PaymentsDue,Mapping!$A:$B,2,FALSE)))</f>
        <v/>
      </c>
      <c r="H1312" s="62" t="str">
        <f>IF(A1312="","",IPMT(E1312,A1312,Duration*VLOOKUP(PaymentFrqcy,Mapping!$A:$B,2,FALSE),LoanAmount,,VLOOKUP(PaymentsDue,Mapping!$A:$B,2,FALSE)))</f>
        <v/>
      </c>
      <c r="I1312" s="58" t="str">
        <f t="shared" si="117"/>
        <v/>
      </c>
      <c r="J1312" s="12" t="str">
        <f t="shared" si="118"/>
        <v/>
      </c>
      <c r="K1312" s="78" t="str">
        <f t="shared" si="119"/>
        <v/>
      </c>
    </row>
    <row r="1313" spans="1:11" x14ac:dyDescent="0.2">
      <c r="A1313" s="12" t="str">
        <f>IFERROR(IF(A1312+1&lt;=Duration*VLOOKUP(PaymentFrqcy,Mapping!A:B,2,FALSE),A1312+1,""),"")</f>
        <v/>
      </c>
      <c r="B1313" s="58" t="str">
        <f t="shared" si="120"/>
        <v/>
      </c>
      <c r="C1313" s="59" t="str">
        <f t="shared" si="115"/>
        <v/>
      </c>
      <c r="D1313" s="60" t="str">
        <f t="shared" si="116"/>
        <v/>
      </c>
      <c r="E1313" s="61" t="str">
        <f>IF(A1313="","",InterestRate/VLOOKUP(PaymentFrqcy,Mapping!$A:$B,2,FALSE))</f>
        <v/>
      </c>
      <c r="F1313" s="62" t="str">
        <f>IF(A1313="","",PMT(E1313,Duration*VLOOKUP(PaymentFrqcy,Mapping!A:B,2,FALSE),LoanAmount,,VLOOKUP(PaymentsDue,Mapping!$A:$B,2,FALSE)))</f>
        <v/>
      </c>
      <c r="G1313" s="62" t="str">
        <f>IF(A1313="","",PPMT(E1313,A1313,Duration*VLOOKUP(PaymentFrqcy,Mapping!A:B,2,FALSE),LoanAmount,,VLOOKUP(PaymentsDue,Mapping!$A:$B,2,FALSE)))</f>
        <v/>
      </c>
      <c r="H1313" s="62" t="str">
        <f>IF(A1313="","",IPMT(E1313,A1313,Duration*VLOOKUP(PaymentFrqcy,Mapping!$A:$B,2,FALSE),LoanAmount,,VLOOKUP(PaymentsDue,Mapping!$A:$B,2,FALSE)))</f>
        <v/>
      </c>
      <c r="I1313" s="58" t="str">
        <f t="shared" si="117"/>
        <v/>
      </c>
      <c r="J1313" s="12" t="str">
        <f t="shared" si="118"/>
        <v/>
      </c>
      <c r="K1313" s="78" t="str">
        <f t="shared" si="119"/>
        <v/>
      </c>
    </row>
    <row r="1314" spans="1:11" x14ac:dyDescent="0.2">
      <c r="A1314" s="12" t="str">
        <f>IFERROR(IF(A1313+1&lt;=Duration*VLOOKUP(PaymentFrqcy,Mapping!A:B,2,FALSE),A1313+1,""),"")</f>
        <v/>
      </c>
      <c r="B1314" s="58" t="str">
        <f t="shared" si="120"/>
        <v/>
      </c>
      <c r="C1314" s="59" t="str">
        <f t="shared" si="115"/>
        <v/>
      </c>
      <c r="D1314" s="60" t="str">
        <f t="shared" si="116"/>
        <v/>
      </c>
      <c r="E1314" s="61" t="str">
        <f>IF(A1314="","",InterestRate/VLOOKUP(PaymentFrqcy,Mapping!$A:$B,2,FALSE))</f>
        <v/>
      </c>
      <c r="F1314" s="62" t="str">
        <f>IF(A1314="","",PMT(E1314,Duration*VLOOKUP(PaymentFrqcy,Mapping!A:B,2,FALSE),LoanAmount,,VLOOKUP(PaymentsDue,Mapping!$A:$B,2,FALSE)))</f>
        <v/>
      </c>
      <c r="G1314" s="62" t="str">
        <f>IF(A1314="","",PPMT(E1314,A1314,Duration*VLOOKUP(PaymentFrqcy,Mapping!A:B,2,FALSE),LoanAmount,,VLOOKUP(PaymentsDue,Mapping!$A:$B,2,FALSE)))</f>
        <v/>
      </c>
      <c r="H1314" s="62" t="str">
        <f>IF(A1314="","",IPMT(E1314,A1314,Duration*VLOOKUP(PaymentFrqcy,Mapping!$A:$B,2,FALSE),LoanAmount,,VLOOKUP(PaymentsDue,Mapping!$A:$B,2,FALSE)))</f>
        <v/>
      </c>
      <c r="I1314" s="58" t="str">
        <f t="shared" si="117"/>
        <v/>
      </c>
      <c r="J1314" s="12" t="str">
        <f t="shared" si="118"/>
        <v/>
      </c>
      <c r="K1314" s="78" t="str">
        <f t="shared" si="119"/>
        <v/>
      </c>
    </row>
    <row r="1315" spans="1:11" x14ac:dyDescent="0.2">
      <c r="A1315" s="12" t="str">
        <f>IFERROR(IF(A1314+1&lt;=Duration*VLOOKUP(PaymentFrqcy,Mapping!A:B,2,FALSE),A1314+1,""),"")</f>
        <v/>
      </c>
      <c r="B1315" s="58" t="str">
        <f t="shared" si="120"/>
        <v/>
      </c>
      <c r="C1315" s="59" t="str">
        <f t="shared" si="115"/>
        <v/>
      </c>
      <c r="D1315" s="60" t="str">
        <f t="shared" si="116"/>
        <v/>
      </c>
      <c r="E1315" s="61" t="str">
        <f>IF(A1315="","",InterestRate/VLOOKUP(PaymentFrqcy,Mapping!$A:$B,2,FALSE))</f>
        <v/>
      </c>
      <c r="F1315" s="62" t="str">
        <f>IF(A1315="","",PMT(E1315,Duration*VLOOKUP(PaymentFrqcy,Mapping!A:B,2,FALSE),LoanAmount,,VLOOKUP(PaymentsDue,Mapping!$A:$B,2,FALSE)))</f>
        <v/>
      </c>
      <c r="G1315" s="62" t="str">
        <f>IF(A1315="","",PPMT(E1315,A1315,Duration*VLOOKUP(PaymentFrqcy,Mapping!A:B,2,FALSE),LoanAmount,,VLOOKUP(PaymentsDue,Mapping!$A:$B,2,FALSE)))</f>
        <v/>
      </c>
      <c r="H1315" s="62" t="str">
        <f>IF(A1315="","",IPMT(E1315,A1315,Duration*VLOOKUP(PaymentFrqcy,Mapping!$A:$B,2,FALSE),LoanAmount,,VLOOKUP(PaymentsDue,Mapping!$A:$B,2,FALSE)))</f>
        <v/>
      </c>
      <c r="I1315" s="58" t="str">
        <f t="shared" si="117"/>
        <v/>
      </c>
      <c r="J1315" s="12" t="str">
        <f t="shared" si="118"/>
        <v/>
      </c>
      <c r="K1315" s="78" t="str">
        <f t="shared" si="119"/>
        <v/>
      </c>
    </row>
    <row r="1316" spans="1:11" x14ac:dyDescent="0.2">
      <c r="A1316" s="12" t="str">
        <f>IFERROR(IF(A1315+1&lt;=Duration*VLOOKUP(PaymentFrqcy,Mapping!A:B,2,FALSE),A1315+1,""),"")</f>
        <v/>
      </c>
      <c r="B1316" s="58" t="str">
        <f t="shared" si="120"/>
        <v/>
      </c>
      <c r="C1316" s="59" t="str">
        <f t="shared" si="115"/>
        <v/>
      </c>
      <c r="D1316" s="60" t="str">
        <f t="shared" si="116"/>
        <v/>
      </c>
      <c r="E1316" s="61" t="str">
        <f>IF(A1316="","",InterestRate/VLOOKUP(PaymentFrqcy,Mapping!$A:$B,2,FALSE))</f>
        <v/>
      </c>
      <c r="F1316" s="62" t="str">
        <f>IF(A1316="","",PMT(E1316,Duration*VLOOKUP(PaymentFrqcy,Mapping!A:B,2,FALSE),LoanAmount,,VLOOKUP(PaymentsDue,Mapping!$A:$B,2,FALSE)))</f>
        <v/>
      </c>
      <c r="G1316" s="62" t="str">
        <f>IF(A1316="","",PPMT(E1316,A1316,Duration*VLOOKUP(PaymentFrqcy,Mapping!A:B,2,FALSE),LoanAmount,,VLOOKUP(PaymentsDue,Mapping!$A:$B,2,FALSE)))</f>
        <v/>
      </c>
      <c r="H1316" s="62" t="str">
        <f>IF(A1316="","",IPMT(E1316,A1316,Duration*VLOOKUP(PaymentFrqcy,Mapping!$A:$B,2,FALSE),LoanAmount,,VLOOKUP(PaymentsDue,Mapping!$A:$B,2,FALSE)))</f>
        <v/>
      </c>
      <c r="I1316" s="58" t="str">
        <f t="shared" si="117"/>
        <v/>
      </c>
      <c r="J1316" s="12" t="str">
        <f t="shared" si="118"/>
        <v/>
      </c>
      <c r="K1316" s="78" t="str">
        <f t="shared" si="119"/>
        <v/>
      </c>
    </row>
    <row r="1317" spans="1:11" x14ac:dyDescent="0.2">
      <c r="A1317" s="12" t="str">
        <f>IFERROR(IF(A1316+1&lt;=Duration*VLOOKUP(PaymentFrqcy,Mapping!A:B,2,FALSE),A1316+1,""),"")</f>
        <v/>
      </c>
      <c r="B1317" s="58" t="str">
        <f t="shared" si="120"/>
        <v/>
      </c>
      <c r="C1317" s="59" t="str">
        <f t="shared" si="115"/>
        <v/>
      </c>
      <c r="D1317" s="60" t="str">
        <f t="shared" si="116"/>
        <v/>
      </c>
      <c r="E1317" s="61" t="str">
        <f>IF(A1317="","",InterestRate/VLOOKUP(PaymentFrqcy,Mapping!$A:$B,2,FALSE))</f>
        <v/>
      </c>
      <c r="F1317" s="62" t="str">
        <f>IF(A1317="","",PMT(E1317,Duration*VLOOKUP(PaymentFrqcy,Mapping!A:B,2,FALSE),LoanAmount,,VLOOKUP(PaymentsDue,Mapping!$A:$B,2,FALSE)))</f>
        <v/>
      </c>
      <c r="G1317" s="62" t="str">
        <f>IF(A1317="","",PPMT(E1317,A1317,Duration*VLOOKUP(PaymentFrqcy,Mapping!A:B,2,FALSE),LoanAmount,,VLOOKUP(PaymentsDue,Mapping!$A:$B,2,FALSE)))</f>
        <v/>
      </c>
      <c r="H1317" s="62" t="str">
        <f>IF(A1317="","",IPMT(E1317,A1317,Duration*VLOOKUP(PaymentFrqcy,Mapping!$A:$B,2,FALSE),LoanAmount,,VLOOKUP(PaymentsDue,Mapping!$A:$B,2,FALSE)))</f>
        <v/>
      </c>
      <c r="I1317" s="58" t="str">
        <f t="shared" si="117"/>
        <v/>
      </c>
      <c r="J1317" s="12" t="str">
        <f t="shared" si="118"/>
        <v/>
      </c>
      <c r="K1317" s="78" t="str">
        <f t="shared" si="119"/>
        <v/>
      </c>
    </row>
    <row r="1318" spans="1:11" x14ac:dyDescent="0.2">
      <c r="A1318" s="12" t="str">
        <f>IFERROR(IF(A1317+1&lt;=Duration*VLOOKUP(PaymentFrqcy,Mapping!A:B,2,FALSE),A1317+1,""),"")</f>
        <v/>
      </c>
      <c r="B1318" s="58" t="str">
        <f t="shared" si="120"/>
        <v/>
      </c>
      <c r="C1318" s="59" t="str">
        <f t="shared" si="115"/>
        <v/>
      </c>
      <c r="D1318" s="60" t="str">
        <f t="shared" si="116"/>
        <v/>
      </c>
      <c r="E1318" s="61" t="str">
        <f>IF(A1318="","",InterestRate/VLOOKUP(PaymentFrqcy,Mapping!$A:$B,2,FALSE))</f>
        <v/>
      </c>
      <c r="F1318" s="62" t="str">
        <f>IF(A1318="","",PMT(E1318,Duration*VLOOKUP(PaymentFrqcy,Mapping!A:B,2,FALSE),LoanAmount,,VLOOKUP(PaymentsDue,Mapping!$A:$B,2,FALSE)))</f>
        <v/>
      </c>
      <c r="G1318" s="62" t="str">
        <f>IF(A1318="","",PPMT(E1318,A1318,Duration*VLOOKUP(PaymentFrqcy,Mapping!A:B,2,FALSE),LoanAmount,,VLOOKUP(PaymentsDue,Mapping!$A:$B,2,FALSE)))</f>
        <v/>
      </c>
      <c r="H1318" s="62" t="str">
        <f>IF(A1318="","",IPMT(E1318,A1318,Duration*VLOOKUP(PaymentFrqcy,Mapping!$A:$B,2,FALSE),LoanAmount,,VLOOKUP(PaymentsDue,Mapping!$A:$B,2,FALSE)))</f>
        <v/>
      </c>
      <c r="I1318" s="58" t="str">
        <f t="shared" si="117"/>
        <v/>
      </c>
      <c r="J1318" s="12" t="str">
        <f t="shared" si="118"/>
        <v/>
      </c>
      <c r="K1318" s="78" t="str">
        <f t="shared" si="119"/>
        <v/>
      </c>
    </row>
    <row r="1319" spans="1:11" x14ac:dyDescent="0.2">
      <c r="A1319" s="12" t="str">
        <f>IFERROR(IF(A1318+1&lt;=Duration*VLOOKUP(PaymentFrqcy,Mapping!A:B,2,FALSE),A1318+1,""),"")</f>
        <v/>
      </c>
      <c r="B1319" s="58" t="str">
        <f t="shared" si="120"/>
        <v/>
      </c>
      <c r="C1319" s="59" t="str">
        <f t="shared" si="115"/>
        <v/>
      </c>
      <c r="D1319" s="60" t="str">
        <f t="shared" si="116"/>
        <v/>
      </c>
      <c r="E1319" s="61" t="str">
        <f>IF(A1319="","",InterestRate/VLOOKUP(PaymentFrqcy,Mapping!$A:$B,2,FALSE))</f>
        <v/>
      </c>
      <c r="F1319" s="62" t="str">
        <f>IF(A1319="","",PMT(E1319,Duration*VLOOKUP(PaymentFrqcy,Mapping!A:B,2,FALSE),LoanAmount,,VLOOKUP(PaymentsDue,Mapping!$A:$B,2,FALSE)))</f>
        <v/>
      </c>
      <c r="G1319" s="62" t="str">
        <f>IF(A1319="","",PPMT(E1319,A1319,Duration*VLOOKUP(PaymentFrqcy,Mapping!A:B,2,FALSE),LoanAmount,,VLOOKUP(PaymentsDue,Mapping!$A:$B,2,FALSE)))</f>
        <v/>
      </c>
      <c r="H1319" s="62" t="str">
        <f>IF(A1319="","",IPMT(E1319,A1319,Duration*VLOOKUP(PaymentFrqcy,Mapping!$A:$B,2,FALSE),LoanAmount,,VLOOKUP(PaymentsDue,Mapping!$A:$B,2,FALSE)))</f>
        <v/>
      </c>
      <c r="I1319" s="58" t="str">
        <f t="shared" si="117"/>
        <v/>
      </c>
      <c r="J1319" s="12" t="str">
        <f t="shared" si="118"/>
        <v/>
      </c>
      <c r="K1319" s="78" t="str">
        <f t="shared" si="119"/>
        <v/>
      </c>
    </row>
    <row r="1320" spans="1:11" x14ac:dyDescent="0.2">
      <c r="A1320" s="12" t="str">
        <f>IFERROR(IF(A1319+1&lt;=Duration*VLOOKUP(PaymentFrqcy,Mapping!A:B,2,FALSE),A1319+1,""),"")</f>
        <v/>
      </c>
      <c r="B1320" s="58" t="str">
        <f t="shared" si="120"/>
        <v/>
      </c>
      <c r="C1320" s="59" t="str">
        <f t="shared" si="115"/>
        <v/>
      </c>
      <c r="D1320" s="60" t="str">
        <f t="shared" si="116"/>
        <v/>
      </c>
      <c r="E1320" s="61" t="str">
        <f>IF(A1320="","",InterestRate/VLOOKUP(PaymentFrqcy,Mapping!$A:$B,2,FALSE))</f>
        <v/>
      </c>
      <c r="F1320" s="62" t="str">
        <f>IF(A1320="","",PMT(E1320,Duration*VLOOKUP(PaymentFrqcy,Mapping!A:B,2,FALSE),LoanAmount,,VLOOKUP(PaymentsDue,Mapping!$A:$B,2,FALSE)))</f>
        <v/>
      </c>
      <c r="G1320" s="62" t="str">
        <f>IF(A1320="","",PPMT(E1320,A1320,Duration*VLOOKUP(PaymentFrqcy,Mapping!A:B,2,FALSE),LoanAmount,,VLOOKUP(PaymentsDue,Mapping!$A:$B,2,FALSE)))</f>
        <v/>
      </c>
      <c r="H1320" s="62" t="str">
        <f>IF(A1320="","",IPMT(E1320,A1320,Duration*VLOOKUP(PaymentFrqcy,Mapping!$A:$B,2,FALSE),LoanAmount,,VLOOKUP(PaymentsDue,Mapping!$A:$B,2,FALSE)))</f>
        <v/>
      </c>
      <c r="I1320" s="58" t="str">
        <f t="shared" si="117"/>
        <v/>
      </c>
      <c r="J1320" s="12" t="str">
        <f t="shared" si="118"/>
        <v/>
      </c>
      <c r="K1320" s="78" t="str">
        <f t="shared" si="119"/>
        <v/>
      </c>
    </row>
    <row r="1321" spans="1:11" x14ac:dyDescent="0.2">
      <c r="A1321" s="12" t="str">
        <f>IFERROR(IF(A1320+1&lt;=Duration*VLOOKUP(PaymentFrqcy,Mapping!A:B,2,FALSE),A1320+1,""),"")</f>
        <v/>
      </c>
      <c r="B1321" s="58" t="str">
        <f t="shared" si="120"/>
        <v/>
      </c>
      <c r="C1321" s="59" t="str">
        <f t="shared" si="115"/>
        <v/>
      </c>
      <c r="D1321" s="60" t="str">
        <f t="shared" si="116"/>
        <v/>
      </c>
      <c r="E1321" s="61" t="str">
        <f>IF(A1321="","",InterestRate/VLOOKUP(PaymentFrqcy,Mapping!$A:$B,2,FALSE))</f>
        <v/>
      </c>
      <c r="F1321" s="62" t="str">
        <f>IF(A1321="","",PMT(E1321,Duration*VLOOKUP(PaymentFrqcy,Mapping!A:B,2,FALSE),LoanAmount,,VLOOKUP(PaymentsDue,Mapping!$A:$B,2,FALSE)))</f>
        <v/>
      </c>
      <c r="G1321" s="62" t="str">
        <f>IF(A1321="","",PPMT(E1321,A1321,Duration*VLOOKUP(PaymentFrqcy,Mapping!A:B,2,FALSE),LoanAmount,,VLOOKUP(PaymentsDue,Mapping!$A:$B,2,FALSE)))</f>
        <v/>
      </c>
      <c r="H1321" s="62" t="str">
        <f>IF(A1321="","",IPMT(E1321,A1321,Duration*VLOOKUP(PaymentFrqcy,Mapping!$A:$B,2,FALSE),LoanAmount,,VLOOKUP(PaymentsDue,Mapping!$A:$B,2,FALSE)))</f>
        <v/>
      </c>
      <c r="I1321" s="58" t="str">
        <f t="shared" si="117"/>
        <v/>
      </c>
      <c r="J1321" s="12" t="str">
        <f t="shared" si="118"/>
        <v/>
      </c>
      <c r="K1321" s="78" t="str">
        <f t="shared" si="119"/>
        <v/>
      </c>
    </row>
    <row r="1322" spans="1:11" x14ac:dyDescent="0.2">
      <c r="A1322" s="12" t="str">
        <f>IFERROR(IF(A1321+1&lt;=Duration*VLOOKUP(PaymentFrqcy,Mapping!A:B,2,FALSE),A1321+1,""),"")</f>
        <v/>
      </c>
      <c r="B1322" s="58" t="str">
        <f t="shared" si="120"/>
        <v/>
      </c>
      <c r="C1322" s="59" t="str">
        <f t="shared" si="115"/>
        <v/>
      </c>
      <c r="D1322" s="60" t="str">
        <f t="shared" si="116"/>
        <v/>
      </c>
      <c r="E1322" s="61" t="str">
        <f>IF(A1322="","",InterestRate/VLOOKUP(PaymentFrqcy,Mapping!$A:$B,2,FALSE))</f>
        <v/>
      </c>
      <c r="F1322" s="62" t="str">
        <f>IF(A1322="","",PMT(E1322,Duration*VLOOKUP(PaymentFrqcy,Mapping!A:B,2,FALSE),LoanAmount,,VLOOKUP(PaymentsDue,Mapping!$A:$B,2,FALSE)))</f>
        <v/>
      </c>
      <c r="G1322" s="62" t="str">
        <f>IF(A1322="","",PPMT(E1322,A1322,Duration*VLOOKUP(PaymentFrqcy,Mapping!A:B,2,FALSE),LoanAmount,,VLOOKUP(PaymentsDue,Mapping!$A:$B,2,FALSE)))</f>
        <v/>
      </c>
      <c r="H1322" s="62" t="str">
        <f>IF(A1322="","",IPMT(E1322,A1322,Duration*VLOOKUP(PaymentFrqcy,Mapping!$A:$B,2,FALSE),LoanAmount,,VLOOKUP(PaymentsDue,Mapping!$A:$B,2,FALSE)))</f>
        <v/>
      </c>
      <c r="I1322" s="58" t="str">
        <f t="shared" si="117"/>
        <v/>
      </c>
      <c r="J1322" s="12" t="str">
        <f t="shared" si="118"/>
        <v/>
      </c>
      <c r="K1322" s="78" t="str">
        <f t="shared" si="119"/>
        <v/>
      </c>
    </row>
    <row r="1323" spans="1:11" x14ac:dyDescent="0.2">
      <c r="A1323" s="12" t="str">
        <f>IFERROR(IF(A1322+1&lt;=Duration*VLOOKUP(PaymentFrqcy,Mapping!A:B,2,FALSE),A1322+1,""),"")</f>
        <v/>
      </c>
      <c r="B1323" s="58" t="str">
        <f t="shared" si="120"/>
        <v/>
      </c>
      <c r="C1323" s="59" t="str">
        <f t="shared" si="115"/>
        <v/>
      </c>
      <c r="D1323" s="60" t="str">
        <f t="shared" si="116"/>
        <v/>
      </c>
      <c r="E1323" s="61" t="str">
        <f>IF(A1323="","",InterestRate/VLOOKUP(PaymentFrqcy,Mapping!$A:$B,2,FALSE))</f>
        <v/>
      </c>
      <c r="F1323" s="62" t="str">
        <f>IF(A1323="","",PMT(E1323,Duration*VLOOKUP(PaymentFrqcy,Mapping!A:B,2,FALSE),LoanAmount,,VLOOKUP(PaymentsDue,Mapping!$A:$B,2,FALSE)))</f>
        <v/>
      </c>
      <c r="G1323" s="62" t="str">
        <f>IF(A1323="","",PPMT(E1323,A1323,Duration*VLOOKUP(PaymentFrqcy,Mapping!A:B,2,FALSE),LoanAmount,,VLOOKUP(PaymentsDue,Mapping!$A:$B,2,FALSE)))</f>
        <v/>
      </c>
      <c r="H1323" s="62" t="str">
        <f>IF(A1323="","",IPMT(E1323,A1323,Duration*VLOOKUP(PaymentFrqcy,Mapping!$A:$B,2,FALSE),LoanAmount,,VLOOKUP(PaymentsDue,Mapping!$A:$B,2,FALSE)))</f>
        <v/>
      </c>
      <c r="I1323" s="58" t="str">
        <f t="shared" si="117"/>
        <v/>
      </c>
      <c r="J1323" s="12" t="str">
        <f t="shared" si="118"/>
        <v/>
      </c>
      <c r="K1323" s="78" t="str">
        <f t="shared" si="119"/>
        <v/>
      </c>
    </row>
    <row r="1324" spans="1:11" x14ac:dyDescent="0.2">
      <c r="A1324" s="12" t="str">
        <f>IFERROR(IF(A1323+1&lt;=Duration*VLOOKUP(PaymentFrqcy,Mapping!A:B,2,FALSE),A1323+1,""),"")</f>
        <v/>
      </c>
      <c r="B1324" s="58" t="str">
        <f t="shared" si="120"/>
        <v/>
      </c>
      <c r="C1324" s="59" t="str">
        <f t="shared" si="115"/>
        <v/>
      </c>
      <c r="D1324" s="60" t="str">
        <f t="shared" si="116"/>
        <v/>
      </c>
      <c r="E1324" s="61" t="str">
        <f>IF(A1324="","",InterestRate/VLOOKUP(PaymentFrqcy,Mapping!$A:$B,2,FALSE))</f>
        <v/>
      </c>
      <c r="F1324" s="62" t="str">
        <f>IF(A1324="","",PMT(E1324,Duration*VLOOKUP(PaymentFrqcy,Mapping!A:B,2,FALSE),LoanAmount,,VLOOKUP(PaymentsDue,Mapping!$A:$B,2,FALSE)))</f>
        <v/>
      </c>
      <c r="G1324" s="62" t="str">
        <f>IF(A1324="","",PPMT(E1324,A1324,Duration*VLOOKUP(PaymentFrqcy,Mapping!A:B,2,FALSE),LoanAmount,,VLOOKUP(PaymentsDue,Mapping!$A:$B,2,FALSE)))</f>
        <v/>
      </c>
      <c r="H1324" s="62" t="str">
        <f>IF(A1324="","",IPMT(E1324,A1324,Duration*VLOOKUP(PaymentFrqcy,Mapping!$A:$B,2,FALSE),LoanAmount,,VLOOKUP(PaymentsDue,Mapping!$A:$B,2,FALSE)))</f>
        <v/>
      </c>
      <c r="I1324" s="58" t="str">
        <f t="shared" si="117"/>
        <v/>
      </c>
      <c r="J1324" s="12" t="str">
        <f t="shared" si="118"/>
        <v/>
      </c>
      <c r="K1324" s="78" t="str">
        <f t="shared" si="119"/>
        <v/>
      </c>
    </row>
    <row r="1325" spans="1:11" x14ac:dyDescent="0.2">
      <c r="A1325" s="12" t="str">
        <f>IFERROR(IF(A1324+1&lt;=Duration*VLOOKUP(PaymentFrqcy,Mapping!A:B,2,FALSE),A1324+1,""),"")</f>
        <v/>
      </c>
      <c r="B1325" s="58" t="str">
        <f t="shared" si="120"/>
        <v/>
      </c>
      <c r="C1325" s="59" t="str">
        <f t="shared" si="115"/>
        <v/>
      </c>
      <c r="D1325" s="60" t="str">
        <f t="shared" si="116"/>
        <v/>
      </c>
      <c r="E1325" s="61" t="str">
        <f>IF(A1325="","",InterestRate/VLOOKUP(PaymentFrqcy,Mapping!$A:$B,2,FALSE))</f>
        <v/>
      </c>
      <c r="F1325" s="62" t="str">
        <f>IF(A1325="","",PMT(E1325,Duration*VLOOKUP(PaymentFrqcy,Mapping!A:B,2,FALSE),LoanAmount,,VLOOKUP(PaymentsDue,Mapping!$A:$B,2,FALSE)))</f>
        <v/>
      </c>
      <c r="G1325" s="62" t="str">
        <f>IF(A1325="","",PPMT(E1325,A1325,Duration*VLOOKUP(PaymentFrqcy,Mapping!A:B,2,FALSE),LoanAmount,,VLOOKUP(PaymentsDue,Mapping!$A:$B,2,FALSE)))</f>
        <v/>
      </c>
      <c r="H1325" s="62" t="str">
        <f>IF(A1325="","",IPMT(E1325,A1325,Duration*VLOOKUP(PaymentFrqcy,Mapping!$A:$B,2,FALSE),LoanAmount,,VLOOKUP(PaymentsDue,Mapping!$A:$B,2,FALSE)))</f>
        <v/>
      </c>
      <c r="I1325" s="58" t="str">
        <f t="shared" si="117"/>
        <v/>
      </c>
      <c r="J1325" s="12" t="str">
        <f t="shared" si="118"/>
        <v/>
      </c>
      <c r="K1325" s="78" t="str">
        <f t="shared" si="119"/>
        <v/>
      </c>
    </row>
    <row r="1326" spans="1:11" x14ac:dyDescent="0.2">
      <c r="A1326" s="12" t="str">
        <f>IFERROR(IF(A1325+1&lt;=Duration*VLOOKUP(PaymentFrqcy,Mapping!A:B,2,FALSE),A1325+1,""),"")</f>
        <v/>
      </c>
      <c r="B1326" s="58" t="str">
        <f t="shared" si="120"/>
        <v/>
      </c>
      <c r="C1326" s="59" t="str">
        <f t="shared" ref="C1326:C1389" si="121">IF(AND(A1326&lt;&gt;"",PaymentFrqcy="Monthly"),DATE(YEAR(C1325),MONTH(C1325)+1,DAY(C1325)),IF(AND(A1326&lt;&gt;"",PaymentFrqcy="Quarterly"),DATE(YEAR(C1325),MONTH(C1325)+3,DAY(C1325)),IF(AND(A1326&lt;&gt;"",PaymentFrqcy="Semi-Annually"),DATE(YEAR(C1325),MONTH(C1325)+6,DAY(C1325)),"")))</f>
        <v/>
      </c>
      <c r="D1326" s="60" t="str">
        <f t="shared" ref="D1326:D1389" si="122">IFERROR(YEAR(C1326),"")</f>
        <v/>
      </c>
      <c r="E1326" s="61" t="str">
        <f>IF(A1326="","",InterestRate/VLOOKUP(PaymentFrqcy,Mapping!$A:$B,2,FALSE))</f>
        <v/>
      </c>
      <c r="F1326" s="62" t="str">
        <f>IF(A1326="","",PMT(E1326,Duration*VLOOKUP(PaymentFrqcy,Mapping!A:B,2,FALSE),LoanAmount,,VLOOKUP(PaymentsDue,Mapping!$A:$B,2,FALSE)))</f>
        <v/>
      </c>
      <c r="G1326" s="62" t="str">
        <f>IF(A1326="","",PPMT(E1326,A1326,Duration*VLOOKUP(PaymentFrqcy,Mapping!A:B,2,FALSE),LoanAmount,,VLOOKUP(PaymentsDue,Mapping!$A:$B,2,FALSE)))</f>
        <v/>
      </c>
      <c r="H1326" s="62" t="str">
        <f>IF(A1326="","",IPMT(E1326,A1326,Duration*VLOOKUP(PaymentFrqcy,Mapping!$A:$B,2,FALSE),LoanAmount,,VLOOKUP(PaymentsDue,Mapping!$A:$B,2,FALSE)))</f>
        <v/>
      </c>
      <c r="I1326" s="58" t="str">
        <f t="shared" ref="I1326:I1389" si="123">IFERROR(B1326+G1326,"")</f>
        <v/>
      </c>
      <c r="J1326" s="12" t="str">
        <f t="shared" ref="J1326:J1389" si="124">IF(A1326="","",MONTH(C1326))</f>
        <v/>
      </c>
      <c r="K1326" s="78" t="str">
        <f t="shared" ref="K1326:K1389" si="125">IF(A1326="","",YEAR(C1326))</f>
        <v/>
      </c>
    </row>
    <row r="1327" spans="1:11" x14ac:dyDescent="0.2">
      <c r="A1327" s="12" t="str">
        <f>IFERROR(IF(A1326+1&lt;=Duration*VLOOKUP(PaymentFrqcy,Mapping!A:B,2,FALSE),A1326+1,""),"")</f>
        <v/>
      </c>
      <c r="B1327" s="58" t="str">
        <f t="shared" si="120"/>
        <v/>
      </c>
      <c r="C1327" s="59" t="str">
        <f t="shared" si="121"/>
        <v/>
      </c>
      <c r="D1327" s="60" t="str">
        <f t="shared" si="122"/>
        <v/>
      </c>
      <c r="E1327" s="61" t="str">
        <f>IF(A1327="","",InterestRate/VLOOKUP(PaymentFrqcy,Mapping!$A:$B,2,FALSE))</f>
        <v/>
      </c>
      <c r="F1327" s="62" t="str">
        <f>IF(A1327="","",PMT(E1327,Duration*VLOOKUP(PaymentFrqcy,Mapping!A:B,2,FALSE),LoanAmount,,VLOOKUP(PaymentsDue,Mapping!$A:$B,2,FALSE)))</f>
        <v/>
      </c>
      <c r="G1327" s="62" t="str">
        <f>IF(A1327="","",PPMT(E1327,A1327,Duration*VLOOKUP(PaymentFrqcy,Mapping!A:B,2,FALSE),LoanAmount,,VLOOKUP(PaymentsDue,Mapping!$A:$B,2,FALSE)))</f>
        <v/>
      </c>
      <c r="H1327" s="62" t="str">
        <f>IF(A1327="","",IPMT(E1327,A1327,Duration*VLOOKUP(PaymentFrqcy,Mapping!$A:$B,2,FALSE),LoanAmount,,VLOOKUP(PaymentsDue,Mapping!$A:$B,2,FALSE)))</f>
        <v/>
      </c>
      <c r="I1327" s="58" t="str">
        <f t="shared" si="123"/>
        <v/>
      </c>
      <c r="J1327" s="12" t="str">
        <f t="shared" si="124"/>
        <v/>
      </c>
      <c r="K1327" s="78" t="str">
        <f t="shared" si="125"/>
        <v/>
      </c>
    </row>
    <row r="1328" spans="1:11" x14ac:dyDescent="0.2">
      <c r="A1328" s="12" t="str">
        <f>IFERROR(IF(A1327+1&lt;=Duration*VLOOKUP(PaymentFrqcy,Mapping!A:B,2,FALSE),A1327+1,""),"")</f>
        <v/>
      </c>
      <c r="B1328" s="58" t="str">
        <f t="shared" si="120"/>
        <v/>
      </c>
      <c r="C1328" s="59" t="str">
        <f t="shared" si="121"/>
        <v/>
      </c>
      <c r="D1328" s="60" t="str">
        <f t="shared" si="122"/>
        <v/>
      </c>
      <c r="E1328" s="61" t="str">
        <f>IF(A1328="","",InterestRate/VLOOKUP(PaymentFrqcy,Mapping!$A:$B,2,FALSE))</f>
        <v/>
      </c>
      <c r="F1328" s="62" t="str">
        <f>IF(A1328="","",PMT(E1328,Duration*VLOOKUP(PaymentFrqcy,Mapping!A:B,2,FALSE),LoanAmount,,VLOOKUP(PaymentsDue,Mapping!$A:$B,2,FALSE)))</f>
        <v/>
      </c>
      <c r="G1328" s="62" t="str">
        <f>IF(A1328="","",PPMT(E1328,A1328,Duration*VLOOKUP(PaymentFrqcy,Mapping!A:B,2,FALSE),LoanAmount,,VLOOKUP(PaymentsDue,Mapping!$A:$B,2,FALSE)))</f>
        <v/>
      </c>
      <c r="H1328" s="62" t="str">
        <f>IF(A1328="","",IPMT(E1328,A1328,Duration*VLOOKUP(PaymentFrqcy,Mapping!$A:$B,2,FALSE),LoanAmount,,VLOOKUP(PaymentsDue,Mapping!$A:$B,2,FALSE)))</f>
        <v/>
      </c>
      <c r="I1328" s="58" t="str">
        <f t="shared" si="123"/>
        <v/>
      </c>
      <c r="J1328" s="12" t="str">
        <f t="shared" si="124"/>
        <v/>
      </c>
      <c r="K1328" s="78" t="str">
        <f t="shared" si="125"/>
        <v/>
      </c>
    </row>
    <row r="1329" spans="1:11" x14ac:dyDescent="0.2">
      <c r="A1329" s="12" t="str">
        <f>IFERROR(IF(A1328+1&lt;=Duration*VLOOKUP(PaymentFrqcy,Mapping!A:B,2,FALSE),A1328+1,""),"")</f>
        <v/>
      </c>
      <c r="B1329" s="58" t="str">
        <f t="shared" si="120"/>
        <v/>
      </c>
      <c r="C1329" s="59" t="str">
        <f t="shared" si="121"/>
        <v/>
      </c>
      <c r="D1329" s="60" t="str">
        <f t="shared" si="122"/>
        <v/>
      </c>
      <c r="E1329" s="61" t="str">
        <f>IF(A1329="","",InterestRate/VLOOKUP(PaymentFrqcy,Mapping!$A:$B,2,FALSE))</f>
        <v/>
      </c>
      <c r="F1329" s="62" t="str">
        <f>IF(A1329="","",PMT(E1329,Duration*VLOOKUP(PaymentFrqcy,Mapping!A:B,2,FALSE),LoanAmount,,VLOOKUP(PaymentsDue,Mapping!$A:$B,2,FALSE)))</f>
        <v/>
      </c>
      <c r="G1329" s="62" t="str">
        <f>IF(A1329="","",PPMT(E1329,A1329,Duration*VLOOKUP(PaymentFrqcy,Mapping!A:B,2,FALSE),LoanAmount,,VLOOKUP(PaymentsDue,Mapping!$A:$B,2,FALSE)))</f>
        <v/>
      </c>
      <c r="H1329" s="62" t="str">
        <f>IF(A1329="","",IPMT(E1329,A1329,Duration*VLOOKUP(PaymentFrqcy,Mapping!$A:$B,2,FALSE),LoanAmount,,VLOOKUP(PaymentsDue,Mapping!$A:$B,2,FALSE)))</f>
        <v/>
      </c>
      <c r="I1329" s="58" t="str">
        <f t="shared" si="123"/>
        <v/>
      </c>
      <c r="J1329" s="12" t="str">
        <f t="shared" si="124"/>
        <v/>
      </c>
      <c r="K1329" s="78" t="str">
        <f t="shared" si="125"/>
        <v/>
      </c>
    </row>
    <row r="1330" spans="1:11" x14ac:dyDescent="0.2">
      <c r="A1330" s="12" t="str">
        <f>IFERROR(IF(A1329+1&lt;=Duration*VLOOKUP(PaymentFrqcy,Mapping!A:B,2,FALSE),A1329+1,""),"")</f>
        <v/>
      </c>
      <c r="B1330" s="58" t="str">
        <f t="shared" si="120"/>
        <v/>
      </c>
      <c r="C1330" s="59" t="str">
        <f t="shared" si="121"/>
        <v/>
      </c>
      <c r="D1330" s="60" t="str">
        <f t="shared" si="122"/>
        <v/>
      </c>
      <c r="E1330" s="61" t="str">
        <f>IF(A1330="","",InterestRate/VLOOKUP(PaymentFrqcy,Mapping!$A:$B,2,FALSE))</f>
        <v/>
      </c>
      <c r="F1330" s="62" t="str">
        <f>IF(A1330="","",PMT(E1330,Duration*VLOOKUP(PaymentFrqcy,Mapping!A:B,2,FALSE),LoanAmount,,VLOOKUP(PaymentsDue,Mapping!$A:$B,2,FALSE)))</f>
        <v/>
      </c>
      <c r="G1330" s="62" t="str">
        <f>IF(A1330="","",PPMT(E1330,A1330,Duration*VLOOKUP(PaymentFrqcy,Mapping!A:B,2,FALSE),LoanAmount,,VLOOKUP(PaymentsDue,Mapping!$A:$B,2,FALSE)))</f>
        <v/>
      </c>
      <c r="H1330" s="62" t="str">
        <f>IF(A1330="","",IPMT(E1330,A1330,Duration*VLOOKUP(PaymentFrqcy,Mapping!$A:$B,2,FALSE),LoanAmount,,VLOOKUP(PaymentsDue,Mapping!$A:$B,2,FALSE)))</f>
        <v/>
      </c>
      <c r="I1330" s="58" t="str">
        <f t="shared" si="123"/>
        <v/>
      </c>
      <c r="J1330" s="12" t="str">
        <f t="shared" si="124"/>
        <v/>
      </c>
      <c r="K1330" s="78" t="str">
        <f t="shared" si="125"/>
        <v/>
      </c>
    </row>
    <row r="1331" spans="1:11" x14ac:dyDescent="0.2">
      <c r="A1331" s="12" t="str">
        <f>IFERROR(IF(A1330+1&lt;=Duration*VLOOKUP(PaymentFrqcy,Mapping!A:B,2,FALSE),A1330+1,""),"")</f>
        <v/>
      </c>
      <c r="B1331" s="58" t="str">
        <f t="shared" si="120"/>
        <v/>
      </c>
      <c r="C1331" s="59" t="str">
        <f t="shared" si="121"/>
        <v/>
      </c>
      <c r="D1331" s="60" t="str">
        <f t="shared" si="122"/>
        <v/>
      </c>
      <c r="E1331" s="61" t="str">
        <f>IF(A1331="","",InterestRate/VLOOKUP(PaymentFrqcy,Mapping!$A:$B,2,FALSE))</f>
        <v/>
      </c>
      <c r="F1331" s="62" t="str">
        <f>IF(A1331="","",PMT(E1331,Duration*VLOOKUP(PaymentFrqcy,Mapping!A:B,2,FALSE),LoanAmount,,VLOOKUP(PaymentsDue,Mapping!$A:$B,2,FALSE)))</f>
        <v/>
      </c>
      <c r="G1331" s="62" t="str">
        <f>IF(A1331="","",PPMT(E1331,A1331,Duration*VLOOKUP(PaymentFrqcy,Mapping!A:B,2,FALSE),LoanAmount,,VLOOKUP(PaymentsDue,Mapping!$A:$B,2,FALSE)))</f>
        <v/>
      </c>
      <c r="H1331" s="62" t="str">
        <f>IF(A1331="","",IPMT(E1331,A1331,Duration*VLOOKUP(PaymentFrqcy,Mapping!$A:$B,2,FALSE),LoanAmount,,VLOOKUP(PaymentsDue,Mapping!$A:$B,2,FALSE)))</f>
        <v/>
      </c>
      <c r="I1331" s="58" t="str">
        <f t="shared" si="123"/>
        <v/>
      </c>
      <c r="J1331" s="12" t="str">
        <f t="shared" si="124"/>
        <v/>
      </c>
      <c r="K1331" s="78" t="str">
        <f t="shared" si="125"/>
        <v/>
      </c>
    </row>
    <row r="1332" spans="1:11" x14ac:dyDescent="0.2">
      <c r="A1332" s="12" t="str">
        <f>IFERROR(IF(A1331+1&lt;=Duration*VLOOKUP(PaymentFrqcy,Mapping!A:B,2,FALSE),A1331+1,""),"")</f>
        <v/>
      </c>
      <c r="B1332" s="58" t="str">
        <f t="shared" ref="B1332:B1395" si="126">IFERROR(IF(ROUNDDOWN(I1331,0)=0,"",I1331),"")</f>
        <v/>
      </c>
      <c r="C1332" s="59" t="str">
        <f t="shared" si="121"/>
        <v/>
      </c>
      <c r="D1332" s="60" t="str">
        <f t="shared" si="122"/>
        <v/>
      </c>
      <c r="E1332" s="61" t="str">
        <f>IF(A1332="","",InterestRate/VLOOKUP(PaymentFrqcy,Mapping!$A:$B,2,FALSE))</f>
        <v/>
      </c>
      <c r="F1332" s="62" t="str">
        <f>IF(A1332="","",PMT(E1332,Duration*VLOOKUP(PaymentFrqcy,Mapping!A:B,2,FALSE),LoanAmount,,VLOOKUP(PaymentsDue,Mapping!$A:$B,2,FALSE)))</f>
        <v/>
      </c>
      <c r="G1332" s="62" t="str">
        <f>IF(A1332="","",PPMT(E1332,A1332,Duration*VLOOKUP(PaymentFrqcy,Mapping!A:B,2,FALSE),LoanAmount,,VLOOKUP(PaymentsDue,Mapping!$A:$B,2,FALSE)))</f>
        <v/>
      </c>
      <c r="H1332" s="62" t="str">
        <f>IF(A1332="","",IPMT(E1332,A1332,Duration*VLOOKUP(PaymentFrqcy,Mapping!$A:$B,2,FALSE),LoanAmount,,VLOOKUP(PaymentsDue,Mapping!$A:$B,2,FALSE)))</f>
        <v/>
      </c>
      <c r="I1332" s="58" t="str">
        <f t="shared" si="123"/>
        <v/>
      </c>
      <c r="J1332" s="12" t="str">
        <f t="shared" si="124"/>
        <v/>
      </c>
      <c r="K1332" s="78" t="str">
        <f t="shared" si="125"/>
        <v/>
      </c>
    </row>
    <row r="1333" spans="1:11" x14ac:dyDescent="0.2">
      <c r="A1333" s="12" t="str">
        <f>IFERROR(IF(A1332+1&lt;=Duration*VLOOKUP(PaymentFrqcy,Mapping!A:B,2,FALSE),A1332+1,""),"")</f>
        <v/>
      </c>
      <c r="B1333" s="58" t="str">
        <f t="shared" si="126"/>
        <v/>
      </c>
      <c r="C1333" s="59" t="str">
        <f t="shared" si="121"/>
        <v/>
      </c>
      <c r="D1333" s="60" t="str">
        <f t="shared" si="122"/>
        <v/>
      </c>
      <c r="E1333" s="61" t="str">
        <f>IF(A1333="","",InterestRate/VLOOKUP(PaymentFrqcy,Mapping!$A:$B,2,FALSE))</f>
        <v/>
      </c>
      <c r="F1333" s="62" t="str">
        <f>IF(A1333="","",PMT(E1333,Duration*VLOOKUP(PaymentFrqcy,Mapping!A:B,2,FALSE),LoanAmount,,VLOOKUP(PaymentsDue,Mapping!$A:$B,2,FALSE)))</f>
        <v/>
      </c>
      <c r="G1333" s="62" t="str">
        <f>IF(A1333="","",PPMT(E1333,A1333,Duration*VLOOKUP(PaymentFrqcy,Mapping!A:B,2,FALSE),LoanAmount,,VLOOKUP(PaymentsDue,Mapping!$A:$B,2,FALSE)))</f>
        <v/>
      </c>
      <c r="H1333" s="62" t="str">
        <f>IF(A1333="","",IPMT(E1333,A1333,Duration*VLOOKUP(PaymentFrqcy,Mapping!$A:$B,2,FALSE),LoanAmount,,VLOOKUP(PaymentsDue,Mapping!$A:$B,2,FALSE)))</f>
        <v/>
      </c>
      <c r="I1333" s="58" t="str">
        <f t="shared" si="123"/>
        <v/>
      </c>
      <c r="J1333" s="12" t="str">
        <f t="shared" si="124"/>
        <v/>
      </c>
      <c r="K1333" s="78" t="str">
        <f t="shared" si="125"/>
        <v/>
      </c>
    </row>
    <row r="1334" spans="1:11" x14ac:dyDescent="0.2">
      <c r="A1334" s="12" t="str">
        <f>IFERROR(IF(A1333+1&lt;=Duration*VLOOKUP(PaymentFrqcy,Mapping!A:B,2,FALSE),A1333+1,""),"")</f>
        <v/>
      </c>
      <c r="B1334" s="58" t="str">
        <f t="shared" si="126"/>
        <v/>
      </c>
      <c r="C1334" s="59" t="str">
        <f t="shared" si="121"/>
        <v/>
      </c>
      <c r="D1334" s="60" t="str">
        <f t="shared" si="122"/>
        <v/>
      </c>
      <c r="E1334" s="61" t="str">
        <f>IF(A1334="","",InterestRate/VLOOKUP(PaymentFrqcy,Mapping!$A:$B,2,FALSE))</f>
        <v/>
      </c>
      <c r="F1334" s="62" t="str">
        <f>IF(A1334="","",PMT(E1334,Duration*VLOOKUP(PaymentFrqcy,Mapping!A:B,2,FALSE),LoanAmount,,VLOOKUP(PaymentsDue,Mapping!$A:$B,2,FALSE)))</f>
        <v/>
      </c>
      <c r="G1334" s="62" t="str">
        <f>IF(A1334="","",PPMT(E1334,A1334,Duration*VLOOKUP(PaymentFrqcy,Mapping!A:B,2,FALSE),LoanAmount,,VLOOKUP(PaymentsDue,Mapping!$A:$B,2,FALSE)))</f>
        <v/>
      </c>
      <c r="H1334" s="62" t="str">
        <f>IF(A1334="","",IPMT(E1334,A1334,Duration*VLOOKUP(PaymentFrqcy,Mapping!$A:$B,2,FALSE),LoanAmount,,VLOOKUP(PaymentsDue,Mapping!$A:$B,2,FALSE)))</f>
        <v/>
      </c>
      <c r="I1334" s="58" t="str">
        <f t="shared" si="123"/>
        <v/>
      </c>
      <c r="J1334" s="12" t="str">
        <f t="shared" si="124"/>
        <v/>
      </c>
      <c r="K1334" s="78" t="str">
        <f t="shared" si="125"/>
        <v/>
      </c>
    </row>
    <row r="1335" spans="1:11" x14ac:dyDescent="0.2">
      <c r="A1335" s="12" t="str">
        <f>IFERROR(IF(A1334+1&lt;=Duration*VLOOKUP(PaymentFrqcy,Mapping!A:B,2,FALSE),A1334+1,""),"")</f>
        <v/>
      </c>
      <c r="B1335" s="58" t="str">
        <f t="shared" si="126"/>
        <v/>
      </c>
      <c r="C1335" s="59" t="str">
        <f t="shared" si="121"/>
        <v/>
      </c>
      <c r="D1335" s="60" t="str">
        <f t="shared" si="122"/>
        <v/>
      </c>
      <c r="E1335" s="61" t="str">
        <f>IF(A1335="","",InterestRate/VLOOKUP(PaymentFrqcy,Mapping!$A:$B,2,FALSE))</f>
        <v/>
      </c>
      <c r="F1335" s="62" t="str">
        <f>IF(A1335="","",PMT(E1335,Duration*VLOOKUP(PaymentFrqcy,Mapping!A:B,2,FALSE),LoanAmount,,VLOOKUP(PaymentsDue,Mapping!$A:$B,2,FALSE)))</f>
        <v/>
      </c>
      <c r="G1335" s="62" t="str">
        <f>IF(A1335="","",PPMT(E1335,A1335,Duration*VLOOKUP(PaymentFrqcy,Mapping!A:B,2,FALSE),LoanAmount,,VLOOKUP(PaymentsDue,Mapping!$A:$B,2,FALSE)))</f>
        <v/>
      </c>
      <c r="H1335" s="62" t="str">
        <f>IF(A1335="","",IPMT(E1335,A1335,Duration*VLOOKUP(PaymentFrqcy,Mapping!$A:$B,2,FALSE),LoanAmount,,VLOOKUP(PaymentsDue,Mapping!$A:$B,2,FALSE)))</f>
        <v/>
      </c>
      <c r="I1335" s="58" t="str">
        <f t="shared" si="123"/>
        <v/>
      </c>
      <c r="J1335" s="12" t="str">
        <f t="shared" si="124"/>
        <v/>
      </c>
      <c r="K1335" s="78" t="str">
        <f t="shared" si="125"/>
        <v/>
      </c>
    </row>
    <row r="1336" spans="1:11" x14ac:dyDescent="0.2">
      <c r="A1336" s="12" t="str">
        <f>IFERROR(IF(A1335+1&lt;=Duration*VLOOKUP(PaymentFrqcy,Mapping!A:B,2,FALSE),A1335+1,""),"")</f>
        <v/>
      </c>
      <c r="B1336" s="58" t="str">
        <f t="shared" si="126"/>
        <v/>
      </c>
      <c r="C1336" s="59" t="str">
        <f t="shared" si="121"/>
        <v/>
      </c>
      <c r="D1336" s="60" t="str">
        <f t="shared" si="122"/>
        <v/>
      </c>
      <c r="E1336" s="61" t="str">
        <f>IF(A1336="","",InterestRate/VLOOKUP(PaymentFrqcy,Mapping!$A:$B,2,FALSE))</f>
        <v/>
      </c>
      <c r="F1336" s="62" t="str">
        <f>IF(A1336="","",PMT(E1336,Duration*VLOOKUP(PaymentFrqcy,Mapping!A:B,2,FALSE),LoanAmount,,VLOOKUP(PaymentsDue,Mapping!$A:$B,2,FALSE)))</f>
        <v/>
      </c>
      <c r="G1336" s="62" t="str">
        <f>IF(A1336="","",PPMT(E1336,A1336,Duration*VLOOKUP(PaymentFrqcy,Mapping!A:B,2,FALSE),LoanAmount,,VLOOKUP(PaymentsDue,Mapping!$A:$B,2,FALSE)))</f>
        <v/>
      </c>
      <c r="H1336" s="62" t="str">
        <f>IF(A1336="","",IPMT(E1336,A1336,Duration*VLOOKUP(PaymentFrqcy,Mapping!$A:$B,2,FALSE),LoanAmount,,VLOOKUP(PaymentsDue,Mapping!$A:$B,2,FALSE)))</f>
        <v/>
      </c>
      <c r="I1336" s="58" t="str">
        <f t="shared" si="123"/>
        <v/>
      </c>
      <c r="J1336" s="12" t="str">
        <f t="shared" si="124"/>
        <v/>
      </c>
      <c r="K1336" s="78" t="str">
        <f t="shared" si="125"/>
        <v/>
      </c>
    </row>
    <row r="1337" spans="1:11" x14ac:dyDescent="0.2">
      <c r="A1337" s="12" t="str">
        <f>IFERROR(IF(A1336+1&lt;=Duration*VLOOKUP(PaymentFrqcy,Mapping!A:B,2,FALSE),A1336+1,""),"")</f>
        <v/>
      </c>
      <c r="B1337" s="58" t="str">
        <f t="shared" si="126"/>
        <v/>
      </c>
      <c r="C1337" s="59" t="str">
        <f t="shared" si="121"/>
        <v/>
      </c>
      <c r="D1337" s="60" t="str">
        <f t="shared" si="122"/>
        <v/>
      </c>
      <c r="E1337" s="61" t="str">
        <f>IF(A1337="","",InterestRate/VLOOKUP(PaymentFrqcy,Mapping!$A:$B,2,FALSE))</f>
        <v/>
      </c>
      <c r="F1337" s="62" t="str">
        <f>IF(A1337="","",PMT(E1337,Duration*VLOOKUP(PaymentFrqcy,Mapping!A:B,2,FALSE),LoanAmount,,VLOOKUP(PaymentsDue,Mapping!$A:$B,2,FALSE)))</f>
        <v/>
      </c>
      <c r="G1337" s="62" t="str">
        <f>IF(A1337="","",PPMT(E1337,A1337,Duration*VLOOKUP(PaymentFrqcy,Mapping!A:B,2,FALSE),LoanAmount,,VLOOKUP(PaymentsDue,Mapping!$A:$B,2,FALSE)))</f>
        <v/>
      </c>
      <c r="H1337" s="62" t="str">
        <f>IF(A1337="","",IPMT(E1337,A1337,Duration*VLOOKUP(PaymentFrqcy,Mapping!$A:$B,2,FALSE),LoanAmount,,VLOOKUP(PaymentsDue,Mapping!$A:$B,2,FALSE)))</f>
        <v/>
      </c>
      <c r="I1337" s="58" t="str">
        <f t="shared" si="123"/>
        <v/>
      </c>
      <c r="J1337" s="12" t="str">
        <f t="shared" si="124"/>
        <v/>
      </c>
      <c r="K1337" s="78" t="str">
        <f t="shared" si="125"/>
        <v/>
      </c>
    </row>
    <row r="1338" spans="1:11" x14ac:dyDescent="0.2">
      <c r="A1338" s="12" t="str">
        <f>IFERROR(IF(A1337+1&lt;=Duration*VLOOKUP(PaymentFrqcy,Mapping!A:B,2,FALSE),A1337+1,""),"")</f>
        <v/>
      </c>
      <c r="B1338" s="58" t="str">
        <f t="shared" si="126"/>
        <v/>
      </c>
      <c r="C1338" s="59" t="str">
        <f t="shared" si="121"/>
        <v/>
      </c>
      <c r="D1338" s="60" t="str">
        <f t="shared" si="122"/>
        <v/>
      </c>
      <c r="E1338" s="61" t="str">
        <f>IF(A1338="","",InterestRate/VLOOKUP(PaymentFrqcy,Mapping!$A:$B,2,FALSE))</f>
        <v/>
      </c>
      <c r="F1338" s="62" t="str">
        <f>IF(A1338="","",PMT(E1338,Duration*VLOOKUP(PaymentFrqcy,Mapping!A:B,2,FALSE),LoanAmount,,VLOOKUP(PaymentsDue,Mapping!$A:$B,2,FALSE)))</f>
        <v/>
      </c>
      <c r="G1338" s="62" t="str">
        <f>IF(A1338="","",PPMT(E1338,A1338,Duration*VLOOKUP(PaymentFrqcy,Mapping!A:B,2,FALSE),LoanAmount,,VLOOKUP(PaymentsDue,Mapping!$A:$B,2,FALSE)))</f>
        <v/>
      </c>
      <c r="H1338" s="62" t="str">
        <f>IF(A1338="","",IPMT(E1338,A1338,Duration*VLOOKUP(PaymentFrqcy,Mapping!$A:$B,2,FALSE),LoanAmount,,VLOOKUP(PaymentsDue,Mapping!$A:$B,2,FALSE)))</f>
        <v/>
      </c>
      <c r="I1338" s="58" t="str">
        <f t="shared" si="123"/>
        <v/>
      </c>
      <c r="J1338" s="12" t="str">
        <f t="shared" si="124"/>
        <v/>
      </c>
      <c r="K1338" s="78" t="str">
        <f t="shared" si="125"/>
        <v/>
      </c>
    </row>
    <row r="1339" spans="1:11" x14ac:dyDescent="0.2">
      <c r="A1339" s="12" t="str">
        <f>IFERROR(IF(A1338+1&lt;=Duration*VLOOKUP(PaymentFrqcy,Mapping!A:B,2,FALSE),A1338+1,""),"")</f>
        <v/>
      </c>
      <c r="B1339" s="58" t="str">
        <f t="shared" si="126"/>
        <v/>
      </c>
      <c r="C1339" s="59" t="str">
        <f t="shared" si="121"/>
        <v/>
      </c>
      <c r="D1339" s="60" t="str">
        <f t="shared" si="122"/>
        <v/>
      </c>
      <c r="E1339" s="61" t="str">
        <f>IF(A1339="","",InterestRate/VLOOKUP(PaymentFrqcy,Mapping!$A:$B,2,FALSE))</f>
        <v/>
      </c>
      <c r="F1339" s="62" t="str">
        <f>IF(A1339="","",PMT(E1339,Duration*VLOOKUP(PaymentFrqcy,Mapping!A:B,2,FALSE),LoanAmount,,VLOOKUP(PaymentsDue,Mapping!$A:$B,2,FALSE)))</f>
        <v/>
      </c>
      <c r="G1339" s="62" t="str">
        <f>IF(A1339="","",PPMT(E1339,A1339,Duration*VLOOKUP(PaymentFrqcy,Mapping!A:B,2,FALSE),LoanAmount,,VLOOKUP(PaymentsDue,Mapping!$A:$B,2,FALSE)))</f>
        <v/>
      </c>
      <c r="H1339" s="62" t="str">
        <f>IF(A1339="","",IPMT(E1339,A1339,Duration*VLOOKUP(PaymentFrqcy,Mapping!$A:$B,2,FALSE),LoanAmount,,VLOOKUP(PaymentsDue,Mapping!$A:$B,2,FALSE)))</f>
        <v/>
      </c>
      <c r="I1339" s="58" t="str">
        <f t="shared" si="123"/>
        <v/>
      </c>
      <c r="J1339" s="12" t="str">
        <f t="shared" si="124"/>
        <v/>
      </c>
      <c r="K1339" s="78" t="str">
        <f t="shared" si="125"/>
        <v/>
      </c>
    </row>
    <row r="1340" spans="1:11" x14ac:dyDescent="0.2">
      <c r="A1340" s="12" t="str">
        <f>IFERROR(IF(A1339+1&lt;=Duration*VLOOKUP(PaymentFrqcy,Mapping!A:B,2,FALSE),A1339+1,""),"")</f>
        <v/>
      </c>
      <c r="B1340" s="58" t="str">
        <f t="shared" si="126"/>
        <v/>
      </c>
      <c r="C1340" s="59" t="str">
        <f t="shared" si="121"/>
        <v/>
      </c>
      <c r="D1340" s="60" t="str">
        <f t="shared" si="122"/>
        <v/>
      </c>
      <c r="E1340" s="61" t="str">
        <f>IF(A1340="","",InterestRate/VLOOKUP(PaymentFrqcy,Mapping!$A:$B,2,FALSE))</f>
        <v/>
      </c>
      <c r="F1340" s="62" t="str">
        <f>IF(A1340="","",PMT(E1340,Duration*VLOOKUP(PaymentFrqcy,Mapping!A:B,2,FALSE),LoanAmount,,VLOOKUP(PaymentsDue,Mapping!$A:$B,2,FALSE)))</f>
        <v/>
      </c>
      <c r="G1340" s="62" t="str">
        <f>IF(A1340="","",PPMT(E1340,A1340,Duration*VLOOKUP(PaymentFrqcy,Mapping!A:B,2,FALSE),LoanAmount,,VLOOKUP(PaymentsDue,Mapping!$A:$B,2,FALSE)))</f>
        <v/>
      </c>
      <c r="H1340" s="62" t="str">
        <f>IF(A1340="","",IPMT(E1340,A1340,Duration*VLOOKUP(PaymentFrqcy,Mapping!$A:$B,2,FALSE),LoanAmount,,VLOOKUP(PaymentsDue,Mapping!$A:$B,2,FALSE)))</f>
        <v/>
      </c>
      <c r="I1340" s="58" t="str">
        <f t="shared" si="123"/>
        <v/>
      </c>
      <c r="J1340" s="12" t="str">
        <f t="shared" si="124"/>
        <v/>
      </c>
      <c r="K1340" s="78" t="str">
        <f t="shared" si="125"/>
        <v/>
      </c>
    </row>
    <row r="1341" spans="1:11" x14ac:dyDescent="0.2">
      <c r="A1341" s="12" t="str">
        <f>IFERROR(IF(A1340+1&lt;=Duration*VLOOKUP(PaymentFrqcy,Mapping!A:B,2,FALSE),A1340+1,""),"")</f>
        <v/>
      </c>
      <c r="B1341" s="58" t="str">
        <f t="shared" si="126"/>
        <v/>
      </c>
      <c r="C1341" s="59" t="str">
        <f t="shared" si="121"/>
        <v/>
      </c>
      <c r="D1341" s="60" t="str">
        <f t="shared" si="122"/>
        <v/>
      </c>
      <c r="E1341" s="61" t="str">
        <f>IF(A1341="","",InterestRate/VLOOKUP(PaymentFrqcy,Mapping!$A:$B,2,FALSE))</f>
        <v/>
      </c>
      <c r="F1341" s="62" t="str">
        <f>IF(A1341="","",PMT(E1341,Duration*VLOOKUP(PaymentFrqcy,Mapping!A:B,2,FALSE),LoanAmount,,VLOOKUP(PaymentsDue,Mapping!$A:$B,2,FALSE)))</f>
        <v/>
      </c>
      <c r="G1341" s="62" t="str">
        <f>IF(A1341="","",PPMT(E1341,A1341,Duration*VLOOKUP(PaymentFrqcy,Mapping!A:B,2,FALSE),LoanAmount,,VLOOKUP(PaymentsDue,Mapping!$A:$B,2,FALSE)))</f>
        <v/>
      </c>
      <c r="H1341" s="62" t="str">
        <f>IF(A1341="","",IPMT(E1341,A1341,Duration*VLOOKUP(PaymentFrqcy,Mapping!$A:$B,2,FALSE),LoanAmount,,VLOOKUP(PaymentsDue,Mapping!$A:$B,2,FALSE)))</f>
        <v/>
      </c>
      <c r="I1341" s="58" t="str">
        <f t="shared" si="123"/>
        <v/>
      </c>
      <c r="J1341" s="12" t="str">
        <f t="shared" si="124"/>
        <v/>
      </c>
      <c r="K1341" s="78" t="str">
        <f t="shared" si="125"/>
        <v/>
      </c>
    </row>
    <row r="1342" spans="1:11" x14ac:dyDescent="0.2">
      <c r="A1342" s="12" t="str">
        <f>IFERROR(IF(A1341+1&lt;=Duration*VLOOKUP(PaymentFrqcy,Mapping!A:B,2,FALSE),A1341+1,""),"")</f>
        <v/>
      </c>
      <c r="B1342" s="58" t="str">
        <f t="shared" si="126"/>
        <v/>
      </c>
      <c r="C1342" s="59" t="str">
        <f t="shared" si="121"/>
        <v/>
      </c>
      <c r="D1342" s="60" t="str">
        <f t="shared" si="122"/>
        <v/>
      </c>
      <c r="E1342" s="61" t="str">
        <f>IF(A1342="","",InterestRate/VLOOKUP(PaymentFrqcy,Mapping!$A:$B,2,FALSE))</f>
        <v/>
      </c>
      <c r="F1342" s="62" t="str">
        <f>IF(A1342="","",PMT(E1342,Duration*VLOOKUP(PaymentFrqcy,Mapping!A:B,2,FALSE),LoanAmount,,VLOOKUP(PaymentsDue,Mapping!$A:$B,2,FALSE)))</f>
        <v/>
      </c>
      <c r="G1342" s="62" t="str">
        <f>IF(A1342="","",PPMT(E1342,A1342,Duration*VLOOKUP(PaymentFrqcy,Mapping!A:B,2,FALSE),LoanAmount,,VLOOKUP(PaymentsDue,Mapping!$A:$B,2,FALSE)))</f>
        <v/>
      </c>
      <c r="H1342" s="62" t="str">
        <f>IF(A1342="","",IPMT(E1342,A1342,Duration*VLOOKUP(PaymentFrqcy,Mapping!$A:$B,2,FALSE),LoanAmount,,VLOOKUP(PaymentsDue,Mapping!$A:$B,2,FALSE)))</f>
        <v/>
      </c>
      <c r="I1342" s="58" t="str">
        <f t="shared" si="123"/>
        <v/>
      </c>
      <c r="J1342" s="12" t="str">
        <f t="shared" si="124"/>
        <v/>
      </c>
      <c r="K1342" s="78" t="str">
        <f t="shared" si="125"/>
        <v/>
      </c>
    </row>
    <row r="1343" spans="1:11" x14ac:dyDescent="0.2">
      <c r="A1343" s="12" t="str">
        <f>IFERROR(IF(A1342+1&lt;=Duration*VLOOKUP(PaymentFrqcy,Mapping!A:B,2,FALSE),A1342+1,""),"")</f>
        <v/>
      </c>
      <c r="B1343" s="58" t="str">
        <f t="shared" si="126"/>
        <v/>
      </c>
      <c r="C1343" s="59" t="str">
        <f t="shared" si="121"/>
        <v/>
      </c>
      <c r="D1343" s="60" t="str">
        <f t="shared" si="122"/>
        <v/>
      </c>
      <c r="E1343" s="61" t="str">
        <f>IF(A1343="","",InterestRate/VLOOKUP(PaymentFrqcy,Mapping!$A:$B,2,FALSE))</f>
        <v/>
      </c>
      <c r="F1343" s="62" t="str">
        <f>IF(A1343="","",PMT(E1343,Duration*VLOOKUP(PaymentFrqcy,Mapping!A:B,2,FALSE),LoanAmount,,VLOOKUP(PaymentsDue,Mapping!$A:$B,2,FALSE)))</f>
        <v/>
      </c>
      <c r="G1343" s="62" t="str">
        <f>IF(A1343="","",PPMT(E1343,A1343,Duration*VLOOKUP(PaymentFrqcy,Mapping!A:B,2,FALSE),LoanAmount,,VLOOKUP(PaymentsDue,Mapping!$A:$B,2,FALSE)))</f>
        <v/>
      </c>
      <c r="H1343" s="62" t="str">
        <f>IF(A1343="","",IPMT(E1343,A1343,Duration*VLOOKUP(PaymentFrqcy,Mapping!$A:$B,2,FALSE),LoanAmount,,VLOOKUP(PaymentsDue,Mapping!$A:$B,2,FALSE)))</f>
        <v/>
      </c>
      <c r="I1343" s="58" t="str">
        <f t="shared" si="123"/>
        <v/>
      </c>
      <c r="J1343" s="12" t="str">
        <f t="shared" si="124"/>
        <v/>
      </c>
      <c r="K1343" s="78" t="str">
        <f t="shared" si="125"/>
        <v/>
      </c>
    </row>
    <row r="1344" spans="1:11" x14ac:dyDescent="0.2">
      <c r="A1344" s="12" t="str">
        <f>IFERROR(IF(A1343+1&lt;=Duration*VLOOKUP(PaymentFrqcy,Mapping!A:B,2,FALSE),A1343+1,""),"")</f>
        <v/>
      </c>
      <c r="B1344" s="58" t="str">
        <f t="shared" si="126"/>
        <v/>
      </c>
      <c r="C1344" s="59" t="str">
        <f t="shared" si="121"/>
        <v/>
      </c>
      <c r="D1344" s="60" t="str">
        <f t="shared" si="122"/>
        <v/>
      </c>
      <c r="E1344" s="61" t="str">
        <f>IF(A1344="","",InterestRate/VLOOKUP(PaymentFrqcy,Mapping!$A:$B,2,FALSE))</f>
        <v/>
      </c>
      <c r="F1344" s="62" t="str">
        <f>IF(A1344="","",PMT(E1344,Duration*VLOOKUP(PaymentFrqcy,Mapping!A:B,2,FALSE),LoanAmount,,VLOOKUP(PaymentsDue,Mapping!$A:$B,2,FALSE)))</f>
        <v/>
      </c>
      <c r="G1344" s="62" t="str">
        <f>IF(A1344="","",PPMT(E1344,A1344,Duration*VLOOKUP(PaymentFrqcy,Mapping!A:B,2,FALSE),LoanAmount,,VLOOKUP(PaymentsDue,Mapping!$A:$B,2,FALSE)))</f>
        <v/>
      </c>
      <c r="H1344" s="62" t="str">
        <f>IF(A1344="","",IPMT(E1344,A1344,Duration*VLOOKUP(PaymentFrqcy,Mapping!$A:$B,2,FALSE),LoanAmount,,VLOOKUP(PaymentsDue,Mapping!$A:$B,2,FALSE)))</f>
        <v/>
      </c>
      <c r="I1344" s="58" t="str">
        <f t="shared" si="123"/>
        <v/>
      </c>
      <c r="J1344" s="12" t="str">
        <f t="shared" si="124"/>
        <v/>
      </c>
      <c r="K1344" s="78" t="str">
        <f t="shared" si="125"/>
        <v/>
      </c>
    </row>
    <row r="1345" spans="1:11" x14ac:dyDescent="0.2">
      <c r="A1345" s="12" t="str">
        <f>IFERROR(IF(A1344+1&lt;=Duration*VLOOKUP(PaymentFrqcy,Mapping!A:B,2,FALSE),A1344+1,""),"")</f>
        <v/>
      </c>
      <c r="B1345" s="58" t="str">
        <f t="shared" si="126"/>
        <v/>
      </c>
      <c r="C1345" s="59" t="str">
        <f t="shared" si="121"/>
        <v/>
      </c>
      <c r="D1345" s="60" t="str">
        <f t="shared" si="122"/>
        <v/>
      </c>
      <c r="E1345" s="61" t="str">
        <f>IF(A1345="","",InterestRate/VLOOKUP(PaymentFrqcy,Mapping!$A:$B,2,FALSE))</f>
        <v/>
      </c>
      <c r="F1345" s="62" t="str">
        <f>IF(A1345="","",PMT(E1345,Duration*VLOOKUP(PaymentFrqcy,Mapping!A:B,2,FALSE),LoanAmount,,VLOOKUP(PaymentsDue,Mapping!$A:$B,2,FALSE)))</f>
        <v/>
      </c>
      <c r="G1345" s="62" t="str">
        <f>IF(A1345="","",PPMT(E1345,A1345,Duration*VLOOKUP(PaymentFrqcy,Mapping!A:B,2,FALSE),LoanAmount,,VLOOKUP(PaymentsDue,Mapping!$A:$B,2,FALSE)))</f>
        <v/>
      </c>
      <c r="H1345" s="62" t="str">
        <f>IF(A1345="","",IPMT(E1345,A1345,Duration*VLOOKUP(PaymentFrqcy,Mapping!$A:$B,2,FALSE),LoanAmount,,VLOOKUP(PaymentsDue,Mapping!$A:$B,2,FALSE)))</f>
        <v/>
      </c>
      <c r="I1345" s="58" t="str">
        <f t="shared" si="123"/>
        <v/>
      </c>
      <c r="J1345" s="12" t="str">
        <f t="shared" si="124"/>
        <v/>
      </c>
      <c r="K1345" s="78" t="str">
        <f t="shared" si="125"/>
        <v/>
      </c>
    </row>
    <row r="1346" spans="1:11" x14ac:dyDescent="0.2">
      <c r="A1346" s="12" t="str">
        <f>IFERROR(IF(A1345+1&lt;=Duration*VLOOKUP(PaymentFrqcy,Mapping!A:B,2,FALSE),A1345+1,""),"")</f>
        <v/>
      </c>
      <c r="B1346" s="58" t="str">
        <f t="shared" si="126"/>
        <v/>
      </c>
      <c r="C1346" s="59" t="str">
        <f t="shared" si="121"/>
        <v/>
      </c>
      <c r="D1346" s="60" t="str">
        <f t="shared" si="122"/>
        <v/>
      </c>
      <c r="E1346" s="61" t="str">
        <f>IF(A1346="","",InterestRate/VLOOKUP(PaymentFrqcy,Mapping!$A:$B,2,FALSE))</f>
        <v/>
      </c>
      <c r="F1346" s="62" t="str">
        <f>IF(A1346="","",PMT(E1346,Duration*VLOOKUP(PaymentFrqcy,Mapping!A:B,2,FALSE),LoanAmount,,VLOOKUP(PaymentsDue,Mapping!$A:$B,2,FALSE)))</f>
        <v/>
      </c>
      <c r="G1346" s="62" t="str">
        <f>IF(A1346="","",PPMT(E1346,A1346,Duration*VLOOKUP(PaymentFrqcy,Mapping!A:B,2,FALSE),LoanAmount,,VLOOKUP(PaymentsDue,Mapping!$A:$B,2,FALSE)))</f>
        <v/>
      </c>
      <c r="H1346" s="62" t="str">
        <f>IF(A1346="","",IPMT(E1346,A1346,Duration*VLOOKUP(PaymentFrqcy,Mapping!$A:$B,2,FALSE),LoanAmount,,VLOOKUP(PaymentsDue,Mapping!$A:$B,2,FALSE)))</f>
        <v/>
      </c>
      <c r="I1346" s="58" t="str">
        <f t="shared" si="123"/>
        <v/>
      </c>
      <c r="J1346" s="12" t="str">
        <f t="shared" si="124"/>
        <v/>
      </c>
      <c r="K1346" s="78" t="str">
        <f t="shared" si="125"/>
        <v/>
      </c>
    </row>
    <row r="1347" spans="1:11" x14ac:dyDescent="0.2">
      <c r="A1347" s="12" t="str">
        <f>IFERROR(IF(A1346+1&lt;=Duration*VLOOKUP(PaymentFrqcy,Mapping!A:B,2,FALSE),A1346+1,""),"")</f>
        <v/>
      </c>
      <c r="B1347" s="58" t="str">
        <f t="shared" si="126"/>
        <v/>
      </c>
      <c r="C1347" s="59" t="str">
        <f t="shared" si="121"/>
        <v/>
      </c>
      <c r="D1347" s="60" t="str">
        <f t="shared" si="122"/>
        <v/>
      </c>
      <c r="E1347" s="61" t="str">
        <f>IF(A1347="","",InterestRate/VLOOKUP(PaymentFrqcy,Mapping!$A:$B,2,FALSE))</f>
        <v/>
      </c>
      <c r="F1347" s="62" t="str">
        <f>IF(A1347="","",PMT(E1347,Duration*VLOOKUP(PaymentFrqcy,Mapping!A:B,2,FALSE),LoanAmount,,VLOOKUP(PaymentsDue,Mapping!$A:$B,2,FALSE)))</f>
        <v/>
      </c>
      <c r="G1347" s="62" t="str">
        <f>IF(A1347="","",PPMT(E1347,A1347,Duration*VLOOKUP(PaymentFrqcy,Mapping!A:B,2,FALSE),LoanAmount,,VLOOKUP(PaymentsDue,Mapping!$A:$B,2,FALSE)))</f>
        <v/>
      </c>
      <c r="H1347" s="62" t="str">
        <f>IF(A1347="","",IPMT(E1347,A1347,Duration*VLOOKUP(PaymentFrqcy,Mapping!$A:$B,2,FALSE),LoanAmount,,VLOOKUP(PaymentsDue,Mapping!$A:$B,2,FALSE)))</f>
        <v/>
      </c>
      <c r="I1347" s="58" t="str">
        <f t="shared" si="123"/>
        <v/>
      </c>
      <c r="J1347" s="12" t="str">
        <f t="shared" si="124"/>
        <v/>
      </c>
      <c r="K1347" s="78" t="str">
        <f t="shared" si="125"/>
        <v/>
      </c>
    </row>
    <row r="1348" spans="1:11" x14ac:dyDescent="0.2">
      <c r="A1348" s="12" t="str">
        <f>IFERROR(IF(A1347+1&lt;=Duration*VLOOKUP(PaymentFrqcy,Mapping!A:B,2,FALSE),A1347+1,""),"")</f>
        <v/>
      </c>
      <c r="B1348" s="58" t="str">
        <f t="shared" si="126"/>
        <v/>
      </c>
      <c r="C1348" s="59" t="str">
        <f t="shared" si="121"/>
        <v/>
      </c>
      <c r="D1348" s="60" t="str">
        <f t="shared" si="122"/>
        <v/>
      </c>
      <c r="E1348" s="61" t="str">
        <f>IF(A1348="","",InterestRate/VLOOKUP(PaymentFrqcy,Mapping!$A:$B,2,FALSE))</f>
        <v/>
      </c>
      <c r="F1348" s="62" t="str">
        <f>IF(A1348="","",PMT(E1348,Duration*VLOOKUP(PaymentFrqcy,Mapping!A:B,2,FALSE),LoanAmount,,VLOOKUP(PaymentsDue,Mapping!$A:$B,2,FALSE)))</f>
        <v/>
      </c>
      <c r="G1348" s="62" t="str">
        <f>IF(A1348="","",PPMT(E1348,A1348,Duration*VLOOKUP(PaymentFrqcy,Mapping!A:B,2,FALSE),LoanAmount,,VLOOKUP(PaymentsDue,Mapping!$A:$B,2,FALSE)))</f>
        <v/>
      </c>
      <c r="H1348" s="62" t="str">
        <f>IF(A1348="","",IPMT(E1348,A1348,Duration*VLOOKUP(PaymentFrqcy,Mapping!$A:$B,2,FALSE),LoanAmount,,VLOOKUP(PaymentsDue,Mapping!$A:$B,2,FALSE)))</f>
        <v/>
      </c>
      <c r="I1348" s="58" t="str">
        <f t="shared" si="123"/>
        <v/>
      </c>
      <c r="J1348" s="12" t="str">
        <f t="shared" si="124"/>
        <v/>
      </c>
      <c r="K1348" s="78" t="str">
        <f t="shared" si="125"/>
        <v/>
      </c>
    </row>
    <row r="1349" spans="1:11" x14ac:dyDescent="0.2">
      <c r="A1349" s="12" t="str">
        <f>IFERROR(IF(A1348+1&lt;=Duration*VLOOKUP(PaymentFrqcy,Mapping!A:B,2,FALSE),A1348+1,""),"")</f>
        <v/>
      </c>
      <c r="B1349" s="58" t="str">
        <f t="shared" si="126"/>
        <v/>
      </c>
      <c r="C1349" s="59" t="str">
        <f t="shared" si="121"/>
        <v/>
      </c>
      <c r="D1349" s="60" t="str">
        <f t="shared" si="122"/>
        <v/>
      </c>
      <c r="E1349" s="61" t="str">
        <f>IF(A1349="","",InterestRate/VLOOKUP(PaymentFrqcy,Mapping!$A:$B,2,FALSE))</f>
        <v/>
      </c>
      <c r="F1349" s="62" t="str">
        <f>IF(A1349="","",PMT(E1349,Duration*VLOOKUP(PaymentFrqcy,Mapping!A:B,2,FALSE),LoanAmount,,VLOOKUP(PaymentsDue,Mapping!$A:$B,2,FALSE)))</f>
        <v/>
      </c>
      <c r="G1349" s="62" t="str">
        <f>IF(A1349="","",PPMT(E1349,A1349,Duration*VLOOKUP(PaymentFrqcy,Mapping!A:B,2,FALSE),LoanAmount,,VLOOKUP(PaymentsDue,Mapping!$A:$B,2,FALSE)))</f>
        <v/>
      </c>
      <c r="H1349" s="62" t="str">
        <f>IF(A1349="","",IPMT(E1349,A1349,Duration*VLOOKUP(PaymentFrqcy,Mapping!$A:$B,2,FALSE),LoanAmount,,VLOOKUP(PaymentsDue,Mapping!$A:$B,2,FALSE)))</f>
        <v/>
      </c>
      <c r="I1349" s="58" t="str">
        <f t="shared" si="123"/>
        <v/>
      </c>
      <c r="J1349" s="12" t="str">
        <f t="shared" si="124"/>
        <v/>
      </c>
      <c r="K1349" s="78" t="str">
        <f t="shared" si="125"/>
        <v/>
      </c>
    </row>
    <row r="1350" spans="1:11" x14ac:dyDescent="0.2">
      <c r="A1350" s="12" t="str">
        <f>IFERROR(IF(A1349+1&lt;=Duration*VLOOKUP(PaymentFrqcy,Mapping!A:B,2,FALSE),A1349+1,""),"")</f>
        <v/>
      </c>
      <c r="B1350" s="58" t="str">
        <f t="shared" si="126"/>
        <v/>
      </c>
      <c r="C1350" s="59" t="str">
        <f t="shared" si="121"/>
        <v/>
      </c>
      <c r="D1350" s="60" t="str">
        <f t="shared" si="122"/>
        <v/>
      </c>
      <c r="E1350" s="61" t="str">
        <f>IF(A1350="","",InterestRate/VLOOKUP(PaymentFrqcy,Mapping!$A:$B,2,FALSE))</f>
        <v/>
      </c>
      <c r="F1350" s="62" t="str">
        <f>IF(A1350="","",PMT(E1350,Duration*VLOOKUP(PaymentFrqcy,Mapping!A:B,2,FALSE),LoanAmount,,VLOOKUP(PaymentsDue,Mapping!$A:$B,2,FALSE)))</f>
        <v/>
      </c>
      <c r="G1350" s="62" t="str">
        <f>IF(A1350="","",PPMT(E1350,A1350,Duration*VLOOKUP(PaymentFrqcy,Mapping!A:B,2,FALSE),LoanAmount,,VLOOKUP(PaymentsDue,Mapping!$A:$B,2,FALSE)))</f>
        <v/>
      </c>
      <c r="H1350" s="62" t="str">
        <f>IF(A1350="","",IPMT(E1350,A1350,Duration*VLOOKUP(PaymentFrqcy,Mapping!$A:$B,2,FALSE),LoanAmount,,VLOOKUP(PaymentsDue,Mapping!$A:$B,2,FALSE)))</f>
        <v/>
      </c>
      <c r="I1350" s="58" t="str">
        <f t="shared" si="123"/>
        <v/>
      </c>
      <c r="J1350" s="12" t="str">
        <f t="shared" si="124"/>
        <v/>
      </c>
      <c r="K1350" s="78" t="str">
        <f t="shared" si="125"/>
        <v/>
      </c>
    </row>
    <row r="1351" spans="1:11" x14ac:dyDescent="0.2">
      <c r="A1351" s="12" t="str">
        <f>IFERROR(IF(A1350+1&lt;=Duration*VLOOKUP(PaymentFrqcy,Mapping!A:B,2,FALSE),A1350+1,""),"")</f>
        <v/>
      </c>
      <c r="B1351" s="58" t="str">
        <f t="shared" si="126"/>
        <v/>
      </c>
      <c r="C1351" s="59" t="str">
        <f t="shared" si="121"/>
        <v/>
      </c>
      <c r="D1351" s="60" t="str">
        <f t="shared" si="122"/>
        <v/>
      </c>
      <c r="E1351" s="61" t="str">
        <f>IF(A1351="","",InterestRate/VLOOKUP(PaymentFrqcy,Mapping!$A:$B,2,FALSE))</f>
        <v/>
      </c>
      <c r="F1351" s="62" t="str">
        <f>IF(A1351="","",PMT(E1351,Duration*VLOOKUP(PaymentFrqcy,Mapping!A:B,2,FALSE),LoanAmount,,VLOOKUP(PaymentsDue,Mapping!$A:$B,2,FALSE)))</f>
        <v/>
      </c>
      <c r="G1351" s="62" t="str">
        <f>IF(A1351="","",PPMT(E1351,A1351,Duration*VLOOKUP(PaymentFrqcy,Mapping!A:B,2,FALSE),LoanAmount,,VLOOKUP(PaymentsDue,Mapping!$A:$B,2,FALSE)))</f>
        <v/>
      </c>
      <c r="H1351" s="62" t="str">
        <f>IF(A1351="","",IPMT(E1351,A1351,Duration*VLOOKUP(PaymentFrqcy,Mapping!$A:$B,2,FALSE),LoanAmount,,VLOOKUP(PaymentsDue,Mapping!$A:$B,2,FALSE)))</f>
        <v/>
      </c>
      <c r="I1351" s="58" t="str">
        <f t="shared" si="123"/>
        <v/>
      </c>
      <c r="J1351" s="12" t="str">
        <f t="shared" si="124"/>
        <v/>
      </c>
      <c r="K1351" s="78" t="str">
        <f t="shared" si="125"/>
        <v/>
      </c>
    </row>
    <row r="1352" spans="1:11" x14ac:dyDescent="0.2">
      <c r="A1352" s="12" t="str">
        <f>IFERROR(IF(A1351+1&lt;=Duration*VLOOKUP(PaymentFrqcy,Mapping!A:B,2,FALSE),A1351+1,""),"")</f>
        <v/>
      </c>
      <c r="B1352" s="58" t="str">
        <f t="shared" si="126"/>
        <v/>
      </c>
      <c r="C1352" s="59" t="str">
        <f t="shared" si="121"/>
        <v/>
      </c>
      <c r="D1352" s="60" t="str">
        <f t="shared" si="122"/>
        <v/>
      </c>
      <c r="E1352" s="61" t="str">
        <f>IF(A1352="","",InterestRate/VLOOKUP(PaymentFrqcy,Mapping!$A:$B,2,FALSE))</f>
        <v/>
      </c>
      <c r="F1352" s="62" t="str">
        <f>IF(A1352="","",PMT(E1352,Duration*VLOOKUP(PaymentFrqcy,Mapping!A:B,2,FALSE),LoanAmount,,VLOOKUP(PaymentsDue,Mapping!$A:$B,2,FALSE)))</f>
        <v/>
      </c>
      <c r="G1352" s="62" t="str">
        <f>IF(A1352="","",PPMT(E1352,A1352,Duration*VLOOKUP(PaymentFrqcy,Mapping!A:B,2,FALSE),LoanAmount,,VLOOKUP(PaymentsDue,Mapping!$A:$B,2,FALSE)))</f>
        <v/>
      </c>
      <c r="H1352" s="62" t="str">
        <f>IF(A1352="","",IPMT(E1352,A1352,Duration*VLOOKUP(PaymentFrqcy,Mapping!$A:$B,2,FALSE),LoanAmount,,VLOOKUP(PaymentsDue,Mapping!$A:$B,2,FALSE)))</f>
        <v/>
      </c>
      <c r="I1352" s="58" t="str">
        <f t="shared" si="123"/>
        <v/>
      </c>
      <c r="J1352" s="12" t="str">
        <f t="shared" si="124"/>
        <v/>
      </c>
      <c r="K1352" s="78" t="str">
        <f t="shared" si="125"/>
        <v/>
      </c>
    </row>
    <row r="1353" spans="1:11" x14ac:dyDescent="0.2">
      <c r="A1353" s="12" t="str">
        <f>IFERROR(IF(A1352+1&lt;=Duration*VLOOKUP(PaymentFrqcy,Mapping!A:B,2,FALSE),A1352+1,""),"")</f>
        <v/>
      </c>
      <c r="B1353" s="58" t="str">
        <f t="shared" si="126"/>
        <v/>
      </c>
      <c r="C1353" s="59" t="str">
        <f t="shared" si="121"/>
        <v/>
      </c>
      <c r="D1353" s="60" t="str">
        <f t="shared" si="122"/>
        <v/>
      </c>
      <c r="E1353" s="61" t="str">
        <f>IF(A1353="","",InterestRate/VLOOKUP(PaymentFrqcy,Mapping!$A:$B,2,FALSE))</f>
        <v/>
      </c>
      <c r="F1353" s="62" t="str">
        <f>IF(A1353="","",PMT(E1353,Duration*VLOOKUP(PaymentFrqcy,Mapping!A:B,2,FALSE),LoanAmount,,VLOOKUP(PaymentsDue,Mapping!$A:$B,2,FALSE)))</f>
        <v/>
      </c>
      <c r="G1353" s="62" t="str">
        <f>IF(A1353="","",PPMT(E1353,A1353,Duration*VLOOKUP(PaymentFrqcy,Mapping!A:B,2,FALSE),LoanAmount,,VLOOKUP(PaymentsDue,Mapping!$A:$B,2,FALSE)))</f>
        <v/>
      </c>
      <c r="H1353" s="62" t="str">
        <f>IF(A1353="","",IPMT(E1353,A1353,Duration*VLOOKUP(PaymentFrqcy,Mapping!$A:$B,2,FALSE),LoanAmount,,VLOOKUP(PaymentsDue,Mapping!$A:$B,2,FALSE)))</f>
        <v/>
      </c>
      <c r="I1353" s="58" t="str">
        <f t="shared" si="123"/>
        <v/>
      </c>
      <c r="J1353" s="12" t="str">
        <f t="shared" si="124"/>
        <v/>
      </c>
      <c r="K1353" s="78" t="str">
        <f t="shared" si="125"/>
        <v/>
      </c>
    </row>
    <row r="1354" spans="1:11" x14ac:dyDescent="0.2">
      <c r="A1354" s="12" t="str">
        <f>IFERROR(IF(A1353+1&lt;=Duration*VLOOKUP(PaymentFrqcy,Mapping!A:B,2,FALSE),A1353+1,""),"")</f>
        <v/>
      </c>
      <c r="B1354" s="58" t="str">
        <f t="shared" si="126"/>
        <v/>
      </c>
      <c r="C1354" s="59" t="str">
        <f t="shared" si="121"/>
        <v/>
      </c>
      <c r="D1354" s="60" t="str">
        <f t="shared" si="122"/>
        <v/>
      </c>
      <c r="E1354" s="61" t="str">
        <f>IF(A1354="","",InterestRate/VLOOKUP(PaymentFrqcy,Mapping!$A:$B,2,FALSE))</f>
        <v/>
      </c>
      <c r="F1354" s="62" t="str">
        <f>IF(A1354="","",PMT(E1354,Duration*VLOOKUP(PaymentFrqcy,Mapping!A:B,2,FALSE),LoanAmount,,VLOOKUP(PaymentsDue,Mapping!$A:$B,2,FALSE)))</f>
        <v/>
      </c>
      <c r="G1354" s="62" t="str">
        <f>IF(A1354="","",PPMT(E1354,A1354,Duration*VLOOKUP(PaymentFrqcy,Mapping!A:B,2,FALSE),LoanAmount,,VLOOKUP(PaymentsDue,Mapping!$A:$B,2,FALSE)))</f>
        <v/>
      </c>
      <c r="H1354" s="62" t="str">
        <f>IF(A1354="","",IPMT(E1354,A1354,Duration*VLOOKUP(PaymentFrqcy,Mapping!$A:$B,2,FALSE),LoanAmount,,VLOOKUP(PaymentsDue,Mapping!$A:$B,2,FALSE)))</f>
        <v/>
      </c>
      <c r="I1354" s="58" t="str">
        <f t="shared" si="123"/>
        <v/>
      </c>
      <c r="J1354" s="12" t="str">
        <f t="shared" si="124"/>
        <v/>
      </c>
      <c r="K1354" s="78" t="str">
        <f t="shared" si="125"/>
        <v/>
      </c>
    </row>
    <row r="1355" spans="1:11" x14ac:dyDescent="0.2">
      <c r="A1355" s="12" t="str">
        <f>IFERROR(IF(A1354+1&lt;=Duration*VLOOKUP(PaymentFrqcy,Mapping!A:B,2,FALSE),A1354+1,""),"")</f>
        <v/>
      </c>
      <c r="B1355" s="58" t="str">
        <f t="shared" si="126"/>
        <v/>
      </c>
      <c r="C1355" s="59" t="str">
        <f t="shared" si="121"/>
        <v/>
      </c>
      <c r="D1355" s="60" t="str">
        <f t="shared" si="122"/>
        <v/>
      </c>
      <c r="E1355" s="61" t="str">
        <f>IF(A1355="","",InterestRate/VLOOKUP(PaymentFrqcy,Mapping!$A:$B,2,FALSE))</f>
        <v/>
      </c>
      <c r="F1355" s="62" t="str">
        <f>IF(A1355="","",PMT(E1355,Duration*VLOOKUP(PaymentFrqcy,Mapping!A:B,2,FALSE),LoanAmount,,VLOOKUP(PaymentsDue,Mapping!$A:$B,2,FALSE)))</f>
        <v/>
      </c>
      <c r="G1355" s="62" t="str">
        <f>IF(A1355="","",PPMT(E1355,A1355,Duration*VLOOKUP(PaymentFrqcy,Mapping!A:B,2,FALSE),LoanAmount,,VLOOKUP(PaymentsDue,Mapping!$A:$B,2,FALSE)))</f>
        <v/>
      </c>
      <c r="H1355" s="62" t="str">
        <f>IF(A1355="","",IPMT(E1355,A1355,Duration*VLOOKUP(PaymentFrqcy,Mapping!$A:$B,2,FALSE),LoanAmount,,VLOOKUP(PaymentsDue,Mapping!$A:$B,2,FALSE)))</f>
        <v/>
      </c>
      <c r="I1355" s="58" t="str">
        <f t="shared" si="123"/>
        <v/>
      </c>
      <c r="J1355" s="12" t="str">
        <f t="shared" si="124"/>
        <v/>
      </c>
      <c r="K1355" s="78" t="str">
        <f t="shared" si="125"/>
        <v/>
      </c>
    </row>
    <row r="1356" spans="1:11" x14ac:dyDescent="0.2">
      <c r="A1356" s="12" t="str">
        <f>IFERROR(IF(A1355+1&lt;=Duration*VLOOKUP(PaymentFrqcy,Mapping!A:B,2,FALSE),A1355+1,""),"")</f>
        <v/>
      </c>
      <c r="B1356" s="58" t="str">
        <f t="shared" si="126"/>
        <v/>
      </c>
      <c r="C1356" s="59" t="str">
        <f t="shared" si="121"/>
        <v/>
      </c>
      <c r="D1356" s="60" t="str">
        <f t="shared" si="122"/>
        <v/>
      </c>
      <c r="E1356" s="61" t="str">
        <f>IF(A1356="","",InterestRate/VLOOKUP(PaymentFrqcy,Mapping!$A:$B,2,FALSE))</f>
        <v/>
      </c>
      <c r="F1356" s="62" t="str">
        <f>IF(A1356="","",PMT(E1356,Duration*VLOOKUP(PaymentFrqcy,Mapping!A:B,2,FALSE),LoanAmount,,VLOOKUP(PaymentsDue,Mapping!$A:$B,2,FALSE)))</f>
        <v/>
      </c>
      <c r="G1356" s="62" t="str">
        <f>IF(A1356="","",PPMT(E1356,A1356,Duration*VLOOKUP(PaymentFrqcy,Mapping!A:B,2,FALSE),LoanAmount,,VLOOKUP(PaymentsDue,Mapping!$A:$B,2,FALSE)))</f>
        <v/>
      </c>
      <c r="H1356" s="62" t="str">
        <f>IF(A1356="","",IPMT(E1356,A1356,Duration*VLOOKUP(PaymentFrqcy,Mapping!$A:$B,2,FALSE),LoanAmount,,VLOOKUP(PaymentsDue,Mapping!$A:$B,2,FALSE)))</f>
        <v/>
      </c>
      <c r="I1356" s="58" t="str">
        <f t="shared" si="123"/>
        <v/>
      </c>
      <c r="J1356" s="12" t="str">
        <f t="shared" si="124"/>
        <v/>
      </c>
      <c r="K1356" s="78" t="str">
        <f t="shared" si="125"/>
        <v/>
      </c>
    </row>
    <row r="1357" spans="1:11" x14ac:dyDescent="0.2">
      <c r="A1357" s="12" t="str">
        <f>IFERROR(IF(A1356+1&lt;=Duration*VLOOKUP(PaymentFrqcy,Mapping!A:B,2,FALSE),A1356+1,""),"")</f>
        <v/>
      </c>
      <c r="B1357" s="58" t="str">
        <f t="shared" si="126"/>
        <v/>
      </c>
      <c r="C1357" s="59" t="str">
        <f t="shared" si="121"/>
        <v/>
      </c>
      <c r="D1357" s="60" t="str">
        <f t="shared" si="122"/>
        <v/>
      </c>
      <c r="E1357" s="61" t="str">
        <f>IF(A1357="","",InterestRate/VLOOKUP(PaymentFrqcy,Mapping!$A:$B,2,FALSE))</f>
        <v/>
      </c>
      <c r="F1357" s="62" t="str">
        <f>IF(A1357="","",PMT(E1357,Duration*VLOOKUP(PaymentFrqcy,Mapping!A:B,2,FALSE),LoanAmount,,VLOOKUP(PaymentsDue,Mapping!$A:$B,2,FALSE)))</f>
        <v/>
      </c>
      <c r="G1357" s="62" t="str">
        <f>IF(A1357="","",PPMT(E1357,A1357,Duration*VLOOKUP(PaymentFrqcy,Mapping!A:B,2,FALSE),LoanAmount,,VLOOKUP(PaymentsDue,Mapping!$A:$B,2,FALSE)))</f>
        <v/>
      </c>
      <c r="H1357" s="62" t="str">
        <f>IF(A1357="","",IPMT(E1357,A1357,Duration*VLOOKUP(PaymentFrqcy,Mapping!$A:$B,2,FALSE),LoanAmount,,VLOOKUP(PaymentsDue,Mapping!$A:$B,2,FALSE)))</f>
        <v/>
      </c>
      <c r="I1357" s="58" t="str">
        <f t="shared" si="123"/>
        <v/>
      </c>
      <c r="J1357" s="12" t="str">
        <f t="shared" si="124"/>
        <v/>
      </c>
      <c r="K1357" s="78" t="str">
        <f t="shared" si="125"/>
        <v/>
      </c>
    </row>
    <row r="1358" spans="1:11" x14ac:dyDescent="0.2">
      <c r="A1358" s="12" t="str">
        <f>IFERROR(IF(A1357+1&lt;=Duration*VLOOKUP(PaymentFrqcy,Mapping!A:B,2,FALSE),A1357+1,""),"")</f>
        <v/>
      </c>
      <c r="B1358" s="58" t="str">
        <f t="shared" si="126"/>
        <v/>
      </c>
      <c r="C1358" s="59" t="str">
        <f t="shared" si="121"/>
        <v/>
      </c>
      <c r="D1358" s="60" t="str">
        <f t="shared" si="122"/>
        <v/>
      </c>
      <c r="E1358" s="61" t="str">
        <f>IF(A1358="","",InterestRate/VLOOKUP(PaymentFrqcy,Mapping!$A:$B,2,FALSE))</f>
        <v/>
      </c>
      <c r="F1358" s="62" t="str">
        <f>IF(A1358="","",PMT(E1358,Duration*VLOOKUP(PaymentFrqcy,Mapping!A:B,2,FALSE),LoanAmount,,VLOOKUP(PaymentsDue,Mapping!$A:$B,2,FALSE)))</f>
        <v/>
      </c>
      <c r="G1358" s="62" t="str">
        <f>IF(A1358="","",PPMT(E1358,A1358,Duration*VLOOKUP(PaymentFrqcy,Mapping!A:B,2,FALSE),LoanAmount,,VLOOKUP(PaymentsDue,Mapping!$A:$B,2,FALSE)))</f>
        <v/>
      </c>
      <c r="H1358" s="62" t="str">
        <f>IF(A1358="","",IPMT(E1358,A1358,Duration*VLOOKUP(PaymentFrqcy,Mapping!$A:$B,2,FALSE),LoanAmount,,VLOOKUP(PaymentsDue,Mapping!$A:$B,2,FALSE)))</f>
        <v/>
      </c>
      <c r="I1358" s="58" t="str">
        <f t="shared" si="123"/>
        <v/>
      </c>
      <c r="J1358" s="12" t="str">
        <f t="shared" si="124"/>
        <v/>
      </c>
      <c r="K1358" s="78" t="str">
        <f t="shared" si="125"/>
        <v/>
      </c>
    </row>
    <row r="1359" spans="1:11" x14ac:dyDescent="0.2">
      <c r="A1359" s="12" t="str">
        <f>IFERROR(IF(A1358+1&lt;=Duration*VLOOKUP(PaymentFrqcy,Mapping!A:B,2,FALSE),A1358+1,""),"")</f>
        <v/>
      </c>
      <c r="B1359" s="58" t="str">
        <f t="shared" si="126"/>
        <v/>
      </c>
      <c r="C1359" s="59" t="str">
        <f t="shared" si="121"/>
        <v/>
      </c>
      <c r="D1359" s="60" t="str">
        <f t="shared" si="122"/>
        <v/>
      </c>
      <c r="E1359" s="61" t="str">
        <f>IF(A1359="","",InterestRate/VLOOKUP(PaymentFrqcy,Mapping!$A:$B,2,FALSE))</f>
        <v/>
      </c>
      <c r="F1359" s="62" t="str">
        <f>IF(A1359="","",PMT(E1359,Duration*VLOOKUP(PaymentFrqcy,Mapping!A:B,2,FALSE),LoanAmount,,VLOOKUP(PaymentsDue,Mapping!$A:$B,2,FALSE)))</f>
        <v/>
      </c>
      <c r="G1359" s="62" t="str">
        <f>IF(A1359="","",PPMT(E1359,A1359,Duration*VLOOKUP(PaymentFrqcy,Mapping!A:B,2,FALSE),LoanAmount,,VLOOKUP(PaymentsDue,Mapping!$A:$B,2,FALSE)))</f>
        <v/>
      </c>
      <c r="H1359" s="62" t="str">
        <f>IF(A1359="","",IPMT(E1359,A1359,Duration*VLOOKUP(PaymentFrqcy,Mapping!$A:$B,2,FALSE),LoanAmount,,VLOOKUP(PaymentsDue,Mapping!$A:$B,2,FALSE)))</f>
        <v/>
      </c>
      <c r="I1359" s="58" t="str">
        <f t="shared" si="123"/>
        <v/>
      </c>
      <c r="J1359" s="12" t="str">
        <f t="shared" si="124"/>
        <v/>
      </c>
      <c r="K1359" s="78" t="str">
        <f t="shared" si="125"/>
        <v/>
      </c>
    </row>
    <row r="1360" spans="1:11" x14ac:dyDescent="0.2">
      <c r="A1360" s="12" t="str">
        <f>IFERROR(IF(A1359+1&lt;=Duration*VLOOKUP(PaymentFrqcy,Mapping!A:B,2,FALSE),A1359+1,""),"")</f>
        <v/>
      </c>
      <c r="B1360" s="58" t="str">
        <f t="shared" si="126"/>
        <v/>
      </c>
      <c r="C1360" s="59" t="str">
        <f t="shared" si="121"/>
        <v/>
      </c>
      <c r="D1360" s="60" t="str">
        <f t="shared" si="122"/>
        <v/>
      </c>
      <c r="E1360" s="61" t="str">
        <f>IF(A1360="","",InterestRate/VLOOKUP(PaymentFrqcy,Mapping!$A:$B,2,FALSE))</f>
        <v/>
      </c>
      <c r="F1360" s="62" t="str">
        <f>IF(A1360="","",PMT(E1360,Duration*VLOOKUP(PaymentFrqcy,Mapping!A:B,2,FALSE),LoanAmount,,VLOOKUP(PaymentsDue,Mapping!$A:$B,2,FALSE)))</f>
        <v/>
      </c>
      <c r="G1360" s="62" t="str">
        <f>IF(A1360="","",PPMT(E1360,A1360,Duration*VLOOKUP(PaymentFrqcy,Mapping!A:B,2,FALSE),LoanAmount,,VLOOKUP(PaymentsDue,Mapping!$A:$B,2,FALSE)))</f>
        <v/>
      </c>
      <c r="H1360" s="62" t="str">
        <f>IF(A1360="","",IPMT(E1360,A1360,Duration*VLOOKUP(PaymentFrqcy,Mapping!$A:$B,2,FALSE),LoanAmount,,VLOOKUP(PaymentsDue,Mapping!$A:$B,2,FALSE)))</f>
        <v/>
      </c>
      <c r="I1360" s="58" t="str">
        <f t="shared" si="123"/>
        <v/>
      </c>
      <c r="J1360" s="12" t="str">
        <f t="shared" si="124"/>
        <v/>
      </c>
      <c r="K1360" s="78" t="str">
        <f t="shared" si="125"/>
        <v/>
      </c>
    </row>
    <row r="1361" spans="1:11" x14ac:dyDescent="0.2">
      <c r="A1361" s="12" t="str">
        <f>IFERROR(IF(A1360+1&lt;=Duration*VLOOKUP(PaymentFrqcy,Mapping!A:B,2,FALSE),A1360+1,""),"")</f>
        <v/>
      </c>
      <c r="B1361" s="58" t="str">
        <f t="shared" si="126"/>
        <v/>
      </c>
      <c r="C1361" s="59" t="str">
        <f t="shared" si="121"/>
        <v/>
      </c>
      <c r="D1361" s="60" t="str">
        <f t="shared" si="122"/>
        <v/>
      </c>
      <c r="E1361" s="61" t="str">
        <f>IF(A1361="","",InterestRate/VLOOKUP(PaymentFrqcy,Mapping!$A:$B,2,FALSE))</f>
        <v/>
      </c>
      <c r="F1361" s="62" t="str">
        <f>IF(A1361="","",PMT(E1361,Duration*VLOOKUP(PaymentFrqcy,Mapping!A:B,2,FALSE),LoanAmount,,VLOOKUP(PaymentsDue,Mapping!$A:$B,2,FALSE)))</f>
        <v/>
      </c>
      <c r="G1361" s="62" t="str">
        <f>IF(A1361="","",PPMT(E1361,A1361,Duration*VLOOKUP(PaymentFrqcy,Mapping!A:B,2,FALSE),LoanAmount,,VLOOKUP(PaymentsDue,Mapping!$A:$B,2,FALSE)))</f>
        <v/>
      </c>
      <c r="H1361" s="62" t="str">
        <f>IF(A1361="","",IPMT(E1361,A1361,Duration*VLOOKUP(PaymentFrqcy,Mapping!$A:$B,2,FALSE),LoanAmount,,VLOOKUP(PaymentsDue,Mapping!$A:$B,2,FALSE)))</f>
        <v/>
      </c>
      <c r="I1361" s="58" t="str">
        <f t="shared" si="123"/>
        <v/>
      </c>
      <c r="J1361" s="12" t="str">
        <f t="shared" si="124"/>
        <v/>
      </c>
      <c r="K1361" s="78" t="str">
        <f t="shared" si="125"/>
        <v/>
      </c>
    </row>
    <row r="1362" spans="1:11" x14ac:dyDescent="0.2">
      <c r="A1362" s="12" t="str">
        <f>IFERROR(IF(A1361+1&lt;=Duration*VLOOKUP(PaymentFrqcy,Mapping!A:B,2,FALSE),A1361+1,""),"")</f>
        <v/>
      </c>
      <c r="B1362" s="58" t="str">
        <f t="shared" si="126"/>
        <v/>
      </c>
      <c r="C1362" s="59" t="str">
        <f t="shared" si="121"/>
        <v/>
      </c>
      <c r="D1362" s="60" t="str">
        <f t="shared" si="122"/>
        <v/>
      </c>
      <c r="E1362" s="61" t="str">
        <f>IF(A1362="","",InterestRate/VLOOKUP(PaymentFrqcy,Mapping!$A:$B,2,FALSE))</f>
        <v/>
      </c>
      <c r="F1362" s="62" t="str">
        <f>IF(A1362="","",PMT(E1362,Duration*VLOOKUP(PaymentFrqcy,Mapping!A:B,2,FALSE),LoanAmount,,VLOOKUP(PaymentsDue,Mapping!$A:$B,2,FALSE)))</f>
        <v/>
      </c>
      <c r="G1362" s="62" t="str">
        <f>IF(A1362="","",PPMT(E1362,A1362,Duration*VLOOKUP(PaymentFrqcy,Mapping!A:B,2,FALSE),LoanAmount,,VLOOKUP(PaymentsDue,Mapping!$A:$B,2,FALSE)))</f>
        <v/>
      </c>
      <c r="H1362" s="62" t="str">
        <f>IF(A1362="","",IPMT(E1362,A1362,Duration*VLOOKUP(PaymentFrqcy,Mapping!$A:$B,2,FALSE),LoanAmount,,VLOOKUP(PaymentsDue,Mapping!$A:$B,2,FALSE)))</f>
        <v/>
      </c>
      <c r="I1362" s="58" t="str">
        <f t="shared" si="123"/>
        <v/>
      </c>
      <c r="J1362" s="12" t="str">
        <f t="shared" si="124"/>
        <v/>
      </c>
      <c r="K1362" s="78" t="str">
        <f t="shared" si="125"/>
        <v/>
      </c>
    </row>
    <row r="1363" spans="1:11" x14ac:dyDescent="0.2">
      <c r="A1363" s="12" t="str">
        <f>IFERROR(IF(A1362+1&lt;=Duration*VLOOKUP(PaymentFrqcy,Mapping!A:B,2,FALSE),A1362+1,""),"")</f>
        <v/>
      </c>
      <c r="B1363" s="58" t="str">
        <f t="shared" si="126"/>
        <v/>
      </c>
      <c r="C1363" s="59" t="str">
        <f t="shared" si="121"/>
        <v/>
      </c>
      <c r="D1363" s="60" t="str">
        <f t="shared" si="122"/>
        <v/>
      </c>
      <c r="E1363" s="61" t="str">
        <f>IF(A1363="","",InterestRate/VLOOKUP(PaymentFrqcy,Mapping!$A:$B,2,FALSE))</f>
        <v/>
      </c>
      <c r="F1363" s="62" t="str">
        <f>IF(A1363="","",PMT(E1363,Duration*VLOOKUP(PaymentFrqcy,Mapping!A:B,2,FALSE),LoanAmount,,VLOOKUP(PaymentsDue,Mapping!$A:$B,2,FALSE)))</f>
        <v/>
      </c>
      <c r="G1363" s="62" t="str">
        <f>IF(A1363="","",PPMT(E1363,A1363,Duration*VLOOKUP(PaymentFrqcy,Mapping!A:B,2,FALSE),LoanAmount,,VLOOKUP(PaymentsDue,Mapping!$A:$B,2,FALSE)))</f>
        <v/>
      </c>
      <c r="H1363" s="62" t="str">
        <f>IF(A1363="","",IPMT(E1363,A1363,Duration*VLOOKUP(PaymentFrqcy,Mapping!$A:$B,2,FALSE),LoanAmount,,VLOOKUP(PaymentsDue,Mapping!$A:$B,2,FALSE)))</f>
        <v/>
      </c>
      <c r="I1363" s="58" t="str">
        <f t="shared" si="123"/>
        <v/>
      </c>
      <c r="J1363" s="12" t="str">
        <f t="shared" si="124"/>
        <v/>
      </c>
      <c r="K1363" s="78" t="str">
        <f t="shared" si="125"/>
        <v/>
      </c>
    </row>
    <row r="1364" spans="1:11" x14ac:dyDescent="0.2">
      <c r="A1364" s="12" t="str">
        <f>IFERROR(IF(A1363+1&lt;=Duration*VLOOKUP(PaymentFrqcy,Mapping!A:B,2,FALSE),A1363+1,""),"")</f>
        <v/>
      </c>
      <c r="B1364" s="58" t="str">
        <f t="shared" si="126"/>
        <v/>
      </c>
      <c r="C1364" s="59" t="str">
        <f t="shared" si="121"/>
        <v/>
      </c>
      <c r="D1364" s="60" t="str">
        <f t="shared" si="122"/>
        <v/>
      </c>
      <c r="E1364" s="61" t="str">
        <f>IF(A1364="","",InterestRate/VLOOKUP(PaymentFrqcy,Mapping!$A:$B,2,FALSE))</f>
        <v/>
      </c>
      <c r="F1364" s="62" t="str">
        <f>IF(A1364="","",PMT(E1364,Duration*VLOOKUP(PaymentFrqcy,Mapping!A:B,2,FALSE),LoanAmount,,VLOOKUP(PaymentsDue,Mapping!$A:$B,2,FALSE)))</f>
        <v/>
      </c>
      <c r="G1364" s="62" t="str">
        <f>IF(A1364="","",PPMT(E1364,A1364,Duration*VLOOKUP(PaymentFrqcy,Mapping!A:B,2,FALSE),LoanAmount,,VLOOKUP(PaymentsDue,Mapping!$A:$B,2,FALSE)))</f>
        <v/>
      </c>
      <c r="H1364" s="62" t="str">
        <f>IF(A1364="","",IPMT(E1364,A1364,Duration*VLOOKUP(PaymentFrqcy,Mapping!$A:$B,2,FALSE),LoanAmount,,VLOOKUP(PaymentsDue,Mapping!$A:$B,2,FALSE)))</f>
        <v/>
      </c>
      <c r="I1364" s="58" t="str">
        <f t="shared" si="123"/>
        <v/>
      </c>
      <c r="J1364" s="12" t="str">
        <f t="shared" si="124"/>
        <v/>
      </c>
      <c r="K1364" s="78" t="str">
        <f t="shared" si="125"/>
        <v/>
      </c>
    </row>
    <row r="1365" spans="1:11" x14ac:dyDescent="0.2">
      <c r="A1365" s="12" t="str">
        <f>IFERROR(IF(A1364+1&lt;=Duration*VLOOKUP(PaymentFrqcy,Mapping!A:B,2,FALSE),A1364+1,""),"")</f>
        <v/>
      </c>
      <c r="B1365" s="58" t="str">
        <f t="shared" si="126"/>
        <v/>
      </c>
      <c r="C1365" s="59" t="str">
        <f t="shared" si="121"/>
        <v/>
      </c>
      <c r="D1365" s="60" t="str">
        <f t="shared" si="122"/>
        <v/>
      </c>
      <c r="E1365" s="61" t="str">
        <f>IF(A1365="","",InterestRate/VLOOKUP(PaymentFrqcy,Mapping!$A:$B,2,FALSE))</f>
        <v/>
      </c>
      <c r="F1365" s="62" t="str">
        <f>IF(A1365="","",PMT(E1365,Duration*VLOOKUP(PaymentFrqcy,Mapping!A:B,2,FALSE),LoanAmount,,VLOOKUP(PaymentsDue,Mapping!$A:$B,2,FALSE)))</f>
        <v/>
      </c>
      <c r="G1365" s="62" t="str">
        <f>IF(A1365="","",PPMT(E1365,A1365,Duration*VLOOKUP(PaymentFrqcy,Mapping!A:B,2,FALSE),LoanAmount,,VLOOKUP(PaymentsDue,Mapping!$A:$B,2,FALSE)))</f>
        <v/>
      </c>
      <c r="H1365" s="62" t="str">
        <f>IF(A1365="","",IPMT(E1365,A1365,Duration*VLOOKUP(PaymentFrqcy,Mapping!$A:$B,2,FALSE),LoanAmount,,VLOOKUP(PaymentsDue,Mapping!$A:$B,2,FALSE)))</f>
        <v/>
      </c>
      <c r="I1365" s="58" t="str">
        <f t="shared" si="123"/>
        <v/>
      </c>
      <c r="J1365" s="12" t="str">
        <f t="shared" si="124"/>
        <v/>
      </c>
      <c r="K1365" s="78" t="str">
        <f t="shared" si="125"/>
        <v/>
      </c>
    </row>
    <row r="1366" spans="1:11" x14ac:dyDescent="0.2">
      <c r="A1366" s="12" t="str">
        <f>IFERROR(IF(A1365+1&lt;=Duration*VLOOKUP(PaymentFrqcy,Mapping!A:B,2,FALSE),A1365+1,""),"")</f>
        <v/>
      </c>
      <c r="B1366" s="58" t="str">
        <f t="shared" si="126"/>
        <v/>
      </c>
      <c r="C1366" s="59" t="str">
        <f t="shared" si="121"/>
        <v/>
      </c>
      <c r="D1366" s="60" t="str">
        <f t="shared" si="122"/>
        <v/>
      </c>
      <c r="E1366" s="61" t="str">
        <f>IF(A1366="","",InterestRate/VLOOKUP(PaymentFrqcy,Mapping!$A:$B,2,FALSE))</f>
        <v/>
      </c>
      <c r="F1366" s="62" t="str">
        <f>IF(A1366="","",PMT(E1366,Duration*VLOOKUP(PaymentFrqcy,Mapping!A:B,2,FALSE),LoanAmount,,VLOOKUP(PaymentsDue,Mapping!$A:$B,2,FALSE)))</f>
        <v/>
      </c>
      <c r="G1366" s="62" t="str">
        <f>IF(A1366="","",PPMT(E1366,A1366,Duration*VLOOKUP(PaymentFrqcy,Mapping!A:B,2,FALSE),LoanAmount,,VLOOKUP(PaymentsDue,Mapping!$A:$B,2,FALSE)))</f>
        <v/>
      </c>
      <c r="H1366" s="62" t="str">
        <f>IF(A1366="","",IPMT(E1366,A1366,Duration*VLOOKUP(PaymentFrqcy,Mapping!$A:$B,2,FALSE),LoanAmount,,VLOOKUP(PaymentsDue,Mapping!$A:$B,2,FALSE)))</f>
        <v/>
      </c>
      <c r="I1366" s="58" t="str">
        <f t="shared" si="123"/>
        <v/>
      </c>
      <c r="J1366" s="12" t="str">
        <f t="shared" si="124"/>
        <v/>
      </c>
      <c r="K1366" s="78" t="str">
        <f t="shared" si="125"/>
        <v/>
      </c>
    </row>
    <row r="1367" spans="1:11" x14ac:dyDescent="0.2">
      <c r="A1367" s="12" t="str">
        <f>IFERROR(IF(A1366+1&lt;=Duration*VLOOKUP(PaymentFrqcy,Mapping!A:B,2,FALSE),A1366+1,""),"")</f>
        <v/>
      </c>
      <c r="B1367" s="58" t="str">
        <f t="shared" si="126"/>
        <v/>
      </c>
      <c r="C1367" s="59" t="str">
        <f t="shared" si="121"/>
        <v/>
      </c>
      <c r="D1367" s="60" t="str">
        <f t="shared" si="122"/>
        <v/>
      </c>
      <c r="E1367" s="61" t="str">
        <f>IF(A1367="","",InterestRate/VLOOKUP(PaymentFrqcy,Mapping!$A:$B,2,FALSE))</f>
        <v/>
      </c>
      <c r="F1367" s="62" t="str">
        <f>IF(A1367="","",PMT(E1367,Duration*VLOOKUP(PaymentFrqcy,Mapping!A:B,2,FALSE),LoanAmount,,VLOOKUP(PaymentsDue,Mapping!$A:$B,2,FALSE)))</f>
        <v/>
      </c>
      <c r="G1367" s="62" t="str">
        <f>IF(A1367="","",PPMT(E1367,A1367,Duration*VLOOKUP(PaymentFrqcy,Mapping!A:B,2,FALSE),LoanAmount,,VLOOKUP(PaymentsDue,Mapping!$A:$B,2,FALSE)))</f>
        <v/>
      </c>
      <c r="H1367" s="62" t="str">
        <f>IF(A1367="","",IPMT(E1367,A1367,Duration*VLOOKUP(PaymentFrqcy,Mapping!$A:$B,2,FALSE),LoanAmount,,VLOOKUP(PaymentsDue,Mapping!$A:$B,2,FALSE)))</f>
        <v/>
      </c>
      <c r="I1367" s="58" t="str">
        <f t="shared" si="123"/>
        <v/>
      </c>
      <c r="J1367" s="12" t="str">
        <f t="shared" si="124"/>
        <v/>
      </c>
      <c r="K1367" s="78" t="str">
        <f t="shared" si="125"/>
        <v/>
      </c>
    </row>
    <row r="1368" spans="1:11" x14ac:dyDescent="0.2">
      <c r="A1368" s="12" t="str">
        <f>IFERROR(IF(A1367+1&lt;=Duration*VLOOKUP(PaymentFrqcy,Mapping!A:B,2,FALSE),A1367+1,""),"")</f>
        <v/>
      </c>
      <c r="B1368" s="58" t="str">
        <f t="shared" si="126"/>
        <v/>
      </c>
      <c r="C1368" s="59" t="str">
        <f t="shared" si="121"/>
        <v/>
      </c>
      <c r="D1368" s="60" t="str">
        <f t="shared" si="122"/>
        <v/>
      </c>
      <c r="E1368" s="61" t="str">
        <f>IF(A1368="","",InterestRate/VLOOKUP(PaymentFrqcy,Mapping!$A:$B,2,FALSE))</f>
        <v/>
      </c>
      <c r="F1368" s="62" t="str">
        <f>IF(A1368="","",PMT(E1368,Duration*VLOOKUP(PaymentFrqcy,Mapping!A:B,2,FALSE),LoanAmount,,VLOOKUP(PaymentsDue,Mapping!$A:$B,2,FALSE)))</f>
        <v/>
      </c>
      <c r="G1368" s="62" t="str">
        <f>IF(A1368="","",PPMT(E1368,A1368,Duration*VLOOKUP(PaymentFrqcy,Mapping!A:B,2,FALSE),LoanAmount,,VLOOKUP(PaymentsDue,Mapping!$A:$B,2,FALSE)))</f>
        <v/>
      </c>
      <c r="H1368" s="62" t="str">
        <f>IF(A1368="","",IPMT(E1368,A1368,Duration*VLOOKUP(PaymentFrqcy,Mapping!$A:$B,2,FALSE),LoanAmount,,VLOOKUP(PaymentsDue,Mapping!$A:$B,2,FALSE)))</f>
        <v/>
      </c>
      <c r="I1368" s="58" t="str">
        <f t="shared" si="123"/>
        <v/>
      </c>
      <c r="J1368" s="12" t="str">
        <f t="shared" si="124"/>
        <v/>
      </c>
      <c r="K1368" s="78" t="str">
        <f t="shared" si="125"/>
        <v/>
      </c>
    </row>
    <row r="1369" spans="1:11" x14ac:dyDescent="0.2">
      <c r="A1369" s="12" t="str">
        <f>IFERROR(IF(A1368+1&lt;=Duration*VLOOKUP(PaymentFrqcy,Mapping!A:B,2,FALSE),A1368+1,""),"")</f>
        <v/>
      </c>
      <c r="B1369" s="58" t="str">
        <f t="shared" si="126"/>
        <v/>
      </c>
      <c r="C1369" s="59" t="str">
        <f t="shared" si="121"/>
        <v/>
      </c>
      <c r="D1369" s="60" t="str">
        <f t="shared" si="122"/>
        <v/>
      </c>
      <c r="E1369" s="61" t="str">
        <f>IF(A1369="","",InterestRate/VLOOKUP(PaymentFrqcy,Mapping!$A:$B,2,FALSE))</f>
        <v/>
      </c>
      <c r="F1369" s="62" t="str">
        <f>IF(A1369="","",PMT(E1369,Duration*VLOOKUP(PaymentFrqcy,Mapping!A:B,2,FALSE),LoanAmount,,VLOOKUP(PaymentsDue,Mapping!$A:$B,2,FALSE)))</f>
        <v/>
      </c>
      <c r="G1369" s="62" t="str">
        <f>IF(A1369="","",PPMT(E1369,A1369,Duration*VLOOKUP(PaymentFrqcy,Mapping!A:B,2,FALSE),LoanAmount,,VLOOKUP(PaymentsDue,Mapping!$A:$B,2,FALSE)))</f>
        <v/>
      </c>
      <c r="H1369" s="62" t="str">
        <f>IF(A1369="","",IPMT(E1369,A1369,Duration*VLOOKUP(PaymentFrqcy,Mapping!$A:$B,2,FALSE),LoanAmount,,VLOOKUP(PaymentsDue,Mapping!$A:$B,2,FALSE)))</f>
        <v/>
      </c>
      <c r="I1369" s="58" t="str">
        <f t="shared" si="123"/>
        <v/>
      </c>
      <c r="J1369" s="12" t="str">
        <f t="shared" si="124"/>
        <v/>
      </c>
      <c r="K1369" s="78" t="str">
        <f t="shared" si="125"/>
        <v/>
      </c>
    </row>
    <row r="1370" spans="1:11" x14ac:dyDescent="0.2">
      <c r="A1370" s="12" t="str">
        <f>IFERROR(IF(A1369+1&lt;=Duration*VLOOKUP(PaymentFrqcy,Mapping!A:B,2,FALSE),A1369+1,""),"")</f>
        <v/>
      </c>
      <c r="B1370" s="58" t="str">
        <f t="shared" si="126"/>
        <v/>
      </c>
      <c r="C1370" s="59" t="str">
        <f t="shared" si="121"/>
        <v/>
      </c>
      <c r="D1370" s="60" t="str">
        <f t="shared" si="122"/>
        <v/>
      </c>
      <c r="E1370" s="61" t="str">
        <f>IF(A1370="","",InterestRate/VLOOKUP(PaymentFrqcy,Mapping!$A:$B,2,FALSE))</f>
        <v/>
      </c>
      <c r="F1370" s="62" t="str">
        <f>IF(A1370="","",PMT(E1370,Duration*VLOOKUP(PaymentFrqcy,Mapping!A:B,2,FALSE),LoanAmount,,VLOOKUP(PaymentsDue,Mapping!$A:$B,2,FALSE)))</f>
        <v/>
      </c>
      <c r="G1370" s="62" t="str">
        <f>IF(A1370="","",PPMT(E1370,A1370,Duration*VLOOKUP(PaymentFrqcy,Mapping!A:B,2,FALSE),LoanAmount,,VLOOKUP(PaymentsDue,Mapping!$A:$B,2,FALSE)))</f>
        <v/>
      </c>
      <c r="H1370" s="62" t="str">
        <f>IF(A1370="","",IPMT(E1370,A1370,Duration*VLOOKUP(PaymentFrqcy,Mapping!$A:$B,2,FALSE),LoanAmount,,VLOOKUP(PaymentsDue,Mapping!$A:$B,2,FALSE)))</f>
        <v/>
      </c>
      <c r="I1370" s="58" t="str">
        <f t="shared" si="123"/>
        <v/>
      </c>
      <c r="J1370" s="12" t="str">
        <f t="shared" si="124"/>
        <v/>
      </c>
      <c r="K1370" s="78" t="str">
        <f t="shared" si="125"/>
        <v/>
      </c>
    </row>
    <row r="1371" spans="1:11" x14ac:dyDescent="0.2">
      <c r="A1371" s="12" t="str">
        <f>IFERROR(IF(A1370+1&lt;=Duration*VLOOKUP(PaymentFrqcy,Mapping!A:B,2,FALSE),A1370+1,""),"")</f>
        <v/>
      </c>
      <c r="B1371" s="58" t="str">
        <f t="shared" si="126"/>
        <v/>
      </c>
      <c r="C1371" s="59" t="str">
        <f t="shared" si="121"/>
        <v/>
      </c>
      <c r="D1371" s="60" t="str">
        <f t="shared" si="122"/>
        <v/>
      </c>
      <c r="E1371" s="61" t="str">
        <f>IF(A1371="","",InterestRate/VLOOKUP(PaymentFrqcy,Mapping!$A:$B,2,FALSE))</f>
        <v/>
      </c>
      <c r="F1371" s="62" t="str">
        <f>IF(A1371="","",PMT(E1371,Duration*VLOOKUP(PaymentFrqcy,Mapping!A:B,2,FALSE),LoanAmount,,VLOOKUP(PaymentsDue,Mapping!$A:$B,2,FALSE)))</f>
        <v/>
      </c>
      <c r="G1371" s="62" t="str">
        <f>IF(A1371="","",PPMT(E1371,A1371,Duration*VLOOKUP(PaymentFrqcy,Mapping!A:B,2,FALSE),LoanAmount,,VLOOKUP(PaymentsDue,Mapping!$A:$B,2,FALSE)))</f>
        <v/>
      </c>
      <c r="H1371" s="62" t="str">
        <f>IF(A1371="","",IPMT(E1371,A1371,Duration*VLOOKUP(PaymentFrqcy,Mapping!$A:$B,2,FALSE),LoanAmount,,VLOOKUP(PaymentsDue,Mapping!$A:$B,2,FALSE)))</f>
        <v/>
      </c>
      <c r="I1371" s="58" t="str">
        <f t="shared" si="123"/>
        <v/>
      </c>
      <c r="J1371" s="12" t="str">
        <f t="shared" si="124"/>
        <v/>
      </c>
      <c r="K1371" s="78" t="str">
        <f t="shared" si="125"/>
        <v/>
      </c>
    </row>
    <row r="1372" spans="1:11" x14ac:dyDescent="0.2">
      <c r="A1372" s="12" t="str">
        <f>IFERROR(IF(A1371+1&lt;=Duration*VLOOKUP(PaymentFrqcy,Mapping!A:B,2,FALSE),A1371+1,""),"")</f>
        <v/>
      </c>
      <c r="B1372" s="58" t="str">
        <f t="shared" si="126"/>
        <v/>
      </c>
      <c r="C1372" s="59" t="str">
        <f t="shared" si="121"/>
        <v/>
      </c>
      <c r="D1372" s="60" t="str">
        <f t="shared" si="122"/>
        <v/>
      </c>
      <c r="E1372" s="61" t="str">
        <f>IF(A1372="","",InterestRate/VLOOKUP(PaymentFrqcy,Mapping!$A:$B,2,FALSE))</f>
        <v/>
      </c>
      <c r="F1372" s="62" t="str">
        <f>IF(A1372="","",PMT(E1372,Duration*VLOOKUP(PaymentFrqcy,Mapping!A:B,2,FALSE),LoanAmount,,VLOOKUP(PaymentsDue,Mapping!$A:$B,2,FALSE)))</f>
        <v/>
      </c>
      <c r="G1372" s="62" t="str">
        <f>IF(A1372="","",PPMT(E1372,A1372,Duration*VLOOKUP(PaymentFrqcy,Mapping!A:B,2,FALSE),LoanAmount,,VLOOKUP(PaymentsDue,Mapping!$A:$B,2,FALSE)))</f>
        <v/>
      </c>
      <c r="H1372" s="62" t="str">
        <f>IF(A1372="","",IPMT(E1372,A1372,Duration*VLOOKUP(PaymentFrqcy,Mapping!$A:$B,2,FALSE),LoanAmount,,VLOOKUP(PaymentsDue,Mapping!$A:$B,2,FALSE)))</f>
        <v/>
      </c>
      <c r="I1372" s="58" t="str">
        <f t="shared" si="123"/>
        <v/>
      </c>
      <c r="J1372" s="12" t="str">
        <f t="shared" si="124"/>
        <v/>
      </c>
      <c r="K1372" s="78" t="str">
        <f t="shared" si="125"/>
        <v/>
      </c>
    </row>
    <row r="1373" spans="1:11" x14ac:dyDescent="0.2">
      <c r="A1373" s="12" t="str">
        <f>IFERROR(IF(A1372+1&lt;=Duration*VLOOKUP(PaymentFrqcy,Mapping!A:B,2,FALSE),A1372+1,""),"")</f>
        <v/>
      </c>
      <c r="B1373" s="58" t="str">
        <f t="shared" si="126"/>
        <v/>
      </c>
      <c r="C1373" s="59" t="str">
        <f t="shared" si="121"/>
        <v/>
      </c>
      <c r="D1373" s="60" t="str">
        <f t="shared" si="122"/>
        <v/>
      </c>
      <c r="E1373" s="61" t="str">
        <f>IF(A1373="","",InterestRate/VLOOKUP(PaymentFrqcy,Mapping!$A:$B,2,FALSE))</f>
        <v/>
      </c>
      <c r="F1373" s="62" t="str">
        <f>IF(A1373="","",PMT(E1373,Duration*VLOOKUP(PaymentFrqcy,Mapping!A:B,2,FALSE),LoanAmount,,VLOOKUP(PaymentsDue,Mapping!$A:$B,2,FALSE)))</f>
        <v/>
      </c>
      <c r="G1373" s="62" t="str">
        <f>IF(A1373="","",PPMT(E1373,A1373,Duration*VLOOKUP(PaymentFrqcy,Mapping!A:B,2,FALSE),LoanAmount,,VLOOKUP(PaymentsDue,Mapping!$A:$B,2,FALSE)))</f>
        <v/>
      </c>
      <c r="H1373" s="62" t="str">
        <f>IF(A1373="","",IPMT(E1373,A1373,Duration*VLOOKUP(PaymentFrqcy,Mapping!$A:$B,2,FALSE),LoanAmount,,VLOOKUP(PaymentsDue,Mapping!$A:$B,2,FALSE)))</f>
        <v/>
      </c>
      <c r="I1373" s="58" t="str">
        <f t="shared" si="123"/>
        <v/>
      </c>
      <c r="J1373" s="12" t="str">
        <f t="shared" si="124"/>
        <v/>
      </c>
      <c r="K1373" s="78" t="str">
        <f t="shared" si="125"/>
        <v/>
      </c>
    </row>
    <row r="1374" spans="1:11" x14ac:dyDescent="0.2">
      <c r="A1374" s="12" t="str">
        <f>IFERROR(IF(A1373+1&lt;=Duration*VLOOKUP(PaymentFrqcy,Mapping!A:B,2,FALSE),A1373+1,""),"")</f>
        <v/>
      </c>
      <c r="B1374" s="58" t="str">
        <f t="shared" si="126"/>
        <v/>
      </c>
      <c r="C1374" s="59" t="str">
        <f t="shared" si="121"/>
        <v/>
      </c>
      <c r="D1374" s="60" t="str">
        <f t="shared" si="122"/>
        <v/>
      </c>
      <c r="E1374" s="61" t="str">
        <f>IF(A1374="","",InterestRate/VLOOKUP(PaymentFrqcy,Mapping!$A:$B,2,FALSE))</f>
        <v/>
      </c>
      <c r="F1374" s="62" t="str">
        <f>IF(A1374="","",PMT(E1374,Duration*VLOOKUP(PaymentFrqcy,Mapping!A:B,2,FALSE),LoanAmount,,VLOOKUP(PaymentsDue,Mapping!$A:$B,2,FALSE)))</f>
        <v/>
      </c>
      <c r="G1374" s="62" t="str">
        <f>IF(A1374="","",PPMT(E1374,A1374,Duration*VLOOKUP(PaymentFrqcy,Mapping!A:B,2,FALSE),LoanAmount,,VLOOKUP(PaymentsDue,Mapping!$A:$B,2,FALSE)))</f>
        <v/>
      </c>
      <c r="H1374" s="62" t="str">
        <f>IF(A1374="","",IPMT(E1374,A1374,Duration*VLOOKUP(PaymentFrqcy,Mapping!$A:$B,2,FALSE),LoanAmount,,VLOOKUP(PaymentsDue,Mapping!$A:$B,2,FALSE)))</f>
        <v/>
      </c>
      <c r="I1374" s="58" t="str">
        <f t="shared" si="123"/>
        <v/>
      </c>
      <c r="J1374" s="12" t="str">
        <f t="shared" si="124"/>
        <v/>
      </c>
      <c r="K1374" s="78" t="str">
        <f t="shared" si="125"/>
        <v/>
      </c>
    </row>
    <row r="1375" spans="1:11" x14ac:dyDescent="0.2">
      <c r="A1375" s="12" t="str">
        <f>IFERROR(IF(A1374+1&lt;=Duration*VLOOKUP(PaymentFrqcy,Mapping!A:B,2,FALSE),A1374+1,""),"")</f>
        <v/>
      </c>
      <c r="B1375" s="58" t="str">
        <f t="shared" si="126"/>
        <v/>
      </c>
      <c r="C1375" s="59" t="str">
        <f t="shared" si="121"/>
        <v/>
      </c>
      <c r="D1375" s="60" t="str">
        <f t="shared" si="122"/>
        <v/>
      </c>
      <c r="E1375" s="61" t="str">
        <f>IF(A1375="","",InterestRate/VLOOKUP(PaymentFrqcy,Mapping!$A:$B,2,FALSE))</f>
        <v/>
      </c>
      <c r="F1375" s="62" t="str">
        <f>IF(A1375="","",PMT(E1375,Duration*VLOOKUP(PaymentFrqcy,Mapping!A:B,2,FALSE),LoanAmount,,VLOOKUP(PaymentsDue,Mapping!$A:$B,2,FALSE)))</f>
        <v/>
      </c>
      <c r="G1375" s="62" t="str">
        <f>IF(A1375="","",PPMT(E1375,A1375,Duration*VLOOKUP(PaymentFrqcy,Mapping!A:B,2,FALSE),LoanAmount,,VLOOKUP(PaymentsDue,Mapping!$A:$B,2,FALSE)))</f>
        <v/>
      </c>
      <c r="H1375" s="62" t="str">
        <f>IF(A1375="","",IPMT(E1375,A1375,Duration*VLOOKUP(PaymentFrqcy,Mapping!$A:$B,2,FALSE),LoanAmount,,VLOOKUP(PaymentsDue,Mapping!$A:$B,2,FALSE)))</f>
        <v/>
      </c>
      <c r="I1375" s="58" t="str">
        <f t="shared" si="123"/>
        <v/>
      </c>
      <c r="J1375" s="12" t="str">
        <f t="shared" si="124"/>
        <v/>
      </c>
      <c r="K1375" s="78" t="str">
        <f t="shared" si="125"/>
        <v/>
      </c>
    </row>
    <row r="1376" spans="1:11" x14ac:dyDescent="0.2">
      <c r="A1376" s="12" t="str">
        <f>IFERROR(IF(A1375+1&lt;=Duration*VLOOKUP(PaymentFrqcy,Mapping!A:B,2,FALSE),A1375+1,""),"")</f>
        <v/>
      </c>
      <c r="B1376" s="58" t="str">
        <f t="shared" si="126"/>
        <v/>
      </c>
      <c r="C1376" s="59" t="str">
        <f t="shared" si="121"/>
        <v/>
      </c>
      <c r="D1376" s="60" t="str">
        <f t="shared" si="122"/>
        <v/>
      </c>
      <c r="E1376" s="61" t="str">
        <f>IF(A1376="","",InterestRate/VLOOKUP(PaymentFrqcy,Mapping!$A:$B,2,FALSE))</f>
        <v/>
      </c>
      <c r="F1376" s="62" t="str">
        <f>IF(A1376="","",PMT(E1376,Duration*VLOOKUP(PaymentFrqcy,Mapping!A:B,2,FALSE),LoanAmount,,VLOOKUP(PaymentsDue,Mapping!$A:$B,2,FALSE)))</f>
        <v/>
      </c>
      <c r="G1376" s="62" t="str">
        <f>IF(A1376="","",PPMT(E1376,A1376,Duration*VLOOKUP(PaymentFrqcy,Mapping!A:B,2,FALSE),LoanAmount,,VLOOKUP(PaymentsDue,Mapping!$A:$B,2,FALSE)))</f>
        <v/>
      </c>
      <c r="H1376" s="62" t="str">
        <f>IF(A1376="","",IPMT(E1376,A1376,Duration*VLOOKUP(PaymentFrqcy,Mapping!$A:$B,2,FALSE),LoanAmount,,VLOOKUP(PaymentsDue,Mapping!$A:$B,2,FALSE)))</f>
        <v/>
      </c>
      <c r="I1376" s="58" t="str">
        <f t="shared" si="123"/>
        <v/>
      </c>
      <c r="J1376" s="12" t="str">
        <f t="shared" si="124"/>
        <v/>
      </c>
      <c r="K1376" s="78" t="str">
        <f t="shared" si="125"/>
        <v/>
      </c>
    </row>
    <row r="1377" spans="1:11" x14ac:dyDescent="0.2">
      <c r="A1377" s="12" t="str">
        <f>IFERROR(IF(A1376+1&lt;=Duration*VLOOKUP(PaymentFrqcy,Mapping!A:B,2,FALSE),A1376+1,""),"")</f>
        <v/>
      </c>
      <c r="B1377" s="58" t="str">
        <f t="shared" si="126"/>
        <v/>
      </c>
      <c r="C1377" s="59" t="str">
        <f t="shared" si="121"/>
        <v/>
      </c>
      <c r="D1377" s="60" t="str">
        <f t="shared" si="122"/>
        <v/>
      </c>
      <c r="E1377" s="61" t="str">
        <f>IF(A1377="","",InterestRate/VLOOKUP(PaymentFrqcy,Mapping!$A:$B,2,FALSE))</f>
        <v/>
      </c>
      <c r="F1377" s="62" t="str">
        <f>IF(A1377="","",PMT(E1377,Duration*VLOOKUP(PaymentFrqcy,Mapping!A:B,2,FALSE),LoanAmount,,VLOOKUP(PaymentsDue,Mapping!$A:$B,2,FALSE)))</f>
        <v/>
      </c>
      <c r="G1377" s="62" t="str">
        <f>IF(A1377="","",PPMT(E1377,A1377,Duration*VLOOKUP(PaymentFrqcy,Mapping!A:B,2,FALSE),LoanAmount,,VLOOKUP(PaymentsDue,Mapping!$A:$B,2,FALSE)))</f>
        <v/>
      </c>
      <c r="H1377" s="62" t="str">
        <f>IF(A1377="","",IPMT(E1377,A1377,Duration*VLOOKUP(PaymentFrqcy,Mapping!$A:$B,2,FALSE),LoanAmount,,VLOOKUP(PaymentsDue,Mapping!$A:$B,2,FALSE)))</f>
        <v/>
      </c>
      <c r="I1377" s="58" t="str">
        <f t="shared" si="123"/>
        <v/>
      </c>
      <c r="J1377" s="12" t="str">
        <f t="shared" si="124"/>
        <v/>
      </c>
      <c r="K1377" s="78" t="str">
        <f t="shared" si="125"/>
        <v/>
      </c>
    </row>
    <row r="1378" spans="1:11" x14ac:dyDescent="0.2">
      <c r="A1378" s="12" t="str">
        <f>IFERROR(IF(A1377+1&lt;=Duration*VLOOKUP(PaymentFrqcy,Mapping!A:B,2,FALSE),A1377+1,""),"")</f>
        <v/>
      </c>
      <c r="B1378" s="58" t="str">
        <f t="shared" si="126"/>
        <v/>
      </c>
      <c r="C1378" s="59" t="str">
        <f t="shared" si="121"/>
        <v/>
      </c>
      <c r="D1378" s="60" t="str">
        <f t="shared" si="122"/>
        <v/>
      </c>
      <c r="E1378" s="61" t="str">
        <f>IF(A1378="","",InterestRate/VLOOKUP(PaymentFrqcy,Mapping!$A:$B,2,FALSE))</f>
        <v/>
      </c>
      <c r="F1378" s="62" t="str">
        <f>IF(A1378="","",PMT(E1378,Duration*VLOOKUP(PaymentFrqcy,Mapping!A:B,2,FALSE),LoanAmount,,VLOOKUP(PaymentsDue,Mapping!$A:$B,2,FALSE)))</f>
        <v/>
      </c>
      <c r="G1378" s="62" t="str">
        <f>IF(A1378="","",PPMT(E1378,A1378,Duration*VLOOKUP(PaymentFrqcy,Mapping!A:B,2,FALSE),LoanAmount,,VLOOKUP(PaymentsDue,Mapping!$A:$B,2,FALSE)))</f>
        <v/>
      </c>
      <c r="H1378" s="62" t="str">
        <f>IF(A1378="","",IPMT(E1378,A1378,Duration*VLOOKUP(PaymentFrqcy,Mapping!$A:$B,2,FALSE),LoanAmount,,VLOOKUP(PaymentsDue,Mapping!$A:$B,2,FALSE)))</f>
        <v/>
      </c>
      <c r="I1378" s="58" t="str">
        <f t="shared" si="123"/>
        <v/>
      </c>
      <c r="J1378" s="12" t="str">
        <f t="shared" si="124"/>
        <v/>
      </c>
      <c r="K1378" s="78" t="str">
        <f t="shared" si="125"/>
        <v/>
      </c>
    </row>
    <row r="1379" spans="1:11" x14ac:dyDescent="0.2">
      <c r="A1379" s="12" t="str">
        <f>IFERROR(IF(A1378+1&lt;=Duration*VLOOKUP(PaymentFrqcy,Mapping!A:B,2,FALSE),A1378+1,""),"")</f>
        <v/>
      </c>
      <c r="B1379" s="58" t="str">
        <f t="shared" si="126"/>
        <v/>
      </c>
      <c r="C1379" s="59" t="str">
        <f t="shared" si="121"/>
        <v/>
      </c>
      <c r="D1379" s="60" t="str">
        <f t="shared" si="122"/>
        <v/>
      </c>
      <c r="E1379" s="61" t="str">
        <f>IF(A1379="","",InterestRate/VLOOKUP(PaymentFrqcy,Mapping!$A:$B,2,FALSE))</f>
        <v/>
      </c>
      <c r="F1379" s="62" t="str">
        <f>IF(A1379="","",PMT(E1379,Duration*VLOOKUP(PaymentFrqcy,Mapping!A:B,2,FALSE),LoanAmount,,VLOOKUP(PaymentsDue,Mapping!$A:$B,2,FALSE)))</f>
        <v/>
      </c>
      <c r="G1379" s="62" t="str">
        <f>IF(A1379="","",PPMT(E1379,A1379,Duration*VLOOKUP(PaymentFrqcy,Mapping!A:B,2,FALSE),LoanAmount,,VLOOKUP(PaymentsDue,Mapping!$A:$B,2,FALSE)))</f>
        <v/>
      </c>
      <c r="H1379" s="62" t="str">
        <f>IF(A1379="","",IPMT(E1379,A1379,Duration*VLOOKUP(PaymentFrqcy,Mapping!$A:$B,2,FALSE),LoanAmount,,VLOOKUP(PaymentsDue,Mapping!$A:$B,2,FALSE)))</f>
        <v/>
      </c>
      <c r="I1379" s="58" t="str">
        <f t="shared" si="123"/>
        <v/>
      </c>
      <c r="J1379" s="12" t="str">
        <f t="shared" si="124"/>
        <v/>
      </c>
      <c r="K1379" s="78" t="str">
        <f t="shared" si="125"/>
        <v/>
      </c>
    </row>
    <row r="1380" spans="1:11" x14ac:dyDescent="0.2">
      <c r="A1380" s="12" t="str">
        <f>IFERROR(IF(A1379+1&lt;=Duration*VLOOKUP(PaymentFrqcy,Mapping!A:B,2,FALSE),A1379+1,""),"")</f>
        <v/>
      </c>
      <c r="B1380" s="58" t="str">
        <f t="shared" si="126"/>
        <v/>
      </c>
      <c r="C1380" s="59" t="str">
        <f t="shared" si="121"/>
        <v/>
      </c>
      <c r="D1380" s="60" t="str">
        <f t="shared" si="122"/>
        <v/>
      </c>
      <c r="E1380" s="61" t="str">
        <f>IF(A1380="","",InterestRate/VLOOKUP(PaymentFrqcy,Mapping!$A:$B,2,FALSE))</f>
        <v/>
      </c>
      <c r="F1380" s="62" t="str">
        <f>IF(A1380="","",PMT(E1380,Duration*VLOOKUP(PaymentFrqcy,Mapping!A:B,2,FALSE),LoanAmount,,VLOOKUP(PaymentsDue,Mapping!$A:$B,2,FALSE)))</f>
        <v/>
      </c>
      <c r="G1380" s="62" t="str">
        <f>IF(A1380="","",PPMT(E1380,A1380,Duration*VLOOKUP(PaymentFrqcy,Mapping!A:B,2,FALSE),LoanAmount,,VLOOKUP(PaymentsDue,Mapping!$A:$B,2,FALSE)))</f>
        <v/>
      </c>
      <c r="H1380" s="62" t="str">
        <f>IF(A1380="","",IPMT(E1380,A1380,Duration*VLOOKUP(PaymentFrqcy,Mapping!$A:$B,2,FALSE),LoanAmount,,VLOOKUP(PaymentsDue,Mapping!$A:$B,2,FALSE)))</f>
        <v/>
      </c>
      <c r="I1380" s="58" t="str">
        <f t="shared" si="123"/>
        <v/>
      </c>
      <c r="J1380" s="12" t="str">
        <f t="shared" si="124"/>
        <v/>
      </c>
      <c r="K1380" s="78" t="str">
        <f t="shared" si="125"/>
        <v/>
      </c>
    </row>
    <row r="1381" spans="1:11" x14ac:dyDescent="0.2">
      <c r="A1381" s="12" t="str">
        <f>IFERROR(IF(A1380+1&lt;=Duration*VLOOKUP(PaymentFrqcy,Mapping!A:B,2,FALSE),A1380+1,""),"")</f>
        <v/>
      </c>
      <c r="B1381" s="58" t="str">
        <f t="shared" si="126"/>
        <v/>
      </c>
      <c r="C1381" s="59" t="str">
        <f t="shared" si="121"/>
        <v/>
      </c>
      <c r="D1381" s="60" t="str">
        <f t="shared" si="122"/>
        <v/>
      </c>
      <c r="E1381" s="61" t="str">
        <f>IF(A1381="","",InterestRate/VLOOKUP(PaymentFrqcy,Mapping!$A:$B,2,FALSE))</f>
        <v/>
      </c>
      <c r="F1381" s="62" t="str">
        <f>IF(A1381="","",PMT(E1381,Duration*VLOOKUP(PaymentFrqcy,Mapping!A:B,2,FALSE),LoanAmount,,VLOOKUP(PaymentsDue,Mapping!$A:$B,2,FALSE)))</f>
        <v/>
      </c>
      <c r="G1381" s="62" t="str">
        <f>IF(A1381="","",PPMT(E1381,A1381,Duration*VLOOKUP(PaymentFrqcy,Mapping!A:B,2,FALSE),LoanAmount,,VLOOKUP(PaymentsDue,Mapping!$A:$B,2,FALSE)))</f>
        <v/>
      </c>
      <c r="H1381" s="62" t="str">
        <f>IF(A1381="","",IPMT(E1381,A1381,Duration*VLOOKUP(PaymentFrqcy,Mapping!$A:$B,2,FALSE),LoanAmount,,VLOOKUP(PaymentsDue,Mapping!$A:$B,2,FALSE)))</f>
        <v/>
      </c>
      <c r="I1381" s="58" t="str">
        <f t="shared" si="123"/>
        <v/>
      </c>
      <c r="J1381" s="12" t="str">
        <f t="shared" si="124"/>
        <v/>
      </c>
      <c r="K1381" s="78" t="str">
        <f t="shared" si="125"/>
        <v/>
      </c>
    </row>
    <row r="1382" spans="1:11" x14ac:dyDescent="0.2">
      <c r="A1382" s="12" t="str">
        <f>IFERROR(IF(A1381+1&lt;=Duration*VLOOKUP(PaymentFrqcy,Mapping!A:B,2,FALSE),A1381+1,""),"")</f>
        <v/>
      </c>
      <c r="B1382" s="58" t="str">
        <f t="shared" si="126"/>
        <v/>
      </c>
      <c r="C1382" s="59" t="str">
        <f t="shared" si="121"/>
        <v/>
      </c>
      <c r="D1382" s="60" t="str">
        <f t="shared" si="122"/>
        <v/>
      </c>
      <c r="E1382" s="61" t="str">
        <f>IF(A1382="","",InterestRate/VLOOKUP(PaymentFrqcy,Mapping!$A:$B,2,FALSE))</f>
        <v/>
      </c>
      <c r="F1382" s="62" t="str">
        <f>IF(A1382="","",PMT(E1382,Duration*VLOOKUP(PaymentFrqcy,Mapping!A:B,2,FALSE),LoanAmount,,VLOOKUP(PaymentsDue,Mapping!$A:$B,2,FALSE)))</f>
        <v/>
      </c>
      <c r="G1382" s="62" t="str">
        <f>IF(A1382="","",PPMT(E1382,A1382,Duration*VLOOKUP(PaymentFrqcy,Mapping!A:B,2,FALSE),LoanAmount,,VLOOKUP(PaymentsDue,Mapping!$A:$B,2,FALSE)))</f>
        <v/>
      </c>
      <c r="H1382" s="62" t="str">
        <f>IF(A1382="","",IPMT(E1382,A1382,Duration*VLOOKUP(PaymentFrqcy,Mapping!$A:$B,2,FALSE),LoanAmount,,VLOOKUP(PaymentsDue,Mapping!$A:$B,2,FALSE)))</f>
        <v/>
      </c>
      <c r="I1382" s="58" t="str">
        <f t="shared" si="123"/>
        <v/>
      </c>
      <c r="J1382" s="12" t="str">
        <f t="shared" si="124"/>
        <v/>
      </c>
      <c r="K1382" s="78" t="str">
        <f t="shared" si="125"/>
        <v/>
      </c>
    </row>
    <row r="1383" spans="1:11" x14ac:dyDescent="0.2">
      <c r="A1383" s="12" t="str">
        <f>IFERROR(IF(A1382+1&lt;=Duration*VLOOKUP(PaymentFrqcy,Mapping!A:B,2,FALSE),A1382+1,""),"")</f>
        <v/>
      </c>
      <c r="B1383" s="58" t="str">
        <f t="shared" si="126"/>
        <v/>
      </c>
      <c r="C1383" s="59" t="str">
        <f t="shared" si="121"/>
        <v/>
      </c>
      <c r="D1383" s="60" t="str">
        <f t="shared" si="122"/>
        <v/>
      </c>
      <c r="E1383" s="61" t="str">
        <f>IF(A1383="","",InterestRate/VLOOKUP(PaymentFrqcy,Mapping!$A:$B,2,FALSE))</f>
        <v/>
      </c>
      <c r="F1383" s="62" t="str">
        <f>IF(A1383="","",PMT(E1383,Duration*VLOOKUP(PaymentFrqcy,Mapping!A:B,2,FALSE),LoanAmount,,VLOOKUP(PaymentsDue,Mapping!$A:$B,2,FALSE)))</f>
        <v/>
      </c>
      <c r="G1383" s="62" t="str">
        <f>IF(A1383="","",PPMT(E1383,A1383,Duration*VLOOKUP(PaymentFrqcy,Mapping!A:B,2,FALSE),LoanAmount,,VLOOKUP(PaymentsDue,Mapping!$A:$B,2,FALSE)))</f>
        <v/>
      </c>
      <c r="H1383" s="62" t="str">
        <f>IF(A1383="","",IPMT(E1383,A1383,Duration*VLOOKUP(PaymentFrqcy,Mapping!$A:$B,2,FALSE),LoanAmount,,VLOOKUP(PaymentsDue,Mapping!$A:$B,2,FALSE)))</f>
        <v/>
      </c>
      <c r="I1383" s="58" t="str">
        <f t="shared" si="123"/>
        <v/>
      </c>
      <c r="J1383" s="12" t="str">
        <f t="shared" si="124"/>
        <v/>
      </c>
      <c r="K1383" s="78" t="str">
        <f t="shared" si="125"/>
        <v/>
      </c>
    </row>
    <row r="1384" spans="1:11" x14ac:dyDescent="0.2">
      <c r="A1384" s="12" t="str">
        <f>IFERROR(IF(A1383+1&lt;=Duration*VLOOKUP(PaymentFrqcy,Mapping!A:B,2,FALSE),A1383+1,""),"")</f>
        <v/>
      </c>
      <c r="B1384" s="58" t="str">
        <f t="shared" si="126"/>
        <v/>
      </c>
      <c r="C1384" s="59" t="str">
        <f t="shared" si="121"/>
        <v/>
      </c>
      <c r="D1384" s="60" t="str">
        <f t="shared" si="122"/>
        <v/>
      </c>
      <c r="E1384" s="61" t="str">
        <f>IF(A1384="","",InterestRate/VLOOKUP(PaymentFrqcy,Mapping!$A:$B,2,FALSE))</f>
        <v/>
      </c>
      <c r="F1384" s="62" t="str">
        <f>IF(A1384="","",PMT(E1384,Duration*VLOOKUP(PaymentFrqcy,Mapping!A:B,2,FALSE),LoanAmount,,VLOOKUP(PaymentsDue,Mapping!$A:$B,2,FALSE)))</f>
        <v/>
      </c>
      <c r="G1384" s="62" t="str">
        <f>IF(A1384="","",PPMT(E1384,A1384,Duration*VLOOKUP(PaymentFrqcy,Mapping!A:B,2,FALSE),LoanAmount,,VLOOKUP(PaymentsDue,Mapping!$A:$B,2,FALSE)))</f>
        <v/>
      </c>
      <c r="H1384" s="62" t="str">
        <f>IF(A1384="","",IPMT(E1384,A1384,Duration*VLOOKUP(PaymentFrqcy,Mapping!$A:$B,2,FALSE),LoanAmount,,VLOOKUP(PaymentsDue,Mapping!$A:$B,2,FALSE)))</f>
        <v/>
      </c>
      <c r="I1384" s="58" t="str">
        <f t="shared" si="123"/>
        <v/>
      </c>
      <c r="J1384" s="12" t="str">
        <f t="shared" si="124"/>
        <v/>
      </c>
      <c r="K1384" s="78" t="str">
        <f t="shared" si="125"/>
        <v/>
      </c>
    </row>
    <row r="1385" spans="1:11" x14ac:dyDescent="0.2">
      <c r="A1385" s="12" t="str">
        <f>IFERROR(IF(A1384+1&lt;=Duration*VLOOKUP(PaymentFrqcy,Mapping!A:B,2,FALSE),A1384+1,""),"")</f>
        <v/>
      </c>
      <c r="B1385" s="58" t="str">
        <f t="shared" si="126"/>
        <v/>
      </c>
      <c r="C1385" s="59" t="str">
        <f t="shared" si="121"/>
        <v/>
      </c>
      <c r="D1385" s="60" t="str">
        <f t="shared" si="122"/>
        <v/>
      </c>
      <c r="E1385" s="61" t="str">
        <f>IF(A1385="","",InterestRate/VLOOKUP(PaymentFrqcy,Mapping!$A:$B,2,FALSE))</f>
        <v/>
      </c>
      <c r="F1385" s="62" t="str">
        <f>IF(A1385="","",PMT(E1385,Duration*VLOOKUP(PaymentFrqcy,Mapping!A:B,2,FALSE),LoanAmount,,VLOOKUP(PaymentsDue,Mapping!$A:$B,2,FALSE)))</f>
        <v/>
      </c>
      <c r="G1385" s="62" t="str">
        <f>IF(A1385="","",PPMT(E1385,A1385,Duration*VLOOKUP(PaymentFrqcy,Mapping!A:B,2,FALSE),LoanAmount,,VLOOKUP(PaymentsDue,Mapping!$A:$B,2,FALSE)))</f>
        <v/>
      </c>
      <c r="H1385" s="62" t="str">
        <f>IF(A1385="","",IPMT(E1385,A1385,Duration*VLOOKUP(PaymentFrqcy,Mapping!$A:$B,2,FALSE),LoanAmount,,VLOOKUP(PaymentsDue,Mapping!$A:$B,2,FALSE)))</f>
        <v/>
      </c>
      <c r="I1385" s="58" t="str">
        <f t="shared" si="123"/>
        <v/>
      </c>
      <c r="J1385" s="12" t="str">
        <f t="shared" si="124"/>
        <v/>
      </c>
      <c r="K1385" s="78" t="str">
        <f t="shared" si="125"/>
        <v/>
      </c>
    </row>
    <row r="1386" spans="1:11" x14ac:dyDescent="0.2">
      <c r="A1386" s="12" t="str">
        <f>IFERROR(IF(A1385+1&lt;=Duration*VLOOKUP(PaymentFrqcy,Mapping!A:B,2,FALSE),A1385+1,""),"")</f>
        <v/>
      </c>
      <c r="B1386" s="58" t="str">
        <f t="shared" si="126"/>
        <v/>
      </c>
      <c r="C1386" s="59" t="str">
        <f t="shared" si="121"/>
        <v/>
      </c>
      <c r="D1386" s="60" t="str">
        <f t="shared" si="122"/>
        <v/>
      </c>
      <c r="E1386" s="61" t="str">
        <f>IF(A1386="","",InterestRate/VLOOKUP(PaymentFrqcy,Mapping!$A:$B,2,FALSE))</f>
        <v/>
      </c>
      <c r="F1386" s="62" t="str">
        <f>IF(A1386="","",PMT(E1386,Duration*VLOOKUP(PaymentFrqcy,Mapping!A:B,2,FALSE),LoanAmount,,VLOOKUP(PaymentsDue,Mapping!$A:$B,2,FALSE)))</f>
        <v/>
      </c>
      <c r="G1386" s="62" t="str">
        <f>IF(A1386="","",PPMT(E1386,A1386,Duration*VLOOKUP(PaymentFrqcy,Mapping!A:B,2,FALSE),LoanAmount,,VLOOKUP(PaymentsDue,Mapping!$A:$B,2,FALSE)))</f>
        <v/>
      </c>
      <c r="H1386" s="62" t="str">
        <f>IF(A1386="","",IPMT(E1386,A1386,Duration*VLOOKUP(PaymentFrqcy,Mapping!$A:$B,2,FALSE),LoanAmount,,VLOOKUP(PaymentsDue,Mapping!$A:$B,2,FALSE)))</f>
        <v/>
      </c>
      <c r="I1386" s="58" t="str">
        <f t="shared" si="123"/>
        <v/>
      </c>
      <c r="J1386" s="12" t="str">
        <f t="shared" si="124"/>
        <v/>
      </c>
      <c r="K1386" s="78" t="str">
        <f t="shared" si="125"/>
        <v/>
      </c>
    </row>
    <row r="1387" spans="1:11" x14ac:dyDescent="0.2">
      <c r="A1387" s="12" t="str">
        <f>IFERROR(IF(A1386+1&lt;=Duration*VLOOKUP(PaymentFrqcy,Mapping!A:B,2,FALSE),A1386+1,""),"")</f>
        <v/>
      </c>
      <c r="B1387" s="58" t="str">
        <f t="shared" si="126"/>
        <v/>
      </c>
      <c r="C1387" s="59" t="str">
        <f t="shared" si="121"/>
        <v/>
      </c>
      <c r="D1387" s="60" t="str">
        <f t="shared" si="122"/>
        <v/>
      </c>
      <c r="E1387" s="61" t="str">
        <f>IF(A1387="","",InterestRate/VLOOKUP(PaymentFrqcy,Mapping!$A:$B,2,FALSE))</f>
        <v/>
      </c>
      <c r="F1387" s="62" t="str">
        <f>IF(A1387="","",PMT(E1387,Duration*VLOOKUP(PaymentFrqcy,Mapping!A:B,2,FALSE),LoanAmount,,VLOOKUP(PaymentsDue,Mapping!$A:$B,2,FALSE)))</f>
        <v/>
      </c>
      <c r="G1387" s="62" t="str">
        <f>IF(A1387="","",PPMT(E1387,A1387,Duration*VLOOKUP(PaymentFrqcy,Mapping!A:B,2,FALSE),LoanAmount,,VLOOKUP(PaymentsDue,Mapping!$A:$B,2,FALSE)))</f>
        <v/>
      </c>
      <c r="H1387" s="62" t="str">
        <f>IF(A1387="","",IPMT(E1387,A1387,Duration*VLOOKUP(PaymentFrqcy,Mapping!$A:$B,2,FALSE),LoanAmount,,VLOOKUP(PaymentsDue,Mapping!$A:$B,2,FALSE)))</f>
        <v/>
      </c>
      <c r="I1387" s="58" t="str">
        <f t="shared" si="123"/>
        <v/>
      </c>
      <c r="J1387" s="12" t="str">
        <f t="shared" si="124"/>
        <v/>
      </c>
      <c r="K1387" s="78" t="str">
        <f t="shared" si="125"/>
        <v/>
      </c>
    </row>
    <row r="1388" spans="1:11" x14ac:dyDescent="0.2">
      <c r="A1388" s="12" t="str">
        <f>IFERROR(IF(A1387+1&lt;=Duration*VLOOKUP(PaymentFrqcy,Mapping!A:B,2,FALSE),A1387+1,""),"")</f>
        <v/>
      </c>
      <c r="B1388" s="58" t="str">
        <f t="shared" si="126"/>
        <v/>
      </c>
      <c r="C1388" s="59" t="str">
        <f t="shared" si="121"/>
        <v/>
      </c>
      <c r="D1388" s="60" t="str">
        <f t="shared" si="122"/>
        <v/>
      </c>
      <c r="E1388" s="61" t="str">
        <f>IF(A1388="","",InterestRate/VLOOKUP(PaymentFrqcy,Mapping!$A:$B,2,FALSE))</f>
        <v/>
      </c>
      <c r="F1388" s="62" t="str">
        <f>IF(A1388="","",PMT(E1388,Duration*VLOOKUP(PaymentFrqcy,Mapping!A:B,2,FALSE),LoanAmount,,VLOOKUP(PaymentsDue,Mapping!$A:$B,2,FALSE)))</f>
        <v/>
      </c>
      <c r="G1388" s="62" t="str">
        <f>IF(A1388="","",PPMT(E1388,A1388,Duration*VLOOKUP(PaymentFrqcy,Mapping!A:B,2,FALSE),LoanAmount,,VLOOKUP(PaymentsDue,Mapping!$A:$B,2,FALSE)))</f>
        <v/>
      </c>
      <c r="H1388" s="62" t="str">
        <f>IF(A1388="","",IPMT(E1388,A1388,Duration*VLOOKUP(PaymentFrqcy,Mapping!$A:$B,2,FALSE),LoanAmount,,VLOOKUP(PaymentsDue,Mapping!$A:$B,2,FALSE)))</f>
        <v/>
      </c>
      <c r="I1388" s="58" t="str">
        <f t="shared" si="123"/>
        <v/>
      </c>
      <c r="J1388" s="12" t="str">
        <f t="shared" si="124"/>
        <v/>
      </c>
      <c r="K1388" s="78" t="str">
        <f t="shared" si="125"/>
        <v/>
      </c>
    </row>
    <row r="1389" spans="1:11" x14ac:dyDescent="0.2">
      <c r="A1389" s="12" t="str">
        <f>IFERROR(IF(A1388+1&lt;=Duration*VLOOKUP(PaymentFrqcy,Mapping!A:B,2,FALSE),A1388+1,""),"")</f>
        <v/>
      </c>
      <c r="B1389" s="58" t="str">
        <f t="shared" si="126"/>
        <v/>
      </c>
      <c r="C1389" s="59" t="str">
        <f t="shared" si="121"/>
        <v/>
      </c>
      <c r="D1389" s="60" t="str">
        <f t="shared" si="122"/>
        <v/>
      </c>
      <c r="E1389" s="61" t="str">
        <f>IF(A1389="","",InterestRate/VLOOKUP(PaymentFrqcy,Mapping!$A:$B,2,FALSE))</f>
        <v/>
      </c>
      <c r="F1389" s="62" t="str">
        <f>IF(A1389="","",PMT(E1389,Duration*VLOOKUP(PaymentFrqcy,Mapping!A:B,2,FALSE),LoanAmount,,VLOOKUP(PaymentsDue,Mapping!$A:$B,2,FALSE)))</f>
        <v/>
      </c>
      <c r="G1389" s="62" t="str">
        <f>IF(A1389="","",PPMT(E1389,A1389,Duration*VLOOKUP(PaymentFrqcy,Mapping!A:B,2,FALSE),LoanAmount,,VLOOKUP(PaymentsDue,Mapping!$A:$B,2,FALSE)))</f>
        <v/>
      </c>
      <c r="H1389" s="62" t="str">
        <f>IF(A1389="","",IPMT(E1389,A1389,Duration*VLOOKUP(PaymentFrqcy,Mapping!$A:$B,2,FALSE),LoanAmount,,VLOOKUP(PaymentsDue,Mapping!$A:$B,2,FALSE)))</f>
        <v/>
      </c>
      <c r="I1389" s="58" t="str">
        <f t="shared" si="123"/>
        <v/>
      </c>
      <c r="J1389" s="12" t="str">
        <f t="shared" si="124"/>
        <v/>
      </c>
      <c r="K1389" s="78" t="str">
        <f t="shared" si="125"/>
        <v/>
      </c>
    </row>
    <row r="1390" spans="1:11" x14ac:dyDescent="0.2">
      <c r="A1390" s="12" t="str">
        <f>IFERROR(IF(A1389+1&lt;=Duration*VLOOKUP(PaymentFrqcy,Mapping!A:B,2,FALSE),A1389+1,""),"")</f>
        <v/>
      </c>
      <c r="B1390" s="58" t="str">
        <f t="shared" si="126"/>
        <v/>
      </c>
      <c r="C1390" s="59" t="str">
        <f t="shared" ref="C1390:C1453" si="127">IF(AND(A1390&lt;&gt;"",PaymentFrqcy="Monthly"),DATE(YEAR(C1389),MONTH(C1389)+1,DAY(C1389)),IF(AND(A1390&lt;&gt;"",PaymentFrqcy="Quarterly"),DATE(YEAR(C1389),MONTH(C1389)+3,DAY(C1389)),IF(AND(A1390&lt;&gt;"",PaymentFrqcy="Semi-Annually"),DATE(YEAR(C1389),MONTH(C1389)+6,DAY(C1389)),"")))</f>
        <v/>
      </c>
      <c r="D1390" s="60" t="str">
        <f t="shared" ref="D1390:D1453" si="128">IFERROR(YEAR(C1390),"")</f>
        <v/>
      </c>
      <c r="E1390" s="61" t="str">
        <f>IF(A1390="","",InterestRate/VLOOKUP(PaymentFrqcy,Mapping!$A:$B,2,FALSE))</f>
        <v/>
      </c>
      <c r="F1390" s="62" t="str">
        <f>IF(A1390="","",PMT(E1390,Duration*VLOOKUP(PaymentFrqcy,Mapping!A:B,2,FALSE),LoanAmount,,VLOOKUP(PaymentsDue,Mapping!$A:$B,2,FALSE)))</f>
        <v/>
      </c>
      <c r="G1390" s="62" t="str">
        <f>IF(A1390="","",PPMT(E1390,A1390,Duration*VLOOKUP(PaymentFrqcy,Mapping!A:B,2,FALSE),LoanAmount,,VLOOKUP(PaymentsDue,Mapping!$A:$B,2,FALSE)))</f>
        <v/>
      </c>
      <c r="H1390" s="62" t="str">
        <f>IF(A1390="","",IPMT(E1390,A1390,Duration*VLOOKUP(PaymentFrqcy,Mapping!$A:$B,2,FALSE),LoanAmount,,VLOOKUP(PaymentsDue,Mapping!$A:$B,2,FALSE)))</f>
        <v/>
      </c>
      <c r="I1390" s="58" t="str">
        <f t="shared" ref="I1390:I1453" si="129">IFERROR(B1390+G1390,"")</f>
        <v/>
      </c>
      <c r="J1390" s="12" t="str">
        <f t="shared" ref="J1390:J1453" si="130">IF(A1390="","",MONTH(C1390))</f>
        <v/>
      </c>
      <c r="K1390" s="78" t="str">
        <f t="shared" ref="K1390:K1453" si="131">IF(A1390="","",YEAR(C1390))</f>
        <v/>
      </c>
    </row>
    <row r="1391" spans="1:11" x14ac:dyDescent="0.2">
      <c r="A1391" s="12" t="str">
        <f>IFERROR(IF(A1390+1&lt;=Duration*VLOOKUP(PaymentFrqcy,Mapping!A:B,2,FALSE),A1390+1,""),"")</f>
        <v/>
      </c>
      <c r="B1391" s="58" t="str">
        <f t="shared" si="126"/>
        <v/>
      </c>
      <c r="C1391" s="59" t="str">
        <f t="shared" si="127"/>
        <v/>
      </c>
      <c r="D1391" s="60" t="str">
        <f t="shared" si="128"/>
        <v/>
      </c>
      <c r="E1391" s="61" t="str">
        <f>IF(A1391="","",InterestRate/VLOOKUP(PaymentFrqcy,Mapping!$A:$B,2,FALSE))</f>
        <v/>
      </c>
      <c r="F1391" s="62" t="str">
        <f>IF(A1391="","",PMT(E1391,Duration*VLOOKUP(PaymentFrqcy,Mapping!A:B,2,FALSE),LoanAmount,,VLOOKUP(PaymentsDue,Mapping!$A:$B,2,FALSE)))</f>
        <v/>
      </c>
      <c r="G1391" s="62" t="str">
        <f>IF(A1391="","",PPMT(E1391,A1391,Duration*VLOOKUP(PaymentFrqcy,Mapping!A:B,2,FALSE),LoanAmount,,VLOOKUP(PaymentsDue,Mapping!$A:$B,2,FALSE)))</f>
        <v/>
      </c>
      <c r="H1391" s="62" t="str">
        <f>IF(A1391="","",IPMT(E1391,A1391,Duration*VLOOKUP(PaymentFrqcy,Mapping!$A:$B,2,FALSE),LoanAmount,,VLOOKUP(PaymentsDue,Mapping!$A:$B,2,FALSE)))</f>
        <v/>
      </c>
      <c r="I1391" s="58" t="str">
        <f t="shared" si="129"/>
        <v/>
      </c>
      <c r="J1391" s="12" t="str">
        <f t="shared" si="130"/>
        <v/>
      </c>
      <c r="K1391" s="78" t="str">
        <f t="shared" si="131"/>
        <v/>
      </c>
    </row>
    <row r="1392" spans="1:11" x14ac:dyDescent="0.2">
      <c r="A1392" s="12" t="str">
        <f>IFERROR(IF(A1391+1&lt;=Duration*VLOOKUP(PaymentFrqcy,Mapping!A:B,2,FALSE),A1391+1,""),"")</f>
        <v/>
      </c>
      <c r="B1392" s="58" t="str">
        <f t="shared" si="126"/>
        <v/>
      </c>
      <c r="C1392" s="59" t="str">
        <f t="shared" si="127"/>
        <v/>
      </c>
      <c r="D1392" s="60" t="str">
        <f t="shared" si="128"/>
        <v/>
      </c>
      <c r="E1392" s="61" t="str">
        <f>IF(A1392="","",InterestRate/VLOOKUP(PaymentFrqcy,Mapping!$A:$B,2,FALSE))</f>
        <v/>
      </c>
      <c r="F1392" s="62" t="str">
        <f>IF(A1392="","",PMT(E1392,Duration*VLOOKUP(PaymentFrqcy,Mapping!A:B,2,FALSE),LoanAmount,,VLOOKUP(PaymentsDue,Mapping!$A:$B,2,FALSE)))</f>
        <v/>
      </c>
      <c r="G1392" s="62" t="str">
        <f>IF(A1392="","",PPMT(E1392,A1392,Duration*VLOOKUP(PaymentFrqcy,Mapping!A:B,2,FALSE),LoanAmount,,VLOOKUP(PaymentsDue,Mapping!$A:$B,2,FALSE)))</f>
        <v/>
      </c>
      <c r="H1392" s="62" t="str">
        <f>IF(A1392="","",IPMT(E1392,A1392,Duration*VLOOKUP(PaymentFrqcy,Mapping!$A:$B,2,FALSE),LoanAmount,,VLOOKUP(PaymentsDue,Mapping!$A:$B,2,FALSE)))</f>
        <v/>
      </c>
      <c r="I1392" s="58" t="str">
        <f t="shared" si="129"/>
        <v/>
      </c>
      <c r="J1392" s="12" t="str">
        <f t="shared" si="130"/>
        <v/>
      </c>
      <c r="K1392" s="78" t="str">
        <f t="shared" si="131"/>
        <v/>
      </c>
    </row>
    <row r="1393" spans="1:11" x14ac:dyDescent="0.2">
      <c r="A1393" s="12" t="str">
        <f>IFERROR(IF(A1392+1&lt;=Duration*VLOOKUP(PaymentFrqcy,Mapping!A:B,2,FALSE),A1392+1,""),"")</f>
        <v/>
      </c>
      <c r="B1393" s="58" t="str">
        <f t="shared" si="126"/>
        <v/>
      </c>
      <c r="C1393" s="59" t="str">
        <f t="shared" si="127"/>
        <v/>
      </c>
      <c r="D1393" s="60" t="str">
        <f t="shared" si="128"/>
        <v/>
      </c>
      <c r="E1393" s="61" t="str">
        <f>IF(A1393="","",InterestRate/VLOOKUP(PaymentFrqcy,Mapping!$A:$B,2,FALSE))</f>
        <v/>
      </c>
      <c r="F1393" s="62" t="str">
        <f>IF(A1393="","",PMT(E1393,Duration*VLOOKUP(PaymentFrqcy,Mapping!A:B,2,FALSE),LoanAmount,,VLOOKUP(PaymentsDue,Mapping!$A:$B,2,FALSE)))</f>
        <v/>
      </c>
      <c r="G1393" s="62" t="str">
        <f>IF(A1393="","",PPMT(E1393,A1393,Duration*VLOOKUP(PaymentFrqcy,Mapping!A:B,2,FALSE),LoanAmount,,VLOOKUP(PaymentsDue,Mapping!$A:$B,2,FALSE)))</f>
        <v/>
      </c>
      <c r="H1393" s="62" t="str">
        <f>IF(A1393="","",IPMT(E1393,A1393,Duration*VLOOKUP(PaymentFrqcy,Mapping!$A:$B,2,FALSE),LoanAmount,,VLOOKUP(PaymentsDue,Mapping!$A:$B,2,FALSE)))</f>
        <v/>
      </c>
      <c r="I1393" s="58" t="str">
        <f t="shared" si="129"/>
        <v/>
      </c>
      <c r="J1393" s="12" t="str">
        <f t="shared" si="130"/>
        <v/>
      </c>
      <c r="K1393" s="78" t="str">
        <f t="shared" si="131"/>
        <v/>
      </c>
    </row>
    <row r="1394" spans="1:11" x14ac:dyDescent="0.2">
      <c r="A1394" s="12" t="str">
        <f>IFERROR(IF(A1393+1&lt;=Duration*VLOOKUP(PaymentFrqcy,Mapping!A:B,2,FALSE),A1393+1,""),"")</f>
        <v/>
      </c>
      <c r="B1394" s="58" t="str">
        <f t="shared" si="126"/>
        <v/>
      </c>
      <c r="C1394" s="59" t="str">
        <f t="shared" si="127"/>
        <v/>
      </c>
      <c r="D1394" s="60" t="str">
        <f t="shared" si="128"/>
        <v/>
      </c>
      <c r="E1394" s="61" t="str">
        <f>IF(A1394="","",InterestRate/VLOOKUP(PaymentFrqcy,Mapping!$A:$B,2,FALSE))</f>
        <v/>
      </c>
      <c r="F1394" s="62" t="str">
        <f>IF(A1394="","",PMT(E1394,Duration*VLOOKUP(PaymentFrqcy,Mapping!A:B,2,FALSE),LoanAmount,,VLOOKUP(PaymentsDue,Mapping!$A:$B,2,FALSE)))</f>
        <v/>
      </c>
      <c r="G1394" s="62" t="str">
        <f>IF(A1394="","",PPMT(E1394,A1394,Duration*VLOOKUP(PaymentFrqcy,Mapping!A:B,2,FALSE),LoanAmount,,VLOOKUP(PaymentsDue,Mapping!$A:$B,2,FALSE)))</f>
        <v/>
      </c>
      <c r="H1394" s="62" t="str">
        <f>IF(A1394="","",IPMT(E1394,A1394,Duration*VLOOKUP(PaymentFrqcy,Mapping!$A:$B,2,FALSE),LoanAmount,,VLOOKUP(PaymentsDue,Mapping!$A:$B,2,FALSE)))</f>
        <v/>
      </c>
      <c r="I1394" s="58" t="str">
        <f t="shared" si="129"/>
        <v/>
      </c>
      <c r="J1394" s="12" t="str">
        <f t="shared" si="130"/>
        <v/>
      </c>
      <c r="K1394" s="78" t="str">
        <f t="shared" si="131"/>
        <v/>
      </c>
    </row>
    <row r="1395" spans="1:11" x14ac:dyDescent="0.2">
      <c r="A1395" s="12" t="str">
        <f>IFERROR(IF(A1394+1&lt;=Duration*VLOOKUP(PaymentFrqcy,Mapping!A:B,2,FALSE),A1394+1,""),"")</f>
        <v/>
      </c>
      <c r="B1395" s="58" t="str">
        <f t="shared" si="126"/>
        <v/>
      </c>
      <c r="C1395" s="59" t="str">
        <f t="shared" si="127"/>
        <v/>
      </c>
      <c r="D1395" s="60" t="str">
        <f t="shared" si="128"/>
        <v/>
      </c>
      <c r="E1395" s="61" t="str">
        <f>IF(A1395="","",InterestRate/VLOOKUP(PaymentFrqcy,Mapping!$A:$B,2,FALSE))</f>
        <v/>
      </c>
      <c r="F1395" s="62" t="str">
        <f>IF(A1395="","",PMT(E1395,Duration*VLOOKUP(PaymentFrqcy,Mapping!A:B,2,FALSE),LoanAmount,,VLOOKUP(PaymentsDue,Mapping!$A:$B,2,FALSE)))</f>
        <v/>
      </c>
      <c r="G1395" s="62" t="str">
        <f>IF(A1395="","",PPMT(E1395,A1395,Duration*VLOOKUP(PaymentFrqcy,Mapping!A:B,2,FALSE),LoanAmount,,VLOOKUP(PaymentsDue,Mapping!$A:$B,2,FALSE)))</f>
        <v/>
      </c>
      <c r="H1395" s="62" t="str">
        <f>IF(A1395="","",IPMT(E1395,A1395,Duration*VLOOKUP(PaymentFrqcy,Mapping!$A:$B,2,FALSE),LoanAmount,,VLOOKUP(PaymentsDue,Mapping!$A:$B,2,FALSE)))</f>
        <v/>
      </c>
      <c r="I1395" s="58" t="str">
        <f t="shared" si="129"/>
        <v/>
      </c>
      <c r="J1395" s="12" t="str">
        <f t="shared" si="130"/>
        <v/>
      </c>
      <c r="K1395" s="78" t="str">
        <f t="shared" si="131"/>
        <v/>
      </c>
    </row>
    <row r="1396" spans="1:11" x14ac:dyDescent="0.2">
      <c r="A1396" s="12" t="str">
        <f>IFERROR(IF(A1395+1&lt;=Duration*VLOOKUP(PaymentFrqcy,Mapping!A:B,2,FALSE),A1395+1,""),"")</f>
        <v/>
      </c>
      <c r="B1396" s="58" t="str">
        <f t="shared" ref="B1396:B1459" si="132">IFERROR(IF(ROUNDDOWN(I1395,0)=0,"",I1395),"")</f>
        <v/>
      </c>
      <c r="C1396" s="59" t="str">
        <f t="shared" si="127"/>
        <v/>
      </c>
      <c r="D1396" s="60" t="str">
        <f t="shared" si="128"/>
        <v/>
      </c>
      <c r="E1396" s="61" t="str">
        <f>IF(A1396="","",InterestRate/VLOOKUP(PaymentFrqcy,Mapping!$A:$B,2,FALSE))</f>
        <v/>
      </c>
      <c r="F1396" s="62" t="str">
        <f>IF(A1396="","",PMT(E1396,Duration*VLOOKUP(PaymentFrqcy,Mapping!A:B,2,FALSE),LoanAmount,,VLOOKUP(PaymentsDue,Mapping!$A:$B,2,FALSE)))</f>
        <v/>
      </c>
      <c r="G1396" s="62" t="str">
        <f>IF(A1396="","",PPMT(E1396,A1396,Duration*VLOOKUP(PaymentFrqcy,Mapping!A:B,2,FALSE),LoanAmount,,VLOOKUP(PaymentsDue,Mapping!$A:$B,2,FALSE)))</f>
        <v/>
      </c>
      <c r="H1396" s="62" t="str">
        <f>IF(A1396="","",IPMT(E1396,A1396,Duration*VLOOKUP(PaymentFrqcy,Mapping!$A:$B,2,FALSE),LoanAmount,,VLOOKUP(PaymentsDue,Mapping!$A:$B,2,FALSE)))</f>
        <v/>
      </c>
      <c r="I1396" s="58" t="str">
        <f t="shared" si="129"/>
        <v/>
      </c>
      <c r="J1396" s="12" t="str">
        <f t="shared" si="130"/>
        <v/>
      </c>
      <c r="K1396" s="78" t="str">
        <f t="shared" si="131"/>
        <v/>
      </c>
    </row>
    <row r="1397" spans="1:11" x14ac:dyDescent="0.2">
      <c r="A1397" s="12" t="str">
        <f>IFERROR(IF(A1396+1&lt;=Duration*VLOOKUP(PaymentFrqcy,Mapping!A:B,2,FALSE),A1396+1,""),"")</f>
        <v/>
      </c>
      <c r="B1397" s="58" t="str">
        <f t="shared" si="132"/>
        <v/>
      </c>
      <c r="C1397" s="59" t="str">
        <f t="shared" si="127"/>
        <v/>
      </c>
      <c r="D1397" s="60" t="str">
        <f t="shared" si="128"/>
        <v/>
      </c>
      <c r="E1397" s="61" t="str">
        <f>IF(A1397="","",InterestRate/VLOOKUP(PaymentFrqcy,Mapping!$A:$B,2,FALSE))</f>
        <v/>
      </c>
      <c r="F1397" s="62" t="str">
        <f>IF(A1397="","",PMT(E1397,Duration*VLOOKUP(PaymentFrqcy,Mapping!A:B,2,FALSE),LoanAmount,,VLOOKUP(PaymentsDue,Mapping!$A:$B,2,FALSE)))</f>
        <v/>
      </c>
      <c r="G1397" s="62" t="str">
        <f>IF(A1397="","",PPMT(E1397,A1397,Duration*VLOOKUP(PaymentFrqcy,Mapping!A:B,2,FALSE),LoanAmount,,VLOOKUP(PaymentsDue,Mapping!$A:$B,2,FALSE)))</f>
        <v/>
      </c>
      <c r="H1397" s="62" t="str">
        <f>IF(A1397="","",IPMT(E1397,A1397,Duration*VLOOKUP(PaymentFrqcy,Mapping!$A:$B,2,FALSE),LoanAmount,,VLOOKUP(PaymentsDue,Mapping!$A:$B,2,FALSE)))</f>
        <v/>
      </c>
      <c r="I1397" s="58" t="str">
        <f t="shared" si="129"/>
        <v/>
      </c>
      <c r="J1397" s="12" t="str">
        <f t="shared" si="130"/>
        <v/>
      </c>
      <c r="K1397" s="78" t="str">
        <f t="shared" si="131"/>
        <v/>
      </c>
    </row>
    <row r="1398" spans="1:11" x14ac:dyDescent="0.2">
      <c r="A1398" s="12" t="str">
        <f>IFERROR(IF(A1397+1&lt;=Duration*VLOOKUP(PaymentFrqcy,Mapping!A:B,2,FALSE),A1397+1,""),"")</f>
        <v/>
      </c>
      <c r="B1398" s="58" t="str">
        <f t="shared" si="132"/>
        <v/>
      </c>
      <c r="C1398" s="59" t="str">
        <f t="shared" si="127"/>
        <v/>
      </c>
      <c r="D1398" s="60" t="str">
        <f t="shared" si="128"/>
        <v/>
      </c>
      <c r="E1398" s="61" t="str">
        <f>IF(A1398="","",InterestRate/VLOOKUP(PaymentFrqcy,Mapping!$A:$B,2,FALSE))</f>
        <v/>
      </c>
      <c r="F1398" s="62" t="str">
        <f>IF(A1398="","",PMT(E1398,Duration*VLOOKUP(PaymentFrqcy,Mapping!A:B,2,FALSE),LoanAmount,,VLOOKUP(PaymentsDue,Mapping!$A:$B,2,FALSE)))</f>
        <v/>
      </c>
      <c r="G1398" s="62" t="str">
        <f>IF(A1398="","",PPMT(E1398,A1398,Duration*VLOOKUP(PaymentFrqcy,Mapping!A:B,2,FALSE),LoanAmount,,VLOOKUP(PaymentsDue,Mapping!$A:$B,2,FALSE)))</f>
        <v/>
      </c>
      <c r="H1398" s="62" t="str">
        <f>IF(A1398="","",IPMT(E1398,A1398,Duration*VLOOKUP(PaymentFrqcy,Mapping!$A:$B,2,FALSE),LoanAmount,,VLOOKUP(PaymentsDue,Mapping!$A:$B,2,FALSE)))</f>
        <v/>
      </c>
      <c r="I1398" s="58" t="str">
        <f t="shared" si="129"/>
        <v/>
      </c>
      <c r="J1398" s="12" t="str">
        <f t="shared" si="130"/>
        <v/>
      </c>
      <c r="K1398" s="78" t="str">
        <f t="shared" si="131"/>
        <v/>
      </c>
    </row>
    <row r="1399" spans="1:11" x14ac:dyDescent="0.2">
      <c r="A1399" s="12" t="str">
        <f>IFERROR(IF(A1398+1&lt;=Duration*VLOOKUP(PaymentFrqcy,Mapping!A:B,2,FALSE),A1398+1,""),"")</f>
        <v/>
      </c>
      <c r="B1399" s="58" t="str">
        <f t="shared" si="132"/>
        <v/>
      </c>
      <c r="C1399" s="59" t="str">
        <f t="shared" si="127"/>
        <v/>
      </c>
      <c r="D1399" s="60" t="str">
        <f t="shared" si="128"/>
        <v/>
      </c>
      <c r="E1399" s="61" t="str">
        <f>IF(A1399="","",InterestRate/VLOOKUP(PaymentFrqcy,Mapping!$A:$B,2,FALSE))</f>
        <v/>
      </c>
      <c r="F1399" s="62" t="str">
        <f>IF(A1399="","",PMT(E1399,Duration*VLOOKUP(PaymentFrqcy,Mapping!A:B,2,FALSE),LoanAmount,,VLOOKUP(PaymentsDue,Mapping!$A:$B,2,FALSE)))</f>
        <v/>
      </c>
      <c r="G1399" s="62" t="str">
        <f>IF(A1399="","",PPMT(E1399,A1399,Duration*VLOOKUP(PaymentFrqcy,Mapping!A:B,2,FALSE),LoanAmount,,VLOOKUP(PaymentsDue,Mapping!$A:$B,2,FALSE)))</f>
        <v/>
      </c>
      <c r="H1399" s="62" t="str">
        <f>IF(A1399="","",IPMT(E1399,A1399,Duration*VLOOKUP(PaymentFrqcy,Mapping!$A:$B,2,FALSE),LoanAmount,,VLOOKUP(PaymentsDue,Mapping!$A:$B,2,FALSE)))</f>
        <v/>
      </c>
      <c r="I1399" s="58" t="str">
        <f t="shared" si="129"/>
        <v/>
      </c>
      <c r="J1399" s="12" t="str">
        <f t="shared" si="130"/>
        <v/>
      </c>
      <c r="K1399" s="78" t="str">
        <f t="shared" si="131"/>
        <v/>
      </c>
    </row>
    <row r="1400" spans="1:11" x14ac:dyDescent="0.2">
      <c r="A1400" s="12" t="str">
        <f>IFERROR(IF(A1399+1&lt;=Duration*VLOOKUP(PaymentFrqcy,Mapping!A:B,2,FALSE),A1399+1,""),"")</f>
        <v/>
      </c>
      <c r="B1400" s="58" t="str">
        <f t="shared" si="132"/>
        <v/>
      </c>
      <c r="C1400" s="59" t="str">
        <f t="shared" si="127"/>
        <v/>
      </c>
      <c r="D1400" s="60" t="str">
        <f t="shared" si="128"/>
        <v/>
      </c>
      <c r="E1400" s="61" t="str">
        <f>IF(A1400="","",InterestRate/VLOOKUP(PaymentFrqcy,Mapping!$A:$B,2,FALSE))</f>
        <v/>
      </c>
      <c r="F1400" s="62" t="str">
        <f>IF(A1400="","",PMT(E1400,Duration*VLOOKUP(PaymentFrqcy,Mapping!A:B,2,FALSE),LoanAmount,,VLOOKUP(PaymentsDue,Mapping!$A:$B,2,FALSE)))</f>
        <v/>
      </c>
      <c r="G1400" s="62" t="str">
        <f>IF(A1400="","",PPMT(E1400,A1400,Duration*VLOOKUP(PaymentFrqcy,Mapping!A:B,2,FALSE),LoanAmount,,VLOOKUP(PaymentsDue,Mapping!$A:$B,2,FALSE)))</f>
        <v/>
      </c>
      <c r="H1400" s="62" t="str">
        <f>IF(A1400="","",IPMT(E1400,A1400,Duration*VLOOKUP(PaymentFrqcy,Mapping!$A:$B,2,FALSE),LoanAmount,,VLOOKUP(PaymentsDue,Mapping!$A:$B,2,FALSE)))</f>
        <v/>
      </c>
      <c r="I1400" s="58" t="str">
        <f t="shared" si="129"/>
        <v/>
      </c>
      <c r="J1400" s="12" t="str">
        <f t="shared" si="130"/>
        <v/>
      </c>
      <c r="K1400" s="78" t="str">
        <f t="shared" si="131"/>
        <v/>
      </c>
    </row>
    <row r="1401" spans="1:11" x14ac:dyDescent="0.2">
      <c r="A1401" s="12" t="str">
        <f>IFERROR(IF(A1400+1&lt;=Duration*VLOOKUP(PaymentFrqcy,Mapping!A:B,2,FALSE),A1400+1,""),"")</f>
        <v/>
      </c>
      <c r="B1401" s="58" t="str">
        <f t="shared" si="132"/>
        <v/>
      </c>
      <c r="C1401" s="59" t="str">
        <f t="shared" si="127"/>
        <v/>
      </c>
      <c r="D1401" s="60" t="str">
        <f t="shared" si="128"/>
        <v/>
      </c>
      <c r="E1401" s="61" t="str">
        <f>IF(A1401="","",InterestRate/VLOOKUP(PaymentFrqcy,Mapping!$A:$B,2,FALSE))</f>
        <v/>
      </c>
      <c r="F1401" s="62" t="str">
        <f>IF(A1401="","",PMT(E1401,Duration*VLOOKUP(PaymentFrqcy,Mapping!A:B,2,FALSE),LoanAmount,,VLOOKUP(PaymentsDue,Mapping!$A:$B,2,FALSE)))</f>
        <v/>
      </c>
      <c r="G1401" s="62" t="str">
        <f>IF(A1401="","",PPMT(E1401,A1401,Duration*VLOOKUP(PaymentFrqcy,Mapping!A:B,2,FALSE),LoanAmount,,VLOOKUP(PaymentsDue,Mapping!$A:$B,2,FALSE)))</f>
        <v/>
      </c>
      <c r="H1401" s="62" t="str">
        <f>IF(A1401="","",IPMT(E1401,A1401,Duration*VLOOKUP(PaymentFrqcy,Mapping!$A:$B,2,FALSE),LoanAmount,,VLOOKUP(PaymentsDue,Mapping!$A:$B,2,FALSE)))</f>
        <v/>
      </c>
      <c r="I1401" s="58" t="str">
        <f t="shared" si="129"/>
        <v/>
      </c>
      <c r="J1401" s="12" t="str">
        <f t="shared" si="130"/>
        <v/>
      </c>
      <c r="K1401" s="78" t="str">
        <f t="shared" si="131"/>
        <v/>
      </c>
    </row>
    <row r="1402" spans="1:11" x14ac:dyDescent="0.2">
      <c r="A1402" s="12" t="str">
        <f>IFERROR(IF(A1401+1&lt;=Duration*VLOOKUP(PaymentFrqcy,Mapping!A:B,2,FALSE),A1401+1,""),"")</f>
        <v/>
      </c>
      <c r="B1402" s="58" t="str">
        <f t="shared" si="132"/>
        <v/>
      </c>
      <c r="C1402" s="59" t="str">
        <f t="shared" si="127"/>
        <v/>
      </c>
      <c r="D1402" s="60" t="str">
        <f t="shared" si="128"/>
        <v/>
      </c>
      <c r="E1402" s="61" t="str">
        <f>IF(A1402="","",InterestRate/VLOOKUP(PaymentFrqcy,Mapping!$A:$B,2,FALSE))</f>
        <v/>
      </c>
      <c r="F1402" s="62" t="str">
        <f>IF(A1402="","",PMT(E1402,Duration*VLOOKUP(PaymentFrqcy,Mapping!A:B,2,FALSE),LoanAmount,,VLOOKUP(PaymentsDue,Mapping!$A:$B,2,FALSE)))</f>
        <v/>
      </c>
      <c r="G1402" s="62" t="str">
        <f>IF(A1402="","",PPMT(E1402,A1402,Duration*VLOOKUP(PaymentFrqcy,Mapping!A:B,2,FALSE),LoanAmount,,VLOOKUP(PaymentsDue,Mapping!$A:$B,2,FALSE)))</f>
        <v/>
      </c>
      <c r="H1402" s="62" t="str">
        <f>IF(A1402="","",IPMT(E1402,A1402,Duration*VLOOKUP(PaymentFrqcy,Mapping!$A:$B,2,FALSE),LoanAmount,,VLOOKUP(PaymentsDue,Mapping!$A:$B,2,FALSE)))</f>
        <v/>
      </c>
      <c r="I1402" s="58" t="str">
        <f t="shared" si="129"/>
        <v/>
      </c>
      <c r="J1402" s="12" t="str">
        <f t="shared" si="130"/>
        <v/>
      </c>
      <c r="K1402" s="78" t="str">
        <f t="shared" si="131"/>
        <v/>
      </c>
    </row>
    <row r="1403" spans="1:11" x14ac:dyDescent="0.2">
      <c r="A1403" s="12" t="str">
        <f>IFERROR(IF(A1402+1&lt;=Duration*VLOOKUP(PaymentFrqcy,Mapping!A:B,2,FALSE),A1402+1,""),"")</f>
        <v/>
      </c>
      <c r="B1403" s="58" t="str">
        <f t="shared" si="132"/>
        <v/>
      </c>
      <c r="C1403" s="59" t="str">
        <f t="shared" si="127"/>
        <v/>
      </c>
      <c r="D1403" s="60" t="str">
        <f t="shared" si="128"/>
        <v/>
      </c>
      <c r="E1403" s="61" t="str">
        <f>IF(A1403="","",InterestRate/VLOOKUP(PaymentFrqcy,Mapping!$A:$B,2,FALSE))</f>
        <v/>
      </c>
      <c r="F1403" s="62" t="str">
        <f>IF(A1403="","",PMT(E1403,Duration*VLOOKUP(PaymentFrqcy,Mapping!A:B,2,FALSE),LoanAmount,,VLOOKUP(PaymentsDue,Mapping!$A:$B,2,FALSE)))</f>
        <v/>
      </c>
      <c r="G1403" s="62" t="str">
        <f>IF(A1403="","",PPMT(E1403,A1403,Duration*VLOOKUP(PaymentFrqcy,Mapping!A:B,2,FALSE),LoanAmount,,VLOOKUP(PaymentsDue,Mapping!$A:$B,2,FALSE)))</f>
        <v/>
      </c>
      <c r="H1403" s="62" t="str">
        <f>IF(A1403="","",IPMT(E1403,A1403,Duration*VLOOKUP(PaymentFrqcy,Mapping!$A:$B,2,FALSE),LoanAmount,,VLOOKUP(PaymentsDue,Mapping!$A:$B,2,FALSE)))</f>
        <v/>
      </c>
      <c r="I1403" s="58" t="str">
        <f t="shared" si="129"/>
        <v/>
      </c>
      <c r="J1403" s="12" t="str">
        <f t="shared" si="130"/>
        <v/>
      </c>
      <c r="K1403" s="78" t="str">
        <f t="shared" si="131"/>
        <v/>
      </c>
    </row>
    <row r="1404" spans="1:11" x14ac:dyDescent="0.2">
      <c r="A1404" s="12" t="str">
        <f>IFERROR(IF(A1403+1&lt;=Duration*VLOOKUP(PaymentFrqcy,Mapping!A:B,2,FALSE),A1403+1,""),"")</f>
        <v/>
      </c>
      <c r="B1404" s="58" t="str">
        <f t="shared" si="132"/>
        <v/>
      </c>
      <c r="C1404" s="59" t="str">
        <f t="shared" si="127"/>
        <v/>
      </c>
      <c r="D1404" s="60" t="str">
        <f t="shared" si="128"/>
        <v/>
      </c>
      <c r="E1404" s="61" t="str">
        <f>IF(A1404="","",InterestRate/VLOOKUP(PaymentFrqcy,Mapping!$A:$B,2,FALSE))</f>
        <v/>
      </c>
      <c r="F1404" s="62" t="str">
        <f>IF(A1404="","",PMT(E1404,Duration*VLOOKUP(PaymentFrqcy,Mapping!A:B,2,FALSE),LoanAmount,,VLOOKUP(PaymentsDue,Mapping!$A:$B,2,FALSE)))</f>
        <v/>
      </c>
      <c r="G1404" s="62" t="str">
        <f>IF(A1404="","",PPMT(E1404,A1404,Duration*VLOOKUP(PaymentFrqcy,Mapping!A:B,2,FALSE),LoanAmount,,VLOOKUP(PaymentsDue,Mapping!$A:$B,2,FALSE)))</f>
        <v/>
      </c>
      <c r="H1404" s="62" t="str">
        <f>IF(A1404="","",IPMT(E1404,A1404,Duration*VLOOKUP(PaymentFrqcy,Mapping!$A:$B,2,FALSE),LoanAmount,,VLOOKUP(PaymentsDue,Mapping!$A:$B,2,FALSE)))</f>
        <v/>
      </c>
      <c r="I1404" s="58" t="str">
        <f t="shared" si="129"/>
        <v/>
      </c>
      <c r="J1404" s="12" t="str">
        <f t="shared" si="130"/>
        <v/>
      </c>
      <c r="K1404" s="78" t="str">
        <f t="shared" si="131"/>
        <v/>
      </c>
    </row>
    <row r="1405" spans="1:11" x14ac:dyDescent="0.2">
      <c r="A1405" s="12" t="str">
        <f>IFERROR(IF(A1404+1&lt;=Duration*VLOOKUP(PaymentFrqcy,Mapping!A:B,2,FALSE),A1404+1,""),"")</f>
        <v/>
      </c>
      <c r="B1405" s="58" t="str">
        <f t="shared" si="132"/>
        <v/>
      </c>
      <c r="C1405" s="59" t="str">
        <f t="shared" si="127"/>
        <v/>
      </c>
      <c r="D1405" s="60" t="str">
        <f t="shared" si="128"/>
        <v/>
      </c>
      <c r="E1405" s="61" t="str">
        <f>IF(A1405="","",InterestRate/VLOOKUP(PaymentFrqcy,Mapping!$A:$B,2,FALSE))</f>
        <v/>
      </c>
      <c r="F1405" s="62" t="str">
        <f>IF(A1405="","",PMT(E1405,Duration*VLOOKUP(PaymentFrqcy,Mapping!A:B,2,FALSE),LoanAmount,,VLOOKUP(PaymentsDue,Mapping!$A:$B,2,FALSE)))</f>
        <v/>
      </c>
      <c r="G1405" s="62" t="str">
        <f>IF(A1405="","",PPMT(E1405,A1405,Duration*VLOOKUP(PaymentFrqcy,Mapping!A:B,2,FALSE),LoanAmount,,VLOOKUP(PaymentsDue,Mapping!$A:$B,2,FALSE)))</f>
        <v/>
      </c>
      <c r="H1405" s="62" t="str">
        <f>IF(A1405="","",IPMT(E1405,A1405,Duration*VLOOKUP(PaymentFrqcy,Mapping!$A:$B,2,FALSE),LoanAmount,,VLOOKUP(PaymentsDue,Mapping!$A:$B,2,FALSE)))</f>
        <v/>
      </c>
      <c r="I1405" s="58" t="str">
        <f t="shared" si="129"/>
        <v/>
      </c>
      <c r="J1405" s="12" t="str">
        <f t="shared" si="130"/>
        <v/>
      </c>
      <c r="K1405" s="78" t="str">
        <f t="shared" si="131"/>
        <v/>
      </c>
    </row>
    <row r="1406" spans="1:11" x14ac:dyDescent="0.2">
      <c r="A1406" s="12" t="str">
        <f>IFERROR(IF(A1405+1&lt;=Duration*VLOOKUP(PaymentFrqcy,Mapping!A:B,2,FALSE),A1405+1,""),"")</f>
        <v/>
      </c>
      <c r="B1406" s="58" t="str">
        <f t="shared" si="132"/>
        <v/>
      </c>
      <c r="C1406" s="59" t="str">
        <f t="shared" si="127"/>
        <v/>
      </c>
      <c r="D1406" s="60" t="str">
        <f t="shared" si="128"/>
        <v/>
      </c>
      <c r="E1406" s="61" t="str">
        <f>IF(A1406="","",InterestRate/VLOOKUP(PaymentFrqcy,Mapping!$A:$B,2,FALSE))</f>
        <v/>
      </c>
      <c r="F1406" s="62" t="str">
        <f>IF(A1406="","",PMT(E1406,Duration*VLOOKUP(PaymentFrqcy,Mapping!A:B,2,FALSE),LoanAmount,,VLOOKUP(PaymentsDue,Mapping!$A:$B,2,FALSE)))</f>
        <v/>
      </c>
      <c r="G1406" s="62" t="str">
        <f>IF(A1406="","",PPMT(E1406,A1406,Duration*VLOOKUP(PaymentFrqcy,Mapping!A:B,2,FALSE),LoanAmount,,VLOOKUP(PaymentsDue,Mapping!$A:$B,2,FALSE)))</f>
        <v/>
      </c>
      <c r="H1406" s="62" t="str">
        <f>IF(A1406="","",IPMT(E1406,A1406,Duration*VLOOKUP(PaymentFrqcy,Mapping!$A:$B,2,FALSE),LoanAmount,,VLOOKUP(PaymentsDue,Mapping!$A:$B,2,FALSE)))</f>
        <v/>
      </c>
      <c r="I1406" s="58" t="str">
        <f t="shared" si="129"/>
        <v/>
      </c>
      <c r="J1406" s="12" t="str">
        <f t="shared" si="130"/>
        <v/>
      </c>
      <c r="K1406" s="78" t="str">
        <f t="shared" si="131"/>
        <v/>
      </c>
    </row>
    <row r="1407" spans="1:11" x14ac:dyDescent="0.2">
      <c r="A1407" s="12" t="str">
        <f>IFERROR(IF(A1406+1&lt;=Duration*VLOOKUP(PaymentFrqcy,Mapping!A:B,2,FALSE),A1406+1,""),"")</f>
        <v/>
      </c>
      <c r="B1407" s="58" t="str">
        <f t="shared" si="132"/>
        <v/>
      </c>
      <c r="C1407" s="59" t="str">
        <f t="shared" si="127"/>
        <v/>
      </c>
      <c r="D1407" s="60" t="str">
        <f t="shared" si="128"/>
        <v/>
      </c>
      <c r="E1407" s="61" t="str">
        <f>IF(A1407="","",InterestRate/VLOOKUP(PaymentFrqcy,Mapping!$A:$B,2,FALSE))</f>
        <v/>
      </c>
      <c r="F1407" s="62" t="str">
        <f>IF(A1407="","",PMT(E1407,Duration*VLOOKUP(PaymentFrqcy,Mapping!A:B,2,FALSE),LoanAmount,,VLOOKUP(PaymentsDue,Mapping!$A:$B,2,FALSE)))</f>
        <v/>
      </c>
      <c r="G1407" s="62" t="str">
        <f>IF(A1407="","",PPMT(E1407,A1407,Duration*VLOOKUP(PaymentFrqcy,Mapping!A:B,2,FALSE),LoanAmount,,VLOOKUP(PaymentsDue,Mapping!$A:$B,2,FALSE)))</f>
        <v/>
      </c>
      <c r="H1407" s="62" t="str">
        <f>IF(A1407="","",IPMT(E1407,A1407,Duration*VLOOKUP(PaymentFrqcy,Mapping!$A:$B,2,FALSE),LoanAmount,,VLOOKUP(PaymentsDue,Mapping!$A:$B,2,FALSE)))</f>
        <v/>
      </c>
      <c r="I1407" s="58" t="str">
        <f t="shared" si="129"/>
        <v/>
      </c>
      <c r="J1407" s="12" t="str">
        <f t="shared" si="130"/>
        <v/>
      </c>
      <c r="K1407" s="78" t="str">
        <f t="shared" si="131"/>
        <v/>
      </c>
    </row>
    <row r="1408" spans="1:11" x14ac:dyDescent="0.2">
      <c r="A1408" s="12" t="str">
        <f>IFERROR(IF(A1407+1&lt;=Duration*VLOOKUP(PaymentFrqcy,Mapping!A:B,2,FALSE),A1407+1,""),"")</f>
        <v/>
      </c>
      <c r="B1408" s="58" t="str">
        <f t="shared" si="132"/>
        <v/>
      </c>
      <c r="C1408" s="59" t="str">
        <f t="shared" si="127"/>
        <v/>
      </c>
      <c r="D1408" s="60" t="str">
        <f t="shared" si="128"/>
        <v/>
      </c>
      <c r="E1408" s="61" t="str">
        <f>IF(A1408="","",InterestRate/VLOOKUP(PaymentFrqcy,Mapping!$A:$B,2,FALSE))</f>
        <v/>
      </c>
      <c r="F1408" s="62" t="str">
        <f>IF(A1408="","",PMT(E1408,Duration*VLOOKUP(PaymentFrqcy,Mapping!A:B,2,FALSE),LoanAmount,,VLOOKUP(PaymentsDue,Mapping!$A:$B,2,FALSE)))</f>
        <v/>
      </c>
      <c r="G1408" s="62" t="str">
        <f>IF(A1408="","",PPMT(E1408,A1408,Duration*VLOOKUP(PaymentFrqcy,Mapping!A:B,2,FALSE),LoanAmount,,VLOOKUP(PaymentsDue,Mapping!$A:$B,2,FALSE)))</f>
        <v/>
      </c>
      <c r="H1408" s="62" t="str">
        <f>IF(A1408="","",IPMT(E1408,A1408,Duration*VLOOKUP(PaymentFrqcy,Mapping!$A:$B,2,FALSE),LoanAmount,,VLOOKUP(PaymentsDue,Mapping!$A:$B,2,FALSE)))</f>
        <v/>
      </c>
      <c r="I1408" s="58" t="str">
        <f t="shared" si="129"/>
        <v/>
      </c>
      <c r="J1408" s="12" t="str">
        <f t="shared" si="130"/>
        <v/>
      </c>
      <c r="K1408" s="78" t="str">
        <f t="shared" si="131"/>
        <v/>
      </c>
    </row>
    <row r="1409" spans="1:11" x14ac:dyDescent="0.2">
      <c r="A1409" s="12" t="str">
        <f>IFERROR(IF(A1408+1&lt;=Duration*VLOOKUP(PaymentFrqcy,Mapping!A:B,2,FALSE),A1408+1,""),"")</f>
        <v/>
      </c>
      <c r="B1409" s="58" t="str">
        <f t="shared" si="132"/>
        <v/>
      </c>
      <c r="C1409" s="59" t="str">
        <f t="shared" si="127"/>
        <v/>
      </c>
      <c r="D1409" s="60" t="str">
        <f t="shared" si="128"/>
        <v/>
      </c>
      <c r="E1409" s="61" t="str">
        <f>IF(A1409="","",InterestRate/VLOOKUP(PaymentFrqcy,Mapping!$A:$B,2,FALSE))</f>
        <v/>
      </c>
      <c r="F1409" s="62" t="str">
        <f>IF(A1409="","",PMT(E1409,Duration*VLOOKUP(PaymentFrqcy,Mapping!A:B,2,FALSE),LoanAmount,,VLOOKUP(PaymentsDue,Mapping!$A:$B,2,FALSE)))</f>
        <v/>
      </c>
      <c r="G1409" s="62" t="str">
        <f>IF(A1409="","",PPMT(E1409,A1409,Duration*VLOOKUP(PaymentFrqcy,Mapping!A:B,2,FALSE),LoanAmount,,VLOOKUP(PaymentsDue,Mapping!$A:$B,2,FALSE)))</f>
        <v/>
      </c>
      <c r="H1409" s="62" t="str">
        <f>IF(A1409="","",IPMT(E1409,A1409,Duration*VLOOKUP(PaymentFrqcy,Mapping!$A:$B,2,FALSE),LoanAmount,,VLOOKUP(PaymentsDue,Mapping!$A:$B,2,FALSE)))</f>
        <v/>
      </c>
      <c r="I1409" s="58" t="str">
        <f t="shared" si="129"/>
        <v/>
      </c>
      <c r="J1409" s="12" t="str">
        <f t="shared" si="130"/>
        <v/>
      </c>
      <c r="K1409" s="78" t="str">
        <f t="shared" si="131"/>
        <v/>
      </c>
    </row>
    <row r="1410" spans="1:11" x14ac:dyDescent="0.2">
      <c r="A1410" s="12" t="str">
        <f>IFERROR(IF(A1409+1&lt;=Duration*VLOOKUP(PaymentFrqcy,Mapping!A:B,2,FALSE),A1409+1,""),"")</f>
        <v/>
      </c>
      <c r="B1410" s="58" t="str">
        <f t="shared" si="132"/>
        <v/>
      </c>
      <c r="C1410" s="59" t="str">
        <f t="shared" si="127"/>
        <v/>
      </c>
      <c r="D1410" s="60" t="str">
        <f t="shared" si="128"/>
        <v/>
      </c>
      <c r="E1410" s="61" t="str">
        <f>IF(A1410="","",InterestRate/VLOOKUP(PaymentFrqcy,Mapping!$A:$B,2,FALSE))</f>
        <v/>
      </c>
      <c r="F1410" s="62" t="str">
        <f>IF(A1410="","",PMT(E1410,Duration*VLOOKUP(PaymentFrqcy,Mapping!A:B,2,FALSE),LoanAmount,,VLOOKUP(PaymentsDue,Mapping!$A:$B,2,FALSE)))</f>
        <v/>
      </c>
      <c r="G1410" s="62" t="str">
        <f>IF(A1410="","",PPMT(E1410,A1410,Duration*VLOOKUP(PaymentFrqcy,Mapping!A:B,2,FALSE),LoanAmount,,VLOOKUP(PaymentsDue,Mapping!$A:$B,2,FALSE)))</f>
        <v/>
      </c>
      <c r="H1410" s="62" t="str">
        <f>IF(A1410="","",IPMT(E1410,A1410,Duration*VLOOKUP(PaymentFrqcy,Mapping!$A:$B,2,FALSE),LoanAmount,,VLOOKUP(PaymentsDue,Mapping!$A:$B,2,FALSE)))</f>
        <v/>
      </c>
      <c r="I1410" s="58" t="str">
        <f t="shared" si="129"/>
        <v/>
      </c>
      <c r="J1410" s="12" t="str">
        <f t="shared" si="130"/>
        <v/>
      </c>
      <c r="K1410" s="78" t="str">
        <f t="shared" si="131"/>
        <v/>
      </c>
    </row>
    <row r="1411" spans="1:11" x14ac:dyDescent="0.2">
      <c r="A1411" s="12" t="str">
        <f>IFERROR(IF(A1410+1&lt;=Duration*VLOOKUP(PaymentFrqcy,Mapping!A:B,2,FALSE),A1410+1,""),"")</f>
        <v/>
      </c>
      <c r="B1411" s="58" t="str">
        <f t="shared" si="132"/>
        <v/>
      </c>
      <c r="C1411" s="59" t="str">
        <f t="shared" si="127"/>
        <v/>
      </c>
      <c r="D1411" s="60" t="str">
        <f t="shared" si="128"/>
        <v/>
      </c>
      <c r="E1411" s="61" t="str">
        <f>IF(A1411="","",InterestRate/VLOOKUP(PaymentFrqcy,Mapping!$A:$B,2,FALSE))</f>
        <v/>
      </c>
      <c r="F1411" s="62" t="str">
        <f>IF(A1411="","",PMT(E1411,Duration*VLOOKUP(PaymentFrqcy,Mapping!A:B,2,FALSE),LoanAmount,,VLOOKUP(PaymentsDue,Mapping!$A:$B,2,FALSE)))</f>
        <v/>
      </c>
      <c r="G1411" s="62" t="str">
        <f>IF(A1411="","",PPMT(E1411,A1411,Duration*VLOOKUP(PaymentFrqcy,Mapping!A:B,2,FALSE),LoanAmount,,VLOOKUP(PaymentsDue,Mapping!$A:$B,2,FALSE)))</f>
        <v/>
      </c>
      <c r="H1411" s="62" t="str">
        <f>IF(A1411="","",IPMT(E1411,A1411,Duration*VLOOKUP(PaymentFrqcy,Mapping!$A:$B,2,FALSE),LoanAmount,,VLOOKUP(PaymentsDue,Mapping!$A:$B,2,FALSE)))</f>
        <v/>
      </c>
      <c r="I1411" s="58" t="str">
        <f t="shared" si="129"/>
        <v/>
      </c>
      <c r="J1411" s="12" t="str">
        <f t="shared" si="130"/>
        <v/>
      </c>
      <c r="K1411" s="78" t="str">
        <f t="shared" si="131"/>
        <v/>
      </c>
    </row>
    <row r="1412" spans="1:11" x14ac:dyDescent="0.2">
      <c r="A1412" s="12" t="str">
        <f>IFERROR(IF(A1411+1&lt;=Duration*VLOOKUP(PaymentFrqcy,Mapping!A:B,2,FALSE),A1411+1,""),"")</f>
        <v/>
      </c>
      <c r="B1412" s="58" t="str">
        <f t="shared" si="132"/>
        <v/>
      </c>
      <c r="C1412" s="59" t="str">
        <f t="shared" si="127"/>
        <v/>
      </c>
      <c r="D1412" s="60" t="str">
        <f t="shared" si="128"/>
        <v/>
      </c>
      <c r="E1412" s="61" t="str">
        <f>IF(A1412="","",InterestRate/VLOOKUP(PaymentFrqcy,Mapping!$A:$B,2,FALSE))</f>
        <v/>
      </c>
      <c r="F1412" s="62" t="str">
        <f>IF(A1412="","",PMT(E1412,Duration*VLOOKUP(PaymentFrqcy,Mapping!A:B,2,FALSE),LoanAmount,,VLOOKUP(PaymentsDue,Mapping!$A:$B,2,FALSE)))</f>
        <v/>
      </c>
      <c r="G1412" s="62" t="str">
        <f>IF(A1412="","",PPMT(E1412,A1412,Duration*VLOOKUP(PaymentFrqcy,Mapping!A:B,2,FALSE),LoanAmount,,VLOOKUP(PaymentsDue,Mapping!$A:$B,2,FALSE)))</f>
        <v/>
      </c>
      <c r="H1412" s="62" t="str">
        <f>IF(A1412="","",IPMT(E1412,A1412,Duration*VLOOKUP(PaymentFrqcy,Mapping!$A:$B,2,FALSE),LoanAmount,,VLOOKUP(PaymentsDue,Mapping!$A:$B,2,FALSE)))</f>
        <v/>
      </c>
      <c r="I1412" s="58" t="str">
        <f t="shared" si="129"/>
        <v/>
      </c>
      <c r="J1412" s="12" t="str">
        <f t="shared" si="130"/>
        <v/>
      </c>
      <c r="K1412" s="78" t="str">
        <f t="shared" si="131"/>
        <v/>
      </c>
    </row>
    <row r="1413" spans="1:11" x14ac:dyDescent="0.2">
      <c r="A1413" s="12" t="str">
        <f>IFERROR(IF(A1412+1&lt;=Duration*VLOOKUP(PaymentFrqcy,Mapping!A:B,2,FALSE),A1412+1,""),"")</f>
        <v/>
      </c>
      <c r="B1413" s="58" t="str">
        <f t="shared" si="132"/>
        <v/>
      </c>
      <c r="C1413" s="59" t="str">
        <f t="shared" si="127"/>
        <v/>
      </c>
      <c r="D1413" s="60" t="str">
        <f t="shared" si="128"/>
        <v/>
      </c>
      <c r="E1413" s="61" t="str">
        <f>IF(A1413="","",InterestRate/VLOOKUP(PaymentFrqcy,Mapping!$A:$B,2,FALSE))</f>
        <v/>
      </c>
      <c r="F1413" s="62" t="str">
        <f>IF(A1413="","",PMT(E1413,Duration*VLOOKUP(PaymentFrqcy,Mapping!A:B,2,FALSE),LoanAmount,,VLOOKUP(PaymentsDue,Mapping!$A:$B,2,FALSE)))</f>
        <v/>
      </c>
      <c r="G1413" s="62" t="str">
        <f>IF(A1413="","",PPMT(E1413,A1413,Duration*VLOOKUP(PaymentFrqcy,Mapping!A:B,2,FALSE),LoanAmount,,VLOOKUP(PaymentsDue,Mapping!$A:$B,2,FALSE)))</f>
        <v/>
      </c>
      <c r="H1413" s="62" t="str">
        <f>IF(A1413="","",IPMT(E1413,A1413,Duration*VLOOKUP(PaymentFrqcy,Mapping!$A:$B,2,FALSE),LoanAmount,,VLOOKUP(PaymentsDue,Mapping!$A:$B,2,FALSE)))</f>
        <v/>
      </c>
      <c r="I1413" s="58" t="str">
        <f t="shared" si="129"/>
        <v/>
      </c>
      <c r="J1413" s="12" t="str">
        <f t="shared" si="130"/>
        <v/>
      </c>
      <c r="K1413" s="78" t="str">
        <f t="shared" si="131"/>
        <v/>
      </c>
    </row>
    <row r="1414" spans="1:11" x14ac:dyDescent="0.2">
      <c r="A1414" s="12" t="str">
        <f>IFERROR(IF(A1413+1&lt;=Duration*VLOOKUP(PaymentFrqcy,Mapping!A:B,2,FALSE),A1413+1,""),"")</f>
        <v/>
      </c>
      <c r="B1414" s="58" t="str">
        <f t="shared" si="132"/>
        <v/>
      </c>
      <c r="C1414" s="59" t="str">
        <f t="shared" si="127"/>
        <v/>
      </c>
      <c r="D1414" s="60" t="str">
        <f t="shared" si="128"/>
        <v/>
      </c>
      <c r="E1414" s="61" t="str">
        <f>IF(A1414="","",InterestRate/VLOOKUP(PaymentFrqcy,Mapping!$A:$B,2,FALSE))</f>
        <v/>
      </c>
      <c r="F1414" s="62" t="str">
        <f>IF(A1414="","",PMT(E1414,Duration*VLOOKUP(PaymentFrqcy,Mapping!A:B,2,FALSE),LoanAmount,,VLOOKUP(PaymentsDue,Mapping!$A:$B,2,FALSE)))</f>
        <v/>
      </c>
      <c r="G1414" s="62" t="str">
        <f>IF(A1414="","",PPMT(E1414,A1414,Duration*VLOOKUP(PaymentFrqcy,Mapping!A:B,2,FALSE),LoanAmount,,VLOOKUP(PaymentsDue,Mapping!$A:$B,2,FALSE)))</f>
        <v/>
      </c>
      <c r="H1414" s="62" t="str">
        <f>IF(A1414="","",IPMT(E1414,A1414,Duration*VLOOKUP(PaymentFrqcy,Mapping!$A:$B,2,FALSE),LoanAmount,,VLOOKUP(PaymentsDue,Mapping!$A:$B,2,FALSE)))</f>
        <v/>
      </c>
      <c r="I1414" s="58" t="str">
        <f t="shared" si="129"/>
        <v/>
      </c>
      <c r="J1414" s="12" t="str">
        <f t="shared" si="130"/>
        <v/>
      </c>
      <c r="K1414" s="78" t="str">
        <f t="shared" si="131"/>
        <v/>
      </c>
    </row>
    <row r="1415" spans="1:11" x14ac:dyDescent="0.2">
      <c r="A1415" s="12" t="str">
        <f>IFERROR(IF(A1414+1&lt;=Duration*VLOOKUP(PaymentFrqcy,Mapping!A:B,2,FALSE),A1414+1,""),"")</f>
        <v/>
      </c>
      <c r="B1415" s="58" t="str">
        <f t="shared" si="132"/>
        <v/>
      </c>
      <c r="C1415" s="59" t="str">
        <f t="shared" si="127"/>
        <v/>
      </c>
      <c r="D1415" s="60" t="str">
        <f t="shared" si="128"/>
        <v/>
      </c>
      <c r="E1415" s="61" t="str">
        <f>IF(A1415="","",InterestRate/VLOOKUP(PaymentFrqcy,Mapping!$A:$B,2,FALSE))</f>
        <v/>
      </c>
      <c r="F1415" s="62" t="str">
        <f>IF(A1415="","",PMT(E1415,Duration*VLOOKUP(PaymentFrqcy,Mapping!A:B,2,FALSE),LoanAmount,,VLOOKUP(PaymentsDue,Mapping!$A:$B,2,FALSE)))</f>
        <v/>
      </c>
      <c r="G1415" s="62" t="str">
        <f>IF(A1415="","",PPMT(E1415,A1415,Duration*VLOOKUP(PaymentFrqcy,Mapping!A:B,2,FALSE),LoanAmount,,VLOOKUP(PaymentsDue,Mapping!$A:$B,2,FALSE)))</f>
        <v/>
      </c>
      <c r="H1415" s="62" t="str">
        <f>IF(A1415="","",IPMT(E1415,A1415,Duration*VLOOKUP(PaymentFrqcy,Mapping!$A:$B,2,FALSE),LoanAmount,,VLOOKUP(PaymentsDue,Mapping!$A:$B,2,FALSE)))</f>
        <v/>
      </c>
      <c r="I1415" s="58" t="str">
        <f t="shared" si="129"/>
        <v/>
      </c>
      <c r="J1415" s="12" t="str">
        <f t="shared" si="130"/>
        <v/>
      </c>
      <c r="K1415" s="78" t="str">
        <f t="shared" si="131"/>
        <v/>
      </c>
    </row>
    <row r="1416" spans="1:11" x14ac:dyDescent="0.2">
      <c r="A1416" s="12" t="str">
        <f>IFERROR(IF(A1415+1&lt;=Duration*VLOOKUP(PaymentFrqcy,Mapping!A:B,2,FALSE),A1415+1,""),"")</f>
        <v/>
      </c>
      <c r="B1416" s="58" t="str">
        <f t="shared" si="132"/>
        <v/>
      </c>
      <c r="C1416" s="59" t="str">
        <f t="shared" si="127"/>
        <v/>
      </c>
      <c r="D1416" s="60" t="str">
        <f t="shared" si="128"/>
        <v/>
      </c>
      <c r="E1416" s="61" t="str">
        <f>IF(A1416="","",InterestRate/VLOOKUP(PaymentFrqcy,Mapping!$A:$B,2,FALSE))</f>
        <v/>
      </c>
      <c r="F1416" s="62" t="str">
        <f>IF(A1416="","",PMT(E1416,Duration*VLOOKUP(PaymentFrqcy,Mapping!A:B,2,FALSE),LoanAmount,,VLOOKUP(PaymentsDue,Mapping!$A:$B,2,FALSE)))</f>
        <v/>
      </c>
      <c r="G1416" s="62" t="str">
        <f>IF(A1416="","",PPMT(E1416,A1416,Duration*VLOOKUP(PaymentFrqcy,Mapping!A:B,2,FALSE),LoanAmount,,VLOOKUP(PaymentsDue,Mapping!$A:$B,2,FALSE)))</f>
        <v/>
      </c>
      <c r="H1416" s="62" t="str">
        <f>IF(A1416="","",IPMT(E1416,A1416,Duration*VLOOKUP(PaymentFrqcy,Mapping!$A:$B,2,FALSE),LoanAmount,,VLOOKUP(PaymentsDue,Mapping!$A:$B,2,FALSE)))</f>
        <v/>
      </c>
      <c r="I1416" s="58" t="str">
        <f t="shared" si="129"/>
        <v/>
      </c>
      <c r="J1416" s="12" t="str">
        <f t="shared" si="130"/>
        <v/>
      </c>
      <c r="K1416" s="78" t="str">
        <f t="shared" si="131"/>
        <v/>
      </c>
    </row>
    <row r="1417" spans="1:11" x14ac:dyDescent="0.2">
      <c r="A1417" s="12" t="str">
        <f>IFERROR(IF(A1416+1&lt;=Duration*VLOOKUP(PaymentFrqcy,Mapping!A:B,2,FALSE),A1416+1,""),"")</f>
        <v/>
      </c>
      <c r="B1417" s="58" t="str">
        <f t="shared" si="132"/>
        <v/>
      </c>
      <c r="C1417" s="59" t="str">
        <f t="shared" si="127"/>
        <v/>
      </c>
      <c r="D1417" s="60" t="str">
        <f t="shared" si="128"/>
        <v/>
      </c>
      <c r="E1417" s="61" t="str">
        <f>IF(A1417="","",InterestRate/VLOOKUP(PaymentFrqcy,Mapping!$A:$B,2,FALSE))</f>
        <v/>
      </c>
      <c r="F1417" s="62" t="str">
        <f>IF(A1417="","",PMT(E1417,Duration*VLOOKUP(PaymentFrqcy,Mapping!A:B,2,FALSE),LoanAmount,,VLOOKUP(PaymentsDue,Mapping!$A:$B,2,FALSE)))</f>
        <v/>
      </c>
      <c r="G1417" s="62" t="str">
        <f>IF(A1417="","",PPMT(E1417,A1417,Duration*VLOOKUP(PaymentFrqcy,Mapping!A:B,2,FALSE),LoanAmount,,VLOOKUP(PaymentsDue,Mapping!$A:$B,2,FALSE)))</f>
        <v/>
      </c>
      <c r="H1417" s="62" t="str">
        <f>IF(A1417="","",IPMT(E1417,A1417,Duration*VLOOKUP(PaymentFrqcy,Mapping!$A:$B,2,FALSE),LoanAmount,,VLOOKUP(PaymentsDue,Mapping!$A:$B,2,FALSE)))</f>
        <v/>
      </c>
      <c r="I1417" s="58" t="str">
        <f t="shared" si="129"/>
        <v/>
      </c>
      <c r="J1417" s="12" t="str">
        <f t="shared" si="130"/>
        <v/>
      </c>
      <c r="K1417" s="78" t="str">
        <f t="shared" si="131"/>
        <v/>
      </c>
    </row>
    <row r="1418" spans="1:11" x14ac:dyDescent="0.2">
      <c r="A1418" s="12" t="str">
        <f>IFERROR(IF(A1417+1&lt;=Duration*VLOOKUP(PaymentFrqcy,Mapping!A:B,2,FALSE),A1417+1,""),"")</f>
        <v/>
      </c>
      <c r="B1418" s="58" t="str">
        <f t="shared" si="132"/>
        <v/>
      </c>
      <c r="C1418" s="59" t="str">
        <f t="shared" si="127"/>
        <v/>
      </c>
      <c r="D1418" s="60" t="str">
        <f t="shared" si="128"/>
        <v/>
      </c>
      <c r="E1418" s="61" t="str">
        <f>IF(A1418="","",InterestRate/VLOOKUP(PaymentFrqcy,Mapping!$A:$B,2,FALSE))</f>
        <v/>
      </c>
      <c r="F1418" s="62" t="str">
        <f>IF(A1418="","",PMT(E1418,Duration*VLOOKUP(PaymentFrqcy,Mapping!A:B,2,FALSE),LoanAmount,,VLOOKUP(PaymentsDue,Mapping!$A:$B,2,FALSE)))</f>
        <v/>
      </c>
      <c r="G1418" s="62" t="str">
        <f>IF(A1418="","",PPMT(E1418,A1418,Duration*VLOOKUP(PaymentFrqcy,Mapping!A:B,2,FALSE),LoanAmount,,VLOOKUP(PaymentsDue,Mapping!$A:$B,2,FALSE)))</f>
        <v/>
      </c>
      <c r="H1418" s="62" t="str">
        <f>IF(A1418="","",IPMT(E1418,A1418,Duration*VLOOKUP(PaymentFrqcy,Mapping!$A:$B,2,FALSE),LoanAmount,,VLOOKUP(PaymentsDue,Mapping!$A:$B,2,FALSE)))</f>
        <v/>
      </c>
      <c r="I1418" s="58" t="str">
        <f t="shared" si="129"/>
        <v/>
      </c>
      <c r="J1418" s="12" t="str">
        <f t="shared" si="130"/>
        <v/>
      </c>
      <c r="K1418" s="78" t="str">
        <f t="shared" si="131"/>
        <v/>
      </c>
    </row>
    <row r="1419" spans="1:11" x14ac:dyDescent="0.2">
      <c r="A1419" s="12" t="str">
        <f>IFERROR(IF(A1418+1&lt;=Duration*VLOOKUP(PaymentFrqcy,Mapping!A:B,2,FALSE),A1418+1,""),"")</f>
        <v/>
      </c>
      <c r="B1419" s="58" t="str">
        <f t="shared" si="132"/>
        <v/>
      </c>
      <c r="C1419" s="59" t="str">
        <f t="shared" si="127"/>
        <v/>
      </c>
      <c r="D1419" s="60" t="str">
        <f t="shared" si="128"/>
        <v/>
      </c>
      <c r="E1419" s="61" t="str">
        <f>IF(A1419="","",InterestRate/VLOOKUP(PaymentFrqcy,Mapping!$A:$B,2,FALSE))</f>
        <v/>
      </c>
      <c r="F1419" s="62" t="str">
        <f>IF(A1419="","",PMT(E1419,Duration*VLOOKUP(PaymentFrqcy,Mapping!A:B,2,FALSE),LoanAmount,,VLOOKUP(PaymentsDue,Mapping!$A:$B,2,FALSE)))</f>
        <v/>
      </c>
      <c r="G1419" s="62" t="str">
        <f>IF(A1419="","",PPMT(E1419,A1419,Duration*VLOOKUP(PaymentFrqcy,Mapping!A:B,2,FALSE),LoanAmount,,VLOOKUP(PaymentsDue,Mapping!$A:$B,2,FALSE)))</f>
        <v/>
      </c>
      <c r="H1419" s="62" t="str">
        <f>IF(A1419="","",IPMT(E1419,A1419,Duration*VLOOKUP(PaymentFrqcy,Mapping!$A:$B,2,FALSE),LoanAmount,,VLOOKUP(PaymentsDue,Mapping!$A:$B,2,FALSE)))</f>
        <v/>
      </c>
      <c r="I1419" s="58" t="str">
        <f t="shared" si="129"/>
        <v/>
      </c>
      <c r="J1419" s="12" t="str">
        <f t="shared" si="130"/>
        <v/>
      </c>
      <c r="K1419" s="78" t="str">
        <f t="shared" si="131"/>
        <v/>
      </c>
    </row>
    <row r="1420" spans="1:11" x14ac:dyDescent="0.2">
      <c r="A1420" s="12" t="str">
        <f>IFERROR(IF(A1419+1&lt;=Duration*VLOOKUP(PaymentFrqcy,Mapping!A:B,2,FALSE),A1419+1,""),"")</f>
        <v/>
      </c>
      <c r="B1420" s="58" t="str">
        <f t="shared" si="132"/>
        <v/>
      </c>
      <c r="C1420" s="59" t="str">
        <f t="shared" si="127"/>
        <v/>
      </c>
      <c r="D1420" s="60" t="str">
        <f t="shared" si="128"/>
        <v/>
      </c>
      <c r="E1420" s="61" t="str">
        <f>IF(A1420="","",InterestRate/VLOOKUP(PaymentFrqcy,Mapping!$A:$B,2,FALSE))</f>
        <v/>
      </c>
      <c r="F1420" s="62" t="str">
        <f>IF(A1420="","",PMT(E1420,Duration*VLOOKUP(PaymentFrqcy,Mapping!A:B,2,FALSE),LoanAmount,,VLOOKUP(PaymentsDue,Mapping!$A:$B,2,FALSE)))</f>
        <v/>
      </c>
      <c r="G1420" s="62" t="str">
        <f>IF(A1420="","",PPMT(E1420,A1420,Duration*VLOOKUP(PaymentFrqcy,Mapping!A:B,2,FALSE),LoanAmount,,VLOOKUP(PaymentsDue,Mapping!$A:$B,2,FALSE)))</f>
        <v/>
      </c>
      <c r="H1420" s="62" t="str">
        <f>IF(A1420="","",IPMT(E1420,A1420,Duration*VLOOKUP(PaymentFrqcy,Mapping!$A:$B,2,FALSE),LoanAmount,,VLOOKUP(PaymentsDue,Mapping!$A:$B,2,FALSE)))</f>
        <v/>
      </c>
      <c r="I1420" s="58" t="str">
        <f t="shared" si="129"/>
        <v/>
      </c>
      <c r="J1420" s="12" t="str">
        <f t="shared" si="130"/>
        <v/>
      </c>
      <c r="K1420" s="78" t="str">
        <f t="shared" si="131"/>
        <v/>
      </c>
    </row>
    <row r="1421" spans="1:11" x14ac:dyDescent="0.2">
      <c r="A1421" s="12" t="str">
        <f>IFERROR(IF(A1420+1&lt;=Duration*VLOOKUP(PaymentFrqcy,Mapping!A:B,2,FALSE),A1420+1,""),"")</f>
        <v/>
      </c>
      <c r="B1421" s="58" t="str">
        <f t="shared" si="132"/>
        <v/>
      </c>
      <c r="C1421" s="59" t="str">
        <f t="shared" si="127"/>
        <v/>
      </c>
      <c r="D1421" s="60" t="str">
        <f t="shared" si="128"/>
        <v/>
      </c>
      <c r="E1421" s="61" t="str">
        <f>IF(A1421="","",InterestRate/VLOOKUP(PaymentFrqcy,Mapping!$A:$B,2,FALSE))</f>
        <v/>
      </c>
      <c r="F1421" s="62" t="str">
        <f>IF(A1421="","",PMT(E1421,Duration*VLOOKUP(PaymentFrqcy,Mapping!A:B,2,FALSE),LoanAmount,,VLOOKUP(PaymentsDue,Mapping!$A:$B,2,FALSE)))</f>
        <v/>
      </c>
      <c r="G1421" s="62" t="str">
        <f>IF(A1421="","",PPMT(E1421,A1421,Duration*VLOOKUP(PaymentFrqcy,Mapping!A:B,2,FALSE),LoanAmount,,VLOOKUP(PaymentsDue,Mapping!$A:$B,2,FALSE)))</f>
        <v/>
      </c>
      <c r="H1421" s="62" t="str">
        <f>IF(A1421="","",IPMT(E1421,A1421,Duration*VLOOKUP(PaymentFrqcy,Mapping!$A:$B,2,FALSE),LoanAmount,,VLOOKUP(PaymentsDue,Mapping!$A:$B,2,FALSE)))</f>
        <v/>
      </c>
      <c r="I1421" s="58" t="str">
        <f t="shared" si="129"/>
        <v/>
      </c>
      <c r="J1421" s="12" t="str">
        <f t="shared" si="130"/>
        <v/>
      </c>
      <c r="K1421" s="78" t="str">
        <f t="shared" si="131"/>
        <v/>
      </c>
    </row>
    <row r="1422" spans="1:11" x14ac:dyDescent="0.2">
      <c r="A1422" s="12" t="str">
        <f>IFERROR(IF(A1421+1&lt;=Duration*VLOOKUP(PaymentFrqcy,Mapping!A:B,2,FALSE),A1421+1,""),"")</f>
        <v/>
      </c>
      <c r="B1422" s="58" t="str">
        <f t="shared" si="132"/>
        <v/>
      </c>
      <c r="C1422" s="59" t="str">
        <f t="shared" si="127"/>
        <v/>
      </c>
      <c r="D1422" s="60" t="str">
        <f t="shared" si="128"/>
        <v/>
      </c>
      <c r="E1422" s="61" t="str">
        <f>IF(A1422="","",InterestRate/VLOOKUP(PaymentFrqcy,Mapping!$A:$B,2,FALSE))</f>
        <v/>
      </c>
      <c r="F1422" s="62" t="str">
        <f>IF(A1422="","",PMT(E1422,Duration*VLOOKUP(PaymentFrqcy,Mapping!A:B,2,FALSE),LoanAmount,,VLOOKUP(PaymentsDue,Mapping!$A:$B,2,FALSE)))</f>
        <v/>
      </c>
      <c r="G1422" s="62" t="str">
        <f>IF(A1422="","",PPMT(E1422,A1422,Duration*VLOOKUP(PaymentFrqcy,Mapping!A:B,2,FALSE),LoanAmount,,VLOOKUP(PaymentsDue,Mapping!$A:$B,2,FALSE)))</f>
        <v/>
      </c>
      <c r="H1422" s="62" t="str">
        <f>IF(A1422="","",IPMT(E1422,A1422,Duration*VLOOKUP(PaymentFrqcy,Mapping!$A:$B,2,FALSE),LoanAmount,,VLOOKUP(PaymentsDue,Mapping!$A:$B,2,FALSE)))</f>
        <v/>
      </c>
      <c r="I1422" s="58" t="str">
        <f t="shared" si="129"/>
        <v/>
      </c>
      <c r="J1422" s="12" t="str">
        <f t="shared" si="130"/>
        <v/>
      </c>
      <c r="K1422" s="78" t="str">
        <f t="shared" si="131"/>
        <v/>
      </c>
    </row>
    <row r="1423" spans="1:11" x14ac:dyDescent="0.2">
      <c r="A1423" s="12" t="str">
        <f>IFERROR(IF(A1422+1&lt;=Duration*VLOOKUP(PaymentFrqcy,Mapping!A:B,2,FALSE),A1422+1,""),"")</f>
        <v/>
      </c>
      <c r="B1423" s="58" t="str">
        <f t="shared" si="132"/>
        <v/>
      </c>
      <c r="C1423" s="59" t="str">
        <f t="shared" si="127"/>
        <v/>
      </c>
      <c r="D1423" s="60" t="str">
        <f t="shared" si="128"/>
        <v/>
      </c>
      <c r="E1423" s="61" t="str">
        <f>IF(A1423="","",InterestRate/VLOOKUP(PaymentFrqcy,Mapping!$A:$B,2,FALSE))</f>
        <v/>
      </c>
      <c r="F1423" s="62" t="str">
        <f>IF(A1423="","",PMT(E1423,Duration*VLOOKUP(PaymentFrqcy,Mapping!A:B,2,FALSE),LoanAmount,,VLOOKUP(PaymentsDue,Mapping!$A:$B,2,FALSE)))</f>
        <v/>
      </c>
      <c r="G1423" s="62" t="str">
        <f>IF(A1423="","",PPMT(E1423,A1423,Duration*VLOOKUP(PaymentFrqcy,Mapping!A:B,2,FALSE),LoanAmount,,VLOOKUP(PaymentsDue,Mapping!$A:$B,2,FALSE)))</f>
        <v/>
      </c>
      <c r="H1423" s="62" t="str">
        <f>IF(A1423="","",IPMT(E1423,A1423,Duration*VLOOKUP(PaymentFrqcy,Mapping!$A:$B,2,FALSE),LoanAmount,,VLOOKUP(PaymentsDue,Mapping!$A:$B,2,FALSE)))</f>
        <v/>
      </c>
      <c r="I1423" s="58" t="str">
        <f t="shared" si="129"/>
        <v/>
      </c>
      <c r="J1423" s="12" t="str">
        <f t="shared" si="130"/>
        <v/>
      </c>
      <c r="K1423" s="78" t="str">
        <f t="shared" si="131"/>
        <v/>
      </c>
    </row>
    <row r="1424" spans="1:11" x14ac:dyDescent="0.2">
      <c r="A1424" s="12" t="str">
        <f>IFERROR(IF(A1423+1&lt;=Duration*VLOOKUP(PaymentFrqcy,Mapping!A:B,2,FALSE),A1423+1,""),"")</f>
        <v/>
      </c>
      <c r="B1424" s="58" t="str">
        <f t="shared" si="132"/>
        <v/>
      </c>
      <c r="C1424" s="59" t="str">
        <f t="shared" si="127"/>
        <v/>
      </c>
      <c r="D1424" s="60" t="str">
        <f t="shared" si="128"/>
        <v/>
      </c>
      <c r="E1424" s="61" t="str">
        <f>IF(A1424="","",InterestRate/VLOOKUP(PaymentFrqcy,Mapping!$A:$B,2,FALSE))</f>
        <v/>
      </c>
      <c r="F1424" s="62" t="str">
        <f>IF(A1424="","",PMT(E1424,Duration*VLOOKUP(PaymentFrqcy,Mapping!A:B,2,FALSE),LoanAmount,,VLOOKUP(PaymentsDue,Mapping!$A:$B,2,FALSE)))</f>
        <v/>
      </c>
      <c r="G1424" s="62" t="str">
        <f>IF(A1424="","",PPMT(E1424,A1424,Duration*VLOOKUP(PaymentFrqcy,Mapping!A:B,2,FALSE),LoanAmount,,VLOOKUP(PaymentsDue,Mapping!$A:$B,2,FALSE)))</f>
        <v/>
      </c>
      <c r="H1424" s="62" t="str">
        <f>IF(A1424="","",IPMT(E1424,A1424,Duration*VLOOKUP(PaymentFrqcy,Mapping!$A:$B,2,FALSE),LoanAmount,,VLOOKUP(PaymentsDue,Mapping!$A:$B,2,FALSE)))</f>
        <v/>
      </c>
      <c r="I1424" s="58" t="str">
        <f t="shared" si="129"/>
        <v/>
      </c>
      <c r="J1424" s="12" t="str">
        <f t="shared" si="130"/>
        <v/>
      </c>
      <c r="K1424" s="78" t="str">
        <f t="shared" si="131"/>
        <v/>
      </c>
    </row>
    <row r="1425" spans="1:11" x14ac:dyDescent="0.2">
      <c r="A1425" s="12" t="str">
        <f>IFERROR(IF(A1424+1&lt;=Duration*VLOOKUP(PaymentFrqcy,Mapping!A:B,2,FALSE),A1424+1,""),"")</f>
        <v/>
      </c>
      <c r="B1425" s="58" t="str">
        <f t="shared" si="132"/>
        <v/>
      </c>
      <c r="C1425" s="59" t="str">
        <f t="shared" si="127"/>
        <v/>
      </c>
      <c r="D1425" s="60" t="str">
        <f t="shared" si="128"/>
        <v/>
      </c>
      <c r="E1425" s="61" t="str">
        <f>IF(A1425="","",InterestRate/VLOOKUP(PaymentFrqcy,Mapping!$A:$B,2,FALSE))</f>
        <v/>
      </c>
      <c r="F1425" s="62" t="str">
        <f>IF(A1425="","",PMT(E1425,Duration*VLOOKUP(PaymentFrqcy,Mapping!A:B,2,FALSE),LoanAmount,,VLOOKUP(PaymentsDue,Mapping!$A:$B,2,FALSE)))</f>
        <v/>
      </c>
      <c r="G1425" s="62" t="str">
        <f>IF(A1425="","",PPMT(E1425,A1425,Duration*VLOOKUP(PaymentFrqcy,Mapping!A:B,2,FALSE),LoanAmount,,VLOOKUP(PaymentsDue,Mapping!$A:$B,2,FALSE)))</f>
        <v/>
      </c>
      <c r="H1425" s="62" t="str">
        <f>IF(A1425="","",IPMT(E1425,A1425,Duration*VLOOKUP(PaymentFrqcy,Mapping!$A:$B,2,FALSE),LoanAmount,,VLOOKUP(PaymentsDue,Mapping!$A:$B,2,FALSE)))</f>
        <v/>
      </c>
      <c r="I1425" s="58" t="str">
        <f t="shared" si="129"/>
        <v/>
      </c>
      <c r="J1425" s="12" t="str">
        <f t="shared" si="130"/>
        <v/>
      </c>
      <c r="K1425" s="78" t="str">
        <f t="shared" si="131"/>
        <v/>
      </c>
    </row>
    <row r="1426" spans="1:11" x14ac:dyDescent="0.2">
      <c r="A1426" s="12" t="str">
        <f>IFERROR(IF(A1425+1&lt;=Duration*VLOOKUP(PaymentFrqcy,Mapping!A:B,2,FALSE),A1425+1,""),"")</f>
        <v/>
      </c>
      <c r="B1426" s="58" t="str">
        <f t="shared" si="132"/>
        <v/>
      </c>
      <c r="C1426" s="59" t="str">
        <f t="shared" si="127"/>
        <v/>
      </c>
      <c r="D1426" s="60" t="str">
        <f t="shared" si="128"/>
        <v/>
      </c>
      <c r="E1426" s="61" t="str">
        <f>IF(A1426="","",InterestRate/VLOOKUP(PaymentFrqcy,Mapping!$A:$B,2,FALSE))</f>
        <v/>
      </c>
      <c r="F1426" s="62" t="str">
        <f>IF(A1426="","",PMT(E1426,Duration*VLOOKUP(PaymentFrqcy,Mapping!A:B,2,FALSE),LoanAmount,,VLOOKUP(PaymentsDue,Mapping!$A:$B,2,FALSE)))</f>
        <v/>
      </c>
      <c r="G1426" s="62" t="str">
        <f>IF(A1426="","",PPMT(E1426,A1426,Duration*VLOOKUP(PaymentFrqcy,Mapping!A:B,2,FALSE),LoanAmount,,VLOOKUP(PaymentsDue,Mapping!$A:$B,2,FALSE)))</f>
        <v/>
      </c>
      <c r="H1426" s="62" t="str">
        <f>IF(A1426="","",IPMT(E1426,A1426,Duration*VLOOKUP(PaymentFrqcy,Mapping!$A:$B,2,FALSE),LoanAmount,,VLOOKUP(PaymentsDue,Mapping!$A:$B,2,FALSE)))</f>
        <v/>
      </c>
      <c r="I1426" s="58" t="str">
        <f t="shared" si="129"/>
        <v/>
      </c>
      <c r="J1426" s="12" t="str">
        <f t="shared" si="130"/>
        <v/>
      </c>
      <c r="K1426" s="78" t="str">
        <f t="shared" si="131"/>
        <v/>
      </c>
    </row>
    <row r="1427" spans="1:11" x14ac:dyDescent="0.2">
      <c r="A1427" s="12" t="str">
        <f>IFERROR(IF(A1426+1&lt;=Duration*VLOOKUP(PaymentFrqcy,Mapping!A:B,2,FALSE),A1426+1,""),"")</f>
        <v/>
      </c>
      <c r="B1427" s="58" t="str">
        <f t="shared" si="132"/>
        <v/>
      </c>
      <c r="C1427" s="59" t="str">
        <f t="shared" si="127"/>
        <v/>
      </c>
      <c r="D1427" s="60" t="str">
        <f t="shared" si="128"/>
        <v/>
      </c>
      <c r="E1427" s="61" t="str">
        <f>IF(A1427="","",InterestRate/VLOOKUP(PaymentFrqcy,Mapping!$A:$B,2,FALSE))</f>
        <v/>
      </c>
      <c r="F1427" s="62" t="str">
        <f>IF(A1427="","",PMT(E1427,Duration*VLOOKUP(PaymentFrqcy,Mapping!A:B,2,FALSE),LoanAmount,,VLOOKUP(PaymentsDue,Mapping!$A:$B,2,FALSE)))</f>
        <v/>
      </c>
      <c r="G1427" s="62" t="str">
        <f>IF(A1427="","",PPMT(E1427,A1427,Duration*VLOOKUP(PaymentFrqcy,Mapping!A:B,2,FALSE),LoanAmount,,VLOOKUP(PaymentsDue,Mapping!$A:$B,2,FALSE)))</f>
        <v/>
      </c>
      <c r="H1427" s="62" t="str">
        <f>IF(A1427="","",IPMT(E1427,A1427,Duration*VLOOKUP(PaymentFrqcy,Mapping!$A:$B,2,FALSE),LoanAmount,,VLOOKUP(PaymentsDue,Mapping!$A:$B,2,FALSE)))</f>
        <v/>
      </c>
      <c r="I1427" s="58" t="str">
        <f t="shared" si="129"/>
        <v/>
      </c>
      <c r="J1427" s="12" t="str">
        <f t="shared" si="130"/>
        <v/>
      </c>
      <c r="K1427" s="78" t="str">
        <f t="shared" si="131"/>
        <v/>
      </c>
    </row>
    <row r="1428" spans="1:11" x14ac:dyDescent="0.2">
      <c r="A1428" s="12" t="str">
        <f>IFERROR(IF(A1427+1&lt;=Duration*VLOOKUP(PaymentFrqcy,Mapping!A:B,2,FALSE),A1427+1,""),"")</f>
        <v/>
      </c>
      <c r="B1428" s="58" t="str">
        <f t="shared" si="132"/>
        <v/>
      </c>
      <c r="C1428" s="59" t="str">
        <f t="shared" si="127"/>
        <v/>
      </c>
      <c r="D1428" s="60" t="str">
        <f t="shared" si="128"/>
        <v/>
      </c>
      <c r="E1428" s="61" t="str">
        <f>IF(A1428="","",InterestRate/VLOOKUP(PaymentFrqcy,Mapping!$A:$B,2,FALSE))</f>
        <v/>
      </c>
      <c r="F1428" s="62" t="str">
        <f>IF(A1428="","",PMT(E1428,Duration*VLOOKUP(PaymentFrqcy,Mapping!A:B,2,FALSE),LoanAmount,,VLOOKUP(PaymentsDue,Mapping!$A:$B,2,FALSE)))</f>
        <v/>
      </c>
      <c r="G1428" s="62" t="str">
        <f>IF(A1428="","",PPMT(E1428,A1428,Duration*VLOOKUP(PaymentFrqcy,Mapping!A:B,2,FALSE),LoanAmount,,VLOOKUP(PaymentsDue,Mapping!$A:$B,2,FALSE)))</f>
        <v/>
      </c>
      <c r="H1428" s="62" t="str">
        <f>IF(A1428="","",IPMT(E1428,A1428,Duration*VLOOKUP(PaymentFrqcy,Mapping!$A:$B,2,FALSE),LoanAmount,,VLOOKUP(PaymentsDue,Mapping!$A:$B,2,FALSE)))</f>
        <v/>
      </c>
      <c r="I1428" s="58" t="str">
        <f t="shared" si="129"/>
        <v/>
      </c>
      <c r="J1428" s="12" t="str">
        <f t="shared" si="130"/>
        <v/>
      </c>
      <c r="K1428" s="78" t="str">
        <f t="shared" si="131"/>
        <v/>
      </c>
    </row>
    <row r="1429" spans="1:11" x14ac:dyDescent="0.2">
      <c r="A1429" s="12" t="str">
        <f>IFERROR(IF(A1428+1&lt;=Duration*VLOOKUP(PaymentFrqcy,Mapping!A:B,2,FALSE),A1428+1,""),"")</f>
        <v/>
      </c>
      <c r="B1429" s="58" t="str">
        <f t="shared" si="132"/>
        <v/>
      </c>
      <c r="C1429" s="59" t="str">
        <f t="shared" si="127"/>
        <v/>
      </c>
      <c r="D1429" s="60" t="str">
        <f t="shared" si="128"/>
        <v/>
      </c>
      <c r="E1429" s="61" t="str">
        <f>IF(A1429="","",InterestRate/VLOOKUP(PaymentFrqcy,Mapping!$A:$B,2,FALSE))</f>
        <v/>
      </c>
      <c r="F1429" s="62" t="str">
        <f>IF(A1429="","",PMT(E1429,Duration*VLOOKUP(PaymentFrqcy,Mapping!A:B,2,FALSE),LoanAmount,,VLOOKUP(PaymentsDue,Mapping!$A:$B,2,FALSE)))</f>
        <v/>
      </c>
      <c r="G1429" s="62" t="str">
        <f>IF(A1429="","",PPMT(E1429,A1429,Duration*VLOOKUP(PaymentFrqcy,Mapping!A:B,2,FALSE),LoanAmount,,VLOOKUP(PaymentsDue,Mapping!$A:$B,2,FALSE)))</f>
        <v/>
      </c>
      <c r="H1429" s="62" t="str">
        <f>IF(A1429="","",IPMT(E1429,A1429,Duration*VLOOKUP(PaymentFrqcy,Mapping!$A:$B,2,FALSE),LoanAmount,,VLOOKUP(PaymentsDue,Mapping!$A:$B,2,FALSE)))</f>
        <v/>
      </c>
      <c r="I1429" s="58" t="str">
        <f t="shared" si="129"/>
        <v/>
      </c>
      <c r="J1429" s="12" t="str">
        <f t="shared" si="130"/>
        <v/>
      </c>
      <c r="K1429" s="78" t="str">
        <f t="shared" si="131"/>
        <v/>
      </c>
    </row>
    <row r="1430" spans="1:11" x14ac:dyDescent="0.2">
      <c r="A1430" s="12" t="str">
        <f>IFERROR(IF(A1429+1&lt;=Duration*VLOOKUP(PaymentFrqcy,Mapping!A:B,2,FALSE),A1429+1,""),"")</f>
        <v/>
      </c>
      <c r="B1430" s="58" t="str">
        <f t="shared" si="132"/>
        <v/>
      </c>
      <c r="C1430" s="59" t="str">
        <f t="shared" si="127"/>
        <v/>
      </c>
      <c r="D1430" s="60" t="str">
        <f t="shared" si="128"/>
        <v/>
      </c>
      <c r="E1430" s="61" t="str">
        <f>IF(A1430="","",InterestRate/VLOOKUP(PaymentFrqcy,Mapping!$A:$B,2,FALSE))</f>
        <v/>
      </c>
      <c r="F1430" s="62" t="str">
        <f>IF(A1430="","",PMT(E1430,Duration*VLOOKUP(PaymentFrqcy,Mapping!A:B,2,FALSE),LoanAmount,,VLOOKUP(PaymentsDue,Mapping!$A:$B,2,FALSE)))</f>
        <v/>
      </c>
      <c r="G1430" s="62" t="str">
        <f>IF(A1430="","",PPMT(E1430,A1430,Duration*VLOOKUP(PaymentFrqcy,Mapping!A:B,2,FALSE),LoanAmount,,VLOOKUP(PaymentsDue,Mapping!$A:$B,2,FALSE)))</f>
        <v/>
      </c>
      <c r="H1430" s="62" t="str">
        <f>IF(A1430="","",IPMT(E1430,A1430,Duration*VLOOKUP(PaymentFrqcy,Mapping!$A:$B,2,FALSE),LoanAmount,,VLOOKUP(PaymentsDue,Mapping!$A:$B,2,FALSE)))</f>
        <v/>
      </c>
      <c r="I1430" s="58" t="str">
        <f t="shared" si="129"/>
        <v/>
      </c>
      <c r="J1430" s="12" t="str">
        <f t="shared" si="130"/>
        <v/>
      </c>
      <c r="K1430" s="78" t="str">
        <f t="shared" si="131"/>
        <v/>
      </c>
    </row>
    <row r="1431" spans="1:11" x14ac:dyDescent="0.2">
      <c r="A1431" s="12" t="str">
        <f>IFERROR(IF(A1430+1&lt;=Duration*VLOOKUP(PaymentFrqcy,Mapping!A:B,2,FALSE),A1430+1,""),"")</f>
        <v/>
      </c>
      <c r="B1431" s="58" t="str">
        <f t="shared" si="132"/>
        <v/>
      </c>
      <c r="C1431" s="59" t="str">
        <f t="shared" si="127"/>
        <v/>
      </c>
      <c r="D1431" s="60" t="str">
        <f t="shared" si="128"/>
        <v/>
      </c>
      <c r="E1431" s="61" t="str">
        <f>IF(A1431="","",InterestRate/VLOOKUP(PaymentFrqcy,Mapping!$A:$B,2,FALSE))</f>
        <v/>
      </c>
      <c r="F1431" s="62" t="str">
        <f>IF(A1431="","",PMT(E1431,Duration*VLOOKUP(PaymentFrqcy,Mapping!A:B,2,FALSE),LoanAmount,,VLOOKUP(PaymentsDue,Mapping!$A:$B,2,FALSE)))</f>
        <v/>
      </c>
      <c r="G1431" s="62" t="str">
        <f>IF(A1431="","",PPMT(E1431,A1431,Duration*VLOOKUP(PaymentFrqcy,Mapping!A:B,2,FALSE),LoanAmount,,VLOOKUP(PaymentsDue,Mapping!$A:$B,2,FALSE)))</f>
        <v/>
      </c>
      <c r="H1431" s="62" t="str">
        <f>IF(A1431="","",IPMT(E1431,A1431,Duration*VLOOKUP(PaymentFrqcy,Mapping!$A:$B,2,FALSE),LoanAmount,,VLOOKUP(PaymentsDue,Mapping!$A:$B,2,FALSE)))</f>
        <v/>
      </c>
      <c r="I1431" s="58" t="str">
        <f t="shared" si="129"/>
        <v/>
      </c>
      <c r="J1431" s="12" t="str">
        <f t="shared" si="130"/>
        <v/>
      </c>
      <c r="K1431" s="78" t="str">
        <f t="shared" si="131"/>
        <v/>
      </c>
    </row>
    <row r="1432" spans="1:11" x14ac:dyDescent="0.2">
      <c r="A1432" s="12" t="str">
        <f>IFERROR(IF(A1431+1&lt;=Duration*VLOOKUP(PaymentFrqcy,Mapping!A:B,2,FALSE),A1431+1,""),"")</f>
        <v/>
      </c>
      <c r="B1432" s="58" t="str">
        <f t="shared" si="132"/>
        <v/>
      </c>
      <c r="C1432" s="59" t="str">
        <f t="shared" si="127"/>
        <v/>
      </c>
      <c r="D1432" s="60" t="str">
        <f t="shared" si="128"/>
        <v/>
      </c>
      <c r="E1432" s="61" t="str">
        <f>IF(A1432="","",InterestRate/VLOOKUP(PaymentFrqcy,Mapping!$A:$B,2,FALSE))</f>
        <v/>
      </c>
      <c r="F1432" s="62" t="str">
        <f>IF(A1432="","",PMT(E1432,Duration*VLOOKUP(PaymentFrqcy,Mapping!A:B,2,FALSE),LoanAmount,,VLOOKUP(PaymentsDue,Mapping!$A:$B,2,FALSE)))</f>
        <v/>
      </c>
      <c r="G1432" s="62" t="str">
        <f>IF(A1432="","",PPMT(E1432,A1432,Duration*VLOOKUP(PaymentFrqcy,Mapping!A:B,2,FALSE),LoanAmount,,VLOOKUP(PaymentsDue,Mapping!$A:$B,2,FALSE)))</f>
        <v/>
      </c>
      <c r="H1432" s="62" t="str">
        <f>IF(A1432="","",IPMT(E1432,A1432,Duration*VLOOKUP(PaymentFrqcy,Mapping!$A:$B,2,FALSE),LoanAmount,,VLOOKUP(PaymentsDue,Mapping!$A:$B,2,FALSE)))</f>
        <v/>
      </c>
      <c r="I1432" s="58" t="str">
        <f t="shared" si="129"/>
        <v/>
      </c>
      <c r="J1432" s="12" t="str">
        <f t="shared" si="130"/>
        <v/>
      </c>
      <c r="K1432" s="78" t="str">
        <f t="shared" si="131"/>
        <v/>
      </c>
    </row>
    <row r="1433" spans="1:11" x14ac:dyDescent="0.2">
      <c r="A1433" s="12" t="str">
        <f>IFERROR(IF(A1432+1&lt;=Duration*VLOOKUP(PaymentFrqcy,Mapping!A:B,2,FALSE),A1432+1,""),"")</f>
        <v/>
      </c>
      <c r="B1433" s="58" t="str">
        <f t="shared" si="132"/>
        <v/>
      </c>
      <c r="C1433" s="59" t="str">
        <f t="shared" si="127"/>
        <v/>
      </c>
      <c r="D1433" s="60" t="str">
        <f t="shared" si="128"/>
        <v/>
      </c>
      <c r="E1433" s="61" t="str">
        <f>IF(A1433="","",InterestRate/VLOOKUP(PaymentFrqcy,Mapping!$A:$B,2,FALSE))</f>
        <v/>
      </c>
      <c r="F1433" s="62" t="str">
        <f>IF(A1433="","",PMT(E1433,Duration*VLOOKUP(PaymentFrqcy,Mapping!A:B,2,FALSE),LoanAmount,,VLOOKUP(PaymentsDue,Mapping!$A:$B,2,FALSE)))</f>
        <v/>
      </c>
      <c r="G1433" s="62" t="str">
        <f>IF(A1433="","",PPMT(E1433,A1433,Duration*VLOOKUP(PaymentFrqcy,Mapping!A:B,2,FALSE),LoanAmount,,VLOOKUP(PaymentsDue,Mapping!$A:$B,2,FALSE)))</f>
        <v/>
      </c>
      <c r="H1433" s="62" t="str">
        <f>IF(A1433="","",IPMT(E1433,A1433,Duration*VLOOKUP(PaymentFrqcy,Mapping!$A:$B,2,FALSE),LoanAmount,,VLOOKUP(PaymentsDue,Mapping!$A:$B,2,FALSE)))</f>
        <v/>
      </c>
      <c r="I1433" s="58" t="str">
        <f t="shared" si="129"/>
        <v/>
      </c>
      <c r="J1433" s="12" t="str">
        <f t="shared" si="130"/>
        <v/>
      </c>
      <c r="K1433" s="78" t="str">
        <f t="shared" si="131"/>
        <v/>
      </c>
    </row>
    <row r="1434" spans="1:11" x14ac:dyDescent="0.2">
      <c r="A1434" s="12" t="str">
        <f>IFERROR(IF(A1433+1&lt;=Duration*VLOOKUP(PaymentFrqcy,Mapping!A:B,2,FALSE),A1433+1,""),"")</f>
        <v/>
      </c>
      <c r="B1434" s="58" t="str">
        <f t="shared" si="132"/>
        <v/>
      </c>
      <c r="C1434" s="59" t="str">
        <f t="shared" si="127"/>
        <v/>
      </c>
      <c r="D1434" s="60" t="str">
        <f t="shared" si="128"/>
        <v/>
      </c>
      <c r="E1434" s="61" t="str">
        <f>IF(A1434="","",InterestRate/VLOOKUP(PaymentFrqcy,Mapping!$A:$B,2,FALSE))</f>
        <v/>
      </c>
      <c r="F1434" s="62" t="str">
        <f>IF(A1434="","",PMT(E1434,Duration*VLOOKUP(PaymentFrqcy,Mapping!A:B,2,FALSE),LoanAmount,,VLOOKUP(PaymentsDue,Mapping!$A:$B,2,FALSE)))</f>
        <v/>
      </c>
      <c r="G1434" s="62" t="str">
        <f>IF(A1434="","",PPMT(E1434,A1434,Duration*VLOOKUP(PaymentFrqcy,Mapping!A:B,2,FALSE),LoanAmount,,VLOOKUP(PaymentsDue,Mapping!$A:$B,2,FALSE)))</f>
        <v/>
      </c>
      <c r="H1434" s="62" t="str">
        <f>IF(A1434="","",IPMT(E1434,A1434,Duration*VLOOKUP(PaymentFrqcy,Mapping!$A:$B,2,FALSE),LoanAmount,,VLOOKUP(PaymentsDue,Mapping!$A:$B,2,FALSE)))</f>
        <v/>
      </c>
      <c r="I1434" s="58" t="str">
        <f t="shared" si="129"/>
        <v/>
      </c>
      <c r="J1434" s="12" t="str">
        <f t="shared" si="130"/>
        <v/>
      </c>
      <c r="K1434" s="78" t="str">
        <f t="shared" si="131"/>
        <v/>
      </c>
    </row>
    <row r="1435" spans="1:11" x14ac:dyDescent="0.2">
      <c r="A1435" s="12" t="str">
        <f>IFERROR(IF(A1434+1&lt;=Duration*VLOOKUP(PaymentFrqcy,Mapping!A:B,2,FALSE),A1434+1,""),"")</f>
        <v/>
      </c>
      <c r="B1435" s="58" t="str">
        <f t="shared" si="132"/>
        <v/>
      </c>
      <c r="C1435" s="59" t="str">
        <f t="shared" si="127"/>
        <v/>
      </c>
      <c r="D1435" s="60" t="str">
        <f t="shared" si="128"/>
        <v/>
      </c>
      <c r="E1435" s="61" t="str">
        <f>IF(A1435="","",InterestRate/VLOOKUP(PaymentFrqcy,Mapping!$A:$B,2,FALSE))</f>
        <v/>
      </c>
      <c r="F1435" s="62" t="str">
        <f>IF(A1435="","",PMT(E1435,Duration*VLOOKUP(PaymentFrqcy,Mapping!A:B,2,FALSE),LoanAmount,,VLOOKUP(PaymentsDue,Mapping!$A:$B,2,FALSE)))</f>
        <v/>
      </c>
      <c r="G1435" s="62" t="str">
        <f>IF(A1435="","",PPMT(E1435,A1435,Duration*VLOOKUP(PaymentFrqcy,Mapping!A:B,2,FALSE),LoanAmount,,VLOOKUP(PaymentsDue,Mapping!$A:$B,2,FALSE)))</f>
        <v/>
      </c>
      <c r="H1435" s="62" t="str">
        <f>IF(A1435="","",IPMT(E1435,A1435,Duration*VLOOKUP(PaymentFrqcy,Mapping!$A:$B,2,FALSE),LoanAmount,,VLOOKUP(PaymentsDue,Mapping!$A:$B,2,FALSE)))</f>
        <v/>
      </c>
      <c r="I1435" s="58" t="str">
        <f t="shared" si="129"/>
        <v/>
      </c>
      <c r="J1435" s="12" t="str">
        <f t="shared" si="130"/>
        <v/>
      </c>
      <c r="K1435" s="78" t="str">
        <f t="shared" si="131"/>
        <v/>
      </c>
    </row>
    <row r="1436" spans="1:11" x14ac:dyDescent="0.2">
      <c r="A1436" s="12" t="str">
        <f>IFERROR(IF(A1435+1&lt;=Duration*VLOOKUP(PaymentFrqcy,Mapping!A:B,2,FALSE),A1435+1,""),"")</f>
        <v/>
      </c>
      <c r="B1436" s="58" t="str">
        <f t="shared" si="132"/>
        <v/>
      </c>
      <c r="C1436" s="59" t="str">
        <f t="shared" si="127"/>
        <v/>
      </c>
      <c r="D1436" s="60" t="str">
        <f t="shared" si="128"/>
        <v/>
      </c>
      <c r="E1436" s="61" t="str">
        <f>IF(A1436="","",InterestRate/VLOOKUP(PaymentFrqcy,Mapping!$A:$B,2,FALSE))</f>
        <v/>
      </c>
      <c r="F1436" s="62" t="str">
        <f>IF(A1436="","",PMT(E1436,Duration*VLOOKUP(PaymentFrqcy,Mapping!A:B,2,FALSE),LoanAmount,,VLOOKUP(PaymentsDue,Mapping!$A:$B,2,FALSE)))</f>
        <v/>
      </c>
      <c r="G1436" s="62" t="str">
        <f>IF(A1436="","",PPMT(E1436,A1436,Duration*VLOOKUP(PaymentFrqcy,Mapping!A:B,2,FALSE),LoanAmount,,VLOOKUP(PaymentsDue,Mapping!$A:$B,2,FALSE)))</f>
        <v/>
      </c>
      <c r="H1436" s="62" t="str">
        <f>IF(A1436="","",IPMT(E1436,A1436,Duration*VLOOKUP(PaymentFrqcy,Mapping!$A:$B,2,FALSE),LoanAmount,,VLOOKUP(PaymentsDue,Mapping!$A:$B,2,FALSE)))</f>
        <v/>
      </c>
      <c r="I1436" s="58" t="str">
        <f t="shared" si="129"/>
        <v/>
      </c>
      <c r="J1436" s="12" t="str">
        <f t="shared" si="130"/>
        <v/>
      </c>
      <c r="K1436" s="78" t="str">
        <f t="shared" si="131"/>
        <v/>
      </c>
    </row>
    <row r="1437" spans="1:11" x14ac:dyDescent="0.2">
      <c r="A1437" s="12" t="str">
        <f>IFERROR(IF(A1436+1&lt;=Duration*VLOOKUP(PaymentFrqcy,Mapping!A:B,2,FALSE),A1436+1,""),"")</f>
        <v/>
      </c>
      <c r="B1437" s="58" t="str">
        <f t="shared" si="132"/>
        <v/>
      </c>
      <c r="C1437" s="59" t="str">
        <f t="shared" si="127"/>
        <v/>
      </c>
      <c r="D1437" s="60" t="str">
        <f t="shared" si="128"/>
        <v/>
      </c>
      <c r="E1437" s="61" t="str">
        <f>IF(A1437="","",InterestRate/VLOOKUP(PaymentFrqcy,Mapping!$A:$B,2,FALSE))</f>
        <v/>
      </c>
      <c r="F1437" s="62" t="str">
        <f>IF(A1437="","",PMT(E1437,Duration*VLOOKUP(PaymentFrqcy,Mapping!A:B,2,FALSE),LoanAmount,,VLOOKUP(PaymentsDue,Mapping!$A:$B,2,FALSE)))</f>
        <v/>
      </c>
      <c r="G1437" s="62" t="str">
        <f>IF(A1437="","",PPMT(E1437,A1437,Duration*VLOOKUP(PaymentFrqcy,Mapping!A:B,2,FALSE),LoanAmount,,VLOOKUP(PaymentsDue,Mapping!$A:$B,2,FALSE)))</f>
        <v/>
      </c>
      <c r="H1437" s="62" t="str">
        <f>IF(A1437="","",IPMT(E1437,A1437,Duration*VLOOKUP(PaymentFrqcy,Mapping!$A:$B,2,FALSE),LoanAmount,,VLOOKUP(PaymentsDue,Mapping!$A:$B,2,FALSE)))</f>
        <v/>
      </c>
      <c r="I1437" s="58" t="str">
        <f t="shared" si="129"/>
        <v/>
      </c>
      <c r="J1437" s="12" t="str">
        <f t="shared" si="130"/>
        <v/>
      </c>
      <c r="K1437" s="78" t="str">
        <f t="shared" si="131"/>
        <v/>
      </c>
    </row>
    <row r="1438" spans="1:11" x14ac:dyDescent="0.2">
      <c r="A1438" s="12" t="str">
        <f>IFERROR(IF(A1437+1&lt;=Duration*VLOOKUP(PaymentFrqcy,Mapping!A:B,2,FALSE),A1437+1,""),"")</f>
        <v/>
      </c>
      <c r="B1438" s="58" t="str">
        <f t="shared" si="132"/>
        <v/>
      </c>
      <c r="C1438" s="59" t="str">
        <f t="shared" si="127"/>
        <v/>
      </c>
      <c r="D1438" s="60" t="str">
        <f t="shared" si="128"/>
        <v/>
      </c>
      <c r="E1438" s="61" t="str">
        <f>IF(A1438="","",InterestRate/VLOOKUP(PaymentFrqcy,Mapping!$A:$B,2,FALSE))</f>
        <v/>
      </c>
      <c r="F1438" s="62" t="str">
        <f>IF(A1438="","",PMT(E1438,Duration*VLOOKUP(PaymentFrqcy,Mapping!A:B,2,FALSE),LoanAmount,,VLOOKUP(PaymentsDue,Mapping!$A:$B,2,FALSE)))</f>
        <v/>
      </c>
      <c r="G1438" s="62" t="str">
        <f>IF(A1438="","",PPMT(E1438,A1438,Duration*VLOOKUP(PaymentFrqcy,Mapping!A:B,2,FALSE),LoanAmount,,VLOOKUP(PaymentsDue,Mapping!$A:$B,2,FALSE)))</f>
        <v/>
      </c>
      <c r="H1438" s="62" t="str">
        <f>IF(A1438="","",IPMT(E1438,A1438,Duration*VLOOKUP(PaymentFrqcy,Mapping!$A:$B,2,FALSE),LoanAmount,,VLOOKUP(PaymentsDue,Mapping!$A:$B,2,FALSE)))</f>
        <v/>
      </c>
      <c r="I1438" s="58" t="str">
        <f t="shared" si="129"/>
        <v/>
      </c>
      <c r="J1438" s="12" t="str">
        <f t="shared" si="130"/>
        <v/>
      </c>
      <c r="K1438" s="78" t="str">
        <f t="shared" si="131"/>
        <v/>
      </c>
    </row>
    <row r="1439" spans="1:11" x14ac:dyDescent="0.2">
      <c r="A1439" s="12" t="str">
        <f>IFERROR(IF(A1438+1&lt;=Duration*VLOOKUP(PaymentFrqcy,Mapping!A:B,2,FALSE),A1438+1,""),"")</f>
        <v/>
      </c>
      <c r="B1439" s="58" t="str">
        <f t="shared" si="132"/>
        <v/>
      </c>
      <c r="C1439" s="59" t="str">
        <f t="shared" si="127"/>
        <v/>
      </c>
      <c r="D1439" s="60" t="str">
        <f t="shared" si="128"/>
        <v/>
      </c>
      <c r="E1439" s="61" t="str">
        <f>IF(A1439="","",InterestRate/VLOOKUP(PaymentFrqcy,Mapping!$A:$B,2,FALSE))</f>
        <v/>
      </c>
      <c r="F1439" s="62" t="str">
        <f>IF(A1439="","",PMT(E1439,Duration*VLOOKUP(PaymentFrqcy,Mapping!A:B,2,FALSE),LoanAmount,,VLOOKUP(PaymentsDue,Mapping!$A:$B,2,FALSE)))</f>
        <v/>
      </c>
      <c r="G1439" s="62" t="str">
        <f>IF(A1439="","",PPMT(E1439,A1439,Duration*VLOOKUP(PaymentFrqcy,Mapping!A:B,2,FALSE),LoanAmount,,VLOOKUP(PaymentsDue,Mapping!$A:$B,2,FALSE)))</f>
        <v/>
      </c>
      <c r="H1439" s="62" t="str">
        <f>IF(A1439="","",IPMT(E1439,A1439,Duration*VLOOKUP(PaymentFrqcy,Mapping!$A:$B,2,FALSE),LoanAmount,,VLOOKUP(PaymentsDue,Mapping!$A:$B,2,FALSE)))</f>
        <v/>
      </c>
      <c r="I1439" s="58" t="str">
        <f t="shared" si="129"/>
        <v/>
      </c>
      <c r="J1439" s="12" t="str">
        <f t="shared" si="130"/>
        <v/>
      </c>
      <c r="K1439" s="78" t="str">
        <f t="shared" si="131"/>
        <v/>
      </c>
    </row>
    <row r="1440" spans="1:11" x14ac:dyDescent="0.2">
      <c r="A1440" s="12" t="str">
        <f>IFERROR(IF(A1439+1&lt;=Duration*VLOOKUP(PaymentFrqcy,Mapping!A:B,2,FALSE),A1439+1,""),"")</f>
        <v/>
      </c>
      <c r="B1440" s="58" t="str">
        <f t="shared" si="132"/>
        <v/>
      </c>
      <c r="C1440" s="59" t="str">
        <f t="shared" si="127"/>
        <v/>
      </c>
      <c r="D1440" s="60" t="str">
        <f t="shared" si="128"/>
        <v/>
      </c>
      <c r="E1440" s="61" t="str">
        <f>IF(A1440="","",InterestRate/VLOOKUP(PaymentFrqcy,Mapping!$A:$B,2,FALSE))</f>
        <v/>
      </c>
      <c r="F1440" s="62" t="str">
        <f>IF(A1440="","",PMT(E1440,Duration*VLOOKUP(PaymentFrqcy,Mapping!A:B,2,FALSE),LoanAmount,,VLOOKUP(PaymentsDue,Mapping!$A:$B,2,FALSE)))</f>
        <v/>
      </c>
      <c r="G1440" s="62" t="str">
        <f>IF(A1440="","",PPMT(E1440,A1440,Duration*VLOOKUP(PaymentFrqcy,Mapping!A:B,2,FALSE),LoanAmount,,VLOOKUP(PaymentsDue,Mapping!$A:$B,2,FALSE)))</f>
        <v/>
      </c>
      <c r="H1440" s="62" t="str">
        <f>IF(A1440="","",IPMT(E1440,A1440,Duration*VLOOKUP(PaymentFrqcy,Mapping!$A:$B,2,FALSE),LoanAmount,,VLOOKUP(PaymentsDue,Mapping!$A:$B,2,FALSE)))</f>
        <v/>
      </c>
      <c r="I1440" s="58" t="str">
        <f t="shared" si="129"/>
        <v/>
      </c>
      <c r="J1440" s="12" t="str">
        <f t="shared" si="130"/>
        <v/>
      </c>
      <c r="K1440" s="78" t="str">
        <f t="shared" si="131"/>
        <v/>
      </c>
    </row>
    <row r="1441" spans="1:11" x14ac:dyDescent="0.2">
      <c r="A1441" s="12" t="str">
        <f>IFERROR(IF(A1440+1&lt;=Duration*VLOOKUP(PaymentFrqcy,Mapping!A:B,2,FALSE),A1440+1,""),"")</f>
        <v/>
      </c>
      <c r="B1441" s="58" t="str">
        <f t="shared" si="132"/>
        <v/>
      </c>
      <c r="C1441" s="59" t="str">
        <f t="shared" si="127"/>
        <v/>
      </c>
      <c r="D1441" s="60" t="str">
        <f t="shared" si="128"/>
        <v/>
      </c>
      <c r="E1441" s="61" t="str">
        <f>IF(A1441="","",InterestRate/VLOOKUP(PaymentFrqcy,Mapping!$A:$B,2,FALSE))</f>
        <v/>
      </c>
      <c r="F1441" s="62" t="str">
        <f>IF(A1441="","",PMT(E1441,Duration*VLOOKUP(PaymentFrqcy,Mapping!A:B,2,FALSE),LoanAmount,,VLOOKUP(PaymentsDue,Mapping!$A:$B,2,FALSE)))</f>
        <v/>
      </c>
      <c r="G1441" s="62" t="str">
        <f>IF(A1441="","",PPMT(E1441,A1441,Duration*VLOOKUP(PaymentFrqcy,Mapping!A:B,2,FALSE),LoanAmount,,VLOOKUP(PaymentsDue,Mapping!$A:$B,2,FALSE)))</f>
        <v/>
      </c>
      <c r="H1441" s="62" t="str">
        <f>IF(A1441="","",IPMT(E1441,A1441,Duration*VLOOKUP(PaymentFrqcy,Mapping!$A:$B,2,FALSE),LoanAmount,,VLOOKUP(PaymentsDue,Mapping!$A:$B,2,FALSE)))</f>
        <v/>
      </c>
      <c r="I1441" s="58" t="str">
        <f t="shared" si="129"/>
        <v/>
      </c>
      <c r="J1441" s="12" t="str">
        <f t="shared" si="130"/>
        <v/>
      </c>
      <c r="K1441" s="78" t="str">
        <f t="shared" si="131"/>
        <v/>
      </c>
    </row>
    <row r="1442" spans="1:11" x14ac:dyDescent="0.2">
      <c r="A1442" s="12" t="str">
        <f>IFERROR(IF(A1441+1&lt;=Duration*VLOOKUP(PaymentFrqcy,Mapping!A:B,2,FALSE),A1441+1,""),"")</f>
        <v/>
      </c>
      <c r="B1442" s="58" t="str">
        <f t="shared" si="132"/>
        <v/>
      </c>
      <c r="C1442" s="59" t="str">
        <f t="shared" si="127"/>
        <v/>
      </c>
      <c r="D1442" s="60" t="str">
        <f t="shared" si="128"/>
        <v/>
      </c>
      <c r="E1442" s="61" t="str">
        <f>IF(A1442="","",InterestRate/VLOOKUP(PaymentFrqcy,Mapping!$A:$B,2,FALSE))</f>
        <v/>
      </c>
      <c r="F1442" s="62" t="str">
        <f>IF(A1442="","",PMT(E1442,Duration*VLOOKUP(PaymentFrqcy,Mapping!A:B,2,FALSE),LoanAmount,,VLOOKUP(PaymentsDue,Mapping!$A:$B,2,FALSE)))</f>
        <v/>
      </c>
      <c r="G1442" s="62" t="str">
        <f>IF(A1442="","",PPMT(E1442,A1442,Duration*VLOOKUP(PaymentFrqcy,Mapping!A:B,2,FALSE),LoanAmount,,VLOOKUP(PaymentsDue,Mapping!$A:$B,2,FALSE)))</f>
        <v/>
      </c>
      <c r="H1442" s="62" t="str">
        <f>IF(A1442="","",IPMT(E1442,A1442,Duration*VLOOKUP(PaymentFrqcy,Mapping!$A:$B,2,FALSE),LoanAmount,,VLOOKUP(PaymentsDue,Mapping!$A:$B,2,FALSE)))</f>
        <v/>
      </c>
      <c r="I1442" s="58" t="str">
        <f t="shared" si="129"/>
        <v/>
      </c>
      <c r="J1442" s="12" t="str">
        <f t="shared" si="130"/>
        <v/>
      </c>
      <c r="K1442" s="78" t="str">
        <f t="shared" si="131"/>
        <v/>
      </c>
    </row>
    <row r="1443" spans="1:11" x14ac:dyDescent="0.2">
      <c r="A1443" s="12" t="str">
        <f>IFERROR(IF(A1442+1&lt;=Duration*VLOOKUP(PaymentFrqcy,Mapping!A:B,2,FALSE),A1442+1,""),"")</f>
        <v/>
      </c>
      <c r="B1443" s="58" t="str">
        <f t="shared" si="132"/>
        <v/>
      </c>
      <c r="C1443" s="59" t="str">
        <f t="shared" si="127"/>
        <v/>
      </c>
      <c r="D1443" s="60" t="str">
        <f t="shared" si="128"/>
        <v/>
      </c>
      <c r="E1443" s="61" t="str">
        <f>IF(A1443="","",InterestRate/VLOOKUP(PaymentFrqcy,Mapping!$A:$B,2,FALSE))</f>
        <v/>
      </c>
      <c r="F1443" s="62" t="str">
        <f>IF(A1443="","",PMT(E1443,Duration*VLOOKUP(PaymentFrqcy,Mapping!A:B,2,FALSE),LoanAmount,,VLOOKUP(PaymentsDue,Mapping!$A:$B,2,FALSE)))</f>
        <v/>
      </c>
      <c r="G1443" s="62" t="str">
        <f>IF(A1443="","",PPMT(E1443,A1443,Duration*VLOOKUP(PaymentFrqcy,Mapping!A:B,2,FALSE),LoanAmount,,VLOOKUP(PaymentsDue,Mapping!$A:$B,2,FALSE)))</f>
        <v/>
      </c>
      <c r="H1443" s="62" t="str">
        <f>IF(A1443="","",IPMT(E1443,A1443,Duration*VLOOKUP(PaymentFrqcy,Mapping!$A:$B,2,FALSE),LoanAmount,,VLOOKUP(PaymentsDue,Mapping!$A:$B,2,FALSE)))</f>
        <v/>
      </c>
      <c r="I1443" s="58" t="str">
        <f t="shared" si="129"/>
        <v/>
      </c>
      <c r="J1443" s="12" t="str">
        <f t="shared" si="130"/>
        <v/>
      </c>
      <c r="K1443" s="78" t="str">
        <f t="shared" si="131"/>
        <v/>
      </c>
    </row>
    <row r="1444" spans="1:11" x14ac:dyDescent="0.2">
      <c r="A1444" s="12" t="str">
        <f>IFERROR(IF(A1443+1&lt;=Duration*VLOOKUP(PaymentFrqcy,Mapping!A:B,2,FALSE),A1443+1,""),"")</f>
        <v/>
      </c>
      <c r="B1444" s="58" t="str">
        <f t="shared" si="132"/>
        <v/>
      </c>
      <c r="C1444" s="59" t="str">
        <f t="shared" si="127"/>
        <v/>
      </c>
      <c r="D1444" s="60" t="str">
        <f t="shared" si="128"/>
        <v/>
      </c>
      <c r="E1444" s="61" t="str">
        <f>IF(A1444="","",InterestRate/VLOOKUP(PaymentFrqcy,Mapping!$A:$B,2,FALSE))</f>
        <v/>
      </c>
      <c r="F1444" s="62" t="str">
        <f>IF(A1444="","",PMT(E1444,Duration*VLOOKUP(PaymentFrqcy,Mapping!A:B,2,FALSE),LoanAmount,,VLOOKUP(PaymentsDue,Mapping!$A:$B,2,FALSE)))</f>
        <v/>
      </c>
      <c r="G1444" s="62" t="str">
        <f>IF(A1444="","",PPMT(E1444,A1444,Duration*VLOOKUP(PaymentFrqcy,Mapping!A:B,2,FALSE),LoanAmount,,VLOOKUP(PaymentsDue,Mapping!$A:$B,2,FALSE)))</f>
        <v/>
      </c>
      <c r="H1444" s="62" t="str">
        <f>IF(A1444="","",IPMT(E1444,A1444,Duration*VLOOKUP(PaymentFrqcy,Mapping!$A:$B,2,FALSE),LoanAmount,,VLOOKUP(PaymentsDue,Mapping!$A:$B,2,FALSE)))</f>
        <v/>
      </c>
      <c r="I1444" s="58" t="str">
        <f t="shared" si="129"/>
        <v/>
      </c>
      <c r="J1444" s="12" t="str">
        <f t="shared" si="130"/>
        <v/>
      </c>
      <c r="K1444" s="78" t="str">
        <f t="shared" si="131"/>
        <v/>
      </c>
    </row>
    <row r="1445" spans="1:11" x14ac:dyDescent="0.2">
      <c r="A1445" s="12" t="str">
        <f>IFERROR(IF(A1444+1&lt;=Duration*VLOOKUP(PaymentFrqcy,Mapping!A:B,2,FALSE),A1444+1,""),"")</f>
        <v/>
      </c>
      <c r="B1445" s="58" t="str">
        <f t="shared" si="132"/>
        <v/>
      </c>
      <c r="C1445" s="59" t="str">
        <f t="shared" si="127"/>
        <v/>
      </c>
      <c r="D1445" s="60" t="str">
        <f t="shared" si="128"/>
        <v/>
      </c>
      <c r="E1445" s="61" t="str">
        <f>IF(A1445="","",InterestRate/VLOOKUP(PaymentFrqcy,Mapping!$A:$B,2,FALSE))</f>
        <v/>
      </c>
      <c r="F1445" s="62" t="str">
        <f>IF(A1445="","",PMT(E1445,Duration*VLOOKUP(PaymentFrqcy,Mapping!A:B,2,FALSE),LoanAmount,,VLOOKUP(PaymentsDue,Mapping!$A:$B,2,FALSE)))</f>
        <v/>
      </c>
      <c r="G1445" s="62" t="str">
        <f>IF(A1445="","",PPMT(E1445,A1445,Duration*VLOOKUP(PaymentFrqcy,Mapping!A:B,2,FALSE),LoanAmount,,VLOOKUP(PaymentsDue,Mapping!$A:$B,2,FALSE)))</f>
        <v/>
      </c>
      <c r="H1445" s="62" t="str">
        <f>IF(A1445="","",IPMT(E1445,A1445,Duration*VLOOKUP(PaymentFrqcy,Mapping!$A:$B,2,FALSE),LoanAmount,,VLOOKUP(PaymentsDue,Mapping!$A:$B,2,FALSE)))</f>
        <v/>
      </c>
      <c r="I1445" s="58" t="str">
        <f t="shared" si="129"/>
        <v/>
      </c>
      <c r="J1445" s="12" t="str">
        <f t="shared" si="130"/>
        <v/>
      </c>
      <c r="K1445" s="78" t="str">
        <f t="shared" si="131"/>
        <v/>
      </c>
    </row>
    <row r="1446" spans="1:11" x14ac:dyDescent="0.2">
      <c r="A1446" s="12" t="str">
        <f>IFERROR(IF(A1445+1&lt;=Duration*VLOOKUP(PaymentFrqcy,Mapping!A:B,2,FALSE),A1445+1,""),"")</f>
        <v/>
      </c>
      <c r="B1446" s="58" t="str">
        <f t="shared" si="132"/>
        <v/>
      </c>
      <c r="C1446" s="59" t="str">
        <f t="shared" si="127"/>
        <v/>
      </c>
      <c r="D1446" s="60" t="str">
        <f t="shared" si="128"/>
        <v/>
      </c>
      <c r="E1446" s="61" t="str">
        <f>IF(A1446="","",InterestRate/VLOOKUP(PaymentFrqcy,Mapping!$A:$B,2,FALSE))</f>
        <v/>
      </c>
      <c r="F1446" s="62" t="str">
        <f>IF(A1446="","",PMT(E1446,Duration*VLOOKUP(PaymentFrqcy,Mapping!A:B,2,FALSE),LoanAmount,,VLOOKUP(PaymentsDue,Mapping!$A:$B,2,FALSE)))</f>
        <v/>
      </c>
      <c r="G1446" s="62" t="str">
        <f>IF(A1446="","",PPMT(E1446,A1446,Duration*VLOOKUP(PaymentFrqcy,Mapping!A:B,2,FALSE),LoanAmount,,VLOOKUP(PaymentsDue,Mapping!$A:$B,2,FALSE)))</f>
        <v/>
      </c>
      <c r="H1446" s="62" t="str">
        <f>IF(A1446="","",IPMT(E1446,A1446,Duration*VLOOKUP(PaymentFrqcy,Mapping!$A:$B,2,FALSE),LoanAmount,,VLOOKUP(PaymentsDue,Mapping!$A:$B,2,FALSE)))</f>
        <v/>
      </c>
      <c r="I1446" s="58" t="str">
        <f t="shared" si="129"/>
        <v/>
      </c>
      <c r="J1446" s="12" t="str">
        <f t="shared" si="130"/>
        <v/>
      </c>
      <c r="K1446" s="78" t="str">
        <f t="shared" si="131"/>
        <v/>
      </c>
    </row>
    <row r="1447" spans="1:11" x14ac:dyDescent="0.2">
      <c r="A1447" s="12" t="str">
        <f>IFERROR(IF(A1446+1&lt;=Duration*VLOOKUP(PaymentFrqcy,Mapping!A:B,2,FALSE),A1446+1,""),"")</f>
        <v/>
      </c>
      <c r="B1447" s="58" t="str">
        <f t="shared" si="132"/>
        <v/>
      </c>
      <c r="C1447" s="59" t="str">
        <f t="shared" si="127"/>
        <v/>
      </c>
      <c r="D1447" s="60" t="str">
        <f t="shared" si="128"/>
        <v/>
      </c>
      <c r="E1447" s="61" t="str">
        <f>IF(A1447="","",InterestRate/VLOOKUP(PaymentFrqcy,Mapping!$A:$B,2,FALSE))</f>
        <v/>
      </c>
      <c r="F1447" s="62" t="str">
        <f>IF(A1447="","",PMT(E1447,Duration*VLOOKUP(PaymentFrqcy,Mapping!A:B,2,FALSE),LoanAmount,,VLOOKUP(PaymentsDue,Mapping!$A:$B,2,FALSE)))</f>
        <v/>
      </c>
      <c r="G1447" s="62" t="str">
        <f>IF(A1447="","",PPMT(E1447,A1447,Duration*VLOOKUP(PaymentFrqcy,Mapping!A:B,2,FALSE),LoanAmount,,VLOOKUP(PaymentsDue,Mapping!$A:$B,2,FALSE)))</f>
        <v/>
      </c>
      <c r="H1447" s="62" t="str">
        <f>IF(A1447="","",IPMT(E1447,A1447,Duration*VLOOKUP(PaymentFrqcy,Mapping!$A:$B,2,FALSE),LoanAmount,,VLOOKUP(PaymentsDue,Mapping!$A:$B,2,FALSE)))</f>
        <v/>
      </c>
      <c r="I1447" s="58" t="str">
        <f t="shared" si="129"/>
        <v/>
      </c>
      <c r="J1447" s="12" t="str">
        <f t="shared" si="130"/>
        <v/>
      </c>
      <c r="K1447" s="78" t="str">
        <f t="shared" si="131"/>
        <v/>
      </c>
    </row>
    <row r="1448" spans="1:11" x14ac:dyDescent="0.2">
      <c r="A1448" s="12" t="str">
        <f>IFERROR(IF(A1447+1&lt;=Duration*VLOOKUP(PaymentFrqcy,Mapping!A:B,2,FALSE),A1447+1,""),"")</f>
        <v/>
      </c>
      <c r="B1448" s="58" t="str">
        <f t="shared" si="132"/>
        <v/>
      </c>
      <c r="C1448" s="59" t="str">
        <f t="shared" si="127"/>
        <v/>
      </c>
      <c r="D1448" s="60" t="str">
        <f t="shared" si="128"/>
        <v/>
      </c>
      <c r="E1448" s="61" t="str">
        <f>IF(A1448="","",InterestRate/VLOOKUP(PaymentFrqcy,Mapping!$A:$B,2,FALSE))</f>
        <v/>
      </c>
      <c r="F1448" s="62" t="str">
        <f>IF(A1448="","",PMT(E1448,Duration*VLOOKUP(PaymentFrqcy,Mapping!A:B,2,FALSE),LoanAmount,,VLOOKUP(PaymentsDue,Mapping!$A:$B,2,FALSE)))</f>
        <v/>
      </c>
      <c r="G1448" s="62" t="str">
        <f>IF(A1448="","",PPMT(E1448,A1448,Duration*VLOOKUP(PaymentFrqcy,Mapping!A:B,2,FALSE),LoanAmount,,VLOOKUP(PaymentsDue,Mapping!$A:$B,2,FALSE)))</f>
        <v/>
      </c>
      <c r="H1448" s="62" t="str">
        <f>IF(A1448="","",IPMT(E1448,A1448,Duration*VLOOKUP(PaymentFrqcy,Mapping!$A:$B,2,FALSE),LoanAmount,,VLOOKUP(PaymentsDue,Mapping!$A:$B,2,FALSE)))</f>
        <v/>
      </c>
      <c r="I1448" s="58" t="str">
        <f t="shared" si="129"/>
        <v/>
      </c>
      <c r="J1448" s="12" t="str">
        <f t="shared" si="130"/>
        <v/>
      </c>
      <c r="K1448" s="78" t="str">
        <f t="shared" si="131"/>
        <v/>
      </c>
    </row>
    <row r="1449" spans="1:11" x14ac:dyDescent="0.2">
      <c r="A1449" s="12" t="str">
        <f>IFERROR(IF(A1448+1&lt;=Duration*VLOOKUP(PaymentFrqcy,Mapping!A:B,2,FALSE),A1448+1,""),"")</f>
        <v/>
      </c>
      <c r="B1449" s="58" t="str">
        <f t="shared" si="132"/>
        <v/>
      </c>
      <c r="C1449" s="59" t="str">
        <f t="shared" si="127"/>
        <v/>
      </c>
      <c r="D1449" s="60" t="str">
        <f t="shared" si="128"/>
        <v/>
      </c>
      <c r="E1449" s="61" t="str">
        <f>IF(A1449="","",InterestRate/VLOOKUP(PaymentFrqcy,Mapping!$A:$B,2,FALSE))</f>
        <v/>
      </c>
      <c r="F1449" s="62" t="str">
        <f>IF(A1449="","",PMT(E1449,Duration*VLOOKUP(PaymentFrqcy,Mapping!A:B,2,FALSE),LoanAmount,,VLOOKUP(PaymentsDue,Mapping!$A:$B,2,FALSE)))</f>
        <v/>
      </c>
      <c r="G1449" s="62" t="str">
        <f>IF(A1449="","",PPMT(E1449,A1449,Duration*VLOOKUP(PaymentFrqcy,Mapping!A:B,2,FALSE),LoanAmount,,VLOOKUP(PaymentsDue,Mapping!$A:$B,2,FALSE)))</f>
        <v/>
      </c>
      <c r="H1449" s="62" t="str">
        <f>IF(A1449="","",IPMT(E1449,A1449,Duration*VLOOKUP(PaymentFrqcy,Mapping!$A:$B,2,FALSE),LoanAmount,,VLOOKUP(PaymentsDue,Mapping!$A:$B,2,FALSE)))</f>
        <v/>
      </c>
      <c r="I1449" s="58" t="str">
        <f t="shared" si="129"/>
        <v/>
      </c>
      <c r="J1449" s="12" t="str">
        <f t="shared" si="130"/>
        <v/>
      </c>
      <c r="K1449" s="78" t="str">
        <f t="shared" si="131"/>
        <v/>
      </c>
    </row>
    <row r="1450" spans="1:11" x14ac:dyDescent="0.2">
      <c r="A1450" s="12" t="str">
        <f>IFERROR(IF(A1449+1&lt;=Duration*VLOOKUP(PaymentFrqcy,Mapping!A:B,2,FALSE),A1449+1,""),"")</f>
        <v/>
      </c>
      <c r="B1450" s="58" t="str">
        <f t="shared" si="132"/>
        <v/>
      </c>
      <c r="C1450" s="59" t="str">
        <f t="shared" si="127"/>
        <v/>
      </c>
      <c r="D1450" s="60" t="str">
        <f t="shared" si="128"/>
        <v/>
      </c>
      <c r="E1450" s="61" t="str">
        <f>IF(A1450="","",InterestRate/VLOOKUP(PaymentFrqcy,Mapping!$A:$B,2,FALSE))</f>
        <v/>
      </c>
      <c r="F1450" s="62" t="str">
        <f>IF(A1450="","",PMT(E1450,Duration*VLOOKUP(PaymentFrqcy,Mapping!A:B,2,FALSE),LoanAmount,,VLOOKUP(PaymentsDue,Mapping!$A:$B,2,FALSE)))</f>
        <v/>
      </c>
      <c r="G1450" s="62" t="str">
        <f>IF(A1450="","",PPMT(E1450,A1450,Duration*VLOOKUP(PaymentFrqcy,Mapping!A:B,2,FALSE),LoanAmount,,VLOOKUP(PaymentsDue,Mapping!$A:$B,2,FALSE)))</f>
        <v/>
      </c>
      <c r="H1450" s="62" t="str">
        <f>IF(A1450="","",IPMT(E1450,A1450,Duration*VLOOKUP(PaymentFrqcy,Mapping!$A:$B,2,FALSE),LoanAmount,,VLOOKUP(PaymentsDue,Mapping!$A:$B,2,FALSE)))</f>
        <v/>
      </c>
      <c r="I1450" s="58" t="str">
        <f t="shared" si="129"/>
        <v/>
      </c>
      <c r="J1450" s="12" t="str">
        <f t="shared" si="130"/>
        <v/>
      </c>
      <c r="K1450" s="78" t="str">
        <f t="shared" si="131"/>
        <v/>
      </c>
    </row>
    <row r="1451" spans="1:11" x14ac:dyDescent="0.2">
      <c r="A1451" s="12" t="str">
        <f>IFERROR(IF(A1450+1&lt;=Duration*VLOOKUP(PaymentFrqcy,Mapping!A:B,2,FALSE),A1450+1,""),"")</f>
        <v/>
      </c>
      <c r="B1451" s="58" t="str">
        <f t="shared" si="132"/>
        <v/>
      </c>
      <c r="C1451" s="59" t="str">
        <f t="shared" si="127"/>
        <v/>
      </c>
      <c r="D1451" s="60" t="str">
        <f t="shared" si="128"/>
        <v/>
      </c>
      <c r="E1451" s="61" t="str">
        <f>IF(A1451="","",InterestRate/VLOOKUP(PaymentFrqcy,Mapping!$A:$B,2,FALSE))</f>
        <v/>
      </c>
      <c r="F1451" s="62" t="str">
        <f>IF(A1451="","",PMT(E1451,Duration*VLOOKUP(PaymentFrqcy,Mapping!A:B,2,FALSE),LoanAmount,,VLOOKUP(PaymentsDue,Mapping!$A:$B,2,FALSE)))</f>
        <v/>
      </c>
      <c r="G1451" s="62" t="str">
        <f>IF(A1451="","",PPMT(E1451,A1451,Duration*VLOOKUP(PaymentFrqcy,Mapping!A:B,2,FALSE),LoanAmount,,VLOOKUP(PaymentsDue,Mapping!$A:$B,2,FALSE)))</f>
        <v/>
      </c>
      <c r="H1451" s="62" t="str">
        <f>IF(A1451="","",IPMT(E1451,A1451,Duration*VLOOKUP(PaymentFrqcy,Mapping!$A:$B,2,FALSE),LoanAmount,,VLOOKUP(PaymentsDue,Mapping!$A:$B,2,FALSE)))</f>
        <v/>
      </c>
      <c r="I1451" s="58" t="str">
        <f t="shared" si="129"/>
        <v/>
      </c>
      <c r="J1451" s="12" t="str">
        <f t="shared" si="130"/>
        <v/>
      </c>
      <c r="K1451" s="78" t="str">
        <f t="shared" si="131"/>
        <v/>
      </c>
    </row>
    <row r="1452" spans="1:11" x14ac:dyDescent="0.2">
      <c r="A1452" s="12" t="str">
        <f>IFERROR(IF(A1451+1&lt;=Duration*VLOOKUP(PaymentFrqcy,Mapping!A:B,2,FALSE),A1451+1,""),"")</f>
        <v/>
      </c>
      <c r="B1452" s="58" t="str">
        <f t="shared" si="132"/>
        <v/>
      </c>
      <c r="C1452" s="59" t="str">
        <f t="shared" si="127"/>
        <v/>
      </c>
      <c r="D1452" s="60" t="str">
        <f t="shared" si="128"/>
        <v/>
      </c>
      <c r="E1452" s="61" t="str">
        <f>IF(A1452="","",InterestRate/VLOOKUP(PaymentFrqcy,Mapping!$A:$B,2,FALSE))</f>
        <v/>
      </c>
      <c r="F1452" s="62" t="str">
        <f>IF(A1452="","",PMT(E1452,Duration*VLOOKUP(PaymentFrqcy,Mapping!A:B,2,FALSE),LoanAmount,,VLOOKUP(PaymentsDue,Mapping!$A:$B,2,FALSE)))</f>
        <v/>
      </c>
      <c r="G1452" s="62" t="str">
        <f>IF(A1452="","",PPMT(E1452,A1452,Duration*VLOOKUP(PaymentFrqcy,Mapping!A:B,2,FALSE),LoanAmount,,VLOOKUP(PaymentsDue,Mapping!$A:$B,2,FALSE)))</f>
        <v/>
      </c>
      <c r="H1452" s="62" t="str">
        <f>IF(A1452="","",IPMT(E1452,A1452,Duration*VLOOKUP(PaymentFrqcy,Mapping!$A:$B,2,FALSE),LoanAmount,,VLOOKUP(PaymentsDue,Mapping!$A:$B,2,FALSE)))</f>
        <v/>
      </c>
      <c r="I1452" s="58" t="str">
        <f t="shared" si="129"/>
        <v/>
      </c>
      <c r="J1452" s="12" t="str">
        <f t="shared" si="130"/>
        <v/>
      </c>
      <c r="K1452" s="78" t="str">
        <f t="shared" si="131"/>
        <v/>
      </c>
    </row>
    <row r="1453" spans="1:11" x14ac:dyDescent="0.2">
      <c r="A1453" s="12" t="str">
        <f>IFERROR(IF(A1452+1&lt;=Duration*VLOOKUP(PaymentFrqcy,Mapping!A:B,2,FALSE),A1452+1,""),"")</f>
        <v/>
      </c>
      <c r="B1453" s="58" t="str">
        <f t="shared" si="132"/>
        <v/>
      </c>
      <c r="C1453" s="59" t="str">
        <f t="shared" si="127"/>
        <v/>
      </c>
      <c r="D1453" s="60" t="str">
        <f t="shared" si="128"/>
        <v/>
      </c>
      <c r="E1453" s="61" t="str">
        <f>IF(A1453="","",InterestRate/VLOOKUP(PaymentFrqcy,Mapping!$A:$B,2,FALSE))</f>
        <v/>
      </c>
      <c r="F1453" s="62" t="str">
        <f>IF(A1453="","",PMT(E1453,Duration*VLOOKUP(PaymentFrqcy,Mapping!A:B,2,FALSE),LoanAmount,,VLOOKUP(PaymentsDue,Mapping!$A:$B,2,FALSE)))</f>
        <v/>
      </c>
      <c r="G1453" s="62" t="str">
        <f>IF(A1453="","",PPMT(E1453,A1453,Duration*VLOOKUP(PaymentFrqcy,Mapping!A:B,2,FALSE),LoanAmount,,VLOOKUP(PaymentsDue,Mapping!$A:$B,2,FALSE)))</f>
        <v/>
      </c>
      <c r="H1453" s="62" t="str">
        <f>IF(A1453="","",IPMT(E1453,A1453,Duration*VLOOKUP(PaymentFrqcy,Mapping!$A:$B,2,FALSE),LoanAmount,,VLOOKUP(PaymentsDue,Mapping!$A:$B,2,FALSE)))</f>
        <v/>
      </c>
      <c r="I1453" s="58" t="str">
        <f t="shared" si="129"/>
        <v/>
      </c>
      <c r="J1453" s="12" t="str">
        <f t="shared" si="130"/>
        <v/>
      </c>
      <c r="K1453" s="78" t="str">
        <f t="shared" si="131"/>
        <v/>
      </c>
    </row>
    <row r="1454" spans="1:11" x14ac:dyDescent="0.2">
      <c r="A1454" s="12" t="str">
        <f>IFERROR(IF(A1453+1&lt;=Duration*VLOOKUP(PaymentFrqcy,Mapping!A:B,2,FALSE),A1453+1,""),"")</f>
        <v/>
      </c>
      <c r="B1454" s="58" t="str">
        <f t="shared" si="132"/>
        <v/>
      </c>
      <c r="C1454" s="59" t="str">
        <f t="shared" ref="C1454:C1517" si="133">IF(AND(A1454&lt;&gt;"",PaymentFrqcy="Monthly"),DATE(YEAR(C1453),MONTH(C1453)+1,DAY(C1453)),IF(AND(A1454&lt;&gt;"",PaymentFrqcy="Quarterly"),DATE(YEAR(C1453),MONTH(C1453)+3,DAY(C1453)),IF(AND(A1454&lt;&gt;"",PaymentFrqcy="Semi-Annually"),DATE(YEAR(C1453),MONTH(C1453)+6,DAY(C1453)),"")))</f>
        <v/>
      </c>
      <c r="D1454" s="60" t="str">
        <f t="shared" ref="D1454:D1517" si="134">IFERROR(YEAR(C1454),"")</f>
        <v/>
      </c>
      <c r="E1454" s="61" t="str">
        <f>IF(A1454="","",InterestRate/VLOOKUP(PaymentFrqcy,Mapping!$A:$B,2,FALSE))</f>
        <v/>
      </c>
      <c r="F1454" s="62" t="str">
        <f>IF(A1454="","",PMT(E1454,Duration*VLOOKUP(PaymentFrqcy,Mapping!A:B,2,FALSE),LoanAmount,,VLOOKUP(PaymentsDue,Mapping!$A:$B,2,FALSE)))</f>
        <v/>
      </c>
      <c r="G1454" s="62" t="str">
        <f>IF(A1454="","",PPMT(E1454,A1454,Duration*VLOOKUP(PaymentFrqcy,Mapping!A:B,2,FALSE),LoanAmount,,VLOOKUP(PaymentsDue,Mapping!$A:$B,2,FALSE)))</f>
        <v/>
      </c>
      <c r="H1454" s="62" t="str">
        <f>IF(A1454="","",IPMT(E1454,A1454,Duration*VLOOKUP(PaymentFrqcy,Mapping!$A:$B,2,FALSE),LoanAmount,,VLOOKUP(PaymentsDue,Mapping!$A:$B,2,FALSE)))</f>
        <v/>
      </c>
      <c r="I1454" s="58" t="str">
        <f t="shared" ref="I1454:I1517" si="135">IFERROR(B1454+G1454,"")</f>
        <v/>
      </c>
      <c r="J1454" s="12" t="str">
        <f t="shared" ref="J1454:J1517" si="136">IF(A1454="","",MONTH(C1454))</f>
        <v/>
      </c>
      <c r="K1454" s="78" t="str">
        <f t="shared" ref="K1454:K1517" si="137">IF(A1454="","",YEAR(C1454))</f>
        <v/>
      </c>
    </row>
    <row r="1455" spans="1:11" x14ac:dyDescent="0.2">
      <c r="A1455" s="12" t="str">
        <f>IFERROR(IF(A1454+1&lt;=Duration*VLOOKUP(PaymentFrqcy,Mapping!A:B,2,FALSE),A1454+1,""),"")</f>
        <v/>
      </c>
      <c r="B1455" s="58" t="str">
        <f t="shared" si="132"/>
        <v/>
      </c>
      <c r="C1455" s="59" t="str">
        <f t="shared" si="133"/>
        <v/>
      </c>
      <c r="D1455" s="60" t="str">
        <f t="shared" si="134"/>
        <v/>
      </c>
      <c r="E1455" s="61" t="str">
        <f>IF(A1455="","",InterestRate/VLOOKUP(PaymentFrqcy,Mapping!$A:$B,2,FALSE))</f>
        <v/>
      </c>
      <c r="F1455" s="62" t="str">
        <f>IF(A1455="","",PMT(E1455,Duration*VLOOKUP(PaymentFrqcy,Mapping!A:B,2,FALSE),LoanAmount,,VLOOKUP(PaymentsDue,Mapping!$A:$B,2,FALSE)))</f>
        <v/>
      </c>
      <c r="G1455" s="62" t="str">
        <f>IF(A1455="","",PPMT(E1455,A1455,Duration*VLOOKUP(PaymentFrqcy,Mapping!A:B,2,FALSE),LoanAmount,,VLOOKUP(PaymentsDue,Mapping!$A:$B,2,FALSE)))</f>
        <v/>
      </c>
      <c r="H1455" s="62" t="str">
        <f>IF(A1455="","",IPMT(E1455,A1455,Duration*VLOOKUP(PaymentFrqcy,Mapping!$A:$B,2,FALSE),LoanAmount,,VLOOKUP(PaymentsDue,Mapping!$A:$B,2,FALSE)))</f>
        <v/>
      </c>
      <c r="I1455" s="58" t="str">
        <f t="shared" si="135"/>
        <v/>
      </c>
      <c r="J1455" s="12" t="str">
        <f t="shared" si="136"/>
        <v/>
      </c>
      <c r="K1455" s="78" t="str">
        <f t="shared" si="137"/>
        <v/>
      </c>
    </row>
    <row r="1456" spans="1:11" x14ac:dyDescent="0.2">
      <c r="A1456" s="12" t="str">
        <f>IFERROR(IF(A1455+1&lt;=Duration*VLOOKUP(PaymentFrqcy,Mapping!A:B,2,FALSE),A1455+1,""),"")</f>
        <v/>
      </c>
      <c r="B1456" s="58" t="str">
        <f t="shared" si="132"/>
        <v/>
      </c>
      <c r="C1456" s="59" t="str">
        <f t="shared" si="133"/>
        <v/>
      </c>
      <c r="D1456" s="60" t="str">
        <f t="shared" si="134"/>
        <v/>
      </c>
      <c r="E1456" s="61" t="str">
        <f>IF(A1456="","",InterestRate/VLOOKUP(PaymentFrqcy,Mapping!$A:$B,2,FALSE))</f>
        <v/>
      </c>
      <c r="F1456" s="62" t="str">
        <f>IF(A1456="","",PMT(E1456,Duration*VLOOKUP(PaymentFrqcy,Mapping!A:B,2,FALSE),LoanAmount,,VLOOKUP(PaymentsDue,Mapping!$A:$B,2,FALSE)))</f>
        <v/>
      </c>
      <c r="G1456" s="62" t="str">
        <f>IF(A1456="","",PPMT(E1456,A1456,Duration*VLOOKUP(PaymentFrqcy,Mapping!A:B,2,FALSE),LoanAmount,,VLOOKUP(PaymentsDue,Mapping!$A:$B,2,FALSE)))</f>
        <v/>
      </c>
      <c r="H1456" s="62" t="str">
        <f>IF(A1456="","",IPMT(E1456,A1456,Duration*VLOOKUP(PaymentFrqcy,Mapping!$A:$B,2,FALSE),LoanAmount,,VLOOKUP(PaymentsDue,Mapping!$A:$B,2,FALSE)))</f>
        <v/>
      </c>
      <c r="I1456" s="58" t="str">
        <f t="shared" si="135"/>
        <v/>
      </c>
      <c r="J1456" s="12" t="str">
        <f t="shared" si="136"/>
        <v/>
      </c>
      <c r="K1456" s="78" t="str">
        <f t="shared" si="137"/>
        <v/>
      </c>
    </row>
    <row r="1457" spans="1:11" x14ac:dyDescent="0.2">
      <c r="A1457" s="12" t="str">
        <f>IFERROR(IF(A1456+1&lt;=Duration*VLOOKUP(PaymentFrqcy,Mapping!A:B,2,FALSE),A1456+1,""),"")</f>
        <v/>
      </c>
      <c r="B1457" s="58" t="str">
        <f t="shared" si="132"/>
        <v/>
      </c>
      <c r="C1457" s="59" t="str">
        <f t="shared" si="133"/>
        <v/>
      </c>
      <c r="D1457" s="60" t="str">
        <f t="shared" si="134"/>
        <v/>
      </c>
      <c r="E1457" s="61" t="str">
        <f>IF(A1457="","",InterestRate/VLOOKUP(PaymentFrqcy,Mapping!$A:$B,2,FALSE))</f>
        <v/>
      </c>
      <c r="F1457" s="62" t="str">
        <f>IF(A1457="","",PMT(E1457,Duration*VLOOKUP(PaymentFrqcy,Mapping!A:B,2,FALSE),LoanAmount,,VLOOKUP(PaymentsDue,Mapping!$A:$B,2,FALSE)))</f>
        <v/>
      </c>
      <c r="G1457" s="62" t="str">
        <f>IF(A1457="","",PPMT(E1457,A1457,Duration*VLOOKUP(PaymentFrqcy,Mapping!A:B,2,FALSE),LoanAmount,,VLOOKUP(PaymentsDue,Mapping!$A:$B,2,FALSE)))</f>
        <v/>
      </c>
      <c r="H1457" s="62" t="str">
        <f>IF(A1457="","",IPMT(E1457,A1457,Duration*VLOOKUP(PaymentFrqcy,Mapping!$A:$B,2,FALSE),LoanAmount,,VLOOKUP(PaymentsDue,Mapping!$A:$B,2,FALSE)))</f>
        <v/>
      </c>
      <c r="I1457" s="58" t="str">
        <f t="shared" si="135"/>
        <v/>
      </c>
      <c r="J1457" s="12" t="str">
        <f t="shared" si="136"/>
        <v/>
      </c>
      <c r="K1457" s="78" t="str">
        <f t="shared" si="137"/>
        <v/>
      </c>
    </row>
    <row r="1458" spans="1:11" x14ac:dyDescent="0.2">
      <c r="A1458" s="12" t="str">
        <f>IFERROR(IF(A1457+1&lt;=Duration*VLOOKUP(PaymentFrqcy,Mapping!A:B,2,FALSE),A1457+1,""),"")</f>
        <v/>
      </c>
      <c r="B1458" s="58" t="str">
        <f t="shared" si="132"/>
        <v/>
      </c>
      <c r="C1458" s="59" t="str">
        <f t="shared" si="133"/>
        <v/>
      </c>
      <c r="D1458" s="60" t="str">
        <f t="shared" si="134"/>
        <v/>
      </c>
      <c r="E1458" s="61" t="str">
        <f>IF(A1458="","",InterestRate/VLOOKUP(PaymentFrqcy,Mapping!$A:$B,2,FALSE))</f>
        <v/>
      </c>
      <c r="F1458" s="62" t="str">
        <f>IF(A1458="","",PMT(E1458,Duration*VLOOKUP(PaymentFrqcy,Mapping!A:B,2,FALSE),LoanAmount,,VLOOKUP(PaymentsDue,Mapping!$A:$B,2,FALSE)))</f>
        <v/>
      </c>
      <c r="G1458" s="62" t="str">
        <f>IF(A1458="","",PPMT(E1458,A1458,Duration*VLOOKUP(PaymentFrqcy,Mapping!A:B,2,FALSE),LoanAmount,,VLOOKUP(PaymentsDue,Mapping!$A:$B,2,FALSE)))</f>
        <v/>
      </c>
      <c r="H1458" s="62" t="str">
        <f>IF(A1458="","",IPMT(E1458,A1458,Duration*VLOOKUP(PaymentFrqcy,Mapping!$A:$B,2,FALSE),LoanAmount,,VLOOKUP(PaymentsDue,Mapping!$A:$B,2,FALSE)))</f>
        <v/>
      </c>
      <c r="I1458" s="58" t="str">
        <f t="shared" si="135"/>
        <v/>
      </c>
      <c r="J1458" s="12" t="str">
        <f t="shared" si="136"/>
        <v/>
      </c>
      <c r="K1458" s="78" t="str">
        <f t="shared" si="137"/>
        <v/>
      </c>
    </row>
    <row r="1459" spans="1:11" x14ac:dyDescent="0.2">
      <c r="A1459" s="12" t="str">
        <f>IFERROR(IF(A1458+1&lt;=Duration*VLOOKUP(PaymentFrqcy,Mapping!A:B,2,FALSE),A1458+1,""),"")</f>
        <v/>
      </c>
      <c r="B1459" s="58" t="str">
        <f t="shared" si="132"/>
        <v/>
      </c>
      <c r="C1459" s="59" t="str">
        <f t="shared" si="133"/>
        <v/>
      </c>
      <c r="D1459" s="60" t="str">
        <f t="shared" si="134"/>
        <v/>
      </c>
      <c r="E1459" s="61" t="str">
        <f>IF(A1459="","",InterestRate/VLOOKUP(PaymentFrqcy,Mapping!$A:$B,2,FALSE))</f>
        <v/>
      </c>
      <c r="F1459" s="62" t="str">
        <f>IF(A1459="","",PMT(E1459,Duration*VLOOKUP(PaymentFrqcy,Mapping!A:B,2,FALSE),LoanAmount,,VLOOKUP(PaymentsDue,Mapping!$A:$B,2,FALSE)))</f>
        <v/>
      </c>
      <c r="G1459" s="62" t="str">
        <f>IF(A1459="","",PPMT(E1459,A1459,Duration*VLOOKUP(PaymentFrqcy,Mapping!A:B,2,FALSE),LoanAmount,,VLOOKUP(PaymentsDue,Mapping!$A:$B,2,FALSE)))</f>
        <v/>
      </c>
      <c r="H1459" s="62" t="str">
        <f>IF(A1459="","",IPMT(E1459,A1459,Duration*VLOOKUP(PaymentFrqcy,Mapping!$A:$B,2,FALSE),LoanAmount,,VLOOKUP(PaymentsDue,Mapping!$A:$B,2,FALSE)))</f>
        <v/>
      </c>
      <c r="I1459" s="58" t="str">
        <f t="shared" si="135"/>
        <v/>
      </c>
      <c r="J1459" s="12" t="str">
        <f t="shared" si="136"/>
        <v/>
      </c>
      <c r="K1459" s="78" t="str">
        <f t="shared" si="137"/>
        <v/>
      </c>
    </row>
    <row r="1460" spans="1:11" x14ac:dyDescent="0.2">
      <c r="A1460" s="12" t="str">
        <f>IFERROR(IF(A1459+1&lt;=Duration*VLOOKUP(PaymentFrqcy,Mapping!A:B,2,FALSE),A1459+1,""),"")</f>
        <v/>
      </c>
      <c r="B1460" s="58" t="str">
        <f t="shared" ref="B1460:B1523" si="138">IFERROR(IF(ROUNDDOWN(I1459,0)=0,"",I1459),"")</f>
        <v/>
      </c>
      <c r="C1460" s="59" t="str">
        <f t="shared" si="133"/>
        <v/>
      </c>
      <c r="D1460" s="60" t="str">
        <f t="shared" si="134"/>
        <v/>
      </c>
      <c r="E1460" s="61" t="str">
        <f>IF(A1460="","",InterestRate/VLOOKUP(PaymentFrqcy,Mapping!$A:$B,2,FALSE))</f>
        <v/>
      </c>
      <c r="F1460" s="62" t="str">
        <f>IF(A1460="","",PMT(E1460,Duration*VLOOKUP(PaymentFrqcy,Mapping!A:B,2,FALSE),LoanAmount,,VLOOKUP(PaymentsDue,Mapping!$A:$B,2,FALSE)))</f>
        <v/>
      </c>
      <c r="G1460" s="62" t="str">
        <f>IF(A1460="","",PPMT(E1460,A1460,Duration*VLOOKUP(PaymentFrqcy,Mapping!A:B,2,FALSE),LoanAmount,,VLOOKUP(PaymentsDue,Mapping!$A:$B,2,FALSE)))</f>
        <v/>
      </c>
      <c r="H1460" s="62" t="str">
        <f>IF(A1460="","",IPMT(E1460,A1460,Duration*VLOOKUP(PaymentFrqcy,Mapping!$A:$B,2,FALSE),LoanAmount,,VLOOKUP(PaymentsDue,Mapping!$A:$B,2,FALSE)))</f>
        <v/>
      </c>
      <c r="I1460" s="58" t="str">
        <f t="shared" si="135"/>
        <v/>
      </c>
      <c r="J1460" s="12" t="str">
        <f t="shared" si="136"/>
        <v/>
      </c>
      <c r="K1460" s="78" t="str">
        <f t="shared" si="137"/>
        <v/>
      </c>
    </row>
    <row r="1461" spans="1:11" x14ac:dyDescent="0.2">
      <c r="A1461" s="12" t="str">
        <f>IFERROR(IF(A1460+1&lt;=Duration*VLOOKUP(PaymentFrqcy,Mapping!A:B,2,FALSE),A1460+1,""),"")</f>
        <v/>
      </c>
      <c r="B1461" s="58" t="str">
        <f t="shared" si="138"/>
        <v/>
      </c>
      <c r="C1461" s="59" t="str">
        <f t="shared" si="133"/>
        <v/>
      </c>
      <c r="D1461" s="60" t="str">
        <f t="shared" si="134"/>
        <v/>
      </c>
      <c r="E1461" s="61" t="str">
        <f>IF(A1461="","",InterestRate/VLOOKUP(PaymentFrqcy,Mapping!$A:$B,2,FALSE))</f>
        <v/>
      </c>
      <c r="F1461" s="62" t="str">
        <f>IF(A1461="","",PMT(E1461,Duration*VLOOKUP(PaymentFrqcy,Mapping!A:B,2,FALSE),LoanAmount,,VLOOKUP(PaymentsDue,Mapping!$A:$B,2,FALSE)))</f>
        <v/>
      </c>
      <c r="G1461" s="62" t="str">
        <f>IF(A1461="","",PPMT(E1461,A1461,Duration*VLOOKUP(PaymentFrqcy,Mapping!A:B,2,FALSE),LoanAmount,,VLOOKUP(PaymentsDue,Mapping!$A:$B,2,FALSE)))</f>
        <v/>
      </c>
      <c r="H1461" s="62" t="str">
        <f>IF(A1461="","",IPMT(E1461,A1461,Duration*VLOOKUP(PaymentFrqcy,Mapping!$A:$B,2,FALSE),LoanAmount,,VLOOKUP(PaymentsDue,Mapping!$A:$B,2,FALSE)))</f>
        <v/>
      </c>
      <c r="I1461" s="58" t="str">
        <f t="shared" si="135"/>
        <v/>
      </c>
      <c r="J1461" s="12" t="str">
        <f t="shared" si="136"/>
        <v/>
      </c>
      <c r="K1461" s="78" t="str">
        <f t="shared" si="137"/>
        <v/>
      </c>
    </row>
    <row r="1462" spans="1:11" x14ac:dyDescent="0.2">
      <c r="A1462" s="12" t="str">
        <f>IFERROR(IF(A1461+1&lt;=Duration*VLOOKUP(PaymentFrqcy,Mapping!A:B,2,FALSE),A1461+1,""),"")</f>
        <v/>
      </c>
      <c r="B1462" s="58" t="str">
        <f t="shared" si="138"/>
        <v/>
      </c>
      <c r="C1462" s="59" t="str">
        <f t="shared" si="133"/>
        <v/>
      </c>
      <c r="D1462" s="60" t="str">
        <f t="shared" si="134"/>
        <v/>
      </c>
      <c r="E1462" s="61" t="str">
        <f>IF(A1462="","",InterestRate/VLOOKUP(PaymentFrqcy,Mapping!$A:$B,2,FALSE))</f>
        <v/>
      </c>
      <c r="F1462" s="62" t="str">
        <f>IF(A1462="","",PMT(E1462,Duration*VLOOKUP(PaymentFrqcy,Mapping!A:B,2,FALSE),LoanAmount,,VLOOKUP(PaymentsDue,Mapping!$A:$B,2,FALSE)))</f>
        <v/>
      </c>
      <c r="G1462" s="62" t="str">
        <f>IF(A1462="","",PPMT(E1462,A1462,Duration*VLOOKUP(PaymentFrqcy,Mapping!A:B,2,FALSE),LoanAmount,,VLOOKUP(PaymentsDue,Mapping!$A:$B,2,FALSE)))</f>
        <v/>
      </c>
      <c r="H1462" s="62" t="str">
        <f>IF(A1462="","",IPMT(E1462,A1462,Duration*VLOOKUP(PaymentFrqcy,Mapping!$A:$B,2,FALSE),LoanAmount,,VLOOKUP(PaymentsDue,Mapping!$A:$B,2,FALSE)))</f>
        <v/>
      </c>
      <c r="I1462" s="58" t="str">
        <f t="shared" si="135"/>
        <v/>
      </c>
      <c r="J1462" s="12" t="str">
        <f t="shared" si="136"/>
        <v/>
      </c>
      <c r="K1462" s="78" t="str">
        <f t="shared" si="137"/>
        <v/>
      </c>
    </row>
    <row r="1463" spans="1:11" x14ac:dyDescent="0.2">
      <c r="A1463" s="12" t="str">
        <f>IFERROR(IF(A1462+1&lt;=Duration*VLOOKUP(PaymentFrqcy,Mapping!A:B,2,FALSE),A1462+1,""),"")</f>
        <v/>
      </c>
      <c r="B1463" s="58" t="str">
        <f t="shared" si="138"/>
        <v/>
      </c>
      <c r="C1463" s="59" t="str">
        <f t="shared" si="133"/>
        <v/>
      </c>
      <c r="D1463" s="60" t="str">
        <f t="shared" si="134"/>
        <v/>
      </c>
      <c r="E1463" s="61" t="str">
        <f>IF(A1463="","",InterestRate/VLOOKUP(PaymentFrqcy,Mapping!$A:$B,2,FALSE))</f>
        <v/>
      </c>
      <c r="F1463" s="62" t="str">
        <f>IF(A1463="","",PMT(E1463,Duration*VLOOKUP(PaymentFrqcy,Mapping!A:B,2,FALSE),LoanAmount,,VLOOKUP(PaymentsDue,Mapping!$A:$B,2,FALSE)))</f>
        <v/>
      </c>
      <c r="G1463" s="62" t="str">
        <f>IF(A1463="","",PPMT(E1463,A1463,Duration*VLOOKUP(PaymentFrqcy,Mapping!A:B,2,FALSE),LoanAmount,,VLOOKUP(PaymentsDue,Mapping!$A:$B,2,FALSE)))</f>
        <v/>
      </c>
      <c r="H1463" s="62" t="str">
        <f>IF(A1463="","",IPMT(E1463,A1463,Duration*VLOOKUP(PaymentFrqcy,Mapping!$A:$B,2,FALSE),LoanAmount,,VLOOKUP(PaymentsDue,Mapping!$A:$B,2,FALSE)))</f>
        <v/>
      </c>
      <c r="I1463" s="58" t="str">
        <f t="shared" si="135"/>
        <v/>
      </c>
      <c r="J1463" s="12" t="str">
        <f t="shared" si="136"/>
        <v/>
      </c>
      <c r="K1463" s="78" t="str">
        <f t="shared" si="137"/>
        <v/>
      </c>
    </row>
    <row r="1464" spans="1:11" x14ac:dyDescent="0.2">
      <c r="A1464" s="12" t="str">
        <f>IFERROR(IF(A1463+1&lt;=Duration*VLOOKUP(PaymentFrqcy,Mapping!A:B,2,FALSE),A1463+1,""),"")</f>
        <v/>
      </c>
      <c r="B1464" s="58" t="str">
        <f t="shared" si="138"/>
        <v/>
      </c>
      <c r="C1464" s="59" t="str">
        <f t="shared" si="133"/>
        <v/>
      </c>
      <c r="D1464" s="60" t="str">
        <f t="shared" si="134"/>
        <v/>
      </c>
      <c r="E1464" s="61" t="str">
        <f>IF(A1464="","",InterestRate/VLOOKUP(PaymentFrqcy,Mapping!$A:$B,2,FALSE))</f>
        <v/>
      </c>
      <c r="F1464" s="62" t="str">
        <f>IF(A1464="","",PMT(E1464,Duration*VLOOKUP(PaymentFrqcy,Mapping!A:B,2,FALSE),LoanAmount,,VLOOKUP(PaymentsDue,Mapping!$A:$B,2,FALSE)))</f>
        <v/>
      </c>
      <c r="G1464" s="62" t="str">
        <f>IF(A1464="","",PPMT(E1464,A1464,Duration*VLOOKUP(PaymentFrqcy,Mapping!A:B,2,FALSE),LoanAmount,,VLOOKUP(PaymentsDue,Mapping!$A:$B,2,FALSE)))</f>
        <v/>
      </c>
      <c r="H1464" s="62" t="str">
        <f>IF(A1464="","",IPMT(E1464,A1464,Duration*VLOOKUP(PaymentFrqcy,Mapping!$A:$B,2,FALSE),LoanAmount,,VLOOKUP(PaymentsDue,Mapping!$A:$B,2,FALSE)))</f>
        <v/>
      </c>
      <c r="I1464" s="58" t="str">
        <f t="shared" si="135"/>
        <v/>
      </c>
      <c r="J1464" s="12" t="str">
        <f t="shared" si="136"/>
        <v/>
      </c>
      <c r="K1464" s="78" t="str">
        <f t="shared" si="137"/>
        <v/>
      </c>
    </row>
    <row r="1465" spans="1:11" x14ac:dyDescent="0.2">
      <c r="A1465" s="12" t="str">
        <f>IFERROR(IF(A1464+1&lt;=Duration*VLOOKUP(PaymentFrqcy,Mapping!A:B,2,FALSE),A1464+1,""),"")</f>
        <v/>
      </c>
      <c r="B1465" s="58" t="str">
        <f t="shared" si="138"/>
        <v/>
      </c>
      <c r="C1465" s="59" t="str">
        <f t="shared" si="133"/>
        <v/>
      </c>
      <c r="D1465" s="60" t="str">
        <f t="shared" si="134"/>
        <v/>
      </c>
      <c r="E1465" s="61" t="str">
        <f>IF(A1465="","",InterestRate/VLOOKUP(PaymentFrqcy,Mapping!$A:$B,2,FALSE))</f>
        <v/>
      </c>
      <c r="F1465" s="62" t="str">
        <f>IF(A1465="","",PMT(E1465,Duration*VLOOKUP(PaymentFrqcy,Mapping!A:B,2,FALSE),LoanAmount,,VLOOKUP(PaymentsDue,Mapping!$A:$B,2,FALSE)))</f>
        <v/>
      </c>
      <c r="G1465" s="62" t="str">
        <f>IF(A1465="","",PPMT(E1465,A1465,Duration*VLOOKUP(PaymentFrqcy,Mapping!A:B,2,FALSE),LoanAmount,,VLOOKUP(PaymentsDue,Mapping!$A:$B,2,FALSE)))</f>
        <v/>
      </c>
      <c r="H1465" s="62" t="str">
        <f>IF(A1465="","",IPMT(E1465,A1465,Duration*VLOOKUP(PaymentFrqcy,Mapping!$A:$B,2,FALSE),LoanAmount,,VLOOKUP(PaymentsDue,Mapping!$A:$B,2,FALSE)))</f>
        <v/>
      </c>
      <c r="I1465" s="58" t="str">
        <f t="shared" si="135"/>
        <v/>
      </c>
      <c r="J1465" s="12" t="str">
        <f t="shared" si="136"/>
        <v/>
      </c>
      <c r="K1465" s="78" t="str">
        <f t="shared" si="137"/>
        <v/>
      </c>
    </row>
    <row r="1466" spans="1:11" x14ac:dyDescent="0.2">
      <c r="A1466" s="12" t="str">
        <f>IFERROR(IF(A1465+1&lt;=Duration*VLOOKUP(PaymentFrqcy,Mapping!A:B,2,FALSE),A1465+1,""),"")</f>
        <v/>
      </c>
      <c r="B1466" s="58" t="str">
        <f t="shared" si="138"/>
        <v/>
      </c>
      <c r="C1466" s="59" t="str">
        <f t="shared" si="133"/>
        <v/>
      </c>
      <c r="D1466" s="60" t="str">
        <f t="shared" si="134"/>
        <v/>
      </c>
      <c r="E1466" s="61" t="str">
        <f>IF(A1466="","",InterestRate/VLOOKUP(PaymentFrqcy,Mapping!$A:$B,2,FALSE))</f>
        <v/>
      </c>
      <c r="F1466" s="62" t="str">
        <f>IF(A1466="","",PMT(E1466,Duration*VLOOKUP(PaymentFrqcy,Mapping!A:B,2,FALSE),LoanAmount,,VLOOKUP(PaymentsDue,Mapping!$A:$B,2,FALSE)))</f>
        <v/>
      </c>
      <c r="G1466" s="62" t="str">
        <f>IF(A1466="","",PPMT(E1466,A1466,Duration*VLOOKUP(PaymentFrqcy,Mapping!A:B,2,FALSE),LoanAmount,,VLOOKUP(PaymentsDue,Mapping!$A:$B,2,FALSE)))</f>
        <v/>
      </c>
      <c r="H1466" s="62" t="str">
        <f>IF(A1466="","",IPMT(E1466,A1466,Duration*VLOOKUP(PaymentFrqcy,Mapping!$A:$B,2,FALSE),LoanAmount,,VLOOKUP(PaymentsDue,Mapping!$A:$B,2,FALSE)))</f>
        <v/>
      </c>
      <c r="I1466" s="58" t="str">
        <f t="shared" si="135"/>
        <v/>
      </c>
      <c r="J1466" s="12" t="str">
        <f t="shared" si="136"/>
        <v/>
      </c>
      <c r="K1466" s="78" t="str">
        <f t="shared" si="137"/>
        <v/>
      </c>
    </row>
    <row r="1467" spans="1:11" x14ac:dyDescent="0.2">
      <c r="A1467" s="12" t="str">
        <f>IFERROR(IF(A1466+1&lt;=Duration*VLOOKUP(PaymentFrqcy,Mapping!A:B,2,FALSE),A1466+1,""),"")</f>
        <v/>
      </c>
      <c r="B1467" s="58" t="str">
        <f t="shared" si="138"/>
        <v/>
      </c>
      <c r="C1467" s="59" t="str">
        <f t="shared" si="133"/>
        <v/>
      </c>
      <c r="D1467" s="60" t="str">
        <f t="shared" si="134"/>
        <v/>
      </c>
      <c r="E1467" s="61" t="str">
        <f>IF(A1467="","",InterestRate/VLOOKUP(PaymentFrqcy,Mapping!$A:$B,2,FALSE))</f>
        <v/>
      </c>
      <c r="F1467" s="62" t="str">
        <f>IF(A1467="","",PMT(E1467,Duration*VLOOKUP(PaymentFrqcy,Mapping!A:B,2,FALSE),LoanAmount,,VLOOKUP(PaymentsDue,Mapping!$A:$B,2,FALSE)))</f>
        <v/>
      </c>
      <c r="G1467" s="62" t="str">
        <f>IF(A1467="","",PPMT(E1467,A1467,Duration*VLOOKUP(PaymentFrqcy,Mapping!A:B,2,FALSE),LoanAmount,,VLOOKUP(PaymentsDue,Mapping!$A:$B,2,FALSE)))</f>
        <v/>
      </c>
      <c r="H1467" s="62" t="str">
        <f>IF(A1467="","",IPMT(E1467,A1467,Duration*VLOOKUP(PaymentFrqcy,Mapping!$A:$B,2,FALSE),LoanAmount,,VLOOKUP(PaymentsDue,Mapping!$A:$B,2,FALSE)))</f>
        <v/>
      </c>
      <c r="I1467" s="58" t="str">
        <f t="shared" si="135"/>
        <v/>
      </c>
      <c r="J1467" s="12" t="str">
        <f t="shared" si="136"/>
        <v/>
      </c>
      <c r="K1467" s="78" t="str">
        <f t="shared" si="137"/>
        <v/>
      </c>
    </row>
    <row r="1468" spans="1:11" x14ac:dyDescent="0.2">
      <c r="A1468" s="12" t="str">
        <f>IFERROR(IF(A1467+1&lt;=Duration*VLOOKUP(PaymentFrqcy,Mapping!A:B,2,FALSE),A1467+1,""),"")</f>
        <v/>
      </c>
      <c r="B1468" s="58" t="str">
        <f t="shared" si="138"/>
        <v/>
      </c>
      <c r="C1468" s="59" t="str">
        <f t="shared" si="133"/>
        <v/>
      </c>
      <c r="D1468" s="60" t="str">
        <f t="shared" si="134"/>
        <v/>
      </c>
      <c r="E1468" s="61" t="str">
        <f>IF(A1468="","",InterestRate/VLOOKUP(PaymentFrqcy,Mapping!$A:$B,2,FALSE))</f>
        <v/>
      </c>
      <c r="F1468" s="62" t="str">
        <f>IF(A1468="","",PMT(E1468,Duration*VLOOKUP(PaymentFrqcy,Mapping!A:B,2,FALSE),LoanAmount,,VLOOKUP(PaymentsDue,Mapping!$A:$B,2,FALSE)))</f>
        <v/>
      </c>
      <c r="G1468" s="62" t="str">
        <f>IF(A1468="","",PPMT(E1468,A1468,Duration*VLOOKUP(PaymentFrqcy,Mapping!A:B,2,FALSE),LoanAmount,,VLOOKUP(PaymentsDue,Mapping!$A:$B,2,FALSE)))</f>
        <v/>
      </c>
      <c r="H1468" s="62" t="str">
        <f>IF(A1468="","",IPMT(E1468,A1468,Duration*VLOOKUP(PaymentFrqcy,Mapping!$A:$B,2,FALSE),LoanAmount,,VLOOKUP(PaymentsDue,Mapping!$A:$B,2,FALSE)))</f>
        <v/>
      </c>
      <c r="I1468" s="58" t="str">
        <f t="shared" si="135"/>
        <v/>
      </c>
      <c r="J1468" s="12" t="str">
        <f t="shared" si="136"/>
        <v/>
      </c>
      <c r="K1468" s="78" t="str">
        <f t="shared" si="137"/>
        <v/>
      </c>
    </row>
    <row r="1469" spans="1:11" x14ac:dyDescent="0.2">
      <c r="A1469" s="12" t="str">
        <f>IFERROR(IF(A1468+1&lt;=Duration*VLOOKUP(PaymentFrqcy,Mapping!A:B,2,FALSE),A1468+1,""),"")</f>
        <v/>
      </c>
      <c r="B1469" s="58" t="str">
        <f t="shared" si="138"/>
        <v/>
      </c>
      <c r="C1469" s="59" t="str">
        <f t="shared" si="133"/>
        <v/>
      </c>
      <c r="D1469" s="60" t="str">
        <f t="shared" si="134"/>
        <v/>
      </c>
      <c r="E1469" s="61" t="str">
        <f>IF(A1469="","",InterestRate/VLOOKUP(PaymentFrqcy,Mapping!$A:$B,2,FALSE))</f>
        <v/>
      </c>
      <c r="F1469" s="62" t="str">
        <f>IF(A1469="","",PMT(E1469,Duration*VLOOKUP(PaymentFrqcy,Mapping!A:B,2,FALSE),LoanAmount,,VLOOKUP(PaymentsDue,Mapping!$A:$B,2,FALSE)))</f>
        <v/>
      </c>
      <c r="G1469" s="62" t="str">
        <f>IF(A1469="","",PPMT(E1469,A1469,Duration*VLOOKUP(PaymentFrqcy,Mapping!A:B,2,FALSE),LoanAmount,,VLOOKUP(PaymentsDue,Mapping!$A:$B,2,FALSE)))</f>
        <v/>
      </c>
      <c r="H1469" s="62" t="str">
        <f>IF(A1469="","",IPMT(E1469,A1469,Duration*VLOOKUP(PaymentFrqcy,Mapping!$A:$B,2,FALSE),LoanAmount,,VLOOKUP(PaymentsDue,Mapping!$A:$B,2,FALSE)))</f>
        <v/>
      </c>
      <c r="I1469" s="58" t="str">
        <f t="shared" si="135"/>
        <v/>
      </c>
      <c r="J1469" s="12" t="str">
        <f t="shared" si="136"/>
        <v/>
      </c>
      <c r="K1469" s="78" t="str">
        <f t="shared" si="137"/>
        <v/>
      </c>
    </row>
    <row r="1470" spans="1:11" x14ac:dyDescent="0.2">
      <c r="A1470" s="12" t="str">
        <f>IFERROR(IF(A1469+1&lt;=Duration*VLOOKUP(PaymentFrqcy,Mapping!A:B,2,FALSE),A1469+1,""),"")</f>
        <v/>
      </c>
      <c r="B1470" s="58" t="str">
        <f t="shared" si="138"/>
        <v/>
      </c>
      <c r="C1470" s="59" t="str">
        <f t="shared" si="133"/>
        <v/>
      </c>
      <c r="D1470" s="60" t="str">
        <f t="shared" si="134"/>
        <v/>
      </c>
      <c r="E1470" s="61" t="str">
        <f>IF(A1470="","",InterestRate/VLOOKUP(PaymentFrqcy,Mapping!$A:$B,2,FALSE))</f>
        <v/>
      </c>
      <c r="F1470" s="62" t="str">
        <f>IF(A1470="","",PMT(E1470,Duration*VLOOKUP(PaymentFrqcy,Mapping!A:B,2,FALSE),LoanAmount,,VLOOKUP(PaymentsDue,Mapping!$A:$B,2,FALSE)))</f>
        <v/>
      </c>
      <c r="G1470" s="62" t="str">
        <f>IF(A1470="","",PPMT(E1470,A1470,Duration*VLOOKUP(PaymentFrqcy,Mapping!A:B,2,FALSE),LoanAmount,,VLOOKUP(PaymentsDue,Mapping!$A:$B,2,FALSE)))</f>
        <v/>
      </c>
      <c r="H1470" s="62" t="str">
        <f>IF(A1470="","",IPMT(E1470,A1470,Duration*VLOOKUP(PaymentFrqcy,Mapping!$A:$B,2,FALSE),LoanAmount,,VLOOKUP(PaymentsDue,Mapping!$A:$B,2,FALSE)))</f>
        <v/>
      </c>
      <c r="I1470" s="58" t="str">
        <f t="shared" si="135"/>
        <v/>
      </c>
      <c r="J1470" s="12" t="str">
        <f t="shared" si="136"/>
        <v/>
      </c>
      <c r="K1470" s="78" t="str">
        <f t="shared" si="137"/>
        <v/>
      </c>
    </row>
    <row r="1471" spans="1:11" x14ac:dyDescent="0.2">
      <c r="A1471" s="12" t="str">
        <f>IFERROR(IF(A1470+1&lt;=Duration*VLOOKUP(PaymentFrqcy,Mapping!A:B,2,FALSE),A1470+1,""),"")</f>
        <v/>
      </c>
      <c r="B1471" s="58" t="str">
        <f t="shared" si="138"/>
        <v/>
      </c>
      <c r="C1471" s="59" t="str">
        <f t="shared" si="133"/>
        <v/>
      </c>
      <c r="D1471" s="60" t="str">
        <f t="shared" si="134"/>
        <v/>
      </c>
      <c r="E1471" s="61" t="str">
        <f>IF(A1471="","",InterestRate/VLOOKUP(PaymentFrqcy,Mapping!$A:$B,2,FALSE))</f>
        <v/>
      </c>
      <c r="F1471" s="62" t="str">
        <f>IF(A1471="","",PMT(E1471,Duration*VLOOKUP(PaymentFrqcy,Mapping!A:B,2,FALSE),LoanAmount,,VLOOKUP(PaymentsDue,Mapping!$A:$B,2,FALSE)))</f>
        <v/>
      </c>
      <c r="G1471" s="62" t="str">
        <f>IF(A1471="","",PPMT(E1471,A1471,Duration*VLOOKUP(PaymentFrqcy,Mapping!A:B,2,FALSE),LoanAmount,,VLOOKUP(PaymentsDue,Mapping!$A:$B,2,FALSE)))</f>
        <v/>
      </c>
      <c r="H1471" s="62" t="str">
        <f>IF(A1471="","",IPMT(E1471,A1471,Duration*VLOOKUP(PaymentFrqcy,Mapping!$A:$B,2,FALSE),LoanAmount,,VLOOKUP(PaymentsDue,Mapping!$A:$B,2,FALSE)))</f>
        <v/>
      </c>
      <c r="I1471" s="58" t="str">
        <f t="shared" si="135"/>
        <v/>
      </c>
      <c r="J1471" s="12" t="str">
        <f t="shared" si="136"/>
        <v/>
      </c>
      <c r="K1471" s="78" t="str">
        <f t="shared" si="137"/>
        <v/>
      </c>
    </row>
    <row r="1472" spans="1:11" x14ac:dyDescent="0.2">
      <c r="A1472" s="12" t="str">
        <f>IFERROR(IF(A1471+1&lt;=Duration*VLOOKUP(PaymentFrqcy,Mapping!A:B,2,FALSE),A1471+1,""),"")</f>
        <v/>
      </c>
      <c r="B1472" s="58" t="str">
        <f t="shared" si="138"/>
        <v/>
      </c>
      <c r="C1472" s="59" t="str">
        <f t="shared" si="133"/>
        <v/>
      </c>
      <c r="D1472" s="60" t="str">
        <f t="shared" si="134"/>
        <v/>
      </c>
      <c r="E1472" s="61" t="str">
        <f>IF(A1472="","",InterestRate/VLOOKUP(PaymentFrqcy,Mapping!$A:$B,2,FALSE))</f>
        <v/>
      </c>
      <c r="F1472" s="62" t="str">
        <f>IF(A1472="","",PMT(E1472,Duration*VLOOKUP(PaymentFrqcy,Mapping!A:B,2,FALSE),LoanAmount,,VLOOKUP(PaymentsDue,Mapping!$A:$B,2,FALSE)))</f>
        <v/>
      </c>
      <c r="G1472" s="62" t="str">
        <f>IF(A1472="","",PPMT(E1472,A1472,Duration*VLOOKUP(PaymentFrqcy,Mapping!A:B,2,FALSE),LoanAmount,,VLOOKUP(PaymentsDue,Mapping!$A:$B,2,FALSE)))</f>
        <v/>
      </c>
      <c r="H1472" s="62" t="str">
        <f>IF(A1472="","",IPMT(E1472,A1472,Duration*VLOOKUP(PaymentFrqcy,Mapping!$A:$B,2,FALSE),LoanAmount,,VLOOKUP(PaymentsDue,Mapping!$A:$B,2,FALSE)))</f>
        <v/>
      </c>
      <c r="I1472" s="58" t="str">
        <f t="shared" si="135"/>
        <v/>
      </c>
      <c r="J1472" s="12" t="str">
        <f t="shared" si="136"/>
        <v/>
      </c>
      <c r="K1472" s="78" t="str">
        <f t="shared" si="137"/>
        <v/>
      </c>
    </row>
    <row r="1473" spans="1:11" x14ac:dyDescent="0.2">
      <c r="A1473" s="12" t="str">
        <f>IFERROR(IF(A1472+1&lt;=Duration*VLOOKUP(PaymentFrqcy,Mapping!A:B,2,FALSE),A1472+1,""),"")</f>
        <v/>
      </c>
      <c r="B1473" s="58" t="str">
        <f t="shared" si="138"/>
        <v/>
      </c>
      <c r="C1473" s="59" t="str">
        <f t="shared" si="133"/>
        <v/>
      </c>
      <c r="D1473" s="60" t="str">
        <f t="shared" si="134"/>
        <v/>
      </c>
      <c r="E1473" s="61" t="str">
        <f>IF(A1473="","",InterestRate/VLOOKUP(PaymentFrqcy,Mapping!$A:$B,2,FALSE))</f>
        <v/>
      </c>
      <c r="F1473" s="62" t="str">
        <f>IF(A1473="","",PMT(E1473,Duration*VLOOKUP(PaymentFrqcy,Mapping!A:B,2,FALSE),LoanAmount,,VLOOKUP(PaymentsDue,Mapping!$A:$B,2,FALSE)))</f>
        <v/>
      </c>
      <c r="G1473" s="62" t="str">
        <f>IF(A1473="","",PPMT(E1473,A1473,Duration*VLOOKUP(PaymentFrqcy,Mapping!A:B,2,FALSE),LoanAmount,,VLOOKUP(PaymentsDue,Mapping!$A:$B,2,FALSE)))</f>
        <v/>
      </c>
      <c r="H1473" s="62" t="str">
        <f>IF(A1473="","",IPMT(E1473,A1473,Duration*VLOOKUP(PaymentFrqcy,Mapping!$A:$B,2,FALSE),LoanAmount,,VLOOKUP(PaymentsDue,Mapping!$A:$B,2,FALSE)))</f>
        <v/>
      </c>
      <c r="I1473" s="58" t="str">
        <f t="shared" si="135"/>
        <v/>
      </c>
      <c r="J1473" s="12" t="str">
        <f t="shared" si="136"/>
        <v/>
      </c>
      <c r="K1473" s="78" t="str">
        <f t="shared" si="137"/>
        <v/>
      </c>
    </row>
    <row r="1474" spans="1:11" x14ac:dyDescent="0.2">
      <c r="A1474" s="12" t="str">
        <f>IFERROR(IF(A1473+1&lt;=Duration*VLOOKUP(PaymentFrqcy,Mapping!A:B,2,FALSE),A1473+1,""),"")</f>
        <v/>
      </c>
      <c r="B1474" s="58" t="str">
        <f t="shared" si="138"/>
        <v/>
      </c>
      <c r="C1474" s="59" t="str">
        <f t="shared" si="133"/>
        <v/>
      </c>
      <c r="D1474" s="60" t="str">
        <f t="shared" si="134"/>
        <v/>
      </c>
      <c r="E1474" s="61" t="str">
        <f>IF(A1474="","",InterestRate/VLOOKUP(PaymentFrqcy,Mapping!$A:$B,2,FALSE))</f>
        <v/>
      </c>
      <c r="F1474" s="62" t="str">
        <f>IF(A1474="","",PMT(E1474,Duration*VLOOKUP(PaymentFrqcy,Mapping!A:B,2,FALSE),LoanAmount,,VLOOKUP(PaymentsDue,Mapping!$A:$B,2,FALSE)))</f>
        <v/>
      </c>
      <c r="G1474" s="62" t="str">
        <f>IF(A1474="","",PPMT(E1474,A1474,Duration*VLOOKUP(PaymentFrqcy,Mapping!A:B,2,FALSE),LoanAmount,,VLOOKUP(PaymentsDue,Mapping!$A:$B,2,FALSE)))</f>
        <v/>
      </c>
      <c r="H1474" s="62" t="str">
        <f>IF(A1474="","",IPMT(E1474,A1474,Duration*VLOOKUP(PaymentFrqcy,Mapping!$A:$B,2,FALSE),LoanAmount,,VLOOKUP(PaymentsDue,Mapping!$A:$B,2,FALSE)))</f>
        <v/>
      </c>
      <c r="I1474" s="58" t="str">
        <f t="shared" si="135"/>
        <v/>
      </c>
      <c r="J1474" s="12" t="str">
        <f t="shared" si="136"/>
        <v/>
      </c>
      <c r="K1474" s="78" t="str">
        <f t="shared" si="137"/>
        <v/>
      </c>
    </row>
    <row r="1475" spans="1:11" x14ac:dyDescent="0.2">
      <c r="A1475" s="12" t="str">
        <f>IFERROR(IF(A1474+1&lt;=Duration*VLOOKUP(PaymentFrqcy,Mapping!A:B,2,FALSE),A1474+1,""),"")</f>
        <v/>
      </c>
      <c r="B1475" s="58" t="str">
        <f t="shared" si="138"/>
        <v/>
      </c>
      <c r="C1475" s="59" t="str">
        <f t="shared" si="133"/>
        <v/>
      </c>
      <c r="D1475" s="60" t="str">
        <f t="shared" si="134"/>
        <v/>
      </c>
      <c r="E1475" s="61" t="str">
        <f>IF(A1475="","",InterestRate/VLOOKUP(PaymentFrqcy,Mapping!$A:$B,2,FALSE))</f>
        <v/>
      </c>
      <c r="F1475" s="62" t="str">
        <f>IF(A1475="","",PMT(E1475,Duration*VLOOKUP(PaymentFrqcy,Mapping!A:B,2,FALSE),LoanAmount,,VLOOKUP(PaymentsDue,Mapping!$A:$B,2,FALSE)))</f>
        <v/>
      </c>
      <c r="G1475" s="62" t="str">
        <f>IF(A1475="","",PPMT(E1475,A1475,Duration*VLOOKUP(PaymentFrqcy,Mapping!A:B,2,FALSE),LoanAmount,,VLOOKUP(PaymentsDue,Mapping!$A:$B,2,FALSE)))</f>
        <v/>
      </c>
      <c r="H1475" s="62" t="str">
        <f>IF(A1475="","",IPMT(E1475,A1475,Duration*VLOOKUP(PaymentFrqcy,Mapping!$A:$B,2,FALSE),LoanAmount,,VLOOKUP(PaymentsDue,Mapping!$A:$B,2,FALSE)))</f>
        <v/>
      </c>
      <c r="I1475" s="58" t="str">
        <f t="shared" si="135"/>
        <v/>
      </c>
      <c r="J1475" s="12" t="str">
        <f t="shared" si="136"/>
        <v/>
      </c>
      <c r="K1475" s="78" t="str">
        <f t="shared" si="137"/>
        <v/>
      </c>
    </row>
    <row r="1476" spans="1:11" x14ac:dyDescent="0.2">
      <c r="A1476" s="12" t="str">
        <f>IFERROR(IF(A1475+1&lt;=Duration*VLOOKUP(PaymentFrqcy,Mapping!A:B,2,FALSE),A1475+1,""),"")</f>
        <v/>
      </c>
      <c r="B1476" s="58" t="str">
        <f t="shared" si="138"/>
        <v/>
      </c>
      <c r="C1476" s="59" t="str">
        <f t="shared" si="133"/>
        <v/>
      </c>
      <c r="D1476" s="60" t="str">
        <f t="shared" si="134"/>
        <v/>
      </c>
      <c r="E1476" s="61" t="str">
        <f>IF(A1476="","",InterestRate/VLOOKUP(PaymentFrqcy,Mapping!$A:$B,2,FALSE))</f>
        <v/>
      </c>
      <c r="F1476" s="62" t="str">
        <f>IF(A1476="","",PMT(E1476,Duration*VLOOKUP(PaymentFrqcy,Mapping!A:B,2,FALSE),LoanAmount,,VLOOKUP(PaymentsDue,Mapping!$A:$B,2,FALSE)))</f>
        <v/>
      </c>
      <c r="G1476" s="62" t="str">
        <f>IF(A1476="","",PPMT(E1476,A1476,Duration*VLOOKUP(PaymentFrqcy,Mapping!A:B,2,FALSE),LoanAmount,,VLOOKUP(PaymentsDue,Mapping!$A:$B,2,FALSE)))</f>
        <v/>
      </c>
      <c r="H1476" s="62" t="str">
        <f>IF(A1476="","",IPMT(E1476,A1476,Duration*VLOOKUP(PaymentFrqcy,Mapping!$A:$B,2,FALSE),LoanAmount,,VLOOKUP(PaymentsDue,Mapping!$A:$B,2,FALSE)))</f>
        <v/>
      </c>
      <c r="I1476" s="58" t="str">
        <f t="shared" si="135"/>
        <v/>
      </c>
      <c r="J1476" s="12" t="str">
        <f t="shared" si="136"/>
        <v/>
      </c>
      <c r="K1476" s="78" t="str">
        <f t="shared" si="137"/>
        <v/>
      </c>
    </row>
    <row r="1477" spans="1:11" x14ac:dyDescent="0.2">
      <c r="A1477" s="12" t="str">
        <f>IFERROR(IF(A1476+1&lt;=Duration*VLOOKUP(PaymentFrqcy,Mapping!A:B,2,FALSE),A1476+1,""),"")</f>
        <v/>
      </c>
      <c r="B1477" s="58" t="str">
        <f t="shared" si="138"/>
        <v/>
      </c>
      <c r="C1477" s="59" t="str">
        <f t="shared" si="133"/>
        <v/>
      </c>
      <c r="D1477" s="60" t="str">
        <f t="shared" si="134"/>
        <v/>
      </c>
      <c r="E1477" s="61" t="str">
        <f>IF(A1477="","",InterestRate/VLOOKUP(PaymentFrqcy,Mapping!$A:$B,2,FALSE))</f>
        <v/>
      </c>
      <c r="F1477" s="62" t="str">
        <f>IF(A1477="","",PMT(E1477,Duration*VLOOKUP(PaymentFrqcy,Mapping!A:B,2,FALSE),LoanAmount,,VLOOKUP(PaymentsDue,Mapping!$A:$B,2,FALSE)))</f>
        <v/>
      </c>
      <c r="G1477" s="62" t="str">
        <f>IF(A1477="","",PPMT(E1477,A1477,Duration*VLOOKUP(PaymentFrqcy,Mapping!A:B,2,FALSE),LoanAmount,,VLOOKUP(PaymentsDue,Mapping!$A:$B,2,FALSE)))</f>
        <v/>
      </c>
      <c r="H1477" s="62" t="str">
        <f>IF(A1477="","",IPMT(E1477,A1477,Duration*VLOOKUP(PaymentFrqcy,Mapping!$A:$B,2,FALSE),LoanAmount,,VLOOKUP(PaymentsDue,Mapping!$A:$B,2,FALSE)))</f>
        <v/>
      </c>
      <c r="I1477" s="58" t="str">
        <f t="shared" si="135"/>
        <v/>
      </c>
      <c r="J1477" s="12" t="str">
        <f t="shared" si="136"/>
        <v/>
      </c>
      <c r="K1477" s="78" t="str">
        <f t="shared" si="137"/>
        <v/>
      </c>
    </row>
    <row r="1478" spans="1:11" x14ac:dyDescent="0.2">
      <c r="A1478" s="12" t="str">
        <f>IFERROR(IF(A1477+1&lt;=Duration*VLOOKUP(PaymentFrqcy,Mapping!A:B,2,FALSE),A1477+1,""),"")</f>
        <v/>
      </c>
      <c r="B1478" s="58" t="str">
        <f t="shared" si="138"/>
        <v/>
      </c>
      <c r="C1478" s="59" t="str">
        <f t="shared" si="133"/>
        <v/>
      </c>
      <c r="D1478" s="60" t="str">
        <f t="shared" si="134"/>
        <v/>
      </c>
      <c r="E1478" s="61" t="str">
        <f>IF(A1478="","",InterestRate/VLOOKUP(PaymentFrqcy,Mapping!$A:$B,2,FALSE))</f>
        <v/>
      </c>
      <c r="F1478" s="62" t="str">
        <f>IF(A1478="","",PMT(E1478,Duration*VLOOKUP(PaymentFrqcy,Mapping!A:B,2,FALSE),LoanAmount,,VLOOKUP(PaymentsDue,Mapping!$A:$B,2,FALSE)))</f>
        <v/>
      </c>
      <c r="G1478" s="62" t="str">
        <f>IF(A1478="","",PPMT(E1478,A1478,Duration*VLOOKUP(PaymentFrqcy,Mapping!A:B,2,FALSE),LoanAmount,,VLOOKUP(PaymentsDue,Mapping!$A:$B,2,FALSE)))</f>
        <v/>
      </c>
      <c r="H1478" s="62" t="str">
        <f>IF(A1478="","",IPMT(E1478,A1478,Duration*VLOOKUP(PaymentFrqcy,Mapping!$A:$B,2,FALSE),LoanAmount,,VLOOKUP(PaymentsDue,Mapping!$A:$B,2,FALSE)))</f>
        <v/>
      </c>
      <c r="I1478" s="58" t="str">
        <f t="shared" si="135"/>
        <v/>
      </c>
      <c r="J1478" s="12" t="str">
        <f t="shared" si="136"/>
        <v/>
      </c>
      <c r="K1478" s="78" t="str">
        <f t="shared" si="137"/>
        <v/>
      </c>
    </row>
    <row r="1479" spans="1:11" x14ac:dyDescent="0.2">
      <c r="A1479" s="12" t="str">
        <f>IFERROR(IF(A1478+1&lt;=Duration*VLOOKUP(PaymentFrqcy,Mapping!A:B,2,FALSE),A1478+1,""),"")</f>
        <v/>
      </c>
      <c r="B1479" s="58" t="str">
        <f t="shared" si="138"/>
        <v/>
      </c>
      <c r="C1479" s="59" t="str">
        <f t="shared" si="133"/>
        <v/>
      </c>
      <c r="D1479" s="60" t="str">
        <f t="shared" si="134"/>
        <v/>
      </c>
      <c r="E1479" s="61" t="str">
        <f>IF(A1479="","",InterestRate/VLOOKUP(PaymentFrqcy,Mapping!$A:$B,2,FALSE))</f>
        <v/>
      </c>
      <c r="F1479" s="62" t="str">
        <f>IF(A1479="","",PMT(E1479,Duration*VLOOKUP(PaymentFrqcy,Mapping!A:B,2,FALSE),LoanAmount,,VLOOKUP(PaymentsDue,Mapping!$A:$B,2,FALSE)))</f>
        <v/>
      </c>
      <c r="G1479" s="62" t="str">
        <f>IF(A1479="","",PPMT(E1479,A1479,Duration*VLOOKUP(PaymentFrqcy,Mapping!A:B,2,FALSE),LoanAmount,,VLOOKUP(PaymentsDue,Mapping!$A:$B,2,FALSE)))</f>
        <v/>
      </c>
      <c r="H1479" s="62" t="str">
        <f>IF(A1479="","",IPMT(E1479,A1479,Duration*VLOOKUP(PaymentFrqcy,Mapping!$A:$B,2,FALSE),LoanAmount,,VLOOKUP(PaymentsDue,Mapping!$A:$B,2,FALSE)))</f>
        <v/>
      </c>
      <c r="I1479" s="58" t="str">
        <f t="shared" si="135"/>
        <v/>
      </c>
      <c r="J1479" s="12" t="str">
        <f t="shared" si="136"/>
        <v/>
      </c>
      <c r="K1479" s="78" t="str">
        <f t="shared" si="137"/>
        <v/>
      </c>
    </row>
    <row r="1480" spans="1:11" x14ac:dyDescent="0.2">
      <c r="A1480" s="12" t="str">
        <f>IFERROR(IF(A1479+1&lt;=Duration*VLOOKUP(PaymentFrqcy,Mapping!A:B,2,FALSE),A1479+1,""),"")</f>
        <v/>
      </c>
      <c r="B1480" s="58" t="str">
        <f t="shared" si="138"/>
        <v/>
      </c>
      <c r="C1480" s="59" t="str">
        <f t="shared" si="133"/>
        <v/>
      </c>
      <c r="D1480" s="60" t="str">
        <f t="shared" si="134"/>
        <v/>
      </c>
      <c r="E1480" s="61" t="str">
        <f>IF(A1480="","",InterestRate/VLOOKUP(PaymentFrqcy,Mapping!$A:$B,2,FALSE))</f>
        <v/>
      </c>
      <c r="F1480" s="62" t="str">
        <f>IF(A1480="","",PMT(E1480,Duration*VLOOKUP(PaymentFrqcy,Mapping!A:B,2,FALSE),LoanAmount,,VLOOKUP(PaymentsDue,Mapping!$A:$B,2,FALSE)))</f>
        <v/>
      </c>
      <c r="G1480" s="62" t="str">
        <f>IF(A1480="","",PPMT(E1480,A1480,Duration*VLOOKUP(PaymentFrqcy,Mapping!A:B,2,FALSE),LoanAmount,,VLOOKUP(PaymentsDue,Mapping!$A:$B,2,FALSE)))</f>
        <v/>
      </c>
      <c r="H1480" s="62" t="str">
        <f>IF(A1480="","",IPMT(E1480,A1480,Duration*VLOOKUP(PaymentFrqcy,Mapping!$A:$B,2,FALSE),LoanAmount,,VLOOKUP(PaymentsDue,Mapping!$A:$B,2,FALSE)))</f>
        <v/>
      </c>
      <c r="I1480" s="58" t="str">
        <f t="shared" si="135"/>
        <v/>
      </c>
      <c r="J1480" s="12" t="str">
        <f t="shared" si="136"/>
        <v/>
      </c>
      <c r="K1480" s="78" t="str">
        <f t="shared" si="137"/>
        <v/>
      </c>
    </row>
    <row r="1481" spans="1:11" x14ac:dyDescent="0.2">
      <c r="A1481" s="12" t="str">
        <f>IFERROR(IF(A1480+1&lt;=Duration*VLOOKUP(PaymentFrqcy,Mapping!A:B,2,FALSE),A1480+1,""),"")</f>
        <v/>
      </c>
      <c r="B1481" s="58" t="str">
        <f t="shared" si="138"/>
        <v/>
      </c>
      <c r="C1481" s="59" t="str">
        <f t="shared" si="133"/>
        <v/>
      </c>
      <c r="D1481" s="60" t="str">
        <f t="shared" si="134"/>
        <v/>
      </c>
      <c r="E1481" s="61" t="str">
        <f>IF(A1481="","",InterestRate/VLOOKUP(PaymentFrqcy,Mapping!$A:$B,2,FALSE))</f>
        <v/>
      </c>
      <c r="F1481" s="62" t="str">
        <f>IF(A1481="","",PMT(E1481,Duration*VLOOKUP(PaymentFrqcy,Mapping!A:B,2,FALSE),LoanAmount,,VLOOKUP(PaymentsDue,Mapping!$A:$B,2,FALSE)))</f>
        <v/>
      </c>
      <c r="G1481" s="62" t="str">
        <f>IF(A1481="","",PPMT(E1481,A1481,Duration*VLOOKUP(PaymentFrqcy,Mapping!A:B,2,FALSE),LoanAmount,,VLOOKUP(PaymentsDue,Mapping!$A:$B,2,FALSE)))</f>
        <v/>
      </c>
      <c r="H1481" s="62" t="str">
        <f>IF(A1481="","",IPMT(E1481,A1481,Duration*VLOOKUP(PaymentFrqcy,Mapping!$A:$B,2,FALSE),LoanAmount,,VLOOKUP(PaymentsDue,Mapping!$A:$B,2,FALSE)))</f>
        <v/>
      </c>
      <c r="I1481" s="58" t="str">
        <f t="shared" si="135"/>
        <v/>
      </c>
      <c r="J1481" s="12" t="str">
        <f t="shared" si="136"/>
        <v/>
      </c>
      <c r="K1481" s="78" t="str">
        <f t="shared" si="137"/>
        <v/>
      </c>
    </row>
    <row r="1482" spans="1:11" x14ac:dyDescent="0.2">
      <c r="A1482" s="12" t="str">
        <f>IFERROR(IF(A1481+1&lt;=Duration*VLOOKUP(PaymentFrqcy,Mapping!A:B,2,FALSE),A1481+1,""),"")</f>
        <v/>
      </c>
      <c r="B1482" s="58" t="str">
        <f t="shared" si="138"/>
        <v/>
      </c>
      <c r="C1482" s="59" t="str">
        <f t="shared" si="133"/>
        <v/>
      </c>
      <c r="D1482" s="60" t="str">
        <f t="shared" si="134"/>
        <v/>
      </c>
      <c r="E1482" s="61" t="str">
        <f>IF(A1482="","",InterestRate/VLOOKUP(PaymentFrqcy,Mapping!$A:$B,2,FALSE))</f>
        <v/>
      </c>
      <c r="F1482" s="62" t="str">
        <f>IF(A1482="","",PMT(E1482,Duration*VLOOKUP(PaymentFrqcy,Mapping!A:B,2,FALSE),LoanAmount,,VLOOKUP(PaymentsDue,Mapping!$A:$B,2,FALSE)))</f>
        <v/>
      </c>
      <c r="G1482" s="62" t="str">
        <f>IF(A1482="","",PPMT(E1482,A1482,Duration*VLOOKUP(PaymentFrqcy,Mapping!A:B,2,FALSE),LoanAmount,,VLOOKUP(PaymentsDue,Mapping!$A:$B,2,FALSE)))</f>
        <v/>
      </c>
      <c r="H1482" s="62" t="str">
        <f>IF(A1482="","",IPMT(E1482,A1482,Duration*VLOOKUP(PaymentFrqcy,Mapping!$A:$B,2,FALSE),LoanAmount,,VLOOKUP(PaymentsDue,Mapping!$A:$B,2,FALSE)))</f>
        <v/>
      </c>
      <c r="I1482" s="58" t="str">
        <f t="shared" si="135"/>
        <v/>
      </c>
      <c r="J1482" s="12" t="str">
        <f t="shared" si="136"/>
        <v/>
      </c>
      <c r="K1482" s="78" t="str">
        <f t="shared" si="137"/>
        <v/>
      </c>
    </row>
    <row r="1483" spans="1:11" x14ac:dyDescent="0.2">
      <c r="A1483" s="12" t="str">
        <f>IFERROR(IF(A1482+1&lt;=Duration*VLOOKUP(PaymentFrqcy,Mapping!A:B,2,FALSE),A1482+1,""),"")</f>
        <v/>
      </c>
      <c r="B1483" s="58" t="str">
        <f t="shared" si="138"/>
        <v/>
      </c>
      <c r="C1483" s="59" t="str">
        <f t="shared" si="133"/>
        <v/>
      </c>
      <c r="D1483" s="60" t="str">
        <f t="shared" si="134"/>
        <v/>
      </c>
      <c r="E1483" s="61" t="str">
        <f>IF(A1483="","",InterestRate/VLOOKUP(PaymentFrqcy,Mapping!$A:$B,2,FALSE))</f>
        <v/>
      </c>
      <c r="F1483" s="62" t="str">
        <f>IF(A1483="","",PMT(E1483,Duration*VLOOKUP(PaymentFrqcy,Mapping!A:B,2,FALSE),LoanAmount,,VLOOKUP(PaymentsDue,Mapping!$A:$B,2,FALSE)))</f>
        <v/>
      </c>
      <c r="G1483" s="62" t="str">
        <f>IF(A1483="","",PPMT(E1483,A1483,Duration*VLOOKUP(PaymentFrqcy,Mapping!A:B,2,FALSE),LoanAmount,,VLOOKUP(PaymentsDue,Mapping!$A:$B,2,FALSE)))</f>
        <v/>
      </c>
      <c r="H1483" s="62" t="str">
        <f>IF(A1483="","",IPMT(E1483,A1483,Duration*VLOOKUP(PaymentFrqcy,Mapping!$A:$B,2,FALSE),LoanAmount,,VLOOKUP(PaymentsDue,Mapping!$A:$B,2,FALSE)))</f>
        <v/>
      </c>
      <c r="I1483" s="58" t="str">
        <f t="shared" si="135"/>
        <v/>
      </c>
      <c r="J1483" s="12" t="str">
        <f t="shared" si="136"/>
        <v/>
      </c>
      <c r="K1483" s="78" t="str">
        <f t="shared" si="137"/>
        <v/>
      </c>
    </row>
    <row r="1484" spans="1:11" x14ac:dyDescent="0.2">
      <c r="A1484" s="12" t="str">
        <f>IFERROR(IF(A1483+1&lt;=Duration*VLOOKUP(PaymentFrqcy,Mapping!A:B,2,FALSE),A1483+1,""),"")</f>
        <v/>
      </c>
      <c r="B1484" s="58" t="str">
        <f t="shared" si="138"/>
        <v/>
      </c>
      <c r="C1484" s="59" t="str">
        <f t="shared" si="133"/>
        <v/>
      </c>
      <c r="D1484" s="60" t="str">
        <f t="shared" si="134"/>
        <v/>
      </c>
      <c r="E1484" s="61" t="str">
        <f>IF(A1484="","",InterestRate/VLOOKUP(PaymentFrqcy,Mapping!$A:$B,2,FALSE))</f>
        <v/>
      </c>
      <c r="F1484" s="62" t="str">
        <f>IF(A1484="","",PMT(E1484,Duration*VLOOKUP(PaymentFrqcy,Mapping!A:B,2,FALSE),LoanAmount,,VLOOKUP(PaymentsDue,Mapping!$A:$B,2,FALSE)))</f>
        <v/>
      </c>
      <c r="G1484" s="62" t="str">
        <f>IF(A1484="","",PPMT(E1484,A1484,Duration*VLOOKUP(PaymentFrqcy,Mapping!A:B,2,FALSE),LoanAmount,,VLOOKUP(PaymentsDue,Mapping!$A:$B,2,FALSE)))</f>
        <v/>
      </c>
      <c r="H1484" s="62" t="str">
        <f>IF(A1484="","",IPMT(E1484,A1484,Duration*VLOOKUP(PaymentFrqcy,Mapping!$A:$B,2,FALSE),LoanAmount,,VLOOKUP(PaymentsDue,Mapping!$A:$B,2,FALSE)))</f>
        <v/>
      </c>
      <c r="I1484" s="58" t="str">
        <f t="shared" si="135"/>
        <v/>
      </c>
      <c r="J1484" s="12" t="str">
        <f t="shared" si="136"/>
        <v/>
      </c>
      <c r="K1484" s="78" t="str">
        <f t="shared" si="137"/>
        <v/>
      </c>
    </row>
    <row r="1485" spans="1:11" x14ac:dyDescent="0.2">
      <c r="A1485" s="12" t="str">
        <f>IFERROR(IF(A1484+1&lt;=Duration*VLOOKUP(PaymentFrqcy,Mapping!A:B,2,FALSE),A1484+1,""),"")</f>
        <v/>
      </c>
      <c r="B1485" s="58" t="str">
        <f t="shared" si="138"/>
        <v/>
      </c>
      <c r="C1485" s="59" t="str">
        <f t="shared" si="133"/>
        <v/>
      </c>
      <c r="D1485" s="60" t="str">
        <f t="shared" si="134"/>
        <v/>
      </c>
      <c r="E1485" s="61" t="str">
        <f>IF(A1485="","",InterestRate/VLOOKUP(PaymentFrqcy,Mapping!$A:$B,2,FALSE))</f>
        <v/>
      </c>
      <c r="F1485" s="62" t="str">
        <f>IF(A1485="","",PMT(E1485,Duration*VLOOKUP(PaymentFrqcy,Mapping!A:B,2,FALSE),LoanAmount,,VLOOKUP(PaymentsDue,Mapping!$A:$B,2,FALSE)))</f>
        <v/>
      </c>
      <c r="G1485" s="62" t="str">
        <f>IF(A1485="","",PPMT(E1485,A1485,Duration*VLOOKUP(PaymentFrqcy,Mapping!A:B,2,FALSE),LoanAmount,,VLOOKUP(PaymentsDue,Mapping!$A:$B,2,FALSE)))</f>
        <v/>
      </c>
      <c r="H1485" s="62" t="str">
        <f>IF(A1485="","",IPMT(E1485,A1485,Duration*VLOOKUP(PaymentFrqcy,Mapping!$A:$B,2,FALSE),LoanAmount,,VLOOKUP(PaymentsDue,Mapping!$A:$B,2,FALSE)))</f>
        <v/>
      </c>
      <c r="I1485" s="58" t="str">
        <f t="shared" si="135"/>
        <v/>
      </c>
      <c r="J1485" s="12" t="str">
        <f t="shared" si="136"/>
        <v/>
      </c>
      <c r="K1485" s="78" t="str">
        <f t="shared" si="137"/>
        <v/>
      </c>
    </row>
    <row r="1486" spans="1:11" x14ac:dyDescent="0.2">
      <c r="A1486" s="12" t="str">
        <f>IFERROR(IF(A1485+1&lt;=Duration*VLOOKUP(PaymentFrqcy,Mapping!A:B,2,FALSE),A1485+1,""),"")</f>
        <v/>
      </c>
      <c r="B1486" s="58" t="str">
        <f t="shared" si="138"/>
        <v/>
      </c>
      <c r="C1486" s="59" t="str">
        <f t="shared" si="133"/>
        <v/>
      </c>
      <c r="D1486" s="60" t="str">
        <f t="shared" si="134"/>
        <v/>
      </c>
      <c r="E1486" s="61" t="str">
        <f>IF(A1486="","",InterestRate/VLOOKUP(PaymentFrqcy,Mapping!$A:$B,2,FALSE))</f>
        <v/>
      </c>
      <c r="F1486" s="62" t="str">
        <f>IF(A1486="","",PMT(E1486,Duration*VLOOKUP(PaymentFrqcy,Mapping!A:B,2,FALSE),LoanAmount,,VLOOKUP(PaymentsDue,Mapping!$A:$B,2,FALSE)))</f>
        <v/>
      </c>
      <c r="G1486" s="62" t="str">
        <f>IF(A1486="","",PPMT(E1486,A1486,Duration*VLOOKUP(PaymentFrqcy,Mapping!A:B,2,FALSE),LoanAmount,,VLOOKUP(PaymentsDue,Mapping!$A:$B,2,FALSE)))</f>
        <v/>
      </c>
      <c r="H1486" s="62" t="str">
        <f>IF(A1486="","",IPMT(E1486,A1486,Duration*VLOOKUP(PaymentFrqcy,Mapping!$A:$B,2,FALSE),LoanAmount,,VLOOKUP(PaymentsDue,Mapping!$A:$B,2,FALSE)))</f>
        <v/>
      </c>
      <c r="I1486" s="58" t="str">
        <f t="shared" si="135"/>
        <v/>
      </c>
      <c r="J1486" s="12" t="str">
        <f t="shared" si="136"/>
        <v/>
      </c>
      <c r="K1486" s="78" t="str">
        <f t="shared" si="137"/>
        <v/>
      </c>
    </row>
    <row r="1487" spans="1:11" x14ac:dyDescent="0.2">
      <c r="A1487" s="12" t="str">
        <f>IFERROR(IF(A1486+1&lt;=Duration*VLOOKUP(PaymentFrqcy,Mapping!A:B,2,FALSE),A1486+1,""),"")</f>
        <v/>
      </c>
      <c r="B1487" s="58" t="str">
        <f t="shared" si="138"/>
        <v/>
      </c>
      <c r="C1487" s="59" t="str">
        <f t="shared" si="133"/>
        <v/>
      </c>
      <c r="D1487" s="60" t="str">
        <f t="shared" si="134"/>
        <v/>
      </c>
      <c r="E1487" s="61" t="str">
        <f>IF(A1487="","",InterestRate/VLOOKUP(PaymentFrqcy,Mapping!$A:$B,2,FALSE))</f>
        <v/>
      </c>
      <c r="F1487" s="62" t="str">
        <f>IF(A1487="","",PMT(E1487,Duration*VLOOKUP(PaymentFrqcy,Mapping!A:B,2,FALSE),LoanAmount,,VLOOKUP(PaymentsDue,Mapping!$A:$B,2,FALSE)))</f>
        <v/>
      </c>
      <c r="G1487" s="62" t="str">
        <f>IF(A1487="","",PPMT(E1487,A1487,Duration*VLOOKUP(PaymentFrqcy,Mapping!A:B,2,FALSE),LoanAmount,,VLOOKUP(PaymentsDue,Mapping!$A:$B,2,FALSE)))</f>
        <v/>
      </c>
      <c r="H1487" s="62" t="str">
        <f>IF(A1487="","",IPMT(E1487,A1487,Duration*VLOOKUP(PaymentFrqcy,Mapping!$A:$B,2,FALSE),LoanAmount,,VLOOKUP(PaymentsDue,Mapping!$A:$B,2,FALSE)))</f>
        <v/>
      </c>
      <c r="I1487" s="58" t="str">
        <f t="shared" si="135"/>
        <v/>
      </c>
      <c r="J1487" s="12" t="str">
        <f t="shared" si="136"/>
        <v/>
      </c>
      <c r="K1487" s="78" t="str">
        <f t="shared" si="137"/>
        <v/>
      </c>
    </row>
    <row r="1488" spans="1:11" x14ac:dyDescent="0.2">
      <c r="A1488" s="12" t="str">
        <f>IFERROR(IF(A1487+1&lt;=Duration*VLOOKUP(PaymentFrqcy,Mapping!A:B,2,FALSE),A1487+1,""),"")</f>
        <v/>
      </c>
      <c r="B1488" s="58" t="str">
        <f t="shared" si="138"/>
        <v/>
      </c>
      <c r="C1488" s="59" t="str">
        <f t="shared" si="133"/>
        <v/>
      </c>
      <c r="D1488" s="60" t="str">
        <f t="shared" si="134"/>
        <v/>
      </c>
      <c r="E1488" s="61" t="str">
        <f>IF(A1488="","",InterestRate/VLOOKUP(PaymentFrqcy,Mapping!$A:$B,2,FALSE))</f>
        <v/>
      </c>
      <c r="F1488" s="62" t="str">
        <f>IF(A1488="","",PMT(E1488,Duration*VLOOKUP(PaymentFrqcy,Mapping!A:B,2,FALSE),LoanAmount,,VLOOKUP(PaymentsDue,Mapping!$A:$B,2,FALSE)))</f>
        <v/>
      </c>
      <c r="G1488" s="62" t="str">
        <f>IF(A1488="","",PPMT(E1488,A1488,Duration*VLOOKUP(PaymentFrqcy,Mapping!A:B,2,FALSE),LoanAmount,,VLOOKUP(PaymentsDue,Mapping!$A:$B,2,FALSE)))</f>
        <v/>
      </c>
      <c r="H1488" s="62" t="str">
        <f>IF(A1488="","",IPMT(E1488,A1488,Duration*VLOOKUP(PaymentFrqcy,Mapping!$A:$B,2,FALSE),LoanAmount,,VLOOKUP(PaymentsDue,Mapping!$A:$B,2,FALSE)))</f>
        <v/>
      </c>
      <c r="I1488" s="58" t="str">
        <f t="shared" si="135"/>
        <v/>
      </c>
      <c r="J1488" s="12" t="str">
        <f t="shared" si="136"/>
        <v/>
      </c>
      <c r="K1488" s="78" t="str">
        <f t="shared" si="137"/>
        <v/>
      </c>
    </row>
    <row r="1489" spans="1:11" x14ac:dyDescent="0.2">
      <c r="A1489" s="12" t="str">
        <f>IFERROR(IF(A1488+1&lt;=Duration*VLOOKUP(PaymentFrqcy,Mapping!A:B,2,FALSE),A1488+1,""),"")</f>
        <v/>
      </c>
      <c r="B1489" s="58" t="str">
        <f t="shared" si="138"/>
        <v/>
      </c>
      <c r="C1489" s="59" t="str">
        <f t="shared" si="133"/>
        <v/>
      </c>
      <c r="D1489" s="60" t="str">
        <f t="shared" si="134"/>
        <v/>
      </c>
      <c r="E1489" s="61" t="str">
        <f>IF(A1489="","",InterestRate/VLOOKUP(PaymentFrqcy,Mapping!$A:$B,2,FALSE))</f>
        <v/>
      </c>
      <c r="F1489" s="62" t="str">
        <f>IF(A1489="","",PMT(E1489,Duration*VLOOKUP(PaymentFrqcy,Mapping!A:B,2,FALSE),LoanAmount,,VLOOKUP(PaymentsDue,Mapping!$A:$B,2,FALSE)))</f>
        <v/>
      </c>
      <c r="G1489" s="62" t="str">
        <f>IF(A1489="","",PPMT(E1489,A1489,Duration*VLOOKUP(PaymentFrqcy,Mapping!A:B,2,FALSE),LoanAmount,,VLOOKUP(PaymentsDue,Mapping!$A:$B,2,FALSE)))</f>
        <v/>
      </c>
      <c r="H1489" s="62" t="str">
        <f>IF(A1489="","",IPMT(E1489,A1489,Duration*VLOOKUP(PaymentFrqcy,Mapping!$A:$B,2,FALSE),LoanAmount,,VLOOKUP(PaymentsDue,Mapping!$A:$B,2,FALSE)))</f>
        <v/>
      </c>
      <c r="I1489" s="58" t="str">
        <f t="shared" si="135"/>
        <v/>
      </c>
      <c r="J1489" s="12" t="str">
        <f t="shared" si="136"/>
        <v/>
      </c>
      <c r="K1489" s="78" t="str">
        <f t="shared" si="137"/>
        <v/>
      </c>
    </row>
    <row r="1490" spans="1:11" x14ac:dyDescent="0.2">
      <c r="A1490" s="12" t="str">
        <f>IFERROR(IF(A1489+1&lt;=Duration*VLOOKUP(PaymentFrqcy,Mapping!A:B,2,FALSE),A1489+1,""),"")</f>
        <v/>
      </c>
      <c r="B1490" s="58" t="str">
        <f t="shared" si="138"/>
        <v/>
      </c>
      <c r="C1490" s="59" t="str">
        <f t="shared" si="133"/>
        <v/>
      </c>
      <c r="D1490" s="60" t="str">
        <f t="shared" si="134"/>
        <v/>
      </c>
      <c r="E1490" s="61" t="str">
        <f>IF(A1490="","",InterestRate/VLOOKUP(PaymentFrqcy,Mapping!$A:$B,2,FALSE))</f>
        <v/>
      </c>
      <c r="F1490" s="62" t="str">
        <f>IF(A1490="","",PMT(E1490,Duration*VLOOKUP(PaymentFrqcy,Mapping!A:B,2,FALSE),LoanAmount,,VLOOKUP(PaymentsDue,Mapping!$A:$B,2,FALSE)))</f>
        <v/>
      </c>
      <c r="G1490" s="62" t="str">
        <f>IF(A1490="","",PPMT(E1490,A1490,Duration*VLOOKUP(PaymentFrqcy,Mapping!A:B,2,FALSE),LoanAmount,,VLOOKUP(PaymentsDue,Mapping!$A:$B,2,FALSE)))</f>
        <v/>
      </c>
      <c r="H1490" s="62" t="str">
        <f>IF(A1490="","",IPMT(E1490,A1490,Duration*VLOOKUP(PaymentFrqcy,Mapping!$A:$B,2,FALSE),LoanAmount,,VLOOKUP(PaymentsDue,Mapping!$A:$B,2,FALSE)))</f>
        <v/>
      </c>
      <c r="I1490" s="58" t="str">
        <f t="shared" si="135"/>
        <v/>
      </c>
      <c r="J1490" s="12" t="str">
        <f t="shared" si="136"/>
        <v/>
      </c>
      <c r="K1490" s="78" t="str">
        <f t="shared" si="137"/>
        <v/>
      </c>
    </row>
    <row r="1491" spans="1:11" x14ac:dyDescent="0.2">
      <c r="A1491" s="12" t="str">
        <f>IFERROR(IF(A1490+1&lt;=Duration*VLOOKUP(PaymentFrqcy,Mapping!A:B,2,FALSE),A1490+1,""),"")</f>
        <v/>
      </c>
      <c r="B1491" s="58" t="str">
        <f t="shared" si="138"/>
        <v/>
      </c>
      <c r="C1491" s="59" t="str">
        <f t="shared" si="133"/>
        <v/>
      </c>
      <c r="D1491" s="60" t="str">
        <f t="shared" si="134"/>
        <v/>
      </c>
      <c r="E1491" s="61" t="str">
        <f>IF(A1491="","",InterestRate/VLOOKUP(PaymentFrqcy,Mapping!$A:$B,2,FALSE))</f>
        <v/>
      </c>
      <c r="F1491" s="62" t="str">
        <f>IF(A1491="","",PMT(E1491,Duration*VLOOKUP(PaymentFrqcy,Mapping!A:B,2,FALSE),LoanAmount,,VLOOKUP(PaymentsDue,Mapping!$A:$B,2,FALSE)))</f>
        <v/>
      </c>
      <c r="G1491" s="62" t="str">
        <f>IF(A1491="","",PPMT(E1491,A1491,Duration*VLOOKUP(PaymentFrqcy,Mapping!A:B,2,FALSE),LoanAmount,,VLOOKUP(PaymentsDue,Mapping!$A:$B,2,FALSE)))</f>
        <v/>
      </c>
      <c r="H1491" s="62" t="str">
        <f>IF(A1491="","",IPMT(E1491,A1491,Duration*VLOOKUP(PaymentFrqcy,Mapping!$A:$B,2,FALSE),LoanAmount,,VLOOKUP(PaymentsDue,Mapping!$A:$B,2,FALSE)))</f>
        <v/>
      </c>
      <c r="I1491" s="58" t="str">
        <f t="shared" si="135"/>
        <v/>
      </c>
      <c r="J1491" s="12" t="str">
        <f t="shared" si="136"/>
        <v/>
      </c>
      <c r="K1491" s="78" t="str">
        <f t="shared" si="137"/>
        <v/>
      </c>
    </row>
    <row r="1492" spans="1:11" x14ac:dyDescent="0.2">
      <c r="A1492" s="12" t="str">
        <f>IFERROR(IF(A1491+1&lt;=Duration*VLOOKUP(PaymentFrqcy,Mapping!A:B,2,FALSE),A1491+1,""),"")</f>
        <v/>
      </c>
      <c r="B1492" s="58" t="str">
        <f t="shared" si="138"/>
        <v/>
      </c>
      <c r="C1492" s="59" t="str">
        <f t="shared" si="133"/>
        <v/>
      </c>
      <c r="D1492" s="60" t="str">
        <f t="shared" si="134"/>
        <v/>
      </c>
      <c r="E1492" s="61" t="str">
        <f>IF(A1492="","",InterestRate/VLOOKUP(PaymentFrqcy,Mapping!$A:$B,2,FALSE))</f>
        <v/>
      </c>
      <c r="F1492" s="62" t="str">
        <f>IF(A1492="","",PMT(E1492,Duration*VLOOKUP(PaymentFrqcy,Mapping!A:B,2,FALSE),LoanAmount,,VLOOKUP(PaymentsDue,Mapping!$A:$B,2,FALSE)))</f>
        <v/>
      </c>
      <c r="G1492" s="62" t="str">
        <f>IF(A1492="","",PPMT(E1492,A1492,Duration*VLOOKUP(PaymentFrqcy,Mapping!A:B,2,FALSE),LoanAmount,,VLOOKUP(PaymentsDue,Mapping!$A:$B,2,FALSE)))</f>
        <v/>
      </c>
      <c r="H1492" s="62" t="str">
        <f>IF(A1492="","",IPMT(E1492,A1492,Duration*VLOOKUP(PaymentFrqcy,Mapping!$A:$B,2,FALSE),LoanAmount,,VLOOKUP(PaymentsDue,Mapping!$A:$B,2,FALSE)))</f>
        <v/>
      </c>
      <c r="I1492" s="58" t="str">
        <f t="shared" si="135"/>
        <v/>
      </c>
      <c r="J1492" s="12" t="str">
        <f t="shared" si="136"/>
        <v/>
      </c>
      <c r="K1492" s="78" t="str">
        <f t="shared" si="137"/>
        <v/>
      </c>
    </row>
    <row r="1493" spans="1:11" x14ac:dyDescent="0.2">
      <c r="A1493" s="12" t="str">
        <f>IFERROR(IF(A1492+1&lt;=Duration*VLOOKUP(PaymentFrqcy,Mapping!A:B,2,FALSE),A1492+1,""),"")</f>
        <v/>
      </c>
      <c r="B1493" s="58" t="str">
        <f t="shared" si="138"/>
        <v/>
      </c>
      <c r="C1493" s="59" t="str">
        <f t="shared" si="133"/>
        <v/>
      </c>
      <c r="D1493" s="60" t="str">
        <f t="shared" si="134"/>
        <v/>
      </c>
      <c r="E1493" s="61" t="str">
        <f>IF(A1493="","",InterestRate/VLOOKUP(PaymentFrqcy,Mapping!$A:$B,2,FALSE))</f>
        <v/>
      </c>
      <c r="F1493" s="62" t="str">
        <f>IF(A1493="","",PMT(E1493,Duration*VLOOKUP(PaymentFrqcy,Mapping!A:B,2,FALSE),LoanAmount,,VLOOKUP(PaymentsDue,Mapping!$A:$B,2,FALSE)))</f>
        <v/>
      </c>
      <c r="G1493" s="62" t="str">
        <f>IF(A1493="","",PPMT(E1493,A1493,Duration*VLOOKUP(PaymentFrqcy,Mapping!A:B,2,FALSE),LoanAmount,,VLOOKUP(PaymentsDue,Mapping!$A:$B,2,FALSE)))</f>
        <v/>
      </c>
      <c r="H1493" s="62" t="str">
        <f>IF(A1493="","",IPMT(E1493,A1493,Duration*VLOOKUP(PaymentFrqcy,Mapping!$A:$B,2,FALSE),LoanAmount,,VLOOKUP(PaymentsDue,Mapping!$A:$B,2,FALSE)))</f>
        <v/>
      </c>
      <c r="I1493" s="58" t="str">
        <f t="shared" si="135"/>
        <v/>
      </c>
      <c r="J1493" s="12" t="str">
        <f t="shared" si="136"/>
        <v/>
      </c>
      <c r="K1493" s="78" t="str">
        <f t="shared" si="137"/>
        <v/>
      </c>
    </row>
    <row r="1494" spans="1:11" x14ac:dyDescent="0.2">
      <c r="A1494" s="12" t="str">
        <f>IFERROR(IF(A1493+1&lt;=Duration*VLOOKUP(PaymentFrqcy,Mapping!A:B,2,FALSE),A1493+1,""),"")</f>
        <v/>
      </c>
      <c r="B1494" s="58" t="str">
        <f t="shared" si="138"/>
        <v/>
      </c>
      <c r="C1494" s="59" t="str">
        <f t="shared" si="133"/>
        <v/>
      </c>
      <c r="D1494" s="60" t="str">
        <f t="shared" si="134"/>
        <v/>
      </c>
      <c r="E1494" s="61" t="str">
        <f>IF(A1494="","",InterestRate/VLOOKUP(PaymentFrqcy,Mapping!$A:$B,2,FALSE))</f>
        <v/>
      </c>
      <c r="F1494" s="62" t="str">
        <f>IF(A1494="","",PMT(E1494,Duration*VLOOKUP(PaymentFrqcy,Mapping!A:B,2,FALSE),LoanAmount,,VLOOKUP(PaymentsDue,Mapping!$A:$B,2,FALSE)))</f>
        <v/>
      </c>
      <c r="G1494" s="62" t="str">
        <f>IF(A1494="","",PPMT(E1494,A1494,Duration*VLOOKUP(PaymentFrqcy,Mapping!A:B,2,FALSE),LoanAmount,,VLOOKUP(PaymentsDue,Mapping!$A:$B,2,FALSE)))</f>
        <v/>
      </c>
      <c r="H1494" s="62" t="str">
        <f>IF(A1494="","",IPMT(E1494,A1494,Duration*VLOOKUP(PaymentFrqcy,Mapping!$A:$B,2,FALSE),LoanAmount,,VLOOKUP(PaymentsDue,Mapping!$A:$B,2,FALSE)))</f>
        <v/>
      </c>
      <c r="I1494" s="58" t="str">
        <f t="shared" si="135"/>
        <v/>
      </c>
      <c r="J1494" s="12" t="str">
        <f t="shared" si="136"/>
        <v/>
      </c>
      <c r="K1494" s="78" t="str">
        <f t="shared" si="137"/>
        <v/>
      </c>
    </row>
    <row r="1495" spans="1:11" x14ac:dyDescent="0.2">
      <c r="A1495" s="12" t="str">
        <f>IFERROR(IF(A1494+1&lt;=Duration*VLOOKUP(PaymentFrqcy,Mapping!A:B,2,FALSE),A1494+1,""),"")</f>
        <v/>
      </c>
      <c r="B1495" s="58" t="str">
        <f t="shared" si="138"/>
        <v/>
      </c>
      <c r="C1495" s="59" t="str">
        <f t="shared" si="133"/>
        <v/>
      </c>
      <c r="D1495" s="60" t="str">
        <f t="shared" si="134"/>
        <v/>
      </c>
      <c r="E1495" s="61" t="str">
        <f>IF(A1495="","",InterestRate/VLOOKUP(PaymentFrqcy,Mapping!$A:$B,2,FALSE))</f>
        <v/>
      </c>
      <c r="F1495" s="62" t="str">
        <f>IF(A1495="","",PMT(E1495,Duration*VLOOKUP(PaymentFrqcy,Mapping!A:B,2,FALSE),LoanAmount,,VLOOKUP(PaymentsDue,Mapping!$A:$B,2,FALSE)))</f>
        <v/>
      </c>
      <c r="G1495" s="62" t="str">
        <f>IF(A1495="","",PPMT(E1495,A1495,Duration*VLOOKUP(PaymentFrqcy,Mapping!A:B,2,FALSE),LoanAmount,,VLOOKUP(PaymentsDue,Mapping!$A:$B,2,FALSE)))</f>
        <v/>
      </c>
      <c r="H1495" s="62" t="str">
        <f>IF(A1495="","",IPMT(E1495,A1495,Duration*VLOOKUP(PaymentFrqcy,Mapping!$A:$B,2,FALSE),LoanAmount,,VLOOKUP(PaymentsDue,Mapping!$A:$B,2,FALSE)))</f>
        <v/>
      </c>
      <c r="I1495" s="58" t="str">
        <f t="shared" si="135"/>
        <v/>
      </c>
      <c r="J1495" s="12" t="str">
        <f t="shared" si="136"/>
        <v/>
      </c>
      <c r="K1495" s="78" t="str">
        <f t="shared" si="137"/>
        <v/>
      </c>
    </row>
    <row r="1496" spans="1:11" x14ac:dyDescent="0.2">
      <c r="A1496" s="12" t="str">
        <f>IFERROR(IF(A1495+1&lt;=Duration*VLOOKUP(PaymentFrqcy,Mapping!A:B,2,FALSE),A1495+1,""),"")</f>
        <v/>
      </c>
      <c r="B1496" s="58" t="str">
        <f t="shared" si="138"/>
        <v/>
      </c>
      <c r="C1496" s="59" t="str">
        <f t="shared" si="133"/>
        <v/>
      </c>
      <c r="D1496" s="60" t="str">
        <f t="shared" si="134"/>
        <v/>
      </c>
      <c r="E1496" s="61" t="str">
        <f>IF(A1496="","",InterestRate/VLOOKUP(PaymentFrqcy,Mapping!$A:$B,2,FALSE))</f>
        <v/>
      </c>
      <c r="F1496" s="62" t="str">
        <f>IF(A1496="","",PMT(E1496,Duration*VLOOKUP(PaymentFrqcy,Mapping!A:B,2,FALSE),LoanAmount,,VLOOKUP(PaymentsDue,Mapping!$A:$B,2,FALSE)))</f>
        <v/>
      </c>
      <c r="G1496" s="62" t="str">
        <f>IF(A1496="","",PPMT(E1496,A1496,Duration*VLOOKUP(PaymentFrqcy,Mapping!A:B,2,FALSE),LoanAmount,,VLOOKUP(PaymentsDue,Mapping!$A:$B,2,FALSE)))</f>
        <v/>
      </c>
      <c r="H1496" s="62" t="str">
        <f>IF(A1496="","",IPMT(E1496,A1496,Duration*VLOOKUP(PaymentFrqcy,Mapping!$A:$B,2,FALSE),LoanAmount,,VLOOKUP(PaymentsDue,Mapping!$A:$B,2,FALSE)))</f>
        <v/>
      </c>
      <c r="I1496" s="58" t="str">
        <f t="shared" si="135"/>
        <v/>
      </c>
      <c r="J1496" s="12" t="str">
        <f t="shared" si="136"/>
        <v/>
      </c>
      <c r="K1496" s="78" t="str">
        <f t="shared" si="137"/>
        <v/>
      </c>
    </row>
    <row r="1497" spans="1:11" x14ac:dyDescent="0.2">
      <c r="A1497" s="12" t="str">
        <f>IFERROR(IF(A1496+1&lt;=Duration*VLOOKUP(PaymentFrqcy,Mapping!A:B,2,FALSE),A1496+1,""),"")</f>
        <v/>
      </c>
      <c r="B1497" s="58" t="str">
        <f t="shared" si="138"/>
        <v/>
      </c>
      <c r="C1497" s="59" t="str">
        <f t="shared" si="133"/>
        <v/>
      </c>
      <c r="D1497" s="60" t="str">
        <f t="shared" si="134"/>
        <v/>
      </c>
      <c r="E1497" s="61" t="str">
        <f>IF(A1497="","",InterestRate/VLOOKUP(PaymentFrqcy,Mapping!$A:$B,2,FALSE))</f>
        <v/>
      </c>
      <c r="F1497" s="62" t="str">
        <f>IF(A1497="","",PMT(E1497,Duration*VLOOKUP(PaymentFrqcy,Mapping!A:B,2,FALSE),LoanAmount,,VLOOKUP(PaymentsDue,Mapping!$A:$B,2,FALSE)))</f>
        <v/>
      </c>
      <c r="G1497" s="62" t="str">
        <f>IF(A1497="","",PPMT(E1497,A1497,Duration*VLOOKUP(PaymentFrqcy,Mapping!A:B,2,FALSE),LoanAmount,,VLOOKUP(PaymentsDue,Mapping!$A:$B,2,FALSE)))</f>
        <v/>
      </c>
      <c r="H1497" s="62" t="str">
        <f>IF(A1497="","",IPMT(E1497,A1497,Duration*VLOOKUP(PaymentFrqcy,Mapping!$A:$B,2,FALSE),LoanAmount,,VLOOKUP(PaymentsDue,Mapping!$A:$B,2,FALSE)))</f>
        <v/>
      </c>
      <c r="I1497" s="58" t="str">
        <f t="shared" si="135"/>
        <v/>
      </c>
      <c r="J1497" s="12" t="str">
        <f t="shared" si="136"/>
        <v/>
      </c>
      <c r="K1497" s="78" t="str">
        <f t="shared" si="137"/>
        <v/>
      </c>
    </row>
    <row r="1498" spans="1:11" x14ac:dyDescent="0.2">
      <c r="A1498" s="12" t="str">
        <f>IFERROR(IF(A1497+1&lt;=Duration*VLOOKUP(PaymentFrqcy,Mapping!A:B,2,FALSE),A1497+1,""),"")</f>
        <v/>
      </c>
      <c r="B1498" s="58" t="str">
        <f t="shared" si="138"/>
        <v/>
      </c>
      <c r="C1498" s="59" t="str">
        <f t="shared" si="133"/>
        <v/>
      </c>
      <c r="D1498" s="60" t="str">
        <f t="shared" si="134"/>
        <v/>
      </c>
      <c r="E1498" s="61" t="str">
        <f>IF(A1498="","",InterestRate/VLOOKUP(PaymentFrqcy,Mapping!$A:$B,2,FALSE))</f>
        <v/>
      </c>
      <c r="F1498" s="62" t="str">
        <f>IF(A1498="","",PMT(E1498,Duration*VLOOKUP(PaymentFrqcy,Mapping!A:B,2,FALSE),LoanAmount,,VLOOKUP(PaymentsDue,Mapping!$A:$B,2,FALSE)))</f>
        <v/>
      </c>
      <c r="G1498" s="62" t="str">
        <f>IF(A1498="","",PPMT(E1498,A1498,Duration*VLOOKUP(PaymentFrqcy,Mapping!A:B,2,FALSE),LoanAmount,,VLOOKUP(PaymentsDue,Mapping!$A:$B,2,FALSE)))</f>
        <v/>
      </c>
      <c r="H1498" s="62" t="str">
        <f>IF(A1498="","",IPMT(E1498,A1498,Duration*VLOOKUP(PaymentFrqcy,Mapping!$A:$B,2,FALSE),LoanAmount,,VLOOKUP(PaymentsDue,Mapping!$A:$B,2,FALSE)))</f>
        <v/>
      </c>
      <c r="I1498" s="58" t="str">
        <f t="shared" si="135"/>
        <v/>
      </c>
      <c r="J1498" s="12" t="str">
        <f t="shared" si="136"/>
        <v/>
      </c>
      <c r="K1498" s="78" t="str">
        <f t="shared" si="137"/>
        <v/>
      </c>
    </row>
    <row r="1499" spans="1:11" x14ac:dyDescent="0.2">
      <c r="A1499" s="12" t="str">
        <f>IFERROR(IF(A1498+1&lt;=Duration*VLOOKUP(PaymentFrqcy,Mapping!A:B,2,FALSE),A1498+1,""),"")</f>
        <v/>
      </c>
      <c r="B1499" s="58" t="str">
        <f t="shared" si="138"/>
        <v/>
      </c>
      <c r="C1499" s="59" t="str">
        <f t="shared" si="133"/>
        <v/>
      </c>
      <c r="D1499" s="60" t="str">
        <f t="shared" si="134"/>
        <v/>
      </c>
      <c r="E1499" s="61" t="str">
        <f>IF(A1499="","",InterestRate/VLOOKUP(PaymentFrqcy,Mapping!$A:$B,2,FALSE))</f>
        <v/>
      </c>
      <c r="F1499" s="62" t="str">
        <f>IF(A1499="","",PMT(E1499,Duration*VLOOKUP(PaymentFrqcy,Mapping!A:B,2,FALSE),LoanAmount,,VLOOKUP(PaymentsDue,Mapping!$A:$B,2,FALSE)))</f>
        <v/>
      </c>
      <c r="G1499" s="62" t="str">
        <f>IF(A1499="","",PPMT(E1499,A1499,Duration*VLOOKUP(PaymentFrqcy,Mapping!A:B,2,FALSE),LoanAmount,,VLOOKUP(PaymentsDue,Mapping!$A:$B,2,FALSE)))</f>
        <v/>
      </c>
      <c r="H1499" s="62" t="str">
        <f>IF(A1499="","",IPMT(E1499,A1499,Duration*VLOOKUP(PaymentFrqcy,Mapping!$A:$B,2,FALSE),LoanAmount,,VLOOKUP(PaymentsDue,Mapping!$A:$B,2,FALSE)))</f>
        <v/>
      </c>
      <c r="I1499" s="58" t="str">
        <f t="shared" si="135"/>
        <v/>
      </c>
      <c r="J1499" s="12" t="str">
        <f t="shared" si="136"/>
        <v/>
      </c>
      <c r="K1499" s="78" t="str">
        <f t="shared" si="137"/>
        <v/>
      </c>
    </row>
    <row r="1500" spans="1:11" x14ac:dyDescent="0.2">
      <c r="A1500" s="12" t="str">
        <f>IFERROR(IF(A1499+1&lt;=Duration*VLOOKUP(PaymentFrqcy,Mapping!A:B,2,FALSE),A1499+1,""),"")</f>
        <v/>
      </c>
      <c r="B1500" s="58" t="str">
        <f t="shared" si="138"/>
        <v/>
      </c>
      <c r="C1500" s="59" t="str">
        <f t="shared" si="133"/>
        <v/>
      </c>
      <c r="D1500" s="60" t="str">
        <f t="shared" si="134"/>
        <v/>
      </c>
      <c r="E1500" s="61" t="str">
        <f>IF(A1500="","",InterestRate/VLOOKUP(PaymentFrqcy,Mapping!$A:$B,2,FALSE))</f>
        <v/>
      </c>
      <c r="F1500" s="62" t="str">
        <f>IF(A1500="","",PMT(E1500,Duration*VLOOKUP(PaymentFrqcy,Mapping!A:B,2,FALSE),LoanAmount,,VLOOKUP(PaymentsDue,Mapping!$A:$B,2,FALSE)))</f>
        <v/>
      </c>
      <c r="G1500" s="62" t="str">
        <f>IF(A1500="","",PPMT(E1500,A1500,Duration*VLOOKUP(PaymentFrqcy,Mapping!A:B,2,FALSE),LoanAmount,,VLOOKUP(PaymentsDue,Mapping!$A:$B,2,FALSE)))</f>
        <v/>
      </c>
      <c r="H1500" s="62" t="str">
        <f>IF(A1500="","",IPMT(E1500,A1500,Duration*VLOOKUP(PaymentFrqcy,Mapping!$A:$B,2,FALSE),LoanAmount,,VLOOKUP(PaymentsDue,Mapping!$A:$B,2,FALSE)))</f>
        <v/>
      </c>
      <c r="I1500" s="58" t="str">
        <f t="shared" si="135"/>
        <v/>
      </c>
      <c r="J1500" s="12" t="str">
        <f t="shared" si="136"/>
        <v/>
      </c>
      <c r="K1500" s="78" t="str">
        <f t="shared" si="137"/>
        <v/>
      </c>
    </row>
    <row r="1501" spans="1:11" x14ac:dyDescent="0.2">
      <c r="A1501" s="12" t="str">
        <f>IFERROR(IF(A1500+1&lt;=Duration*VLOOKUP(PaymentFrqcy,Mapping!A:B,2,FALSE),A1500+1,""),"")</f>
        <v/>
      </c>
      <c r="B1501" s="58" t="str">
        <f t="shared" si="138"/>
        <v/>
      </c>
      <c r="C1501" s="59" t="str">
        <f t="shared" si="133"/>
        <v/>
      </c>
      <c r="D1501" s="60" t="str">
        <f t="shared" si="134"/>
        <v/>
      </c>
      <c r="E1501" s="61" t="str">
        <f>IF(A1501="","",InterestRate/VLOOKUP(PaymentFrqcy,Mapping!$A:$B,2,FALSE))</f>
        <v/>
      </c>
      <c r="F1501" s="62" t="str">
        <f>IF(A1501="","",PMT(E1501,Duration*VLOOKUP(PaymentFrqcy,Mapping!A:B,2,FALSE),LoanAmount,,VLOOKUP(PaymentsDue,Mapping!$A:$B,2,FALSE)))</f>
        <v/>
      </c>
      <c r="G1501" s="62" t="str">
        <f>IF(A1501="","",PPMT(E1501,A1501,Duration*VLOOKUP(PaymentFrqcy,Mapping!A:B,2,FALSE),LoanAmount,,VLOOKUP(PaymentsDue,Mapping!$A:$B,2,FALSE)))</f>
        <v/>
      </c>
      <c r="H1501" s="62" t="str">
        <f>IF(A1501="","",IPMT(E1501,A1501,Duration*VLOOKUP(PaymentFrqcy,Mapping!$A:$B,2,FALSE),LoanAmount,,VLOOKUP(PaymentsDue,Mapping!$A:$B,2,FALSE)))</f>
        <v/>
      </c>
      <c r="I1501" s="58" t="str">
        <f t="shared" si="135"/>
        <v/>
      </c>
      <c r="J1501" s="12" t="str">
        <f t="shared" si="136"/>
        <v/>
      </c>
      <c r="K1501" s="78" t="str">
        <f t="shared" si="137"/>
        <v/>
      </c>
    </row>
    <row r="1502" spans="1:11" x14ac:dyDescent="0.2">
      <c r="A1502" s="12" t="str">
        <f>IFERROR(IF(A1501+1&lt;=Duration*VLOOKUP(PaymentFrqcy,Mapping!A:B,2,FALSE),A1501+1,""),"")</f>
        <v/>
      </c>
      <c r="B1502" s="58" t="str">
        <f t="shared" si="138"/>
        <v/>
      </c>
      <c r="C1502" s="59" t="str">
        <f t="shared" si="133"/>
        <v/>
      </c>
      <c r="D1502" s="60" t="str">
        <f t="shared" si="134"/>
        <v/>
      </c>
      <c r="E1502" s="61" t="str">
        <f>IF(A1502="","",InterestRate/VLOOKUP(PaymentFrqcy,Mapping!$A:$B,2,FALSE))</f>
        <v/>
      </c>
      <c r="F1502" s="62" t="str">
        <f>IF(A1502="","",PMT(E1502,Duration*VLOOKUP(PaymentFrqcy,Mapping!A:B,2,FALSE),LoanAmount,,VLOOKUP(PaymentsDue,Mapping!$A:$B,2,FALSE)))</f>
        <v/>
      </c>
      <c r="G1502" s="62" t="str">
        <f>IF(A1502="","",PPMT(E1502,A1502,Duration*VLOOKUP(PaymentFrqcy,Mapping!A:B,2,FALSE),LoanAmount,,VLOOKUP(PaymentsDue,Mapping!$A:$B,2,FALSE)))</f>
        <v/>
      </c>
      <c r="H1502" s="62" t="str">
        <f>IF(A1502="","",IPMT(E1502,A1502,Duration*VLOOKUP(PaymentFrqcy,Mapping!$A:$B,2,FALSE),LoanAmount,,VLOOKUP(PaymentsDue,Mapping!$A:$B,2,FALSE)))</f>
        <v/>
      </c>
      <c r="I1502" s="58" t="str">
        <f t="shared" si="135"/>
        <v/>
      </c>
      <c r="J1502" s="12" t="str">
        <f t="shared" si="136"/>
        <v/>
      </c>
      <c r="K1502" s="78" t="str">
        <f t="shared" si="137"/>
        <v/>
      </c>
    </row>
    <row r="1503" spans="1:11" x14ac:dyDescent="0.2">
      <c r="A1503" s="12" t="str">
        <f>IFERROR(IF(A1502+1&lt;=Duration*VLOOKUP(PaymentFrqcy,Mapping!A:B,2,FALSE),A1502+1,""),"")</f>
        <v/>
      </c>
      <c r="B1503" s="58" t="str">
        <f t="shared" si="138"/>
        <v/>
      </c>
      <c r="C1503" s="59" t="str">
        <f t="shared" si="133"/>
        <v/>
      </c>
      <c r="D1503" s="60" t="str">
        <f t="shared" si="134"/>
        <v/>
      </c>
      <c r="E1503" s="61" t="str">
        <f>IF(A1503="","",InterestRate/VLOOKUP(PaymentFrqcy,Mapping!$A:$B,2,FALSE))</f>
        <v/>
      </c>
      <c r="F1503" s="62" t="str">
        <f>IF(A1503="","",PMT(E1503,Duration*VLOOKUP(PaymentFrqcy,Mapping!A:B,2,FALSE),LoanAmount,,VLOOKUP(PaymentsDue,Mapping!$A:$B,2,FALSE)))</f>
        <v/>
      </c>
      <c r="G1503" s="62" t="str">
        <f>IF(A1503="","",PPMT(E1503,A1503,Duration*VLOOKUP(PaymentFrqcy,Mapping!A:B,2,FALSE),LoanAmount,,VLOOKUP(PaymentsDue,Mapping!$A:$B,2,FALSE)))</f>
        <v/>
      </c>
      <c r="H1503" s="62" t="str">
        <f>IF(A1503="","",IPMT(E1503,A1503,Duration*VLOOKUP(PaymentFrqcy,Mapping!$A:$B,2,FALSE),LoanAmount,,VLOOKUP(PaymentsDue,Mapping!$A:$B,2,FALSE)))</f>
        <v/>
      </c>
      <c r="I1503" s="58" t="str">
        <f t="shared" si="135"/>
        <v/>
      </c>
      <c r="J1503" s="12" t="str">
        <f t="shared" si="136"/>
        <v/>
      </c>
      <c r="K1503" s="78" t="str">
        <f t="shared" si="137"/>
        <v/>
      </c>
    </row>
    <row r="1504" spans="1:11" x14ac:dyDescent="0.2">
      <c r="A1504" s="12" t="str">
        <f>IFERROR(IF(A1503+1&lt;=Duration*VLOOKUP(PaymentFrqcy,Mapping!A:B,2,FALSE),A1503+1,""),"")</f>
        <v/>
      </c>
      <c r="B1504" s="58" t="str">
        <f t="shared" si="138"/>
        <v/>
      </c>
      <c r="C1504" s="59" t="str">
        <f t="shared" si="133"/>
        <v/>
      </c>
      <c r="D1504" s="60" t="str">
        <f t="shared" si="134"/>
        <v/>
      </c>
      <c r="E1504" s="61" t="str">
        <f>IF(A1504="","",InterestRate/VLOOKUP(PaymentFrqcy,Mapping!$A:$B,2,FALSE))</f>
        <v/>
      </c>
      <c r="F1504" s="62" t="str">
        <f>IF(A1504="","",PMT(E1504,Duration*VLOOKUP(PaymentFrqcy,Mapping!A:B,2,FALSE),LoanAmount,,VLOOKUP(PaymentsDue,Mapping!$A:$B,2,FALSE)))</f>
        <v/>
      </c>
      <c r="G1504" s="62" t="str">
        <f>IF(A1504="","",PPMT(E1504,A1504,Duration*VLOOKUP(PaymentFrqcy,Mapping!A:B,2,FALSE),LoanAmount,,VLOOKUP(PaymentsDue,Mapping!$A:$B,2,FALSE)))</f>
        <v/>
      </c>
      <c r="H1504" s="62" t="str">
        <f>IF(A1504="","",IPMT(E1504,A1504,Duration*VLOOKUP(PaymentFrqcy,Mapping!$A:$B,2,FALSE),LoanAmount,,VLOOKUP(PaymentsDue,Mapping!$A:$B,2,FALSE)))</f>
        <v/>
      </c>
      <c r="I1504" s="58" t="str">
        <f t="shared" si="135"/>
        <v/>
      </c>
      <c r="J1504" s="12" t="str">
        <f t="shared" si="136"/>
        <v/>
      </c>
      <c r="K1504" s="78" t="str">
        <f t="shared" si="137"/>
        <v/>
      </c>
    </row>
    <row r="1505" spans="1:11" x14ac:dyDescent="0.2">
      <c r="A1505" s="12" t="str">
        <f>IFERROR(IF(A1504+1&lt;=Duration*VLOOKUP(PaymentFrqcy,Mapping!A:B,2,FALSE),A1504+1,""),"")</f>
        <v/>
      </c>
      <c r="B1505" s="58" t="str">
        <f t="shared" si="138"/>
        <v/>
      </c>
      <c r="C1505" s="59" t="str">
        <f t="shared" si="133"/>
        <v/>
      </c>
      <c r="D1505" s="60" t="str">
        <f t="shared" si="134"/>
        <v/>
      </c>
      <c r="E1505" s="61" t="str">
        <f>IF(A1505="","",InterestRate/VLOOKUP(PaymentFrqcy,Mapping!$A:$B,2,FALSE))</f>
        <v/>
      </c>
      <c r="F1505" s="62" t="str">
        <f>IF(A1505="","",PMT(E1505,Duration*VLOOKUP(PaymentFrqcy,Mapping!A:B,2,FALSE),LoanAmount,,VLOOKUP(PaymentsDue,Mapping!$A:$B,2,FALSE)))</f>
        <v/>
      </c>
      <c r="G1505" s="62" t="str">
        <f>IF(A1505="","",PPMT(E1505,A1505,Duration*VLOOKUP(PaymentFrqcy,Mapping!A:B,2,FALSE),LoanAmount,,VLOOKUP(PaymentsDue,Mapping!$A:$B,2,FALSE)))</f>
        <v/>
      </c>
      <c r="H1505" s="62" t="str">
        <f>IF(A1505="","",IPMT(E1505,A1505,Duration*VLOOKUP(PaymentFrqcy,Mapping!$A:$B,2,FALSE),LoanAmount,,VLOOKUP(PaymentsDue,Mapping!$A:$B,2,FALSE)))</f>
        <v/>
      </c>
      <c r="I1505" s="58" t="str">
        <f t="shared" si="135"/>
        <v/>
      </c>
      <c r="J1505" s="12" t="str">
        <f t="shared" si="136"/>
        <v/>
      </c>
      <c r="K1505" s="78" t="str">
        <f t="shared" si="137"/>
        <v/>
      </c>
    </row>
    <row r="1506" spans="1:11" x14ac:dyDescent="0.2">
      <c r="A1506" s="12" t="str">
        <f>IFERROR(IF(A1505+1&lt;=Duration*VLOOKUP(PaymentFrqcy,Mapping!A:B,2,FALSE),A1505+1,""),"")</f>
        <v/>
      </c>
      <c r="B1506" s="58" t="str">
        <f t="shared" si="138"/>
        <v/>
      </c>
      <c r="C1506" s="59" t="str">
        <f t="shared" si="133"/>
        <v/>
      </c>
      <c r="D1506" s="60" t="str">
        <f t="shared" si="134"/>
        <v/>
      </c>
      <c r="E1506" s="61" t="str">
        <f>IF(A1506="","",InterestRate/VLOOKUP(PaymentFrqcy,Mapping!$A:$B,2,FALSE))</f>
        <v/>
      </c>
      <c r="F1506" s="62" t="str">
        <f>IF(A1506="","",PMT(E1506,Duration*VLOOKUP(PaymentFrqcy,Mapping!A:B,2,FALSE),LoanAmount,,VLOOKUP(PaymentsDue,Mapping!$A:$B,2,FALSE)))</f>
        <v/>
      </c>
      <c r="G1506" s="62" t="str">
        <f>IF(A1506="","",PPMT(E1506,A1506,Duration*VLOOKUP(PaymentFrqcy,Mapping!A:B,2,FALSE),LoanAmount,,VLOOKUP(PaymentsDue,Mapping!$A:$B,2,FALSE)))</f>
        <v/>
      </c>
      <c r="H1506" s="62" t="str">
        <f>IF(A1506="","",IPMT(E1506,A1506,Duration*VLOOKUP(PaymentFrqcy,Mapping!$A:$B,2,FALSE),LoanAmount,,VLOOKUP(PaymentsDue,Mapping!$A:$B,2,FALSE)))</f>
        <v/>
      </c>
      <c r="I1506" s="58" t="str">
        <f t="shared" si="135"/>
        <v/>
      </c>
      <c r="J1506" s="12" t="str">
        <f t="shared" si="136"/>
        <v/>
      </c>
      <c r="K1506" s="78" t="str">
        <f t="shared" si="137"/>
        <v/>
      </c>
    </row>
    <row r="1507" spans="1:11" x14ac:dyDescent="0.2">
      <c r="A1507" s="12" t="str">
        <f>IFERROR(IF(A1506+1&lt;=Duration*VLOOKUP(PaymentFrqcy,Mapping!A:B,2,FALSE),A1506+1,""),"")</f>
        <v/>
      </c>
      <c r="B1507" s="58" t="str">
        <f t="shared" si="138"/>
        <v/>
      </c>
      <c r="C1507" s="59" t="str">
        <f t="shared" si="133"/>
        <v/>
      </c>
      <c r="D1507" s="60" t="str">
        <f t="shared" si="134"/>
        <v/>
      </c>
      <c r="E1507" s="61" t="str">
        <f>IF(A1507="","",InterestRate/VLOOKUP(PaymentFrqcy,Mapping!$A:$B,2,FALSE))</f>
        <v/>
      </c>
      <c r="F1507" s="62" t="str">
        <f>IF(A1507="","",PMT(E1507,Duration*VLOOKUP(PaymentFrqcy,Mapping!A:B,2,FALSE),LoanAmount,,VLOOKUP(PaymentsDue,Mapping!$A:$B,2,FALSE)))</f>
        <v/>
      </c>
      <c r="G1507" s="62" t="str">
        <f>IF(A1507="","",PPMT(E1507,A1507,Duration*VLOOKUP(PaymentFrqcy,Mapping!A:B,2,FALSE),LoanAmount,,VLOOKUP(PaymentsDue,Mapping!$A:$B,2,FALSE)))</f>
        <v/>
      </c>
      <c r="H1507" s="62" t="str">
        <f>IF(A1507="","",IPMT(E1507,A1507,Duration*VLOOKUP(PaymentFrqcy,Mapping!$A:$B,2,FALSE),LoanAmount,,VLOOKUP(PaymentsDue,Mapping!$A:$B,2,FALSE)))</f>
        <v/>
      </c>
      <c r="I1507" s="58" t="str">
        <f t="shared" si="135"/>
        <v/>
      </c>
      <c r="J1507" s="12" t="str">
        <f t="shared" si="136"/>
        <v/>
      </c>
      <c r="K1507" s="78" t="str">
        <f t="shared" si="137"/>
        <v/>
      </c>
    </row>
    <row r="1508" spans="1:11" x14ac:dyDescent="0.2">
      <c r="A1508" s="12" t="str">
        <f>IFERROR(IF(A1507+1&lt;=Duration*VLOOKUP(PaymentFrqcy,Mapping!A:B,2,FALSE),A1507+1,""),"")</f>
        <v/>
      </c>
      <c r="B1508" s="58" t="str">
        <f t="shared" si="138"/>
        <v/>
      </c>
      <c r="C1508" s="59" t="str">
        <f t="shared" si="133"/>
        <v/>
      </c>
      <c r="D1508" s="60" t="str">
        <f t="shared" si="134"/>
        <v/>
      </c>
      <c r="E1508" s="61" t="str">
        <f>IF(A1508="","",InterestRate/VLOOKUP(PaymentFrqcy,Mapping!$A:$B,2,FALSE))</f>
        <v/>
      </c>
      <c r="F1508" s="62" t="str">
        <f>IF(A1508="","",PMT(E1508,Duration*VLOOKUP(PaymentFrqcy,Mapping!A:B,2,FALSE),LoanAmount,,VLOOKUP(PaymentsDue,Mapping!$A:$B,2,FALSE)))</f>
        <v/>
      </c>
      <c r="G1508" s="62" t="str">
        <f>IF(A1508="","",PPMT(E1508,A1508,Duration*VLOOKUP(PaymentFrqcy,Mapping!A:B,2,FALSE),LoanAmount,,VLOOKUP(PaymentsDue,Mapping!$A:$B,2,FALSE)))</f>
        <v/>
      </c>
      <c r="H1508" s="62" t="str">
        <f>IF(A1508="","",IPMT(E1508,A1508,Duration*VLOOKUP(PaymentFrqcy,Mapping!$A:$B,2,FALSE),LoanAmount,,VLOOKUP(PaymentsDue,Mapping!$A:$B,2,FALSE)))</f>
        <v/>
      </c>
      <c r="I1508" s="58" t="str">
        <f t="shared" si="135"/>
        <v/>
      </c>
      <c r="J1508" s="12" t="str">
        <f t="shared" si="136"/>
        <v/>
      </c>
      <c r="K1508" s="78" t="str">
        <f t="shared" si="137"/>
        <v/>
      </c>
    </row>
    <row r="1509" spans="1:11" x14ac:dyDescent="0.2">
      <c r="A1509" s="12" t="str">
        <f>IFERROR(IF(A1508+1&lt;=Duration*VLOOKUP(PaymentFrqcy,Mapping!A:B,2,FALSE),A1508+1,""),"")</f>
        <v/>
      </c>
      <c r="B1509" s="58" t="str">
        <f t="shared" si="138"/>
        <v/>
      </c>
      <c r="C1509" s="59" t="str">
        <f t="shared" si="133"/>
        <v/>
      </c>
      <c r="D1509" s="60" t="str">
        <f t="shared" si="134"/>
        <v/>
      </c>
      <c r="E1509" s="61" t="str">
        <f>IF(A1509="","",InterestRate/VLOOKUP(PaymentFrqcy,Mapping!$A:$B,2,FALSE))</f>
        <v/>
      </c>
      <c r="F1509" s="62" t="str">
        <f>IF(A1509="","",PMT(E1509,Duration*VLOOKUP(PaymentFrqcy,Mapping!A:B,2,FALSE),LoanAmount,,VLOOKUP(PaymentsDue,Mapping!$A:$B,2,FALSE)))</f>
        <v/>
      </c>
      <c r="G1509" s="62" t="str">
        <f>IF(A1509="","",PPMT(E1509,A1509,Duration*VLOOKUP(PaymentFrqcy,Mapping!A:B,2,FALSE),LoanAmount,,VLOOKUP(PaymentsDue,Mapping!$A:$B,2,FALSE)))</f>
        <v/>
      </c>
      <c r="H1509" s="62" t="str">
        <f>IF(A1509="","",IPMT(E1509,A1509,Duration*VLOOKUP(PaymentFrqcy,Mapping!$A:$B,2,FALSE),LoanAmount,,VLOOKUP(PaymentsDue,Mapping!$A:$B,2,FALSE)))</f>
        <v/>
      </c>
      <c r="I1509" s="58" t="str">
        <f t="shared" si="135"/>
        <v/>
      </c>
      <c r="J1509" s="12" t="str">
        <f t="shared" si="136"/>
        <v/>
      </c>
      <c r="K1509" s="78" t="str">
        <f t="shared" si="137"/>
        <v/>
      </c>
    </row>
    <row r="1510" spans="1:11" x14ac:dyDescent="0.2">
      <c r="A1510" s="12" t="str">
        <f>IFERROR(IF(A1509+1&lt;=Duration*VLOOKUP(PaymentFrqcy,Mapping!A:B,2,FALSE),A1509+1,""),"")</f>
        <v/>
      </c>
      <c r="B1510" s="58" t="str">
        <f t="shared" si="138"/>
        <v/>
      </c>
      <c r="C1510" s="59" t="str">
        <f t="shared" si="133"/>
        <v/>
      </c>
      <c r="D1510" s="60" t="str">
        <f t="shared" si="134"/>
        <v/>
      </c>
      <c r="E1510" s="61" t="str">
        <f>IF(A1510="","",InterestRate/VLOOKUP(PaymentFrqcy,Mapping!$A:$B,2,FALSE))</f>
        <v/>
      </c>
      <c r="F1510" s="62" t="str">
        <f>IF(A1510="","",PMT(E1510,Duration*VLOOKUP(PaymentFrqcy,Mapping!A:B,2,FALSE),LoanAmount,,VLOOKUP(PaymentsDue,Mapping!$A:$B,2,FALSE)))</f>
        <v/>
      </c>
      <c r="G1510" s="62" t="str">
        <f>IF(A1510="","",PPMT(E1510,A1510,Duration*VLOOKUP(PaymentFrqcy,Mapping!A:B,2,FALSE),LoanAmount,,VLOOKUP(PaymentsDue,Mapping!$A:$B,2,FALSE)))</f>
        <v/>
      </c>
      <c r="H1510" s="62" t="str">
        <f>IF(A1510="","",IPMT(E1510,A1510,Duration*VLOOKUP(PaymentFrqcy,Mapping!$A:$B,2,FALSE),LoanAmount,,VLOOKUP(PaymentsDue,Mapping!$A:$B,2,FALSE)))</f>
        <v/>
      </c>
      <c r="I1510" s="58" t="str">
        <f t="shared" si="135"/>
        <v/>
      </c>
      <c r="J1510" s="12" t="str">
        <f t="shared" si="136"/>
        <v/>
      </c>
      <c r="K1510" s="78" t="str">
        <f t="shared" si="137"/>
        <v/>
      </c>
    </row>
    <row r="1511" spans="1:11" x14ac:dyDescent="0.2">
      <c r="A1511" s="12" t="str">
        <f>IFERROR(IF(A1510+1&lt;=Duration*VLOOKUP(PaymentFrqcy,Mapping!A:B,2,FALSE),A1510+1,""),"")</f>
        <v/>
      </c>
      <c r="B1511" s="58" t="str">
        <f t="shared" si="138"/>
        <v/>
      </c>
      <c r="C1511" s="59" t="str">
        <f t="shared" si="133"/>
        <v/>
      </c>
      <c r="D1511" s="60" t="str">
        <f t="shared" si="134"/>
        <v/>
      </c>
      <c r="E1511" s="61" t="str">
        <f>IF(A1511="","",InterestRate/VLOOKUP(PaymentFrqcy,Mapping!$A:$B,2,FALSE))</f>
        <v/>
      </c>
      <c r="F1511" s="62" t="str">
        <f>IF(A1511="","",PMT(E1511,Duration*VLOOKUP(PaymentFrqcy,Mapping!A:B,2,FALSE),LoanAmount,,VLOOKUP(PaymentsDue,Mapping!$A:$B,2,FALSE)))</f>
        <v/>
      </c>
      <c r="G1511" s="62" t="str">
        <f>IF(A1511="","",PPMT(E1511,A1511,Duration*VLOOKUP(PaymentFrqcy,Mapping!A:B,2,FALSE),LoanAmount,,VLOOKUP(PaymentsDue,Mapping!$A:$B,2,FALSE)))</f>
        <v/>
      </c>
      <c r="H1511" s="62" t="str">
        <f>IF(A1511="","",IPMT(E1511,A1511,Duration*VLOOKUP(PaymentFrqcy,Mapping!$A:$B,2,FALSE),LoanAmount,,VLOOKUP(PaymentsDue,Mapping!$A:$B,2,FALSE)))</f>
        <v/>
      </c>
      <c r="I1511" s="58" t="str">
        <f t="shared" si="135"/>
        <v/>
      </c>
      <c r="J1511" s="12" t="str">
        <f t="shared" si="136"/>
        <v/>
      </c>
      <c r="K1511" s="78" t="str">
        <f t="shared" si="137"/>
        <v/>
      </c>
    </row>
    <row r="1512" spans="1:11" x14ac:dyDescent="0.2">
      <c r="A1512" s="12" t="str">
        <f>IFERROR(IF(A1511+1&lt;=Duration*VLOOKUP(PaymentFrqcy,Mapping!A:B,2,FALSE),A1511+1,""),"")</f>
        <v/>
      </c>
      <c r="B1512" s="58" t="str">
        <f t="shared" si="138"/>
        <v/>
      </c>
      <c r="C1512" s="59" t="str">
        <f t="shared" si="133"/>
        <v/>
      </c>
      <c r="D1512" s="60" t="str">
        <f t="shared" si="134"/>
        <v/>
      </c>
      <c r="E1512" s="61" t="str">
        <f>IF(A1512="","",InterestRate/VLOOKUP(PaymentFrqcy,Mapping!$A:$B,2,FALSE))</f>
        <v/>
      </c>
      <c r="F1512" s="62" t="str">
        <f>IF(A1512="","",PMT(E1512,Duration*VLOOKUP(PaymentFrqcy,Mapping!A:B,2,FALSE),LoanAmount,,VLOOKUP(PaymentsDue,Mapping!$A:$B,2,FALSE)))</f>
        <v/>
      </c>
      <c r="G1512" s="62" t="str">
        <f>IF(A1512="","",PPMT(E1512,A1512,Duration*VLOOKUP(PaymentFrqcy,Mapping!A:B,2,FALSE),LoanAmount,,VLOOKUP(PaymentsDue,Mapping!$A:$B,2,FALSE)))</f>
        <v/>
      </c>
      <c r="H1512" s="62" t="str">
        <f>IF(A1512="","",IPMT(E1512,A1512,Duration*VLOOKUP(PaymentFrqcy,Mapping!$A:$B,2,FALSE),LoanAmount,,VLOOKUP(PaymentsDue,Mapping!$A:$B,2,FALSE)))</f>
        <v/>
      </c>
      <c r="I1512" s="58" t="str">
        <f t="shared" si="135"/>
        <v/>
      </c>
      <c r="J1512" s="12" t="str">
        <f t="shared" si="136"/>
        <v/>
      </c>
      <c r="K1512" s="78" t="str">
        <f t="shared" si="137"/>
        <v/>
      </c>
    </row>
    <row r="1513" spans="1:11" x14ac:dyDescent="0.2">
      <c r="A1513" s="12" t="str">
        <f>IFERROR(IF(A1512+1&lt;=Duration*VLOOKUP(PaymentFrqcy,Mapping!A:B,2,FALSE),A1512+1,""),"")</f>
        <v/>
      </c>
      <c r="B1513" s="58" t="str">
        <f t="shared" si="138"/>
        <v/>
      </c>
      <c r="C1513" s="59" t="str">
        <f t="shared" si="133"/>
        <v/>
      </c>
      <c r="D1513" s="60" t="str">
        <f t="shared" si="134"/>
        <v/>
      </c>
      <c r="E1513" s="61" t="str">
        <f>IF(A1513="","",InterestRate/VLOOKUP(PaymentFrqcy,Mapping!$A:$B,2,FALSE))</f>
        <v/>
      </c>
      <c r="F1513" s="62" t="str">
        <f>IF(A1513="","",PMT(E1513,Duration*VLOOKUP(PaymentFrqcy,Mapping!A:B,2,FALSE),LoanAmount,,VLOOKUP(PaymentsDue,Mapping!$A:$B,2,FALSE)))</f>
        <v/>
      </c>
      <c r="G1513" s="62" t="str">
        <f>IF(A1513="","",PPMT(E1513,A1513,Duration*VLOOKUP(PaymentFrqcy,Mapping!A:B,2,FALSE),LoanAmount,,VLOOKUP(PaymentsDue,Mapping!$A:$B,2,FALSE)))</f>
        <v/>
      </c>
      <c r="H1513" s="62" t="str">
        <f>IF(A1513="","",IPMT(E1513,A1513,Duration*VLOOKUP(PaymentFrqcy,Mapping!$A:$B,2,FALSE),LoanAmount,,VLOOKUP(PaymentsDue,Mapping!$A:$B,2,FALSE)))</f>
        <v/>
      </c>
      <c r="I1513" s="58" t="str">
        <f t="shared" si="135"/>
        <v/>
      </c>
      <c r="J1513" s="12" t="str">
        <f t="shared" si="136"/>
        <v/>
      </c>
      <c r="K1513" s="78" t="str">
        <f t="shared" si="137"/>
        <v/>
      </c>
    </row>
    <row r="1514" spans="1:11" x14ac:dyDescent="0.2">
      <c r="A1514" s="12" t="str">
        <f>IFERROR(IF(A1513+1&lt;=Duration*VLOOKUP(PaymentFrqcy,Mapping!A:B,2,FALSE),A1513+1,""),"")</f>
        <v/>
      </c>
      <c r="B1514" s="58" t="str">
        <f t="shared" si="138"/>
        <v/>
      </c>
      <c r="C1514" s="59" t="str">
        <f t="shared" si="133"/>
        <v/>
      </c>
      <c r="D1514" s="60" t="str">
        <f t="shared" si="134"/>
        <v/>
      </c>
      <c r="E1514" s="61" t="str">
        <f>IF(A1514="","",InterestRate/VLOOKUP(PaymentFrqcy,Mapping!$A:$B,2,FALSE))</f>
        <v/>
      </c>
      <c r="F1514" s="62" t="str">
        <f>IF(A1514="","",PMT(E1514,Duration*VLOOKUP(PaymentFrqcy,Mapping!A:B,2,FALSE),LoanAmount,,VLOOKUP(PaymentsDue,Mapping!$A:$B,2,FALSE)))</f>
        <v/>
      </c>
      <c r="G1514" s="62" t="str">
        <f>IF(A1514="","",PPMT(E1514,A1514,Duration*VLOOKUP(PaymentFrqcy,Mapping!A:B,2,FALSE),LoanAmount,,VLOOKUP(PaymentsDue,Mapping!$A:$B,2,FALSE)))</f>
        <v/>
      </c>
      <c r="H1514" s="62" t="str">
        <f>IF(A1514="","",IPMT(E1514,A1514,Duration*VLOOKUP(PaymentFrqcy,Mapping!$A:$B,2,FALSE),LoanAmount,,VLOOKUP(PaymentsDue,Mapping!$A:$B,2,FALSE)))</f>
        <v/>
      </c>
      <c r="I1514" s="58" t="str">
        <f t="shared" si="135"/>
        <v/>
      </c>
      <c r="J1514" s="12" t="str">
        <f t="shared" si="136"/>
        <v/>
      </c>
      <c r="K1514" s="78" t="str">
        <f t="shared" si="137"/>
        <v/>
      </c>
    </row>
    <row r="1515" spans="1:11" x14ac:dyDescent="0.2">
      <c r="A1515" s="12" t="str">
        <f>IFERROR(IF(A1514+1&lt;=Duration*VLOOKUP(PaymentFrqcy,Mapping!A:B,2,FALSE),A1514+1,""),"")</f>
        <v/>
      </c>
      <c r="B1515" s="58" t="str">
        <f t="shared" si="138"/>
        <v/>
      </c>
      <c r="C1515" s="59" t="str">
        <f t="shared" si="133"/>
        <v/>
      </c>
      <c r="D1515" s="60" t="str">
        <f t="shared" si="134"/>
        <v/>
      </c>
      <c r="E1515" s="61" t="str">
        <f>IF(A1515="","",InterestRate/VLOOKUP(PaymentFrqcy,Mapping!$A:$B,2,FALSE))</f>
        <v/>
      </c>
      <c r="F1515" s="62" t="str">
        <f>IF(A1515="","",PMT(E1515,Duration*VLOOKUP(PaymentFrqcy,Mapping!A:B,2,FALSE),LoanAmount,,VLOOKUP(PaymentsDue,Mapping!$A:$B,2,FALSE)))</f>
        <v/>
      </c>
      <c r="G1515" s="62" t="str">
        <f>IF(A1515="","",PPMT(E1515,A1515,Duration*VLOOKUP(PaymentFrqcy,Mapping!A:B,2,FALSE),LoanAmount,,VLOOKUP(PaymentsDue,Mapping!$A:$B,2,FALSE)))</f>
        <v/>
      </c>
      <c r="H1515" s="62" t="str">
        <f>IF(A1515="","",IPMT(E1515,A1515,Duration*VLOOKUP(PaymentFrqcy,Mapping!$A:$B,2,FALSE),LoanAmount,,VLOOKUP(PaymentsDue,Mapping!$A:$B,2,FALSE)))</f>
        <v/>
      </c>
      <c r="I1515" s="58" t="str">
        <f t="shared" si="135"/>
        <v/>
      </c>
      <c r="J1515" s="12" t="str">
        <f t="shared" si="136"/>
        <v/>
      </c>
      <c r="K1515" s="78" t="str">
        <f t="shared" si="137"/>
        <v/>
      </c>
    </row>
    <row r="1516" spans="1:11" x14ac:dyDescent="0.2">
      <c r="A1516" s="12" t="str">
        <f>IFERROR(IF(A1515+1&lt;=Duration*VLOOKUP(PaymentFrqcy,Mapping!A:B,2,FALSE),A1515+1,""),"")</f>
        <v/>
      </c>
      <c r="B1516" s="58" t="str">
        <f t="shared" si="138"/>
        <v/>
      </c>
      <c r="C1516" s="59" t="str">
        <f t="shared" si="133"/>
        <v/>
      </c>
      <c r="D1516" s="60" t="str">
        <f t="shared" si="134"/>
        <v/>
      </c>
      <c r="E1516" s="61" t="str">
        <f>IF(A1516="","",InterestRate/VLOOKUP(PaymentFrqcy,Mapping!$A:$B,2,FALSE))</f>
        <v/>
      </c>
      <c r="F1516" s="62" t="str">
        <f>IF(A1516="","",PMT(E1516,Duration*VLOOKUP(PaymentFrqcy,Mapping!A:B,2,FALSE),LoanAmount,,VLOOKUP(PaymentsDue,Mapping!$A:$B,2,FALSE)))</f>
        <v/>
      </c>
      <c r="G1516" s="62" t="str">
        <f>IF(A1516="","",PPMT(E1516,A1516,Duration*VLOOKUP(PaymentFrqcy,Mapping!A:B,2,FALSE),LoanAmount,,VLOOKUP(PaymentsDue,Mapping!$A:$B,2,FALSE)))</f>
        <v/>
      </c>
      <c r="H1516" s="62" t="str">
        <f>IF(A1516="","",IPMT(E1516,A1516,Duration*VLOOKUP(PaymentFrqcy,Mapping!$A:$B,2,FALSE),LoanAmount,,VLOOKUP(PaymentsDue,Mapping!$A:$B,2,FALSE)))</f>
        <v/>
      </c>
      <c r="I1516" s="58" t="str">
        <f t="shared" si="135"/>
        <v/>
      </c>
      <c r="J1516" s="12" t="str">
        <f t="shared" si="136"/>
        <v/>
      </c>
      <c r="K1516" s="78" t="str">
        <f t="shared" si="137"/>
        <v/>
      </c>
    </row>
    <row r="1517" spans="1:11" x14ac:dyDescent="0.2">
      <c r="A1517" s="12" t="str">
        <f>IFERROR(IF(A1516+1&lt;=Duration*VLOOKUP(PaymentFrqcy,Mapping!A:B,2,FALSE),A1516+1,""),"")</f>
        <v/>
      </c>
      <c r="B1517" s="58" t="str">
        <f t="shared" si="138"/>
        <v/>
      </c>
      <c r="C1517" s="59" t="str">
        <f t="shared" si="133"/>
        <v/>
      </c>
      <c r="D1517" s="60" t="str">
        <f t="shared" si="134"/>
        <v/>
      </c>
      <c r="E1517" s="61" t="str">
        <f>IF(A1517="","",InterestRate/VLOOKUP(PaymentFrqcy,Mapping!$A:$B,2,FALSE))</f>
        <v/>
      </c>
      <c r="F1517" s="62" t="str">
        <f>IF(A1517="","",PMT(E1517,Duration*VLOOKUP(PaymentFrqcy,Mapping!A:B,2,FALSE),LoanAmount,,VLOOKUP(PaymentsDue,Mapping!$A:$B,2,FALSE)))</f>
        <v/>
      </c>
      <c r="G1517" s="62" t="str">
        <f>IF(A1517="","",PPMT(E1517,A1517,Duration*VLOOKUP(PaymentFrqcy,Mapping!A:B,2,FALSE),LoanAmount,,VLOOKUP(PaymentsDue,Mapping!$A:$B,2,FALSE)))</f>
        <v/>
      </c>
      <c r="H1517" s="62" t="str">
        <f>IF(A1517="","",IPMT(E1517,A1517,Duration*VLOOKUP(PaymentFrqcy,Mapping!$A:$B,2,FALSE),LoanAmount,,VLOOKUP(PaymentsDue,Mapping!$A:$B,2,FALSE)))</f>
        <v/>
      </c>
      <c r="I1517" s="58" t="str">
        <f t="shared" si="135"/>
        <v/>
      </c>
      <c r="J1517" s="12" t="str">
        <f t="shared" si="136"/>
        <v/>
      </c>
      <c r="K1517" s="78" t="str">
        <f t="shared" si="137"/>
        <v/>
      </c>
    </row>
    <row r="1518" spans="1:11" x14ac:dyDescent="0.2">
      <c r="A1518" s="12" t="str">
        <f>IFERROR(IF(A1517+1&lt;=Duration*VLOOKUP(PaymentFrqcy,Mapping!A:B,2,FALSE),A1517+1,""),"")</f>
        <v/>
      </c>
      <c r="B1518" s="58" t="str">
        <f t="shared" si="138"/>
        <v/>
      </c>
      <c r="C1518" s="59" t="str">
        <f t="shared" ref="C1518:C1581" si="139">IF(AND(A1518&lt;&gt;"",PaymentFrqcy="Monthly"),DATE(YEAR(C1517),MONTH(C1517)+1,DAY(C1517)),IF(AND(A1518&lt;&gt;"",PaymentFrqcy="Quarterly"),DATE(YEAR(C1517),MONTH(C1517)+3,DAY(C1517)),IF(AND(A1518&lt;&gt;"",PaymentFrqcy="Semi-Annually"),DATE(YEAR(C1517),MONTH(C1517)+6,DAY(C1517)),"")))</f>
        <v/>
      </c>
      <c r="D1518" s="60" t="str">
        <f t="shared" ref="D1518:D1581" si="140">IFERROR(YEAR(C1518),"")</f>
        <v/>
      </c>
      <c r="E1518" s="61" t="str">
        <f>IF(A1518="","",InterestRate/VLOOKUP(PaymentFrqcy,Mapping!$A:$B,2,FALSE))</f>
        <v/>
      </c>
      <c r="F1518" s="62" t="str">
        <f>IF(A1518="","",PMT(E1518,Duration*VLOOKUP(PaymentFrqcy,Mapping!A:B,2,FALSE),LoanAmount,,VLOOKUP(PaymentsDue,Mapping!$A:$B,2,FALSE)))</f>
        <v/>
      </c>
      <c r="G1518" s="62" t="str">
        <f>IF(A1518="","",PPMT(E1518,A1518,Duration*VLOOKUP(PaymentFrqcy,Mapping!A:B,2,FALSE),LoanAmount,,VLOOKUP(PaymentsDue,Mapping!$A:$B,2,FALSE)))</f>
        <v/>
      </c>
      <c r="H1518" s="62" t="str">
        <f>IF(A1518="","",IPMT(E1518,A1518,Duration*VLOOKUP(PaymentFrqcy,Mapping!$A:$B,2,FALSE),LoanAmount,,VLOOKUP(PaymentsDue,Mapping!$A:$B,2,FALSE)))</f>
        <v/>
      </c>
      <c r="I1518" s="58" t="str">
        <f t="shared" ref="I1518:I1581" si="141">IFERROR(B1518+G1518,"")</f>
        <v/>
      </c>
      <c r="J1518" s="12" t="str">
        <f t="shared" ref="J1518:J1581" si="142">IF(A1518="","",MONTH(C1518))</f>
        <v/>
      </c>
      <c r="K1518" s="78" t="str">
        <f t="shared" ref="K1518:K1581" si="143">IF(A1518="","",YEAR(C1518))</f>
        <v/>
      </c>
    </row>
    <row r="1519" spans="1:11" x14ac:dyDescent="0.2">
      <c r="A1519" s="12" t="str">
        <f>IFERROR(IF(A1518+1&lt;=Duration*VLOOKUP(PaymentFrqcy,Mapping!A:B,2,FALSE),A1518+1,""),"")</f>
        <v/>
      </c>
      <c r="B1519" s="58" t="str">
        <f t="shared" si="138"/>
        <v/>
      </c>
      <c r="C1519" s="59" t="str">
        <f t="shared" si="139"/>
        <v/>
      </c>
      <c r="D1519" s="60" t="str">
        <f t="shared" si="140"/>
        <v/>
      </c>
      <c r="E1519" s="61" t="str">
        <f>IF(A1519="","",InterestRate/VLOOKUP(PaymentFrqcy,Mapping!$A:$B,2,FALSE))</f>
        <v/>
      </c>
      <c r="F1519" s="62" t="str">
        <f>IF(A1519="","",PMT(E1519,Duration*VLOOKUP(PaymentFrqcy,Mapping!A:B,2,FALSE),LoanAmount,,VLOOKUP(PaymentsDue,Mapping!$A:$B,2,FALSE)))</f>
        <v/>
      </c>
      <c r="G1519" s="62" t="str">
        <f>IF(A1519="","",PPMT(E1519,A1519,Duration*VLOOKUP(PaymentFrqcy,Mapping!A:B,2,FALSE),LoanAmount,,VLOOKUP(PaymentsDue,Mapping!$A:$B,2,FALSE)))</f>
        <v/>
      </c>
      <c r="H1519" s="62" t="str">
        <f>IF(A1519="","",IPMT(E1519,A1519,Duration*VLOOKUP(PaymentFrqcy,Mapping!$A:$B,2,FALSE),LoanAmount,,VLOOKUP(PaymentsDue,Mapping!$A:$B,2,FALSE)))</f>
        <v/>
      </c>
      <c r="I1519" s="58" t="str">
        <f t="shared" si="141"/>
        <v/>
      </c>
      <c r="J1519" s="12" t="str">
        <f t="shared" si="142"/>
        <v/>
      </c>
      <c r="K1519" s="78" t="str">
        <f t="shared" si="143"/>
        <v/>
      </c>
    </row>
    <row r="1520" spans="1:11" x14ac:dyDescent="0.2">
      <c r="A1520" s="12" t="str">
        <f>IFERROR(IF(A1519+1&lt;=Duration*VLOOKUP(PaymentFrqcy,Mapping!A:B,2,FALSE),A1519+1,""),"")</f>
        <v/>
      </c>
      <c r="B1520" s="58" t="str">
        <f t="shared" si="138"/>
        <v/>
      </c>
      <c r="C1520" s="59" t="str">
        <f t="shared" si="139"/>
        <v/>
      </c>
      <c r="D1520" s="60" t="str">
        <f t="shared" si="140"/>
        <v/>
      </c>
      <c r="E1520" s="61" t="str">
        <f>IF(A1520="","",InterestRate/VLOOKUP(PaymentFrqcy,Mapping!$A:$B,2,FALSE))</f>
        <v/>
      </c>
      <c r="F1520" s="62" t="str">
        <f>IF(A1520="","",PMT(E1520,Duration*VLOOKUP(PaymentFrqcy,Mapping!A:B,2,FALSE),LoanAmount,,VLOOKUP(PaymentsDue,Mapping!$A:$B,2,FALSE)))</f>
        <v/>
      </c>
      <c r="G1520" s="62" t="str">
        <f>IF(A1520="","",PPMT(E1520,A1520,Duration*VLOOKUP(PaymentFrqcy,Mapping!A:B,2,FALSE),LoanAmount,,VLOOKUP(PaymentsDue,Mapping!$A:$B,2,FALSE)))</f>
        <v/>
      </c>
      <c r="H1520" s="62" t="str">
        <f>IF(A1520="","",IPMT(E1520,A1520,Duration*VLOOKUP(PaymentFrqcy,Mapping!$A:$B,2,FALSE),LoanAmount,,VLOOKUP(PaymentsDue,Mapping!$A:$B,2,FALSE)))</f>
        <v/>
      </c>
      <c r="I1520" s="58" t="str">
        <f t="shared" si="141"/>
        <v/>
      </c>
      <c r="J1520" s="12" t="str">
        <f t="shared" si="142"/>
        <v/>
      </c>
      <c r="K1520" s="78" t="str">
        <f t="shared" si="143"/>
        <v/>
      </c>
    </row>
    <row r="1521" spans="1:11" x14ac:dyDescent="0.2">
      <c r="A1521" s="12" t="str">
        <f>IFERROR(IF(A1520+1&lt;=Duration*VLOOKUP(PaymentFrqcy,Mapping!A:B,2,FALSE),A1520+1,""),"")</f>
        <v/>
      </c>
      <c r="B1521" s="58" t="str">
        <f t="shared" si="138"/>
        <v/>
      </c>
      <c r="C1521" s="59" t="str">
        <f t="shared" si="139"/>
        <v/>
      </c>
      <c r="D1521" s="60" t="str">
        <f t="shared" si="140"/>
        <v/>
      </c>
      <c r="E1521" s="61" t="str">
        <f>IF(A1521="","",InterestRate/VLOOKUP(PaymentFrqcy,Mapping!$A:$B,2,FALSE))</f>
        <v/>
      </c>
      <c r="F1521" s="62" t="str">
        <f>IF(A1521="","",PMT(E1521,Duration*VLOOKUP(PaymentFrqcy,Mapping!A:B,2,FALSE),LoanAmount,,VLOOKUP(PaymentsDue,Mapping!$A:$B,2,FALSE)))</f>
        <v/>
      </c>
      <c r="G1521" s="62" t="str">
        <f>IF(A1521="","",PPMT(E1521,A1521,Duration*VLOOKUP(PaymentFrqcy,Mapping!A:B,2,FALSE),LoanAmount,,VLOOKUP(PaymentsDue,Mapping!$A:$B,2,FALSE)))</f>
        <v/>
      </c>
      <c r="H1521" s="62" t="str">
        <f>IF(A1521="","",IPMT(E1521,A1521,Duration*VLOOKUP(PaymentFrqcy,Mapping!$A:$B,2,FALSE),LoanAmount,,VLOOKUP(PaymentsDue,Mapping!$A:$B,2,FALSE)))</f>
        <v/>
      </c>
      <c r="I1521" s="58" t="str">
        <f t="shared" si="141"/>
        <v/>
      </c>
      <c r="J1521" s="12" t="str">
        <f t="shared" si="142"/>
        <v/>
      </c>
      <c r="K1521" s="78" t="str">
        <f t="shared" si="143"/>
        <v/>
      </c>
    </row>
    <row r="1522" spans="1:11" x14ac:dyDescent="0.2">
      <c r="A1522" s="12" t="str">
        <f>IFERROR(IF(A1521+1&lt;=Duration*VLOOKUP(PaymentFrqcy,Mapping!A:B,2,FALSE),A1521+1,""),"")</f>
        <v/>
      </c>
      <c r="B1522" s="58" t="str">
        <f t="shared" si="138"/>
        <v/>
      </c>
      <c r="C1522" s="59" t="str">
        <f t="shared" si="139"/>
        <v/>
      </c>
      <c r="D1522" s="60" t="str">
        <f t="shared" si="140"/>
        <v/>
      </c>
      <c r="E1522" s="61" t="str">
        <f>IF(A1522="","",InterestRate/VLOOKUP(PaymentFrqcy,Mapping!$A:$B,2,FALSE))</f>
        <v/>
      </c>
      <c r="F1522" s="62" t="str">
        <f>IF(A1522="","",PMT(E1522,Duration*VLOOKUP(PaymentFrqcy,Mapping!A:B,2,FALSE),LoanAmount,,VLOOKUP(PaymentsDue,Mapping!$A:$B,2,FALSE)))</f>
        <v/>
      </c>
      <c r="G1522" s="62" t="str">
        <f>IF(A1522="","",PPMT(E1522,A1522,Duration*VLOOKUP(PaymentFrqcy,Mapping!A:B,2,FALSE),LoanAmount,,VLOOKUP(PaymentsDue,Mapping!$A:$B,2,FALSE)))</f>
        <v/>
      </c>
      <c r="H1522" s="62" t="str">
        <f>IF(A1522="","",IPMT(E1522,A1522,Duration*VLOOKUP(PaymentFrqcy,Mapping!$A:$B,2,FALSE),LoanAmount,,VLOOKUP(PaymentsDue,Mapping!$A:$B,2,FALSE)))</f>
        <v/>
      </c>
      <c r="I1522" s="58" t="str">
        <f t="shared" si="141"/>
        <v/>
      </c>
      <c r="J1522" s="12" t="str">
        <f t="shared" si="142"/>
        <v/>
      </c>
      <c r="K1522" s="78" t="str">
        <f t="shared" si="143"/>
        <v/>
      </c>
    </row>
    <row r="1523" spans="1:11" x14ac:dyDescent="0.2">
      <c r="A1523" s="12" t="str">
        <f>IFERROR(IF(A1522+1&lt;=Duration*VLOOKUP(PaymentFrqcy,Mapping!A:B,2,FALSE),A1522+1,""),"")</f>
        <v/>
      </c>
      <c r="B1523" s="58" t="str">
        <f t="shared" si="138"/>
        <v/>
      </c>
      <c r="C1523" s="59" t="str">
        <f t="shared" si="139"/>
        <v/>
      </c>
      <c r="D1523" s="60" t="str">
        <f t="shared" si="140"/>
        <v/>
      </c>
      <c r="E1523" s="61" t="str">
        <f>IF(A1523="","",InterestRate/VLOOKUP(PaymentFrqcy,Mapping!$A:$B,2,FALSE))</f>
        <v/>
      </c>
      <c r="F1523" s="62" t="str">
        <f>IF(A1523="","",PMT(E1523,Duration*VLOOKUP(PaymentFrqcy,Mapping!A:B,2,FALSE),LoanAmount,,VLOOKUP(PaymentsDue,Mapping!$A:$B,2,FALSE)))</f>
        <v/>
      </c>
      <c r="G1523" s="62" t="str">
        <f>IF(A1523="","",PPMT(E1523,A1523,Duration*VLOOKUP(PaymentFrqcy,Mapping!A:B,2,FALSE),LoanAmount,,VLOOKUP(PaymentsDue,Mapping!$A:$B,2,FALSE)))</f>
        <v/>
      </c>
      <c r="H1523" s="62" t="str">
        <f>IF(A1523="","",IPMT(E1523,A1523,Duration*VLOOKUP(PaymentFrqcy,Mapping!$A:$B,2,FALSE),LoanAmount,,VLOOKUP(PaymentsDue,Mapping!$A:$B,2,FALSE)))</f>
        <v/>
      </c>
      <c r="I1523" s="58" t="str">
        <f t="shared" si="141"/>
        <v/>
      </c>
      <c r="J1523" s="12" t="str">
        <f t="shared" si="142"/>
        <v/>
      </c>
      <c r="K1523" s="78" t="str">
        <f t="shared" si="143"/>
        <v/>
      </c>
    </row>
    <row r="1524" spans="1:11" x14ac:dyDescent="0.2">
      <c r="A1524" s="12" t="str">
        <f>IFERROR(IF(A1523+1&lt;=Duration*VLOOKUP(PaymentFrqcy,Mapping!A:B,2,FALSE),A1523+1,""),"")</f>
        <v/>
      </c>
      <c r="B1524" s="58" t="str">
        <f t="shared" ref="B1524:B1587" si="144">IFERROR(IF(ROUNDDOWN(I1523,0)=0,"",I1523),"")</f>
        <v/>
      </c>
      <c r="C1524" s="59" t="str">
        <f t="shared" si="139"/>
        <v/>
      </c>
      <c r="D1524" s="60" t="str">
        <f t="shared" si="140"/>
        <v/>
      </c>
      <c r="E1524" s="61" t="str">
        <f>IF(A1524="","",InterestRate/VLOOKUP(PaymentFrqcy,Mapping!$A:$B,2,FALSE))</f>
        <v/>
      </c>
      <c r="F1524" s="62" t="str">
        <f>IF(A1524="","",PMT(E1524,Duration*VLOOKUP(PaymentFrqcy,Mapping!A:B,2,FALSE),LoanAmount,,VLOOKUP(PaymentsDue,Mapping!$A:$B,2,FALSE)))</f>
        <v/>
      </c>
      <c r="G1524" s="62" t="str">
        <f>IF(A1524="","",PPMT(E1524,A1524,Duration*VLOOKUP(PaymentFrqcy,Mapping!A:B,2,FALSE),LoanAmount,,VLOOKUP(PaymentsDue,Mapping!$A:$B,2,FALSE)))</f>
        <v/>
      </c>
      <c r="H1524" s="62" t="str">
        <f>IF(A1524="","",IPMT(E1524,A1524,Duration*VLOOKUP(PaymentFrqcy,Mapping!$A:$B,2,FALSE),LoanAmount,,VLOOKUP(PaymentsDue,Mapping!$A:$B,2,FALSE)))</f>
        <v/>
      </c>
      <c r="I1524" s="58" t="str">
        <f t="shared" si="141"/>
        <v/>
      </c>
      <c r="J1524" s="12" t="str">
        <f t="shared" si="142"/>
        <v/>
      </c>
      <c r="K1524" s="78" t="str">
        <f t="shared" si="143"/>
        <v/>
      </c>
    </row>
    <row r="1525" spans="1:11" x14ac:dyDescent="0.2">
      <c r="A1525" s="12" t="str">
        <f>IFERROR(IF(A1524+1&lt;=Duration*VLOOKUP(PaymentFrqcy,Mapping!A:B,2,FALSE),A1524+1,""),"")</f>
        <v/>
      </c>
      <c r="B1525" s="58" t="str">
        <f t="shared" si="144"/>
        <v/>
      </c>
      <c r="C1525" s="59" t="str">
        <f t="shared" si="139"/>
        <v/>
      </c>
      <c r="D1525" s="60" t="str">
        <f t="shared" si="140"/>
        <v/>
      </c>
      <c r="E1525" s="61" t="str">
        <f>IF(A1525="","",InterestRate/VLOOKUP(PaymentFrqcy,Mapping!$A:$B,2,FALSE))</f>
        <v/>
      </c>
      <c r="F1525" s="62" t="str">
        <f>IF(A1525="","",PMT(E1525,Duration*VLOOKUP(PaymentFrqcy,Mapping!A:B,2,FALSE),LoanAmount,,VLOOKUP(PaymentsDue,Mapping!$A:$B,2,FALSE)))</f>
        <v/>
      </c>
      <c r="G1525" s="62" t="str">
        <f>IF(A1525="","",PPMT(E1525,A1525,Duration*VLOOKUP(PaymentFrqcy,Mapping!A:B,2,FALSE),LoanAmount,,VLOOKUP(PaymentsDue,Mapping!$A:$B,2,FALSE)))</f>
        <v/>
      </c>
      <c r="H1525" s="62" t="str">
        <f>IF(A1525="","",IPMT(E1525,A1525,Duration*VLOOKUP(PaymentFrqcy,Mapping!$A:$B,2,FALSE),LoanAmount,,VLOOKUP(PaymentsDue,Mapping!$A:$B,2,FALSE)))</f>
        <v/>
      </c>
      <c r="I1525" s="58" t="str">
        <f t="shared" si="141"/>
        <v/>
      </c>
      <c r="J1525" s="12" t="str">
        <f t="shared" si="142"/>
        <v/>
      </c>
      <c r="K1525" s="78" t="str">
        <f t="shared" si="143"/>
        <v/>
      </c>
    </row>
    <row r="1526" spans="1:11" x14ac:dyDescent="0.2">
      <c r="A1526" s="12" t="str">
        <f>IFERROR(IF(A1525+1&lt;=Duration*VLOOKUP(PaymentFrqcy,Mapping!A:B,2,FALSE),A1525+1,""),"")</f>
        <v/>
      </c>
      <c r="B1526" s="58" t="str">
        <f t="shared" si="144"/>
        <v/>
      </c>
      <c r="C1526" s="59" t="str">
        <f t="shared" si="139"/>
        <v/>
      </c>
      <c r="D1526" s="60" t="str">
        <f t="shared" si="140"/>
        <v/>
      </c>
      <c r="E1526" s="61" t="str">
        <f>IF(A1526="","",InterestRate/VLOOKUP(PaymentFrqcy,Mapping!$A:$B,2,FALSE))</f>
        <v/>
      </c>
      <c r="F1526" s="62" t="str">
        <f>IF(A1526="","",PMT(E1526,Duration*VLOOKUP(PaymentFrqcy,Mapping!A:B,2,FALSE),LoanAmount,,VLOOKUP(PaymentsDue,Mapping!$A:$B,2,FALSE)))</f>
        <v/>
      </c>
      <c r="G1526" s="62" t="str">
        <f>IF(A1526="","",PPMT(E1526,A1526,Duration*VLOOKUP(PaymentFrqcy,Mapping!A:B,2,FALSE),LoanAmount,,VLOOKUP(PaymentsDue,Mapping!$A:$B,2,FALSE)))</f>
        <v/>
      </c>
      <c r="H1526" s="62" t="str">
        <f>IF(A1526="","",IPMT(E1526,A1526,Duration*VLOOKUP(PaymentFrqcy,Mapping!$A:$B,2,FALSE),LoanAmount,,VLOOKUP(PaymentsDue,Mapping!$A:$B,2,FALSE)))</f>
        <v/>
      </c>
      <c r="I1526" s="58" t="str">
        <f t="shared" si="141"/>
        <v/>
      </c>
      <c r="J1526" s="12" t="str">
        <f t="shared" si="142"/>
        <v/>
      </c>
      <c r="K1526" s="78" t="str">
        <f t="shared" si="143"/>
        <v/>
      </c>
    </row>
    <row r="1527" spans="1:11" x14ac:dyDescent="0.2">
      <c r="A1527" s="12" t="str">
        <f>IFERROR(IF(A1526+1&lt;=Duration*VLOOKUP(PaymentFrqcy,Mapping!A:B,2,FALSE),A1526+1,""),"")</f>
        <v/>
      </c>
      <c r="B1527" s="58" t="str">
        <f t="shared" si="144"/>
        <v/>
      </c>
      <c r="C1527" s="59" t="str">
        <f t="shared" si="139"/>
        <v/>
      </c>
      <c r="D1527" s="60" t="str">
        <f t="shared" si="140"/>
        <v/>
      </c>
      <c r="E1527" s="61" t="str">
        <f>IF(A1527="","",InterestRate/VLOOKUP(PaymentFrqcy,Mapping!$A:$B,2,FALSE))</f>
        <v/>
      </c>
      <c r="F1527" s="62" t="str">
        <f>IF(A1527="","",PMT(E1527,Duration*VLOOKUP(PaymentFrqcy,Mapping!A:B,2,FALSE),LoanAmount,,VLOOKUP(PaymentsDue,Mapping!$A:$B,2,FALSE)))</f>
        <v/>
      </c>
      <c r="G1527" s="62" t="str">
        <f>IF(A1527="","",PPMT(E1527,A1527,Duration*VLOOKUP(PaymentFrqcy,Mapping!A:B,2,FALSE),LoanAmount,,VLOOKUP(PaymentsDue,Mapping!$A:$B,2,FALSE)))</f>
        <v/>
      </c>
      <c r="H1527" s="62" t="str">
        <f>IF(A1527="","",IPMT(E1527,A1527,Duration*VLOOKUP(PaymentFrqcy,Mapping!$A:$B,2,FALSE),LoanAmount,,VLOOKUP(PaymentsDue,Mapping!$A:$B,2,FALSE)))</f>
        <v/>
      </c>
      <c r="I1527" s="58" t="str">
        <f t="shared" si="141"/>
        <v/>
      </c>
      <c r="J1527" s="12" t="str">
        <f t="shared" si="142"/>
        <v/>
      </c>
      <c r="K1527" s="78" t="str">
        <f t="shared" si="143"/>
        <v/>
      </c>
    </row>
    <row r="1528" spans="1:11" x14ac:dyDescent="0.2">
      <c r="A1528" s="12" t="str">
        <f>IFERROR(IF(A1527+1&lt;=Duration*VLOOKUP(PaymentFrqcy,Mapping!A:B,2,FALSE),A1527+1,""),"")</f>
        <v/>
      </c>
      <c r="B1528" s="58" t="str">
        <f t="shared" si="144"/>
        <v/>
      </c>
      <c r="C1528" s="59" t="str">
        <f t="shared" si="139"/>
        <v/>
      </c>
      <c r="D1528" s="60" t="str">
        <f t="shared" si="140"/>
        <v/>
      </c>
      <c r="E1528" s="61" t="str">
        <f>IF(A1528="","",InterestRate/VLOOKUP(PaymentFrqcy,Mapping!$A:$B,2,FALSE))</f>
        <v/>
      </c>
      <c r="F1528" s="62" t="str">
        <f>IF(A1528="","",PMT(E1528,Duration*VLOOKUP(PaymentFrqcy,Mapping!A:B,2,FALSE),LoanAmount,,VLOOKUP(PaymentsDue,Mapping!$A:$B,2,FALSE)))</f>
        <v/>
      </c>
      <c r="G1528" s="62" t="str">
        <f>IF(A1528="","",PPMT(E1528,A1528,Duration*VLOOKUP(PaymentFrqcy,Mapping!A:B,2,FALSE),LoanAmount,,VLOOKUP(PaymentsDue,Mapping!$A:$B,2,FALSE)))</f>
        <v/>
      </c>
      <c r="H1528" s="62" t="str">
        <f>IF(A1528="","",IPMT(E1528,A1528,Duration*VLOOKUP(PaymentFrqcy,Mapping!$A:$B,2,FALSE),LoanAmount,,VLOOKUP(PaymentsDue,Mapping!$A:$B,2,FALSE)))</f>
        <v/>
      </c>
      <c r="I1528" s="58" t="str">
        <f t="shared" si="141"/>
        <v/>
      </c>
      <c r="J1528" s="12" t="str">
        <f t="shared" si="142"/>
        <v/>
      </c>
      <c r="K1528" s="78" t="str">
        <f t="shared" si="143"/>
        <v/>
      </c>
    </row>
    <row r="1529" spans="1:11" x14ac:dyDescent="0.2">
      <c r="A1529" s="12" t="str">
        <f>IFERROR(IF(A1528+1&lt;=Duration*VLOOKUP(PaymentFrqcy,Mapping!A:B,2,FALSE),A1528+1,""),"")</f>
        <v/>
      </c>
      <c r="B1529" s="58" t="str">
        <f t="shared" si="144"/>
        <v/>
      </c>
      <c r="C1529" s="59" t="str">
        <f t="shared" si="139"/>
        <v/>
      </c>
      <c r="D1529" s="60" t="str">
        <f t="shared" si="140"/>
        <v/>
      </c>
      <c r="E1529" s="61" t="str">
        <f>IF(A1529="","",InterestRate/VLOOKUP(PaymentFrqcy,Mapping!$A:$B,2,FALSE))</f>
        <v/>
      </c>
      <c r="F1529" s="62" t="str">
        <f>IF(A1529="","",PMT(E1529,Duration*VLOOKUP(PaymentFrqcy,Mapping!A:B,2,FALSE),LoanAmount,,VLOOKUP(PaymentsDue,Mapping!$A:$B,2,FALSE)))</f>
        <v/>
      </c>
      <c r="G1529" s="62" t="str">
        <f>IF(A1529="","",PPMT(E1529,A1529,Duration*VLOOKUP(PaymentFrqcy,Mapping!A:B,2,FALSE),LoanAmount,,VLOOKUP(PaymentsDue,Mapping!$A:$B,2,FALSE)))</f>
        <v/>
      </c>
      <c r="H1529" s="62" t="str">
        <f>IF(A1529="","",IPMT(E1529,A1529,Duration*VLOOKUP(PaymentFrqcy,Mapping!$A:$B,2,FALSE),LoanAmount,,VLOOKUP(PaymentsDue,Mapping!$A:$B,2,FALSE)))</f>
        <v/>
      </c>
      <c r="I1529" s="58" t="str">
        <f t="shared" si="141"/>
        <v/>
      </c>
      <c r="J1529" s="12" t="str">
        <f t="shared" si="142"/>
        <v/>
      </c>
      <c r="K1529" s="78" t="str">
        <f t="shared" si="143"/>
        <v/>
      </c>
    </row>
    <row r="1530" spans="1:11" x14ac:dyDescent="0.2">
      <c r="A1530" s="12" t="str">
        <f>IFERROR(IF(A1529+1&lt;=Duration*VLOOKUP(PaymentFrqcy,Mapping!A:B,2,FALSE),A1529+1,""),"")</f>
        <v/>
      </c>
      <c r="B1530" s="58" t="str">
        <f t="shared" si="144"/>
        <v/>
      </c>
      <c r="C1530" s="59" t="str">
        <f t="shared" si="139"/>
        <v/>
      </c>
      <c r="D1530" s="60" t="str">
        <f t="shared" si="140"/>
        <v/>
      </c>
      <c r="E1530" s="61" t="str">
        <f>IF(A1530="","",InterestRate/VLOOKUP(PaymentFrqcy,Mapping!$A:$B,2,FALSE))</f>
        <v/>
      </c>
      <c r="F1530" s="62" t="str">
        <f>IF(A1530="","",PMT(E1530,Duration*VLOOKUP(PaymentFrqcy,Mapping!A:B,2,FALSE),LoanAmount,,VLOOKUP(PaymentsDue,Mapping!$A:$B,2,FALSE)))</f>
        <v/>
      </c>
      <c r="G1530" s="62" t="str">
        <f>IF(A1530="","",PPMT(E1530,A1530,Duration*VLOOKUP(PaymentFrqcy,Mapping!A:B,2,FALSE),LoanAmount,,VLOOKUP(PaymentsDue,Mapping!$A:$B,2,FALSE)))</f>
        <v/>
      </c>
      <c r="H1530" s="62" t="str">
        <f>IF(A1530="","",IPMT(E1530,A1530,Duration*VLOOKUP(PaymentFrqcy,Mapping!$A:$B,2,FALSE),LoanAmount,,VLOOKUP(PaymentsDue,Mapping!$A:$B,2,FALSE)))</f>
        <v/>
      </c>
      <c r="I1530" s="58" t="str">
        <f t="shared" si="141"/>
        <v/>
      </c>
      <c r="J1530" s="12" t="str">
        <f t="shared" si="142"/>
        <v/>
      </c>
      <c r="K1530" s="78" t="str">
        <f t="shared" si="143"/>
        <v/>
      </c>
    </row>
    <row r="1531" spans="1:11" x14ac:dyDescent="0.2">
      <c r="A1531" s="12" t="str">
        <f>IFERROR(IF(A1530+1&lt;=Duration*VLOOKUP(PaymentFrqcy,Mapping!A:B,2,FALSE),A1530+1,""),"")</f>
        <v/>
      </c>
      <c r="B1531" s="58" t="str">
        <f t="shared" si="144"/>
        <v/>
      </c>
      <c r="C1531" s="59" t="str">
        <f t="shared" si="139"/>
        <v/>
      </c>
      <c r="D1531" s="60" t="str">
        <f t="shared" si="140"/>
        <v/>
      </c>
      <c r="E1531" s="61" t="str">
        <f>IF(A1531="","",InterestRate/VLOOKUP(PaymentFrqcy,Mapping!$A:$B,2,FALSE))</f>
        <v/>
      </c>
      <c r="F1531" s="62" t="str">
        <f>IF(A1531="","",PMT(E1531,Duration*VLOOKUP(PaymentFrqcy,Mapping!A:B,2,FALSE),LoanAmount,,VLOOKUP(PaymentsDue,Mapping!$A:$B,2,FALSE)))</f>
        <v/>
      </c>
      <c r="G1531" s="62" t="str">
        <f>IF(A1531="","",PPMT(E1531,A1531,Duration*VLOOKUP(PaymentFrqcy,Mapping!A:B,2,FALSE),LoanAmount,,VLOOKUP(PaymentsDue,Mapping!$A:$B,2,FALSE)))</f>
        <v/>
      </c>
      <c r="H1531" s="62" t="str">
        <f>IF(A1531="","",IPMT(E1531,A1531,Duration*VLOOKUP(PaymentFrqcy,Mapping!$A:$B,2,FALSE),LoanAmount,,VLOOKUP(PaymentsDue,Mapping!$A:$B,2,FALSE)))</f>
        <v/>
      </c>
      <c r="I1531" s="58" t="str">
        <f t="shared" si="141"/>
        <v/>
      </c>
      <c r="J1531" s="12" t="str">
        <f t="shared" si="142"/>
        <v/>
      </c>
      <c r="K1531" s="78" t="str">
        <f t="shared" si="143"/>
        <v/>
      </c>
    </row>
    <row r="1532" spans="1:11" x14ac:dyDescent="0.2">
      <c r="A1532" s="12" t="str">
        <f>IFERROR(IF(A1531+1&lt;=Duration*VLOOKUP(PaymentFrqcy,Mapping!A:B,2,FALSE),A1531+1,""),"")</f>
        <v/>
      </c>
      <c r="B1532" s="58" t="str">
        <f t="shared" si="144"/>
        <v/>
      </c>
      <c r="C1532" s="59" t="str">
        <f t="shared" si="139"/>
        <v/>
      </c>
      <c r="D1532" s="60" t="str">
        <f t="shared" si="140"/>
        <v/>
      </c>
      <c r="E1532" s="61" t="str">
        <f>IF(A1532="","",InterestRate/VLOOKUP(PaymentFrqcy,Mapping!$A:$B,2,FALSE))</f>
        <v/>
      </c>
      <c r="F1532" s="62" t="str">
        <f>IF(A1532="","",PMT(E1532,Duration*VLOOKUP(PaymentFrqcy,Mapping!A:B,2,FALSE),LoanAmount,,VLOOKUP(PaymentsDue,Mapping!$A:$B,2,FALSE)))</f>
        <v/>
      </c>
      <c r="G1532" s="62" t="str">
        <f>IF(A1532="","",PPMT(E1532,A1532,Duration*VLOOKUP(PaymentFrqcy,Mapping!A:B,2,FALSE),LoanAmount,,VLOOKUP(PaymentsDue,Mapping!$A:$B,2,FALSE)))</f>
        <v/>
      </c>
      <c r="H1532" s="62" t="str">
        <f>IF(A1532="","",IPMT(E1532,A1532,Duration*VLOOKUP(PaymentFrqcy,Mapping!$A:$B,2,FALSE),LoanAmount,,VLOOKUP(PaymentsDue,Mapping!$A:$B,2,FALSE)))</f>
        <v/>
      </c>
      <c r="I1532" s="58" t="str">
        <f t="shared" si="141"/>
        <v/>
      </c>
      <c r="J1532" s="12" t="str">
        <f t="shared" si="142"/>
        <v/>
      </c>
      <c r="K1532" s="78" t="str">
        <f t="shared" si="143"/>
        <v/>
      </c>
    </row>
    <row r="1533" spans="1:11" x14ac:dyDescent="0.2">
      <c r="A1533" s="12" t="str">
        <f>IFERROR(IF(A1532+1&lt;=Duration*VLOOKUP(PaymentFrqcy,Mapping!A:B,2,FALSE),A1532+1,""),"")</f>
        <v/>
      </c>
      <c r="B1533" s="58" t="str">
        <f t="shared" si="144"/>
        <v/>
      </c>
      <c r="C1533" s="59" t="str">
        <f t="shared" si="139"/>
        <v/>
      </c>
      <c r="D1533" s="60" t="str">
        <f t="shared" si="140"/>
        <v/>
      </c>
      <c r="E1533" s="61" t="str">
        <f>IF(A1533="","",InterestRate/VLOOKUP(PaymentFrqcy,Mapping!$A:$B,2,FALSE))</f>
        <v/>
      </c>
      <c r="F1533" s="62" t="str">
        <f>IF(A1533="","",PMT(E1533,Duration*VLOOKUP(PaymentFrqcy,Mapping!A:B,2,FALSE),LoanAmount,,VLOOKUP(PaymentsDue,Mapping!$A:$B,2,FALSE)))</f>
        <v/>
      </c>
      <c r="G1533" s="62" t="str">
        <f>IF(A1533="","",PPMT(E1533,A1533,Duration*VLOOKUP(PaymentFrqcy,Mapping!A:B,2,FALSE),LoanAmount,,VLOOKUP(PaymentsDue,Mapping!$A:$B,2,FALSE)))</f>
        <v/>
      </c>
      <c r="H1533" s="62" t="str">
        <f>IF(A1533="","",IPMT(E1533,A1533,Duration*VLOOKUP(PaymentFrqcy,Mapping!$A:$B,2,FALSE),LoanAmount,,VLOOKUP(PaymentsDue,Mapping!$A:$B,2,FALSE)))</f>
        <v/>
      </c>
      <c r="I1533" s="58" t="str">
        <f t="shared" si="141"/>
        <v/>
      </c>
      <c r="J1533" s="12" t="str">
        <f t="shared" si="142"/>
        <v/>
      </c>
      <c r="K1533" s="78" t="str">
        <f t="shared" si="143"/>
        <v/>
      </c>
    </row>
    <row r="1534" spans="1:11" x14ac:dyDescent="0.2">
      <c r="A1534" s="12" t="str">
        <f>IFERROR(IF(A1533+1&lt;=Duration*VLOOKUP(PaymentFrqcy,Mapping!A:B,2,FALSE),A1533+1,""),"")</f>
        <v/>
      </c>
      <c r="B1534" s="58" t="str">
        <f t="shared" si="144"/>
        <v/>
      </c>
      <c r="C1534" s="59" t="str">
        <f t="shared" si="139"/>
        <v/>
      </c>
      <c r="D1534" s="60" t="str">
        <f t="shared" si="140"/>
        <v/>
      </c>
      <c r="E1534" s="61" t="str">
        <f>IF(A1534="","",InterestRate/VLOOKUP(PaymentFrqcy,Mapping!$A:$B,2,FALSE))</f>
        <v/>
      </c>
      <c r="F1534" s="62" t="str">
        <f>IF(A1534="","",PMT(E1534,Duration*VLOOKUP(PaymentFrqcy,Mapping!A:B,2,FALSE),LoanAmount,,VLOOKUP(PaymentsDue,Mapping!$A:$B,2,FALSE)))</f>
        <v/>
      </c>
      <c r="G1534" s="62" t="str">
        <f>IF(A1534="","",PPMT(E1534,A1534,Duration*VLOOKUP(PaymentFrqcy,Mapping!A:B,2,FALSE),LoanAmount,,VLOOKUP(PaymentsDue,Mapping!$A:$B,2,FALSE)))</f>
        <v/>
      </c>
      <c r="H1534" s="62" t="str">
        <f>IF(A1534="","",IPMT(E1534,A1534,Duration*VLOOKUP(PaymentFrqcy,Mapping!$A:$B,2,FALSE),LoanAmount,,VLOOKUP(PaymentsDue,Mapping!$A:$B,2,FALSE)))</f>
        <v/>
      </c>
      <c r="I1534" s="58" t="str">
        <f t="shared" si="141"/>
        <v/>
      </c>
      <c r="J1534" s="12" t="str">
        <f t="shared" si="142"/>
        <v/>
      </c>
      <c r="K1534" s="78" t="str">
        <f t="shared" si="143"/>
        <v/>
      </c>
    </row>
    <row r="1535" spans="1:11" x14ac:dyDescent="0.2">
      <c r="A1535" s="12" t="str">
        <f>IFERROR(IF(A1534+1&lt;=Duration*VLOOKUP(PaymentFrqcy,Mapping!A:B,2,FALSE),A1534+1,""),"")</f>
        <v/>
      </c>
      <c r="B1535" s="58" t="str">
        <f t="shared" si="144"/>
        <v/>
      </c>
      <c r="C1535" s="59" t="str">
        <f t="shared" si="139"/>
        <v/>
      </c>
      <c r="D1535" s="60" t="str">
        <f t="shared" si="140"/>
        <v/>
      </c>
      <c r="E1535" s="61" t="str">
        <f>IF(A1535="","",InterestRate/VLOOKUP(PaymentFrqcy,Mapping!$A:$B,2,FALSE))</f>
        <v/>
      </c>
      <c r="F1535" s="62" t="str">
        <f>IF(A1535="","",PMT(E1535,Duration*VLOOKUP(PaymentFrqcy,Mapping!A:B,2,FALSE),LoanAmount,,VLOOKUP(PaymentsDue,Mapping!$A:$B,2,FALSE)))</f>
        <v/>
      </c>
      <c r="G1535" s="62" t="str">
        <f>IF(A1535="","",PPMT(E1535,A1535,Duration*VLOOKUP(PaymentFrqcy,Mapping!A:B,2,FALSE),LoanAmount,,VLOOKUP(PaymentsDue,Mapping!$A:$B,2,FALSE)))</f>
        <v/>
      </c>
      <c r="H1535" s="62" t="str">
        <f>IF(A1535="","",IPMT(E1535,A1535,Duration*VLOOKUP(PaymentFrqcy,Mapping!$A:$B,2,FALSE),LoanAmount,,VLOOKUP(PaymentsDue,Mapping!$A:$B,2,FALSE)))</f>
        <v/>
      </c>
      <c r="I1535" s="58" t="str">
        <f t="shared" si="141"/>
        <v/>
      </c>
      <c r="J1535" s="12" t="str">
        <f t="shared" si="142"/>
        <v/>
      </c>
      <c r="K1535" s="78" t="str">
        <f t="shared" si="143"/>
        <v/>
      </c>
    </row>
    <row r="1536" spans="1:11" x14ac:dyDescent="0.2">
      <c r="A1536" s="12" t="str">
        <f>IFERROR(IF(A1535+1&lt;=Duration*VLOOKUP(PaymentFrqcy,Mapping!A:B,2,FALSE),A1535+1,""),"")</f>
        <v/>
      </c>
      <c r="B1536" s="58" t="str">
        <f t="shared" si="144"/>
        <v/>
      </c>
      <c r="C1536" s="59" t="str">
        <f t="shared" si="139"/>
        <v/>
      </c>
      <c r="D1536" s="60" t="str">
        <f t="shared" si="140"/>
        <v/>
      </c>
      <c r="E1536" s="61" t="str">
        <f>IF(A1536="","",InterestRate/VLOOKUP(PaymentFrqcy,Mapping!$A:$B,2,FALSE))</f>
        <v/>
      </c>
      <c r="F1536" s="62" t="str">
        <f>IF(A1536="","",PMT(E1536,Duration*VLOOKUP(PaymentFrqcy,Mapping!A:B,2,FALSE),LoanAmount,,VLOOKUP(PaymentsDue,Mapping!$A:$B,2,FALSE)))</f>
        <v/>
      </c>
      <c r="G1536" s="62" t="str">
        <f>IF(A1536="","",PPMT(E1536,A1536,Duration*VLOOKUP(PaymentFrqcy,Mapping!A:B,2,FALSE),LoanAmount,,VLOOKUP(PaymentsDue,Mapping!$A:$B,2,FALSE)))</f>
        <v/>
      </c>
      <c r="H1536" s="62" t="str">
        <f>IF(A1536="","",IPMT(E1536,A1536,Duration*VLOOKUP(PaymentFrqcy,Mapping!$A:$B,2,FALSE),LoanAmount,,VLOOKUP(PaymentsDue,Mapping!$A:$B,2,FALSE)))</f>
        <v/>
      </c>
      <c r="I1536" s="58" t="str">
        <f t="shared" si="141"/>
        <v/>
      </c>
      <c r="J1536" s="12" t="str">
        <f t="shared" si="142"/>
        <v/>
      </c>
      <c r="K1536" s="78" t="str">
        <f t="shared" si="143"/>
        <v/>
      </c>
    </row>
    <row r="1537" spans="1:11" x14ac:dyDescent="0.2">
      <c r="A1537" s="12" t="str">
        <f>IFERROR(IF(A1536+1&lt;=Duration*VLOOKUP(PaymentFrqcy,Mapping!A:B,2,FALSE),A1536+1,""),"")</f>
        <v/>
      </c>
      <c r="B1537" s="58" t="str">
        <f t="shared" si="144"/>
        <v/>
      </c>
      <c r="C1537" s="59" t="str">
        <f t="shared" si="139"/>
        <v/>
      </c>
      <c r="D1537" s="60" t="str">
        <f t="shared" si="140"/>
        <v/>
      </c>
      <c r="E1537" s="61" t="str">
        <f>IF(A1537="","",InterestRate/VLOOKUP(PaymentFrqcy,Mapping!$A:$B,2,FALSE))</f>
        <v/>
      </c>
      <c r="F1537" s="62" t="str">
        <f>IF(A1537="","",PMT(E1537,Duration*VLOOKUP(PaymentFrqcy,Mapping!A:B,2,FALSE),LoanAmount,,VLOOKUP(PaymentsDue,Mapping!$A:$B,2,FALSE)))</f>
        <v/>
      </c>
      <c r="G1537" s="62" t="str">
        <f>IF(A1537="","",PPMT(E1537,A1537,Duration*VLOOKUP(PaymentFrqcy,Mapping!A:B,2,FALSE),LoanAmount,,VLOOKUP(PaymentsDue,Mapping!$A:$B,2,FALSE)))</f>
        <v/>
      </c>
      <c r="H1537" s="62" t="str">
        <f>IF(A1537="","",IPMT(E1537,A1537,Duration*VLOOKUP(PaymentFrqcy,Mapping!$A:$B,2,FALSE),LoanAmount,,VLOOKUP(PaymentsDue,Mapping!$A:$B,2,FALSE)))</f>
        <v/>
      </c>
      <c r="I1537" s="58" t="str">
        <f t="shared" si="141"/>
        <v/>
      </c>
      <c r="J1537" s="12" t="str">
        <f t="shared" si="142"/>
        <v/>
      </c>
      <c r="K1537" s="78" t="str">
        <f t="shared" si="143"/>
        <v/>
      </c>
    </row>
    <row r="1538" spans="1:11" x14ac:dyDescent="0.2">
      <c r="A1538" s="12" t="str">
        <f>IFERROR(IF(A1537+1&lt;=Duration*VLOOKUP(PaymentFrqcy,Mapping!A:B,2,FALSE),A1537+1,""),"")</f>
        <v/>
      </c>
      <c r="B1538" s="58" t="str">
        <f t="shared" si="144"/>
        <v/>
      </c>
      <c r="C1538" s="59" t="str">
        <f t="shared" si="139"/>
        <v/>
      </c>
      <c r="D1538" s="60" t="str">
        <f t="shared" si="140"/>
        <v/>
      </c>
      <c r="E1538" s="61" t="str">
        <f>IF(A1538="","",InterestRate/VLOOKUP(PaymentFrqcy,Mapping!$A:$B,2,FALSE))</f>
        <v/>
      </c>
      <c r="F1538" s="62" t="str">
        <f>IF(A1538="","",PMT(E1538,Duration*VLOOKUP(PaymentFrqcy,Mapping!A:B,2,FALSE),LoanAmount,,VLOOKUP(PaymentsDue,Mapping!$A:$B,2,FALSE)))</f>
        <v/>
      </c>
      <c r="G1538" s="62" t="str">
        <f>IF(A1538="","",PPMT(E1538,A1538,Duration*VLOOKUP(PaymentFrqcy,Mapping!A:B,2,FALSE),LoanAmount,,VLOOKUP(PaymentsDue,Mapping!$A:$B,2,FALSE)))</f>
        <v/>
      </c>
      <c r="H1538" s="62" t="str">
        <f>IF(A1538="","",IPMT(E1538,A1538,Duration*VLOOKUP(PaymentFrqcy,Mapping!$A:$B,2,FALSE),LoanAmount,,VLOOKUP(PaymentsDue,Mapping!$A:$B,2,FALSE)))</f>
        <v/>
      </c>
      <c r="I1538" s="58" t="str">
        <f t="shared" si="141"/>
        <v/>
      </c>
      <c r="J1538" s="12" t="str">
        <f t="shared" si="142"/>
        <v/>
      </c>
      <c r="K1538" s="78" t="str">
        <f t="shared" si="143"/>
        <v/>
      </c>
    </row>
    <row r="1539" spans="1:11" x14ac:dyDescent="0.2">
      <c r="A1539" s="12" t="str">
        <f>IFERROR(IF(A1538+1&lt;=Duration*VLOOKUP(PaymentFrqcy,Mapping!A:B,2,FALSE),A1538+1,""),"")</f>
        <v/>
      </c>
      <c r="B1539" s="58" t="str">
        <f t="shared" si="144"/>
        <v/>
      </c>
      <c r="C1539" s="59" t="str">
        <f t="shared" si="139"/>
        <v/>
      </c>
      <c r="D1539" s="60" t="str">
        <f t="shared" si="140"/>
        <v/>
      </c>
      <c r="E1539" s="61" t="str">
        <f>IF(A1539="","",InterestRate/VLOOKUP(PaymentFrqcy,Mapping!$A:$B,2,FALSE))</f>
        <v/>
      </c>
      <c r="F1539" s="62" t="str">
        <f>IF(A1539="","",PMT(E1539,Duration*VLOOKUP(PaymentFrqcy,Mapping!A:B,2,FALSE),LoanAmount,,VLOOKUP(PaymentsDue,Mapping!$A:$B,2,FALSE)))</f>
        <v/>
      </c>
      <c r="G1539" s="62" t="str">
        <f>IF(A1539="","",PPMT(E1539,A1539,Duration*VLOOKUP(PaymentFrqcy,Mapping!A:B,2,FALSE),LoanAmount,,VLOOKUP(PaymentsDue,Mapping!$A:$B,2,FALSE)))</f>
        <v/>
      </c>
      <c r="H1539" s="62" t="str">
        <f>IF(A1539="","",IPMT(E1539,A1539,Duration*VLOOKUP(PaymentFrqcy,Mapping!$A:$B,2,FALSE),LoanAmount,,VLOOKUP(PaymentsDue,Mapping!$A:$B,2,FALSE)))</f>
        <v/>
      </c>
      <c r="I1539" s="58" t="str">
        <f t="shared" si="141"/>
        <v/>
      </c>
      <c r="J1539" s="12" t="str">
        <f t="shared" si="142"/>
        <v/>
      </c>
      <c r="K1539" s="78" t="str">
        <f t="shared" si="143"/>
        <v/>
      </c>
    </row>
    <row r="1540" spans="1:11" x14ac:dyDescent="0.2">
      <c r="A1540" s="12" t="str">
        <f>IFERROR(IF(A1539+1&lt;=Duration*VLOOKUP(PaymentFrqcy,Mapping!A:B,2,FALSE),A1539+1,""),"")</f>
        <v/>
      </c>
      <c r="B1540" s="58" t="str">
        <f t="shared" si="144"/>
        <v/>
      </c>
      <c r="C1540" s="59" t="str">
        <f t="shared" si="139"/>
        <v/>
      </c>
      <c r="D1540" s="60" t="str">
        <f t="shared" si="140"/>
        <v/>
      </c>
      <c r="E1540" s="61" t="str">
        <f>IF(A1540="","",InterestRate/VLOOKUP(PaymentFrqcy,Mapping!$A:$B,2,FALSE))</f>
        <v/>
      </c>
      <c r="F1540" s="62" t="str">
        <f>IF(A1540="","",PMT(E1540,Duration*VLOOKUP(PaymentFrqcy,Mapping!A:B,2,FALSE),LoanAmount,,VLOOKUP(PaymentsDue,Mapping!$A:$B,2,FALSE)))</f>
        <v/>
      </c>
      <c r="G1540" s="62" t="str">
        <f>IF(A1540="","",PPMT(E1540,A1540,Duration*VLOOKUP(PaymentFrqcy,Mapping!A:B,2,FALSE),LoanAmount,,VLOOKUP(PaymentsDue,Mapping!$A:$B,2,FALSE)))</f>
        <v/>
      </c>
      <c r="H1540" s="62" t="str">
        <f>IF(A1540="","",IPMT(E1540,A1540,Duration*VLOOKUP(PaymentFrqcy,Mapping!$A:$B,2,FALSE),LoanAmount,,VLOOKUP(PaymentsDue,Mapping!$A:$B,2,FALSE)))</f>
        <v/>
      </c>
      <c r="I1540" s="58" t="str">
        <f t="shared" si="141"/>
        <v/>
      </c>
      <c r="J1540" s="12" t="str">
        <f t="shared" si="142"/>
        <v/>
      </c>
      <c r="K1540" s="78" t="str">
        <f t="shared" si="143"/>
        <v/>
      </c>
    </row>
    <row r="1541" spans="1:11" x14ac:dyDescent="0.2">
      <c r="A1541" s="12" t="str">
        <f>IFERROR(IF(A1540+1&lt;=Duration*VLOOKUP(PaymentFrqcy,Mapping!A:B,2,FALSE),A1540+1,""),"")</f>
        <v/>
      </c>
      <c r="B1541" s="58" t="str">
        <f t="shared" si="144"/>
        <v/>
      </c>
      <c r="C1541" s="59" t="str">
        <f t="shared" si="139"/>
        <v/>
      </c>
      <c r="D1541" s="60" t="str">
        <f t="shared" si="140"/>
        <v/>
      </c>
      <c r="E1541" s="61" t="str">
        <f>IF(A1541="","",InterestRate/VLOOKUP(PaymentFrqcy,Mapping!$A:$B,2,FALSE))</f>
        <v/>
      </c>
      <c r="F1541" s="62" t="str">
        <f>IF(A1541="","",PMT(E1541,Duration*VLOOKUP(PaymentFrqcy,Mapping!A:B,2,FALSE),LoanAmount,,VLOOKUP(PaymentsDue,Mapping!$A:$B,2,FALSE)))</f>
        <v/>
      </c>
      <c r="G1541" s="62" t="str">
        <f>IF(A1541="","",PPMT(E1541,A1541,Duration*VLOOKUP(PaymentFrqcy,Mapping!A:B,2,FALSE),LoanAmount,,VLOOKUP(PaymentsDue,Mapping!$A:$B,2,FALSE)))</f>
        <v/>
      </c>
      <c r="H1541" s="62" t="str">
        <f>IF(A1541="","",IPMT(E1541,A1541,Duration*VLOOKUP(PaymentFrqcy,Mapping!$A:$B,2,FALSE),LoanAmount,,VLOOKUP(PaymentsDue,Mapping!$A:$B,2,FALSE)))</f>
        <v/>
      </c>
      <c r="I1541" s="58" t="str">
        <f t="shared" si="141"/>
        <v/>
      </c>
      <c r="J1541" s="12" t="str">
        <f t="shared" si="142"/>
        <v/>
      </c>
      <c r="K1541" s="78" t="str">
        <f t="shared" si="143"/>
        <v/>
      </c>
    </row>
    <row r="1542" spans="1:11" x14ac:dyDescent="0.2">
      <c r="A1542" s="12" t="str">
        <f>IFERROR(IF(A1541+1&lt;=Duration*VLOOKUP(PaymentFrqcy,Mapping!A:B,2,FALSE),A1541+1,""),"")</f>
        <v/>
      </c>
      <c r="B1542" s="58" t="str">
        <f t="shared" si="144"/>
        <v/>
      </c>
      <c r="C1542" s="59" t="str">
        <f t="shared" si="139"/>
        <v/>
      </c>
      <c r="D1542" s="60" t="str">
        <f t="shared" si="140"/>
        <v/>
      </c>
      <c r="E1542" s="61" t="str">
        <f>IF(A1542="","",InterestRate/VLOOKUP(PaymentFrqcy,Mapping!$A:$B,2,FALSE))</f>
        <v/>
      </c>
      <c r="F1542" s="62" t="str">
        <f>IF(A1542="","",PMT(E1542,Duration*VLOOKUP(PaymentFrqcy,Mapping!A:B,2,FALSE),LoanAmount,,VLOOKUP(PaymentsDue,Mapping!$A:$B,2,FALSE)))</f>
        <v/>
      </c>
      <c r="G1542" s="62" t="str">
        <f>IF(A1542="","",PPMT(E1542,A1542,Duration*VLOOKUP(PaymentFrqcy,Mapping!A:B,2,FALSE),LoanAmount,,VLOOKUP(PaymentsDue,Mapping!$A:$B,2,FALSE)))</f>
        <v/>
      </c>
      <c r="H1542" s="62" t="str">
        <f>IF(A1542="","",IPMT(E1542,A1542,Duration*VLOOKUP(PaymentFrqcy,Mapping!$A:$B,2,FALSE),LoanAmount,,VLOOKUP(PaymentsDue,Mapping!$A:$B,2,FALSE)))</f>
        <v/>
      </c>
      <c r="I1542" s="58" t="str">
        <f t="shared" si="141"/>
        <v/>
      </c>
      <c r="J1542" s="12" t="str">
        <f t="shared" si="142"/>
        <v/>
      </c>
      <c r="K1542" s="78" t="str">
        <f t="shared" si="143"/>
        <v/>
      </c>
    </row>
    <row r="1543" spans="1:11" x14ac:dyDescent="0.2">
      <c r="A1543" s="12" t="str">
        <f>IFERROR(IF(A1542+1&lt;=Duration*VLOOKUP(PaymentFrqcy,Mapping!A:B,2,FALSE),A1542+1,""),"")</f>
        <v/>
      </c>
      <c r="B1543" s="58" t="str">
        <f t="shared" si="144"/>
        <v/>
      </c>
      <c r="C1543" s="59" t="str">
        <f t="shared" si="139"/>
        <v/>
      </c>
      <c r="D1543" s="60" t="str">
        <f t="shared" si="140"/>
        <v/>
      </c>
      <c r="E1543" s="61" t="str">
        <f>IF(A1543="","",InterestRate/VLOOKUP(PaymentFrqcy,Mapping!$A:$B,2,FALSE))</f>
        <v/>
      </c>
      <c r="F1543" s="62" t="str">
        <f>IF(A1543="","",PMT(E1543,Duration*VLOOKUP(PaymentFrqcy,Mapping!A:B,2,FALSE),LoanAmount,,VLOOKUP(PaymentsDue,Mapping!$A:$B,2,FALSE)))</f>
        <v/>
      </c>
      <c r="G1543" s="62" t="str">
        <f>IF(A1543="","",PPMT(E1543,A1543,Duration*VLOOKUP(PaymentFrqcy,Mapping!A:B,2,FALSE),LoanAmount,,VLOOKUP(PaymentsDue,Mapping!$A:$B,2,FALSE)))</f>
        <v/>
      </c>
      <c r="H1543" s="62" t="str">
        <f>IF(A1543="","",IPMT(E1543,A1543,Duration*VLOOKUP(PaymentFrqcy,Mapping!$A:$B,2,FALSE),LoanAmount,,VLOOKUP(PaymentsDue,Mapping!$A:$B,2,FALSE)))</f>
        <v/>
      </c>
      <c r="I1543" s="58" t="str">
        <f t="shared" si="141"/>
        <v/>
      </c>
      <c r="J1543" s="12" t="str">
        <f t="shared" si="142"/>
        <v/>
      </c>
      <c r="K1543" s="78" t="str">
        <f t="shared" si="143"/>
        <v/>
      </c>
    </row>
    <row r="1544" spans="1:11" x14ac:dyDescent="0.2">
      <c r="A1544" s="12" t="str">
        <f>IFERROR(IF(A1543+1&lt;=Duration*VLOOKUP(PaymentFrqcy,Mapping!A:B,2,FALSE),A1543+1,""),"")</f>
        <v/>
      </c>
      <c r="B1544" s="58" t="str">
        <f t="shared" si="144"/>
        <v/>
      </c>
      <c r="C1544" s="59" t="str">
        <f t="shared" si="139"/>
        <v/>
      </c>
      <c r="D1544" s="60" t="str">
        <f t="shared" si="140"/>
        <v/>
      </c>
      <c r="E1544" s="61" t="str">
        <f>IF(A1544="","",InterestRate/VLOOKUP(PaymentFrqcy,Mapping!$A:$B,2,FALSE))</f>
        <v/>
      </c>
      <c r="F1544" s="62" t="str">
        <f>IF(A1544="","",PMT(E1544,Duration*VLOOKUP(PaymentFrqcy,Mapping!A:B,2,FALSE),LoanAmount,,VLOOKUP(PaymentsDue,Mapping!$A:$B,2,FALSE)))</f>
        <v/>
      </c>
      <c r="G1544" s="62" t="str">
        <f>IF(A1544="","",PPMT(E1544,A1544,Duration*VLOOKUP(PaymentFrqcy,Mapping!A:B,2,FALSE),LoanAmount,,VLOOKUP(PaymentsDue,Mapping!$A:$B,2,FALSE)))</f>
        <v/>
      </c>
      <c r="H1544" s="62" t="str">
        <f>IF(A1544="","",IPMT(E1544,A1544,Duration*VLOOKUP(PaymentFrqcy,Mapping!$A:$B,2,FALSE),LoanAmount,,VLOOKUP(PaymentsDue,Mapping!$A:$B,2,FALSE)))</f>
        <v/>
      </c>
      <c r="I1544" s="58" t="str">
        <f t="shared" si="141"/>
        <v/>
      </c>
      <c r="J1544" s="12" t="str">
        <f t="shared" si="142"/>
        <v/>
      </c>
      <c r="K1544" s="78" t="str">
        <f t="shared" si="143"/>
        <v/>
      </c>
    </row>
    <row r="1545" spans="1:11" x14ac:dyDescent="0.2">
      <c r="A1545" s="12" t="str">
        <f>IFERROR(IF(A1544+1&lt;=Duration*VLOOKUP(PaymentFrqcy,Mapping!A:B,2,FALSE),A1544+1,""),"")</f>
        <v/>
      </c>
      <c r="B1545" s="58" t="str">
        <f t="shared" si="144"/>
        <v/>
      </c>
      <c r="C1545" s="59" t="str">
        <f t="shared" si="139"/>
        <v/>
      </c>
      <c r="D1545" s="60" t="str">
        <f t="shared" si="140"/>
        <v/>
      </c>
      <c r="E1545" s="61" t="str">
        <f>IF(A1545="","",InterestRate/VLOOKUP(PaymentFrqcy,Mapping!$A:$B,2,FALSE))</f>
        <v/>
      </c>
      <c r="F1545" s="62" t="str">
        <f>IF(A1545="","",PMT(E1545,Duration*VLOOKUP(PaymentFrqcy,Mapping!A:B,2,FALSE),LoanAmount,,VLOOKUP(PaymentsDue,Mapping!$A:$B,2,FALSE)))</f>
        <v/>
      </c>
      <c r="G1545" s="62" t="str">
        <f>IF(A1545="","",PPMT(E1545,A1545,Duration*VLOOKUP(PaymentFrqcy,Mapping!A:B,2,FALSE),LoanAmount,,VLOOKUP(PaymentsDue,Mapping!$A:$B,2,FALSE)))</f>
        <v/>
      </c>
      <c r="H1545" s="62" t="str">
        <f>IF(A1545="","",IPMT(E1545,A1545,Duration*VLOOKUP(PaymentFrqcy,Mapping!$A:$B,2,FALSE),LoanAmount,,VLOOKUP(PaymentsDue,Mapping!$A:$B,2,FALSE)))</f>
        <v/>
      </c>
      <c r="I1545" s="58" t="str">
        <f t="shared" si="141"/>
        <v/>
      </c>
      <c r="J1545" s="12" t="str">
        <f t="shared" si="142"/>
        <v/>
      </c>
      <c r="K1545" s="78" t="str">
        <f t="shared" si="143"/>
        <v/>
      </c>
    </row>
    <row r="1546" spans="1:11" x14ac:dyDescent="0.2">
      <c r="A1546" s="12" t="str">
        <f>IFERROR(IF(A1545+1&lt;=Duration*VLOOKUP(PaymentFrqcy,Mapping!A:B,2,FALSE),A1545+1,""),"")</f>
        <v/>
      </c>
      <c r="B1546" s="58" t="str">
        <f t="shared" si="144"/>
        <v/>
      </c>
      <c r="C1546" s="59" t="str">
        <f t="shared" si="139"/>
        <v/>
      </c>
      <c r="D1546" s="60" t="str">
        <f t="shared" si="140"/>
        <v/>
      </c>
      <c r="E1546" s="61" t="str">
        <f>IF(A1546="","",InterestRate/VLOOKUP(PaymentFrqcy,Mapping!$A:$B,2,FALSE))</f>
        <v/>
      </c>
      <c r="F1546" s="62" t="str">
        <f>IF(A1546="","",PMT(E1546,Duration*VLOOKUP(PaymentFrqcy,Mapping!A:B,2,FALSE),LoanAmount,,VLOOKUP(PaymentsDue,Mapping!$A:$B,2,FALSE)))</f>
        <v/>
      </c>
      <c r="G1546" s="62" t="str">
        <f>IF(A1546="","",PPMT(E1546,A1546,Duration*VLOOKUP(PaymentFrqcy,Mapping!A:B,2,FALSE),LoanAmount,,VLOOKUP(PaymentsDue,Mapping!$A:$B,2,FALSE)))</f>
        <v/>
      </c>
      <c r="H1546" s="62" t="str">
        <f>IF(A1546="","",IPMT(E1546,A1546,Duration*VLOOKUP(PaymentFrqcy,Mapping!$A:$B,2,FALSE),LoanAmount,,VLOOKUP(PaymentsDue,Mapping!$A:$B,2,FALSE)))</f>
        <v/>
      </c>
      <c r="I1546" s="58" t="str">
        <f t="shared" si="141"/>
        <v/>
      </c>
      <c r="J1546" s="12" t="str">
        <f t="shared" si="142"/>
        <v/>
      </c>
      <c r="K1546" s="78" t="str">
        <f t="shared" si="143"/>
        <v/>
      </c>
    </row>
    <row r="1547" spans="1:11" x14ac:dyDescent="0.2">
      <c r="A1547" s="12" t="str">
        <f>IFERROR(IF(A1546+1&lt;=Duration*VLOOKUP(PaymentFrqcy,Mapping!A:B,2,FALSE),A1546+1,""),"")</f>
        <v/>
      </c>
      <c r="B1547" s="58" t="str">
        <f t="shared" si="144"/>
        <v/>
      </c>
      <c r="C1547" s="59" t="str">
        <f t="shared" si="139"/>
        <v/>
      </c>
      <c r="D1547" s="60" t="str">
        <f t="shared" si="140"/>
        <v/>
      </c>
      <c r="E1547" s="61" t="str">
        <f>IF(A1547="","",InterestRate/VLOOKUP(PaymentFrqcy,Mapping!$A:$B,2,FALSE))</f>
        <v/>
      </c>
      <c r="F1547" s="62" t="str">
        <f>IF(A1547="","",PMT(E1547,Duration*VLOOKUP(PaymentFrqcy,Mapping!A:B,2,FALSE),LoanAmount,,VLOOKUP(PaymentsDue,Mapping!$A:$B,2,FALSE)))</f>
        <v/>
      </c>
      <c r="G1547" s="62" t="str">
        <f>IF(A1547="","",PPMT(E1547,A1547,Duration*VLOOKUP(PaymentFrqcy,Mapping!A:B,2,FALSE),LoanAmount,,VLOOKUP(PaymentsDue,Mapping!$A:$B,2,FALSE)))</f>
        <v/>
      </c>
      <c r="H1547" s="62" t="str">
        <f>IF(A1547="","",IPMT(E1547,A1547,Duration*VLOOKUP(PaymentFrqcy,Mapping!$A:$B,2,FALSE),LoanAmount,,VLOOKUP(PaymentsDue,Mapping!$A:$B,2,FALSE)))</f>
        <v/>
      </c>
      <c r="I1547" s="58" t="str">
        <f t="shared" si="141"/>
        <v/>
      </c>
      <c r="J1547" s="12" t="str">
        <f t="shared" si="142"/>
        <v/>
      </c>
      <c r="K1547" s="78" t="str">
        <f t="shared" si="143"/>
        <v/>
      </c>
    </row>
    <row r="1548" spans="1:11" x14ac:dyDescent="0.2">
      <c r="A1548" s="12" t="str">
        <f>IFERROR(IF(A1547+1&lt;=Duration*VLOOKUP(PaymentFrqcy,Mapping!A:B,2,FALSE),A1547+1,""),"")</f>
        <v/>
      </c>
      <c r="B1548" s="58" t="str">
        <f t="shared" si="144"/>
        <v/>
      </c>
      <c r="C1548" s="59" t="str">
        <f t="shared" si="139"/>
        <v/>
      </c>
      <c r="D1548" s="60" t="str">
        <f t="shared" si="140"/>
        <v/>
      </c>
      <c r="E1548" s="61" t="str">
        <f>IF(A1548="","",InterestRate/VLOOKUP(PaymentFrqcy,Mapping!$A:$B,2,FALSE))</f>
        <v/>
      </c>
      <c r="F1548" s="62" t="str">
        <f>IF(A1548="","",PMT(E1548,Duration*VLOOKUP(PaymentFrqcy,Mapping!A:B,2,FALSE),LoanAmount,,VLOOKUP(PaymentsDue,Mapping!$A:$B,2,FALSE)))</f>
        <v/>
      </c>
      <c r="G1548" s="62" t="str">
        <f>IF(A1548="","",PPMT(E1548,A1548,Duration*VLOOKUP(PaymentFrqcy,Mapping!A:B,2,FALSE),LoanAmount,,VLOOKUP(PaymentsDue,Mapping!$A:$B,2,FALSE)))</f>
        <v/>
      </c>
      <c r="H1548" s="62" t="str">
        <f>IF(A1548="","",IPMT(E1548,A1548,Duration*VLOOKUP(PaymentFrqcy,Mapping!$A:$B,2,FALSE),LoanAmount,,VLOOKUP(PaymentsDue,Mapping!$A:$B,2,FALSE)))</f>
        <v/>
      </c>
      <c r="I1548" s="58" t="str">
        <f t="shared" si="141"/>
        <v/>
      </c>
      <c r="J1548" s="12" t="str">
        <f t="shared" si="142"/>
        <v/>
      </c>
      <c r="K1548" s="78" t="str">
        <f t="shared" si="143"/>
        <v/>
      </c>
    </row>
    <row r="1549" spans="1:11" x14ac:dyDescent="0.2">
      <c r="A1549" s="12" t="str">
        <f>IFERROR(IF(A1548+1&lt;=Duration*VLOOKUP(PaymentFrqcy,Mapping!A:B,2,FALSE),A1548+1,""),"")</f>
        <v/>
      </c>
      <c r="B1549" s="58" t="str">
        <f t="shared" si="144"/>
        <v/>
      </c>
      <c r="C1549" s="59" t="str">
        <f t="shared" si="139"/>
        <v/>
      </c>
      <c r="D1549" s="60" t="str">
        <f t="shared" si="140"/>
        <v/>
      </c>
      <c r="E1549" s="61" t="str">
        <f>IF(A1549="","",InterestRate/VLOOKUP(PaymentFrqcy,Mapping!$A:$B,2,FALSE))</f>
        <v/>
      </c>
      <c r="F1549" s="62" t="str">
        <f>IF(A1549="","",PMT(E1549,Duration*VLOOKUP(PaymentFrqcy,Mapping!A:B,2,FALSE),LoanAmount,,VLOOKUP(PaymentsDue,Mapping!$A:$B,2,FALSE)))</f>
        <v/>
      </c>
      <c r="G1549" s="62" t="str">
        <f>IF(A1549="","",PPMT(E1549,A1549,Duration*VLOOKUP(PaymentFrqcy,Mapping!A:B,2,FALSE),LoanAmount,,VLOOKUP(PaymentsDue,Mapping!$A:$B,2,FALSE)))</f>
        <v/>
      </c>
      <c r="H1549" s="62" t="str">
        <f>IF(A1549="","",IPMT(E1549,A1549,Duration*VLOOKUP(PaymentFrqcy,Mapping!$A:$B,2,FALSE),LoanAmount,,VLOOKUP(PaymentsDue,Mapping!$A:$B,2,FALSE)))</f>
        <v/>
      </c>
      <c r="I1549" s="58" t="str">
        <f t="shared" si="141"/>
        <v/>
      </c>
      <c r="J1549" s="12" t="str">
        <f t="shared" si="142"/>
        <v/>
      </c>
      <c r="K1549" s="78" t="str">
        <f t="shared" si="143"/>
        <v/>
      </c>
    </row>
    <row r="1550" spans="1:11" x14ac:dyDescent="0.2">
      <c r="A1550" s="12" t="str">
        <f>IFERROR(IF(A1549+1&lt;=Duration*VLOOKUP(PaymentFrqcy,Mapping!A:B,2,FALSE),A1549+1,""),"")</f>
        <v/>
      </c>
      <c r="B1550" s="58" t="str">
        <f t="shared" si="144"/>
        <v/>
      </c>
      <c r="C1550" s="59" t="str">
        <f t="shared" si="139"/>
        <v/>
      </c>
      <c r="D1550" s="60" t="str">
        <f t="shared" si="140"/>
        <v/>
      </c>
      <c r="E1550" s="61" t="str">
        <f>IF(A1550="","",InterestRate/VLOOKUP(PaymentFrqcy,Mapping!$A:$B,2,FALSE))</f>
        <v/>
      </c>
      <c r="F1550" s="62" t="str">
        <f>IF(A1550="","",PMT(E1550,Duration*VLOOKUP(PaymentFrqcy,Mapping!A:B,2,FALSE),LoanAmount,,VLOOKUP(PaymentsDue,Mapping!$A:$B,2,FALSE)))</f>
        <v/>
      </c>
      <c r="G1550" s="62" t="str">
        <f>IF(A1550="","",PPMT(E1550,A1550,Duration*VLOOKUP(PaymentFrqcy,Mapping!A:B,2,FALSE),LoanAmount,,VLOOKUP(PaymentsDue,Mapping!$A:$B,2,FALSE)))</f>
        <v/>
      </c>
      <c r="H1550" s="62" t="str">
        <f>IF(A1550="","",IPMT(E1550,A1550,Duration*VLOOKUP(PaymentFrqcy,Mapping!$A:$B,2,FALSE),LoanAmount,,VLOOKUP(PaymentsDue,Mapping!$A:$B,2,FALSE)))</f>
        <v/>
      </c>
      <c r="I1550" s="58" t="str">
        <f t="shared" si="141"/>
        <v/>
      </c>
      <c r="J1550" s="12" t="str">
        <f t="shared" si="142"/>
        <v/>
      </c>
      <c r="K1550" s="78" t="str">
        <f t="shared" si="143"/>
        <v/>
      </c>
    </row>
    <row r="1551" spans="1:11" x14ac:dyDescent="0.2">
      <c r="A1551" s="12" t="str">
        <f>IFERROR(IF(A1550+1&lt;=Duration*VLOOKUP(PaymentFrqcy,Mapping!A:B,2,FALSE),A1550+1,""),"")</f>
        <v/>
      </c>
      <c r="B1551" s="58" t="str">
        <f t="shared" si="144"/>
        <v/>
      </c>
      <c r="C1551" s="59" t="str">
        <f t="shared" si="139"/>
        <v/>
      </c>
      <c r="D1551" s="60" t="str">
        <f t="shared" si="140"/>
        <v/>
      </c>
      <c r="E1551" s="61" t="str">
        <f>IF(A1551="","",InterestRate/VLOOKUP(PaymentFrqcy,Mapping!$A:$B,2,FALSE))</f>
        <v/>
      </c>
      <c r="F1551" s="62" t="str">
        <f>IF(A1551="","",PMT(E1551,Duration*VLOOKUP(PaymentFrqcy,Mapping!A:B,2,FALSE),LoanAmount,,VLOOKUP(PaymentsDue,Mapping!$A:$B,2,FALSE)))</f>
        <v/>
      </c>
      <c r="G1551" s="62" t="str">
        <f>IF(A1551="","",PPMT(E1551,A1551,Duration*VLOOKUP(PaymentFrqcy,Mapping!A:B,2,FALSE),LoanAmount,,VLOOKUP(PaymentsDue,Mapping!$A:$B,2,FALSE)))</f>
        <v/>
      </c>
      <c r="H1551" s="62" t="str">
        <f>IF(A1551="","",IPMT(E1551,A1551,Duration*VLOOKUP(PaymentFrqcy,Mapping!$A:$B,2,FALSE),LoanAmount,,VLOOKUP(PaymentsDue,Mapping!$A:$B,2,FALSE)))</f>
        <v/>
      </c>
      <c r="I1551" s="58" t="str">
        <f t="shared" si="141"/>
        <v/>
      </c>
      <c r="J1551" s="12" t="str">
        <f t="shared" si="142"/>
        <v/>
      </c>
      <c r="K1551" s="78" t="str">
        <f t="shared" si="143"/>
        <v/>
      </c>
    </row>
    <row r="1552" spans="1:11" x14ac:dyDescent="0.2">
      <c r="A1552" s="12" t="str">
        <f>IFERROR(IF(A1551+1&lt;=Duration*VLOOKUP(PaymentFrqcy,Mapping!A:B,2,FALSE),A1551+1,""),"")</f>
        <v/>
      </c>
      <c r="B1552" s="58" t="str">
        <f t="shared" si="144"/>
        <v/>
      </c>
      <c r="C1552" s="59" t="str">
        <f t="shared" si="139"/>
        <v/>
      </c>
      <c r="D1552" s="60" t="str">
        <f t="shared" si="140"/>
        <v/>
      </c>
      <c r="E1552" s="61" t="str">
        <f>IF(A1552="","",InterestRate/VLOOKUP(PaymentFrqcy,Mapping!$A:$B,2,FALSE))</f>
        <v/>
      </c>
      <c r="F1552" s="62" t="str">
        <f>IF(A1552="","",PMT(E1552,Duration*VLOOKUP(PaymentFrqcy,Mapping!A:B,2,FALSE),LoanAmount,,VLOOKUP(PaymentsDue,Mapping!$A:$B,2,FALSE)))</f>
        <v/>
      </c>
      <c r="G1552" s="62" t="str">
        <f>IF(A1552="","",PPMT(E1552,A1552,Duration*VLOOKUP(PaymentFrqcy,Mapping!A:B,2,FALSE),LoanAmount,,VLOOKUP(PaymentsDue,Mapping!$A:$B,2,FALSE)))</f>
        <v/>
      </c>
      <c r="H1552" s="62" t="str">
        <f>IF(A1552="","",IPMT(E1552,A1552,Duration*VLOOKUP(PaymentFrqcy,Mapping!$A:$B,2,FALSE),LoanAmount,,VLOOKUP(PaymentsDue,Mapping!$A:$B,2,FALSE)))</f>
        <v/>
      </c>
      <c r="I1552" s="58" t="str">
        <f t="shared" si="141"/>
        <v/>
      </c>
      <c r="J1552" s="12" t="str">
        <f t="shared" si="142"/>
        <v/>
      </c>
      <c r="K1552" s="78" t="str">
        <f t="shared" si="143"/>
        <v/>
      </c>
    </row>
    <row r="1553" spans="1:11" x14ac:dyDescent="0.2">
      <c r="A1553" s="12" t="str">
        <f>IFERROR(IF(A1552+1&lt;=Duration*VLOOKUP(PaymentFrqcy,Mapping!A:B,2,FALSE),A1552+1,""),"")</f>
        <v/>
      </c>
      <c r="B1553" s="58" t="str">
        <f t="shared" si="144"/>
        <v/>
      </c>
      <c r="C1553" s="59" t="str">
        <f t="shared" si="139"/>
        <v/>
      </c>
      <c r="D1553" s="60" t="str">
        <f t="shared" si="140"/>
        <v/>
      </c>
      <c r="E1553" s="61" t="str">
        <f>IF(A1553="","",InterestRate/VLOOKUP(PaymentFrqcy,Mapping!$A:$B,2,FALSE))</f>
        <v/>
      </c>
      <c r="F1553" s="62" t="str">
        <f>IF(A1553="","",PMT(E1553,Duration*VLOOKUP(PaymentFrqcy,Mapping!A:B,2,FALSE),LoanAmount,,VLOOKUP(PaymentsDue,Mapping!$A:$B,2,FALSE)))</f>
        <v/>
      </c>
      <c r="G1553" s="62" t="str">
        <f>IF(A1553="","",PPMT(E1553,A1553,Duration*VLOOKUP(PaymentFrqcy,Mapping!A:B,2,FALSE),LoanAmount,,VLOOKUP(PaymentsDue,Mapping!$A:$B,2,FALSE)))</f>
        <v/>
      </c>
      <c r="H1553" s="62" t="str">
        <f>IF(A1553="","",IPMT(E1553,A1553,Duration*VLOOKUP(PaymentFrqcy,Mapping!$A:$B,2,FALSE),LoanAmount,,VLOOKUP(PaymentsDue,Mapping!$A:$B,2,FALSE)))</f>
        <v/>
      </c>
      <c r="I1553" s="58" t="str">
        <f t="shared" si="141"/>
        <v/>
      </c>
      <c r="J1553" s="12" t="str">
        <f t="shared" si="142"/>
        <v/>
      </c>
      <c r="K1553" s="78" t="str">
        <f t="shared" si="143"/>
        <v/>
      </c>
    </row>
    <row r="1554" spans="1:11" x14ac:dyDescent="0.2">
      <c r="A1554" s="12" t="str">
        <f>IFERROR(IF(A1553+1&lt;=Duration*VLOOKUP(PaymentFrqcy,Mapping!A:B,2,FALSE),A1553+1,""),"")</f>
        <v/>
      </c>
      <c r="B1554" s="58" t="str">
        <f t="shared" si="144"/>
        <v/>
      </c>
      <c r="C1554" s="59" t="str">
        <f t="shared" si="139"/>
        <v/>
      </c>
      <c r="D1554" s="60" t="str">
        <f t="shared" si="140"/>
        <v/>
      </c>
      <c r="E1554" s="61" t="str">
        <f>IF(A1554="","",InterestRate/VLOOKUP(PaymentFrqcy,Mapping!$A:$B,2,FALSE))</f>
        <v/>
      </c>
      <c r="F1554" s="62" t="str">
        <f>IF(A1554="","",PMT(E1554,Duration*VLOOKUP(PaymentFrqcy,Mapping!A:B,2,FALSE),LoanAmount,,VLOOKUP(PaymentsDue,Mapping!$A:$B,2,FALSE)))</f>
        <v/>
      </c>
      <c r="G1554" s="62" t="str">
        <f>IF(A1554="","",PPMT(E1554,A1554,Duration*VLOOKUP(PaymentFrqcy,Mapping!A:B,2,FALSE),LoanAmount,,VLOOKUP(PaymentsDue,Mapping!$A:$B,2,FALSE)))</f>
        <v/>
      </c>
      <c r="H1554" s="62" t="str">
        <f>IF(A1554="","",IPMT(E1554,A1554,Duration*VLOOKUP(PaymentFrqcy,Mapping!$A:$B,2,FALSE),LoanAmount,,VLOOKUP(PaymentsDue,Mapping!$A:$B,2,FALSE)))</f>
        <v/>
      </c>
      <c r="I1554" s="58" t="str">
        <f t="shared" si="141"/>
        <v/>
      </c>
      <c r="J1554" s="12" t="str">
        <f t="shared" si="142"/>
        <v/>
      </c>
      <c r="K1554" s="78" t="str">
        <f t="shared" si="143"/>
        <v/>
      </c>
    </row>
    <row r="1555" spans="1:11" x14ac:dyDescent="0.2">
      <c r="A1555" s="12" t="str">
        <f>IFERROR(IF(A1554+1&lt;=Duration*VLOOKUP(PaymentFrqcy,Mapping!A:B,2,FALSE),A1554+1,""),"")</f>
        <v/>
      </c>
      <c r="B1555" s="58" t="str">
        <f t="shared" si="144"/>
        <v/>
      </c>
      <c r="C1555" s="59" t="str">
        <f t="shared" si="139"/>
        <v/>
      </c>
      <c r="D1555" s="60" t="str">
        <f t="shared" si="140"/>
        <v/>
      </c>
      <c r="E1555" s="61" t="str">
        <f>IF(A1555="","",InterestRate/VLOOKUP(PaymentFrqcy,Mapping!$A:$B,2,FALSE))</f>
        <v/>
      </c>
      <c r="F1555" s="62" t="str">
        <f>IF(A1555="","",PMT(E1555,Duration*VLOOKUP(PaymentFrqcy,Mapping!A:B,2,FALSE),LoanAmount,,VLOOKUP(PaymentsDue,Mapping!$A:$B,2,FALSE)))</f>
        <v/>
      </c>
      <c r="G1555" s="62" t="str">
        <f>IF(A1555="","",PPMT(E1555,A1555,Duration*VLOOKUP(PaymentFrqcy,Mapping!A:B,2,FALSE),LoanAmount,,VLOOKUP(PaymentsDue,Mapping!$A:$B,2,FALSE)))</f>
        <v/>
      </c>
      <c r="H1555" s="62" t="str">
        <f>IF(A1555="","",IPMT(E1555,A1555,Duration*VLOOKUP(PaymentFrqcy,Mapping!$A:$B,2,FALSE),LoanAmount,,VLOOKUP(PaymentsDue,Mapping!$A:$B,2,FALSE)))</f>
        <v/>
      </c>
      <c r="I1555" s="58" t="str">
        <f t="shared" si="141"/>
        <v/>
      </c>
      <c r="J1555" s="12" t="str">
        <f t="shared" si="142"/>
        <v/>
      </c>
      <c r="K1555" s="78" t="str">
        <f t="shared" si="143"/>
        <v/>
      </c>
    </row>
    <row r="1556" spans="1:11" x14ac:dyDescent="0.2">
      <c r="A1556" s="12" t="str">
        <f>IFERROR(IF(A1555+1&lt;=Duration*VLOOKUP(PaymentFrqcy,Mapping!A:B,2,FALSE),A1555+1,""),"")</f>
        <v/>
      </c>
      <c r="B1556" s="58" t="str">
        <f t="shared" si="144"/>
        <v/>
      </c>
      <c r="C1556" s="59" t="str">
        <f t="shared" si="139"/>
        <v/>
      </c>
      <c r="D1556" s="60" t="str">
        <f t="shared" si="140"/>
        <v/>
      </c>
      <c r="E1556" s="61" t="str">
        <f>IF(A1556="","",InterestRate/VLOOKUP(PaymentFrqcy,Mapping!$A:$B,2,FALSE))</f>
        <v/>
      </c>
      <c r="F1556" s="62" t="str">
        <f>IF(A1556="","",PMT(E1556,Duration*VLOOKUP(PaymentFrqcy,Mapping!A:B,2,FALSE),LoanAmount,,VLOOKUP(PaymentsDue,Mapping!$A:$B,2,FALSE)))</f>
        <v/>
      </c>
      <c r="G1556" s="62" t="str">
        <f>IF(A1556="","",PPMT(E1556,A1556,Duration*VLOOKUP(PaymentFrqcy,Mapping!A:B,2,FALSE),LoanAmount,,VLOOKUP(PaymentsDue,Mapping!$A:$B,2,FALSE)))</f>
        <v/>
      </c>
      <c r="H1556" s="62" t="str">
        <f>IF(A1556="","",IPMT(E1556,A1556,Duration*VLOOKUP(PaymentFrqcy,Mapping!$A:$B,2,FALSE),LoanAmount,,VLOOKUP(PaymentsDue,Mapping!$A:$B,2,FALSE)))</f>
        <v/>
      </c>
      <c r="I1556" s="58" t="str">
        <f t="shared" si="141"/>
        <v/>
      </c>
      <c r="J1556" s="12" t="str">
        <f t="shared" si="142"/>
        <v/>
      </c>
      <c r="K1556" s="78" t="str">
        <f t="shared" si="143"/>
        <v/>
      </c>
    </row>
    <row r="1557" spans="1:11" x14ac:dyDescent="0.2">
      <c r="A1557" s="12" t="str">
        <f>IFERROR(IF(A1556+1&lt;=Duration*VLOOKUP(PaymentFrqcy,Mapping!A:B,2,FALSE),A1556+1,""),"")</f>
        <v/>
      </c>
      <c r="B1557" s="58" t="str">
        <f t="shared" si="144"/>
        <v/>
      </c>
      <c r="C1557" s="59" t="str">
        <f t="shared" si="139"/>
        <v/>
      </c>
      <c r="D1557" s="60" t="str">
        <f t="shared" si="140"/>
        <v/>
      </c>
      <c r="E1557" s="61" t="str">
        <f>IF(A1557="","",InterestRate/VLOOKUP(PaymentFrqcy,Mapping!$A:$B,2,FALSE))</f>
        <v/>
      </c>
      <c r="F1557" s="62" t="str">
        <f>IF(A1557="","",PMT(E1557,Duration*VLOOKUP(PaymentFrqcy,Mapping!A:B,2,FALSE),LoanAmount,,VLOOKUP(PaymentsDue,Mapping!$A:$B,2,FALSE)))</f>
        <v/>
      </c>
      <c r="G1557" s="62" t="str">
        <f>IF(A1557="","",PPMT(E1557,A1557,Duration*VLOOKUP(PaymentFrqcy,Mapping!A:B,2,FALSE),LoanAmount,,VLOOKUP(PaymentsDue,Mapping!$A:$B,2,FALSE)))</f>
        <v/>
      </c>
      <c r="H1557" s="62" t="str">
        <f>IF(A1557="","",IPMT(E1557,A1557,Duration*VLOOKUP(PaymentFrqcy,Mapping!$A:$B,2,FALSE),LoanAmount,,VLOOKUP(PaymentsDue,Mapping!$A:$B,2,FALSE)))</f>
        <v/>
      </c>
      <c r="I1557" s="58" t="str">
        <f t="shared" si="141"/>
        <v/>
      </c>
      <c r="J1557" s="12" t="str">
        <f t="shared" si="142"/>
        <v/>
      </c>
      <c r="K1557" s="78" t="str">
        <f t="shared" si="143"/>
        <v/>
      </c>
    </row>
    <row r="1558" spans="1:11" x14ac:dyDescent="0.2">
      <c r="A1558" s="12" t="str">
        <f>IFERROR(IF(A1557+1&lt;=Duration*VLOOKUP(PaymentFrqcy,Mapping!A:B,2,FALSE),A1557+1,""),"")</f>
        <v/>
      </c>
      <c r="B1558" s="58" t="str">
        <f t="shared" si="144"/>
        <v/>
      </c>
      <c r="C1558" s="59" t="str">
        <f t="shared" si="139"/>
        <v/>
      </c>
      <c r="D1558" s="60" t="str">
        <f t="shared" si="140"/>
        <v/>
      </c>
      <c r="E1558" s="61" t="str">
        <f>IF(A1558="","",InterestRate/VLOOKUP(PaymentFrqcy,Mapping!$A:$B,2,FALSE))</f>
        <v/>
      </c>
      <c r="F1558" s="62" t="str">
        <f>IF(A1558="","",PMT(E1558,Duration*VLOOKUP(PaymentFrqcy,Mapping!A:B,2,FALSE),LoanAmount,,VLOOKUP(PaymentsDue,Mapping!$A:$B,2,FALSE)))</f>
        <v/>
      </c>
      <c r="G1558" s="62" t="str">
        <f>IF(A1558="","",PPMT(E1558,A1558,Duration*VLOOKUP(PaymentFrqcy,Mapping!A:B,2,FALSE),LoanAmount,,VLOOKUP(PaymentsDue,Mapping!$A:$B,2,FALSE)))</f>
        <v/>
      </c>
      <c r="H1558" s="62" t="str">
        <f>IF(A1558="","",IPMT(E1558,A1558,Duration*VLOOKUP(PaymentFrqcy,Mapping!$A:$B,2,FALSE),LoanAmount,,VLOOKUP(PaymentsDue,Mapping!$A:$B,2,FALSE)))</f>
        <v/>
      </c>
      <c r="I1558" s="58" t="str">
        <f t="shared" si="141"/>
        <v/>
      </c>
      <c r="J1558" s="12" t="str">
        <f t="shared" si="142"/>
        <v/>
      </c>
      <c r="K1558" s="78" t="str">
        <f t="shared" si="143"/>
        <v/>
      </c>
    </row>
    <row r="1559" spans="1:11" x14ac:dyDescent="0.2">
      <c r="A1559" s="12" t="str">
        <f>IFERROR(IF(A1558+1&lt;=Duration*VLOOKUP(PaymentFrqcy,Mapping!A:B,2,FALSE),A1558+1,""),"")</f>
        <v/>
      </c>
      <c r="B1559" s="58" t="str">
        <f t="shared" si="144"/>
        <v/>
      </c>
      <c r="C1559" s="59" t="str">
        <f t="shared" si="139"/>
        <v/>
      </c>
      <c r="D1559" s="60" t="str">
        <f t="shared" si="140"/>
        <v/>
      </c>
      <c r="E1559" s="61" t="str">
        <f>IF(A1559="","",InterestRate/VLOOKUP(PaymentFrqcy,Mapping!$A:$B,2,FALSE))</f>
        <v/>
      </c>
      <c r="F1559" s="62" t="str">
        <f>IF(A1559="","",PMT(E1559,Duration*VLOOKUP(PaymentFrqcy,Mapping!A:B,2,FALSE),LoanAmount,,VLOOKUP(PaymentsDue,Mapping!$A:$B,2,FALSE)))</f>
        <v/>
      </c>
      <c r="G1559" s="62" t="str">
        <f>IF(A1559="","",PPMT(E1559,A1559,Duration*VLOOKUP(PaymentFrqcy,Mapping!A:B,2,FALSE),LoanAmount,,VLOOKUP(PaymentsDue,Mapping!$A:$B,2,FALSE)))</f>
        <v/>
      </c>
      <c r="H1559" s="62" t="str">
        <f>IF(A1559="","",IPMT(E1559,A1559,Duration*VLOOKUP(PaymentFrqcy,Mapping!$A:$B,2,FALSE),LoanAmount,,VLOOKUP(PaymentsDue,Mapping!$A:$B,2,FALSE)))</f>
        <v/>
      </c>
      <c r="I1559" s="58" t="str">
        <f t="shared" si="141"/>
        <v/>
      </c>
      <c r="J1559" s="12" t="str">
        <f t="shared" si="142"/>
        <v/>
      </c>
      <c r="K1559" s="78" t="str">
        <f t="shared" si="143"/>
        <v/>
      </c>
    </row>
    <row r="1560" spans="1:11" x14ac:dyDescent="0.2">
      <c r="A1560" s="12" t="str">
        <f>IFERROR(IF(A1559+1&lt;=Duration*VLOOKUP(PaymentFrqcy,Mapping!A:B,2,FALSE),A1559+1,""),"")</f>
        <v/>
      </c>
      <c r="B1560" s="58" t="str">
        <f t="shared" si="144"/>
        <v/>
      </c>
      <c r="C1560" s="59" t="str">
        <f t="shared" si="139"/>
        <v/>
      </c>
      <c r="D1560" s="60" t="str">
        <f t="shared" si="140"/>
        <v/>
      </c>
      <c r="E1560" s="61" t="str">
        <f>IF(A1560="","",InterestRate/VLOOKUP(PaymentFrqcy,Mapping!$A:$B,2,FALSE))</f>
        <v/>
      </c>
      <c r="F1560" s="62" t="str">
        <f>IF(A1560="","",PMT(E1560,Duration*VLOOKUP(PaymentFrqcy,Mapping!A:B,2,FALSE),LoanAmount,,VLOOKUP(PaymentsDue,Mapping!$A:$B,2,FALSE)))</f>
        <v/>
      </c>
      <c r="G1560" s="62" t="str">
        <f>IF(A1560="","",PPMT(E1560,A1560,Duration*VLOOKUP(PaymentFrqcy,Mapping!A:B,2,FALSE),LoanAmount,,VLOOKUP(PaymentsDue,Mapping!$A:$B,2,FALSE)))</f>
        <v/>
      </c>
      <c r="H1560" s="62" t="str">
        <f>IF(A1560="","",IPMT(E1560,A1560,Duration*VLOOKUP(PaymentFrqcy,Mapping!$A:$B,2,FALSE),LoanAmount,,VLOOKUP(PaymentsDue,Mapping!$A:$B,2,FALSE)))</f>
        <v/>
      </c>
      <c r="I1560" s="58" t="str">
        <f t="shared" si="141"/>
        <v/>
      </c>
      <c r="J1560" s="12" t="str">
        <f t="shared" si="142"/>
        <v/>
      </c>
      <c r="K1560" s="78" t="str">
        <f t="shared" si="143"/>
        <v/>
      </c>
    </row>
    <row r="1561" spans="1:11" x14ac:dyDescent="0.2">
      <c r="A1561" s="12" t="str">
        <f>IFERROR(IF(A1560+1&lt;=Duration*VLOOKUP(PaymentFrqcy,Mapping!A:B,2,FALSE),A1560+1,""),"")</f>
        <v/>
      </c>
      <c r="B1561" s="58" t="str">
        <f t="shared" si="144"/>
        <v/>
      </c>
      <c r="C1561" s="59" t="str">
        <f t="shared" si="139"/>
        <v/>
      </c>
      <c r="D1561" s="60" t="str">
        <f t="shared" si="140"/>
        <v/>
      </c>
      <c r="E1561" s="61" t="str">
        <f>IF(A1561="","",InterestRate/VLOOKUP(PaymentFrqcy,Mapping!$A:$B,2,FALSE))</f>
        <v/>
      </c>
      <c r="F1561" s="62" t="str">
        <f>IF(A1561="","",PMT(E1561,Duration*VLOOKUP(PaymentFrqcy,Mapping!A:B,2,FALSE),LoanAmount,,VLOOKUP(PaymentsDue,Mapping!$A:$B,2,FALSE)))</f>
        <v/>
      </c>
      <c r="G1561" s="62" t="str">
        <f>IF(A1561="","",PPMT(E1561,A1561,Duration*VLOOKUP(PaymentFrqcy,Mapping!A:B,2,FALSE),LoanAmount,,VLOOKUP(PaymentsDue,Mapping!$A:$B,2,FALSE)))</f>
        <v/>
      </c>
      <c r="H1561" s="62" t="str">
        <f>IF(A1561="","",IPMT(E1561,A1561,Duration*VLOOKUP(PaymentFrqcy,Mapping!$A:$B,2,FALSE),LoanAmount,,VLOOKUP(PaymentsDue,Mapping!$A:$B,2,FALSE)))</f>
        <v/>
      </c>
      <c r="I1561" s="58" t="str">
        <f t="shared" si="141"/>
        <v/>
      </c>
      <c r="J1561" s="12" t="str">
        <f t="shared" si="142"/>
        <v/>
      </c>
      <c r="K1561" s="78" t="str">
        <f t="shared" si="143"/>
        <v/>
      </c>
    </row>
    <row r="1562" spans="1:11" x14ac:dyDescent="0.2">
      <c r="A1562" s="12" t="str">
        <f>IFERROR(IF(A1561+1&lt;=Duration*VLOOKUP(PaymentFrqcy,Mapping!A:B,2,FALSE),A1561+1,""),"")</f>
        <v/>
      </c>
      <c r="B1562" s="58" t="str">
        <f t="shared" si="144"/>
        <v/>
      </c>
      <c r="C1562" s="59" t="str">
        <f t="shared" si="139"/>
        <v/>
      </c>
      <c r="D1562" s="60" t="str">
        <f t="shared" si="140"/>
        <v/>
      </c>
      <c r="E1562" s="61" t="str">
        <f>IF(A1562="","",InterestRate/VLOOKUP(PaymentFrqcy,Mapping!$A:$B,2,FALSE))</f>
        <v/>
      </c>
      <c r="F1562" s="62" t="str">
        <f>IF(A1562="","",PMT(E1562,Duration*VLOOKUP(PaymentFrqcy,Mapping!A:B,2,FALSE),LoanAmount,,VLOOKUP(PaymentsDue,Mapping!$A:$B,2,FALSE)))</f>
        <v/>
      </c>
      <c r="G1562" s="62" t="str">
        <f>IF(A1562="","",PPMT(E1562,A1562,Duration*VLOOKUP(PaymentFrqcy,Mapping!A:B,2,FALSE),LoanAmount,,VLOOKUP(PaymentsDue,Mapping!$A:$B,2,FALSE)))</f>
        <v/>
      </c>
      <c r="H1562" s="62" t="str">
        <f>IF(A1562="","",IPMT(E1562,A1562,Duration*VLOOKUP(PaymentFrqcy,Mapping!$A:$B,2,FALSE),LoanAmount,,VLOOKUP(PaymentsDue,Mapping!$A:$B,2,FALSE)))</f>
        <v/>
      </c>
      <c r="I1562" s="58" t="str">
        <f t="shared" si="141"/>
        <v/>
      </c>
      <c r="J1562" s="12" t="str">
        <f t="shared" si="142"/>
        <v/>
      </c>
      <c r="K1562" s="78" t="str">
        <f t="shared" si="143"/>
        <v/>
      </c>
    </row>
    <row r="1563" spans="1:11" x14ac:dyDescent="0.2">
      <c r="A1563" s="12" t="str">
        <f>IFERROR(IF(A1562+1&lt;=Duration*VLOOKUP(PaymentFrqcy,Mapping!A:B,2,FALSE),A1562+1,""),"")</f>
        <v/>
      </c>
      <c r="B1563" s="58" t="str">
        <f t="shared" si="144"/>
        <v/>
      </c>
      <c r="C1563" s="59" t="str">
        <f t="shared" si="139"/>
        <v/>
      </c>
      <c r="D1563" s="60" t="str">
        <f t="shared" si="140"/>
        <v/>
      </c>
      <c r="E1563" s="61" t="str">
        <f>IF(A1563="","",InterestRate/VLOOKUP(PaymentFrqcy,Mapping!$A:$B,2,FALSE))</f>
        <v/>
      </c>
      <c r="F1563" s="62" t="str">
        <f>IF(A1563="","",PMT(E1563,Duration*VLOOKUP(PaymentFrqcy,Mapping!A:B,2,FALSE),LoanAmount,,VLOOKUP(PaymentsDue,Mapping!$A:$B,2,FALSE)))</f>
        <v/>
      </c>
      <c r="G1563" s="62" t="str">
        <f>IF(A1563="","",PPMT(E1563,A1563,Duration*VLOOKUP(PaymentFrqcy,Mapping!A:B,2,FALSE),LoanAmount,,VLOOKUP(PaymentsDue,Mapping!$A:$B,2,FALSE)))</f>
        <v/>
      </c>
      <c r="H1563" s="62" t="str">
        <f>IF(A1563="","",IPMT(E1563,A1563,Duration*VLOOKUP(PaymentFrqcy,Mapping!$A:$B,2,FALSE),LoanAmount,,VLOOKUP(PaymentsDue,Mapping!$A:$B,2,FALSE)))</f>
        <v/>
      </c>
      <c r="I1563" s="58" t="str">
        <f t="shared" si="141"/>
        <v/>
      </c>
      <c r="J1563" s="12" t="str">
        <f t="shared" si="142"/>
        <v/>
      </c>
      <c r="K1563" s="78" t="str">
        <f t="shared" si="143"/>
        <v/>
      </c>
    </row>
    <row r="1564" spans="1:11" x14ac:dyDescent="0.2">
      <c r="A1564" s="12" t="str">
        <f>IFERROR(IF(A1563+1&lt;=Duration*VLOOKUP(PaymentFrqcy,Mapping!A:B,2,FALSE),A1563+1,""),"")</f>
        <v/>
      </c>
      <c r="B1564" s="58" t="str">
        <f t="shared" si="144"/>
        <v/>
      </c>
      <c r="C1564" s="59" t="str">
        <f t="shared" si="139"/>
        <v/>
      </c>
      <c r="D1564" s="60" t="str">
        <f t="shared" si="140"/>
        <v/>
      </c>
      <c r="E1564" s="61" t="str">
        <f>IF(A1564="","",InterestRate/VLOOKUP(PaymentFrqcy,Mapping!$A:$B,2,FALSE))</f>
        <v/>
      </c>
      <c r="F1564" s="62" t="str">
        <f>IF(A1564="","",PMT(E1564,Duration*VLOOKUP(PaymentFrqcy,Mapping!A:B,2,FALSE),LoanAmount,,VLOOKUP(PaymentsDue,Mapping!$A:$B,2,FALSE)))</f>
        <v/>
      </c>
      <c r="G1564" s="62" t="str">
        <f>IF(A1564="","",PPMT(E1564,A1564,Duration*VLOOKUP(PaymentFrqcy,Mapping!A:B,2,FALSE),LoanAmount,,VLOOKUP(PaymentsDue,Mapping!$A:$B,2,FALSE)))</f>
        <v/>
      </c>
      <c r="H1564" s="62" t="str">
        <f>IF(A1564="","",IPMT(E1564,A1564,Duration*VLOOKUP(PaymentFrqcy,Mapping!$A:$B,2,FALSE),LoanAmount,,VLOOKUP(PaymentsDue,Mapping!$A:$B,2,FALSE)))</f>
        <v/>
      </c>
      <c r="I1564" s="58" t="str">
        <f t="shared" si="141"/>
        <v/>
      </c>
      <c r="J1564" s="12" t="str">
        <f t="shared" si="142"/>
        <v/>
      </c>
      <c r="K1564" s="78" t="str">
        <f t="shared" si="143"/>
        <v/>
      </c>
    </row>
    <row r="1565" spans="1:11" x14ac:dyDescent="0.2">
      <c r="A1565" s="12" t="str">
        <f>IFERROR(IF(A1564+1&lt;=Duration*VLOOKUP(PaymentFrqcy,Mapping!A:B,2,FALSE),A1564+1,""),"")</f>
        <v/>
      </c>
      <c r="B1565" s="58" t="str">
        <f t="shared" si="144"/>
        <v/>
      </c>
      <c r="C1565" s="59" t="str">
        <f t="shared" si="139"/>
        <v/>
      </c>
      <c r="D1565" s="60" t="str">
        <f t="shared" si="140"/>
        <v/>
      </c>
      <c r="E1565" s="61" t="str">
        <f>IF(A1565="","",InterestRate/VLOOKUP(PaymentFrqcy,Mapping!$A:$B,2,FALSE))</f>
        <v/>
      </c>
      <c r="F1565" s="62" t="str">
        <f>IF(A1565="","",PMT(E1565,Duration*VLOOKUP(PaymentFrqcy,Mapping!A:B,2,FALSE),LoanAmount,,VLOOKUP(PaymentsDue,Mapping!$A:$B,2,FALSE)))</f>
        <v/>
      </c>
      <c r="G1565" s="62" t="str">
        <f>IF(A1565="","",PPMT(E1565,A1565,Duration*VLOOKUP(PaymentFrqcy,Mapping!A:B,2,FALSE),LoanAmount,,VLOOKUP(PaymentsDue,Mapping!$A:$B,2,FALSE)))</f>
        <v/>
      </c>
      <c r="H1565" s="62" t="str">
        <f>IF(A1565="","",IPMT(E1565,A1565,Duration*VLOOKUP(PaymentFrqcy,Mapping!$A:$B,2,FALSE),LoanAmount,,VLOOKUP(PaymentsDue,Mapping!$A:$B,2,FALSE)))</f>
        <v/>
      </c>
      <c r="I1565" s="58" t="str">
        <f t="shared" si="141"/>
        <v/>
      </c>
      <c r="J1565" s="12" t="str">
        <f t="shared" si="142"/>
        <v/>
      </c>
      <c r="K1565" s="78" t="str">
        <f t="shared" si="143"/>
        <v/>
      </c>
    </row>
    <row r="1566" spans="1:11" x14ac:dyDescent="0.2">
      <c r="A1566" s="12" t="str">
        <f>IFERROR(IF(A1565+1&lt;=Duration*VLOOKUP(PaymentFrqcy,Mapping!A:B,2,FALSE),A1565+1,""),"")</f>
        <v/>
      </c>
      <c r="B1566" s="58" t="str">
        <f t="shared" si="144"/>
        <v/>
      </c>
      <c r="C1566" s="59" t="str">
        <f t="shared" si="139"/>
        <v/>
      </c>
      <c r="D1566" s="60" t="str">
        <f t="shared" si="140"/>
        <v/>
      </c>
      <c r="E1566" s="61" t="str">
        <f>IF(A1566="","",InterestRate/VLOOKUP(PaymentFrqcy,Mapping!$A:$B,2,FALSE))</f>
        <v/>
      </c>
      <c r="F1566" s="62" t="str">
        <f>IF(A1566="","",PMT(E1566,Duration*VLOOKUP(PaymentFrqcy,Mapping!A:B,2,FALSE),LoanAmount,,VLOOKUP(PaymentsDue,Mapping!$A:$B,2,FALSE)))</f>
        <v/>
      </c>
      <c r="G1566" s="62" t="str">
        <f>IF(A1566="","",PPMT(E1566,A1566,Duration*VLOOKUP(PaymentFrqcy,Mapping!A:B,2,FALSE),LoanAmount,,VLOOKUP(PaymentsDue,Mapping!$A:$B,2,FALSE)))</f>
        <v/>
      </c>
      <c r="H1566" s="62" t="str">
        <f>IF(A1566="","",IPMT(E1566,A1566,Duration*VLOOKUP(PaymentFrqcy,Mapping!$A:$B,2,FALSE),LoanAmount,,VLOOKUP(PaymentsDue,Mapping!$A:$B,2,FALSE)))</f>
        <v/>
      </c>
      <c r="I1566" s="58" t="str">
        <f t="shared" si="141"/>
        <v/>
      </c>
      <c r="J1566" s="12" t="str">
        <f t="shared" si="142"/>
        <v/>
      </c>
      <c r="K1566" s="78" t="str">
        <f t="shared" si="143"/>
        <v/>
      </c>
    </row>
    <row r="1567" spans="1:11" x14ac:dyDescent="0.2">
      <c r="A1567" s="12" t="str">
        <f>IFERROR(IF(A1566+1&lt;=Duration*VLOOKUP(PaymentFrqcy,Mapping!A:B,2,FALSE),A1566+1,""),"")</f>
        <v/>
      </c>
      <c r="B1567" s="58" t="str">
        <f t="shared" si="144"/>
        <v/>
      </c>
      <c r="C1567" s="59" t="str">
        <f t="shared" si="139"/>
        <v/>
      </c>
      <c r="D1567" s="60" t="str">
        <f t="shared" si="140"/>
        <v/>
      </c>
      <c r="E1567" s="61" t="str">
        <f>IF(A1567="","",InterestRate/VLOOKUP(PaymentFrqcy,Mapping!$A:$B,2,FALSE))</f>
        <v/>
      </c>
      <c r="F1567" s="62" t="str">
        <f>IF(A1567="","",PMT(E1567,Duration*VLOOKUP(PaymentFrqcy,Mapping!A:B,2,FALSE),LoanAmount,,VLOOKUP(PaymentsDue,Mapping!$A:$B,2,FALSE)))</f>
        <v/>
      </c>
      <c r="G1567" s="62" t="str">
        <f>IF(A1567="","",PPMT(E1567,A1567,Duration*VLOOKUP(PaymentFrqcy,Mapping!A:B,2,FALSE),LoanAmount,,VLOOKUP(PaymentsDue,Mapping!$A:$B,2,FALSE)))</f>
        <v/>
      </c>
      <c r="H1567" s="62" t="str">
        <f>IF(A1567="","",IPMT(E1567,A1567,Duration*VLOOKUP(PaymentFrqcy,Mapping!$A:$B,2,FALSE),LoanAmount,,VLOOKUP(PaymentsDue,Mapping!$A:$B,2,FALSE)))</f>
        <v/>
      </c>
      <c r="I1567" s="58" t="str">
        <f t="shared" si="141"/>
        <v/>
      </c>
      <c r="J1567" s="12" t="str">
        <f t="shared" si="142"/>
        <v/>
      </c>
      <c r="K1567" s="78" t="str">
        <f t="shared" si="143"/>
        <v/>
      </c>
    </row>
    <row r="1568" spans="1:11" x14ac:dyDescent="0.2">
      <c r="A1568" s="12" t="str">
        <f>IFERROR(IF(A1567+1&lt;=Duration*VLOOKUP(PaymentFrqcy,Mapping!A:B,2,FALSE),A1567+1,""),"")</f>
        <v/>
      </c>
      <c r="B1568" s="58" t="str">
        <f t="shared" si="144"/>
        <v/>
      </c>
      <c r="C1568" s="59" t="str">
        <f t="shared" si="139"/>
        <v/>
      </c>
      <c r="D1568" s="60" t="str">
        <f t="shared" si="140"/>
        <v/>
      </c>
      <c r="E1568" s="61" t="str">
        <f>IF(A1568="","",InterestRate/VLOOKUP(PaymentFrqcy,Mapping!$A:$B,2,FALSE))</f>
        <v/>
      </c>
      <c r="F1568" s="62" t="str">
        <f>IF(A1568="","",PMT(E1568,Duration*VLOOKUP(PaymentFrqcy,Mapping!A:B,2,FALSE),LoanAmount,,VLOOKUP(PaymentsDue,Mapping!$A:$B,2,FALSE)))</f>
        <v/>
      </c>
      <c r="G1568" s="62" t="str">
        <f>IF(A1568="","",PPMT(E1568,A1568,Duration*VLOOKUP(PaymentFrqcy,Mapping!A:B,2,FALSE),LoanAmount,,VLOOKUP(PaymentsDue,Mapping!$A:$B,2,FALSE)))</f>
        <v/>
      </c>
      <c r="H1568" s="62" t="str">
        <f>IF(A1568="","",IPMT(E1568,A1568,Duration*VLOOKUP(PaymentFrqcy,Mapping!$A:$B,2,FALSE),LoanAmount,,VLOOKUP(PaymentsDue,Mapping!$A:$B,2,FALSE)))</f>
        <v/>
      </c>
      <c r="I1568" s="58" t="str">
        <f t="shared" si="141"/>
        <v/>
      </c>
      <c r="J1568" s="12" t="str">
        <f t="shared" si="142"/>
        <v/>
      </c>
      <c r="K1568" s="78" t="str">
        <f t="shared" si="143"/>
        <v/>
      </c>
    </row>
    <row r="1569" spans="1:11" x14ac:dyDescent="0.2">
      <c r="A1569" s="12" t="str">
        <f>IFERROR(IF(A1568+1&lt;=Duration*VLOOKUP(PaymentFrqcy,Mapping!A:B,2,FALSE),A1568+1,""),"")</f>
        <v/>
      </c>
      <c r="B1569" s="58" t="str">
        <f t="shared" si="144"/>
        <v/>
      </c>
      <c r="C1569" s="59" t="str">
        <f t="shared" si="139"/>
        <v/>
      </c>
      <c r="D1569" s="60" t="str">
        <f t="shared" si="140"/>
        <v/>
      </c>
      <c r="E1569" s="61" t="str">
        <f>IF(A1569="","",InterestRate/VLOOKUP(PaymentFrqcy,Mapping!$A:$B,2,FALSE))</f>
        <v/>
      </c>
      <c r="F1569" s="62" t="str">
        <f>IF(A1569="","",PMT(E1569,Duration*VLOOKUP(PaymentFrqcy,Mapping!A:B,2,FALSE),LoanAmount,,VLOOKUP(PaymentsDue,Mapping!$A:$B,2,FALSE)))</f>
        <v/>
      </c>
      <c r="G1569" s="62" t="str">
        <f>IF(A1569="","",PPMT(E1569,A1569,Duration*VLOOKUP(PaymentFrqcy,Mapping!A:B,2,FALSE),LoanAmount,,VLOOKUP(PaymentsDue,Mapping!$A:$B,2,FALSE)))</f>
        <v/>
      </c>
      <c r="H1569" s="62" t="str">
        <f>IF(A1569="","",IPMT(E1569,A1569,Duration*VLOOKUP(PaymentFrqcy,Mapping!$A:$B,2,FALSE),LoanAmount,,VLOOKUP(PaymentsDue,Mapping!$A:$B,2,FALSE)))</f>
        <v/>
      </c>
      <c r="I1569" s="58" t="str">
        <f t="shared" si="141"/>
        <v/>
      </c>
      <c r="J1569" s="12" t="str">
        <f t="shared" si="142"/>
        <v/>
      </c>
      <c r="K1569" s="78" t="str">
        <f t="shared" si="143"/>
        <v/>
      </c>
    </row>
    <row r="1570" spans="1:11" x14ac:dyDescent="0.2">
      <c r="A1570" s="12" t="str">
        <f>IFERROR(IF(A1569+1&lt;=Duration*VLOOKUP(PaymentFrqcy,Mapping!A:B,2,FALSE),A1569+1,""),"")</f>
        <v/>
      </c>
      <c r="B1570" s="58" t="str">
        <f t="shared" si="144"/>
        <v/>
      </c>
      <c r="C1570" s="59" t="str">
        <f t="shared" si="139"/>
        <v/>
      </c>
      <c r="D1570" s="60" t="str">
        <f t="shared" si="140"/>
        <v/>
      </c>
      <c r="E1570" s="61" t="str">
        <f>IF(A1570="","",InterestRate/VLOOKUP(PaymentFrqcy,Mapping!$A:$B,2,FALSE))</f>
        <v/>
      </c>
      <c r="F1570" s="62" t="str">
        <f>IF(A1570="","",PMT(E1570,Duration*VLOOKUP(PaymentFrqcy,Mapping!A:B,2,FALSE),LoanAmount,,VLOOKUP(PaymentsDue,Mapping!$A:$B,2,FALSE)))</f>
        <v/>
      </c>
      <c r="G1570" s="62" t="str">
        <f>IF(A1570="","",PPMT(E1570,A1570,Duration*VLOOKUP(PaymentFrqcy,Mapping!A:B,2,FALSE),LoanAmount,,VLOOKUP(PaymentsDue,Mapping!$A:$B,2,FALSE)))</f>
        <v/>
      </c>
      <c r="H1570" s="62" t="str">
        <f>IF(A1570="","",IPMT(E1570,A1570,Duration*VLOOKUP(PaymentFrqcy,Mapping!$A:$B,2,FALSE),LoanAmount,,VLOOKUP(PaymentsDue,Mapping!$A:$B,2,FALSE)))</f>
        <v/>
      </c>
      <c r="I1570" s="58" t="str">
        <f t="shared" si="141"/>
        <v/>
      </c>
      <c r="J1570" s="12" t="str">
        <f t="shared" si="142"/>
        <v/>
      </c>
      <c r="K1570" s="78" t="str">
        <f t="shared" si="143"/>
        <v/>
      </c>
    </row>
    <row r="1571" spans="1:11" x14ac:dyDescent="0.2">
      <c r="A1571" s="12" t="str">
        <f>IFERROR(IF(A1570+1&lt;=Duration*VLOOKUP(PaymentFrqcy,Mapping!A:B,2,FALSE),A1570+1,""),"")</f>
        <v/>
      </c>
      <c r="B1571" s="58" t="str">
        <f t="shared" si="144"/>
        <v/>
      </c>
      <c r="C1571" s="59" t="str">
        <f t="shared" si="139"/>
        <v/>
      </c>
      <c r="D1571" s="60" t="str">
        <f t="shared" si="140"/>
        <v/>
      </c>
      <c r="E1571" s="61" t="str">
        <f>IF(A1571="","",InterestRate/VLOOKUP(PaymentFrqcy,Mapping!$A:$B,2,FALSE))</f>
        <v/>
      </c>
      <c r="F1571" s="62" t="str">
        <f>IF(A1571="","",PMT(E1571,Duration*VLOOKUP(PaymentFrqcy,Mapping!A:B,2,FALSE),LoanAmount,,VLOOKUP(PaymentsDue,Mapping!$A:$B,2,FALSE)))</f>
        <v/>
      </c>
      <c r="G1571" s="62" t="str">
        <f>IF(A1571="","",PPMT(E1571,A1571,Duration*VLOOKUP(PaymentFrqcy,Mapping!A:B,2,FALSE),LoanAmount,,VLOOKUP(PaymentsDue,Mapping!$A:$B,2,FALSE)))</f>
        <v/>
      </c>
      <c r="H1571" s="62" t="str">
        <f>IF(A1571="","",IPMT(E1571,A1571,Duration*VLOOKUP(PaymentFrqcy,Mapping!$A:$B,2,FALSE),LoanAmount,,VLOOKUP(PaymentsDue,Mapping!$A:$B,2,FALSE)))</f>
        <v/>
      </c>
      <c r="I1571" s="58" t="str">
        <f t="shared" si="141"/>
        <v/>
      </c>
      <c r="J1571" s="12" t="str">
        <f t="shared" si="142"/>
        <v/>
      </c>
      <c r="K1571" s="78" t="str">
        <f t="shared" si="143"/>
        <v/>
      </c>
    </row>
    <row r="1572" spans="1:11" x14ac:dyDescent="0.2">
      <c r="A1572" s="12" t="str">
        <f>IFERROR(IF(A1571+1&lt;=Duration*VLOOKUP(PaymentFrqcy,Mapping!A:B,2,FALSE),A1571+1,""),"")</f>
        <v/>
      </c>
      <c r="B1572" s="58" t="str">
        <f t="shared" si="144"/>
        <v/>
      </c>
      <c r="C1572" s="59" t="str">
        <f t="shared" si="139"/>
        <v/>
      </c>
      <c r="D1572" s="60" t="str">
        <f t="shared" si="140"/>
        <v/>
      </c>
      <c r="E1572" s="61" t="str">
        <f>IF(A1572="","",InterestRate/VLOOKUP(PaymentFrqcy,Mapping!$A:$B,2,FALSE))</f>
        <v/>
      </c>
      <c r="F1572" s="62" t="str">
        <f>IF(A1572="","",PMT(E1572,Duration*VLOOKUP(PaymentFrqcy,Mapping!A:B,2,FALSE),LoanAmount,,VLOOKUP(PaymentsDue,Mapping!$A:$B,2,FALSE)))</f>
        <v/>
      </c>
      <c r="G1572" s="62" t="str">
        <f>IF(A1572="","",PPMT(E1572,A1572,Duration*VLOOKUP(PaymentFrqcy,Mapping!A:B,2,FALSE),LoanAmount,,VLOOKUP(PaymentsDue,Mapping!$A:$B,2,FALSE)))</f>
        <v/>
      </c>
      <c r="H1572" s="62" t="str">
        <f>IF(A1572="","",IPMT(E1572,A1572,Duration*VLOOKUP(PaymentFrqcy,Mapping!$A:$B,2,FALSE),LoanAmount,,VLOOKUP(PaymentsDue,Mapping!$A:$B,2,FALSE)))</f>
        <v/>
      </c>
      <c r="I1572" s="58" t="str">
        <f t="shared" si="141"/>
        <v/>
      </c>
      <c r="J1572" s="12" t="str">
        <f t="shared" si="142"/>
        <v/>
      </c>
      <c r="K1572" s="78" t="str">
        <f t="shared" si="143"/>
        <v/>
      </c>
    </row>
    <row r="1573" spans="1:11" x14ac:dyDescent="0.2">
      <c r="A1573" s="12" t="str">
        <f>IFERROR(IF(A1572+1&lt;=Duration*VLOOKUP(PaymentFrqcy,Mapping!A:B,2,FALSE),A1572+1,""),"")</f>
        <v/>
      </c>
      <c r="B1573" s="58" t="str">
        <f t="shared" si="144"/>
        <v/>
      </c>
      <c r="C1573" s="59" t="str">
        <f t="shared" si="139"/>
        <v/>
      </c>
      <c r="D1573" s="60" t="str">
        <f t="shared" si="140"/>
        <v/>
      </c>
      <c r="E1573" s="61" t="str">
        <f>IF(A1573="","",InterestRate/VLOOKUP(PaymentFrqcy,Mapping!$A:$B,2,FALSE))</f>
        <v/>
      </c>
      <c r="F1573" s="62" t="str">
        <f>IF(A1573="","",PMT(E1573,Duration*VLOOKUP(PaymentFrqcy,Mapping!A:B,2,FALSE),LoanAmount,,VLOOKUP(PaymentsDue,Mapping!$A:$B,2,FALSE)))</f>
        <v/>
      </c>
      <c r="G1573" s="62" t="str">
        <f>IF(A1573="","",PPMT(E1573,A1573,Duration*VLOOKUP(PaymentFrqcy,Mapping!A:B,2,FALSE),LoanAmount,,VLOOKUP(PaymentsDue,Mapping!$A:$B,2,FALSE)))</f>
        <v/>
      </c>
      <c r="H1573" s="62" t="str">
        <f>IF(A1573="","",IPMT(E1573,A1573,Duration*VLOOKUP(PaymentFrqcy,Mapping!$A:$B,2,FALSE),LoanAmount,,VLOOKUP(PaymentsDue,Mapping!$A:$B,2,FALSE)))</f>
        <v/>
      </c>
      <c r="I1573" s="58" t="str">
        <f t="shared" si="141"/>
        <v/>
      </c>
      <c r="J1573" s="12" t="str">
        <f t="shared" si="142"/>
        <v/>
      </c>
      <c r="K1573" s="78" t="str">
        <f t="shared" si="143"/>
        <v/>
      </c>
    </row>
    <row r="1574" spans="1:11" x14ac:dyDescent="0.2">
      <c r="A1574" s="12" t="str">
        <f>IFERROR(IF(A1573+1&lt;=Duration*VLOOKUP(PaymentFrqcy,Mapping!A:B,2,FALSE),A1573+1,""),"")</f>
        <v/>
      </c>
      <c r="B1574" s="58" t="str">
        <f t="shared" si="144"/>
        <v/>
      </c>
      <c r="C1574" s="59" t="str">
        <f t="shared" si="139"/>
        <v/>
      </c>
      <c r="D1574" s="60" t="str">
        <f t="shared" si="140"/>
        <v/>
      </c>
      <c r="E1574" s="61" t="str">
        <f>IF(A1574="","",InterestRate/VLOOKUP(PaymentFrqcy,Mapping!$A:$B,2,FALSE))</f>
        <v/>
      </c>
      <c r="F1574" s="62" t="str">
        <f>IF(A1574="","",PMT(E1574,Duration*VLOOKUP(PaymentFrqcy,Mapping!A:B,2,FALSE),LoanAmount,,VLOOKUP(PaymentsDue,Mapping!$A:$B,2,FALSE)))</f>
        <v/>
      </c>
      <c r="G1574" s="62" t="str">
        <f>IF(A1574="","",PPMT(E1574,A1574,Duration*VLOOKUP(PaymentFrqcy,Mapping!A:B,2,FALSE),LoanAmount,,VLOOKUP(PaymentsDue,Mapping!$A:$B,2,FALSE)))</f>
        <v/>
      </c>
      <c r="H1574" s="62" t="str">
        <f>IF(A1574="","",IPMT(E1574,A1574,Duration*VLOOKUP(PaymentFrqcy,Mapping!$A:$B,2,FALSE),LoanAmount,,VLOOKUP(PaymentsDue,Mapping!$A:$B,2,FALSE)))</f>
        <v/>
      </c>
      <c r="I1574" s="58" t="str">
        <f t="shared" si="141"/>
        <v/>
      </c>
      <c r="J1574" s="12" t="str">
        <f t="shared" si="142"/>
        <v/>
      </c>
      <c r="K1574" s="78" t="str">
        <f t="shared" si="143"/>
        <v/>
      </c>
    </row>
    <row r="1575" spans="1:11" x14ac:dyDescent="0.2">
      <c r="A1575" s="12" t="str">
        <f>IFERROR(IF(A1574+1&lt;=Duration*VLOOKUP(PaymentFrqcy,Mapping!A:B,2,FALSE),A1574+1,""),"")</f>
        <v/>
      </c>
      <c r="B1575" s="58" t="str">
        <f t="shared" si="144"/>
        <v/>
      </c>
      <c r="C1575" s="59" t="str">
        <f t="shared" si="139"/>
        <v/>
      </c>
      <c r="D1575" s="60" t="str">
        <f t="shared" si="140"/>
        <v/>
      </c>
      <c r="E1575" s="61" t="str">
        <f>IF(A1575="","",InterestRate/VLOOKUP(PaymentFrqcy,Mapping!$A:$B,2,FALSE))</f>
        <v/>
      </c>
      <c r="F1575" s="62" t="str">
        <f>IF(A1575="","",PMT(E1575,Duration*VLOOKUP(PaymentFrqcy,Mapping!A:B,2,FALSE),LoanAmount,,VLOOKUP(PaymentsDue,Mapping!$A:$B,2,FALSE)))</f>
        <v/>
      </c>
      <c r="G1575" s="62" t="str">
        <f>IF(A1575="","",PPMT(E1575,A1575,Duration*VLOOKUP(PaymentFrqcy,Mapping!A:B,2,FALSE),LoanAmount,,VLOOKUP(PaymentsDue,Mapping!$A:$B,2,FALSE)))</f>
        <v/>
      </c>
      <c r="H1575" s="62" t="str">
        <f>IF(A1575="","",IPMT(E1575,A1575,Duration*VLOOKUP(PaymentFrqcy,Mapping!$A:$B,2,FALSE),LoanAmount,,VLOOKUP(PaymentsDue,Mapping!$A:$B,2,FALSE)))</f>
        <v/>
      </c>
      <c r="I1575" s="58" t="str">
        <f t="shared" si="141"/>
        <v/>
      </c>
      <c r="J1575" s="12" t="str">
        <f t="shared" si="142"/>
        <v/>
      </c>
      <c r="K1575" s="78" t="str">
        <f t="shared" si="143"/>
        <v/>
      </c>
    </row>
    <row r="1576" spans="1:11" x14ac:dyDescent="0.2">
      <c r="A1576" s="12" t="str">
        <f>IFERROR(IF(A1575+1&lt;=Duration*VLOOKUP(PaymentFrqcy,Mapping!A:B,2,FALSE),A1575+1,""),"")</f>
        <v/>
      </c>
      <c r="B1576" s="58" t="str">
        <f t="shared" si="144"/>
        <v/>
      </c>
      <c r="C1576" s="59" t="str">
        <f t="shared" si="139"/>
        <v/>
      </c>
      <c r="D1576" s="60" t="str">
        <f t="shared" si="140"/>
        <v/>
      </c>
      <c r="E1576" s="61" t="str">
        <f>IF(A1576="","",InterestRate/VLOOKUP(PaymentFrqcy,Mapping!$A:$B,2,FALSE))</f>
        <v/>
      </c>
      <c r="F1576" s="62" t="str">
        <f>IF(A1576="","",PMT(E1576,Duration*VLOOKUP(PaymentFrqcy,Mapping!A:B,2,FALSE),LoanAmount,,VLOOKUP(PaymentsDue,Mapping!$A:$B,2,FALSE)))</f>
        <v/>
      </c>
      <c r="G1576" s="62" t="str">
        <f>IF(A1576="","",PPMT(E1576,A1576,Duration*VLOOKUP(PaymentFrqcy,Mapping!A:B,2,FALSE),LoanAmount,,VLOOKUP(PaymentsDue,Mapping!$A:$B,2,FALSE)))</f>
        <v/>
      </c>
      <c r="H1576" s="62" t="str">
        <f>IF(A1576="","",IPMT(E1576,A1576,Duration*VLOOKUP(PaymentFrqcy,Mapping!$A:$B,2,FALSE),LoanAmount,,VLOOKUP(PaymentsDue,Mapping!$A:$B,2,FALSE)))</f>
        <v/>
      </c>
      <c r="I1576" s="58" t="str">
        <f t="shared" si="141"/>
        <v/>
      </c>
      <c r="J1576" s="12" t="str">
        <f t="shared" si="142"/>
        <v/>
      </c>
      <c r="K1576" s="78" t="str">
        <f t="shared" si="143"/>
        <v/>
      </c>
    </row>
    <row r="1577" spans="1:11" x14ac:dyDescent="0.2">
      <c r="A1577" s="12" t="str">
        <f>IFERROR(IF(A1576+1&lt;=Duration*VLOOKUP(PaymentFrqcy,Mapping!A:B,2,FALSE),A1576+1,""),"")</f>
        <v/>
      </c>
      <c r="B1577" s="58" t="str">
        <f t="shared" si="144"/>
        <v/>
      </c>
      <c r="C1577" s="59" t="str">
        <f t="shared" si="139"/>
        <v/>
      </c>
      <c r="D1577" s="60" t="str">
        <f t="shared" si="140"/>
        <v/>
      </c>
      <c r="E1577" s="61" t="str">
        <f>IF(A1577="","",InterestRate/VLOOKUP(PaymentFrqcy,Mapping!$A:$B,2,FALSE))</f>
        <v/>
      </c>
      <c r="F1577" s="62" t="str">
        <f>IF(A1577="","",PMT(E1577,Duration*VLOOKUP(PaymentFrqcy,Mapping!A:B,2,FALSE),LoanAmount,,VLOOKUP(PaymentsDue,Mapping!$A:$B,2,FALSE)))</f>
        <v/>
      </c>
      <c r="G1577" s="62" t="str">
        <f>IF(A1577="","",PPMT(E1577,A1577,Duration*VLOOKUP(PaymentFrqcy,Mapping!A:B,2,FALSE),LoanAmount,,VLOOKUP(PaymentsDue,Mapping!$A:$B,2,FALSE)))</f>
        <v/>
      </c>
      <c r="H1577" s="62" t="str">
        <f>IF(A1577="","",IPMT(E1577,A1577,Duration*VLOOKUP(PaymentFrqcy,Mapping!$A:$B,2,FALSE),LoanAmount,,VLOOKUP(PaymentsDue,Mapping!$A:$B,2,FALSE)))</f>
        <v/>
      </c>
      <c r="I1577" s="58" t="str">
        <f t="shared" si="141"/>
        <v/>
      </c>
      <c r="J1577" s="12" t="str">
        <f t="shared" si="142"/>
        <v/>
      </c>
      <c r="K1577" s="78" t="str">
        <f t="shared" si="143"/>
        <v/>
      </c>
    </row>
    <row r="1578" spans="1:11" x14ac:dyDescent="0.2">
      <c r="A1578" s="12" t="str">
        <f>IFERROR(IF(A1577+1&lt;=Duration*VLOOKUP(PaymentFrqcy,Mapping!A:B,2,FALSE),A1577+1,""),"")</f>
        <v/>
      </c>
      <c r="B1578" s="58" t="str">
        <f t="shared" si="144"/>
        <v/>
      </c>
      <c r="C1578" s="59" t="str">
        <f t="shared" si="139"/>
        <v/>
      </c>
      <c r="D1578" s="60" t="str">
        <f t="shared" si="140"/>
        <v/>
      </c>
      <c r="E1578" s="61" t="str">
        <f>IF(A1578="","",InterestRate/VLOOKUP(PaymentFrqcy,Mapping!$A:$B,2,FALSE))</f>
        <v/>
      </c>
      <c r="F1578" s="62" t="str">
        <f>IF(A1578="","",PMT(E1578,Duration*VLOOKUP(PaymentFrqcy,Mapping!A:B,2,FALSE),LoanAmount,,VLOOKUP(PaymentsDue,Mapping!$A:$B,2,FALSE)))</f>
        <v/>
      </c>
      <c r="G1578" s="62" t="str">
        <f>IF(A1578="","",PPMT(E1578,A1578,Duration*VLOOKUP(PaymentFrqcy,Mapping!A:B,2,FALSE),LoanAmount,,VLOOKUP(PaymentsDue,Mapping!$A:$B,2,FALSE)))</f>
        <v/>
      </c>
      <c r="H1578" s="62" t="str">
        <f>IF(A1578="","",IPMT(E1578,A1578,Duration*VLOOKUP(PaymentFrqcy,Mapping!$A:$B,2,FALSE),LoanAmount,,VLOOKUP(PaymentsDue,Mapping!$A:$B,2,FALSE)))</f>
        <v/>
      </c>
      <c r="I1578" s="58" t="str">
        <f t="shared" si="141"/>
        <v/>
      </c>
      <c r="J1578" s="12" t="str">
        <f t="shared" si="142"/>
        <v/>
      </c>
      <c r="K1578" s="78" t="str">
        <f t="shared" si="143"/>
        <v/>
      </c>
    </row>
    <row r="1579" spans="1:11" x14ac:dyDescent="0.2">
      <c r="A1579" s="12" t="str">
        <f>IFERROR(IF(A1578+1&lt;=Duration*VLOOKUP(PaymentFrqcy,Mapping!A:B,2,FALSE),A1578+1,""),"")</f>
        <v/>
      </c>
      <c r="B1579" s="58" t="str">
        <f t="shared" si="144"/>
        <v/>
      </c>
      <c r="C1579" s="59" t="str">
        <f t="shared" si="139"/>
        <v/>
      </c>
      <c r="D1579" s="60" t="str">
        <f t="shared" si="140"/>
        <v/>
      </c>
      <c r="E1579" s="61" t="str">
        <f>IF(A1579="","",InterestRate/VLOOKUP(PaymentFrqcy,Mapping!$A:$B,2,FALSE))</f>
        <v/>
      </c>
      <c r="F1579" s="62" t="str">
        <f>IF(A1579="","",PMT(E1579,Duration*VLOOKUP(PaymentFrqcy,Mapping!A:B,2,FALSE),LoanAmount,,VLOOKUP(PaymentsDue,Mapping!$A:$B,2,FALSE)))</f>
        <v/>
      </c>
      <c r="G1579" s="62" t="str">
        <f>IF(A1579="","",PPMT(E1579,A1579,Duration*VLOOKUP(PaymentFrqcy,Mapping!A:B,2,FALSE),LoanAmount,,VLOOKUP(PaymentsDue,Mapping!$A:$B,2,FALSE)))</f>
        <v/>
      </c>
      <c r="H1579" s="62" t="str">
        <f>IF(A1579="","",IPMT(E1579,A1579,Duration*VLOOKUP(PaymentFrqcy,Mapping!$A:$B,2,FALSE),LoanAmount,,VLOOKUP(PaymentsDue,Mapping!$A:$B,2,FALSE)))</f>
        <v/>
      </c>
      <c r="I1579" s="58" t="str">
        <f t="shared" si="141"/>
        <v/>
      </c>
      <c r="J1579" s="12" t="str">
        <f t="shared" si="142"/>
        <v/>
      </c>
      <c r="K1579" s="78" t="str">
        <f t="shared" si="143"/>
        <v/>
      </c>
    </row>
    <row r="1580" spans="1:11" x14ac:dyDescent="0.2">
      <c r="A1580" s="12" t="str">
        <f>IFERROR(IF(A1579+1&lt;=Duration*VLOOKUP(PaymentFrqcy,Mapping!A:B,2,FALSE),A1579+1,""),"")</f>
        <v/>
      </c>
      <c r="B1580" s="58" t="str">
        <f t="shared" si="144"/>
        <v/>
      </c>
      <c r="C1580" s="59" t="str">
        <f t="shared" si="139"/>
        <v/>
      </c>
      <c r="D1580" s="60" t="str">
        <f t="shared" si="140"/>
        <v/>
      </c>
      <c r="E1580" s="61" t="str">
        <f>IF(A1580="","",InterestRate/VLOOKUP(PaymentFrqcy,Mapping!$A:$B,2,FALSE))</f>
        <v/>
      </c>
      <c r="F1580" s="62" t="str">
        <f>IF(A1580="","",PMT(E1580,Duration*VLOOKUP(PaymentFrqcy,Mapping!A:B,2,FALSE),LoanAmount,,VLOOKUP(PaymentsDue,Mapping!$A:$B,2,FALSE)))</f>
        <v/>
      </c>
      <c r="G1580" s="62" t="str">
        <f>IF(A1580="","",PPMT(E1580,A1580,Duration*VLOOKUP(PaymentFrqcy,Mapping!A:B,2,FALSE),LoanAmount,,VLOOKUP(PaymentsDue,Mapping!$A:$B,2,FALSE)))</f>
        <v/>
      </c>
      <c r="H1580" s="62" t="str">
        <f>IF(A1580="","",IPMT(E1580,A1580,Duration*VLOOKUP(PaymentFrqcy,Mapping!$A:$B,2,FALSE),LoanAmount,,VLOOKUP(PaymentsDue,Mapping!$A:$B,2,FALSE)))</f>
        <v/>
      </c>
      <c r="I1580" s="58" t="str">
        <f t="shared" si="141"/>
        <v/>
      </c>
      <c r="J1580" s="12" t="str">
        <f t="shared" si="142"/>
        <v/>
      </c>
      <c r="K1580" s="78" t="str">
        <f t="shared" si="143"/>
        <v/>
      </c>
    </row>
    <row r="1581" spans="1:11" x14ac:dyDescent="0.2">
      <c r="A1581" s="12" t="str">
        <f>IFERROR(IF(A1580+1&lt;=Duration*VLOOKUP(PaymentFrqcy,Mapping!A:B,2,FALSE),A1580+1,""),"")</f>
        <v/>
      </c>
      <c r="B1581" s="58" t="str">
        <f t="shared" si="144"/>
        <v/>
      </c>
      <c r="C1581" s="59" t="str">
        <f t="shared" si="139"/>
        <v/>
      </c>
      <c r="D1581" s="60" t="str">
        <f t="shared" si="140"/>
        <v/>
      </c>
      <c r="E1581" s="61" t="str">
        <f>IF(A1581="","",InterestRate/VLOOKUP(PaymentFrqcy,Mapping!$A:$B,2,FALSE))</f>
        <v/>
      </c>
      <c r="F1581" s="62" t="str">
        <f>IF(A1581="","",PMT(E1581,Duration*VLOOKUP(PaymentFrqcy,Mapping!A:B,2,FALSE),LoanAmount,,VLOOKUP(PaymentsDue,Mapping!$A:$B,2,FALSE)))</f>
        <v/>
      </c>
      <c r="G1581" s="62" t="str">
        <f>IF(A1581="","",PPMT(E1581,A1581,Duration*VLOOKUP(PaymentFrqcy,Mapping!A:B,2,FALSE),LoanAmount,,VLOOKUP(PaymentsDue,Mapping!$A:$B,2,FALSE)))</f>
        <v/>
      </c>
      <c r="H1581" s="62" t="str">
        <f>IF(A1581="","",IPMT(E1581,A1581,Duration*VLOOKUP(PaymentFrqcy,Mapping!$A:$B,2,FALSE),LoanAmount,,VLOOKUP(PaymentsDue,Mapping!$A:$B,2,FALSE)))</f>
        <v/>
      </c>
      <c r="I1581" s="58" t="str">
        <f t="shared" si="141"/>
        <v/>
      </c>
      <c r="J1581" s="12" t="str">
        <f t="shared" si="142"/>
        <v/>
      </c>
      <c r="K1581" s="78" t="str">
        <f t="shared" si="143"/>
        <v/>
      </c>
    </row>
    <row r="1582" spans="1:11" x14ac:dyDescent="0.2">
      <c r="A1582" s="12" t="str">
        <f>IFERROR(IF(A1581+1&lt;=Duration*VLOOKUP(PaymentFrqcy,Mapping!A:B,2,FALSE),A1581+1,""),"")</f>
        <v/>
      </c>
      <c r="B1582" s="58" t="str">
        <f t="shared" si="144"/>
        <v/>
      </c>
      <c r="C1582" s="59" t="str">
        <f t="shared" ref="C1582:C1645" si="145">IF(AND(A1582&lt;&gt;"",PaymentFrqcy="Monthly"),DATE(YEAR(C1581),MONTH(C1581)+1,DAY(C1581)),IF(AND(A1582&lt;&gt;"",PaymentFrqcy="Quarterly"),DATE(YEAR(C1581),MONTH(C1581)+3,DAY(C1581)),IF(AND(A1582&lt;&gt;"",PaymentFrqcy="Semi-Annually"),DATE(YEAR(C1581),MONTH(C1581)+6,DAY(C1581)),"")))</f>
        <v/>
      </c>
      <c r="D1582" s="60" t="str">
        <f t="shared" ref="D1582:D1645" si="146">IFERROR(YEAR(C1582),"")</f>
        <v/>
      </c>
      <c r="E1582" s="61" t="str">
        <f>IF(A1582="","",InterestRate/VLOOKUP(PaymentFrqcy,Mapping!$A:$B,2,FALSE))</f>
        <v/>
      </c>
      <c r="F1582" s="62" t="str">
        <f>IF(A1582="","",PMT(E1582,Duration*VLOOKUP(PaymentFrqcy,Mapping!A:B,2,FALSE),LoanAmount,,VLOOKUP(PaymentsDue,Mapping!$A:$B,2,FALSE)))</f>
        <v/>
      </c>
      <c r="G1582" s="62" t="str">
        <f>IF(A1582="","",PPMT(E1582,A1582,Duration*VLOOKUP(PaymentFrqcy,Mapping!A:B,2,FALSE),LoanAmount,,VLOOKUP(PaymentsDue,Mapping!$A:$B,2,FALSE)))</f>
        <v/>
      </c>
      <c r="H1582" s="62" t="str">
        <f>IF(A1582="","",IPMT(E1582,A1582,Duration*VLOOKUP(PaymentFrqcy,Mapping!$A:$B,2,FALSE),LoanAmount,,VLOOKUP(PaymentsDue,Mapping!$A:$B,2,FALSE)))</f>
        <v/>
      </c>
      <c r="I1582" s="58" t="str">
        <f t="shared" ref="I1582:I1645" si="147">IFERROR(B1582+G1582,"")</f>
        <v/>
      </c>
      <c r="J1582" s="12" t="str">
        <f t="shared" ref="J1582:J1645" si="148">IF(A1582="","",MONTH(C1582))</f>
        <v/>
      </c>
      <c r="K1582" s="78" t="str">
        <f t="shared" ref="K1582:K1645" si="149">IF(A1582="","",YEAR(C1582))</f>
        <v/>
      </c>
    </row>
    <row r="1583" spans="1:11" x14ac:dyDescent="0.2">
      <c r="A1583" s="12" t="str">
        <f>IFERROR(IF(A1582+1&lt;=Duration*VLOOKUP(PaymentFrqcy,Mapping!A:B,2,FALSE),A1582+1,""),"")</f>
        <v/>
      </c>
      <c r="B1583" s="58" t="str">
        <f t="shared" si="144"/>
        <v/>
      </c>
      <c r="C1583" s="59" t="str">
        <f t="shared" si="145"/>
        <v/>
      </c>
      <c r="D1583" s="60" t="str">
        <f t="shared" si="146"/>
        <v/>
      </c>
      <c r="E1583" s="61" t="str">
        <f>IF(A1583="","",InterestRate/VLOOKUP(PaymentFrqcy,Mapping!$A:$B,2,FALSE))</f>
        <v/>
      </c>
      <c r="F1583" s="62" t="str">
        <f>IF(A1583="","",PMT(E1583,Duration*VLOOKUP(PaymentFrqcy,Mapping!A:B,2,FALSE),LoanAmount,,VLOOKUP(PaymentsDue,Mapping!$A:$B,2,FALSE)))</f>
        <v/>
      </c>
      <c r="G1583" s="62" t="str">
        <f>IF(A1583="","",PPMT(E1583,A1583,Duration*VLOOKUP(PaymentFrqcy,Mapping!A:B,2,FALSE),LoanAmount,,VLOOKUP(PaymentsDue,Mapping!$A:$B,2,FALSE)))</f>
        <v/>
      </c>
      <c r="H1583" s="62" t="str">
        <f>IF(A1583="","",IPMT(E1583,A1583,Duration*VLOOKUP(PaymentFrqcy,Mapping!$A:$B,2,FALSE),LoanAmount,,VLOOKUP(PaymentsDue,Mapping!$A:$B,2,FALSE)))</f>
        <v/>
      </c>
      <c r="I1583" s="58" t="str">
        <f t="shared" si="147"/>
        <v/>
      </c>
      <c r="J1583" s="12" t="str">
        <f t="shared" si="148"/>
        <v/>
      </c>
      <c r="K1583" s="78" t="str">
        <f t="shared" si="149"/>
        <v/>
      </c>
    </row>
    <row r="1584" spans="1:11" x14ac:dyDescent="0.2">
      <c r="A1584" s="12" t="str">
        <f>IFERROR(IF(A1583+1&lt;=Duration*VLOOKUP(PaymentFrqcy,Mapping!A:B,2,FALSE),A1583+1,""),"")</f>
        <v/>
      </c>
      <c r="B1584" s="58" t="str">
        <f t="shared" si="144"/>
        <v/>
      </c>
      <c r="C1584" s="59" t="str">
        <f t="shared" si="145"/>
        <v/>
      </c>
      <c r="D1584" s="60" t="str">
        <f t="shared" si="146"/>
        <v/>
      </c>
      <c r="E1584" s="61" t="str">
        <f>IF(A1584="","",InterestRate/VLOOKUP(PaymentFrqcy,Mapping!$A:$B,2,FALSE))</f>
        <v/>
      </c>
      <c r="F1584" s="62" t="str">
        <f>IF(A1584="","",PMT(E1584,Duration*VLOOKUP(PaymentFrqcy,Mapping!A:B,2,FALSE),LoanAmount,,VLOOKUP(PaymentsDue,Mapping!$A:$B,2,FALSE)))</f>
        <v/>
      </c>
      <c r="G1584" s="62" t="str">
        <f>IF(A1584="","",PPMT(E1584,A1584,Duration*VLOOKUP(PaymentFrqcy,Mapping!A:B,2,FALSE),LoanAmount,,VLOOKUP(PaymentsDue,Mapping!$A:$B,2,FALSE)))</f>
        <v/>
      </c>
      <c r="H1584" s="62" t="str">
        <f>IF(A1584="","",IPMT(E1584,A1584,Duration*VLOOKUP(PaymentFrqcy,Mapping!$A:$B,2,FALSE),LoanAmount,,VLOOKUP(PaymentsDue,Mapping!$A:$B,2,FALSE)))</f>
        <v/>
      </c>
      <c r="I1584" s="58" t="str">
        <f t="shared" si="147"/>
        <v/>
      </c>
      <c r="J1584" s="12" t="str">
        <f t="shared" si="148"/>
        <v/>
      </c>
      <c r="K1584" s="78" t="str">
        <f t="shared" si="149"/>
        <v/>
      </c>
    </row>
    <row r="1585" spans="1:11" x14ac:dyDescent="0.2">
      <c r="A1585" s="12" t="str">
        <f>IFERROR(IF(A1584+1&lt;=Duration*VLOOKUP(PaymentFrqcy,Mapping!A:B,2,FALSE),A1584+1,""),"")</f>
        <v/>
      </c>
      <c r="B1585" s="58" t="str">
        <f t="shared" si="144"/>
        <v/>
      </c>
      <c r="C1585" s="59" t="str">
        <f t="shared" si="145"/>
        <v/>
      </c>
      <c r="D1585" s="60" t="str">
        <f t="shared" si="146"/>
        <v/>
      </c>
      <c r="E1585" s="61" t="str">
        <f>IF(A1585="","",InterestRate/VLOOKUP(PaymentFrqcy,Mapping!$A:$B,2,FALSE))</f>
        <v/>
      </c>
      <c r="F1585" s="62" t="str">
        <f>IF(A1585="","",PMT(E1585,Duration*VLOOKUP(PaymentFrqcy,Mapping!A:B,2,FALSE),LoanAmount,,VLOOKUP(PaymentsDue,Mapping!$A:$B,2,FALSE)))</f>
        <v/>
      </c>
      <c r="G1585" s="62" t="str">
        <f>IF(A1585="","",PPMT(E1585,A1585,Duration*VLOOKUP(PaymentFrqcy,Mapping!A:B,2,FALSE),LoanAmount,,VLOOKUP(PaymentsDue,Mapping!$A:$B,2,FALSE)))</f>
        <v/>
      </c>
      <c r="H1585" s="62" t="str">
        <f>IF(A1585="","",IPMT(E1585,A1585,Duration*VLOOKUP(PaymentFrqcy,Mapping!$A:$B,2,FALSE),LoanAmount,,VLOOKUP(PaymentsDue,Mapping!$A:$B,2,FALSE)))</f>
        <v/>
      </c>
      <c r="I1585" s="58" t="str">
        <f t="shared" si="147"/>
        <v/>
      </c>
      <c r="J1585" s="12" t="str">
        <f t="shared" si="148"/>
        <v/>
      </c>
      <c r="K1585" s="78" t="str">
        <f t="shared" si="149"/>
        <v/>
      </c>
    </row>
    <row r="1586" spans="1:11" x14ac:dyDescent="0.2">
      <c r="A1586" s="12" t="str">
        <f>IFERROR(IF(A1585+1&lt;=Duration*VLOOKUP(PaymentFrqcy,Mapping!A:B,2,FALSE),A1585+1,""),"")</f>
        <v/>
      </c>
      <c r="B1586" s="58" t="str">
        <f t="shared" si="144"/>
        <v/>
      </c>
      <c r="C1586" s="59" t="str">
        <f t="shared" si="145"/>
        <v/>
      </c>
      <c r="D1586" s="60" t="str">
        <f t="shared" si="146"/>
        <v/>
      </c>
      <c r="E1586" s="61" t="str">
        <f>IF(A1586="","",InterestRate/VLOOKUP(PaymentFrqcy,Mapping!$A:$B,2,FALSE))</f>
        <v/>
      </c>
      <c r="F1586" s="62" t="str">
        <f>IF(A1586="","",PMT(E1586,Duration*VLOOKUP(PaymentFrqcy,Mapping!A:B,2,FALSE),LoanAmount,,VLOOKUP(PaymentsDue,Mapping!$A:$B,2,FALSE)))</f>
        <v/>
      </c>
      <c r="G1586" s="62" t="str">
        <f>IF(A1586="","",PPMT(E1586,A1586,Duration*VLOOKUP(PaymentFrqcy,Mapping!A:B,2,FALSE),LoanAmount,,VLOOKUP(PaymentsDue,Mapping!$A:$B,2,FALSE)))</f>
        <v/>
      </c>
      <c r="H1586" s="62" t="str">
        <f>IF(A1586="","",IPMT(E1586,A1586,Duration*VLOOKUP(PaymentFrqcy,Mapping!$A:$B,2,FALSE),LoanAmount,,VLOOKUP(PaymentsDue,Mapping!$A:$B,2,FALSE)))</f>
        <v/>
      </c>
      <c r="I1586" s="58" t="str">
        <f t="shared" si="147"/>
        <v/>
      </c>
      <c r="J1586" s="12" t="str">
        <f t="shared" si="148"/>
        <v/>
      </c>
      <c r="K1586" s="78" t="str">
        <f t="shared" si="149"/>
        <v/>
      </c>
    </row>
    <row r="1587" spans="1:11" x14ac:dyDescent="0.2">
      <c r="A1587" s="12" t="str">
        <f>IFERROR(IF(A1586+1&lt;=Duration*VLOOKUP(PaymentFrqcy,Mapping!A:B,2,FALSE),A1586+1,""),"")</f>
        <v/>
      </c>
      <c r="B1587" s="58" t="str">
        <f t="shared" si="144"/>
        <v/>
      </c>
      <c r="C1587" s="59" t="str">
        <f t="shared" si="145"/>
        <v/>
      </c>
      <c r="D1587" s="60" t="str">
        <f t="shared" si="146"/>
        <v/>
      </c>
      <c r="E1587" s="61" t="str">
        <f>IF(A1587="","",InterestRate/VLOOKUP(PaymentFrqcy,Mapping!$A:$B,2,FALSE))</f>
        <v/>
      </c>
      <c r="F1587" s="62" t="str">
        <f>IF(A1587="","",PMT(E1587,Duration*VLOOKUP(PaymentFrqcy,Mapping!A:B,2,FALSE),LoanAmount,,VLOOKUP(PaymentsDue,Mapping!$A:$B,2,FALSE)))</f>
        <v/>
      </c>
      <c r="G1587" s="62" t="str">
        <f>IF(A1587="","",PPMT(E1587,A1587,Duration*VLOOKUP(PaymentFrqcy,Mapping!A:B,2,FALSE),LoanAmount,,VLOOKUP(PaymentsDue,Mapping!$A:$B,2,FALSE)))</f>
        <v/>
      </c>
      <c r="H1587" s="62" t="str">
        <f>IF(A1587="","",IPMT(E1587,A1587,Duration*VLOOKUP(PaymentFrqcy,Mapping!$A:$B,2,FALSE),LoanAmount,,VLOOKUP(PaymentsDue,Mapping!$A:$B,2,FALSE)))</f>
        <v/>
      </c>
      <c r="I1587" s="58" t="str">
        <f t="shared" si="147"/>
        <v/>
      </c>
      <c r="J1587" s="12" t="str">
        <f t="shared" si="148"/>
        <v/>
      </c>
      <c r="K1587" s="78" t="str">
        <f t="shared" si="149"/>
        <v/>
      </c>
    </row>
    <row r="1588" spans="1:11" x14ac:dyDescent="0.2">
      <c r="A1588" s="12" t="str">
        <f>IFERROR(IF(A1587+1&lt;=Duration*VLOOKUP(PaymentFrqcy,Mapping!A:B,2,FALSE),A1587+1,""),"")</f>
        <v/>
      </c>
      <c r="B1588" s="58" t="str">
        <f t="shared" ref="B1588:B1651" si="150">IFERROR(IF(ROUNDDOWN(I1587,0)=0,"",I1587),"")</f>
        <v/>
      </c>
      <c r="C1588" s="59" t="str">
        <f t="shared" si="145"/>
        <v/>
      </c>
      <c r="D1588" s="60" t="str">
        <f t="shared" si="146"/>
        <v/>
      </c>
      <c r="E1588" s="61" t="str">
        <f>IF(A1588="","",InterestRate/VLOOKUP(PaymentFrqcy,Mapping!$A:$B,2,FALSE))</f>
        <v/>
      </c>
      <c r="F1588" s="62" t="str">
        <f>IF(A1588="","",PMT(E1588,Duration*VLOOKUP(PaymentFrqcy,Mapping!A:B,2,FALSE),LoanAmount,,VLOOKUP(PaymentsDue,Mapping!$A:$B,2,FALSE)))</f>
        <v/>
      </c>
      <c r="G1588" s="62" t="str">
        <f>IF(A1588="","",PPMT(E1588,A1588,Duration*VLOOKUP(PaymentFrqcy,Mapping!A:B,2,FALSE),LoanAmount,,VLOOKUP(PaymentsDue,Mapping!$A:$B,2,FALSE)))</f>
        <v/>
      </c>
      <c r="H1588" s="62" t="str">
        <f>IF(A1588="","",IPMT(E1588,A1588,Duration*VLOOKUP(PaymentFrqcy,Mapping!$A:$B,2,FALSE),LoanAmount,,VLOOKUP(PaymentsDue,Mapping!$A:$B,2,FALSE)))</f>
        <v/>
      </c>
      <c r="I1588" s="58" t="str">
        <f t="shared" si="147"/>
        <v/>
      </c>
      <c r="J1588" s="12" t="str">
        <f t="shared" si="148"/>
        <v/>
      </c>
      <c r="K1588" s="78" t="str">
        <f t="shared" si="149"/>
        <v/>
      </c>
    </row>
    <row r="1589" spans="1:11" x14ac:dyDescent="0.2">
      <c r="A1589" s="12" t="str">
        <f>IFERROR(IF(A1588+1&lt;=Duration*VLOOKUP(PaymentFrqcy,Mapping!A:B,2,FALSE),A1588+1,""),"")</f>
        <v/>
      </c>
      <c r="B1589" s="58" t="str">
        <f t="shared" si="150"/>
        <v/>
      </c>
      <c r="C1589" s="59" t="str">
        <f t="shared" si="145"/>
        <v/>
      </c>
      <c r="D1589" s="60" t="str">
        <f t="shared" si="146"/>
        <v/>
      </c>
      <c r="E1589" s="61" t="str">
        <f>IF(A1589="","",InterestRate/VLOOKUP(PaymentFrqcy,Mapping!$A:$B,2,FALSE))</f>
        <v/>
      </c>
      <c r="F1589" s="62" t="str">
        <f>IF(A1589="","",PMT(E1589,Duration*VLOOKUP(PaymentFrqcy,Mapping!A:B,2,FALSE),LoanAmount,,VLOOKUP(PaymentsDue,Mapping!$A:$B,2,FALSE)))</f>
        <v/>
      </c>
      <c r="G1589" s="62" t="str">
        <f>IF(A1589="","",PPMT(E1589,A1589,Duration*VLOOKUP(PaymentFrqcy,Mapping!A:B,2,FALSE),LoanAmount,,VLOOKUP(PaymentsDue,Mapping!$A:$B,2,FALSE)))</f>
        <v/>
      </c>
      <c r="H1589" s="62" t="str">
        <f>IF(A1589="","",IPMT(E1589,A1589,Duration*VLOOKUP(PaymentFrqcy,Mapping!$A:$B,2,FALSE),LoanAmount,,VLOOKUP(PaymentsDue,Mapping!$A:$B,2,FALSE)))</f>
        <v/>
      </c>
      <c r="I1589" s="58" t="str">
        <f t="shared" si="147"/>
        <v/>
      </c>
      <c r="J1589" s="12" t="str">
        <f t="shared" si="148"/>
        <v/>
      </c>
      <c r="K1589" s="78" t="str">
        <f t="shared" si="149"/>
        <v/>
      </c>
    </row>
    <row r="1590" spans="1:11" x14ac:dyDescent="0.2">
      <c r="A1590" s="12" t="str">
        <f>IFERROR(IF(A1589+1&lt;=Duration*VLOOKUP(PaymentFrqcy,Mapping!A:B,2,FALSE),A1589+1,""),"")</f>
        <v/>
      </c>
      <c r="B1590" s="58" t="str">
        <f t="shared" si="150"/>
        <v/>
      </c>
      <c r="C1590" s="59" t="str">
        <f t="shared" si="145"/>
        <v/>
      </c>
      <c r="D1590" s="60" t="str">
        <f t="shared" si="146"/>
        <v/>
      </c>
      <c r="E1590" s="61" t="str">
        <f>IF(A1590="","",InterestRate/VLOOKUP(PaymentFrqcy,Mapping!$A:$B,2,FALSE))</f>
        <v/>
      </c>
      <c r="F1590" s="62" t="str">
        <f>IF(A1590="","",PMT(E1590,Duration*VLOOKUP(PaymentFrqcy,Mapping!A:B,2,FALSE),LoanAmount,,VLOOKUP(PaymentsDue,Mapping!$A:$B,2,FALSE)))</f>
        <v/>
      </c>
      <c r="G1590" s="62" t="str">
        <f>IF(A1590="","",PPMT(E1590,A1590,Duration*VLOOKUP(PaymentFrqcy,Mapping!A:B,2,FALSE),LoanAmount,,VLOOKUP(PaymentsDue,Mapping!$A:$B,2,FALSE)))</f>
        <v/>
      </c>
      <c r="H1590" s="62" t="str">
        <f>IF(A1590="","",IPMT(E1590,A1590,Duration*VLOOKUP(PaymentFrqcy,Mapping!$A:$B,2,FALSE),LoanAmount,,VLOOKUP(PaymentsDue,Mapping!$A:$B,2,FALSE)))</f>
        <v/>
      </c>
      <c r="I1590" s="58" t="str">
        <f t="shared" si="147"/>
        <v/>
      </c>
      <c r="J1590" s="12" t="str">
        <f t="shared" si="148"/>
        <v/>
      </c>
      <c r="K1590" s="78" t="str">
        <f t="shared" si="149"/>
        <v/>
      </c>
    </row>
    <row r="1591" spans="1:11" x14ac:dyDescent="0.2">
      <c r="A1591" s="12" t="str">
        <f>IFERROR(IF(A1590+1&lt;=Duration*VLOOKUP(PaymentFrqcy,Mapping!A:B,2,FALSE),A1590+1,""),"")</f>
        <v/>
      </c>
      <c r="B1591" s="58" t="str">
        <f t="shared" si="150"/>
        <v/>
      </c>
      <c r="C1591" s="59" t="str">
        <f t="shared" si="145"/>
        <v/>
      </c>
      <c r="D1591" s="60" t="str">
        <f t="shared" si="146"/>
        <v/>
      </c>
      <c r="E1591" s="61" t="str">
        <f>IF(A1591="","",InterestRate/VLOOKUP(PaymentFrqcy,Mapping!$A:$B,2,FALSE))</f>
        <v/>
      </c>
      <c r="F1591" s="62" t="str">
        <f>IF(A1591="","",PMT(E1591,Duration*VLOOKUP(PaymentFrqcy,Mapping!A:B,2,FALSE),LoanAmount,,VLOOKUP(PaymentsDue,Mapping!$A:$B,2,FALSE)))</f>
        <v/>
      </c>
      <c r="G1591" s="62" t="str">
        <f>IF(A1591="","",PPMT(E1591,A1591,Duration*VLOOKUP(PaymentFrqcy,Mapping!A:B,2,FALSE),LoanAmount,,VLOOKUP(PaymentsDue,Mapping!$A:$B,2,FALSE)))</f>
        <v/>
      </c>
      <c r="H1591" s="62" t="str">
        <f>IF(A1591="","",IPMT(E1591,A1591,Duration*VLOOKUP(PaymentFrqcy,Mapping!$A:$B,2,FALSE),LoanAmount,,VLOOKUP(PaymentsDue,Mapping!$A:$B,2,FALSE)))</f>
        <v/>
      </c>
      <c r="I1591" s="58" t="str">
        <f t="shared" si="147"/>
        <v/>
      </c>
      <c r="J1591" s="12" t="str">
        <f t="shared" si="148"/>
        <v/>
      </c>
      <c r="K1591" s="78" t="str">
        <f t="shared" si="149"/>
        <v/>
      </c>
    </row>
    <row r="1592" spans="1:11" x14ac:dyDescent="0.2">
      <c r="A1592" s="12" t="str">
        <f>IFERROR(IF(A1591+1&lt;=Duration*VLOOKUP(PaymentFrqcy,Mapping!A:B,2,FALSE),A1591+1,""),"")</f>
        <v/>
      </c>
      <c r="B1592" s="58" t="str">
        <f t="shared" si="150"/>
        <v/>
      </c>
      <c r="C1592" s="59" t="str">
        <f t="shared" si="145"/>
        <v/>
      </c>
      <c r="D1592" s="60" t="str">
        <f t="shared" si="146"/>
        <v/>
      </c>
      <c r="E1592" s="61" t="str">
        <f>IF(A1592="","",InterestRate/VLOOKUP(PaymentFrqcy,Mapping!$A:$B,2,FALSE))</f>
        <v/>
      </c>
      <c r="F1592" s="62" t="str">
        <f>IF(A1592="","",PMT(E1592,Duration*VLOOKUP(PaymentFrqcy,Mapping!A:B,2,FALSE),LoanAmount,,VLOOKUP(PaymentsDue,Mapping!$A:$B,2,FALSE)))</f>
        <v/>
      </c>
      <c r="G1592" s="62" t="str">
        <f>IF(A1592="","",PPMT(E1592,A1592,Duration*VLOOKUP(PaymentFrqcy,Mapping!A:B,2,FALSE),LoanAmount,,VLOOKUP(PaymentsDue,Mapping!$A:$B,2,FALSE)))</f>
        <v/>
      </c>
      <c r="H1592" s="62" t="str">
        <f>IF(A1592="","",IPMT(E1592,A1592,Duration*VLOOKUP(PaymentFrqcy,Mapping!$A:$B,2,FALSE),LoanAmount,,VLOOKUP(PaymentsDue,Mapping!$A:$B,2,FALSE)))</f>
        <v/>
      </c>
      <c r="I1592" s="58" t="str">
        <f t="shared" si="147"/>
        <v/>
      </c>
      <c r="J1592" s="12" t="str">
        <f t="shared" si="148"/>
        <v/>
      </c>
      <c r="K1592" s="78" t="str">
        <f t="shared" si="149"/>
        <v/>
      </c>
    </row>
    <row r="1593" spans="1:11" x14ac:dyDescent="0.2">
      <c r="A1593" s="12" t="str">
        <f>IFERROR(IF(A1592+1&lt;=Duration*VLOOKUP(PaymentFrqcy,Mapping!A:B,2,FALSE),A1592+1,""),"")</f>
        <v/>
      </c>
      <c r="B1593" s="58" t="str">
        <f t="shared" si="150"/>
        <v/>
      </c>
      <c r="C1593" s="59" t="str">
        <f t="shared" si="145"/>
        <v/>
      </c>
      <c r="D1593" s="60" t="str">
        <f t="shared" si="146"/>
        <v/>
      </c>
      <c r="E1593" s="61" t="str">
        <f>IF(A1593="","",InterestRate/VLOOKUP(PaymentFrqcy,Mapping!$A:$B,2,FALSE))</f>
        <v/>
      </c>
      <c r="F1593" s="62" t="str">
        <f>IF(A1593="","",PMT(E1593,Duration*VLOOKUP(PaymentFrqcy,Mapping!A:B,2,FALSE),LoanAmount,,VLOOKUP(PaymentsDue,Mapping!$A:$B,2,FALSE)))</f>
        <v/>
      </c>
      <c r="G1593" s="62" t="str">
        <f>IF(A1593="","",PPMT(E1593,A1593,Duration*VLOOKUP(PaymentFrqcy,Mapping!A:B,2,FALSE),LoanAmount,,VLOOKUP(PaymentsDue,Mapping!$A:$B,2,FALSE)))</f>
        <v/>
      </c>
      <c r="H1593" s="62" t="str">
        <f>IF(A1593="","",IPMT(E1593,A1593,Duration*VLOOKUP(PaymentFrqcy,Mapping!$A:$B,2,FALSE),LoanAmount,,VLOOKUP(PaymentsDue,Mapping!$A:$B,2,FALSE)))</f>
        <v/>
      </c>
      <c r="I1593" s="58" t="str">
        <f t="shared" si="147"/>
        <v/>
      </c>
      <c r="J1593" s="12" t="str">
        <f t="shared" si="148"/>
        <v/>
      </c>
      <c r="K1593" s="78" t="str">
        <f t="shared" si="149"/>
        <v/>
      </c>
    </row>
    <row r="1594" spans="1:11" x14ac:dyDescent="0.2">
      <c r="A1594" s="12" t="str">
        <f>IFERROR(IF(A1593+1&lt;=Duration*VLOOKUP(PaymentFrqcy,Mapping!A:B,2,FALSE),A1593+1,""),"")</f>
        <v/>
      </c>
      <c r="B1594" s="58" t="str">
        <f t="shared" si="150"/>
        <v/>
      </c>
      <c r="C1594" s="59" t="str">
        <f t="shared" si="145"/>
        <v/>
      </c>
      <c r="D1594" s="60" t="str">
        <f t="shared" si="146"/>
        <v/>
      </c>
      <c r="E1594" s="61" t="str">
        <f>IF(A1594="","",InterestRate/VLOOKUP(PaymentFrqcy,Mapping!$A:$B,2,FALSE))</f>
        <v/>
      </c>
      <c r="F1594" s="62" t="str">
        <f>IF(A1594="","",PMT(E1594,Duration*VLOOKUP(PaymentFrqcy,Mapping!A:B,2,FALSE),LoanAmount,,VLOOKUP(PaymentsDue,Mapping!$A:$B,2,FALSE)))</f>
        <v/>
      </c>
      <c r="G1594" s="62" t="str">
        <f>IF(A1594="","",PPMT(E1594,A1594,Duration*VLOOKUP(PaymentFrqcy,Mapping!A:B,2,FALSE),LoanAmount,,VLOOKUP(PaymentsDue,Mapping!$A:$B,2,FALSE)))</f>
        <v/>
      </c>
      <c r="H1594" s="62" t="str">
        <f>IF(A1594="","",IPMT(E1594,A1594,Duration*VLOOKUP(PaymentFrqcy,Mapping!$A:$B,2,FALSE),LoanAmount,,VLOOKUP(PaymentsDue,Mapping!$A:$B,2,FALSE)))</f>
        <v/>
      </c>
      <c r="I1594" s="58" t="str">
        <f t="shared" si="147"/>
        <v/>
      </c>
      <c r="J1594" s="12" t="str">
        <f t="shared" si="148"/>
        <v/>
      </c>
      <c r="K1594" s="78" t="str">
        <f t="shared" si="149"/>
        <v/>
      </c>
    </row>
    <row r="1595" spans="1:11" x14ac:dyDescent="0.2">
      <c r="A1595" s="12" t="str">
        <f>IFERROR(IF(A1594+1&lt;=Duration*VLOOKUP(PaymentFrqcy,Mapping!A:B,2,FALSE),A1594+1,""),"")</f>
        <v/>
      </c>
      <c r="B1595" s="58" t="str">
        <f t="shared" si="150"/>
        <v/>
      </c>
      <c r="C1595" s="59" t="str">
        <f t="shared" si="145"/>
        <v/>
      </c>
      <c r="D1595" s="60" t="str">
        <f t="shared" si="146"/>
        <v/>
      </c>
      <c r="E1595" s="61" t="str">
        <f>IF(A1595="","",InterestRate/VLOOKUP(PaymentFrqcy,Mapping!$A:$B,2,FALSE))</f>
        <v/>
      </c>
      <c r="F1595" s="62" t="str">
        <f>IF(A1595="","",PMT(E1595,Duration*VLOOKUP(PaymentFrqcy,Mapping!A:B,2,FALSE),LoanAmount,,VLOOKUP(PaymentsDue,Mapping!$A:$B,2,FALSE)))</f>
        <v/>
      </c>
      <c r="G1595" s="62" t="str">
        <f>IF(A1595="","",PPMT(E1595,A1595,Duration*VLOOKUP(PaymentFrqcy,Mapping!A:B,2,FALSE),LoanAmount,,VLOOKUP(PaymentsDue,Mapping!$A:$B,2,FALSE)))</f>
        <v/>
      </c>
      <c r="H1595" s="62" t="str">
        <f>IF(A1595="","",IPMT(E1595,A1595,Duration*VLOOKUP(PaymentFrqcy,Mapping!$A:$B,2,FALSE),LoanAmount,,VLOOKUP(PaymentsDue,Mapping!$A:$B,2,FALSE)))</f>
        <v/>
      </c>
      <c r="I1595" s="58" t="str">
        <f t="shared" si="147"/>
        <v/>
      </c>
      <c r="J1595" s="12" t="str">
        <f t="shared" si="148"/>
        <v/>
      </c>
      <c r="K1595" s="78" t="str">
        <f t="shared" si="149"/>
        <v/>
      </c>
    </row>
    <row r="1596" spans="1:11" x14ac:dyDescent="0.2">
      <c r="A1596" s="12" t="str">
        <f>IFERROR(IF(A1595+1&lt;=Duration*VLOOKUP(PaymentFrqcy,Mapping!A:B,2,FALSE),A1595+1,""),"")</f>
        <v/>
      </c>
      <c r="B1596" s="58" t="str">
        <f t="shared" si="150"/>
        <v/>
      </c>
      <c r="C1596" s="59" t="str">
        <f t="shared" si="145"/>
        <v/>
      </c>
      <c r="D1596" s="60" t="str">
        <f t="shared" si="146"/>
        <v/>
      </c>
      <c r="E1596" s="61" t="str">
        <f>IF(A1596="","",InterestRate/VLOOKUP(PaymentFrqcy,Mapping!$A:$B,2,FALSE))</f>
        <v/>
      </c>
      <c r="F1596" s="62" t="str">
        <f>IF(A1596="","",PMT(E1596,Duration*VLOOKUP(PaymentFrqcy,Mapping!A:B,2,FALSE),LoanAmount,,VLOOKUP(PaymentsDue,Mapping!$A:$B,2,FALSE)))</f>
        <v/>
      </c>
      <c r="G1596" s="62" t="str">
        <f>IF(A1596="","",PPMT(E1596,A1596,Duration*VLOOKUP(PaymentFrqcy,Mapping!A:B,2,FALSE),LoanAmount,,VLOOKUP(PaymentsDue,Mapping!$A:$B,2,FALSE)))</f>
        <v/>
      </c>
      <c r="H1596" s="62" t="str">
        <f>IF(A1596="","",IPMT(E1596,A1596,Duration*VLOOKUP(PaymentFrqcy,Mapping!$A:$B,2,FALSE),LoanAmount,,VLOOKUP(PaymentsDue,Mapping!$A:$B,2,FALSE)))</f>
        <v/>
      </c>
      <c r="I1596" s="58" t="str">
        <f t="shared" si="147"/>
        <v/>
      </c>
      <c r="J1596" s="12" t="str">
        <f t="shared" si="148"/>
        <v/>
      </c>
      <c r="K1596" s="78" t="str">
        <f t="shared" si="149"/>
        <v/>
      </c>
    </row>
    <row r="1597" spans="1:11" x14ac:dyDescent="0.2">
      <c r="A1597" s="12" t="str">
        <f>IFERROR(IF(A1596+1&lt;=Duration*VLOOKUP(PaymentFrqcy,Mapping!A:B,2,FALSE),A1596+1,""),"")</f>
        <v/>
      </c>
      <c r="B1597" s="58" t="str">
        <f t="shared" si="150"/>
        <v/>
      </c>
      <c r="C1597" s="59" t="str">
        <f t="shared" si="145"/>
        <v/>
      </c>
      <c r="D1597" s="60" t="str">
        <f t="shared" si="146"/>
        <v/>
      </c>
      <c r="E1597" s="61" t="str">
        <f>IF(A1597="","",InterestRate/VLOOKUP(PaymentFrqcy,Mapping!$A:$B,2,FALSE))</f>
        <v/>
      </c>
      <c r="F1597" s="62" t="str">
        <f>IF(A1597="","",PMT(E1597,Duration*VLOOKUP(PaymentFrqcy,Mapping!A:B,2,FALSE),LoanAmount,,VLOOKUP(PaymentsDue,Mapping!$A:$B,2,FALSE)))</f>
        <v/>
      </c>
      <c r="G1597" s="62" t="str">
        <f>IF(A1597="","",PPMT(E1597,A1597,Duration*VLOOKUP(PaymentFrqcy,Mapping!A:B,2,FALSE),LoanAmount,,VLOOKUP(PaymentsDue,Mapping!$A:$B,2,FALSE)))</f>
        <v/>
      </c>
      <c r="H1597" s="62" t="str">
        <f>IF(A1597="","",IPMT(E1597,A1597,Duration*VLOOKUP(PaymentFrqcy,Mapping!$A:$B,2,FALSE),LoanAmount,,VLOOKUP(PaymentsDue,Mapping!$A:$B,2,FALSE)))</f>
        <v/>
      </c>
      <c r="I1597" s="58" t="str">
        <f t="shared" si="147"/>
        <v/>
      </c>
      <c r="J1597" s="12" t="str">
        <f t="shared" si="148"/>
        <v/>
      </c>
      <c r="K1597" s="78" t="str">
        <f t="shared" si="149"/>
        <v/>
      </c>
    </row>
    <row r="1598" spans="1:11" x14ac:dyDescent="0.2">
      <c r="A1598" s="12" t="str">
        <f>IFERROR(IF(A1597+1&lt;=Duration*VLOOKUP(PaymentFrqcy,Mapping!A:B,2,FALSE),A1597+1,""),"")</f>
        <v/>
      </c>
      <c r="B1598" s="58" t="str">
        <f t="shared" si="150"/>
        <v/>
      </c>
      <c r="C1598" s="59" t="str">
        <f t="shared" si="145"/>
        <v/>
      </c>
      <c r="D1598" s="60" t="str">
        <f t="shared" si="146"/>
        <v/>
      </c>
      <c r="E1598" s="61" t="str">
        <f>IF(A1598="","",InterestRate/VLOOKUP(PaymentFrqcy,Mapping!$A:$B,2,FALSE))</f>
        <v/>
      </c>
      <c r="F1598" s="62" t="str">
        <f>IF(A1598="","",PMT(E1598,Duration*VLOOKUP(PaymentFrqcy,Mapping!A:B,2,FALSE),LoanAmount,,VLOOKUP(PaymentsDue,Mapping!$A:$B,2,FALSE)))</f>
        <v/>
      </c>
      <c r="G1598" s="62" t="str">
        <f>IF(A1598="","",PPMT(E1598,A1598,Duration*VLOOKUP(PaymentFrqcy,Mapping!A:B,2,FALSE),LoanAmount,,VLOOKUP(PaymentsDue,Mapping!$A:$B,2,FALSE)))</f>
        <v/>
      </c>
      <c r="H1598" s="62" t="str">
        <f>IF(A1598="","",IPMT(E1598,A1598,Duration*VLOOKUP(PaymentFrqcy,Mapping!$A:$B,2,FALSE),LoanAmount,,VLOOKUP(PaymentsDue,Mapping!$A:$B,2,FALSE)))</f>
        <v/>
      </c>
      <c r="I1598" s="58" t="str">
        <f t="shared" si="147"/>
        <v/>
      </c>
      <c r="J1598" s="12" t="str">
        <f t="shared" si="148"/>
        <v/>
      </c>
      <c r="K1598" s="78" t="str">
        <f t="shared" si="149"/>
        <v/>
      </c>
    </row>
    <row r="1599" spans="1:11" x14ac:dyDescent="0.2">
      <c r="A1599" s="12" t="str">
        <f>IFERROR(IF(A1598+1&lt;=Duration*VLOOKUP(PaymentFrqcy,Mapping!A:B,2,FALSE),A1598+1,""),"")</f>
        <v/>
      </c>
      <c r="B1599" s="58" t="str">
        <f t="shared" si="150"/>
        <v/>
      </c>
      <c r="C1599" s="59" t="str">
        <f t="shared" si="145"/>
        <v/>
      </c>
      <c r="D1599" s="60" t="str">
        <f t="shared" si="146"/>
        <v/>
      </c>
      <c r="E1599" s="61" t="str">
        <f>IF(A1599="","",InterestRate/VLOOKUP(PaymentFrqcy,Mapping!$A:$B,2,FALSE))</f>
        <v/>
      </c>
      <c r="F1599" s="62" t="str">
        <f>IF(A1599="","",PMT(E1599,Duration*VLOOKUP(PaymentFrqcy,Mapping!A:B,2,FALSE),LoanAmount,,VLOOKUP(PaymentsDue,Mapping!$A:$B,2,FALSE)))</f>
        <v/>
      </c>
      <c r="G1599" s="62" t="str">
        <f>IF(A1599="","",PPMT(E1599,A1599,Duration*VLOOKUP(PaymentFrqcy,Mapping!A:B,2,FALSE),LoanAmount,,VLOOKUP(PaymentsDue,Mapping!$A:$B,2,FALSE)))</f>
        <v/>
      </c>
      <c r="H1599" s="62" t="str">
        <f>IF(A1599="","",IPMT(E1599,A1599,Duration*VLOOKUP(PaymentFrqcy,Mapping!$A:$B,2,FALSE),LoanAmount,,VLOOKUP(PaymentsDue,Mapping!$A:$B,2,FALSE)))</f>
        <v/>
      </c>
      <c r="I1599" s="58" t="str">
        <f t="shared" si="147"/>
        <v/>
      </c>
      <c r="J1599" s="12" t="str">
        <f t="shared" si="148"/>
        <v/>
      </c>
      <c r="K1599" s="78" t="str">
        <f t="shared" si="149"/>
        <v/>
      </c>
    </row>
    <row r="1600" spans="1:11" x14ac:dyDescent="0.2">
      <c r="A1600" s="12" t="str">
        <f>IFERROR(IF(A1599+1&lt;=Duration*VLOOKUP(PaymentFrqcy,Mapping!A:B,2,FALSE),A1599+1,""),"")</f>
        <v/>
      </c>
      <c r="B1600" s="58" t="str">
        <f t="shared" si="150"/>
        <v/>
      </c>
      <c r="C1600" s="59" t="str">
        <f t="shared" si="145"/>
        <v/>
      </c>
      <c r="D1600" s="60" t="str">
        <f t="shared" si="146"/>
        <v/>
      </c>
      <c r="E1600" s="61" t="str">
        <f>IF(A1600="","",InterestRate/VLOOKUP(PaymentFrqcy,Mapping!$A:$B,2,FALSE))</f>
        <v/>
      </c>
      <c r="F1600" s="62" t="str">
        <f>IF(A1600="","",PMT(E1600,Duration*VLOOKUP(PaymentFrqcy,Mapping!A:B,2,FALSE),LoanAmount,,VLOOKUP(PaymentsDue,Mapping!$A:$B,2,FALSE)))</f>
        <v/>
      </c>
      <c r="G1600" s="62" t="str">
        <f>IF(A1600="","",PPMT(E1600,A1600,Duration*VLOOKUP(PaymentFrqcy,Mapping!A:B,2,FALSE),LoanAmount,,VLOOKUP(PaymentsDue,Mapping!$A:$B,2,FALSE)))</f>
        <v/>
      </c>
      <c r="H1600" s="62" t="str">
        <f>IF(A1600="","",IPMT(E1600,A1600,Duration*VLOOKUP(PaymentFrqcy,Mapping!$A:$B,2,FALSE),LoanAmount,,VLOOKUP(PaymentsDue,Mapping!$A:$B,2,FALSE)))</f>
        <v/>
      </c>
      <c r="I1600" s="58" t="str">
        <f t="shared" si="147"/>
        <v/>
      </c>
      <c r="J1600" s="12" t="str">
        <f t="shared" si="148"/>
        <v/>
      </c>
      <c r="K1600" s="78" t="str">
        <f t="shared" si="149"/>
        <v/>
      </c>
    </row>
    <row r="1601" spans="1:11" x14ac:dyDescent="0.2">
      <c r="A1601" s="12" t="str">
        <f>IFERROR(IF(A1600+1&lt;=Duration*VLOOKUP(PaymentFrqcy,Mapping!A:B,2,FALSE),A1600+1,""),"")</f>
        <v/>
      </c>
      <c r="B1601" s="58" t="str">
        <f t="shared" si="150"/>
        <v/>
      </c>
      <c r="C1601" s="59" t="str">
        <f t="shared" si="145"/>
        <v/>
      </c>
      <c r="D1601" s="60" t="str">
        <f t="shared" si="146"/>
        <v/>
      </c>
      <c r="E1601" s="61" t="str">
        <f>IF(A1601="","",InterestRate/VLOOKUP(PaymentFrqcy,Mapping!$A:$B,2,FALSE))</f>
        <v/>
      </c>
      <c r="F1601" s="62" t="str">
        <f>IF(A1601="","",PMT(E1601,Duration*VLOOKUP(PaymentFrqcy,Mapping!A:B,2,FALSE),LoanAmount,,VLOOKUP(PaymentsDue,Mapping!$A:$B,2,FALSE)))</f>
        <v/>
      </c>
      <c r="G1601" s="62" t="str">
        <f>IF(A1601="","",PPMT(E1601,A1601,Duration*VLOOKUP(PaymentFrqcy,Mapping!A:B,2,FALSE),LoanAmount,,VLOOKUP(PaymentsDue,Mapping!$A:$B,2,FALSE)))</f>
        <v/>
      </c>
      <c r="H1601" s="62" t="str">
        <f>IF(A1601="","",IPMT(E1601,A1601,Duration*VLOOKUP(PaymentFrqcy,Mapping!$A:$B,2,FALSE),LoanAmount,,VLOOKUP(PaymentsDue,Mapping!$A:$B,2,FALSE)))</f>
        <v/>
      </c>
      <c r="I1601" s="58" t="str">
        <f t="shared" si="147"/>
        <v/>
      </c>
      <c r="J1601" s="12" t="str">
        <f t="shared" si="148"/>
        <v/>
      </c>
      <c r="K1601" s="78" t="str">
        <f t="shared" si="149"/>
        <v/>
      </c>
    </row>
    <row r="1602" spans="1:11" x14ac:dyDescent="0.2">
      <c r="A1602" s="12" t="str">
        <f>IFERROR(IF(A1601+1&lt;=Duration*VLOOKUP(PaymentFrqcy,Mapping!A:B,2,FALSE),A1601+1,""),"")</f>
        <v/>
      </c>
      <c r="B1602" s="58" t="str">
        <f t="shared" si="150"/>
        <v/>
      </c>
      <c r="C1602" s="59" t="str">
        <f t="shared" si="145"/>
        <v/>
      </c>
      <c r="D1602" s="60" t="str">
        <f t="shared" si="146"/>
        <v/>
      </c>
      <c r="E1602" s="61" t="str">
        <f>IF(A1602="","",InterestRate/VLOOKUP(PaymentFrqcy,Mapping!$A:$B,2,FALSE))</f>
        <v/>
      </c>
      <c r="F1602" s="62" t="str">
        <f>IF(A1602="","",PMT(E1602,Duration*VLOOKUP(PaymentFrqcy,Mapping!A:B,2,FALSE),LoanAmount,,VLOOKUP(PaymentsDue,Mapping!$A:$B,2,FALSE)))</f>
        <v/>
      </c>
      <c r="G1602" s="62" t="str">
        <f>IF(A1602="","",PPMT(E1602,A1602,Duration*VLOOKUP(PaymentFrqcy,Mapping!A:B,2,FALSE),LoanAmount,,VLOOKUP(PaymentsDue,Mapping!$A:$B,2,FALSE)))</f>
        <v/>
      </c>
      <c r="H1602" s="62" t="str">
        <f>IF(A1602="","",IPMT(E1602,A1602,Duration*VLOOKUP(PaymentFrqcy,Mapping!$A:$B,2,FALSE),LoanAmount,,VLOOKUP(PaymentsDue,Mapping!$A:$B,2,FALSE)))</f>
        <v/>
      </c>
      <c r="I1602" s="58" t="str">
        <f t="shared" si="147"/>
        <v/>
      </c>
      <c r="J1602" s="12" t="str">
        <f t="shared" si="148"/>
        <v/>
      </c>
      <c r="K1602" s="78" t="str">
        <f t="shared" si="149"/>
        <v/>
      </c>
    </row>
    <row r="1603" spans="1:11" x14ac:dyDescent="0.2">
      <c r="A1603" s="12" t="str">
        <f>IFERROR(IF(A1602+1&lt;=Duration*VLOOKUP(PaymentFrqcy,Mapping!A:B,2,FALSE),A1602+1,""),"")</f>
        <v/>
      </c>
      <c r="B1603" s="58" t="str">
        <f t="shared" si="150"/>
        <v/>
      </c>
      <c r="C1603" s="59" t="str">
        <f t="shared" si="145"/>
        <v/>
      </c>
      <c r="D1603" s="60" t="str">
        <f t="shared" si="146"/>
        <v/>
      </c>
      <c r="E1603" s="61" t="str">
        <f>IF(A1603="","",InterestRate/VLOOKUP(PaymentFrqcy,Mapping!$A:$B,2,FALSE))</f>
        <v/>
      </c>
      <c r="F1603" s="62" t="str">
        <f>IF(A1603="","",PMT(E1603,Duration*VLOOKUP(PaymentFrqcy,Mapping!A:B,2,FALSE),LoanAmount,,VLOOKUP(PaymentsDue,Mapping!$A:$B,2,FALSE)))</f>
        <v/>
      </c>
      <c r="G1603" s="62" t="str">
        <f>IF(A1603="","",PPMT(E1603,A1603,Duration*VLOOKUP(PaymentFrqcy,Mapping!A:B,2,FALSE),LoanAmount,,VLOOKUP(PaymentsDue,Mapping!$A:$B,2,FALSE)))</f>
        <v/>
      </c>
      <c r="H1603" s="62" t="str">
        <f>IF(A1603="","",IPMT(E1603,A1603,Duration*VLOOKUP(PaymentFrqcy,Mapping!$A:$B,2,FALSE),LoanAmount,,VLOOKUP(PaymentsDue,Mapping!$A:$B,2,FALSE)))</f>
        <v/>
      </c>
      <c r="I1603" s="58" t="str">
        <f t="shared" si="147"/>
        <v/>
      </c>
      <c r="J1603" s="12" t="str">
        <f t="shared" si="148"/>
        <v/>
      </c>
      <c r="K1603" s="78" t="str">
        <f t="shared" si="149"/>
        <v/>
      </c>
    </row>
    <row r="1604" spans="1:11" x14ac:dyDescent="0.2">
      <c r="A1604" s="12" t="str">
        <f>IFERROR(IF(A1603+1&lt;=Duration*VLOOKUP(PaymentFrqcy,Mapping!A:B,2,FALSE),A1603+1,""),"")</f>
        <v/>
      </c>
      <c r="B1604" s="58" t="str">
        <f t="shared" si="150"/>
        <v/>
      </c>
      <c r="C1604" s="59" t="str">
        <f t="shared" si="145"/>
        <v/>
      </c>
      <c r="D1604" s="60" t="str">
        <f t="shared" si="146"/>
        <v/>
      </c>
      <c r="E1604" s="61" t="str">
        <f>IF(A1604="","",InterestRate/VLOOKUP(PaymentFrqcy,Mapping!$A:$B,2,FALSE))</f>
        <v/>
      </c>
      <c r="F1604" s="62" t="str">
        <f>IF(A1604="","",PMT(E1604,Duration*VLOOKUP(PaymentFrqcy,Mapping!A:B,2,FALSE),LoanAmount,,VLOOKUP(PaymentsDue,Mapping!$A:$B,2,FALSE)))</f>
        <v/>
      </c>
      <c r="G1604" s="62" t="str">
        <f>IF(A1604="","",PPMT(E1604,A1604,Duration*VLOOKUP(PaymentFrqcy,Mapping!A:B,2,FALSE),LoanAmount,,VLOOKUP(PaymentsDue,Mapping!$A:$B,2,FALSE)))</f>
        <v/>
      </c>
      <c r="H1604" s="62" t="str">
        <f>IF(A1604="","",IPMT(E1604,A1604,Duration*VLOOKUP(PaymentFrqcy,Mapping!$A:$B,2,FALSE),LoanAmount,,VLOOKUP(PaymentsDue,Mapping!$A:$B,2,FALSE)))</f>
        <v/>
      </c>
      <c r="I1604" s="58" t="str">
        <f t="shared" si="147"/>
        <v/>
      </c>
      <c r="J1604" s="12" t="str">
        <f t="shared" si="148"/>
        <v/>
      </c>
      <c r="K1604" s="78" t="str">
        <f t="shared" si="149"/>
        <v/>
      </c>
    </row>
    <row r="1605" spans="1:11" x14ac:dyDescent="0.2">
      <c r="A1605" s="12" t="str">
        <f>IFERROR(IF(A1604+1&lt;=Duration*VLOOKUP(PaymentFrqcy,Mapping!A:B,2,FALSE),A1604+1,""),"")</f>
        <v/>
      </c>
      <c r="B1605" s="58" t="str">
        <f t="shared" si="150"/>
        <v/>
      </c>
      <c r="C1605" s="59" t="str">
        <f t="shared" si="145"/>
        <v/>
      </c>
      <c r="D1605" s="60" t="str">
        <f t="shared" si="146"/>
        <v/>
      </c>
      <c r="E1605" s="61" t="str">
        <f>IF(A1605="","",InterestRate/VLOOKUP(PaymentFrqcy,Mapping!$A:$B,2,FALSE))</f>
        <v/>
      </c>
      <c r="F1605" s="62" t="str">
        <f>IF(A1605="","",PMT(E1605,Duration*VLOOKUP(PaymentFrqcy,Mapping!A:B,2,FALSE),LoanAmount,,VLOOKUP(PaymentsDue,Mapping!$A:$B,2,FALSE)))</f>
        <v/>
      </c>
      <c r="G1605" s="62" t="str">
        <f>IF(A1605="","",PPMT(E1605,A1605,Duration*VLOOKUP(PaymentFrqcy,Mapping!A:B,2,FALSE),LoanAmount,,VLOOKUP(PaymentsDue,Mapping!$A:$B,2,FALSE)))</f>
        <v/>
      </c>
      <c r="H1605" s="62" t="str">
        <f>IF(A1605="","",IPMT(E1605,A1605,Duration*VLOOKUP(PaymentFrqcy,Mapping!$A:$B,2,FALSE),LoanAmount,,VLOOKUP(PaymentsDue,Mapping!$A:$B,2,FALSE)))</f>
        <v/>
      </c>
      <c r="I1605" s="58" t="str">
        <f t="shared" si="147"/>
        <v/>
      </c>
      <c r="J1605" s="12" t="str">
        <f t="shared" si="148"/>
        <v/>
      </c>
      <c r="K1605" s="78" t="str">
        <f t="shared" si="149"/>
        <v/>
      </c>
    </row>
    <row r="1606" spans="1:11" x14ac:dyDescent="0.2">
      <c r="A1606" s="12" t="str">
        <f>IFERROR(IF(A1605+1&lt;=Duration*VLOOKUP(PaymentFrqcy,Mapping!A:B,2,FALSE),A1605+1,""),"")</f>
        <v/>
      </c>
      <c r="B1606" s="58" t="str">
        <f t="shared" si="150"/>
        <v/>
      </c>
      <c r="C1606" s="59" t="str">
        <f t="shared" si="145"/>
        <v/>
      </c>
      <c r="D1606" s="60" t="str">
        <f t="shared" si="146"/>
        <v/>
      </c>
      <c r="E1606" s="61" t="str">
        <f>IF(A1606="","",InterestRate/VLOOKUP(PaymentFrqcy,Mapping!$A:$B,2,FALSE))</f>
        <v/>
      </c>
      <c r="F1606" s="62" t="str">
        <f>IF(A1606="","",PMT(E1606,Duration*VLOOKUP(PaymentFrqcy,Mapping!A:B,2,FALSE),LoanAmount,,VLOOKUP(PaymentsDue,Mapping!$A:$B,2,FALSE)))</f>
        <v/>
      </c>
      <c r="G1606" s="62" t="str">
        <f>IF(A1606="","",PPMT(E1606,A1606,Duration*VLOOKUP(PaymentFrqcy,Mapping!A:B,2,FALSE),LoanAmount,,VLOOKUP(PaymentsDue,Mapping!$A:$B,2,FALSE)))</f>
        <v/>
      </c>
      <c r="H1606" s="62" t="str">
        <f>IF(A1606="","",IPMT(E1606,A1606,Duration*VLOOKUP(PaymentFrqcy,Mapping!$A:$B,2,FALSE),LoanAmount,,VLOOKUP(PaymentsDue,Mapping!$A:$B,2,FALSE)))</f>
        <v/>
      </c>
      <c r="I1606" s="58" t="str">
        <f t="shared" si="147"/>
        <v/>
      </c>
      <c r="J1606" s="12" t="str">
        <f t="shared" si="148"/>
        <v/>
      </c>
      <c r="K1606" s="78" t="str">
        <f t="shared" si="149"/>
        <v/>
      </c>
    </row>
    <row r="1607" spans="1:11" x14ac:dyDescent="0.2">
      <c r="A1607" s="12" t="str">
        <f>IFERROR(IF(A1606+1&lt;=Duration*VLOOKUP(PaymentFrqcy,Mapping!A:B,2,FALSE),A1606+1,""),"")</f>
        <v/>
      </c>
      <c r="B1607" s="58" t="str">
        <f t="shared" si="150"/>
        <v/>
      </c>
      <c r="C1607" s="59" t="str">
        <f t="shared" si="145"/>
        <v/>
      </c>
      <c r="D1607" s="60" t="str">
        <f t="shared" si="146"/>
        <v/>
      </c>
      <c r="E1607" s="61" t="str">
        <f>IF(A1607="","",InterestRate/VLOOKUP(PaymentFrqcy,Mapping!$A:$B,2,FALSE))</f>
        <v/>
      </c>
      <c r="F1607" s="62" t="str">
        <f>IF(A1607="","",PMT(E1607,Duration*VLOOKUP(PaymentFrqcy,Mapping!A:B,2,FALSE),LoanAmount,,VLOOKUP(PaymentsDue,Mapping!$A:$B,2,FALSE)))</f>
        <v/>
      </c>
      <c r="G1607" s="62" t="str">
        <f>IF(A1607="","",PPMT(E1607,A1607,Duration*VLOOKUP(PaymentFrqcy,Mapping!A:B,2,FALSE),LoanAmount,,VLOOKUP(PaymentsDue,Mapping!$A:$B,2,FALSE)))</f>
        <v/>
      </c>
      <c r="H1607" s="62" t="str">
        <f>IF(A1607="","",IPMT(E1607,A1607,Duration*VLOOKUP(PaymentFrqcy,Mapping!$A:$B,2,FALSE),LoanAmount,,VLOOKUP(PaymentsDue,Mapping!$A:$B,2,FALSE)))</f>
        <v/>
      </c>
      <c r="I1607" s="58" t="str">
        <f t="shared" si="147"/>
        <v/>
      </c>
      <c r="J1607" s="12" t="str">
        <f t="shared" si="148"/>
        <v/>
      </c>
      <c r="K1607" s="78" t="str">
        <f t="shared" si="149"/>
        <v/>
      </c>
    </row>
    <row r="1608" spans="1:11" x14ac:dyDescent="0.2">
      <c r="A1608" s="12" t="str">
        <f>IFERROR(IF(A1607+1&lt;=Duration*VLOOKUP(PaymentFrqcy,Mapping!A:B,2,FALSE),A1607+1,""),"")</f>
        <v/>
      </c>
      <c r="B1608" s="58" t="str">
        <f t="shared" si="150"/>
        <v/>
      </c>
      <c r="C1608" s="59" t="str">
        <f t="shared" si="145"/>
        <v/>
      </c>
      <c r="D1608" s="60" t="str">
        <f t="shared" si="146"/>
        <v/>
      </c>
      <c r="E1608" s="61" t="str">
        <f>IF(A1608="","",InterestRate/VLOOKUP(PaymentFrqcy,Mapping!$A:$B,2,FALSE))</f>
        <v/>
      </c>
      <c r="F1608" s="62" t="str">
        <f>IF(A1608="","",PMT(E1608,Duration*VLOOKUP(PaymentFrqcy,Mapping!A:B,2,FALSE),LoanAmount,,VLOOKUP(PaymentsDue,Mapping!$A:$B,2,FALSE)))</f>
        <v/>
      </c>
      <c r="G1608" s="62" t="str">
        <f>IF(A1608="","",PPMT(E1608,A1608,Duration*VLOOKUP(PaymentFrqcy,Mapping!A:B,2,FALSE),LoanAmount,,VLOOKUP(PaymentsDue,Mapping!$A:$B,2,FALSE)))</f>
        <v/>
      </c>
      <c r="H1608" s="62" t="str">
        <f>IF(A1608="","",IPMT(E1608,A1608,Duration*VLOOKUP(PaymentFrqcy,Mapping!$A:$B,2,FALSE),LoanAmount,,VLOOKUP(PaymentsDue,Mapping!$A:$B,2,FALSE)))</f>
        <v/>
      </c>
      <c r="I1608" s="58" t="str">
        <f t="shared" si="147"/>
        <v/>
      </c>
      <c r="J1608" s="12" t="str">
        <f t="shared" si="148"/>
        <v/>
      </c>
      <c r="K1608" s="78" t="str">
        <f t="shared" si="149"/>
        <v/>
      </c>
    </row>
    <row r="1609" spans="1:11" x14ac:dyDescent="0.2">
      <c r="A1609" s="12" t="str">
        <f>IFERROR(IF(A1608+1&lt;=Duration*VLOOKUP(PaymentFrqcy,Mapping!A:B,2,FALSE),A1608+1,""),"")</f>
        <v/>
      </c>
      <c r="B1609" s="58" t="str">
        <f t="shared" si="150"/>
        <v/>
      </c>
      <c r="C1609" s="59" t="str">
        <f t="shared" si="145"/>
        <v/>
      </c>
      <c r="D1609" s="60" t="str">
        <f t="shared" si="146"/>
        <v/>
      </c>
      <c r="E1609" s="61" t="str">
        <f>IF(A1609="","",InterestRate/VLOOKUP(PaymentFrqcy,Mapping!$A:$B,2,FALSE))</f>
        <v/>
      </c>
      <c r="F1609" s="62" t="str">
        <f>IF(A1609="","",PMT(E1609,Duration*VLOOKUP(PaymentFrqcy,Mapping!A:B,2,FALSE),LoanAmount,,VLOOKUP(PaymentsDue,Mapping!$A:$B,2,FALSE)))</f>
        <v/>
      </c>
      <c r="G1609" s="62" t="str">
        <f>IF(A1609="","",PPMT(E1609,A1609,Duration*VLOOKUP(PaymentFrqcy,Mapping!A:B,2,FALSE),LoanAmount,,VLOOKUP(PaymentsDue,Mapping!$A:$B,2,FALSE)))</f>
        <v/>
      </c>
      <c r="H1609" s="62" t="str">
        <f>IF(A1609="","",IPMT(E1609,A1609,Duration*VLOOKUP(PaymentFrqcy,Mapping!$A:$B,2,FALSE),LoanAmount,,VLOOKUP(PaymentsDue,Mapping!$A:$B,2,FALSE)))</f>
        <v/>
      </c>
      <c r="I1609" s="58" t="str">
        <f t="shared" si="147"/>
        <v/>
      </c>
      <c r="J1609" s="12" t="str">
        <f t="shared" si="148"/>
        <v/>
      </c>
      <c r="K1609" s="78" t="str">
        <f t="shared" si="149"/>
        <v/>
      </c>
    </row>
    <row r="1610" spans="1:11" x14ac:dyDescent="0.2">
      <c r="A1610" s="12" t="str">
        <f>IFERROR(IF(A1609+1&lt;=Duration*VLOOKUP(PaymentFrqcy,Mapping!A:B,2,FALSE),A1609+1,""),"")</f>
        <v/>
      </c>
      <c r="B1610" s="58" t="str">
        <f t="shared" si="150"/>
        <v/>
      </c>
      <c r="C1610" s="59" t="str">
        <f t="shared" si="145"/>
        <v/>
      </c>
      <c r="D1610" s="60" t="str">
        <f t="shared" si="146"/>
        <v/>
      </c>
      <c r="E1610" s="61" t="str">
        <f>IF(A1610="","",InterestRate/VLOOKUP(PaymentFrqcy,Mapping!$A:$B,2,FALSE))</f>
        <v/>
      </c>
      <c r="F1610" s="62" t="str">
        <f>IF(A1610="","",PMT(E1610,Duration*VLOOKUP(PaymentFrqcy,Mapping!A:B,2,FALSE),LoanAmount,,VLOOKUP(PaymentsDue,Mapping!$A:$B,2,FALSE)))</f>
        <v/>
      </c>
      <c r="G1610" s="62" t="str">
        <f>IF(A1610="","",PPMT(E1610,A1610,Duration*VLOOKUP(PaymentFrqcy,Mapping!A:B,2,FALSE),LoanAmount,,VLOOKUP(PaymentsDue,Mapping!$A:$B,2,FALSE)))</f>
        <v/>
      </c>
      <c r="H1610" s="62" t="str">
        <f>IF(A1610="","",IPMT(E1610,A1610,Duration*VLOOKUP(PaymentFrqcy,Mapping!$A:$B,2,FALSE),LoanAmount,,VLOOKUP(PaymentsDue,Mapping!$A:$B,2,FALSE)))</f>
        <v/>
      </c>
      <c r="I1610" s="58" t="str">
        <f t="shared" si="147"/>
        <v/>
      </c>
      <c r="J1610" s="12" t="str">
        <f t="shared" si="148"/>
        <v/>
      </c>
      <c r="K1610" s="78" t="str">
        <f t="shared" si="149"/>
        <v/>
      </c>
    </row>
    <row r="1611" spans="1:11" x14ac:dyDescent="0.2">
      <c r="A1611" s="12" t="str">
        <f>IFERROR(IF(A1610+1&lt;=Duration*VLOOKUP(PaymentFrqcy,Mapping!A:B,2,FALSE),A1610+1,""),"")</f>
        <v/>
      </c>
      <c r="B1611" s="58" t="str">
        <f t="shared" si="150"/>
        <v/>
      </c>
      <c r="C1611" s="59" t="str">
        <f t="shared" si="145"/>
        <v/>
      </c>
      <c r="D1611" s="60" t="str">
        <f t="shared" si="146"/>
        <v/>
      </c>
      <c r="E1611" s="61" t="str">
        <f>IF(A1611="","",InterestRate/VLOOKUP(PaymentFrqcy,Mapping!$A:$B,2,FALSE))</f>
        <v/>
      </c>
      <c r="F1611" s="62" t="str">
        <f>IF(A1611="","",PMT(E1611,Duration*VLOOKUP(PaymentFrqcy,Mapping!A:B,2,FALSE),LoanAmount,,VLOOKUP(PaymentsDue,Mapping!$A:$B,2,FALSE)))</f>
        <v/>
      </c>
      <c r="G1611" s="62" t="str">
        <f>IF(A1611="","",PPMT(E1611,A1611,Duration*VLOOKUP(PaymentFrqcy,Mapping!A:B,2,FALSE),LoanAmount,,VLOOKUP(PaymentsDue,Mapping!$A:$B,2,FALSE)))</f>
        <v/>
      </c>
      <c r="H1611" s="62" t="str">
        <f>IF(A1611="","",IPMT(E1611,A1611,Duration*VLOOKUP(PaymentFrqcy,Mapping!$A:$B,2,FALSE),LoanAmount,,VLOOKUP(PaymentsDue,Mapping!$A:$B,2,FALSE)))</f>
        <v/>
      </c>
      <c r="I1611" s="58" t="str">
        <f t="shared" si="147"/>
        <v/>
      </c>
      <c r="J1611" s="12" t="str">
        <f t="shared" si="148"/>
        <v/>
      </c>
      <c r="K1611" s="78" t="str">
        <f t="shared" si="149"/>
        <v/>
      </c>
    </row>
    <row r="1612" spans="1:11" x14ac:dyDescent="0.2">
      <c r="A1612" s="12" t="str">
        <f>IFERROR(IF(A1611+1&lt;=Duration*VLOOKUP(PaymentFrqcy,Mapping!A:B,2,FALSE),A1611+1,""),"")</f>
        <v/>
      </c>
      <c r="B1612" s="58" t="str">
        <f t="shared" si="150"/>
        <v/>
      </c>
      <c r="C1612" s="59" t="str">
        <f t="shared" si="145"/>
        <v/>
      </c>
      <c r="D1612" s="60" t="str">
        <f t="shared" si="146"/>
        <v/>
      </c>
      <c r="E1612" s="61" t="str">
        <f>IF(A1612="","",InterestRate/VLOOKUP(PaymentFrqcy,Mapping!$A:$B,2,FALSE))</f>
        <v/>
      </c>
      <c r="F1612" s="62" t="str">
        <f>IF(A1612="","",PMT(E1612,Duration*VLOOKUP(PaymentFrqcy,Mapping!A:B,2,FALSE),LoanAmount,,VLOOKUP(PaymentsDue,Mapping!$A:$B,2,FALSE)))</f>
        <v/>
      </c>
      <c r="G1612" s="62" t="str">
        <f>IF(A1612="","",PPMT(E1612,A1612,Duration*VLOOKUP(PaymentFrqcy,Mapping!A:B,2,FALSE),LoanAmount,,VLOOKUP(PaymentsDue,Mapping!$A:$B,2,FALSE)))</f>
        <v/>
      </c>
      <c r="H1612" s="62" t="str">
        <f>IF(A1612="","",IPMT(E1612,A1612,Duration*VLOOKUP(PaymentFrqcy,Mapping!$A:$B,2,FALSE),LoanAmount,,VLOOKUP(PaymentsDue,Mapping!$A:$B,2,FALSE)))</f>
        <v/>
      </c>
      <c r="I1612" s="58" t="str">
        <f t="shared" si="147"/>
        <v/>
      </c>
      <c r="J1612" s="12" t="str">
        <f t="shared" si="148"/>
        <v/>
      </c>
      <c r="K1612" s="78" t="str">
        <f t="shared" si="149"/>
        <v/>
      </c>
    </row>
    <row r="1613" spans="1:11" x14ac:dyDescent="0.2">
      <c r="A1613" s="12" t="str">
        <f>IFERROR(IF(A1612+1&lt;=Duration*VLOOKUP(PaymentFrqcy,Mapping!A:B,2,FALSE),A1612+1,""),"")</f>
        <v/>
      </c>
      <c r="B1613" s="58" t="str">
        <f t="shared" si="150"/>
        <v/>
      </c>
      <c r="C1613" s="59" t="str">
        <f t="shared" si="145"/>
        <v/>
      </c>
      <c r="D1613" s="60" t="str">
        <f t="shared" si="146"/>
        <v/>
      </c>
      <c r="E1613" s="61" t="str">
        <f>IF(A1613="","",InterestRate/VLOOKUP(PaymentFrqcy,Mapping!$A:$B,2,FALSE))</f>
        <v/>
      </c>
      <c r="F1613" s="62" t="str">
        <f>IF(A1613="","",PMT(E1613,Duration*VLOOKUP(PaymentFrqcy,Mapping!A:B,2,FALSE),LoanAmount,,VLOOKUP(PaymentsDue,Mapping!$A:$B,2,FALSE)))</f>
        <v/>
      </c>
      <c r="G1613" s="62" t="str">
        <f>IF(A1613="","",PPMT(E1613,A1613,Duration*VLOOKUP(PaymentFrqcy,Mapping!A:B,2,FALSE),LoanAmount,,VLOOKUP(PaymentsDue,Mapping!$A:$B,2,FALSE)))</f>
        <v/>
      </c>
      <c r="H1613" s="62" t="str">
        <f>IF(A1613="","",IPMT(E1613,A1613,Duration*VLOOKUP(PaymentFrqcy,Mapping!$A:$B,2,FALSE),LoanAmount,,VLOOKUP(PaymentsDue,Mapping!$A:$B,2,FALSE)))</f>
        <v/>
      </c>
      <c r="I1613" s="58" t="str">
        <f t="shared" si="147"/>
        <v/>
      </c>
      <c r="J1613" s="12" t="str">
        <f t="shared" si="148"/>
        <v/>
      </c>
      <c r="K1613" s="78" t="str">
        <f t="shared" si="149"/>
        <v/>
      </c>
    </row>
    <row r="1614" spans="1:11" x14ac:dyDescent="0.2">
      <c r="A1614" s="12" t="str">
        <f>IFERROR(IF(A1613+1&lt;=Duration*VLOOKUP(PaymentFrqcy,Mapping!A:B,2,FALSE),A1613+1,""),"")</f>
        <v/>
      </c>
      <c r="B1614" s="58" t="str">
        <f t="shared" si="150"/>
        <v/>
      </c>
      <c r="C1614" s="59" t="str">
        <f t="shared" si="145"/>
        <v/>
      </c>
      <c r="D1614" s="60" t="str">
        <f t="shared" si="146"/>
        <v/>
      </c>
      <c r="E1614" s="61" t="str">
        <f>IF(A1614="","",InterestRate/VLOOKUP(PaymentFrqcy,Mapping!$A:$B,2,FALSE))</f>
        <v/>
      </c>
      <c r="F1614" s="62" t="str">
        <f>IF(A1614="","",PMT(E1614,Duration*VLOOKUP(PaymentFrqcy,Mapping!A:B,2,FALSE),LoanAmount,,VLOOKUP(PaymentsDue,Mapping!$A:$B,2,FALSE)))</f>
        <v/>
      </c>
      <c r="G1614" s="62" t="str">
        <f>IF(A1614="","",PPMT(E1614,A1614,Duration*VLOOKUP(PaymentFrqcy,Mapping!A:B,2,FALSE),LoanAmount,,VLOOKUP(PaymentsDue,Mapping!$A:$B,2,FALSE)))</f>
        <v/>
      </c>
      <c r="H1614" s="62" t="str">
        <f>IF(A1614="","",IPMT(E1614,A1614,Duration*VLOOKUP(PaymentFrqcy,Mapping!$A:$B,2,FALSE),LoanAmount,,VLOOKUP(PaymentsDue,Mapping!$A:$B,2,FALSE)))</f>
        <v/>
      </c>
      <c r="I1614" s="58" t="str">
        <f t="shared" si="147"/>
        <v/>
      </c>
      <c r="J1614" s="12" t="str">
        <f t="shared" si="148"/>
        <v/>
      </c>
      <c r="K1614" s="78" t="str">
        <f t="shared" si="149"/>
        <v/>
      </c>
    </row>
    <row r="1615" spans="1:11" x14ac:dyDescent="0.2">
      <c r="A1615" s="12" t="str">
        <f>IFERROR(IF(A1614+1&lt;=Duration*VLOOKUP(PaymentFrqcy,Mapping!A:B,2,FALSE),A1614+1,""),"")</f>
        <v/>
      </c>
      <c r="B1615" s="58" t="str">
        <f t="shared" si="150"/>
        <v/>
      </c>
      <c r="C1615" s="59" t="str">
        <f t="shared" si="145"/>
        <v/>
      </c>
      <c r="D1615" s="60" t="str">
        <f t="shared" si="146"/>
        <v/>
      </c>
      <c r="E1615" s="61" t="str">
        <f>IF(A1615="","",InterestRate/VLOOKUP(PaymentFrqcy,Mapping!$A:$B,2,FALSE))</f>
        <v/>
      </c>
      <c r="F1615" s="62" t="str">
        <f>IF(A1615="","",PMT(E1615,Duration*VLOOKUP(PaymentFrqcy,Mapping!A:B,2,FALSE),LoanAmount,,VLOOKUP(PaymentsDue,Mapping!$A:$B,2,FALSE)))</f>
        <v/>
      </c>
      <c r="G1615" s="62" t="str">
        <f>IF(A1615="","",PPMT(E1615,A1615,Duration*VLOOKUP(PaymentFrqcy,Mapping!A:B,2,FALSE),LoanAmount,,VLOOKUP(PaymentsDue,Mapping!$A:$B,2,FALSE)))</f>
        <v/>
      </c>
      <c r="H1615" s="62" t="str">
        <f>IF(A1615="","",IPMT(E1615,A1615,Duration*VLOOKUP(PaymentFrqcy,Mapping!$A:$B,2,FALSE),LoanAmount,,VLOOKUP(PaymentsDue,Mapping!$A:$B,2,FALSE)))</f>
        <v/>
      </c>
      <c r="I1615" s="58" t="str">
        <f t="shared" si="147"/>
        <v/>
      </c>
      <c r="J1615" s="12" t="str">
        <f t="shared" si="148"/>
        <v/>
      </c>
      <c r="K1615" s="78" t="str">
        <f t="shared" si="149"/>
        <v/>
      </c>
    </row>
    <row r="1616" spans="1:11" x14ac:dyDescent="0.2">
      <c r="A1616" s="12" t="str">
        <f>IFERROR(IF(A1615+1&lt;=Duration*VLOOKUP(PaymentFrqcy,Mapping!A:B,2,FALSE),A1615+1,""),"")</f>
        <v/>
      </c>
      <c r="B1616" s="58" t="str">
        <f t="shared" si="150"/>
        <v/>
      </c>
      <c r="C1616" s="59" t="str">
        <f t="shared" si="145"/>
        <v/>
      </c>
      <c r="D1616" s="60" t="str">
        <f t="shared" si="146"/>
        <v/>
      </c>
      <c r="E1616" s="61" t="str">
        <f>IF(A1616="","",InterestRate/VLOOKUP(PaymentFrqcy,Mapping!$A:$B,2,FALSE))</f>
        <v/>
      </c>
      <c r="F1616" s="62" t="str">
        <f>IF(A1616="","",PMT(E1616,Duration*VLOOKUP(PaymentFrqcy,Mapping!A:B,2,FALSE),LoanAmount,,VLOOKUP(PaymentsDue,Mapping!$A:$B,2,FALSE)))</f>
        <v/>
      </c>
      <c r="G1616" s="62" t="str">
        <f>IF(A1616="","",PPMT(E1616,A1616,Duration*VLOOKUP(PaymentFrqcy,Mapping!A:B,2,FALSE),LoanAmount,,VLOOKUP(PaymentsDue,Mapping!$A:$B,2,FALSE)))</f>
        <v/>
      </c>
      <c r="H1616" s="62" t="str">
        <f>IF(A1616="","",IPMT(E1616,A1616,Duration*VLOOKUP(PaymentFrqcy,Mapping!$A:$B,2,FALSE),LoanAmount,,VLOOKUP(PaymentsDue,Mapping!$A:$B,2,FALSE)))</f>
        <v/>
      </c>
      <c r="I1616" s="58" t="str">
        <f t="shared" si="147"/>
        <v/>
      </c>
      <c r="J1616" s="12" t="str">
        <f t="shared" si="148"/>
        <v/>
      </c>
      <c r="K1616" s="78" t="str">
        <f t="shared" si="149"/>
        <v/>
      </c>
    </row>
    <row r="1617" spans="1:11" x14ac:dyDescent="0.2">
      <c r="A1617" s="12" t="str">
        <f>IFERROR(IF(A1616+1&lt;=Duration*VLOOKUP(PaymentFrqcy,Mapping!A:B,2,FALSE),A1616+1,""),"")</f>
        <v/>
      </c>
      <c r="B1617" s="58" t="str">
        <f t="shared" si="150"/>
        <v/>
      </c>
      <c r="C1617" s="59" t="str">
        <f t="shared" si="145"/>
        <v/>
      </c>
      <c r="D1617" s="60" t="str">
        <f t="shared" si="146"/>
        <v/>
      </c>
      <c r="E1617" s="61" t="str">
        <f>IF(A1617="","",InterestRate/VLOOKUP(PaymentFrqcy,Mapping!$A:$B,2,FALSE))</f>
        <v/>
      </c>
      <c r="F1617" s="62" t="str">
        <f>IF(A1617="","",PMT(E1617,Duration*VLOOKUP(PaymentFrqcy,Mapping!A:B,2,FALSE),LoanAmount,,VLOOKUP(PaymentsDue,Mapping!$A:$B,2,FALSE)))</f>
        <v/>
      </c>
      <c r="G1617" s="62" t="str">
        <f>IF(A1617="","",PPMT(E1617,A1617,Duration*VLOOKUP(PaymentFrqcy,Mapping!A:B,2,FALSE),LoanAmount,,VLOOKUP(PaymentsDue,Mapping!$A:$B,2,FALSE)))</f>
        <v/>
      </c>
      <c r="H1617" s="62" t="str">
        <f>IF(A1617="","",IPMT(E1617,A1617,Duration*VLOOKUP(PaymentFrqcy,Mapping!$A:$B,2,FALSE),LoanAmount,,VLOOKUP(PaymentsDue,Mapping!$A:$B,2,FALSE)))</f>
        <v/>
      </c>
      <c r="I1617" s="58" t="str">
        <f t="shared" si="147"/>
        <v/>
      </c>
      <c r="J1617" s="12" t="str">
        <f t="shared" si="148"/>
        <v/>
      </c>
      <c r="K1617" s="78" t="str">
        <f t="shared" si="149"/>
        <v/>
      </c>
    </row>
    <row r="1618" spans="1:11" x14ac:dyDescent="0.2">
      <c r="A1618" s="12" t="str">
        <f>IFERROR(IF(A1617+1&lt;=Duration*VLOOKUP(PaymentFrqcy,Mapping!A:B,2,FALSE),A1617+1,""),"")</f>
        <v/>
      </c>
      <c r="B1618" s="58" t="str">
        <f t="shared" si="150"/>
        <v/>
      </c>
      <c r="C1618" s="59" t="str">
        <f t="shared" si="145"/>
        <v/>
      </c>
      <c r="D1618" s="60" t="str">
        <f t="shared" si="146"/>
        <v/>
      </c>
      <c r="E1618" s="61" t="str">
        <f>IF(A1618="","",InterestRate/VLOOKUP(PaymentFrqcy,Mapping!$A:$B,2,FALSE))</f>
        <v/>
      </c>
      <c r="F1618" s="62" t="str">
        <f>IF(A1618="","",PMT(E1618,Duration*VLOOKUP(PaymentFrqcy,Mapping!A:B,2,FALSE),LoanAmount,,VLOOKUP(PaymentsDue,Mapping!$A:$B,2,FALSE)))</f>
        <v/>
      </c>
      <c r="G1618" s="62" t="str">
        <f>IF(A1618="","",PPMT(E1618,A1618,Duration*VLOOKUP(PaymentFrqcy,Mapping!A:B,2,FALSE),LoanAmount,,VLOOKUP(PaymentsDue,Mapping!$A:$B,2,FALSE)))</f>
        <v/>
      </c>
      <c r="H1618" s="62" t="str">
        <f>IF(A1618="","",IPMT(E1618,A1618,Duration*VLOOKUP(PaymentFrqcy,Mapping!$A:$B,2,FALSE),LoanAmount,,VLOOKUP(PaymentsDue,Mapping!$A:$B,2,FALSE)))</f>
        <v/>
      </c>
      <c r="I1618" s="58" t="str">
        <f t="shared" si="147"/>
        <v/>
      </c>
      <c r="J1618" s="12" t="str">
        <f t="shared" si="148"/>
        <v/>
      </c>
      <c r="K1618" s="78" t="str">
        <f t="shared" si="149"/>
        <v/>
      </c>
    </row>
    <row r="1619" spans="1:11" x14ac:dyDescent="0.2">
      <c r="A1619" s="12" t="str">
        <f>IFERROR(IF(A1618+1&lt;=Duration*VLOOKUP(PaymentFrqcy,Mapping!A:B,2,FALSE),A1618+1,""),"")</f>
        <v/>
      </c>
      <c r="B1619" s="58" t="str">
        <f t="shared" si="150"/>
        <v/>
      </c>
      <c r="C1619" s="59" t="str">
        <f t="shared" si="145"/>
        <v/>
      </c>
      <c r="D1619" s="60" t="str">
        <f t="shared" si="146"/>
        <v/>
      </c>
      <c r="E1619" s="61" t="str">
        <f>IF(A1619="","",InterestRate/VLOOKUP(PaymentFrqcy,Mapping!$A:$B,2,FALSE))</f>
        <v/>
      </c>
      <c r="F1619" s="62" t="str">
        <f>IF(A1619="","",PMT(E1619,Duration*VLOOKUP(PaymentFrqcy,Mapping!A:B,2,FALSE),LoanAmount,,VLOOKUP(PaymentsDue,Mapping!$A:$B,2,FALSE)))</f>
        <v/>
      </c>
      <c r="G1619" s="62" t="str">
        <f>IF(A1619="","",PPMT(E1619,A1619,Duration*VLOOKUP(PaymentFrqcy,Mapping!A:B,2,FALSE),LoanAmount,,VLOOKUP(PaymentsDue,Mapping!$A:$B,2,FALSE)))</f>
        <v/>
      </c>
      <c r="H1619" s="62" t="str">
        <f>IF(A1619="","",IPMT(E1619,A1619,Duration*VLOOKUP(PaymentFrqcy,Mapping!$A:$B,2,FALSE),LoanAmount,,VLOOKUP(PaymentsDue,Mapping!$A:$B,2,FALSE)))</f>
        <v/>
      </c>
      <c r="I1619" s="58" t="str">
        <f t="shared" si="147"/>
        <v/>
      </c>
      <c r="J1619" s="12" t="str">
        <f t="shared" si="148"/>
        <v/>
      </c>
      <c r="K1619" s="78" t="str">
        <f t="shared" si="149"/>
        <v/>
      </c>
    </row>
    <row r="1620" spans="1:11" x14ac:dyDescent="0.2">
      <c r="A1620" s="12" t="str">
        <f>IFERROR(IF(A1619+1&lt;=Duration*VLOOKUP(PaymentFrqcy,Mapping!A:B,2,FALSE),A1619+1,""),"")</f>
        <v/>
      </c>
      <c r="B1620" s="58" t="str">
        <f t="shared" si="150"/>
        <v/>
      </c>
      <c r="C1620" s="59" t="str">
        <f t="shared" si="145"/>
        <v/>
      </c>
      <c r="D1620" s="60" t="str">
        <f t="shared" si="146"/>
        <v/>
      </c>
      <c r="E1620" s="61" t="str">
        <f>IF(A1620="","",InterestRate/VLOOKUP(PaymentFrqcy,Mapping!$A:$B,2,FALSE))</f>
        <v/>
      </c>
      <c r="F1620" s="62" t="str">
        <f>IF(A1620="","",PMT(E1620,Duration*VLOOKUP(PaymentFrqcy,Mapping!A:B,2,FALSE),LoanAmount,,VLOOKUP(PaymentsDue,Mapping!$A:$B,2,FALSE)))</f>
        <v/>
      </c>
      <c r="G1620" s="62" t="str">
        <f>IF(A1620="","",PPMT(E1620,A1620,Duration*VLOOKUP(PaymentFrqcy,Mapping!A:B,2,FALSE),LoanAmount,,VLOOKUP(PaymentsDue,Mapping!$A:$B,2,FALSE)))</f>
        <v/>
      </c>
      <c r="H1620" s="62" t="str">
        <f>IF(A1620="","",IPMT(E1620,A1620,Duration*VLOOKUP(PaymentFrqcy,Mapping!$A:$B,2,FALSE),LoanAmount,,VLOOKUP(PaymentsDue,Mapping!$A:$B,2,FALSE)))</f>
        <v/>
      </c>
      <c r="I1620" s="58" t="str">
        <f t="shared" si="147"/>
        <v/>
      </c>
      <c r="J1620" s="12" t="str">
        <f t="shared" si="148"/>
        <v/>
      </c>
      <c r="K1620" s="78" t="str">
        <f t="shared" si="149"/>
        <v/>
      </c>
    </row>
    <row r="1621" spans="1:11" x14ac:dyDescent="0.2">
      <c r="A1621" s="12" t="str">
        <f>IFERROR(IF(A1620+1&lt;=Duration*VLOOKUP(PaymentFrqcy,Mapping!A:B,2,FALSE),A1620+1,""),"")</f>
        <v/>
      </c>
      <c r="B1621" s="58" t="str">
        <f t="shared" si="150"/>
        <v/>
      </c>
      <c r="C1621" s="59" t="str">
        <f t="shared" si="145"/>
        <v/>
      </c>
      <c r="D1621" s="60" t="str">
        <f t="shared" si="146"/>
        <v/>
      </c>
      <c r="E1621" s="61" t="str">
        <f>IF(A1621="","",InterestRate/VLOOKUP(PaymentFrqcy,Mapping!$A:$B,2,FALSE))</f>
        <v/>
      </c>
      <c r="F1621" s="62" t="str">
        <f>IF(A1621="","",PMT(E1621,Duration*VLOOKUP(PaymentFrqcy,Mapping!A:B,2,FALSE),LoanAmount,,VLOOKUP(PaymentsDue,Mapping!$A:$B,2,FALSE)))</f>
        <v/>
      </c>
      <c r="G1621" s="62" t="str">
        <f>IF(A1621="","",PPMT(E1621,A1621,Duration*VLOOKUP(PaymentFrqcy,Mapping!A:B,2,FALSE),LoanAmount,,VLOOKUP(PaymentsDue,Mapping!$A:$B,2,FALSE)))</f>
        <v/>
      </c>
      <c r="H1621" s="62" t="str">
        <f>IF(A1621="","",IPMT(E1621,A1621,Duration*VLOOKUP(PaymentFrqcy,Mapping!$A:$B,2,FALSE),LoanAmount,,VLOOKUP(PaymentsDue,Mapping!$A:$B,2,FALSE)))</f>
        <v/>
      </c>
      <c r="I1621" s="58" t="str">
        <f t="shared" si="147"/>
        <v/>
      </c>
      <c r="J1621" s="12" t="str">
        <f t="shared" si="148"/>
        <v/>
      </c>
      <c r="K1621" s="78" t="str">
        <f t="shared" si="149"/>
        <v/>
      </c>
    </row>
    <row r="1622" spans="1:11" x14ac:dyDescent="0.2">
      <c r="A1622" s="12" t="str">
        <f>IFERROR(IF(A1621+1&lt;=Duration*VLOOKUP(PaymentFrqcy,Mapping!A:B,2,FALSE),A1621+1,""),"")</f>
        <v/>
      </c>
      <c r="B1622" s="58" t="str">
        <f t="shared" si="150"/>
        <v/>
      </c>
      <c r="C1622" s="59" t="str">
        <f t="shared" si="145"/>
        <v/>
      </c>
      <c r="D1622" s="60" t="str">
        <f t="shared" si="146"/>
        <v/>
      </c>
      <c r="E1622" s="61" t="str">
        <f>IF(A1622="","",InterestRate/VLOOKUP(PaymentFrqcy,Mapping!$A:$B,2,FALSE))</f>
        <v/>
      </c>
      <c r="F1622" s="62" t="str">
        <f>IF(A1622="","",PMT(E1622,Duration*VLOOKUP(PaymentFrqcy,Mapping!A:B,2,FALSE),LoanAmount,,VLOOKUP(PaymentsDue,Mapping!$A:$B,2,FALSE)))</f>
        <v/>
      </c>
      <c r="G1622" s="62" t="str">
        <f>IF(A1622="","",PPMT(E1622,A1622,Duration*VLOOKUP(PaymentFrqcy,Mapping!A:B,2,FALSE),LoanAmount,,VLOOKUP(PaymentsDue,Mapping!$A:$B,2,FALSE)))</f>
        <v/>
      </c>
      <c r="H1622" s="62" t="str">
        <f>IF(A1622="","",IPMT(E1622,A1622,Duration*VLOOKUP(PaymentFrqcy,Mapping!$A:$B,2,FALSE),LoanAmount,,VLOOKUP(PaymentsDue,Mapping!$A:$B,2,FALSE)))</f>
        <v/>
      </c>
      <c r="I1622" s="58" t="str">
        <f t="shared" si="147"/>
        <v/>
      </c>
      <c r="J1622" s="12" t="str">
        <f t="shared" si="148"/>
        <v/>
      </c>
      <c r="K1622" s="78" t="str">
        <f t="shared" si="149"/>
        <v/>
      </c>
    </row>
    <row r="1623" spans="1:11" x14ac:dyDescent="0.2">
      <c r="A1623" s="12" t="str">
        <f>IFERROR(IF(A1622+1&lt;=Duration*VLOOKUP(PaymentFrqcy,Mapping!A:B,2,FALSE),A1622+1,""),"")</f>
        <v/>
      </c>
      <c r="B1623" s="58" t="str">
        <f t="shared" si="150"/>
        <v/>
      </c>
      <c r="C1623" s="59" t="str">
        <f t="shared" si="145"/>
        <v/>
      </c>
      <c r="D1623" s="60" t="str">
        <f t="shared" si="146"/>
        <v/>
      </c>
      <c r="E1623" s="61" t="str">
        <f>IF(A1623="","",InterestRate/VLOOKUP(PaymentFrqcy,Mapping!$A:$B,2,FALSE))</f>
        <v/>
      </c>
      <c r="F1623" s="62" t="str">
        <f>IF(A1623="","",PMT(E1623,Duration*VLOOKUP(PaymentFrqcy,Mapping!A:B,2,FALSE),LoanAmount,,VLOOKUP(PaymentsDue,Mapping!$A:$B,2,FALSE)))</f>
        <v/>
      </c>
      <c r="G1623" s="62" t="str">
        <f>IF(A1623="","",PPMT(E1623,A1623,Duration*VLOOKUP(PaymentFrqcy,Mapping!A:B,2,FALSE),LoanAmount,,VLOOKUP(PaymentsDue,Mapping!$A:$B,2,FALSE)))</f>
        <v/>
      </c>
      <c r="H1623" s="62" t="str">
        <f>IF(A1623="","",IPMT(E1623,A1623,Duration*VLOOKUP(PaymentFrqcy,Mapping!$A:$B,2,FALSE),LoanAmount,,VLOOKUP(PaymentsDue,Mapping!$A:$B,2,FALSE)))</f>
        <v/>
      </c>
      <c r="I1623" s="58" t="str">
        <f t="shared" si="147"/>
        <v/>
      </c>
      <c r="J1623" s="12" t="str">
        <f t="shared" si="148"/>
        <v/>
      </c>
      <c r="K1623" s="78" t="str">
        <f t="shared" si="149"/>
        <v/>
      </c>
    </row>
    <row r="1624" spans="1:11" x14ac:dyDescent="0.2">
      <c r="A1624" s="12" t="str">
        <f>IFERROR(IF(A1623+1&lt;=Duration*VLOOKUP(PaymentFrqcy,Mapping!A:B,2,FALSE),A1623+1,""),"")</f>
        <v/>
      </c>
      <c r="B1624" s="58" t="str">
        <f t="shared" si="150"/>
        <v/>
      </c>
      <c r="C1624" s="59" t="str">
        <f t="shared" si="145"/>
        <v/>
      </c>
      <c r="D1624" s="60" t="str">
        <f t="shared" si="146"/>
        <v/>
      </c>
      <c r="E1624" s="61" t="str">
        <f>IF(A1624="","",InterestRate/VLOOKUP(PaymentFrqcy,Mapping!$A:$B,2,FALSE))</f>
        <v/>
      </c>
      <c r="F1624" s="62" t="str">
        <f>IF(A1624="","",PMT(E1624,Duration*VLOOKUP(PaymentFrqcy,Mapping!A:B,2,FALSE),LoanAmount,,VLOOKUP(PaymentsDue,Mapping!$A:$B,2,FALSE)))</f>
        <v/>
      </c>
      <c r="G1624" s="62" t="str">
        <f>IF(A1624="","",PPMT(E1624,A1624,Duration*VLOOKUP(PaymentFrqcy,Mapping!A:B,2,FALSE),LoanAmount,,VLOOKUP(PaymentsDue,Mapping!$A:$B,2,FALSE)))</f>
        <v/>
      </c>
      <c r="H1624" s="62" t="str">
        <f>IF(A1624="","",IPMT(E1624,A1624,Duration*VLOOKUP(PaymentFrqcy,Mapping!$A:$B,2,FALSE),LoanAmount,,VLOOKUP(PaymentsDue,Mapping!$A:$B,2,FALSE)))</f>
        <v/>
      </c>
      <c r="I1624" s="58" t="str">
        <f t="shared" si="147"/>
        <v/>
      </c>
      <c r="J1624" s="12" t="str">
        <f t="shared" si="148"/>
        <v/>
      </c>
      <c r="K1624" s="78" t="str">
        <f t="shared" si="149"/>
        <v/>
      </c>
    </row>
    <row r="1625" spans="1:11" x14ac:dyDescent="0.2">
      <c r="A1625" s="12" t="str">
        <f>IFERROR(IF(A1624+1&lt;=Duration*VLOOKUP(PaymentFrqcy,Mapping!A:B,2,FALSE),A1624+1,""),"")</f>
        <v/>
      </c>
      <c r="B1625" s="58" t="str">
        <f t="shared" si="150"/>
        <v/>
      </c>
      <c r="C1625" s="59" t="str">
        <f t="shared" si="145"/>
        <v/>
      </c>
      <c r="D1625" s="60" t="str">
        <f t="shared" si="146"/>
        <v/>
      </c>
      <c r="E1625" s="61" t="str">
        <f>IF(A1625="","",InterestRate/VLOOKUP(PaymentFrqcy,Mapping!$A:$B,2,FALSE))</f>
        <v/>
      </c>
      <c r="F1625" s="62" t="str">
        <f>IF(A1625="","",PMT(E1625,Duration*VLOOKUP(PaymentFrqcy,Mapping!A:B,2,FALSE),LoanAmount,,VLOOKUP(PaymentsDue,Mapping!$A:$B,2,FALSE)))</f>
        <v/>
      </c>
      <c r="G1625" s="62" t="str">
        <f>IF(A1625="","",PPMT(E1625,A1625,Duration*VLOOKUP(PaymentFrqcy,Mapping!A:B,2,FALSE),LoanAmount,,VLOOKUP(PaymentsDue,Mapping!$A:$B,2,FALSE)))</f>
        <v/>
      </c>
      <c r="H1625" s="62" t="str">
        <f>IF(A1625="","",IPMT(E1625,A1625,Duration*VLOOKUP(PaymentFrqcy,Mapping!$A:$B,2,FALSE),LoanAmount,,VLOOKUP(PaymentsDue,Mapping!$A:$B,2,FALSE)))</f>
        <v/>
      </c>
      <c r="I1625" s="58" t="str">
        <f t="shared" si="147"/>
        <v/>
      </c>
      <c r="J1625" s="12" t="str">
        <f t="shared" si="148"/>
        <v/>
      </c>
      <c r="K1625" s="78" t="str">
        <f t="shared" si="149"/>
        <v/>
      </c>
    </row>
    <row r="1626" spans="1:11" x14ac:dyDescent="0.2">
      <c r="A1626" s="12" t="str">
        <f>IFERROR(IF(A1625+1&lt;=Duration*VLOOKUP(PaymentFrqcy,Mapping!A:B,2,FALSE),A1625+1,""),"")</f>
        <v/>
      </c>
      <c r="B1626" s="58" t="str">
        <f t="shared" si="150"/>
        <v/>
      </c>
      <c r="C1626" s="59" t="str">
        <f t="shared" si="145"/>
        <v/>
      </c>
      <c r="D1626" s="60" t="str">
        <f t="shared" si="146"/>
        <v/>
      </c>
      <c r="E1626" s="61" t="str">
        <f>IF(A1626="","",InterestRate/VLOOKUP(PaymentFrqcy,Mapping!$A:$B,2,FALSE))</f>
        <v/>
      </c>
      <c r="F1626" s="62" t="str">
        <f>IF(A1626="","",PMT(E1626,Duration*VLOOKUP(PaymentFrqcy,Mapping!A:B,2,FALSE),LoanAmount,,VLOOKUP(PaymentsDue,Mapping!$A:$B,2,FALSE)))</f>
        <v/>
      </c>
      <c r="G1626" s="62" t="str">
        <f>IF(A1626="","",PPMT(E1626,A1626,Duration*VLOOKUP(PaymentFrqcy,Mapping!A:B,2,FALSE),LoanAmount,,VLOOKUP(PaymentsDue,Mapping!$A:$B,2,FALSE)))</f>
        <v/>
      </c>
      <c r="H1626" s="62" t="str">
        <f>IF(A1626="","",IPMT(E1626,A1626,Duration*VLOOKUP(PaymentFrqcy,Mapping!$A:$B,2,FALSE),LoanAmount,,VLOOKUP(PaymentsDue,Mapping!$A:$B,2,FALSE)))</f>
        <v/>
      </c>
      <c r="I1626" s="58" t="str">
        <f t="shared" si="147"/>
        <v/>
      </c>
      <c r="J1626" s="12" t="str">
        <f t="shared" si="148"/>
        <v/>
      </c>
      <c r="K1626" s="78" t="str">
        <f t="shared" si="149"/>
        <v/>
      </c>
    </row>
    <row r="1627" spans="1:11" x14ac:dyDescent="0.2">
      <c r="A1627" s="12" t="str">
        <f>IFERROR(IF(A1626+1&lt;=Duration*VLOOKUP(PaymentFrqcy,Mapping!A:B,2,FALSE),A1626+1,""),"")</f>
        <v/>
      </c>
      <c r="B1627" s="58" t="str">
        <f t="shared" si="150"/>
        <v/>
      </c>
      <c r="C1627" s="59" t="str">
        <f t="shared" si="145"/>
        <v/>
      </c>
      <c r="D1627" s="60" t="str">
        <f t="shared" si="146"/>
        <v/>
      </c>
      <c r="E1627" s="61" t="str">
        <f>IF(A1627="","",InterestRate/VLOOKUP(PaymentFrqcy,Mapping!$A:$B,2,FALSE))</f>
        <v/>
      </c>
      <c r="F1627" s="62" t="str">
        <f>IF(A1627="","",PMT(E1627,Duration*VLOOKUP(PaymentFrqcy,Mapping!A:B,2,FALSE),LoanAmount,,VLOOKUP(PaymentsDue,Mapping!$A:$B,2,FALSE)))</f>
        <v/>
      </c>
      <c r="G1627" s="62" t="str">
        <f>IF(A1627="","",PPMT(E1627,A1627,Duration*VLOOKUP(PaymentFrqcy,Mapping!A:B,2,FALSE),LoanAmount,,VLOOKUP(PaymentsDue,Mapping!$A:$B,2,FALSE)))</f>
        <v/>
      </c>
      <c r="H1627" s="62" t="str">
        <f>IF(A1627="","",IPMT(E1627,A1627,Duration*VLOOKUP(PaymentFrqcy,Mapping!$A:$B,2,FALSE),LoanAmount,,VLOOKUP(PaymentsDue,Mapping!$A:$B,2,FALSE)))</f>
        <v/>
      </c>
      <c r="I1627" s="58" t="str">
        <f t="shared" si="147"/>
        <v/>
      </c>
      <c r="J1627" s="12" t="str">
        <f t="shared" si="148"/>
        <v/>
      </c>
      <c r="K1627" s="78" t="str">
        <f t="shared" si="149"/>
        <v/>
      </c>
    </row>
    <row r="1628" spans="1:11" x14ac:dyDescent="0.2">
      <c r="A1628" s="12" t="str">
        <f>IFERROR(IF(A1627+1&lt;=Duration*VLOOKUP(PaymentFrqcy,Mapping!A:B,2,FALSE),A1627+1,""),"")</f>
        <v/>
      </c>
      <c r="B1628" s="58" t="str">
        <f t="shared" si="150"/>
        <v/>
      </c>
      <c r="C1628" s="59" t="str">
        <f t="shared" si="145"/>
        <v/>
      </c>
      <c r="D1628" s="60" t="str">
        <f t="shared" si="146"/>
        <v/>
      </c>
      <c r="E1628" s="61" t="str">
        <f>IF(A1628="","",InterestRate/VLOOKUP(PaymentFrqcy,Mapping!$A:$B,2,FALSE))</f>
        <v/>
      </c>
      <c r="F1628" s="62" t="str">
        <f>IF(A1628="","",PMT(E1628,Duration*VLOOKUP(PaymentFrqcy,Mapping!A:B,2,FALSE),LoanAmount,,VLOOKUP(PaymentsDue,Mapping!$A:$B,2,FALSE)))</f>
        <v/>
      </c>
      <c r="G1628" s="62" t="str">
        <f>IF(A1628="","",PPMT(E1628,A1628,Duration*VLOOKUP(PaymentFrqcy,Mapping!A:B,2,FALSE),LoanAmount,,VLOOKUP(PaymentsDue,Mapping!$A:$B,2,FALSE)))</f>
        <v/>
      </c>
      <c r="H1628" s="62" t="str">
        <f>IF(A1628="","",IPMT(E1628,A1628,Duration*VLOOKUP(PaymentFrqcy,Mapping!$A:$B,2,FALSE),LoanAmount,,VLOOKUP(PaymentsDue,Mapping!$A:$B,2,FALSE)))</f>
        <v/>
      </c>
      <c r="I1628" s="58" t="str">
        <f t="shared" si="147"/>
        <v/>
      </c>
      <c r="J1628" s="12" t="str">
        <f t="shared" si="148"/>
        <v/>
      </c>
      <c r="K1628" s="78" t="str">
        <f t="shared" si="149"/>
        <v/>
      </c>
    </row>
    <row r="1629" spans="1:11" x14ac:dyDescent="0.2">
      <c r="A1629" s="12" t="str">
        <f>IFERROR(IF(A1628+1&lt;=Duration*VLOOKUP(PaymentFrqcy,Mapping!A:B,2,FALSE),A1628+1,""),"")</f>
        <v/>
      </c>
      <c r="B1629" s="58" t="str">
        <f t="shared" si="150"/>
        <v/>
      </c>
      <c r="C1629" s="59" t="str">
        <f t="shared" si="145"/>
        <v/>
      </c>
      <c r="D1629" s="60" t="str">
        <f t="shared" si="146"/>
        <v/>
      </c>
      <c r="E1629" s="61" t="str">
        <f>IF(A1629="","",InterestRate/VLOOKUP(PaymentFrqcy,Mapping!$A:$B,2,FALSE))</f>
        <v/>
      </c>
      <c r="F1629" s="62" t="str">
        <f>IF(A1629="","",PMT(E1629,Duration*VLOOKUP(PaymentFrqcy,Mapping!A:B,2,FALSE),LoanAmount,,VLOOKUP(PaymentsDue,Mapping!$A:$B,2,FALSE)))</f>
        <v/>
      </c>
      <c r="G1629" s="62" t="str">
        <f>IF(A1629="","",PPMT(E1629,A1629,Duration*VLOOKUP(PaymentFrqcy,Mapping!A:B,2,FALSE),LoanAmount,,VLOOKUP(PaymentsDue,Mapping!$A:$B,2,FALSE)))</f>
        <v/>
      </c>
      <c r="H1629" s="62" t="str">
        <f>IF(A1629="","",IPMT(E1629,A1629,Duration*VLOOKUP(PaymentFrqcy,Mapping!$A:$B,2,FALSE),LoanAmount,,VLOOKUP(PaymentsDue,Mapping!$A:$B,2,FALSE)))</f>
        <v/>
      </c>
      <c r="I1629" s="58" t="str">
        <f t="shared" si="147"/>
        <v/>
      </c>
      <c r="J1629" s="12" t="str">
        <f t="shared" si="148"/>
        <v/>
      </c>
      <c r="K1629" s="78" t="str">
        <f t="shared" si="149"/>
        <v/>
      </c>
    </row>
    <row r="1630" spans="1:11" x14ac:dyDescent="0.2">
      <c r="A1630" s="12" t="str">
        <f>IFERROR(IF(A1629+1&lt;=Duration*VLOOKUP(PaymentFrqcy,Mapping!A:B,2,FALSE),A1629+1,""),"")</f>
        <v/>
      </c>
      <c r="B1630" s="58" t="str">
        <f t="shared" si="150"/>
        <v/>
      </c>
      <c r="C1630" s="59" t="str">
        <f t="shared" si="145"/>
        <v/>
      </c>
      <c r="D1630" s="60" t="str">
        <f t="shared" si="146"/>
        <v/>
      </c>
      <c r="E1630" s="61" t="str">
        <f>IF(A1630="","",InterestRate/VLOOKUP(PaymentFrqcy,Mapping!$A:$B,2,FALSE))</f>
        <v/>
      </c>
      <c r="F1630" s="62" t="str">
        <f>IF(A1630="","",PMT(E1630,Duration*VLOOKUP(PaymentFrqcy,Mapping!A:B,2,FALSE),LoanAmount,,VLOOKUP(PaymentsDue,Mapping!$A:$B,2,FALSE)))</f>
        <v/>
      </c>
      <c r="G1630" s="62" t="str">
        <f>IF(A1630="","",PPMT(E1630,A1630,Duration*VLOOKUP(PaymentFrqcy,Mapping!A:B,2,FALSE),LoanAmount,,VLOOKUP(PaymentsDue,Mapping!$A:$B,2,FALSE)))</f>
        <v/>
      </c>
      <c r="H1630" s="62" t="str">
        <f>IF(A1630="","",IPMT(E1630,A1630,Duration*VLOOKUP(PaymentFrqcy,Mapping!$A:$B,2,FALSE),LoanAmount,,VLOOKUP(PaymentsDue,Mapping!$A:$B,2,FALSE)))</f>
        <v/>
      </c>
      <c r="I1630" s="58" t="str">
        <f t="shared" si="147"/>
        <v/>
      </c>
      <c r="J1630" s="12" t="str">
        <f t="shared" si="148"/>
        <v/>
      </c>
      <c r="K1630" s="78" t="str">
        <f t="shared" si="149"/>
        <v/>
      </c>
    </row>
    <row r="1631" spans="1:11" x14ac:dyDescent="0.2">
      <c r="A1631" s="12" t="str">
        <f>IFERROR(IF(A1630+1&lt;=Duration*VLOOKUP(PaymentFrqcy,Mapping!A:B,2,FALSE),A1630+1,""),"")</f>
        <v/>
      </c>
      <c r="B1631" s="58" t="str">
        <f t="shared" si="150"/>
        <v/>
      </c>
      <c r="C1631" s="59" t="str">
        <f t="shared" si="145"/>
        <v/>
      </c>
      <c r="D1631" s="60" t="str">
        <f t="shared" si="146"/>
        <v/>
      </c>
      <c r="E1631" s="61" t="str">
        <f>IF(A1631="","",InterestRate/VLOOKUP(PaymentFrqcy,Mapping!$A:$B,2,FALSE))</f>
        <v/>
      </c>
      <c r="F1631" s="62" t="str">
        <f>IF(A1631="","",PMT(E1631,Duration*VLOOKUP(PaymentFrqcy,Mapping!A:B,2,FALSE),LoanAmount,,VLOOKUP(PaymentsDue,Mapping!$A:$B,2,FALSE)))</f>
        <v/>
      </c>
      <c r="G1631" s="62" t="str">
        <f>IF(A1631="","",PPMT(E1631,A1631,Duration*VLOOKUP(PaymentFrqcy,Mapping!A:B,2,FALSE),LoanAmount,,VLOOKUP(PaymentsDue,Mapping!$A:$B,2,FALSE)))</f>
        <v/>
      </c>
      <c r="H1631" s="62" t="str">
        <f>IF(A1631="","",IPMT(E1631,A1631,Duration*VLOOKUP(PaymentFrqcy,Mapping!$A:$B,2,FALSE),LoanAmount,,VLOOKUP(PaymentsDue,Mapping!$A:$B,2,FALSE)))</f>
        <v/>
      </c>
      <c r="I1631" s="58" t="str">
        <f t="shared" si="147"/>
        <v/>
      </c>
      <c r="J1631" s="12" t="str">
        <f t="shared" si="148"/>
        <v/>
      </c>
      <c r="K1631" s="78" t="str">
        <f t="shared" si="149"/>
        <v/>
      </c>
    </row>
    <row r="1632" spans="1:11" x14ac:dyDescent="0.2">
      <c r="A1632" s="12" t="str">
        <f>IFERROR(IF(A1631+1&lt;=Duration*VLOOKUP(PaymentFrqcy,Mapping!A:B,2,FALSE),A1631+1,""),"")</f>
        <v/>
      </c>
      <c r="B1632" s="58" t="str">
        <f t="shared" si="150"/>
        <v/>
      </c>
      <c r="C1632" s="59" t="str">
        <f t="shared" si="145"/>
        <v/>
      </c>
      <c r="D1632" s="60" t="str">
        <f t="shared" si="146"/>
        <v/>
      </c>
      <c r="E1632" s="61" t="str">
        <f>IF(A1632="","",InterestRate/VLOOKUP(PaymentFrqcy,Mapping!$A:$B,2,FALSE))</f>
        <v/>
      </c>
      <c r="F1632" s="62" t="str">
        <f>IF(A1632="","",PMT(E1632,Duration*VLOOKUP(PaymentFrqcy,Mapping!A:B,2,FALSE),LoanAmount,,VLOOKUP(PaymentsDue,Mapping!$A:$B,2,FALSE)))</f>
        <v/>
      </c>
      <c r="G1632" s="62" t="str">
        <f>IF(A1632="","",PPMT(E1632,A1632,Duration*VLOOKUP(PaymentFrqcy,Mapping!A:B,2,FALSE),LoanAmount,,VLOOKUP(PaymentsDue,Mapping!$A:$B,2,FALSE)))</f>
        <v/>
      </c>
      <c r="H1632" s="62" t="str">
        <f>IF(A1632="","",IPMT(E1632,A1632,Duration*VLOOKUP(PaymentFrqcy,Mapping!$A:$B,2,FALSE),LoanAmount,,VLOOKUP(PaymentsDue,Mapping!$A:$B,2,FALSE)))</f>
        <v/>
      </c>
      <c r="I1632" s="58" t="str">
        <f t="shared" si="147"/>
        <v/>
      </c>
      <c r="J1632" s="12" t="str">
        <f t="shared" si="148"/>
        <v/>
      </c>
      <c r="K1632" s="78" t="str">
        <f t="shared" si="149"/>
        <v/>
      </c>
    </row>
    <row r="1633" spans="1:11" x14ac:dyDescent="0.2">
      <c r="A1633" s="12" t="str">
        <f>IFERROR(IF(A1632+1&lt;=Duration*VLOOKUP(PaymentFrqcy,Mapping!A:B,2,FALSE),A1632+1,""),"")</f>
        <v/>
      </c>
      <c r="B1633" s="58" t="str">
        <f t="shared" si="150"/>
        <v/>
      </c>
      <c r="C1633" s="59" t="str">
        <f t="shared" si="145"/>
        <v/>
      </c>
      <c r="D1633" s="60" t="str">
        <f t="shared" si="146"/>
        <v/>
      </c>
      <c r="E1633" s="61" t="str">
        <f>IF(A1633="","",InterestRate/VLOOKUP(PaymentFrqcy,Mapping!$A:$B,2,FALSE))</f>
        <v/>
      </c>
      <c r="F1633" s="62" t="str">
        <f>IF(A1633="","",PMT(E1633,Duration*VLOOKUP(PaymentFrqcy,Mapping!A:B,2,FALSE),LoanAmount,,VLOOKUP(PaymentsDue,Mapping!$A:$B,2,FALSE)))</f>
        <v/>
      </c>
      <c r="G1633" s="62" t="str">
        <f>IF(A1633="","",PPMT(E1633,A1633,Duration*VLOOKUP(PaymentFrqcy,Mapping!A:B,2,FALSE),LoanAmount,,VLOOKUP(PaymentsDue,Mapping!$A:$B,2,FALSE)))</f>
        <v/>
      </c>
      <c r="H1633" s="62" t="str">
        <f>IF(A1633="","",IPMT(E1633,A1633,Duration*VLOOKUP(PaymentFrqcy,Mapping!$A:$B,2,FALSE),LoanAmount,,VLOOKUP(PaymentsDue,Mapping!$A:$B,2,FALSE)))</f>
        <v/>
      </c>
      <c r="I1633" s="58" t="str">
        <f t="shared" si="147"/>
        <v/>
      </c>
      <c r="J1633" s="12" t="str">
        <f t="shared" si="148"/>
        <v/>
      </c>
      <c r="K1633" s="78" t="str">
        <f t="shared" si="149"/>
        <v/>
      </c>
    </row>
    <row r="1634" spans="1:11" x14ac:dyDescent="0.2">
      <c r="A1634" s="12" t="str">
        <f>IFERROR(IF(A1633+1&lt;=Duration*VLOOKUP(PaymentFrqcy,Mapping!A:B,2,FALSE),A1633+1,""),"")</f>
        <v/>
      </c>
      <c r="B1634" s="58" t="str">
        <f t="shared" si="150"/>
        <v/>
      </c>
      <c r="C1634" s="59" t="str">
        <f t="shared" si="145"/>
        <v/>
      </c>
      <c r="D1634" s="60" t="str">
        <f t="shared" si="146"/>
        <v/>
      </c>
      <c r="E1634" s="61" t="str">
        <f>IF(A1634="","",InterestRate/VLOOKUP(PaymentFrqcy,Mapping!$A:$B,2,FALSE))</f>
        <v/>
      </c>
      <c r="F1634" s="62" t="str">
        <f>IF(A1634="","",PMT(E1634,Duration*VLOOKUP(PaymentFrqcy,Mapping!A:B,2,FALSE),LoanAmount,,VLOOKUP(PaymentsDue,Mapping!$A:$B,2,FALSE)))</f>
        <v/>
      </c>
      <c r="G1634" s="62" t="str">
        <f>IF(A1634="","",PPMT(E1634,A1634,Duration*VLOOKUP(PaymentFrqcy,Mapping!A:B,2,FALSE),LoanAmount,,VLOOKUP(PaymentsDue,Mapping!$A:$B,2,FALSE)))</f>
        <v/>
      </c>
      <c r="H1634" s="62" t="str">
        <f>IF(A1634="","",IPMT(E1634,A1634,Duration*VLOOKUP(PaymentFrqcy,Mapping!$A:$B,2,FALSE),LoanAmount,,VLOOKUP(PaymentsDue,Mapping!$A:$B,2,FALSE)))</f>
        <v/>
      </c>
      <c r="I1634" s="58" t="str">
        <f t="shared" si="147"/>
        <v/>
      </c>
      <c r="J1634" s="12" t="str">
        <f t="shared" si="148"/>
        <v/>
      </c>
      <c r="K1634" s="78" t="str">
        <f t="shared" si="149"/>
        <v/>
      </c>
    </row>
    <row r="1635" spans="1:11" x14ac:dyDescent="0.2">
      <c r="A1635" s="12" t="str">
        <f>IFERROR(IF(A1634+1&lt;=Duration*VLOOKUP(PaymentFrqcy,Mapping!A:B,2,FALSE),A1634+1,""),"")</f>
        <v/>
      </c>
      <c r="B1635" s="58" t="str">
        <f t="shared" si="150"/>
        <v/>
      </c>
      <c r="C1635" s="59" t="str">
        <f t="shared" si="145"/>
        <v/>
      </c>
      <c r="D1635" s="60" t="str">
        <f t="shared" si="146"/>
        <v/>
      </c>
      <c r="E1635" s="61" t="str">
        <f>IF(A1635="","",InterestRate/VLOOKUP(PaymentFrqcy,Mapping!$A:$B,2,FALSE))</f>
        <v/>
      </c>
      <c r="F1635" s="62" t="str">
        <f>IF(A1635="","",PMT(E1635,Duration*VLOOKUP(PaymentFrqcy,Mapping!A:B,2,FALSE),LoanAmount,,VLOOKUP(PaymentsDue,Mapping!$A:$B,2,FALSE)))</f>
        <v/>
      </c>
      <c r="G1635" s="62" t="str">
        <f>IF(A1635="","",PPMT(E1635,A1635,Duration*VLOOKUP(PaymentFrqcy,Mapping!A:B,2,FALSE),LoanAmount,,VLOOKUP(PaymentsDue,Mapping!$A:$B,2,FALSE)))</f>
        <v/>
      </c>
      <c r="H1635" s="62" t="str">
        <f>IF(A1635="","",IPMT(E1635,A1635,Duration*VLOOKUP(PaymentFrqcy,Mapping!$A:$B,2,FALSE),LoanAmount,,VLOOKUP(PaymentsDue,Mapping!$A:$B,2,FALSE)))</f>
        <v/>
      </c>
      <c r="I1635" s="58" t="str">
        <f t="shared" si="147"/>
        <v/>
      </c>
      <c r="J1635" s="12" t="str">
        <f t="shared" si="148"/>
        <v/>
      </c>
      <c r="K1635" s="78" t="str">
        <f t="shared" si="149"/>
        <v/>
      </c>
    </row>
    <row r="1636" spans="1:11" x14ac:dyDescent="0.2">
      <c r="A1636" s="12" t="str">
        <f>IFERROR(IF(A1635+1&lt;=Duration*VLOOKUP(PaymentFrqcy,Mapping!A:B,2,FALSE),A1635+1,""),"")</f>
        <v/>
      </c>
      <c r="B1636" s="58" t="str">
        <f t="shared" si="150"/>
        <v/>
      </c>
      <c r="C1636" s="59" t="str">
        <f t="shared" si="145"/>
        <v/>
      </c>
      <c r="D1636" s="60" t="str">
        <f t="shared" si="146"/>
        <v/>
      </c>
      <c r="E1636" s="61" t="str">
        <f>IF(A1636="","",InterestRate/VLOOKUP(PaymentFrqcy,Mapping!$A:$B,2,FALSE))</f>
        <v/>
      </c>
      <c r="F1636" s="62" t="str">
        <f>IF(A1636="","",PMT(E1636,Duration*VLOOKUP(PaymentFrqcy,Mapping!A:B,2,FALSE),LoanAmount,,VLOOKUP(PaymentsDue,Mapping!$A:$B,2,FALSE)))</f>
        <v/>
      </c>
      <c r="G1636" s="62" t="str">
        <f>IF(A1636="","",PPMT(E1636,A1636,Duration*VLOOKUP(PaymentFrqcy,Mapping!A:B,2,FALSE),LoanAmount,,VLOOKUP(PaymentsDue,Mapping!$A:$B,2,FALSE)))</f>
        <v/>
      </c>
      <c r="H1636" s="62" t="str">
        <f>IF(A1636="","",IPMT(E1636,A1636,Duration*VLOOKUP(PaymentFrqcy,Mapping!$A:$B,2,FALSE),LoanAmount,,VLOOKUP(PaymentsDue,Mapping!$A:$B,2,FALSE)))</f>
        <v/>
      </c>
      <c r="I1636" s="58" t="str">
        <f t="shared" si="147"/>
        <v/>
      </c>
      <c r="J1636" s="12" t="str">
        <f t="shared" si="148"/>
        <v/>
      </c>
      <c r="K1636" s="78" t="str">
        <f t="shared" si="149"/>
        <v/>
      </c>
    </row>
    <row r="1637" spans="1:11" x14ac:dyDescent="0.2">
      <c r="A1637" s="12" t="str">
        <f>IFERROR(IF(A1636+1&lt;=Duration*VLOOKUP(PaymentFrqcy,Mapping!A:B,2,FALSE),A1636+1,""),"")</f>
        <v/>
      </c>
      <c r="B1637" s="58" t="str">
        <f t="shared" si="150"/>
        <v/>
      </c>
      <c r="C1637" s="59" t="str">
        <f t="shared" si="145"/>
        <v/>
      </c>
      <c r="D1637" s="60" t="str">
        <f t="shared" si="146"/>
        <v/>
      </c>
      <c r="E1637" s="61" t="str">
        <f>IF(A1637="","",InterestRate/VLOOKUP(PaymentFrqcy,Mapping!$A:$B,2,FALSE))</f>
        <v/>
      </c>
      <c r="F1637" s="62" t="str">
        <f>IF(A1637="","",PMT(E1637,Duration*VLOOKUP(PaymentFrqcy,Mapping!A:B,2,FALSE),LoanAmount,,VLOOKUP(PaymentsDue,Mapping!$A:$B,2,FALSE)))</f>
        <v/>
      </c>
      <c r="G1637" s="62" t="str">
        <f>IF(A1637="","",PPMT(E1637,A1637,Duration*VLOOKUP(PaymentFrqcy,Mapping!A:B,2,FALSE),LoanAmount,,VLOOKUP(PaymentsDue,Mapping!$A:$B,2,FALSE)))</f>
        <v/>
      </c>
      <c r="H1637" s="62" t="str">
        <f>IF(A1637="","",IPMT(E1637,A1637,Duration*VLOOKUP(PaymentFrqcy,Mapping!$A:$B,2,FALSE),LoanAmount,,VLOOKUP(PaymentsDue,Mapping!$A:$B,2,FALSE)))</f>
        <v/>
      </c>
      <c r="I1637" s="58" t="str">
        <f t="shared" si="147"/>
        <v/>
      </c>
      <c r="J1637" s="12" t="str">
        <f t="shared" si="148"/>
        <v/>
      </c>
      <c r="K1637" s="78" t="str">
        <f t="shared" si="149"/>
        <v/>
      </c>
    </row>
    <row r="1638" spans="1:11" x14ac:dyDescent="0.2">
      <c r="A1638" s="12" t="str">
        <f>IFERROR(IF(A1637+1&lt;=Duration*VLOOKUP(PaymentFrqcy,Mapping!A:B,2,FALSE),A1637+1,""),"")</f>
        <v/>
      </c>
      <c r="B1638" s="58" t="str">
        <f t="shared" si="150"/>
        <v/>
      </c>
      <c r="C1638" s="59" t="str">
        <f t="shared" si="145"/>
        <v/>
      </c>
      <c r="D1638" s="60" t="str">
        <f t="shared" si="146"/>
        <v/>
      </c>
      <c r="E1638" s="61" t="str">
        <f>IF(A1638="","",InterestRate/VLOOKUP(PaymentFrqcy,Mapping!$A:$B,2,FALSE))</f>
        <v/>
      </c>
      <c r="F1638" s="62" t="str">
        <f>IF(A1638="","",PMT(E1638,Duration*VLOOKUP(PaymentFrqcy,Mapping!A:B,2,FALSE),LoanAmount,,VLOOKUP(PaymentsDue,Mapping!$A:$B,2,FALSE)))</f>
        <v/>
      </c>
      <c r="G1638" s="62" t="str">
        <f>IF(A1638="","",PPMT(E1638,A1638,Duration*VLOOKUP(PaymentFrqcy,Mapping!A:B,2,FALSE),LoanAmount,,VLOOKUP(PaymentsDue,Mapping!$A:$B,2,FALSE)))</f>
        <v/>
      </c>
      <c r="H1638" s="62" t="str">
        <f>IF(A1638="","",IPMT(E1638,A1638,Duration*VLOOKUP(PaymentFrqcy,Mapping!$A:$B,2,FALSE),LoanAmount,,VLOOKUP(PaymentsDue,Mapping!$A:$B,2,FALSE)))</f>
        <v/>
      </c>
      <c r="I1638" s="58" t="str">
        <f t="shared" si="147"/>
        <v/>
      </c>
      <c r="J1638" s="12" t="str">
        <f t="shared" si="148"/>
        <v/>
      </c>
      <c r="K1638" s="78" t="str">
        <f t="shared" si="149"/>
        <v/>
      </c>
    </row>
    <row r="1639" spans="1:11" x14ac:dyDescent="0.2">
      <c r="A1639" s="12" t="str">
        <f>IFERROR(IF(A1638+1&lt;=Duration*VLOOKUP(PaymentFrqcy,Mapping!A:B,2,FALSE),A1638+1,""),"")</f>
        <v/>
      </c>
      <c r="B1639" s="58" t="str">
        <f t="shared" si="150"/>
        <v/>
      </c>
      <c r="C1639" s="59" t="str">
        <f t="shared" si="145"/>
        <v/>
      </c>
      <c r="D1639" s="60" t="str">
        <f t="shared" si="146"/>
        <v/>
      </c>
      <c r="E1639" s="61" t="str">
        <f>IF(A1639="","",InterestRate/VLOOKUP(PaymentFrqcy,Mapping!$A:$B,2,FALSE))</f>
        <v/>
      </c>
      <c r="F1639" s="62" t="str">
        <f>IF(A1639="","",PMT(E1639,Duration*VLOOKUP(PaymentFrqcy,Mapping!A:B,2,FALSE),LoanAmount,,VLOOKUP(PaymentsDue,Mapping!$A:$B,2,FALSE)))</f>
        <v/>
      </c>
      <c r="G1639" s="62" t="str">
        <f>IF(A1639="","",PPMT(E1639,A1639,Duration*VLOOKUP(PaymentFrqcy,Mapping!A:B,2,FALSE),LoanAmount,,VLOOKUP(PaymentsDue,Mapping!$A:$B,2,FALSE)))</f>
        <v/>
      </c>
      <c r="H1639" s="62" t="str">
        <f>IF(A1639="","",IPMT(E1639,A1639,Duration*VLOOKUP(PaymentFrqcy,Mapping!$A:$B,2,FALSE),LoanAmount,,VLOOKUP(PaymentsDue,Mapping!$A:$B,2,FALSE)))</f>
        <v/>
      </c>
      <c r="I1639" s="58" t="str">
        <f t="shared" si="147"/>
        <v/>
      </c>
      <c r="J1639" s="12" t="str">
        <f t="shared" si="148"/>
        <v/>
      </c>
      <c r="K1639" s="78" t="str">
        <f t="shared" si="149"/>
        <v/>
      </c>
    </row>
    <row r="1640" spans="1:11" x14ac:dyDescent="0.2">
      <c r="A1640" s="12" t="str">
        <f>IFERROR(IF(A1639+1&lt;=Duration*VLOOKUP(PaymentFrqcy,Mapping!A:B,2,FALSE),A1639+1,""),"")</f>
        <v/>
      </c>
      <c r="B1640" s="58" t="str">
        <f t="shared" si="150"/>
        <v/>
      </c>
      <c r="C1640" s="59" t="str">
        <f t="shared" si="145"/>
        <v/>
      </c>
      <c r="D1640" s="60" t="str">
        <f t="shared" si="146"/>
        <v/>
      </c>
      <c r="E1640" s="61" t="str">
        <f>IF(A1640="","",InterestRate/VLOOKUP(PaymentFrqcy,Mapping!$A:$B,2,FALSE))</f>
        <v/>
      </c>
      <c r="F1640" s="62" t="str">
        <f>IF(A1640="","",PMT(E1640,Duration*VLOOKUP(PaymentFrqcy,Mapping!A:B,2,FALSE),LoanAmount,,VLOOKUP(PaymentsDue,Mapping!$A:$B,2,FALSE)))</f>
        <v/>
      </c>
      <c r="G1640" s="62" t="str">
        <f>IF(A1640="","",PPMT(E1640,A1640,Duration*VLOOKUP(PaymentFrqcy,Mapping!A:B,2,FALSE),LoanAmount,,VLOOKUP(PaymentsDue,Mapping!$A:$B,2,FALSE)))</f>
        <v/>
      </c>
      <c r="H1640" s="62" t="str">
        <f>IF(A1640="","",IPMT(E1640,A1640,Duration*VLOOKUP(PaymentFrqcy,Mapping!$A:$B,2,FALSE),LoanAmount,,VLOOKUP(PaymentsDue,Mapping!$A:$B,2,FALSE)))</f>
        <v/>
      </c>
      <c r="I1640" s="58" t="str">
        <f t="shared" si="147"/>
        <v/>
      </c>
      <c r="J1640" s="12" t="str">
        <f t="shared" si="148"/>
        <v/>
      </c>
      <c r="K1640" s="78" t="str">
        <f t="shared" si="149"/>
        <v/>
      </c>
    </row>
    <row r="1641" spans="1:11" x14ac:dyDescent="0.2">
      <c r="A1641" s="12" t="str">
        <f>IFERROR(IF(A1640+1&lt;=Duration*VLOOKUP(PaymentFrqcy,Mapping!A:B,2,FALSE),A1640+1,""),"")</f>
        <v/>
      </c>
      <c r="B1641" s="58" t="str">
        <f t="shared" si="150"/>
        <v/>
      </c>
      <c r="C1641" s="59" t="str">
        <f t="shared" si="145"/>
        <v/>
      </c>
      <c r="D1641" s="60" t="str">
        <f t="shared" si="146"/>
        <v/>
      </c>
      <c r="E1641" s="61" t="str">
        <f>IF(A1641="","",InterestRate/VLOOKUP(PaymentFrqcy,Mapping!$A:$B,2,FALSE))</f>
        <v/>
      </c>
      <c r="F1641" s="62" t="str">
        <f>IF(A1641="","",PMT(E1641,Duration*VLOOKUP(PaymentFrqcy,Mapping!A:B,2,FALSE),LoanAmount,,VLOOKUP(PaymentsDue,Mapping!$A:$B,2,FALSE)))</f>
        <v/>
      </c>
      <c r="G1641" s="62" t="str">
        <f>IF(A1641="","",PPMT(E1641,A1641,Duration*VLOOKUP(PaymentFrqcy,Mapping!A:B,2,FALSE),LoanAmount,,VLOOKUP(PaymentsDue,Mapping!$A:$B,2,FALSE)))</f>
        <v/>
      </c>
      <c r="H1641" s="62" t="str">
        <f>IF(A1641="","",IPMT(E1641,A1641,Duration*VLOOKUP(PaymentFrqcy,Mapping!$A:$B,2,FALSE),LoanAmount,,VLOOKUP(PaymentsDue,Mapping!$A:$B,2,FALSE)))</f>
        <v/>
      </c>
      <c r="I1641" s="58" t="str">
        <f t="shared" si="147"/>
        <v/>
      </c>
      <c r="J1641" s="12" t="str">
        <f t="shared" si="148"/>
        <v/>
      </c>
      <c r="K1641" s="78" t="str">
        <f t="shared" si="149"/>
        <v/>
      </c>
    </row>
    <row r="1642" spans="1:11" x14ac:dyDescent="0.2">
      <c r="A1642" s="12" t="str">
        <f>IFERROR(IF(A1641+1&lt;=Duration*VLOOKUP(PaymentFrqcy,Mapping!A:B,2,FALSE),A1641+1,""),"")</f>
        <v/>
      </c>
      <c r="B1642" s="58" t="str">
        <f t="shared" si="150"/>
        <v/>
      </c>
      <c r="C1642" s="59" t="str">
        <f t="shared" si="145"/>
        <v/>
      </c>
      <c r="D1642" s="60" t="str">
        <f t="shared" si="146"/>
        <v/>
      </c>
      <c r="E1642" s="61" t="str">
        <f>IF(A1642="","",InterestRate/VLOOKUP(PaymentFrqcy,Mapping!$A:$B,2,FALSE))</f>
        <v/>
      </c>
      <c r="F1642" s="62" t="str">
        <f>IF(A1642="","",PMT(E1642,Duration*VLOOKUP(PaymentFrqcy,Mapping!A:B,2,FALSE),LoanAmount,,VLOOKUP(PaymentsDue,Mapping!$A:$B,2,FALSE)))</f>
        <v/>
      </c>
      <c r="G1642" s="62" t="str">
        <f>IF(A1642="","",PPMT(E1642,A1642,Duration*VLOOKUP(PaymentFrqcy,Mapping!A:B,2,FALSE),LoanAmount,,VLOOKUP(PaymentsDue,Mapping!$A:$B,2,FALSE)))</f>
        <v/>
      </c>
      <c r="H1642" s="62" t="str">
        <f>IF(A1642="","",IPMT(E1642,A1642,Duration*VLOOKUP(PaymentFrqcy,Mapping!$A:$B,2,FALSE),LoanAmount,,VLOOKUP(PaymentsDue,Mapping!$A:$B,2,FALSE)))</f>
        <v/>
      </c>
      <c r="I1642" s="58" t="str">
        <f t="shared" si="147"/>
        <v/>
      </c>
      <c r="J1642" s="12" t="str">
        <f t="shared" si="148"/>
        <v/>
      </c>
      <c r="K1642" s="78" t="str">
        <f t="shared" si="149"/>
        <v/>
      </c>
    </row>
    <row r="1643" spans="1:11" x14ac:dyDescent="0.2">
      <c r="A1643" s="12" t="str">
        <f>IFERROR(IF(A1642+1&lt;=Duration*VLOOKUP(PaymentFrqcy,Mapping!A:B,2,FALSE),A1642+1,""),"")</f>
        <v/>
      </c>
      <c r="B1643" s="58" t="str">
        <f t="shared" si="150"/>
        <v/>
      </c>
      <c r="C1643" s="59" t="str">
        <f t="shared" si="145"/>
        <v/>
      </c>
      <c r="D1643" s="60" t="str">
        <f t="shared" si="146"/>
        <v/>
      </c>
      <c r="E1643" s="61" t="str">
        <f>IF(A1643="","",InterestRate/VLOOKUP(PaymentFrqcy,Mapping!$A:$B,2,FALSE))</f>
        <v/>
      </c>
      <c r="F1643" s="62" t="str">
        <f>IF(A1643="","",PMT(E1643,Duration*VLOOKUP(PaymentFrqcy,Mapping!A:B,2,FALSE),LoanAmount,,VLOOKUP(PaymentsDue,Mapping!$A:$B,2,FALSE)))</f>
        <v/>
      </c>
      <c r="G1643" s="62" t="str">
        <f>IF(A1643="","",PPMT(E1643,A1643,Duration*VLOOKUP(PaymentFrqcy,Mapping!A:B,2,FALSE),LoanAmount,,VLOOKUP(PaymentsDue,Mapping!$A:$B,2,FALSE)))</f>
        <v/>
      </c>
      <c r="H1643" s="62" t="str">
        <f>IF(A1643="","",IPMT(E1643,A1643,Duration*VLOOKUP(PaymentFrqcy,Mapping!$A:$B,2,FALSE),LoanAmount,,VLOOKUP(PaymentsDue,Mapping!$A:$B,2,FALSE)))</f>
        <v/>
      </c>
      <c r="I1643" s="58" t="str">
        <f t="shared" si="147"/>
        <v/>
      </c>
      <c r="J1643" s="12" t="str">
        <f t="shared" si="148"/>
        <v/>
      </c>
      <c r="K1643" s="78" t="str">
        <f t="shared" si="149"/>
        <v/>
      </c>
    </row>
    <row r="1644" spans="1:11" x14ac:dyDescent="0.2">
      <c r="A1644" s="12" t="str">
        <f>IFERROR(IF(A1643+1&lt;=Duration*VLOOKUP(PaymentFrqcy,Mapping!A:B,2,FALSE),A1643+1,""),"")</f>
        <v/>
      </c>
      <c r="B1644" s="58" t="str">
        <f t="shared" si="150"/>
        <v/>
      </c>
      <c r="C1644" s="59" t="str">
        <f t="shared" si="145"/>
        <v/>
      </c>
      <c r="D1644" s="60" t="str">
        <f t="shared" si="146"/>
        <v/>
      </c>
      <c r="E1644" s="61" t="str">
        <f>IF(A1644="","",InterestRate/VLOOKUP(PaymentFrqcy,Mapping!$A:$B,2,FALSE))</f>
        <v/>
      </c>
      <c r="F1644" s="62" t="str">
        <f>IF(A1644="","",PMT(E1644,Duration*VLOOKUP(PaymentFrqcy,Mapping!A:B,2,FALSE),LoanAmount,,VLOOKUP(PaymentsDue,Mapping!$A:$B,2,FALSE)))</f>
        <v/>
      </c>
      <c r="G1644" s="62" t="str">
        <f>IF(A1644="","",PPMT(E1644,A1644,Duration*VLOOKUP(PaymentFrqcy,Mapping!A:B,2,FALSE),LoanAmount,,VLOOKUP(PaymentsDue,Mapping!$A:$B,2,FALSE)))</f>
        <v/>
      </c>
      <c r="H1644" s="62" t="str">
        <f>IF(A1644="","",IPMT(E1644,A1644,Duration*VLOOKUP(PaymentFrqcy,Mapping!$A:$B,2,FALSE),LoanAmount,,VLOOKUP(PaymentsDue,Mapping!$A:$B,2,FALSE)))</f>
        <v/>
      </c>
      <c r="I1644" s="58" t="str">
        <f t="shared" si="147"/>
        <v/>
      </c>
      <c r="J1644" s="12" t="str">
        <f t="shared" si="148"/>
        <v/>
      </c>
      <c r="K1644" s="78" t="str">
        <f t="shared" si="149"/>
        <v/>
      </c>
    </row>
    <row r="1645" spans="1:11" x14ac:dyDescent="0.2">
      <c r="A1645" s="12" t="str">
        <f>IFERROR(IF(A1644+1&lt;=Duration*VLOOKUP(PaymentFrqcy,Mapping!A:B,2,FALSE),A1644+1,""),"")</f>
        <v/>
      </c>
      <c r="B1645" s="58" t="str">
        <f t="shared" si="150"/>
        <v/>
      </c>
      <c r="C1645" s="59" t="str">
        <f t="shared" si="145"/>
        <v/>
      </c>
      <c r="D1645" s="60" t="str">
        <f t="shared" si="146"/>
        <v/>
      </c>
      <c r="E1645" s="61" t="str">
        <f>IF(A1645="","",InterestRate/VLOOKUP(PaymentFrqcy,Mapping!$A:$B,2,FALSE))</f>
        <v/>
      </c>
      <c r="F1645" s="62" t="str">
        <f>IF(A1645="","",PMT(E1645,Duration*VLOOKUP(PaymentFrqcy,Mapping!A:B,2,FALSE),LoanAmount,,VLOOKUP(PaymentsDue,Mapping!$A:$B,2,FALSE)))</f>
        <v/>
      </c>
      <c r="G1645" s="62" t="str">
        <f>IF(A1645="","",PPMT(E1645,A1645,Duration*VLOOKUP(PaymentFrqcy,Mapping!A:B,2,FALSE),LoanAmount,,VLOOKUP(PaymentsDue,Mapping!$A:$B,2,FALSE)))</f>
        <v/>
      </c>
      <c r="H1645" s="62" t="str">
        <f>IF(A1645="","",IPMT(E1645,A1645,Duration*VLOOKUP(PaymentFrqcy,Mapping!$A:$B,2,FALSE),LoanAmount,,VLOOKUP(PaymentsDue,Mapping!$A:$B,2,FALSE)))</f>
        <v/>
      </c>
      <c r="I1645" s="58" t="str">
        <f t="shared" si="147"/>
        <v/>
      </c>
      <c r="J1645" s="12" t="str">
        <f t="shared" si="148"/>
        <v/>
      </c>
      <c r="K1645" s="78" t="str">
        <f t="shared" si="149"/>
        <v/>
      </c>
    </row>
    <row r="1646" spans="1:11" x14ac:dyDescent="0.2">
      <c r="A1646" s="12" t="str">
        <f>IFERROR(IF(A1645+1&lt;=Duration*VLOOKUP(PaymentFrqcy,Mapping!A:B,2,FALSE),A1645+1,""),"")</f>
        <v/>
      </c>
      <c r="B1646" s="58" t="str">
        <f t="shared" si="150"/>
        <v/>
      </c>
      <c r="C1646" s="59" t="str">
        <f t="shared" ref="C1646:C1709" si="151">IF(AND(A1646&lt;&gt;"",PaymentFrqcy="Monthly"),DATE(YEAR(C1645),MONTH(C1645)+1,DAY(C1645)),IF(AND(A1646&lt;&gt;"",PaymentFrqcy="Quarterly"),DATE(YEAR(C1645),MONTH(C1645)+3,DAY(C1645)),IF(AND(A1646&lt;&gt;"",PaymentFrqcy="Semi-Annually"),DATE(YEAR(C1645),MONTH(C1645)+6,DAY(C1645)),"")))</f>
        <v/>
      </c>
      <c r="D1646" s="60" t="str">
        <f t="shared" ref="D1646:D1709" si="152">IFERROR(YEAR(C1646),"")</f>
        <v/>
      </c>
      <c r="E1646" s="61" t="str">
        <f>IF(A1646="","",InterestRate/VLOOKUP(PaymentFrqcy,Mapping!$A:$B,2,FALSE))</f>
        <v/>
      </c>
      <c r="F1646" s="62" t="str">
        <f>IF(A1646="","",PMT(E1646,Duration*VLOOKUP(PaymentFrqcy,Mapping!A:B,2,FALSE),LoanAmount,,VLOOKUP(PaymentsDue,Mapping!$A:$B,2,FALSE)))</f>
        <v/>
      </c>
      <c r="G1646" s="62" t="str">
        <f>IF(A1646="","",PPMT(E1646,A1646,Duration*VLOOKUP(PaymentFrqcy,Mapping!A:B,2,FALSE),LoanAmount,,VLOOKUP(PaymentsDue,Mapping!$A:$B,2,FALSE)))</f>
        <v/>
      </c>
      <c r="H1646" s="62" t="str">
        <f>IF(A1646="","",IPMT(E1646,A1646,Duration*VLOOKUP(PaymentFrqcy,Mapping!$A:$B,2,FALSE),LoanAmount,,VLOOKUP(PaymentsDue,Mapping!$A:$B,2,FALSE)))</f>
        <v/>
      </c>
      <c r="I1646" s="58" t="str">
        <f t="shared" ref="I1646:I1709" si="153">IFERROR(B1646+G1646,"")</f>
        <v/>
      </c>
      <c r="J1646" s="12" t="str">
        <f t="shared" ref="J1646:J1709" si="154">IF(A1646="","",MONTH(C1646))</f>
        <v/>
      </c>
      <c r="K1646" s="78" t="str">
        <f t="shared" ref="K1646:K1709" si="155">IF(A1646="","",YEAR(C1646))</f>
        <v/>
      </c>
    </row>
    <row r="1647" spans="1:11" x14ac:dyDescent="0.2">
      <c r="A1647" s="12" t="str">
        <f>IFERROR(IF(A1646+1&lt;=Duration*VLOOKUP(PaymentFrqcy,Mapping!A:B,2,FALSE),A1646+1,""),"")</f>
        <v/>
      </c>
      <c r="B1647" s="58" t="str">
        <f t="shared" si="150"/>
        <v/>
      </c>
      <c r="C1647" s="59" t="str">
        <f t="shared" si="151"/>
        <v/>
      </c>
      <c r="D1647" s="60" t="str">
        <f t="shared" si="152"/>
        <v/>
      </c>
      <c r="E1647" s="61" t="str">
        <f>IF(A1647="","",InterestRate/VLOOKUP(PaymentFrqcy,Mapping!$A:$B,2,FALSE))</f>
        <v/>
      </c>
      <c r="F1647" s="62" t="str">
        <f>IF(A1647="","",PMT(E1647,Duration*VLOOKUP(PaymentFrqcy,Mapping!A:B,2,FALSE),LoanAmount,,VLOOKUP(PaymentsDue,Mapping!$A:$B,2,FALSE)))</f>
        <v/>
      </c>
      <c r="G1647" s="62" t="str">
        <f>IF(A1647="","",PPMT(E1647,A1647,Duration*VLOOKUP(PaymentFrqcy,Mapping!A:B,2,FALSE),LoanAmount,,VLOOKUP(PaymentsDue,Mapping!$A:$B,2,FALSE)))</f>
        <v/>
      </c>
      <c r="H1647" s="62" t="str">
        <f>IF(A1647="","",IPMT(E1647,A1647,Duration*VLOOKUP(PaymentFrqcy,Mapping!$A:$B,2,FALSE),LoanAmount,,VLOOKUP(PaymentsDue,Mapping!$A:$B,2,FALSE)))</f>
        <v/>
      </c>
      <c r="I1647" s="58" t="str">
        <f t="shared" si="153"/>
        <v/>
      </c>
      <c r="J1647" s="12" t="str">
        <f t="shared" si="154"/>
        <v/>
      </c>
      <c r="K1647" s="78" t="str">
        <f t="shared" si="155"/>
        <v/>
      </c>
    </row>
    <row r="1648" spans="1:11" x14ac:dyDescent="0.2">
      <c r="A1648" s="12" t="str">
        <f>IFERROR(IF(A1647+1&lt;=Duration*VLOOKUP(PaymentFrqcy,Mapping!A:B,2,FALSE),A1647+1,""),"")</f>
        <v/>
      </c>
      <c r="B1648" s="58" t="str">
        <f t="shared" si="150"/>
        <v/>
      </c>
      <c r="C1648" s="59" t="str">
        <f t="shared" si="151"/>
        <v/>
      </c>
      <c r="D1648" s="60" t="str">
        <f t="shared" si="152"/>
        <v/>
      </c>
      <c r="E1648" s="61" t="str">
        <f>IF(A1648="","",InterestRate/VLOOKUP(PaymentFrqcy,Mapping!$A:$B,2,FALSE))</f>
        <v/>
      </c>
      <c r="F1648" s="62" t="str">
        <f>IF(A1648="","",PMT(E1648,Duration*VLOOKUP(PaymentFrqcy,Mapping!A:B,2,FALSE),LoanAmount,,VLOOKUP(PaymentsDue,Mapping!$A:$B,2,FALSE)))</f>
        <v/>
      </c>
      <c r="G1648" s="62" t="str">
        <f>IF(A1648="","",PPMT(E1648,A1648,Duration*VLOOKUP(PaymentFrqcy,Mapping!A:B,2,FALSE),LoanAmount,,VLOOKUP(PaymentsDue,Mapping!$A:$B,2,FALSE)))</f>
        <v/>
      </c>
      <c r="H1648" s="62" t="str">
        <f>IF(A1648="","",IPMT(E1648,A1648,Duration*VLOOKUP(PaymentFrqcy,Mapping!$A:$B,2,FALSE),LoanAmount,,VLOOKUP(PaymentsDue,Mapping!$A:$B,2,FALSE)))</f>
        <v/>
      </c>
      <c r="I1648" s="58" t="str">
        <f t="shared" si="153"/>
        <v/>
      </c>
      <c r="J1648" s="12" t="str">
        <f t="shared" si="154"/>
        <v/>
      </c>
      <c r="K1648" s="78" t="str">
        <f t="shared" si="155"/>
        <v/>
      </c>
    </row>
    <row r="1649" spans="1:11" x14ac:dyDescent="0.2">
      <c r="A1649" s="12" t="str">
        <f>IFERROR(IF(A1648+1&lt;=Duration*VLOOKUP(PaymentFrqcy,Mapping!A:B,2,FALSE),A1648+1,""),"")</f>
        <v/>
      </c>
      <c r="B1649" s="58" t="str">
        <f t="shared" si="150"/>
        <v/>
      </c>
      <c r="C1649" s="59" t="str">
        <f t="shared" si="151"/>
        <v/>
      </c>
      <c r="D1649" s="60" t="str">
        <f t="shared" si="152"/>
        <v/>
      </c>
      <c r="E1649" s="61" t="str">
        <f>IF(A1649="","",InterestRate/VLOOKUP(PaymentFrqcy,Mapping!$A:$B,2,FALSE))</f>
        <v/>
      </c>
      <c r="F1649" s="62" t="str">
        <f>IF(A1649="","",PMT(E1649,Duration*VLOOKUP(PaymentFrqcy,Mapping!A:B,2,FALSE),LoanAmount,,VLOOKUP(PaymentsDue,Mapping!$A:$B,2,FALSE)))</f>
        <v/>
      </c>
      <c r="G1649" s="62" t="str">
        <f>IF(A1649="","",PPMT(E1649,A1649,Duration*VLOOKUP(PaymentFrqcy,Mapping!A:B,2,FALSE),LoanAmount,,VLOOKUP(PaymentsDue,Mapping!$A:$B,2,FALSE)))</f>
        <v/>
      </c>
      <c r="H1649" s="62" t="str">
        <f>IF(A1649="","",IPMT(E1649,A1649,Duration*VLOOKUP(PaymentFrqcy,Mapping!$A:$B,2,FALSE),LoanAmount,,VLOOKUP(PaymentsDue,Mapping!$A:$B,2,FALSE)))</f>
        <v/>
      </c>
      <c r="I1649" s="58" t="str">
        <f t="shared" si="153"/>
        <v/>
      </c>
      <c r="J1649" s="12" t="str">
        <f t="shared" si="154"/>
        <v/>
      </c>
      <c r="K1649" s="78" t="str">
        <f t="shared" si="155"/>
        <v/>
      </c>
    </row>
    <row r="1650" spans="1:11" x14ac:dyDescent="0.2">
      <c r="A1650" s="12" t="str">
        <f>IFERROR(IF(A1649+1&lt;=Duration*VLOOKUP(PaymentFrqcy,Mapping!A:B,2,FALSE),A1649+1,""),"")</f>
        <v/>
      </c>
      <c r="B1650" s="58" t="str">
        <f t="shared" si="150"/>
        <v/>
      </c>
      <c r="C1650" s="59" t="str">
        <f t="shared" si="151"/>
        <v/>
      </c>
      <c r="D1650" s="60" t="str">
        <f t="shared" si="152"/>
        <v/>
      </c>
      <c r="E1650" s="61" t="str">
        <f>IF(A1650="","",InterestRate/VLOOKUP(PaymentFrqcy,Mapping!$A:$B,2,FALSE))</f>
        <v/>
      </c>
      <c r="F1650" s="62" t="str">
        <f>IF(A1650="","",PMT(E1650,Duration*VLOOKUP(PaymentFrqcy,Mapping!A:B,2,FALSE),LoanAmount,,VLOOKUP(PaymentsDue,Mapping!$A:$B,2,FALSE)))</f>
        <v/>
      </c>
      <c r="G1650" s="62" t="str">
        <f>IF(A1650="","",PPMT(E1650,A1650,Duration*VLOOKUP(PaymentFrqcy,Mapping!A:B,2,FALSE),LoanAmount,,VLOOKUP(PaymentsDue,Mapping!$A:$B,2,FALSE)))</f>
        <v/>
      </c>
      <c r="H1650" s="62" t="str">
        <f>IF(A1650="","",IPMT(E1650,A1650,Duration*VLOOKUP(PaymentFrqcy,Mapping!$A:$B,2,FALSE),LoanAmount,,VLOOKUP(PaymentsDue,Mapping!$A:$B,2,FALSE)))</f>
        <v/>
      </c>
      <c r="I1650" s="58" t="str">
        <f t="shared" si="153"/>
        <v/>
      </c>
      <c r="J1650" s="12" t="str">
        <f t="shared" si="154"/>
        <v/>
      </c>
      <c r="K1650" s="78" t="str">
        <f t="shared" si="155"/>
        <v/>
      </c>
    </row>
    <row r="1651" spans="1:11" x14ac:dyDescent="0.2">
      <c r="A1651" s="12" t="str">
        <f>IFERROR(IF(A1650+1&lt;=Duration*VLOOKUP(PaymentFrqcy,Mapping!A:B,2,FALSE),A1650+1,""),"")</f>
        <v/>
      </c>
      <c r="B1651" s="58" t="str">
        <f t="shared" si="150"/>
        <v/>
      </c>
      <c r="C1651" s="59" t="str">
        <f t="shared" si="151"/>
        <v/>
      </c>
      <c r="D1651" s="60" t="str">
        <f t="shared" si="152"/>
        <v/>
      </c>
      <c r="E1651" s="61" t="str">
        <f>IF(A1651="","",InterestRate/VLOOKUP(PaymentFrqcy,Mapping!$A:$B,2,FALSE))</f>
        <v/>
      </c>
      <c r="F1651" s="62" t="str">
        <f>IF(A1651="","",PMT(E1651,Duration*VLOOKUP(PaymentFrqcy,Mapping!A:B,2,FALSE),LoanAmount,,VLOOKUP(PaymentsDue,Mapping!$A:$B,2,FALSE)))</f>
        <v/>
      </c>
      <c r="G1651" s="62" t="str">
        <f>IF(A1651="","",PPMT(E1651,A1651,Duration*VLOOKUP(PaymentFrqcy,Mapping!A:B,2,FALSE),LoanAmount,,VLOOKUP(PaymentsDue,Mapping!$A:$B,2,FALSE)))</f>
        <v/>
      </c>
      <c r="H1651" s="62" t="str">
        <f>IF(A1651="","",IPMT(E1651,A1651,Duration*VLOOKUP(PaymentFrqcy,Mapping!$A:$B,2,FALSE),LoanAmount,,VLOOKUP(PaymentsDue,Mapping!$A:$B,2,FALSE)))</f>
        <v/>
      </c>
      <c r="I1651" s="58" t="str">
        <f t="shared" si="153"/>
        <v/>
      </c>
      <c r="J1651" s="12" t="str">
        <f t="shared" si="154"/>
        <v/>
      </c>
      <c r="K1651" s="78" t="str">
        <f t="shared" si="155"/>
        <v/>
      </c>
    </row>
    <row r="1652" spans="1:11" x14ac:dyDescent="0.2">
      <c r="A1652" s="12" t="str">
        <f>IFERROR(IF(A1651+1&lt;=Duration*VLOOKUP(PaymentFrqcy,Mapping!A:B,2,FALSE),A1651+1,""),"")</f>
        <v/>
      </c>
      <c r="B1652" s="58" t="str">
        <f t="shared" ref="B1652:B1715" si="156">IFERROR(IF(ROUNDDOWN(I1651,0)=0,"",I1651),"")</f>
        <v/>
      </c>
      <c r="C1652" s="59" t="str">
        <f t="shared" si="151"/>
        <v/>
      </c>
      <c r="D1652" s="60" t="str">
        <f t="shared" si="152"/>
        <v/>
      </c>
      <c r="E1652" s="61" t="str">
        <f>IF(A1652="","",InterestRate/VLOOKUP(PaymentFrqcy,Mapping!$A:$B,2,FALSE))</f>
        <v/>
      </c>
      <c r="F1652" s="62" t="str">
        <f>IF(A1652="","",PMT(E1652,Duration*VLOOKUP(PaymentFrqcy,Mapping!A:B,2,FALSE),LoanAmount,,VLOOKUP(PaymentsDue,Mapping!$A:$B,2,FALSE)))</f>
        <v/>
      </c>
      <c r="G1652" s="62" t="str">
        <f>IF(A1652="","",PPMT(E1652,A1652,Duration*VLOOKUP(PaymentFrqcy,Mapping!A:B,2,FALSE),LoanAmount,,VLOOKUP(PaymentsDue,Mapping!$A:$B,2,FALSE)))</f>
        <v/>
      </c>
      <c r="H1652" s="62" t="str">
        <f>IF(A1652="","",IPMT(E1652,A1652,Duration*VLOOKUP(PaymentFrqcy,Mapping!$A:$B,2,FALSE),LoanAmount,,VLOOKUP(PaymentsDue,Mapping!$A:$B,2,FALSE)))</f>
        <v/>
      </c>
      <c r="I1652" s="58" t="str">
        <f t="shared" si="153"/>
        <v/>
      </c>
      <c r="J1652" s="12" t="str">
        <f t="shared" si="154"/>
        <v/>
      </c>
      <c r="K1652" s="78" t="str">
        <f t="shared" si="155"/>
        <v/>
      </c>
    </row>
    <row r="1653" spans="1:11" x14ac:dyDescent="0.2">
      <c r="A1653" s="12" t="str">
        <f>IFERROR(IF(A1652+1&lt;=Duration*VLOOKUP(PaymentFrqcy,Mapping!A:B,2,FALSE),A1652+1,""),"")</f>
        <v/>
      </c>
      <c r="B1653" s="58" t="str">
        <f t="shared" si="156"/>
        <v/>
      </c>
      <c r="C1653" s="59" t="str">
        <f t="shared" si="151"/>
        <v/>
      </c>
      <c r="D1653" s="60" t="str">
        <f t="shared" si="152"/>
        <v/>
      </c>
      <c r="E1653" s="61" t="str">
        <f>IF(A1653="","",InterestRate/VLOOKUP(PaymentFrqcy,Mapping!$A:$B,2,FALSE))</f>
        <v/>
      </c>
      <c r="F1653" s="62" t="str">
        <f>IF(A1653="","",PMT(E1653,Duration*VLOOKUP(PaymentFrqcy,Mapping!A:B,2,FALSE),LoanAmount,,VLOOKUP(PaymentsDue,Mapping!$A:$B,2,FALSE)))</f>
        <v/>
      </c>
      <c r="G1653" s="62" t="str">
        <f>IF(A1653="","",PPMT(E1653,A1653,Duration*VLOOKUP(PaymentFrqcy,Mapping!A:B,2,FALSE),LoanAmount,,VLOOKUP(PaymentsDue,Mapping!$A:$B,2,FALSE)))</f>
        <v/>
      </c>
      <c r="H1653" s="62" t="str">
        <f>IF(A1653="","",IPMT(E1653,A1653,Duration*VLOOKUP(PaymentFrqcy,Mapping!$A:$B,2,FALSE),LoanAmount,,VLOOKUP(PaymentsDue,Mapping!$A:$B,2,FALSE)))</f>
        <v/>
      </c>
      <c r="I1653" s="58" t="str">
        <f t="shared" si="153"/>
        <v/>
      </c>
      <c r="J1653" s="12" t="str">
        <f t="shared" si="154"/>
        <v/>
      </c>
      <c r="K1653" s="78" t="str">
        <f t="shared" si="155"/>
        <v/>
      </c>
    </row>
    <row r="1654" spans="1:11" x14ac:dyDescent="0.2">
      <c r="A1654" s="12" t="str">
        <f>IFERROR(IF(A1653+1&lt;=Duration*VLOOKUP(PaymentFrqcy,Mapping!A:B,2,FALSE),A1653+1,""),"")</f>
        <v/>
      </c>
      <c r="B1654" s="58" t="str">
        <f t="shared" si="156"/>
        <v/>
      </c>
      <c r="C1654" s="59" t="str">
        <f t="shared" si="151"/>
        <v/>
      </c>
      <c r="D1654" s="60" t="str">
        <f t="shared" si="152"/>
        <v/>
      </c>
      <c r="E1654" s="61" t="str">
        <f>IF(A1654="","",InterestRate/VLOOKUP(PaymentFrqcy,Mapping!$A:$B,2,FALSE))</f>
        <v/>
      </c>
      <c r="F1654" s="62" t="str">
        <f>IF(A1654="","",PMT(E1654,Duration*VLOOKUP(PaymentFrqcy,Mapping!A:B,2,FALSE),LoanAmount,,VLOOKUP(PaymentsDue,Mapping!$A:$B,2,FALSE)))</f>
        <v/>
      </c>
      <c r="G1654" s="62" t="str">
        <f>IF(A1654="","",PPMT(E1654,A1654,Duration*VLOOKUP(PaymentFrqcy,Mapping!A:B,2,FALSE),LoanAmount,,VLOOKUP(PaymentsDue,Mapping!$A:$B,2,FALSE)))</f>
        <v/>
      </c>
      <c r="H1654" s="62" t="str">
        <f>IF(A1654="","",IPMT(E1654,A1654,Duration*VLOOKUP(PaymentFrqcy,Mapping!$A:$B,2,FALSE),LoanAmount,,VLOOKUP(PaymentsDue,Mapping!$A:$B,2,FALSE)))</f>
        <v/>
      </c>
      <c r="I1654" s="58" t="str">
        <f t="shared" si="153"/>
        <v/>
      </c>
      <c r="J1654" s="12" t="str">
        <f t="shared" si="154"/>
        <v/>
      </c>
      <c r="K1654" s="78" t="str">
        <f t="shared" si="155"/>
        <v/>
      </c>
    </row>
    <row r="1655" spans="1:11" x14ac:dyDescent="0.2">
      <c r="A1655" s="12" t="str">
        <f>IFERROR(IF(A1654+1&lt;=Duration*VLOOKUP(PaymentFrqcy,Mapping!A:B,2,FALSE),A1654+1,""),"")</f>
        <v/>
      </c>
      <c r="B1655" s="58" t="str">
        <f t="shared" si="156"/>
        <v/>
      </c>
      <c r="C1655" s="59" t="str">
        <f t="shared" si="151"/>
        <v/>
      </c>
      <c r="D1655" s="60" t="str">
        <f t="shared" si="152"/>
        <v/>
      </c>
      <c r="E1655" s="61" t="str">
        <f>IF(A1655="","",InterestRate/VLOOKUP(PaymentFrqcy,Mapping!$A:$B,2,FALSE))</f>
        <v/>
      </c>
      <c r="F1655" s="62" t="str">
        <f>IF(A1655="","",PMT(E1655,Duration*VLOOKUP(PaymentFrqcy,Mapping!A:B,2,FALSE),LoanAmount,,VLOOKUP(PaymentsDue,Mapping!$A:$B,2,FALSE)))</f>
        <v/>
      </c>
      <c r="G1655" s="62" t="str">
        <f>IF(A1655="","",PPMT(E1655,A1655,Duration*VLOOKUP(PaymentFrqcy,Mapping!A:B,2,FALSE),LoanAmount,,VLOOKUP(PaymentsDue,Mapping!$A:$B,2,FALSE)))</f>
        <v/>
      </c>
      <c r="H1655" s="62" t="str">
        <f>IF(A1655="","",IPMT(E1655,A1655,Duration*VLOOKUP(PaymentFrqcy,Mapping!$A:$B,2,FALSE),LoanAmount,,VLOOKUP(PaymentsDue,Mapping!$A:$B,2,FALSE)))</f>
        <v/>
      </c>
      <c r="I1655" s="58" t="str">
        <f t="shared" si="153"/>
        <v/>
      </c>
      <c r="J1655" s="12" t="str">
        <f t="shared" si="154"/>
        <v/>
      </c>
      <c r="K1655" s="78" t="str">
        <f t="shared" si="155"/>
        <v/>
      </c>
    </row>
    <row r="1656" spans="1:11" x14ac:dyDescent="0.2">
      <c r="A1656" s="12" t="str">
        <f>IFERROR(IF(A1655+1&lt;=Duration*VLOOKUP(PaymentFrqcy,Mapping!A:B,2,FALSE),A1655+1,""),"")</f>
        <v/>
      </c>
      <c r="B1656" s="58" t="str">
        <f t="shared" si="156"/>
        <v/>
      </c>
      <c r="C1656" s="59" t="str">
        <f t="shared" si="151"/>
        <v/>
      </c>
      <c r="D1656" s="60" t="str">
        <f t="shared" si="152"/>
        <v/>
      </c>
      <c r="E1656" s="61" t="str">
        <f>IF(A1656="","",InterestRate/VLOOKUP(PaymentFrqcy,Mapping!$A:$B,2,FALSE))</f>
        <v/>
      </c>
      <c r="F1656" s="62" t="str">
        <f>IF(A1656="","",PMT(E1656,Duration*VLOOKUP(PaymentFrqcy,Mapping!A:B,2,FALSE),LoanAmount,,VLOOKUP(PaymentsDue,Mapping!$A:$B,2,FALSE)))</f>
        <v/>
      </c>
      <c r="G1656" s="62" t="str">
        <f>IF(A1656="","",PPMT(E1656,A1656,Duration*VLOOKUP(PaymentFrqcy,Mapping!A:B,2,FALSE),LoanAmount,,VLOOKUP(PaymentsDue,Mapping!$A:$B,2,FALSE)))</f>
        <v/>
      </c>
      <c r="H1656" s="62" t="str">
        <f>IF(A1656="","",IPMT(E1656,A1656,Duration*VLOOKUP(PaymentFrqcy,Mapping!$A:$B,2,FALSE),LoanAmount,,VLOOKUP(PaymentsDue,Mapping!$A:$B,2,FALSE)))</f>
        <v/>
      </c>
      <c r="I1656" s="58" t="str">
        <f t="shared" si="153"/>
        <v/>
      </c>
      <c r="J1656" s="12" t="str">
        <f t="shared" si="154"/>
        <v/>
      </c>
      <c r="K1656" s="78" t="str">
        <f t="shared" si="155"/>
        <v/>
      </c>
    </row>
    <row r="1657" spans="1:11" x14ac:dyDescent="0.2">
      <c r="A1657" s="12" t="str">
        <f>IFERROR(IF(A1656+1&lt;=Duration*VLOOKUP(PaymentFrqcy,Mapping!A:B,2,FALSE),A1656+1,""),"")</f>
        <v/>
      </c>
      <c r="B1657" s="58" t="str">
        <f t="shared" si="156"/>
        <v/>
      </c>
      <c r="C1657" s="59" t="str">
        <f t="shared" si="151"/>
        <v/>
      </c>
      <c r="D1657" s="60" t="str">
        <f t="shared" si="152"/>
        <v/>
      </c>
      <c r="E1657" s="61" t="str">
        <f>IF(A1657="","",InterestRate/VLOOKUP(PaymentFrqcy,Mapping!$A:$B,2,FALSE))</f>
        <v/>
      </c>
      <c r="F1657" s="62" t="str">
        <f>IF(A1657="","",PMT(E1657,Duration*VLOOKUP(PaymentFrqcy,Mapping!A:B,2,FALSE),LoanAmount,,VLOOKUP(PaymentsDue,Mapping!$A:$B,2,FALSE)))</f>
        <v/>
      </c>
      <c r="G1657" s="62" t="str">
        <f>IF(A1657="","",PPMT(E1657,A1657,Duration*VLOOKUP(PaymentFrqcy,Mapping!A:B,2,FALSE),LoanAmount,,VLOOKUP(PaymentsDue,Mapping!$A:$B,2,FALSE)))</f>
        <v/>
      </c>
      <c r="H1657" s="62" t="str">
        <f>IF(A1657="","",IPMT(E1657,A1657,Duration*VLOOKUP(PaymentFrqcy,Mapping!$A:$B,2,FALSE),LoanAmount,,VLOOKUP(PaymentsDue,Mapping!$A:$B,2,FALSE)))</f>
        <v/>
      </c>
      <c r="I1657" s="58" t="str">
        <f t="shared" si="153"/>
        <v/>
      </c>
      <c r="J1657" s="12" t="str">
        <f t="shared" si="154"/>
        <v/>
      </c>
      <c r="K1657" s="78" t="str">
        <f t="shared" si="155"/>
        <v/>
      </c>
    </row>
    <row r="1658" spans="1:11" x14ac:dyDescent="0.2">
      <c r="A1658" s="12" t="str">
        <f>IFERROR(IF(A1657+1&lt;=Duration*VLOOKUP(PaymentFrqcy,Mapping!A:B,2,FALSE),A1657+1,""),"")</f>
        <v/>
      </c>
      <c r="B1658" s="58" t="str">
        <f t="shared" si="156"/>
        <v/>
      </c>
      <c r="C1658" s="59" t="str">
        <f t="shared" si="151"/>
        <v/>
      </c>
      <c r="D1658" s="60" t="str">
        <f t="shared" si="152"/>
        <v/>
      </c>
      <c r="E1658" s="61" t="str">
        <f>IF(A1658="","",InterestRate/VLOOKUP(PaymentFrqcy,Mapping!$A:$B,2,FALSE))</f>
        <v/>
      </c>
      <c r="F1658" s="62" t="str">
        <f>IF(A1658="","",PMT(E1658,Duration*VLOOKUP(PaymentFrqcy,Mapping!A:B,2,FALSE),LoanAmount,,VLOOKUP(PaymentsDue,Mapping!$A:$B,2,FALSE)))</f>
        <v/>
      </c>
      <c r="G1658" s="62" t="str">
        <f>IF(A1658="","",PPMT(E1658,A1658,Duration*VLOOKUP(PaymentFrqcy,Mapping!A:B,2,FALSE),LoanAmount,,VLOOKUP(PaymentsDue,Mapping!$A:$B,2,FALSE)))</f>
        <v/>
      </c>
      <c r="H1658" s="62" t="str">
        <f>IF(A1658="","",IPMT(E1658,A1658,Duration*VLOOKUP(PaymentFrqcy,Mapping!$A:$B,2,FALSE),LoanAmount,,VLOOKUP(PaymentsDue,Mapping!$A:$B,2,FALSE)))</f>
        <v/>
      </c>
      <c r="I1658" s="58" t="str">
        <f t="shared" si="153"/>
        <v/>
      </c>
      <c r="J1658" s="12" t="str">
        <f t="shared" si="154"/>
        <v/>
      </c>
      <c r="K1658" s="78" t="str">
        <f t="shared" si="155"/>
        <v/>
      </c>
    </row>
    <row r="1659" spans="1:11" x14ac:dyDescent="0.2">
      <c r="A1659" s="12" t="str">
        <f>IFERROR(IF(A1658+1&lt;=Duration*VLOOKUP(PaymentFrqcy,Mapping!A:B,2,FALSE),A1658+1,""),"")</f>
        <v/>
      </c>
      <c r="B1659" s="58" t="str">
        <f t="shared" si="156"/>
        <v/>
      </c>
      <c r="C1659" s="59" t="str">
        <f t="shared" si="151"/>
        <v/>
      </c>
      <c r="D1659" s="60" t="str">
        <f t="shared" si="152"/>
        <v/>
      </c>
      <c r="E1659" s="61" t="str">
        <f>IF(A1659="","",InterestRate/VLOOKUP(PaymentFrqcy,Mapping!$A:$B,2,FALSE))</f>
        <v/>
      </c>
      <c r="F1659" s="62" t="str">
        <f>IF(A1659="","",PMT(E1659,Duration*VLOOKUP(PaymentFrqcy,Mapping!A:B,2,FALSE),LoanAmount,,VLOOKUP(PaymentsDue,Mapping!$A:$B,2,FALSE)))</f>
        <v/>
      </c>
      <c r="G1659" s="62" t="str">
        <f>IF(A1659="","",PPMT(E1659,A1659,Duration*VLOOKUP(PaymentFrqcy,Mapping!A:B,2,FALSE),LoanAmount,,VLOOKUP(PaymentsDue,Mapping!$A:$B,2,FALSE)))</f>
        <v/>
      </c>
      <c r="H1659" s="62" t="str">
        <f>IF(A1659="","",IPMT(E1659,A1659,Duration*VLOOKUP(PaymentFrqcy,Mapping!$A:$B,2,FALSE),LoanAmount,,VLOOKUP(PaymentsDue,Mapping!$A:$B,2,FALSE)))</f>
        <v/>
      </c>
      <c r="I1659" s="58" t="str">
        <f t="shared" si="153"/>
        <v/>
      </c>
      <c r="J1659" s="12" t="str">
        <f t="shared" si="154"/>
        <v/>
      </c>
      <c r="K1659" s="78" t="str">
        <f t="shared" si="155"/>
        <v/>
      </c>
    </row>
    <row r="1660" spans="1:11" x14ac:dyDescent="0.2">
      <c r="A1660" s="12" t="str">
        <f>IFERROR(IF(A1659+1&lt;=Duration*VLOOKUP(PaymentFrqcy,Mapping!A:B,2,FALSE),A1659+1,""),"")</f>
        <v/>
      </c>
      <c r="B1660" s="58" t="str">
        <f t="shared" si="156"/>
        <v/>
      </c>
      <c r="C1660" s="59" t="str">
        <f t="shared" si="151"/>
        <v/>
      </c>
      <c r="D1660" s="60" t="str">
        <f t="shared" si="152"/>
        <v/>
      </c>
      <c r="E1660" s="61" t="str">
        <f>IF(A1660="","",InterestRate/VLOOKUP(PaymentFrqcy,Mapping!$A:$B,2,FALSE))</f>
        <v/>
      </c>
      <c r="F1660" s="62" t="str">
        <f>IF(A1660="","",PMT(E1660,Duration*VLOOKUP(PaymentFrqcy,Mapping!A:B,2,FALSE),LoanAmount,,VLOOKUP(PaymentsDue,Mapping!$A:$B,2,FALSE)))</f>
        <v/>
      </c>
      <c r="G1660" s="62" t="str">
        <f>IF(A1660="","",PPMT(E1660,A1660,Duration*VLOOKUP(PaymentFrqcy,Mapping!A:B,2,FALSE),LoanAmount,,VLOOKUP(PaymentsDue,Mapping!$A:$B,2,FALSE)))</f>
        <v/>
      </c>
      <c r="H1660" s="62" t="str">
        <f>IF(A1660="","",IPMT(E1660,A1660,Duration*VLOOKUP(PaymentFrqcy,Mapping!$A:$B,2,FALSE),LoanAmount,,VLOOKUP(PaymentsDue,Mapping!$A:$B,2,FALSE)))</f>
        <v/>
      </c>
      <c r="I1660" s="58" t="str">
        <f t="shared" si="153"/>
        <v/>
      </c>
      <c r="J1660" s="12" t="str">
        <f t="shared" si="154"/>
        <v/>
      </c>
      <c r="K1660" s="78" t="str">
        <f t="shared" si="155"/>
        <v/>
      </c>
    </row>
    <row r="1661" spans="1:11" x14ac:dyDescent="0.2">
      <c r="A1661" s="12" t="str">
        <f>IFERROR(IF(A1660+1&lt;=Duration*VLOOKUP(PaymentFrqcy,Mapping!A:B,2,FALSE),A1660+1,""),"")</f>
        <v/>
      </c>
      <c r="B1661" s="58" t="str">
        <f t="shared" si="156"/>
        <v/>
      </c>
      <c r="C1661" s="59" t="str">
        <f t="shared" si="151"/>
        <v/>
      </c>
      <c r="D1661" s="60" t="str">
        <f t="shared" si="152"/>
        <v/>
      </c>
      <c r="E1661" s="61" t="str">
        <f>IF(A1661="","",InterestRate/VLOOKUP(PaymentFrqcy,Mapping!$A:$B,2,FALSE))</f>
        <v/>
      </c>
      <c r="F1661" s="62" t="str">
        <f>IF(A1661="","",PMT(E1661,Duration*VLOOKUP(PaymentFrqcy,Mapping!A:B,2,FALSE),LoanAmount,,VLOOKUP(PaymentsDue,Mapping!$A:$B,2,FALSE)))</f>
        <v/>
      </c>
      <c r="G1661" s="62" t="str">
        <f>IF(A1661="","",PPMT(E1661,A1661,Duration*VLOOKUP(PaymentFrqcy,Mapping!A:B,2,FALSE),LoanAmount,,VLOOKUP(PaymentsDue,Mapping!$A:$B,2,FALSE)))</f>
        <v/>
      </c>
      <c r="H1661" s="62" t="str">
        <f>IF(A1661="","",IPMT(E1661,A1661,Duration*VLOOKUP(PaymentFrqcy,Mapping!$A:$B,2,FALSE),LoanAmount,,VLOOKUP(PaymentsDue,Mapping!$A:$B,2,FALSE)))</f>
        <v/>
      </c>
      <c r="I1661" s="58" t="str">
        <f t="shared" si="153"/>
        <v/>
      </c>
      <c r="J1661" s="12" t="str">
        <f t="shared" si="154"/>
        <v/>
      </c>
      <c r="K1661" s="78" t="str">
        <f t="shared" si="155"/>
        <v/>
      </c>
    </row>
    <row r="1662" spans="1:11" x14ac:dyDescent="0.2">
      <c r="A1662" s="12" t="str">
        <f>IFERROR(IF(A1661+1&lt;=Duration*VLOOKUP(PaymentFrqcy,Mapping!A:B,2,FALSE),A1661+1,""),"")</f>
        <v/>
      </c>
      <c r="B1662" s="58" t="str">
        <f t="shared" si="156"/>
        <v/>
      </c>
      <c r="C1662" s="59" t="str">
        <f t="shared" si="151"/>
        <v/>
      </c>
      <c r="D1662" s="60" t="str">
        <f t="shared" si="152"/>
        <v/>
      </c>
      <c r="E1662" s="61" t="str">
        <f>IF(A1662="","",InterestRate/VLOOKUP(PaymentFrqcy,Mapping!$A:$B,2,FALSE))</f>
        <v/>
      </c>
      <c r="F1662" s="62" t="str">
        <f>IF(A1662="","",PMT(E1662,Duration*VLOOKUP(PaymentFrqcy,Mapping!A:B,2,FALSE),LoanAmount,,VLOOKUP(PaymentsDue,Mapping!$A:$B,2,FALSE)))</f>
        <v/>
      </c>
      <c r="G1662" s="62" t="str">
        <f>IF(A1662="","",PPMT(E1662,A1662,Duration*VLOOKUP(PaymentFrqcy,Mapping!A:B,2,FALSE),LoanAmount,,VLOOKUP(PaymentsDue,Mapping!$A:$B,2,FALSE)))</f>
        <v/>
      </c>
      <c r="H1662" s="62" t="str">
        <f>IF(A1662="","",IPMT(E1662,A1662,Duration*VLOOKUP(PaymentFrqcy,Mapping!$A:$B,2,FALSE),LoanAmount,,VLOOKUP(PaymentsDue,Mapping!$A:$B,2,FALSE)))</f>
        <v/>
      </c>
      <c r="I1662" s="58" t="str">
        <f t="shared" si="153"/>
        <v/>
      </c>
      <c r="J1662" s="12" t="str">
        <f t="shared" si="154"/>
        <v/>
      </c>
      <c r="K1662" s="78" t="str">
        <f t="shared" si="155"/>
        <v/>
      </c>
    </row>
    <row r="1663" spans="1:11" x14ac:dyDescent="0.2">
      <c r="A1663" s="12" t="str">
        <f>IFERROR(IF(A1662+1&lt;=Duration*VLOOKUP(PaymentFrqcy,Mapping!A:B,2,FALSE),A1662+1,""),"")</f>
        <v/>
      </c>
      <c r="B1663" s="58" t="str">
        <f t="shared" si="156"/>
        <v/>
      </c>
      <c r="C1663" s="59" t="str">
        <f t="shared" si="151"/>
        <v/>
      </c>
      <c r="D1663" s="60" t="str">
        <f t="shared" si="152"/>
        <v/>
      </c>
      <c r="E1663" s="61" t="str">
        <f>IF(A1663="","",InterestRate/VLOOKUP(PaymentFrqcy,Mapping!$A:$B,2,FALSE))</f>
        <v/>
      </c>
      <c r="F1663" s="62" t="str">
        <f>IF(A1663="","",PMT(E1663,Duration*VLOOKUP(PaymentFrqcy,Mapping!A:B,2,FALSE),LoanAmount,,VLOOKUP(PaymentsDue,Mapping!$A:$B,2,FALSE)))</f>
        <v/>
      </c>
      <c r="G1663" s="62" t="str">
        <f>IF(A1663="","",PPMT(E1663,A1663,Duration*VLOOKUP(PaymentFrqcy,Mapping!A:B,2,FALSE),LoanAmount,,VLOOKUP(PaymentsDue,Mapping!$A:$B,2,FALSE)))</f>
        <v/>
      </c>
      <c r="H1663" s="62" t="str">
        <f>IF(A1663="","",IPMT(E1663,A1663,Duration*VLOOKUP(PaymentFrqcy,Mapping!$A:$B,2,FALSE),LoanAmount,,VLOOKUP(PaymentsDue,Mapping!$A:$B,2,FALSE)))</f>
        <v/>
      </c>
      <c r="I1663" s="58" t="str">
        <f t="shared" si="153"/>
        <v/>
      </c>
      <c r="J1663" s="12" t="str">
        <f t="shared" si="154"/>
        <v/>
      </c>
      <c r="K1663" s="78" t="str">
        <f t="shared" si="155"/>
        <v/>
      </c>
    </row>
    <row r="1664" spans="1:11" x14ac:dyDescent="0.2">
      <c r="A1664" s="12" t="str">
        <f>IFERROR(IF(A1663+1&lt;=Duration*VLOOKUP(PaymentFrqcy,Mapping!A:B,2,FALSE),A1663+1,""),"")</f>
        <v/>
      </c>
      <c r="B1664" s="58" t="str">
        <f t="shared" si="156"/>
        <v/>
      </c>
      <c r="C1664" s="59" t="str">
        <f t="shared" si="151"/>
        <v/>
      </c>
      <c r="D1664" s="60" t="str">
        <f t="shared" si="152"/>
        <v/>
      </c>
      <c r="E1664" s="61" t="str">
        <f>IF(A1664="","",InterestRate/VLOOKUP(PaymentFrqcy,Mapping!$A:$B,2,FALSE))</f>
        <v/>
      </c>
      <c r="F1664" s="62" t="str">
        <f>IF(A1664="","",PMT(E1664,Duration*VLOOKUP(PaymentFrqcy,Mapping!A:B,2,FALSE),LoanAmount,,VLOOKUP(PaymentsDue,Mapping!$A:$B,2,FALSE)))</f>
        <v/>
      </c>
      <c r="G1664" s="62" t="str">
        <f>IF(A1664="","",PPMT(E1664,A1664,Duration*VLOOKUP(PaymentFrqcy,Mapping!A:B,2,FALSE),LoanAmount,,VLOOKUP(PaymentsDue,Mapping!$A:$B,2,FALSE)))</f>
        <v/>
      </c>
      <c r="H1664" s="62" t="str">
        <f>IF(A1664="","",IPMT(E1664,A1664,Duration*VLOOKUP(PaymentFrqcy,Mapping!$A:$B,2,FALSE),LoanAmount,,VLOOKUP(PaymentsDue,Mapping!$A:$B,2,FALSE)))</f>
        <v/>
      </c>
      <c r="I1664" s="58" t="str">
        <f t="shared" si="153"/>
        <v/>
      </c>
      <c r="J1664" s="12" t="str">
        <f t="shared" si="154"/>
        <v/>
      </c>
      <c r="K1664" s="78" t="str">
        <f t="shared" si="155"/>
        <v/>
      </c>
    </row>
    <row r="1665" spans="1:11" x14ac:dyDescent="0.2">
      <c r="A1665" s="12" t="str">
        <f>IFERROR(IF(A1664+1&lt;=Duration*VLOOKUP(PaymentFrqcy,Mapping!A:B,2,FALSE),A1664+1,""),"")</f>
        <v/>
      </c>
      <c r="B1665" s="58" t="str">
        <f t="shared" si="156"/>
        <v/>
      </c>
      <c r="C1665" s="59" t="str">
        <f t="shared" si="151"/>
        <v/>
      </c>
      <c r="D1665" s="60" t="str">
        <f t="shared" si="152"/>
        <v/>
      </c>
      <c r="E1665" s="61" t="str">
        <f>IF(A1665="","",InterestRate/VLOOKUP(PaymentFrqcy,Mapping!$A:$B,2,FALSE))</f>
        <v/>
      </c>
      <c r="F1665" s="62" t="str">
        <f>IF(A1665="","",PMT(E1665,Duration*VLOOKUP(PaymentFrqcy,Mapping!A:B,2,FALSE),LoanAmount,,VLOOKUP(PaymentsDue,Mapping!$A:$B,2,FALSE)))</f>
        <v/>
      </c>
      <c r="G1665" s="62" t="str">
        <f>IF(A1665="","",PPMT(E1665,A1665,Duration*VLOOKUP(PaymentFrqcy,Mapping!A:B,2,FALSE),LoanAmount,,VLOOKUP(PaymentsDue,Mapping!$A:$B,2,FALSE)))</f>
        <v/>
      </c>
      <c r="H1665" s="62" t="str">
        <f>IF(A1665="","",IPMT(E1665,A1665,Duration*VLOOKUP(PaymentFrqcy,Mapping!$A:$B,2,FALSE),LoanAmount,,VLOOKUP(PaymentsDue,Mapping!$A:$B,2,FALSE)))</f>
        <v/>
      </c>
      <c r="I1665" s="58" t="str">
        <f t="shared" si="153"/>
        <v/>
      </c>
      <c r="J1665" s="12" t="str">
        <f t="shared" si="154"/>
        <v/>
      </c>
      <c r="K1665" s="78" t="str">
        <f t="shared" si="155"/>
        <v/>
      </c>
    </row>
    <row r="1666" spans="1:11" x14ac:dyDescent="0.2">
      <c r="A1666" s="12" t="str">
        <f>IFERROR(IF(A1665+1&lt;=Duration*VLOOKUP(PaymentFrqcy,Mapping!A:B,2,FALSE),A1665+1,""),"")</f>
        <v/>
      </c>
      <c r="B1666" s="58" t="str">
        <f t="shared" si="156"/>
        <v/>
      </c>
      <c r="C1666" s="59" t="str">
        <f t="shared" si="151"/>
        <v/>
      </c>
      <c r="D1666" s="60" t="str">
        <f t="shared" si="152"/>
        <v/>
      </c>
      <c r="E1666" s="61" t="str">
        <f>IF(A1666="","",InterestRate/VLOOKUP(PaymentFrqcy,Mapping!$A:$B,2,FALSE))</f>
        <v/>
      </c>
      <c r="F1666" s="62" t="str">
        <f>IF(A1666="","",PMT(E1666,Duration*VLOOKUP(PaymentFrqcy,Mapping!A:B,2,FALSE),LoanAmount,,VLOOKUP(PaymentsDue,Mapping!$A:$B,2,FALSE)))</f>
        <v/>
      </c>
      <c r="G1666" s="62" t="str">
        <f>IF(A1666="","",PPMT(E1666,A1666,Duration*VLOOKUP(PaymentFrqcy,Mapping!A:B,2,FALSE),LoanAmount,,VLOOKUP(PaymentsDue,Mapping!$A:$B,2,FALSE)))</f>
        <v/>
      </c>
      <c r="H1666" s="62" t="str">
        <f>IF(A1666="","",IPMT(E1666,A1666,Duration*VLOOKUP(PaymentFrqcy,Mapping!$A:$B,2,FALSE),LoanAmount,,VLOOKUP(PaymentsDue,Mapping!$A:$B,2,FALSE)))</f>
        <v/>
      </c>
      <c r="I1666" s="58" t="str">
        <f t="shared" si="153"/>
        <v/>
      </c>
      <c r="J1666" s="12" t="str">
        <f t="shared" si="154"/>
        <v/>
      </c>
      <c r="K1666" s="78" t="str">
        <f t="shared" si="155"/>
        <v/>
      </c>
    </row>
    <row r="1667" spans="1:11" x14ac:dyDescent="0.2">
      <c r="A1667" s="12" t="str">
        <f>IFERROR(IF(A1666+1&lt;=Duration*VLOOKUP(PaymentFrqcy,Mapping!A:B,2,FALSE),A1666+1,""),"")</f>
        <v/>
      </c>
      <c r="B1667" s="58" t="str">
        <f t="shared" si="156"/>
        <v/>
      </c>
      <c r="C1667" s="59" t="str">
        <f t="shared" si="151"/>
        <v/>
      </c>
      <c r="D1667" s="60" t="str">
        <f t="shared" si="152"/>
        <v/>
      </c>
      <c r="E1667" s="61" t="str">
        <f>IF(A1667="","",InterestRate/VLOOKUP(PaymentFrqcy,Mapping!$A:$B,2,FALSE))</f>
        <v/>
      </c>
      <c r="F1667" s="62" t="str">
        <f>IF(A1667="","",PMT(E1667,Duration*VLOOKUP(PaymentFrqcy,Mapping!A:B,2,FALSE),LoanAmount,,VLOOKUP(PaymentsDue,Mapping!$A:$B,2,FALSE)))</f>
        <v/>
      </c>
      <c r="G1667" s="62" t="str">
        <f>IF(A1667="","",PPMT(E1667,A1667,Duration*VLOOKUP(PaymentFrqcy,Mapping!A:B,2,FALSE),LoanAmount,,VLOOKUP(PaymentsDue,Mapping!$A:$B,2,FALSE)))</f>
        <v/>
      </c>
      <c r="H1667" s="62" t="str">
        <f>IF(A1667="","",IPMT(E1667,A1667,Duration*VLOOKUP(PaymentFrqcy,Mapping!$A:$B,2,FALSE),LoanAmount,,VLOOKUP(PaymentsDue,Mapping!$A:$B,2,FALSE)))</f>
        <v/>
      </c>
      <c r="I1667" s="58" t="str">
        <f t="shared" si="153"/>
        <v/>
      </c>
      <c r="J1667" s="12" t="str">
        <f t="shared" si="154"/>
        <v/>
      </c>
      <c r="K1667" s="78" t="str">
        <f t="shared" si="155"/>
        <v/>
      </c>
    </row>
    <row r="1668" spans="1:11" x14ac:dyDescent="0.2">
      <c r="A1668" s="12" t="str">
        <f>IFERROR(IF(A1667+1&lt;=Duration*VLOOKUP(PaymentFrqcy,Mapping!A:B,2,FALSE),A1667+1,""),"")</f>
        <v/>
      </c>
      <c r="B1668" s="58" t="str">
        <f t="shared" si="156"/>
        <v/>
      </c>
      <c r="C1668" s="59" t="str">
        <f t="shared" si="151"/>
        <v/>
      </c>
      <c r="D1668" s="60" t="str">
        <f t="shared" si="152"/>
        <v/>
      </c>
      <c r="E1668" s="61" t="str">
        <f>IF(A1668="","",InterestRate/VLOOKUP(PaymentFrqcy,Mapping!$A:$B,2,FALSE))</f>
        <v/>
      </c>
      <c r="F1668" s="62" t="str">
        <f>IF(A1668="","",PMT(E1668,Duration*VLOOKUP(PaymentFrqcy,Mapping!A:B,2,FALSE),LoanAmount,,VLOOKUP(PaymentsDue,Mapping!$A:$B,2,FALSE)))</f>
        <v/>
      </c>
      <c r="G1668" s="62" t="str">
        <f>IF(A1668="","",PPMT(E1668,A1668,Duration*VLOOKUP(PaymentFrqcy,Mapping!A:B,2,FALSE),LoanAmount,,VLOOKUP(PaymentsDue,Mapping!$A:$B,2,FALSE)))</f>
        <v/>
      </c>
      <c r="H1668" s="62" t="str">
        <f>IF(A1668="","",IPMT(E1668,A1668,Duration*VLOOKUP(PaymentFrqcy,Mapping!$A:$B,2,FALSE),LoanAmount,,VLOOKUP(PaymentsDue,Mapping!$A:$B,2,FALSE)))</f>
        <v/>
      </c>
      <c r="I1668" s="58" t="str">
        <f t="shared" si="153"/>
        <v/>
      </c>
      <c r="J1668" s="12" t="str">
        <f t="shared" si="154"/>
        <v/>
      </c>
      <c r="K1668" s="78" t="str">
        <f t="shared" si="155"/>
        <v/>
      </c>
    </row>
    <row r="1669" spans="1:11" x14ac:dyDescent="0.2">
      <c r="A1669" s="12" t="str">
        <f>IFERROR(IF(A1668+1&lt;=Duration*VLOOKUP(PaymentFrqcy,Mapping!A:B,2,FALSE),A1668+1,""),"")</f>
        <v/>
      </c>
      <c r="B1669" s="58" t="str">
        <f t="shared" si="156"/>
        <v/>
      </c>
      <c r="C1669" s="59" t="str">
        <f t="shared" si="151"/>
        <v/>
      </c>
      <c r="D1669" s="60" t="str">
        <f t="shared" si="152"/>
        <v/>
      </c>
      <c r="E1669" s="61" t="str">
        <f>IF(A1669="","",InterestRate/VLOOKUP(PaymentFrqcy,Mapping!$A:$B,2,FALSE))</f>
        <v/>
      </c>
      <c r="F1669" s="62" t="str">
        <f>IF(A1669="","",PMT(E1669,Duration*VLOOKUP(PaymentFrqcy,Mapping!A:B,2,FALSE),LoanAmount,,VLOOKUP(PaymentsDue,Mapping!$A:$B,2,FALSE)))</f>
        <v/>
      </c>
      <c r="G1669" s="62" t="str">
        <f>IF(A1669="","",PPMT(E1669,A1669,Duration*VLOOKUP(PaymentFrqcy,Mapping!A:B,2,FALSE),LoanAmount,,VLOOKUP(PaymentsDue,Mapping!$A:$B,2,FALSE)))</f>
        <v/>
      </c>
      <c r="H1669" s="62" t="str">
        <f>IF(A1669="","",IPMT(E1669,A1669,Duration*VLOOKUP(PaymentFrqcy,Mapping!$A:$B,2,FALSE),LoanAmount,,VLOOKUP(PaymentsDue,Mapping!$A:$B,2,FALSE)))</f>
        <v/>
      </c>
      <c r="I1669" s="58" t="str">
        <f t="shared" si="153"/>
        <v/>
      </c>
      <c r="J1669" s="12" t="str">
        <f t="shared" si="154"/>
        <v/>
      </c>
      <c r="K1669" s="78" t="str">
        <f t="shared" si="155"/>
        <v/>
      </c>
    </row>
    <row r="1670" spans="1:11" x14ac:dyDescent="0.2">
      <c r="A1670" s="12" t="str">
        <f>IFERROR(IF(A1669+1&lt;=Duration*VLOOKUP(PaymentFrqcy,Mapping!A:B,2,FALSE),A1669+1,""),"")</f>
        <v/>
      </c>
      <c r="B1670" s="58" t="str">
        <f t="shared" si="156"/>
        <v/>
      </c>
      <c r="C1670" s="59" t="str">
        <f t="shared" si="151"/>
        <v/>
      </c>
      <c r="D1670" s="60" t="str">
        <f t="shared" si="152"/>
        <v/>
      </c>
      <c r="E1670" s="61" t="str">
        <f>IF(A1670="","",InterestRate/VLOOKUP(PaymentFrqcy,Mapping!$A:$B,2,FALSE))</f>
        <v/>
      </c>
      <c r="F1670" s="62" t="str">
        <f>IF(A1670="","",PMT(E1670,Duration*VLOOKUP(PaymentFrqcy,Mapping!A:B,2,FALSE),LoanAmount,,VLOOKUP(PaymentsDue,Mapping!$A:$B,2,FALSE)))</f>
        <v/>
      </c>
      <c r="G1670" s="62" t="str">
        <f>IF(A1670="","",PPMT(E1670,A1670,Duration*VLOOKUP(PaymentFrqcy,Mapping!A:B,2,FALSE),LoanAmount,,VLOOKUP(PaymentsDue,Mapping!$A:$B,2,FALSE)))</f>
        <v/>
      </c>
      <c r="H1670" s="62" t="str">
        <f>IF(A1670="","",IPMT(E1670,A1670,Duration*VLOOKUP(PaymentFrqcy,Mapping!$A:$B,2,FALSE),LoanAmount,,VLOOKUP(PaymentsDue,Mapping!$A:$B,2,FALSE)))</f>
        <v/>
      </c>
      <c r="I1670" s="58" t="str">
        <f t="shared" si="153"/>
        <v/>
      </c>
      <c r="J1670" s="12" t="str">
        <f t="shared" si="154"/>
        <v/>
      </c>
      <c r="K1670" s="78" t="str">
        <f t="shared" si="155"/>
        <v/>
      </c>
    </row>
    <row r="1671" spans="1:11" x14ac:dyDescent="0.2">
      <c r="A1671" s="12" t="str">
        <f>IFERROR(IF(A1670+1&lt;=Duration*VLOOKUP(PaymentFrqcy,Mapping!A:B,2,FALSE),A1670+1,""),"")</f>
        <v/>
      </c>
      <c r="B1671" s="58" t="str">
        <f t="shared" si="156"/>
        <v/>
      </c>
      <c r="C1671" s="59" t="str">
        <f t="shared" si="151"/>
        <v/>
      </c>
      <c r="D1671" s="60" t="str">
        <f t="shared" si="152"/>
        <v/>
      </c>
      <c r="E1671" s="61" t="str">
        <f>IF(A1671="","",InterestRate/VLOOKUP(PaymentFrqcy,Mapping!$A:$B,2,FALSE))</f>
        <v/>
      </c>
      <c r="F1671" s="62" t="str">
        <f>IF(A1671="","",PMT(E1671,Duration*VLOOKUP(PaymentFrqcy,Mapping!A:B,2,FALSE),LoanAmount,,VLOOKUP(PaymentsDue,Mapping!$A:$B,2,FALSE)))</f>
        <v/>
      </c>
      <c r="G1671" s="62" t="str">
        <f>IF(A1671="","",PPMT(E1671,A1671,Duration*VLOOKUP(PaymentFrqcy,Mapping!A:B,2,FALSE),LoanAmount,,VLOOKUP(PaymentsDue,Mapping!$A:$B,2,FALSE)))</f>
        <v/>
      </c>
      <c r="H1671" s="62" t="str">
        <f>IF(A1671="","",IPMT(E1671,A1671,Duration*VLOOKUP(PaymentFrqcy,Mapping!$A:$B,2,FALSE),LoanAmount,,VLOOKUP(PaymentsDue,Mapping!$A:$B,2,FALSE)))</f>
        <v/>
      </c>
      <c r="I1671" s="58" t="str">
        <f t="shared" si="153"/>
        <v/>
      </c>
      <c r="J1671" s="12" t="str">
        <f t="shared" si="154"/>
        <v/>
      </c>
      <c r="K1671" s="78" t="str">
        <f t="shared" si="155"/>
        <v/>
      </c>
    </row>
    <row r="1672" spans="1:11" x14ac:dyDescent="0.2">
      <c r="A1672" s="12" t="str">
        <f>IFERROR(IF(A1671+1&lt;=Duration*VLOOKUP(PaymentFrqcy,Mapping!A:B,2,FALSE),A1671+1,""),"")</f>
        <v/>
      </c>
      <c r="B1672" s="58" t="str">
        <f t="shared" si="156"/>
        <v/>
      </c>
      <c r="C1672" s="59" t="str">
        <f t="shared" si="151"/>
        <v/>
      </c>
      <c r="D1672" s="60" t="str">
        <f t="shared" si="152"/>
        <v/>
      </c>
      <c r="E1672" s="61" t="str">
        <f>IF(A1672="","",InterestRate/VLOOKUP(PaymentFrqcy,Mapping!$A:$B,2,FALSE))</f>
        <v/>
      </c>
      <c r="F1672" s="62" t="str">
        <f>IF(A1672="","",PMT(E1672,Duration*VLOOKUP(PaymentFrqcy,Mapping!A:B,2,FALSE),LoanAmount,,VLOOKUP(PaymentsDue,Mapping!$A:$B,2,FALSE)))</f>
        <v/>
      </c>
      <c r="G1672" s="62" t="str">
        <f>IF(A1672="","",PPMT(E1672,A1672,Duration*VLOOKUP(PaymentFrqcy,Mapping!A:B,2,FALSE),LoanAmount,,VLOOKUP(PaymentsDue,Mapping!$A:$B,2,FALSE)))</f>
        <v/>
      </c>
      <c r="H1672" s="62" t="str">
        <f>IF(A1672="","",IPMT(E1672,A1672,Duration*VLOOKUP(PaymentFrqcy,Mapping!$A:$B,2,FALSE),LoanAmount,,VLOOKUP(PaymentsDue,Mapping!$A:$B,2,FALSE)))</f>
        <v/>
      </c>
      <c r="I1672" s="58" t="str">
        <f t="shared" si="153"/>
        <v/>
      </c>
      <c r="J1672" s="12" t="str">
        <f t="shared" si="154"/>
        <v/>
      </c>
      <c r="K1672" s="78" t="str">
        <f t="shared" si="155"/>
        <v/>
      </c>
    </row>
    <row r="1673" spans="1:11" x14ac:dyDescent="0.2">
      <c r="A1673" s="12" t="str">
        <f>IFERROR(IF(A1672+1&lt;=Duration*VLOOKUP(PaymentFrqcy,Mapping!A:B,2,FALSE),A1672+1,""),"")</f>
        <v/>
      </c>
      <c r="B1673" s="58" t="str">
        <f t="shared" si="156"/>
        <v/>
      </c>
      <c r="C1673" s="59" t="str">
        <f t="shared" si="151"/>
        <v/>
      </c>
      <c r="D1673" s="60" t="str">
        <f t="shared" si="152"/>
        <v/>
      </c>
      <c r="E1673" s="61" t="str">
        <f>IF(A1673="","",InterestRate/VLOOKUP(PaymentFrqcy,Mapping!$A:$B,2,FALSE))</f>
        <v/>
      </c>
      <c r="F1673" s="62" t="str">
        <f>IF(A1673="","",PMT(E1673,Duration*VLOOKUP(PaymentFrqcy,Mapping!A:B,2,FALSE),LoanAmount,,VLOOKUP(PaymentsDue,Mapping!$A:$B,2,FALSE)))</f>
        <v/>
      </c>
      <c r="G1673" s="62" t="str">
        <f>IF(A1673="","",PPMT(E1673,A1673,Duration*VLOOKUP(PaymentFrqcy,Mapping!A:B,2,FALSE),LoanAmount,,VLOOKUP(PaymentsDue,Mapping!$A:$B,2,FALSE)))</f>
        <v/>
      </c>
      <c r="H1673" s="62" t="str">
        <f>IF(A1673="","",IPMT(E1673,A1673,Duration*VLOOKUP(PaymentFrqcy,Mapping!$A:$B,2,FALSE),LoanAmount,,VLOOKUP(PaymentsDue,Mapping!$A:$B,2,FALSE)))</f>
        <v/>
      </c>
      <c r="I1673" s="58" t="str">
        <f t="shared" si="153"/>
        <v/>
      </c>
      <c r="J1673" s="12" t="str">
        <f t="shared" si="154"/>
        <v/>
      </c>
      <c r="K1673" s="78" t="str">
        <f t="shared" si="155"/>
        <v/>
      </c>
    </row>
    <row r="1674" spans="1:11" x14ac:dyDescent="0.2">
      <c r="A1674" s="12" t="str">
        <f>IFERROR(IF(A1673+1&lt;=Duration*VLOOKUP(PaymentFrqcy,Mapping!A:B,2,FALSE),A1673+1,""),"")</f>
        <v/>
      </c>
      <c r="B1674" s="58" t="str">
        <f t="shared" si="156"/>
        <v/>
      </c>
      <c r="C1674" s="59" t="str">
        <f t="shared" si="151"/>
        <v/>
      </c>
      <c r="D1674" s="60" t="str">
        <f t="shared" si="152"/>
        <v/>
      </c>
      <c r="E1674" s="61" t="str">
        <f>IF(A1674="","",InterestRate/VLOOKUP(PaymentFrqcy,Mapping!$A:$B,2,FALSE))</f>
        <v/>
      </c>
      <c r="F1674" s="62" t="str">
        <f>IF(A1674="","",PMT(E1674,Duration*VLOOKUP(PaymentFrqcy,Mapping!A:B,2,FALSE),LoanAmount,,VLOOKUP(PaymentsDue,Mapping!$A:$B,2,FALSE)))</f>
        <v/>
      </c>
      <c r="G1674" s="62" t="str">
        <f>IF(A1674="","",PPMT(E1674,A1674,Duration*VLOOKUP(PaymentFrqcy,Mapping!A:B,2,FALSE),LoanAmount,,VLOOKUP(PaymentsDue,Mapping!$A:$B,2,FALSE)))</f>
        <v/>
      </c>
      <c r="H1674" s="62" t="str">
        <f>IF(A1674="","",IPMT(E1674,A1674,Duration*VLOOKUP(PaymentFrqcy,Mapping!$A:$B,2,FALSE),LoanAmount,,VLOOKUP(PaymentsDue,Mapping!$A:$B,2,FALSE)))</f>
        <v/>
      </c>
      <c r="I1674" s="58" t="str">
        <f t="shared" si="153"/>
        <v/>
      </c>
      <c r="J1674" s="12" t="str">
        <f t="shared" si="154"/>
        <v/>
      </c>
      <c r="K1674" s="78" t="str">
        <f t="shared" si="155"/>
        <v/>
      </c>
    </row>
    <row r="1675" spans="1:11" x14ac:dyDescent="0.2">
      <c r="A1675" s="12" t="str">
        <f>IFERROR(IF(A1674+1&lt;=Duration*VLOOKUP(PaymentFrqcy,Mapping!A:B,2,FALSE),A1674+1,""),"")</f>
        <v/>
      </c>
      <c r="B1675" s="58" t="str">
        <f t="shared" si="156"/>
        <v/>
      </c>
      <c r="C1675" s="59" t="str">
        <f t="shared" si="151"/>
        <v/>
      </c>
      <c r="D1675" s="60" t="str">
        <f t="shared" si="152"/>
        <v/>
      </c>
      <c r="E1675" s="61" t="str">
        <f>IF(A1675="","",InterestRate/VLOOKUP(PaymentFrqcy,Mapping!$A:$B,2,FALSE))</f>
        <v/>
      </c>
      <c r="F1675" s="62" t="str">
        <f>IF(A1675="","",PMT(E1675,Duration*VLOOKUP(PaymentFrqcy,Mapping!A:B,2,FALSE),LoanAmount,,VLOOKUP(PaymentsDue,Mapping!$A:$B,2,FALSE)))</f>
        <v/>
      </c>
      <c r="G1675" s="62" t="str">
        <f>IF(A1675="","",PPMT(E1675,A1675,Duration*VLOOKUP(PaymentFrqcy,Mapping!A:B,2,FALSE),LoanAmount,,VLOOKUP(PaymentsDue,Mapping!$A:$B,2,FALSE)))</f>
        <v/>
      </c>
      <c r="H1675" s="62" t="str">
        <f>IF(A1675="","",IPMT(E1675,A1675,Duration*VLOOKUP(PaymentFrqcy,Mapping!$A:$B,2,FALSE),LoanAmount,,VLOOKUP(PaymentsDue,Mapping!$A:$B,2,FALSE)))</f>
        <v/>
      </c>
      <c r="I1675" s="58" t="str">
        <f t="shared" si="153"/>
        <v/>
      </c>
      <c r="J1675" s="12" t="str">
        <f t="shared" si="154"/>
        <v/>
      </c>
      <c r="K1675" s="78" t="str">
        <f t="shared" si="155"/>
        <v/>
      </c>
    </row>
    <row r="1676" spans="1:11" x14ac:dyDescent="0.2">
      <c r="A1676" s="12" t="str">
        <f>IFERROR(IF(A1675+1&lt;=Duration*VLOOKUP(PaymentFrqcy,Mapping!A:B,2,FALSE),A1675+1,""),"")</f>
        <v/>
      </c>
      <c r="B1676" s="58" t="str">
        <f t="shared" si="156"/>
        <v/>
      </c>
      <c r="C1676" s="59" t="str">
        <f t="shared" si="151"/>
        <v/>
      </c>
      <c r="D1676" s="60" t="str">
        <f t="shared" si="152"/>
        <v/>
      </c>
      <c r="E1676" s="61" t="str">
        <f>IF(A1676="","",InterestRate/VLOOKUP(PaymentFrqcy,Mapping!$A:$B,2,FALSE))</f>
        <v/>
      </c>
      <c r="F1676" s="62" t="str">
        <f>IF(A1676="","",PMT(E1676,Duration*VLOOKUP(PaymentFrqcy,Mapping!A:B,2,FALSE),LoanAmount,,VLOOKUP(PaymentsDue,Mapping!$A:$B,2,FALSE)))</f>
        <v/>
      </c>
      <c r="G1676" s="62" t="str">
        <f>IF(A1676="","",PPMT(E1676,A1676,Duration*VLOOKUP(PaymentFrqcy,Mapping!A:B,2,FALSE),LoanAmount,,VLOOKUP(PaymentsDue,Mapping!$A:$B,2,FALSE)))</f>
        <v/>
      </c>
      <c r="H1676" s="62" t="str">
        <f>IF(A1676="","",IPMT(E1676,A1676,Duration*VLOOKUP(PaymentFrqcy,Mapping!$A:$B,2,FALSE),LoanAmount,,VLOOKUP(PaymentsDue,Mapping!$A:$B,2,FALSE)))</f>
        <v/>
      </c>
      <c r="I1676" s="58" t="str">
        <f t="shared" si="153"/>
        <v/>
      </c>
      <c r="J1676" s="12" t="str">
        <f t="shared" si="154"/>
        <v/>
      </c>
      <c r="K1676" s="78" t="str">
        <f t="shared" si="155"/>
        <v/>
      </c>
    </row>
    <row r="1677" spans="1:11" x14ac:dyDescent="0.2">
      <c r="A1677" s="12" t="str">
        <f>IFERROR(IF(A1676+1&lt;=Duration*VLOOKUP(PaymentFrqcy,Mapping!A:B,2,FALSE),A1676+1,""),"")</f>
        <v/>
      </c>
      <c r="B1677" s="58" t="str">
        <f t="shared" si="156"/>
        <v/>
      </c>
      <c r="C1677" s="59" t="str">
        <f t="shared" si="151"/>
        <v/>
      </c>
      <c r="D1677" s="60" t="str">
        <f t="shared" si="152"/>
        <v/>
      </c>
      <c r="E1677" s="61" t="str">
        <f>IF(A1677="","",InterestRate/VLOOKUP(PaymentFrqcy,Mapping!$A:$B,2,FALSE))</f>
        <v/>
      </c>
      <c r="F1677" s="62" t="str">
        <f>IF(A1677="","",PMT(E1677,Duration*VLOOKUP(PaymentFrqcy,Mapping!A:B,2,FALSE),LoanAmount,,VLOOKUP(PaymentsDue,Mapping!$A:$B,2,FALSE)))</f>
        <v/>
      </c>
      <c r="G1677" s="62" t="str">
        <f>IF(A1677="","",PPMT(E1677,A1677,Duration*VLOOKUP(PaymentFrqcy,Mapping!A:B,2,FALSE),LoanAmount,,VLOOKUP(PaymentsDue,Mapping!$A:$B,2,FALSE)))</f>
        <v/>
      </c>
      <c r="H1677" s="62" t="str">
        <f>IF(A1677="","",IPMT(E1677,A1677,Duration*VLOOKUP(PaymentFrqcy,Mapping!$A:$B,2,FALSE),LoanAmount,,VLOOKUP(PaymentsDue,Mapping!$A:$B,2,FALSE)))</f>
        <v/>
      </c>
      <c r="I1677" s="58" t="str">
        <f t="shared" si="153"/>
        <v/>
      </c>
      <c r="J1677" s="12" t="str">
        <f t="shared" si="154"/>
        <v/>
      </c>
      <c r="K1677" s="78" t="str">
        <f t="shared" si="155"/>
        <v/>
      </c>
    </row>
    <row r="1678" spans="1:11" x14ac:dyDescent="0.2">
      <c r="A1678" s="12" t="str">
        <f>IFERROR(IF(A1677+1&lt;=Duration*VLOOKUP(PaymentFrqcy,Mapping!A:B,2,FALSE),A1677+1,""),"")</f>
        <v/>
      </c>
      <c r="B1678" s="58" t="str">
        <f t="shared" si="156"/>
        <v/>
      </c>
      <c r="C1678" s="59" t="str">
        <f t="shared" si="151"/>
        <v/>
      </c>
      <c r="D1678" s="60" t="str">
        <f t="shared" si="152"/>
        <v/>
      </c>
      <c r="E1678" s="61" t="str">
        <f>IF(A1678="","",InterestRate/VLOOKUP(PaymentFrqcy,Mapping!$A:$B,2,FALSE))</f>
        <v/>
      </c>
      <c r="F1678" s="62" t="str">
        <f>IF(A1678="","",PMT(E1678,Duration*VLOOKUP(PaymentFrqcy,Mapping!A:B,2,FALSE),LoanAmount,,VLOOKUP(PaymentsDue,Mapping!$A:$B,2,FALSE)))</f>
        <v/>
      </c>
      <c r="G1678" s="62" t="str">
        <f>IF(A1678="","",PPMT(E1678,A1678,Duration*VLOOKUP(PaymentFrqcy,Mapping!A:B,2,FALSE),LoanAmount,,VLOOKUP(PaymentsDue,Mapping!$A:$B,2,FALSE)))</f>
        <v/>
      </c>
      <c r="H1678" s="62" t="str">
        <f>IF(A1678="","",IPMT(E1678,A1678,Duration*VLOOKUP(PaymentFrqcy,Mapping!$A:$B,2,FALSE),LoanAmount,,VLOOKUP(PaymentsDue,Mapping!$A:$B,2,FALSE)))</f>
        <v/>
      </c>
      <c r="I1678" s="58" t="str">
        <f t="shared" si="153"/>
        <v/>
      </c>
      <c r="J1678" s="12" t="str">
        <f t="shared" si="154"/>
        <v/>
      </c>
      <c r="K1678" s="78" t="str">
        <f t="shared" si="155"/>
        <v/>
      </c>
    </row>
    <row r="1679" spans="1:11" x14ac:dyDescent="0.2">
      <c r="A1679" s="12" t="str">
        <f>IFERROR(IF(A1678+1&lt;=Duration*VLOOKUP(PaymentFrqcy,Mapping!A:B,2,FALSE),A1678+1,""),"")</f>
        <v/>
      </c>
      <c r="B1679" s="58" t="str">
        <f t="shared" si="156"/>
        <v/>
      </c>
      <c r="C1679" s="59" t="str">
        <f t="shared" si="151"/>
        <v/>
      </c>
      <c r="D1679" s="60" t="str">
        <f t="shared" si="152"/>
        <v/>
      </c>
      <c r="E1679" s="61" t="str">
        <f>IF(A1679="","",InterestRate/VLOOKUP(PaymentFrqcy,Mapping!$A:$B,2,FALSE))</f>
        <v/>
      </c>
      <c r="F1679" s="62" t="str">
        <f>IF(A1679="","",PMT(E1679,Duration*VLOOKUP(PaymentFrqcy,Mapping!A:B,2,FALSE),LoanAmount,,VLOOKUP(PaymentsDue,Mapping!$A:$B,2,FALSE)))</f>
        <v/>
      </c>
      <c r="G1679" s="62" t="str">
        <f>IF(A1679="","",PPMT(E1679,A1679,Duration*VLOOKUP(PaymentFrqcy,Mapping!A:B,2,FALSE),LoanAmount,,VLOOKUP(PaymentsDue,Mapping!$A:$B,2,FALSE)))</f>
        <v/>
      </c>
      <c r="H1679" s="62" t="str">
        <f>IF(A1679="","",IPMT(E1679,A1679,Duration*VLOOKUP(PaymentFrqcy,Mapping!$A:$B,2,FALSE),LoanAmount,,VLOOKUP(PaymentsDue,Mapping!$A:$B,2,FALSE)))</f>
        <v/>
      </c>
      <c r="I1679" s="58" t="str">
        <f t="shared" si="153"/>
        <v/>
      </c>
      <c r="J1679" s="12" t="str">
        <f t="shared" si="154"/>
        <v/>
      </c>
      <c r="K1679" s="78" t="str">
        <f t="shared" si="155"/>
        <v/>
      </c>
    </row>
    <row r="1680" spans="1:11" x14ac:dyDescent="0.2">
      <c r="A1680" s="12" t="str">
        <f>IFERROR(IF(A1679+1&lt;=Duration*VLOOKUP(PaymentFrqcy,Mapping!A:B,2,FALSE),A1679+1,""),"")</f>
        <v/>
      </c>
      <c r="B1680" s="58" t="str">
        <f t="shared" si="156"/>
        <v/>
      </c>
      <c r="C1680" s="59" t="str">
        <f t="shared" si="151"/>
        <v/>
      </c>
      <c r="D1680" s="60" t="str">
        <f t="shared" si="152"/>
        <v/>
      </c>
      <c r="E1680" s="61" t="str">
        <f>IF(A1680="","",InterestRate/VLOOKUP(PaymentFrqcy,Mapping!$A:$B,2,FALSE))</f>
        <v/>
      </c>
      <c r="F1680" s="62" t="str">
        <f>IF(A1680="","",PMT(E1680,Duration*VLOOKUP(PaymentFrqcy,Mapping!A:B,2,FALSE),LoanAmount,,VLOOKUP(PaymentsDue,Mapping!$A:$B,2,FALSE)))</f>
        <v/>
      </c>
      <c r="G1680" s="62" t="str">
        <f>IF(A1680="","",PPMT(E1680,A1680,Duration*VLOOKUP(PaymentFrqcy,Mapping!A:B,2,FALSE),LoanAmount,,VLOOKUP(PaymentsDue,Mapping!$A:$B,2,FALSE)))</f>
        <v/>
      </c>
      <c r="H1680" s="62" t="str">
        <f>IF(A1680="","",IPMT(E1680,A1680,Duration*VLOOKUP(PaymentFrqcy,Mapping!$A:$B,2,FALSE),LoanAmount,,VLOOKUP(PaymentsDue,Mapping!$A:$B,2,FALSE)))</f>
        <v/>
      </c>
      <c r="I1680" s="58" t="str">
        <f t="shared" si="153"/>
        <v/>
      </c>
      <c r="J1680" s="12" t="str">
        <f t="shared" si="154"/>
        <v/>
      </c>
      <c r="K1680" s="78" t="str">
        <f t="shared" si="155"/>
        <v/>
      </c>
    </row>
    <row r="1681" spans="1:11" x14ac:dyDescent="0.2">
      <c r="A1681" s="12" t="str">
        <f>IFERROR(IF(A1680+1&lt;=Duration*VLOOKUP(PaymentFrqcy,Mapping!A:B,2,FALSE),A1680+1,""),"")</f>
        <v/>
      </c>
      <c r="B1681" s="58" t="str">
        <f t="shared" si="156"/>
        <v/>
      </c>
      <c r="C1681" s="59" t="str">
        <f t="shared" si="151"/>
        <v/>
      </c>
      <c r="D1681" s="60" t="str">
        <f t="shared" si="152"/>
        <v/>
      </c>
      <c r="E1681" s="61" t="str">
        <f>IF(A1681="","",InterestRate/VLOOKUP(PaymentFrqcy,Mapping!$A:$B,2,FALSE))</f>
        <v/>
      </c>
      <c r="F1681" s="62" t="str">
        <f>IF(A1681="","",PMT(E1681,Duration*VLOOKUP(PaymentFrqcy,Mapping!A:B,2,FALSE),LoanAmount,,VLOOKUP(PaymentsDue,Mapping!$A:$B,2,FALSE)))</f>
        <v/>
      </c>
      <c r="G1681" s="62" t="str">
        <f>IF(A1681="","",PPMT(E1681,A1681,Duration*VLOOKUP(PaymentFrqcy,Mapping!A:B,2,FALSE),LoanAmount,,VLOOKUP(PaymentsDue,Mapping!$A:$B,2,FALSE)))</f>
        <v/>
      </c>
      <c r="H1681" s="62" t="str">
        <f>IF(A1681="","",IPMT(E1681,A1681,Duration*VLOOKUP(PaymentFrqcy,Mapping!$A:$B,2,FALSE),LoanAmount,,VLOOKUP(PaymentsDue,Mapping!$A:$B,2,FALSE)))</f>
        <v/>
      </c>
      <c r="I1681" s="58" t="str">
        <f t="shared" si="153"/>
        <v/>
      </c>
      <c r="J1681" s="12" t="str">
        <f t="shared" si="154"/>
        <v/>
      </c>
      <c r="K1681" s="78" t="str">
        <f t="shared" si="155"/>
        <v/>
      </c>
    </row>
    <row r="1682" spans="1:11" x14ac:dyDescent="0.2">
      <c r="A1682" s="12" t="str">
        <f>IFERROR(IF(A1681+1&lt;=Duration*VLOOKUP(PaymentFrqcy,Mapping!A:B,2,FALSE),A1681+1,""),"")</f>
        <v/>
      </c>
      <c r="B1682" s="58" t="str">
        <f t="shared" si="156"/>
        <v/>
      </c>
      <c r="C1682" s="59" t="str">
        <f t="shared" si="151"/>
        <v/>
      </c>
      <c r="D1682" s="60" t="str">
        <f t="shared" si="152"/>
        <v/>
      </c>
      <c r="E1682" s="61" t="str">
        <f>IF(A1682="","",InterestRate/VLOOKUP(PaymentFrqcy,Mapping!$A:$B,2,FALSE))</f>
        <v/>
      </c>
      <c r="F1682" s="62" t="str">
        <f>IF(A1682="","",PMT(E1682,Duration*VLOOKUP(PaymentFrqcy,Mapping!A:B,2,FALSE),LoanAmount,,VLOOKUP(PaymentsDue,Mapping!$A:$B,2,FALSE)))</f>
        <v/>
      </c>
      <c r="G1682" s="62" t="str">
        <f>IF(A1682="","",PPMT(E1682,A1682,Duration*VLOOKUP(PaymentFrqcy,Mapping!A:B,2,FALSE),LoanAmount,,VLOOKUP(PaymentsDue,Mapping!$A:$B,2,FALSE)))</f>
        <v/>
      </c>
      <c r="H1682" s="62" t="str">
        <f>IF(A1682="","",IPMT(E1682,A1682,Duration*VLOOKUP(PaymentFrqcy,Mapping!$A:$B,2,FALSE),LoanAmount,,VLOOKUP(PaymentsDue,Mapping!$A:$B,2,FALSE)))</f>
        <v/>
      </c>
      <c r="I1682" s="58" t="str">
        <f t="shared" si="153"/>
        <v/>
      </c>
      <c r="J1682" s="12" t="str">
        <f t="shared" si="154"/>
        <v/>
      </c>
      <c r="K1682" s="78" t="str">
        <f t="shared" si="155"/>
        <v/>
      </c>
    </row>
    <row r="1683" spans="1:11" x14ac:dyDescent="0.2">
      <c r="A1683" s="12" t="str">
        <f>IFERROR(IF(A1682+1&lt;=Duration*VLOOKUP(PaymentFrqcy,Mapping!A:B,2,FALSE),A1682+1,""),"")</f>
        <v/>
      </c>
      <c r="B1683" s="58" t="str">
        <f t="shared" si="156"/>
        <v/>
      </c>
      <c r="C1683" s="59" t="str">
        <f t="shared" si="151"/>
        <v/>
      </c>
      <c r="D1683" s="60" t="str">
        <f t="shared" si="152"/>
        <v/>
      </c>
      <c r="E1683" s="61" t="str">
        <f>IF(A1683="","",InterestRate/VLOOKUP(PaymentFrqcy,Mapping!$A:$B,2,FALSE))</f>
        <v/>
      </c>
      <c r="F1683" s="62" t="str">
        <f>IF(A1683="","",PMT(E1683,Duration*VLOOKUP(PaymentFrqcy,Mapping!A:B,2,FALSE),LoanAmount,,VLOOKUP(PaymentsDue,Mapping!$A:$B,2,FALSE)))</f>
        <v/>
      </c>
      <c r="G1683" s="62" t="str">
        <f>IF(A1683="","",PPMT(E1683,A1683,Duration*VLOOKUP(PaymentFrqcy,Mapping!A:B,2,FALSE),LoanAmount,,VLOOKUP(PaymentsDue,Mapping!$A:$B,2,FALSE)))</f>
        <v/>
      </c>
      <c r="H1683" s="62" t="str">
        <f>IF(A1683="","",IPMT(E1683,A1683,Duration*VLOOKUP(PaymentFrqcy,Mapping!$A:$B,2,FALSE),LoanAmount,,VLOOKUP(PaymentsDue,Mapping!$A:$B,2,FALSE)))</f>
        <v/>
      </c>
      <c r="I1683" s="58" t="str">
        <f t="shared" si="153"/>
        <v/>
      </c>
      <c r="J1683" s="12" t="str">
        <f t="shared" si="154"/>
        <v/>
      </c>
      <c r="K1683" s="78" t="str">
        <f t="shared" si="155"/>
        <v/>
      </c>
    </row>
    <row r="1684" spans="1:11" x14ac:dyDescent="0.2">
      <c r="A1684" s="12" t="str">
        <f>IFERROR(IF(A1683+1&lt;=Duration*VLOOKUP(PaymentFrqcy,Mapping!A:B,2,FALSE),A1683+1,""),"")</f>
        <v/>
      </c>
      <c r="B1684" s="58" t="str">
        <f t="shared" si="156"/>
        <v/>
      </c>
      <c r="C1684" s="59" t="str">
        <f t="shared" si="151"/>
        <v/>
      </c>
      <c r="D1684" s="60" t="str">
        <f t="shared" si="152"/>
        <v/>
      </c>
      <c r="E1684" s="61" t="str">
        <f>IF(A1684="","",InterestRate/VLOOKUP(PaymentFrqcy,Mapping!$A:$B,2,FALSE))</f>
        <v/>
      </c>
      <c r="F1684" s="62" t="str">
        <f>IF(A1684="","",PMT(E1684,Duration*VLOOKUP(PaymentFrqcy,Mapping!A:B,2,FALSE),LoanAmount,,VLOOKUP(PaymentsDue,Mapping!$A:$B,2,FALSE)))</f>
        <v/>
      </c>
      <c r="G1684" s="62" t="str">
        <f>IF(A1684="","",PPMT(E1684,A1684,Duration*VLOOKUP(PaymentFrqcy,Mapping!A:B,2,FALSE),LoanAmount,,VLOOKUP(PaymentsDue,Mapping!$A:$B,2,FALSE)))</f>
        <v/>
      </c>
      <c r="H1684" s="62" t="str">
        <f>IF(A1684="","",IPMT(E1684,A1684,Duration*VLOOKUP(PaymentFrqcy,Mapping!$A:$B,2,FALSE),LoanAmount,,VLOOKUP(PaymentsDue,Mapping!$A:$B,2,FALSE)))</f>
        <v/>
      </c>
      <c r="I1684" s="58" t="str">
        <f t="shared" si="153"/>
        <v/>
      </c>
      <c r="J1684" s="12" t="str">
        <f t="shared" si="154"/>
        <v/>
      </c>
      <c r="K1684" s="78" t="str">
        <f t="shared" si="155"/>
        <v/>
      </c>
    </row>
    <row r="1685" spans="1:11" x14ac:dyDescent="0.2">
      <c r="A1685" s="12" t="str">
        <f>IFERROR(IF(A1684+1&lt;=Duration*VLOOKUP(PaymentFrqcy,Mapping!A:B,2,FALSE),A1684+1,""),"")</f>
        <v/>
      </c>
      <c r="B1685" s="58" t="str">
        <f t="shared" si="156"/>
        <v/>
      </c>
      <c r="C1685" s="59" t="str">
        <f t="shared" si="151"/>
        <v/>
      </c>
      <c r="D1685" s="60" t="str">
        <f t="shared" si="152"/>
        <v/>
      </c>
      <c r="E1685" s="61" t="str">
        <f>IF(A1685="","",InterestRate/VLOOKUP(PaymentFrqcy,Mapping!$A:$B,2,FALSE))</f>
        <v/>
      </c>
      <c r="F1685" s="62" t="str">
        <f>IF(A1685="","",PMT(E1685,Duration*VLOOKUP(PaymentFrqcy,Mapping!A:B,2,FALSE),LoanAmount,,VLOOKUP(PaymentsDue,Mapping!$A:$B,2,FALSE)))</f>
        <v/>
      </c>
      <c r="G1685" s="62" t="str">
        <f>IF(A1685="","",PPMT(E1685,A1685,Duration*VLOOKUP(PaymentFrqcy,Mapping!A:B,2,FALSE),LoanAmount,,VLOOKUP(PaymentsDue,Mapping!$A:$B,2,FALSE)))</f>
        <v/>
      </c>
      <c r="H1685" s="62" t="str">
        <f>IF(A1685="","",IPMT(E1685,A1685,Duration*VLOOKUP(PaymentFrqcy,Mapping!$A:$B,2,FALSE),LoanAmount,,VLOOKUP(PaymentsDue,Mapping!$A:$B,2,FALSE)))</f>
        <v/>
      </c>
      <c r="I1685" s="58" t="str">
        <f t="shared" si="153"/>
        <v/>
      </c>
      <c r="J1685" s="12" t="str">
        <f t="shared" si="154"/>
        <v/>
      </c>
      <c r="K1685" s="78" t="str">
        <f t="shared" si="155"/>
        <v/>
      </c>
    </row>
    <row r="1686" spans="1:11" x14ac:dyDescent="0.2">
      <c r="A1686" s="12" t="str">
        <f>IFERROR(IF(A1685+1&lt;=Duration*VLOOKUP(PaymentFrqcy,Mapping!A:B,2,FALSE),A1685+1,""),"")</f>
        <v/>
      </c>
      <c r="B1686" s="58" t="str">
        <f t="shared" si="156"/>
        <v/>
      </c>
      <c r="C1686" s="59" t="str">
        <f t="shared" si="151"/>
        <v/>
      </c>
      <c r="D1686" s="60" t="str">
        <f t="shared" si="152"/>
        <v/>
      </c>
      <c r="E1686" s="61" t="str">
        <f>IF(A1686="","",InterestRate/VLOOKUP(PaymentFrqcy,Mapping!$A:$B,2,FALSE))</f>
        <v/>
      </c>
      <c r="F1686" s="62" t="str">
        <f>IF(A1686="","",PMT(E1686,Duration*VLOOKUP(PaymentFrqcy,Mapping!A:B,2,FALSE),LoanAmount,,VLOOKUP(PaymentsDue,Mapping!$A:$B,2,FALSE)))</f>
        <v/>
      </c>
      <c r="G1686" s="62" t="str">
        <f>IF(A1686="","",PPMT(E1686,A1686,Duration*VLOOKUP(PaymentFrqcy,Mapping!A:B,2,FALSE),LoanAmount,,VLOOKUP(PaymentsDue,Mapping!$A:$B,2,FALSE)))</f>
        <v/>
      </c>
      <c r="H1686" s="62" t="str">
        <f>IF(A1686="","",IPMT(E1686,A1686,Duration*VLOOKUP(PaymentFrqcy,Mapping!$A:$B,2,FALSE),LoanAmount,,VLOOKUP(PaymentsDue,Mapping!$A:$B,2,FALSE)))</f>
        <v/>
      </c>
      <c r="I1686" s="58" t="str">
        <f t="shared" si="153"/>
        <v/>
      </c>
      <c r="J1686" s="12" t="str">
        <f t="shared" si="154"/>
        <v/>
      </c>
      <c r="K1686" s="78" t="str">
        <f t="shared" si="155"/>
        <v/>
      </c>
    </row>
    <row r="1687" spans="1:11" x14ac:dyDescent="0.2">
      <c r="A1687" s="12" t="str">
        <f>IFERROR(IF(A1686+1&lt;=Duration*VLOOKUP(PaymentFrqcy,Mapping!A:B,2,FALSE),A1686+1,""),"")</f>
        <v/>
      </c>
      <c r="B1687" s="58" t="str">
        <f t="shared" si="156"/>
        <v/>
      </c>
      <c r="C1687" s="59" t="str">
        <f t="shared" si="151"/>
        <v/>
      </c>
      <c r="D1687" s="60" t="str">
        <f t="shared" si="152"/>
        <v/>
      </c>
      <c r="E1687" s="61" t="str">
        <f>IF(A1687="","",InterestRate/VLOOKUP(PaymentFrqcy,Mapping!$A:$B,2,FALSE))</f>
        <v/>
      </c>
      <c r="F1687" s="62" t="str">
        <f>IF(A1687="","",PMT(E1687,Duration*VLOOKUP(PaymentFrqcy,Mapping!A:B,2,FALSE),LoanAmount,,VLOOKUP(PaymentsDue,Mapping!$A:$B,2,FALSE)))</f>
        <v/>
      </c>
      <c r="G1687" s="62" t="str">
        <f>IF(A1687="","",PPMT(E1687,A1687,Duration*VLOOKUP(PaymentFrqcy,Mapping!A:B,2,FALSE),LoanAmount,,VLOOKUP(PaymentsDue,Mapping!$A:$B,2,FALSE)))</f>
        <v/>
      </c>
      <c r="H1687" s="62" t="str">
        <f>IF(A1687="","",IPMT(E1687,A1687,Duration*VLOOKUP(PaymentFrqcy,Mapping!$A:$B,2,FALSE),LoanAmount,,VLOOKUP(PaymentsDue,Mapping!$A:$B,2,FALSE)))</f>
        <v/>
      </c>
      <c r="I1687" s="58" t="str">
        <f t="shared" si="153"/>
        <v/>
      </c>
      <c r="J1687" s="12" t="str">
        <f t="shared" si="154"/>
        <v/>
      </c>
      <c r="K1687" s="78" t="str">
        <f t="shared" si="155"/>
        <v/>
      </c>
    </row>
    <row r="1688" spans="1:11" x14ac:dyDescent="0.2">
      <c r="A1688" s="12" t="str">
        <f>IFERROR(IF(A1687+1&lt;=Duration*VLOOKUP(PaymentFrqcy,Mapping!A:B,2,FALSE),A1687+1,""),"")</f>
        <v/>
      </c>
      <c r="B1688" s="58" t="str">
        <f t="shared" si="156"/>
        <v/>
      </c>
      <c r="C1688" s="59" t="str">
        <f t="shared" si="151"/>
        <v/>
      </c>
      <c r="D1688" s="60" t="str">
        <f t="shared" si="152"/>
        <v/>
      </c>
      <c r="E1688" s="61" t="str">
        <f>IF(A1688="","",InterestRate/VLOOKUP(PaymentFrqcy,Mapping!$A:$B,2,FALSE))</f>
        <v/>
      </c>
      <c r="F1688" s="62" t="str">
        <f>IF(A1688="","",PMT(E1688,Duration*VLOOKUP(PaymentFrqcy,Mapping!A:B,2,FALSE),LoanAmount,,VLOOKUP(PaymentsDue,Mapping!$A:$B,2,FALSE)))</f>
        <v/>
      </c>
      <c r="G1688" s="62" t="str">
        <f>IF(A1688="","",PPMT(E1688,A1688,Duration*VLOOKUP(PaymentFrqcy,Mapping!A:B,2,FALSE),LoanAmount,,VLOOKUP(PaymentsDue,Mapping!$A:$B,2,FALSE)))</f>
        <v/>
      </c>
      <c r="H1688" s="62" t="str">
        <f>IF(A1688="","",IPMT(E1688,A1688,Duration*VLOOKUP(PaymentFrqcy,Mapping!$A:$B,2,FALSE),LoanAmount,,VLOOKUP(PaymentsDue,Mapping!$A:$B,2,FALSE)))</f>
        <v/>
      </c>
      <c r="I1688" s="58" t="str">
        <f t="shared" si="153"/>
        <v/>
      </c>
      <c r="J1688" s="12" t="str">
        <f t="shared" si="154"/>
        <v/>
      </c>
      <c r="K1688" s="78" t="str">
        <f t="shared" si="155"/>
        <v/>
      </c>
    </row>
    <row r="1689" spans="1:11" x14ac:dyDescent="0.2">
      <c r="A1689" s="12" t="str">
        <f>IFERROR(IF(A1688+1&lt;=Duration*VLOOKUP(PaymentFrqcy,Mapping!A:B,2,FALSE),A1688+1,""),"")</f>
        <v/>
      </c>
      <c r="B1689" s="58" t="str">
        <f t="shared" si="156"/>
        <v/>
      </c>
      <c r="C1689" s="59" t="str">
        <f t="shared" si="151"/>
        <v/>
      </c>
      <c r="D1689" s="60" t="str">
        <f t="shared" si="152"/>
        <v/>
      </c>
      <c r="E1689" s="61" t="str">
        <f>IF(A1689="","",InterestRate/VLOOKUP(PaymentFrqcy,Mapping!$A:$B,2,FALSE))</f>
        <v/>
      </c>
      <c r="F1689" s="62" t="str">
        <f>IF(A1689="","",PMT(E1689,Duration*VLOOKUP(PaymentFrqcy,Mapping!A:B,2,FALSE),LoanAmount,,VLOOKUP(PaymentsDue,Mapping!$A:$B,2,FALSE)))</f>
        <v/>
      </c>
      <c r="G1689" s="62" t="str">
        <f>IF(A1689="","",PPMT(E1689,A1689,Duration*VLOOKUP(PaymentFrqcy,Mapping!A:B,2,FALSE),LoanAmount,,VLOOKUP(PaymentsDue,Mapping!$A:$B,2,FALSE)))</f>
        <v/>
      </c>
      <c r="H1689" s="62" t="str">
        <f>IF(A1689="","",IPMT(E1689,A1689,Duration*VLOOKUP(PaymentFrqcy,Mapping!$A:$B,2,FALSE),LoanAmount,,VLOOKUP(PaymentsDue,Mapping!$A:$B,2,FALSE)))</f>
        <v/>
      </c>
      <c r="I1689" s="58" t="str">
        <f t="shared" si="153"/>
        <v/>
      </c>
      <c r="J1689" s="12" t="str">
        <f t="shared" si="154"/>
        <v/>
      </c>
      <c r="K1689" s="78" t="str">
        <f t="shared" si="155"/>
        <v/>
      </c>
    </row>
    <row r="1690" spans="1:11" x14ac:dyDescent="0.2">
      <c r="A1690" s="12" t="str">
        <f>IFERROR(IF(A1689+1&lt;=Duration*VLOOKUP(PaymentFrqcy,Mapping!A:B,2,FALSE),A1689+1,""),"")</f>
        <v/>
      </c>
      <c r="B1690" s="58" t="str">
        <f t="shared" si="156"/>
        <v/>
      </c>
      <c r="C1690" s="59" t="str">
        <f t="shared" si="151"/>
        <v/>
      </c>
      <c r="D1690" s="60" t="str">
        <f t="shared" si="152"/>
        <v/>
      </c>
      <c r="E1690" s="61" t="str">
        <f>IF(A1690="","",InterestRate/VLOOKUP(PaymentFrqcy,Mapping!$A:$B,2,FALSE))</f>
        <v/>
      </c>
      <c r="F1690" s="62" t="str">
        <f>IF(A1690="","",PMT(E1690,Duration*VLOOKUP(PaymentFrqcy,Mapping!A:B,2,FALSE),LoanAmount,,VLOOKUP(PaymentsDue,Mapping!$A:$B,2,FALSE)))</f>
        <v/>
      </c>
      <c r="G1690" s="62" t="str">
        <f>IF(A1690="","",PPMT(E1690,A1690,Duration*VLOOKUP(PaymentFrqcy,Mapping!A:B,2,FALSE),LoanAmount,,VLOOKUP(PaymentsDue,Mapping!$A:$B,2,FALSE)))</f>
        <v/>
      </c>
      <c r="H1690" s="62" t="str">
        <f>IF(A1690="","",IPMT(E1690,A1690,Duration*VLOOKUP(PaymentFrqcy,Mapping!$A:$B,2,FALSE),LoanAmount,,VLOOKUP(PaymentsDue,Mapping!$A:$B,2,FALSE)))</f>
        <v/>
      </c>
      <c r="I1690" s="58" t="str">
        <f t="shared" si="153"/>
        <v/>
      </c>
      <c r="J1690" s="12" t="str">
        <f t="shared" si="154"/>
        <v/>
      </c>
      <c r="K1690" s="78" t="str">
        <f t="shared" si="155"/>
        <v/>
      </c>
    </row>
    <row r="1691" spans="1:11" x14ac:dyDescent="0.2">
      <c r="A1691" s="12" t="str">
        <f>IFERROR(IF(A1690+1&lt;=Duration*VLOOKUP(PaymentFrqcy,Mapping!A:B,2,FALSE),A1690+1,""),"")</f>
        <v/>
      </c>
      <c r="B1691" s="58" t="str">
        <f t="shared" si="156"/>
        <v/>
      </c>
      <c r="C1691" s="59" t="str">
        <f t="shared" si="151"/>
        <v/>
      </c>
      <c r="D1691" s="60" t="str">
        <f t="shared" si="152"/>
        <v/>
      </c>
      <c r="E1691" s="61" t="str">
        <f>IF(A1691="","",InterestRate/VLOOKUP(PaymentFrqcy,Mapping!$A:$B,2,FALSE))</f>
        <v/>
      </c>
      <c r="F1691" s="62" t="str">
        <f>IF(A1691="","",PMT(E1691,Duration*VLOOKUP(PaymentFrqcy,Mapping!A:B,2,FALSE),LoanAmount,,VLOOKUP(PaymentsDue,Mapping!$A:$B,2,FALSE)))</f>
        <v/>
      </c>
      <c r="G1691" s="62" t="str">
        <f>IF(A1691="","",PPMT(E1691,A1691,Duration*VLOOKUP(PaymentFrqcy,Mapping!A:B,2,FALSE),LoanAmount,,VLOOKUP(PaymentsDue,Mapping!$A:$B,2,FALSE)))</f>
        <v/>
      </c>
      <c r="H1691" s="62" t="str">
        <f>IF(A1691="","",IPMT(E1691,A1691,Duration*VLOOKUP(PaymentFrqcy,Mapping!$A:$B,2,FALSE),LoanAmount,,VLOOKUP(PaymentsDue,Mapping!$A:$B,2,FALSE)))</f>
        <v/>
      </c>
      <c r="I1691" s="58" t="str">
        <f t="shared" si="153"/>
        <v/>
      </c>
      <c r="J1691" s="12" t="str">
        <f t="shared" si="154"/>
        <v/>
      </c>
      <c r="K1691" s="78" t="str">
        <f t="shared" si="155"/>
        <v/>
      </c>
    </row>
    <row r="1692" spans="1:11" x14ac:dyDescent="0.2">
      <c r="A1692" s="12" t="str">
        <f>IFERROR(IF(A1691+1&lt;=Duration*VLOOKUP(PaymentFrqcy,Mapping!A:B,2,FALSE),A1691+1,""),"")</f>
        <v/>
      </c>
      <c r="B1692" s="58" t="str">
        <f t="shared" si="156"/>
        <v/>
      </c>
      <c r="C1692" s="59" t="str">
        <f t="shared" si="151"/>
        <v/>
      </c>
      <c r="D1692" s="60" t="str">
        <f t="shared" si="152"/>
        <v/>
      </c>
      <c r="E1692" s="61" t="str">
        <f>IF(A1692="","",InterestRate/VLOOKUP(PaymentFrqcy,Mapping!$A:$B,2,FALSE))</f>
        <v/>
      </c>
      <c r="F1692" s="62" t="str">
        <f>IF(A1692="","",PMT(E1692,Duration*VLOOKUP(PaymentFrqcy,Mapping!A:B,2,FALSE),LoanAmount,,VLOOKUP(PaymentsDue,Mapping!$A:$B,2,FALSE)))</f>
        <v/>
      </c>
      <c r="G1692" s="62" t="str">
        <f>IF(A1692="","",PPMT(E1692,A1692,Duration*VLOOKUP(PaymentFrqcy,Mapping!A:B,2,FALSE),LoanAmount,,VLOOKUP(PaymentsDue,Mapping!$A:$B,2,FALSE)))</f>
        <v/>
      </c>
      <c r="H1692" s="62" t="str">
        <f>IF(A1692="","",IPMT(E1692,A1692,Duration*VLOOKUP(PaymentFrqcy,Mapping!$A:$B,2,FALSE),LoanAmount,,VLOOKUP(PaymentsDue,Mapping!$A:$B,2,FALSE)))</f>
        <v/>
      </c>
      <c r="I1692" s="58" t="str">
        <f t="shared" si="153"/>
        <v/>
      </c>
      <c r="J1692" s="12" t="str">
        <f t="shared" si="154"/>
        <v/>
      </c>
      <c r="K1692" s="78" t="str">
        <f t="shared" si="155"/>
        <v/>
      </c>
    </row>
    <row r="1693" spans="1:11" x14ac:dyDescent="0.2">
      <c r="A1693" s="12" t="str">
        <f>IFERROR(IF(A1692+1&lt;=Duration*VLOOKUP(PaymentFrqcy,Mapping!A:B,2,FALSE),A1692+1,""),"")</f>
        <v/>
      </c>
      <c r="B1693" s="58" t="str">
        <f t="shared" si="156"/>
        <v/>
      </c>
      <c r="C1693" s="59" t="str">
        <f t="shared" si="151"/>
        <v/>
      </c>
      <c r="D1693" s="60" t="str">
        <f t="shared" si="152"/>
        <v/>
      </c>
      <c r="E1693" s="61" t="str">
        <f>IF(A1693="","",InterestRate/VLOOKUP(PaymentFrqcy,Mapping!$A:$B,2,FALSE))</f>
        <v/>
      </c>
      <c r="F1693" s="62" t="str">
        <f>IF(A1693="","",PMT(E1693,Duration*VLOOKUP(PaymentFrqcy,Mapping!A:B,2,FALSE),LoanAmount,,VLOOKUP(PaymentsDue,Mapping!$A:$B,2,FALSE)))</f>
        <v/>
      </c>
      <c r="G1693" s="62" t="str">
        <f>IF(A1693="","",PPMT(E1693,A1693,Duration*VLOOKUP(PaymentFrqcy,Mapping!A:B,2,FALSE),LoanAmount,,VLOOKUP(PaymentsDue,Mapping!$A:$B,2,FALSE)))</f>
        <v/>
      </c>
      <c r="H1693" s="62" t="str">
        <f>IF(A1693="","",IPMT(E1693,A1693,Duration*VLOOKUP(PaymentFrqcy,Mapping!$A:$B,2,FALSE),LoanAmount,,VLOOKUP(PaymentsDue,Mapping!$A:$B,2,FALSE)))</f>
        <v/>
      </c>
      <c r="I1693" s="58" t="str">
        <f t="shared" si="153"/>
        <v/>
      </c>
      <c r="J1693" s="12" t="str">
        <f t="shared" si="154"/>
        <v/>
      </c>
      <c r="K1693" s="78" t="str">
        <f t="shared" si="155"/>
        <v/>
      </c>
    </row>
    <row r="1694" spans="1:11" x14ac:dyDescent="0.2">
      <c r="A1694" s="12" t="str">
        <f>IFERROR(IF(A1693+1&lt;=Duration*VLOOKUP(PaymentFrqcy,Mapping!A:B,2,FALSE),A1693+1,""),"")</f>
        <v/>
      </c>
      <c r="B1694" s="58" t="str">
        <f t="shared" si="156"/>
        <v/>
      </c>
      <c r="C1694" s="59" t="str">
        <f t="shared" si="151"/>
        <v/>
      </c>
      <c r="D1694" s="60" t="str">
        <f t="shared" si="152"/>
        <v/>
      </c>
      <c r="E1694" s="61" t="str">
        <f>IF(A1694="","",InterestRate/VLOOKUP(PaymentFrqcy,Mapping!$A:$B,2,FALSE))</f>
        <v/>
      </c>
      <c r="F1694" s="62" t="str">
        <f>IF(A1694="","",PMT(E1694,Duration*VLOOKUP(PaymentFrqcy,Mapping!A:B,2,FALSE),LoanAmount,,VLOOKUP(PaymentsDue,Mapping!$A:$B,2,FALSE)))</f>
        <v/>
      </c>
      <c r="G1694" s="62" t="str">
        <f>IF(A1694="","",PPMT(E1694,A1694,Duration*VLOOKUP(PaymentFrqcy,Mapping!A:B,2,FALSE),LoanAmount,,VLOOKUP(PaymentsDue,Mapping!$A:$B,2,FALSE)))</f>
        <v/>
      </c>
      <c r="H1694" s="62" t="str">
        <f>IF(A1694="","",IPMT(E1694,A1694,Duration*VLOOKUP(PaymentFrqcy,Mapping!$A:$B,2,FALSE),LoanAmount,,VLOOKUP(PaymentsDue,Mapping!$A:$B,2,FALSE)))</f>
        <v/>
      </c>
      <c r="I1694" s="58" t="str">
        <f t="shared" si="153"/>
        <v/>
      </c>
      <c r="J1694" s="12" t="str">
        <f t="shared" si="154"/>
        <v/>
      </c>
      <c r="K1694" s="78" t="str">
        <f t="shared" si="155"/>
        <v/>
      </c>
    </row>
    <row r="1695" spans="1:11" x14ac:dyDescent="0.2">
      <c r="A1695" s="12" t="str">
        <f>IFERROR(IF(A1694+1&lt;=Duration*VLOOKUP(PaymentFrqcy,Mapping!A:B,2,FALSE),A1694+1,""),"")</f>
        <v/>
      </c>
      <c r="B1695" s="58" t="str">
        <f t="shared" si="156"/>
        <v/>
      </c>
      <c r="C1695" s="59" t="str">
        <f t="shared" si="151"/>
        <v/>
      </c>
      <c r="D1695" s="60" t="str">
        <f t="shared" si="152"/>
        <v/>
      </c>
      <c r="E1695" s="61" t="str">
        <f>IF(A1695="","",InterestRate/VLOOKUP(PaymentFrqcy,Mapping!$A:$B,2,FALSE))</f>
        <v/>
      </c>
      <c r="F1695" s="62" t="str">
        <f>IF(A1695="","",PMT(E1695,Duration*VLOOKUP(PaymentFrqcy,Mapping!A:B,2,FALSE),LoanAmount,,VLOOKUP(PaymentsDue,Mapping!$A:$B,2,FALSE)))</f>
        <v/>
      </c>
      <c r="G1695" s="62" t="str">
        <f>IF(A1695="","",PPMT(E1695,A1695,Duration*VLOOKUP(PaymentFrqcy,Mapping!A:B,2,FALSE),LoanAmount,,VLOOKUP(PaymentsDue,Mapping!$A:$B,2,FALSE)))</f>
        <v/>
      </c>
      <c r="H1695" s="62" t="str">
        <f>IF(A1695="","",IPMT(E1695,A1695,Duration*VLOOKUP(PaymentFrqcy,Mapping!$A:$B,2,FALSE),LoanAmount,,VLOOKUP(PaymentsDue,Mapping!$A:$B,2,FALSE)))</f>
        <v/>
      </c>
      <c r="I1695" s="58" t="str">
        <f t="shared" si="153"/>
        <v/>
      </c>
      <c r="J1695" s="12" t="str">
        <f t="shared" si="154"/>
        <v/>
      </c>
      <c r="K1695" s="78" t="str">
        <f t="shared" si="155"/>
        <v/>
      </c>
    </row>
    <row r="1696" spans="1:11" x14ac:dyDescent="0.2">
      <c r="A1696" s="12" t="str">
        <f>IFERROR(IF(A1695+1&lt;=Duration*VLOOKUP(PaymentFrqcy,Mapping!A:B,2,FALSE),A1695+1,""),"")</f>
        <v/>
      </c>
      <c r="B1696" s="58" t="str">
        <f t="shared" si="156"/>
        <v/>
      </c>
      <c r="C1696" s="59" t="str">
        <f t="shared" si="151"/>
        <v/>
      </c>
      <c r="D1696" s="60" t="str">
        <f t="shared" si="152"/>
        <v/>
      </c>
      <c r="E1696" s="61" t="str">
        <f>IF(A1696="","",InterestRate/VLOOKUP(PaymentFrqcy,Mapping!$A:$B,2,FALSE))</f>
        <v/>
      </c>
      <c r="F1696" s="62" t="str">
        <f>IF(A1696="","",PMT(E1696,Duration*VLOOKUP(PaymentFrqcy,Mapping!A:B,2,FALSE),LoanAmount,,VLOOKUP(PaymentsDue,Mapping!$A:$B,2,FALSE)))</f>
        <v/>
      </c>
      <c r="G1696" s="62" t="str">
        <f>IF(A1696="","",PPMT(E1696,A1696,Duration*VLOOKUP(PaymentFrqcy,Mapping!A:B,2,FALSE),LoanAmount,,VLOOKUP(PaymentsDue,Mapping!$A:$B,2,FALSE)))</f>
        <v/>
      </c>
      <c r="H1696" s="62" t="str">
        <f>IF(A1696="","",IPMT(E1696,A1696,Duration*VLOOKUP(PaymentFrqcy,Mapping!$A:$B,2,FALSE),LoanAmount,,VLOOKUP(PaymentsDue,Mapping!$A:$B,2,FALSE)))</f>
        <v/>
      </c>
      <c r="I1696" s="58" t="str">
        <f t="shared" si="153"/>
        <v/>
      </c>
      <c r="J1696" s="12" t="str">
        <f t="shared" si="154"/>
        <v/>
      </c>
      <c r="K1696" s="78" t="str">
        <f t="shared" si="155"/>
        <v/>
      </c>
    </row>
    <row r="1697" spans="1:11" x14ac:dyDescent="0.2">
      <c r="A1697" s="12" t="str">
        <f>IFERROR(IF(A1696+1&lt;=Duration*VLOOKUP(PaymentFrqcy,Mapping!A:B,2,FALSE),A1696+1,""),"")</f>
        <v/>
      </c>
      <c r="B1697" s="58" t="str">
        <f t="shared" si="156"/>
        <v/>
      </c>
      <c r="C1697" s="59" t="str">
        <f t="shared" si="151"/>
        <v/>
      </c>
      <c r="D1697" s="60" t="str">
        <f t="shared" si="152"/>
        <v/>
      </c>
      <c r="E1697" s="61" t="str">
        <f>IF(A1697="","",InterestRate/VLOOKUP(PaymentFrqcy,Mapping!$A:$B,2,FALSE))</f>
        <v/>
      </c>
      <c r="F1697" s="62" t="str">
        <f>IF(A1697="","",PMT(E1697,Duration*VLOOKUP(PaymentFrqcy,Mapping!A:B,2,FALSE),LoanAmount,,VLOOKUP(PaymentsDue,Mapping!$A:$B,2,FALSE)))</f>
        <v/>
      </c>
      <c r="G1697" s="62" t="str">
        <f>IF(A1697="","",PPMT(E1697,A1697,Duration*VLOOKUP(PaymentFrqcy,Mapping!A:B,2,FALSE),LoanAmount,,VLOOKUP(PaymentsDue,Mapping!$A:$B,2,FALSE)))</f>
        <v/>
      </c>
      <c r="H1697" s="62" t="str">
        <f>IF(A1697="","",IPMT(E1697,A1697,Duration*VLOOKUP(PaymentFrqcy,Mapping!$A:$B,2,FALSE),LoanAmount,,VLOOKUP(PaymentsDue,Mapping!$A:$B,2,FALSE)))</f>
        <v/>
      </c>
      <c r="I1697" s="58" t="str">
        <f t="shared" si="153"/>
        <v/>
      </c>
      <c r="J1697" s="12" t="str">
        <f t="shared" si="154"/>
        <v/>
      </c>
      <c r="K1697" s="78" t="str">
        <f t="shared" si="155"/>
        <v/>
      </c>
    </row>
    <row r="1698" spans="1:11" x14ac:dyDescent="0.2">
      <c r="A1698" s="12" t="str">
        <f>IFERROR(IF(A1697+1&lt;=Duration*VLOOKUP(PaymentFrqcy,Mapping!A:B,2,FALSE),A1697+1,""),"")</f>
        <v/>
      </c>
      <c r="B1698" s="58" t="str">
        <f t="shared" si="156"/>
        <v/>
      </c>
      <c r="C1698" s="59" t="str">
        <f t="shared" si="151"/>
        <v/>
      </c>
      <c r="D1698" s="60" t="str">
        <f t="shared" si="152"/>
        <v/>
      </c>
      <c r="E1698" s="61" t="str">
        <f>IF(A1698="","",InterestRate/VLOOKUP(PaymentFrqcy,Mapping!$A:$B,2,FALSE))</f>
        <v/>
      </c>
      <c r="F1698" s="62" t="str">
        <f>IF(A1698="","",PMT(E1698,Duration*VLOOKUP(PaymentFrqcy,Mapping!A:B,2,FALSE),LoanAmount,,VLOOKUP(PaymentsDue,Mapping!$A:$B,2,FALSE)))</f>
        <v/>
      </c>
      <c r="G1698" s="62" t="str">
        <f>IF(A1698="","",PPMT(E1698,A1698,Duration*VLOOKUP(PaymentFrqcy,Mapping!A:B,2,FALSE),LoanAmount,,VLOOKUP(PaymentsDue,Mapping!$A:$B,2,FALSE)))</f>
        <v/>
      </c>
      <c r="H1698" s="62" t="str">
        <f>IF(A1698="","",IPMT(E1698,A1698,Duration*VLOOKUP(PaymentFrqcy,Mapping!$A:$B,2,FALSE),LoanAmount,,VLOOKUP(PaymentsDue,Mapping!$A:$B,2,FALSE)))</f>
        <v/>
      </c>
      <c r="I1698" s="58" t="str">
        <f t="shared" si="153"/>
        <v/>
      </c>
      <c r="J1698" s="12" t="str">
        <f t="shared" si="154"/>
        <v/>
      </c>
      <c r="K1698" s="78" t="str">
        <f t="shared" si="155"/>
        <v/>
      </c>
    </row>
    <row r="1699" spans="1:11" x14ac:dyDescent="0.2">
      <c r="A1699" s="12" t="str">
        <f>IFERROR(IF(A1698+1&lt;=Duration*VLOOKUP(PaymentFrqcy,Mapping!A:B,2,FALSE),A1698+1,""),"")</f>
        <v/>
      </c>
      <c r="B1699" s="58" t="str">
        <f t="shared" si="156"/>
        <v/>
      </c>
      <c r="C1699" s="59" t="str">
        <f t="shared" si="151"/>
        <v/>
      </c>
      <c r="D1699" s="60" t="str">
        <f t="shared" si="152"/>
        <v/>
      </c>
      <c r="E1699" s="61" t="str">
        <f>IF(A1699="","",InterestRate/VLOOKUP(PaymentFrqcy,Mapping!$A:$B,2,FALSE))</f>
        <v/>
      </c>
      <c r="F1699" s="62" t="str">
        <f>IF(A1699="","",PMT(E1699,Duration*VLOOKUP(PaymentFrqcy,Mapping!A:B,2,FALSE),LoanAmount,,VLOOKUP(PaymentsDue,Mapping!$A:$B,2,FALSE)))</f>
        <v/>
      </c>
      <c r="G1699" s="62" t="str">
        <f>IF(A1699="","",PPMT(E1699,A1699,Duration*VLOOKUP(PaymentFrqcy,Mapping!A:B,2,FALSE),LoanAmount,,VLOOKUP(PaymentsDue,Mapping!$A:$B,2,FALSE)))</f>
        <v/>
      </c>
      <c r="H1699" s="62" t="str">
        <f>IF(A1699="","",IPMT(E1699,A1699,Duration*VLOOKUP(PaymentFrqcy,Mapping!$A:$B,2,FALSE),LoanAmount,,VLOOKUP(PaymentsDue,Mapping!$A:$B,2,FALSE)))</f>
        <v/>
      </c>
      <c r="I1699" s="58" t="str">
        <f t="shared" si="153"/>
        <v/>
      </c>
      <c r="J1699" s="12" t="str">
        <f t="shared" si="154"/>
        <v/>
      </c>
      <c r="K1699" s="78" t="str">
        <f t="shared" si="155"/>
        <v/>
      </c>
    </row>
    <row r="1700" spans="1:11" x14ac:dyDescent="0.2">
      <c r="A1700" s="12" t="str">
        <f>IFERROR(IF(A1699+1&lt;=Duration*VLOOKUP(PaymentFrqcy,Mapping!A:B,2,FALSE),A1699+1,""),"")</f>
        <v/>
      </c>
      <c r="B1700" s="58" t="str">
        <f t="shared" si="156"/>
        <v/>
      </c>
      <c r="C1700" s="59" t="str">
        <f t="shared" si="151"/>
        <v/>
      </c>
      <c r="D1700" s="60" t="str">
        <f t="shared" si="152"/>
        <v/>
      </c>
      <c r="E1700" s="61" t="str">
        <f>IF(A1700="","",InterestRate/VLOOKUP(PaymentFrqcy,Mapping!$A:$B,2,FALSE))</f>
        <v/>
      </c>
      <c r="F1700" s="62" t="str">
        <f>IF(A1700="","",PMT(E1700,Duration*VLOOKUP(PaymentFrqcy,Mapping!A:B,2,FALSE),LoanAmount,,VLOOKUP(PaymentsDue,Mapping!$A:$B,2,FALSE)))</f>
        <v/>
      </c>
      <c r="G1700" s="62" t="str">
        <f>IF(A1700="","",PPMT(E1700,A1700,Duration*VLOOKUP(PaymentFrqcy,Mapping!A:B,2,FALSE),LoanAmount,,VLOOKUP(PaymentsDue,Mapping!$A:$B,2,FALSE)))</f>
        <v/>
      </c>
      <c r="H1700" s="62" t="str">
        <f>IF(A1700="","",IPMT(E1700,A1700,Duration*VLOOKUP(PaymentFrqcy,Mapping!$A:$B,2,FALSE),LoanAmount,,VLOOKUP(PaymentsDue,Mapping!$A:$B,2,FALSE)))</f>
        <v/>
      </c>
      <c r="I1700" s="58" t="str">
        <f t="shared" si="153"/>
        <v/>
      </c>
      <c r="J1700" s="12" t="str">
        <f t="shared" si="154"/>
        <v/>
      </c>
      <c r="K1700" s="78" t="str">
        <f t="shared" si="155"/>
        <v/>
      </c>
    </row>
    <row r="1701" spans="1:11" x14ac:dyDescent="0.2">
      <c r="A1701" s="12" t="str">
        <f>IFERROR(IF(A1700+1&lt;=Duration*VLOOKUP(PaymentFrqcy,Mapping!A:B,2,FALSE),A1700+1,""),"")</f>
        <v/>
      </c>
      <c r="B1701" s="58" t="str">
        <f t="shared" si="156"/>
        <v/>
      </c>
      <c r="C1701" s="59" t="str">
        <f t="shared" si="151"/>
        <v/>
      </c>
      <c r="D1701" s="60" t="str">
        <f t="shared" si="152"/>
        <v/>
      </c>
      <c r="E1701" s="61" t="str">
        <f>IF(A1701="","",InterestRate/VLOOKUP(PaymentFrqcy,Mapping!$A:$B,2,FALSE))</f>
        <v/>
      </c>
      <c r="F1701" s="62" t="str">
        <f>IF(A1701="","",PMT(E1701,Duration*VLOOKUP(PaymentFrqcy,Mapping!A:B,2,FALSE),LoanAmount,,VLOOKUP(PaymentsDue,Mapping!$A:$B,2,FALSE)))</f>
        <v/>
      </c>
      <c r="G1701" s="62" t="str">
        <f>IF(A1701="","",PPMT(E1701,A1701,Duration*VLOOKUP(PaymentFrqcy,Mapping!A:B,2,FALSE),LoanAmount,,VLOOKUP(PaymentsDue,Mapping!$A:$B,2,FALSE)))</f>
        <v/>
      </c>
      <c r="H1701" s="62" t="str">
        <f>IF(A1701="","",IPMT(E1701,A1701,Duration*VLOOKUP(PaymentFrqcy,Mapping!$A:$B,2,FALSE),LoanAmount,,VLOOKUP(PaymentsDue,Mapping!$A:$B,2,FALSE)))</f>
        <v/>
      </c>
      <c r="I1701" s="58" t="str">
        <f t="shared" si="153"/>
        <v/>
      </c>
      <c r="J1701" s="12" t="str">
        <f t="shared" si="154"/>
        <v/>
      </c>
      <c r="K1701" s="78" t="str">
        <f t="shared" si="155"/>
        <v/>
      </c>
    </row>
    <row r="1702" spans="1:11" x14ac:dyDescent="0.2">
      <c r="A1702" s="12" t="str">
        <f>IFERROR(IF(A1701+1&lt;=Duration*VLOOKUP(PaymentFrqcy,Mapping!A:B,2,FALSE),A1701+1,""),"")</f>
        <v/>
      </c>
      <c r="B1702" s="58" t="str">
        <f t="shared" si="156"/>
        <v/>
      </c>
      <c r="C1702" s="59" t="str">
        <f t="shared" si="151"/>
        <v/>
      </c>
      <c r="D1702" s="60" t="str">
        <f t="shared" si="152"/>
        <v/>
      </c>
      <c r="E1702" s="61" t="str">
        <f>IF(A1702="","",InterestRate/VLOOKUP(PaymentFrqcy,Mapping!$A:$B,2,FALSE))</f>
        <v/>
      </c>
      <c r="F1702" s="62" t="str">
        <f>IF(A1702="","",PMT(E1702,Duration*VLOOKUP(PaymentFrqcy,Mapping!A:B,2,FALSE),LoanAmount,,VLOOKUP(PaymentsDue,Mapping!$A:$B,2,FALSE)))</f>
        <v/>
      </c>
      <c r="G1702" s="62" t="str">
        <f>IF(A1702="","",PPMT(E1702,A1702,Duration*VLOOKUP(PaymentFrqcy,Mapping!A:B,2,FALSE),LoanAmount,,VLOOKUP(PaymentsDue,Mapping!$A:$B,2,FALSE)))</f>
        <v/>
      </c>
      <c r="H1702" s="62" t="str">
        <f>IF(A1702="","",IPMT(E1702,A1702,Duration*VLOOKUP(PaymentFrqcy,Mapping!$A:$B,2,FALSE),LoanAmount,,VLOOKUP(PaymentsDue,Mapping!$A:$B,2,FALSE)))</f>
        <v/>
      </c>
      <c r="I1702" s="58" t="str">
        <f t="shared" si="153"/>
        <v/>
      </c>
      <c r="J1702" s="12" t="str">
        <f t="shared" si="154"/>
        <v/>
      </c>
      <c r="K1702" s="78" t="str">
        <f t="shared" si="155"/>
        <v/>
      </c>
    </row>
    <row r="1703" spans="1:11" x14ac:dyDescent="0.2">
      <c r="A1703" s="12" t="str">
        <f>IFERROR(IF(A1702+1&lt;=Duration*VLOOKUP(PaymentFrqcy,Mapping!A:B,2,FALSE),A1702+1,""),"")</f>
        <v/>
      </c>
      <c r="B1703" s="58" t="str">
        <f t="shared" si="156"/>
        <v/>
      </c>
      <c r="C1703" s="59" t="str">
        <f t="shared" si="151"/>
        <v/>
      </c>
      <c r="D1703" s="60" t="str">
        <f t="shared" si="152"/>
        <v/>
      </c>
      <c r="E1703" s="61" t="str">
        <f>IF(A1703="","",InterestRate/VLOOKUP(PaymentFrqcy,Mapping!$A:$B,2,FALSE))</f>
        <v/>
      </c>
      <c r="F1703" s="62" t="str">
        <f>IF(A1703="","",PMT(E1703,Duration*VLOOKUP(PaymentFrqcy,Mapping!A:B,2,FALSE),LoanAmount,,VLOOKUP(PaymentsDue,Mapping!$A:$B,2,FALSE)))</f>
        <v/>
      </c>
      <c r="G1703" s="62" t="str">
        <f>IF(A1703="","",PPMT(E1703,A1703,Duration*VLOOKUP(PaymentFrqcy,Mapping!A:B,2,FALSE),LoanAmount,,VLOOKUP(PaymentsDue,Mapping!$A:$B,2,FALSE)))</f>
        <v/>
      </c>
      <c r="H1703" s="62" t="str">
        <f>IF(A1703="","",IPMT(E1703,A1703,Duration*VLOOKUP(PaymentFrqcy,Mapping!$A:$B,2,FALSE),LoanAmount,,VLOOKUP(PaymentsDue,Mapping!$A:$B,2,FALSE)))</f>
        <v/>
      </c>
      <c r="I1703" s="58" t="str">
        <f t="shared" si="153"/>
        <v/>
      </c>
      <c r="J1703" s="12" t="str">
        <f t="shared" si="154"/>
        <v/>
      </c>
      <c r="K1703" s="78" t="str">
        <f t="shared" si="155"/>
        <v/>
      </c>
    </row>
    <row r="1704" spans="1:11" x14ac:dyDescent="0.2">
      <c r="A1704" s="12" t="str">
        <f>IFERROR(IF(A1703+1&lt;=Duration*VLOOKUP(PaymentFrqcy,Mapping!A:B,2,FALSE),A1703+1,""),"")</f>
        <v/>
      </c>
      <c r="B1704" s="58" t="str">
        <f t="shared" si="156"/>
        <v/>
      </c>
      <c r="C1704" s="59" t="str">
        <f t="shared" si="151"/>
        <v/>
      </c>
      <c r="D1704" s="60" t="str">
        <f t="shared" si="152"/>
        <v/>
      </c>
      <c r="E1704" s="61" t="str">
        <f>IF(A1704="","",InterestRate/VLOOKUP(PaymentFrqcy,Mapping!$A:$B,2,FALSE))</f>
        <v/>
      </c>
      <c r="F1704" s="62" t="str">
        <f>IF(A1704="","",PMT(E1704,Duration*VLOOKUP(PaymentFrqcy,Mapping!A:B,2,FALSE),LoanAmount,,VLOOKUP(PaymentsDue,Mapping!$A:$B,2,FALSE)))</f>
        <v/>
      </c>
      <c r="G1704" s="62" t="str">
        <f>IF(A1704="","",PPMT(E1704,A1704,Duration*VLOOKUP(PaymentFrqcy,Mapping!A:B,2,FALSE),LoanAmount,,VLOOKUP(PaymentsDue,Mapping!$A:$B,2,FALSE)))</f>
        <v/>
      </c>
      <c r="H1704" s="62" t="str">
        <f>IF(A1704="","",IPMT(E1704,A1704,Duration*VLOOKUP(PaymentFrqcy,Mapping!$A:$B,2,FALSE),LoanAmount,,VLOOKUP(PaymentsDue,Mapping!$A:$B,2,FALSE)))</f>
        <v/>
      </c>
      <c r="I1704" s="58" t="str">
        <f t="shared" si="153"/>
        <v/>
      </c>
      <c r="J1704" s="12" t="str">
        <f t="shared" si="154"/>
        <v/>
      </c>
      <c r="K1704" s="78" t="str">
        <f t="shared" si="155"/>
        <v/>
      </c>
    </row>
    <row r="1705" spans="1:11" x14ac:dyDescent="0.2">
      <c r="A1705" s="12" t="str">
        <f>IFERROR(IF(A1704+1&lt;=Duration*VLOOKUP(PaymentFrqcy,Mapping!A:B,2,FALSE),A1704+1,""),"")</f>
        <v/>
      </c>
      <c r="B1705" s="58" t="str">
        <f t="shared" si="156"/>
        <v/>
      </c>
      <c r="C1705" s="59" t="str">
        <f t="shared" si="151"/>
        <v/>
      </c>
      <c r="D1705" s="60" t="str">
        <f t="shared" si="152"/>
        <v/>
      </c>
      <c r="E1705" s="61" t="str">
        <f>IF(A1705="","",InterestRate/VLOOKUP(PaymentFrqcy,Mapping!$A:$B,2,FALSE))</f>
        <v/>
      </c>
      <c r="F1705" s="62" t="str">
        <f>IF(A1705="","",PMT(E1705,Duration*VLOOKUP(PaymentFrqcy,Mapping!A:B,2,FALSE),LoanAmount,,VLOOKUP(PaymentsDue,Mapping!$A:$B,2,FALSE)))</f>
        <v/>
      </c>
      <c r="G1705" s="62" t="str">
        <f>IF(A1705="","",PPMT(E1705,A1705,Duration*VLOOKUP(PaymentFrqcy,Mapping!A:B,2,FALSE),LoanAmount,,VLOOKUP(PaymentsDue,Mapping!$A:$B,2,FALSE)))</f>
        <v/>
      </c>
      <c r="H1705" s="62" t="str">
        <f>IF(A1705="","",IPMT(E1705,A1705,Duration*VLOOKUP(PaymentFrqcy,Mapping!$A:$B,2,FALSE),LoanAmount,,VLOOKUP(PaymentsDue,Mapping!$A:$B,2,FALSE)))</f>
        <v/>
      </c>
      <c r="I1705" s="58" t="str">
        <f t="shared" si="153"/>
        <v/>
      </c>
      <c r="J1705" s="12" t="str">
        <f t="shared" si="154"/>
        <v/>
      </c>
      <c r="K1705" s="78" t="str">
        <f t="shared" si="155"/>
        <v/>
      </c>
    </row>
    <row r="1706" spans="1:11" x14ac:dyDescent="0.2">
      <c r="A1706" s="12" t="str">
        <f>IFERROR(IF(A1705+1&lt;=Duration*VLOOKUP(PaymentFrqcy,Mapping!A:B,2,FALSE),A1705+1,""),"")</f>
        <v/>
      </c>
      <c r="B1706" s="58" t="str">
        <f t="shared" si="156"/>
        <v/>
      </c>
      <c r="C1706" s="59" t="str">
        <f t="shared" si="151"/>
        <v/>
      </c>
      <c r="D1706" s="60" t="str">
        <f t="shared" si="152"/>
        <v/>
      </c>
      <c r="E1706" s="61" t="str">
        <f>IF(A1706="","",InterestRate/VLOOKUP(PaymentFrqcy,Mapping!$A:$B,2,FALSE))</f>
        <v/>
      </c>
      <c r="F1706" s="62" t="str">
        <f>IF(A1706="","",PMT(E1706,Duration*VLOOKUP(PaymentFrqcy,Mapping!A:B,2,FALSE),LoanAmount,,VLOOKUP(PaymentsDue,Mapping!$A:$B,2,FALSE)))</f>
        <v/>
      </c>
      <c r="G1706" s="62" t="str">
        <f>IF(A1706="","",PPMT(E1706,A1706,Duration*VLOOKUP(PaymentFrqcy,Mapping!A:B,2,FALSE),LoanAmount,,VLOOKUP(PaymentsDue,Mapping!$A:$B,2,FALSE)))</f>
        <v/>
      </c>
      <c r="H1706" s="62" t="str">
        <f>IF(A1706="","",IPMT(E1706,A1706,Duration*VLOOKUP(PaymentFrqcy,Mapping!$A:$B,2,FALSE),LoanAmount,,VLOOKUP(PaymentsDue,Mapping!$A:$B,2,FALSE)))</f>
        <v/>
      </c>
      <c r="I1706" s="58" t="str">
        <f t="shared" si="153"/>
        <v/>
      </c>
      <c r="J1706" s="12" t="str">
        <f t="shared" si="154"/>
        <v/>
      </c>
      <c r="K1706" s="78" t="str">
        <f t="shared" si="155"/>
        <v/>
      </c>
    </row>
    <row r="1707" spans="1:11" x14ac:dyDescent="0.2">
      <c r="A1707" s="12" t="str">
        <f>IFERROR(IF(A1706+1&lt;=Duration*VLOOKUP(PaymentFrqcy,Mapping!A:B,2,FALSE),A1706+1,""),"")</f>
        <v/>
      </c>
      <c r="B1707" s="58" t="str">
        <f t="shared" si="156"/>
        <v/>
      </c>
      <c r="C1707" s="59" t="str">
        <f t="shared" si="151"/>
        <v/>
      </c>
      <c r="D1707" s="60" t="str">
        <f t="shared" si="152"/>
        <v/>
      </c>
      <c r="E1707" s="61" t="str">
        <f>IF(A1707="","",InterestRate/VLOOKUP(PaymentFrqcy,Mapping!$A:$B,2,FALSE))</f>
        <v/>
      </c>
      <c r="F1707" s="62" t="str">
        <f>IF(A1707="","",PMT(E1707,Duration*VLOOKUP(PaymentFrqcy,Mapping!A:B,2,FALSE),LoanAmount,,VLOOKUP(PaymentsDue,Mapping!$A:$B,2,FALSE)))</f>
        <v/>
      </c>
      <c r="G1707" s="62" t="str">
        <f>IF(A1707="","",PPMT(E1707,A1707,Duration*VLOOKUP(PaymentFrqcy,Mapping!A:B,2,FALSE),LoanAmount,,VLOOKUP(PaymentsDue,Mapping!$A:$B,2,FALSE)))</f>
        <v/>
      </c>
      <c r="H1707" s="62" t="str">
        <f>IF(A1707="","",IPMT(E1707,A1707,Duration*VLOOKUP(PaymentFrqcy,Mapping!$A:$B,2,FALSE),LoanAmount,,VLOOKUP(PaymentsDue,Mapping!$A:$B,2,FALSE)))</f>
        <v/>
      </c>
      <c r="I1707" s="58" t="str">
        <f t="shared" si="153"/>
        <v/>
      </c>
      <c r="J1707" s="12" t="str">
        <f t="shared" si="154"/>
        <v/>
      </c>
      <c r="K1707" s="78" t="str">
        <f t="shared" si="155"/>
        <v/>
      </c>
    </row>
    <row r="1708" spans="1:11" x14ac:dyDescent="0.2">
      <c r="A1708" s="12" t="str">
        <f>IFERROR(IF(A1707+1&lt;=Duration*VLOOKUP(PaymentFrqcy,Mapping!A:B,2,FALSE),A1707+1,""),"")</f>
        <v/>
      </c>
      <c r="B1708" s="58" t="str">
        <f t="shared" si="156"/>
        <v/>
      </c>
      <c r="C1708" s="59" t="str">
        <f t="shared" si="151"/>
        <v/>
      </c>
      <c r="D1708" s="60" t="str">
        <f t="shared" si="152"/>
        <v/>
      </c>
      <c r="E1708" s="61" t="str">
        <f>IF(A1708="","",InterestRate/VLOOKUP(PaymentFrqcy,Mapping!$A:$B,2,FALSE))</f>
        <v/>
      </c>
      <c r="F1708" s="62" t="str">
        <f>IF(A1708="","",PMT(E1708,Duration*VLOOKUP(PaymentFrqcy,Mapping!A:B,2,FALSE),LoanAmount,,VLOOKUP(PaymentsDue,Mapping!$A:$B,2,FALSE)))</f>
        <v/>
      </c>
      <c r="G1708" s="62" t="str">
        <f>IF(A1708="","",PPMT(E1708,A1708,Duration*VLOOKUP(PaymentFrqcy,Mapping!A:B,2,FALSE),LoanAmount,,VLOOKUP(PaymentsDue,Mapping!$A:$B,2,FALSE)))</f>
        <v/>
      </c>
      <c r="H1708" s="62" t="str">
        <f>IF(A1708="","",IPMT(E1708,A1708,Duration*VLOOKUP(PaymentFrqcy,Mapping!$A:$B,2,FALSE),LoanAmount,,VLOOKUP(PaymentsDue,Mapping!$A:$B,2,FALSE)))</f>
        <v/>
      </c>
      <c r="I1708" s="58" t="str">
        <f t="shared" si="153"/>
        <v/>
      </c>
      <c r="J1708" s="12" t="str">
        <f t="shared" si="154"/>
        <v/>
      </c>
      <c r="K1708" s="78" t="str">
        <f t="shared" si="155"/>
        <v/>
      </c>
    </row>
    <row r="1709" spans="1:11" x14ac:dyDescent="0.2">
      <c r="A1709" s="12" t="str">
        <f>IFERROR(IF(A1708+1&lt;=Duration*VLOOKUP(PaymentFrqcy,Mapping!A:B,2,FALSE),A1708+1,""),"")</f>
        <v/>
      </c>
      <c r="B1709" s="58" t="str">
        <f t="shared" si="156"/>
        <v/>
      </c>
      <c r="C1709" s="59" t="str">
        <f t="shared" si="151"/>
        <v/>
      </c>
      <c r="D1709" s="60" t="str">
        <f t="shared" si="152"/>
        <v/>
      </c>
      <c r="E1709" s="61" t="str">
        <f>IF(A1709="","",InterestRate/VLOOKUP(PaymentFrqcy,Mapping!$A:$B,2,FALSE))</f>
        <v/>
      </c>
      <c r="F1709" s="62" t="str">
        <f>IF(A1709="","",PMT(E1709,Duration*VLOOKUP(PaymentFrqcy,Mapping!A:B,2,FALSE),LoanAmount,,VLOOKUP(PaymentsDue,Mapping!$A:$B,2,FALSE)))</f>
        <v/>
      </c>
      <c r="G1709" s="62" t="str">
        <f>IF(A1709="","",PPMT(E1709,A1709,Duration*VLOOKUP(PaymentFrqcy,Mapping!A:B,2,FALSE),LoanAmount,,VLOOKUP(PaymentsDue,Mapping!$A:$B,2,FALSE)))</f>
        <v/>
      </c>
      <c r="H1709" s="62" t="str">
        <f>IF(A1709="","",IPMT(E1709,A1709,Duration*VLOOKUP(PaymentFrqcy,Mapping!$A:$B,2,FALSE),LoanAmount,,VLOOKUP(PaymentsDue,Mapping!$A:$B,2,FALSE)))</f>
        <v/>
      </c>
      <c r="I1709" s="58" t="str">
        <f t="shared" si="153"/>
        <v/>
      </c>
      <c r="J1709" s="12" t="str">
        <f t="shared" si="154"/>
        <v/>
      </c>
      <c r="K1709" s="78" t="str">
        <f t="shared" si="155"/>
        <v/>
      </c>
    </row>
    <row r="1710" spans="1:11" x14ac:dyDescent="0.2">
      <c r="A1710" s="12" t="str">
        <f>IFERROR(IF(A1709+1&lt;=Duration*VLOOKUP(PaymentFrqcy,Mapping!A:B,2,FALSE),A1709+1,""),"")</f>
        <v/>
      </c>
      <c r="B1710" s="58" t="str">
        <f t="shared" si="156"/>
        <v/>
      </c>
      <c r="C1710" s="59" t="str">
        <f t="shared" ref="C1710:C1773" si="157">IF(AND(A1710&lt;&gt;"",PaymentFrqcy="Monthly"),DATE(YEAR(C1709),MONTH(C1709)+1,DAY(C1709)),IF(AND(A1710&lt;&gt;"",PaymentFrqcy="Quarterly"),DATE(YEAR(C1709),MONTH(C1709)+3,DAY(C1709)),IF(AND(A1710&lt;&gt;"",PaymentFrqcy="Semi-Annually"),DATE(YEAR(C1709),MONTH(C1709)+6,DAY(C1709)),"")))</f>
        <v/>
      </c>
      <c r="D1710" s="60" t="str">
        <f t="shared" ref="D1710:D1773" si="158">IFERROR(YEAR(C1710),"")</f>
        <v/>
      </c>
      <c r="E1710" s="61" t="str">
        <f>IF(A1710="","",InterestRate/VLOOKUP(PaymentFrqcy,Mapping!$A:$B,2,FALSE))</f>
        <v/>
      </c>
      <c r="F1710" s="62" t="str">
        <f>IF(A1710="","",PMT(E1710,Duration*VLOOKUP(PaymentFrqcy,Mapping!A:B,2,FALSE),LoanAmount,,VLOOKUP(PaymentsDue,Mapping!$A:$B,2,FALSE)))</f>
        <v/>
      </c>
      <c r="G1710" s="62" t="str">
        <f>IF(A1710="","",PPMT(E1710,A1710,Duration*VLOOKUP(PaymentFrqcy,Mapping!A:B,2,FALSE),LoanAmount,,VLOOKUP(PaymentsDue,Mapping!$A:$B,2,FALSE)))</f>
        <v/>
      </c>
      <c r="H1710" s="62" t="str">
        <f>IF(A1710="","",IPMT(E1710,A1710,Duration*VLOOKUP(PaymentFrqcy,Mapping!$A:$B,2,FALSE),LoanAmount,,VLOOKUP(PaymentsDue,Mapping!$A:$B,2,FALSE)))</f>
        <v/>
      </c>
      <c r="I1710" s="58" t="str">
        <f t="shared" ref="I1710:I1773" si="159">IFERROR(B1710+G1710,"")</f>
        <v/>
      </c>
      <c r="J1710" s="12" t="str">
        <f t="shared" ref="J1710:J1773" si="160">IF(A1710="","",MONTH(C1710))</f>
        <v/>
      </c>
      <c r="K1710" s="78" t="str">
        <f t="shared" ref="K1710:K1773" si="161">IF(A1710="","",YEAR(C1710))</f>
        <v/>
      </c>
    </row>
    <row r="1711" spans="1:11" x14ac:dyDescent="0.2">
      <c r="A1711" s="12" t="str">
        <f>IFERROR(IF(A1710+1&lt;=Duration*VLOOKUP(PaymentFrqcy,Mapping!A:B,2,FALSE),A1710+1,""),"")</f>
        <v/>
      </c>
      <c r="B1711" s="58" t="str">
        <f t="shared" si="156"/>
        <v/>
      </c>
      <c r="C1711" s="59" t="str">
        <f t="shared" si="157"/>
        <v/>
      </c>
      <c r="D1711" s="60" t="str">
        <f t="shared" si="158"/>
        <v/>
      </c>
      <c r="E1711" s="61" t="str">
        <f>IF(A1711="","",InterestRate/VLOOKUP(PaymentFrqcy,Mapping!$A:$B,2,FALSE))</f>
        <v/>
      </c>
      <c r="F1711" s="62" t="str">
        <f>IF(A1711="","",PMT(E1711,Duration*VLOOKUP(PaymentFrqcy,Mapping!A:B,2,FALSE),LoanAmount,,VLOOKUP(PaymentsDue,Mapping!$A:$B,2,FALSE)))</f>
        <v/>
      </c>
      <c r="G1711" s="62" t="str">
        <f>IF(A1711="","",PPMT(E1711,A1711,Duration*VLOOKUP(PaymentFrqcy,Mapping!A:B,2,FALSE),LoanAmount,,VLOOKUP(PaymentsDue,Mapping!$A:$B,2,FALSE)))</f>
        <v/>
      </c>
      <c r="H1711" s="62" t="str">
        <f>IF(A1711="","",IPMT(E1711,A1711,Duration*VLOOKUP(PaymentFrqcy,Mapping!$A:$B,2,FALSE),LoanAmount,,VLOOKUP(PaymentsDue,Mapping!$A:$B,2,FALSE)))</f>
        <v/>
      </c>
      <c r="I1711" s="58" t="str">
        <f t="shared" si="159"/>
        <v/>
      </c>
      <c r="J1711" s="12" t="str">
        <f t="shared" si="160"/>
        <v/>
      </c>
      <c r="K1711" s="78" t="str">
        <f t="shared" si="161"/>
        <v/>
      </c>
    </row>
    <row r="1712" spans="1:11" x14ac:dyDescent="0.2">
      <c r="A1712" s="12" t="str">
        <f>IFERROR(IF(A1711+1&lt;=Duration*VLOOKUP(PaymentFrqcy,Mapping!A:B,2,FALSE),A1711+1,""),"")</f>
        <v/>
      </c>
      <c r="B1712" s="58" t="str">
        <f t="shared" si="156"/>
        <v/>
      </c>
      <c r="C1712" s="59" t="str">
        <f t="shared" si="157"/>
        <v/>
      </c>
      <c r="D1712" s="60" t="str">
        <f t="shared" si="158"/>
        <v/>
      </c>
      <c r="E1712" s="61" t="str">
        <f>IF(A1712="","",InterestRate/VLOOKUP(PaymentFrqcy,Mapping!$A:$B,2,FALSE))</f>
        <v/>
      </c>
      <c r="F1712" s="62" t="str">
        <f>IF(A1712="","",PMT(E1712,Duration*VLOOKUP(PaymentFrqcy,Mapping!A:B,2,FALSE),LoanAmount,,VLOOKUP(PaymentsDue,Mapping!$A:$B,2,FALSE)))</f>
        <v/>
      </c>
      <c r="G1712" s="62" t="str">
        <f>IF(A1712="","",PPMT(E1712,A1712,Duration*VLOOKUP(PaymentFrqcy,Mapping!A:B,2,FALSE),LoanAmount,,VLOOKUP(PaymentsDue,Mapping!$A:$B,2,FALSE)))</f>
        <v/>
      </c>
      <c r="H1712" s="62" t="str">
        <f>IF(A1712="","",IPMT(E1712,A1712,Duration*VLOOKUP(PaymentFrqcy,Mapping!$A:$B,2,FALSE),LoanAmount,,VLOOKUP(PaymentsDue,Mapping!$A:$B,2,FALSE)))</f>
        <v/>
      </c>
      <c r="I1712" s="58" t="str">
        <f t="shared" si="159"/>
        <v/>
      </c>
      <c r="J1712" s="12" t="str">
        <f t="shared" si="160"/>
        <v/>
      </c>
      <c r="K1712" s="78" t="str">
        <f t="shared" si="161"/>
        <v/>
      </c>
    </row>
    <row r="1713" spans="1:11" x14ac:dyDescent="0.2">
      <c r="A1713" s="12" t="str">
        <f>IFERROR(IF(A1712+1&lt;=Duration*VLOOKUP(PaymentFrqcy,Mapping!A:B,2,FALSE),A1712+1,""),"")</f>
        <v/>
      </c>
      <c r="B1713" s="58" t="str">
        <f t="shared" si="156"/>
        <v/>
      </c>
      <c r="C1713" s="59" t="str">
        <f t="shared" si="157"/>
        <v/>
      </c>
      <c r="D1713" s="60" t="str">
        <f t="shared" si="158"/>
        <v/>
      </c>
      <c r="E1713" s="61" t="str">
        <f>IF(A1713="","",InterestRate/VLOOKUP(PaymentFrqcy,Mapping!$A:$B,2,FALSE))</f>
        <v/>
      </c>
      <c r="F1713" s="62" t="str">
        <f>IF(A1713="","",PMT(E1713,Duration*VLOOKUP(PaymentFrqcy,Mapping!A:B,2,FALSE),LoanAmount,,VLOOKUP(PaymentsDue,Mapping!$A:$B,2,FALSE)))</f>
        <v/>
      </c>
      <c r="G1713" s="62" t="str">
        <f>IF(A1713="","",PPMT(E1713,A1713,Duration*VLOOKUP(PaymentFrqcy,Mapping!A:B,2,FALSE),LoanAmount,,VLOOKUP(PaymentsDue,Mapping!$A:$B,2,FALSE)))</f>
        <v/>
      </c>
      <c r="H1713" s="62" t="str">
        <f>IF(A1713="","",IPMT(E1713,A1713,Duration*VLOOKUP(PaymentFrqcy,Mapping!$A:$B,2,FALSE),LoanAmount,,VLOOKUP(PaymentsDue,Mapping!$A:$B,2,FALSE)))</f>
        <v/>
      </c>
      <c r="I1713" s="58" t="str">
        <f t="shared" si="159"/>
        <v/>
      </c>
      <c r="J1713" s="12" t="str">
        <f t="shared" si="160"/>
        <v/>
      </c>
      <c r="K1713" s="78" t="str">
        <f t="shared" si="161"/>
        <v/>
      </c>
    </row>
    <row r="1714" spans="1:11" x14ac:dyDescent="0.2">
      <c r="A1714" s="12" t="str">
        <f>IFERROR(IF(A1713+1&lt;=Duration*VLOOKUP(PaymentFrqcy,Mapping!A:B,2,FALSE),A1713+1,""),"")</f>
        <v/>
      </c>
      <c r="B1714" s="58" t="str">
        <f t="shared" si="156"/>
        <v/>
      </c>
      <c r="C1714" s="59" t="str">
        <f t="shared" si="157"/>
        <v/>
      </c>
      <c r="D1714" s="60" t="str">
        <f t="shared" si="158"/>
        <v/>
      </c>
      <c r="E1714" s="61" t="str">
        <f>IF(A1714="","",InterestRate/VLOOKUP(PaymentFrqcy,Mapping!$A:$B,2,FALSE))</f>
        <v/>
      </c>
      <c r="F1714" s="62" t="str">
        <f>IF(A1714="","",PMT(E1714,Duration*VLOOKUP(PaymentFrqcy,Mapping!A:B,2,FALSE),LoanAmount,,VLOOKUP(PaymentsDue,Mapping!$A:$B,2,FALSE)))</f>
        <v/>
      </c>
      <c r="G1714" s="62" t="str">
        <f>IF(A1714="","",PPMT(E1714,A1714,Duration*VLOOKUP(PaymentFrqcy,Mapping!A:B,2,FALSE),LoanAmount,,VLOOKUP(PaymentsDue,Mapping!$A:$B,2,FALSE)))</f>
        <v/>
      </c>
      <c r="H1714" s="62" t="str">
        <f>IF(A1714="","",IPMT(E1714,A1714,Duration*VLOOKUP(PaymentFrqcy,Mapping!$A:$B,2,FALSE),LoanAmount,,VLOOKUP(PaymentsDue,Mapping!$A:$B,2,FALSE)))</f>
        <v/>
      </c>
      <c r="I1714" s="58" t="str">
        <f t="shared" si="159"/>
        <v/>
      </c>
      <c r="J1714" s="12" t="str">
        <f t="shared" si="160"/>
        <v/>
      </c>
      <c r="K1714" s="78" t="str">
        <f t="shared" si="161"/>
        <v/>
      </c>
    </row>
    <row r="1715" spans="1:11" x14ac:dyDescent="0.2">
      <c r="A1715" s="12" t="str">
        <f>IFERROR(IF(A1714+1&lt;=Duration*VLOOKUP(PaymentFrqcy,Mapping!A:B,2,FALSE),A1714+1,""),"")</f>
        <v/>
      </c>
      <c r="B1715" s="58" t="str">
        <f t="shared" si="156"/>
        <v/>
      </c>
      <c r="C1715" s="59" t="str">
        <f t="shared" si="157"/>
        <v/>
      </c>
      <c r="D1715" s="60" t="str">
        <f t="shared" si="158"/>
        <v/>
      </c>
      <c r="E1715" s="61" t="str">
        <f>IF(A1715="","",InterestRate/VLOOKUP(PaymentFrqcy,Mapping!$A:$B,2,FALSE))</f>
        <v/>
      </c>
      <c r="F1715" s="62" t="str">
        <f>IF(A1715="","",PMT(E1715,Duration*VLOOKUP(PaymentFrqcy,Mapping!A:B,2,FALSE),LoanAmount,,VLOOKUP(PaymentsDue,Mapping!$A:$B,2,FALSE)))</f>
        <v/>
      </c>
      <c r="G1715" s="62" t="str">
        <f>IF(A1715="","",PPMT(E1715,A1715,Duration*VLOOKUP(PaymentFrqcy,Mapping!A:B,2,FALSE),LoanAmount,,VLOOKUP(PaymentsDue,Mapping!$A:$B,2,FALSE)))</f>
        <v/>
      </c>
      <c r="H1715" s="62" t="str">
        <f>IF(A1715="","",IPMT(E1715,A1715,Duration*VLOOKUP(PaymentFrqcy,Mapping!$A:$B,2,FALSE),LoanAmount,,VLOOKUP(PaymentsDue,Mapping!$A:$B,2,FALSE)))</f>
        <v/>
      </c>
      <c r="I1715" s="58" t="str">
        <f t="shared" si="159"/>
        <v/>
      </c>
      <c r="J1715" s="12" t="str">
        <f t="shared" si="160"/>
        <v/>
      </c>
      <c r="K1715" s="78" t="str">
        <f t="shared" si="161"/>
        <v/>
      </c>
    </row>
    <row r="1716" spans="1:11" x14ac:dyDescent="0.2">
      <c r="A1716" s="12" t="str">
        <f>IFERROR(IF(A1715+1&lt;=Duration*VLOOKUP(PaymentFrqcy,Mapping!A:B,2,FALSE),A1715+1,""),"")</f>
        <v/>
      </c>
      <c r="B1716" s="58" t="str">
        <f t="shared" ref="B1716:B1779" si="162">IFERROR(IF(ROUNDDOWN(I1715,0)=0,"",I1715),"")</f>
        <v/>
      </c>
      <c r="C1716" s="59" t="str">
        <f t="shared" si="157"/>
        <v/>
      </c>
      <c r="D1716" s="60" t="str">
        <f t="shared" si="158"/>
        <v/>
      </c>
      <c r="E1716" s="61" t="str">
        <f>IF(A1716="","",InterestRate/VLOOKUP(PaymentFrqcy,Mapping!$A:$B,2,FALSE))</f>
        <v/>
      </c>
      <c r="F1716" s="62" t="str">
        <f>IF(A1716="","",PMT(E1716,Duration*VLOOKUP(PaymentFrqcy,Mapping!A:B,2,FALSE),LoanAmount,,VLOOKUP(PaymentsDue,Mapping!$A:$B,2,FALSE)))</f>
        <v/>
      </c>
      <c r="G1716" s="62" t="str">
        <f>IF(A1716="","",PPMT(E1716,A1716,Duration*VLOOKUP(PaymentFrqcy,Mapping!A:B,2,FALSE),LoanAmount,,VLOOKUP(PaymentsDue,Mapping!$A:$B,2,FALSE)))</f>
        <v/>
      </c>
      <c r="H1716" s="62" t="str">
        <f>IF(A1716="","",IPMT(E1716,A1716,Duration*VLOOKUP(PaymentFrqcy,Mapping!$A:$B,2,FALSE),LoanAmount,,VLOOKUP(PaymentsDue,Mapping!$A:$B,2,FALSE)))</f>
        <v/>
      </c>
      <c r="I1716" s="58" t="str">
        <f t="shared" si="159"/>
        <v/>
      </c>
      <c r="J1716" s="12" t="str">
        <f t="shared" si="160"/>
        <v/>
      </c>
      <c r="K1716" s="78" t="str">
        <f t="shared" si="161"/>
        <v/>
      </c>
    </row>
    <row r="1717" spans="1:11" x14ac:dyDescent="0.2">
      <c r="A1717" s="12" t="str">
        <f>IFERROR(IF(A1716+1&lt;=Duration*VLOOKUP(PaymentFrqcy,Mapping!A:B,2,FALSE),A1716+1,""),"")</f>
        <v/>
      </c>
      <c r="B1717" s="58" t="str">
        <f t="shared" si="162"/>
        <v/>
      </c>
      <c r="C1717" s="59" t="str">
        <f t="shared" si="157"/>
        <v/>
      </c>
      <c r="D1717" s="60" t="str">
        <f t="shared" si="158"/>
        <v/>
      </c>
      <c r="E1717" s="61" t="str">
        <f>IF(A1717="","",InterestRate/VLOOKUP(PaymentFrqcy,Mapping!$A:$B,2,FALSE))</f>
        <v/>
      </c>
      <c r="F1717" s="62" t="str">
        <f>IF(A1717="","",PMT(E1717,Duration*VLOOKUP(PaymentFrqcy,Mapping!A:B,2,FALSE),LoanAmount,,VLOOKUP(PaymentsDue,Mapping!$A:$B,2,FALSE)))</f>
        <v/>
      </c>
      <c r="G1717" s="62" t="str">
        <f>IF(A1717="","",PPMT(E1717,A1717,Duration*VLOOKUP(PaymentFrqcy,Mapping!A:B,2,FALSE),LoanAmount,,VLOOKUP(PaymentsDue,Mapping!$A:$B,2,FALSE)))</f>
        <v/>
      </c>
      <c r="H1717" s="62" t="str">
        <f>IF(A1717="","",IPMT(E1717,A1717,Duration*VLOOKUP(PaymentFrqcy,Mapping!$A:$B,2,FALSE),LoanAmount,,VLOOKUP(PaymentsDue,Mapping!$A:$B,2,FALSE)))</f>
        <v/>
      </c>
      <c r="I1717" s="58" t="str">
        <f t="shared" si="159"/>
        <v/>
      </c>
      <c r="J1717" s="12" t="str">
        <f t="shared" si="160"/>
        <v/>
      </c>
      <c r="K1717" s="78" t="str">
        <f t="shared" si="161"/>
        <v/>
      </c>
    </row>
    <row r="1718" spans="1:11" x14ac:dyDescent="0.2">
      <c r="A1718" s="12" t="str">
        <f>IFERROR(IF(A1717+1&lt;=Duration*VLOOKUP(PaymentFrqcy,Mapping!A:B,2,FALSE),A1717+1,""),"")</f>
        <v/>
      </c>
      <c r="B1718" s="58" t="str">
        <f t="shared" si="162"/>
        <v/>
      </c>
      <c r="C1718" s="59" t="str">
        <f t="shared" si="157"/>
        <v/>
      </c>
      <c r="D1718" s="60" t="str">
        <f t="shared" si="158"/>
        <v/>
      </c>
      <c r="E1718" s="61" t="str">
        <f>IF(A1718="","",InterestRate/VLOOKUP(PaymentFrqcy,Mapping!$A:$B,2,FALSE))</f>
        <v/>
      </c>
      <c r="F1718" s="62" t="str">
        <f>IF(A1718="","",PMT(E1718,Duration*VLOOKUP(PaymentFrqcy,Mapping!A:B,2,FALSE),LoanAmount,,VLOOKUP(PaymentsDue,Mapping!$A:$B,2,FALSE)))</f>
        <v/>
      </c>
      <c r="G1718" s="62" t="str">
        <f>IF(A1718="","",PPMT(E1718,A1718,Duration*VLOOKUP(PaymentFrqcy,Mapping!A:B,2,FALSE),LoanAmount,,VLOOKUP(PaymentsDue,Mapping!$A:$B,2,FALSE)))</f>
        <v/>
      </c>
      <c r="H1718" s="62" t="str">
        <f>IF(A1718="","",IPMT(E1718,A1718,Duration*VLOOKUP(PaymentFrqcy,Mapping!$A:$B,2,FALSE),LoanAmount,,VLOOKUP(PaymentsDue,Mapping!$A:$B,2,FALSE)))</f>
        <v/>
      </c>
      <c r="I1718" s="58" t="str">
        <f t="shared" si="159"/>
        <v/>
      </c>
      <c r="J1718" s="12" t="str">
        <f t="shared" si="160"/>
        <v/>
      </c>
      <c r="K1718" s="78" t="str">
        <f t="shared" si="161"/>
        <v/>
      </c>
    </row>
    <row r="1719" spans="1:11" x14ac:dyDescent="0.2">
      <c r="A1719" s="12" t="str">
        <f>IFERROR(IF(A1718+1&lt;=Duration*VLOOKUP(PaymentFrqcy,Mapping!A:B,2,FALSE),A1718+1,""),"")</f>
        <v/>
      </c>
      <c r="B1719" s="58" t="str">
        <f t="shared" si="162"/>
        <v/>
      </c>
      <c r="C1719" s="59" t="str">
        <f t="shared" si="157"/>
        <v/>
      </c>
      <c r="D1719" s="60" t="str">
        <f t="shared" si="158"/>
        <v/>
      </c>
      <c r="E1719" s="61" t="str">
        <f>IF(A1719="","",InterestRate/VLOOKUP(PaymentFrqcy,Mapping!$A:$B,2,FALSE))</f>
        <v/>
      </c>
      <c r="F1719" s="62" t="str">
        <f>IF(A1719="","",PMT(E1719,Duration*VLOOKUP(PaymentFrqcy,Mapping!A:B,2,FALSE),LoanAmount,,VLOOKUP(PaymentsDue,Mapping!$A:$B,2,FALSE)))</f>
        <v/>
      </c>
      <c r="G1719" s="62" t="str">
        <f>IF(A1719="","",PPMT(E1719,A1719,Duration*VLOOKUP(PaymentFrqcy,Mapping!A:B,2,FALSE),LoanAmount,,VLOOKUP(PaymentsDue,Mapping!$A:$B,2,FALSE)))</f>
        <v/>
      </c>
      <c r="H1719" s="62" t="str">
        <f>IF(A1719="","",IPMT(E1719,A1719,Duration*VLOOKUP(PaymentFrqcy,Mapping!$A:$B,2,FALSE),LoanAmount,,VLOOKUP(PaymentsDue,Mapping!$A:$B,2,FALSE)))</f>
        <v/>
      </c>
      <c r="I1719" s="58" t="str">
        <f t="shared" si="159"/>
        <v/>
      </c>
      <c r="J1719" s="12" t="str">
        <f t="shared" si="160"/>
        <v/>
      </c>
      <c r="K1719" s="78" t="str">
        <f t="shared" si="161"/>
        <v/>
      </c>
    </row>
    <row r="1720" spans="1:11" x14ac:dyDescent="0.2">
      <c r="A1720" s="12" t="str">
        <f>IFERROR(IF(A1719+1&lt;=Duration*VLOOKUP(PaymentFrqcy,Mapping!A:B,2,FALSE),A1719+1,""),"")</f>
        <v/>
      </c>
      <c r="B1720" s="58" t="str">
        <f t="shared" si="162"/>
        <v/>
      </c>
      <c r="C1720" s="59" t="str">
        <f t="shared" si="157"/>
        <v/>
      </c>
      <c r="D1720" s="60" t="str">
        <f t="shared" si="158"/>
        <v/>
      </c>
      <c r="E1720" s="61" t="str">
        <f>IF(A1720="","",InterestRate/VLOOKUP(PaymentFrqcy,Mapping!$A:$B,2,FALSE))</f>
        <v/>
      </c>
      <c r="F1720" s="62" t="str">
        <f>IF(A1720="","",PMT(E1720,Duration*VLOOKUP(PaymentFrqcy,Mapping!A:B,2,FALSE),LoanAmount,,VLOOKUP(PaymentsDue,Mapping!$A:$B,2,FALSE)))</f>
        <v/>
      </c>
      <c r="G1720" s="62" t="str">
        <f>IF(A1720="","",PPMT(E1720,A1720,Duration*VLOOKUP(PaymentFrqcy,Mapping!A:B,2,FALSE),LoanAmount,,VLOOKUP(PaymentsDue,Mapping!$A:$B,2,FALSE)))</f>
        <v/>
      </c>
      <c r="H1720" s="62" t="str">
        <f>IF(A1720="","",IPMT(E1720,A1720,Duration*VLOOKUP(PaymentFrqcy,Mapping!$A:$B,2,FALSE),LoanAmount,,VLOOKUP(PaymentsDue,Mapping!$A:$B,2,FALSE)))</f>
        <v/>
      </c>
      <c r="I1720" s="58" t="str">
        <f t="shared" si="159"/>
        <v/>
      </c>
      <c r="J1720" s="12" t="str">
        <f t="shared" si="160"/>
        <v/>
      </c>
      <c r="K1720" s="78" t="str">
        <f t="shared" si="161"/>
        <v/>
      </c>
    </row>
    <row r="1721" spans="1:11" x14ac:dyDescent="0.2">
      <c r="A1721" s="12" t="str">
        <f>IFERROR(IF(A1720+1&lt;=Duration*VLOOKUP(PaymentFrqcy,Mapping!A:B,2,FALSE),A1720+1,""),"")</f>
        <v/>
      </c>
      <c r="B1721" s="58" t="str">
        <f t="shared" si="162"/>
        <v/>
      </c>
      <c r="C1721" s="59" t="str">
        <f t="shared" si="157"/>
        <v/>
      </c>
      <c r="D1721" s="60" t="str">
        <f t="shared" si="158"/>
        <v/>
      </c>
      <c r="E1721" s="61" t="str">
        <f>IF(A1721="","",InterestRate/VLOOKUP(PaymentFrqcy,Mapping!$A:$B,2,FALSE))</f>
        <v/>
      </c>
      <c r="F1721" s="62" t="str">
        <f>IF(A1721="","",PMT(E1721,Duration*VLOOKUP(PaymentFrqcy,Mapping!A:B,2,FALSE),LoanAmount,,VLOOKUP(PaymentsDue,Mapping!$A:$B,2,FALSE)))</f>
        <v/>
      </c>
      <c r="G1721" s="62" t="str">
        <f>IF(A1721="","",PPMT(E1721,A1721,Duration*VLOOKUP(PaymentFrqcy,Mapping!A:B,2,FALSE),LoanAmount,,VLOOKUP(PaymentsDue,Mapping!$A:$B,2,FALSE)))</f>
        <v/>
      </c>
      <c r="H1721" s="62" t="str">
        <f>IF(A1721="","",IPMT(E1721,A1721,Duration*VLOOKUP(PaymentFrqcy,Mapping!$A:$B,2,FALSE),LoanAmount,,VLOOKUP(PaymentsDue,Mapping!$A:$B,2,FALSE)))</f>
        <v/>
      </c>
      <c r="I1721" s="58" t="str">
        <f t="shared" si="159"/>
        <v/>
      </c>
      <c r="J1721" s="12" t="str">
        <f t="shared" si="160"/>
        <v/>
      </c>
      <c r="K1721" s="78" t="str">
        <f t="shared" si="161"/>
        <v/>
      </c>
    </row>
    <row r="1722" spans="1:11" x14ac:dyDescent="0.2">
      <c r="A1722" s="12" t="str">
        <f>IFERROR(IF(A1721+1&lt;=Duration*VLOOKUP(PaymentFrqcy,Mapping!A:B,2,FALSE),A1721+1,""),"")</f>
        <v/>
      </c>
      <c r="B1722" s="58" t="str">
        <f t="shared" si="162"/>
        <v/>
      </c>
      <c r="C1722" s="59" t="str">
        <f t="shared" si="157"/>
        <v/>
      </c>
      <c r="D1722" s="60" t="str">
        <f t="shared" si="158"/>
        <v/>
      </c>
      <c r="E1722" s="61" t="str">
        <f>IF(A1722="","",InterestRate/VLOOKUP(PaymentFrqcy,Mapping!$A:$B,2,FALSE))</f>
        <v/>
      </c>
      <c r="F1722" s="62" t="str">
        <f>IF(A1722="","",PMT(E1722,Duration*VLOOKUP(PaymentFrqcy,Mapping!A:B,2,FALSE),LoanAmount,,VLOOKUP(PaymentsDue,Mapping!$A:$B,2,FALSE)))</f>
        <v/>
      </c>
      <c r="G1722" s="62" t="str">
        <f>IF(A1722="","",PPMT(E1722,A1722,Duration*VLOOKUP(PaymentFrqcy,Mapping!A:B,2,FALSE),LoanAmount,,VLOOKUP(PaymentsDue,Mapping!$A:$B,2,FALSE)))</f>
        <v/>
      </c>
      <c r="H1722" s="62" t="str">
        <f>IF(A1722="","",IPMT(E1722,A1722,Duration*VLOOKUP(PaymentFrqcy,Mapping!$A:$B,2,FALSE),LoanAmount,,VLOOKUP(PaymentsDue,Mapping!$A:$B,2,FALSE)))</f>
        <v/>
      </c>
      <c r="I1722" s="58" t="str">
        <f t="shared" si="159"/>
        <v/>
      </c>
      <c r="J1722" s="12" t="str">
        <f t="shared" si="160"/>
        <v/>
      </c>
      <c r="K1722" s="78" t="str">
        <f t="shared" si="161"/>
        <v/>
      </c>
    </row>
    <row r="1723" spans="1:11" x14ac:dyDescent="0.2">
      <c r="A1723" s="12" t="str">
        <f>IFERROR(IF(A1722+1&lt;=Duration*VLOOKUP(PaymentFrqcy,Mapping!A:B,2,FALSE),A1722+1,""),"")</f>
        <v/>
      </c>
      <c r="B1723" s="58" t="str">
        <f t="shared" si="162"/>
        <v/>
      </c>
      <c r="C1723" s="59" t="str">
        <f t="shared" si="157"/>
        <v/>
      </c>
      <c r="D1723" s="60" t="str">
        <f t="shared" si="158"/>
        <v/>
      </c>
      <c r="E1723" s="61" t="str">
        <f>IF(A1723="","",InterestRate/VLOOKUP(PaymentFrqcy,Mapping!$A:$B,2,FALSE))</f>
        <v/>
      </c>
      <c r="F1723" s="62" t="str">
        <f>IF(A1723="","",PMT(E1723,Duration*VLOOKUP(PaymentFrqcy,Mapping!A:B,2,FALSE),LoanAmount,,VLOOKUP(PaymentsDue,Mapping!$A:$B,2,FALSE)))</f>
        <v/>
      </c>
      <c r="G1723" s="62" t="str">
        <f>IF(A1723="","",PPMT(E1723,A1723,Duration*VLOOKUP(PaymentFrqcy,Mapping!A:B,2,FALSE),LoanAmount,,VLOOKUP(PaymentsDue,Mapping!$A:$B,2,FALSE)))</f>
        <v/>
      </c>
      <c r="H1723" s="62" t="str">
        <f>IF(A1723="","",IPMT(E1723,A1723,Duration*VLOOKUP(PaymentFrqcy,Mapping!$A:$B,2,FALSE),LoanAmount,,VLOOKUP(PaymentsDue,Mapping!$A:$B,2,FALSE)))</f>
        <v/>
      </c>
      <c r="I1723" s="58" t="str">
        <f t="shared" si="159"/>
        <v/>
      </c>
      <c r="J1723" s="12" t="str">
        <f t="shared" si="160"/>
        <v/>
      </c>
      <c r="K1723" s="78" t="str">
        <f t="shared" si="161"/>
        <v/>
      </c>
    </row>
    <row r="1724" spans="1:11" x14ac:dyDescent="0.2">
      <c r="A1724" s="12" t="str">
        <f>IFERROR(IF(A1723+1&lt;=Duration*VLOOKUP(PaymentFrqcy,Mapping!A:B,2,FALSE),A1723+1,""),"")</f>
        <v/>
      </c>
      <c r="B1724" s="58" t="str">
        <f t="shared" si="162"/>
        <v/>
      </c>
      <c r="C1724" s="59" t="str">
        <f t="shared" si="157"/>
        <v/>
      </c>
      <c r="D1724" s="60" t="str">
        <f t="shared" si="158"/>
        <v/>
      </c>
      <c r="E1724" s="61" t="str">
        <f>IF(A1724="","",InterestRate/VLOOKUP(PaymentFrqcy,Mapping!$A:$B,2,FALSE))</f>
        <v/>
      </c>
      <c r="F1724" s="62" t="str">
        <f>IF(A1724="","",PMT(E1724,Duration*VLOOKUP(PaymentFrqcy,Mapping!A:B,2,FALSE),LoanAmount,,VLOOKUP(PaymentsDue,Mapping!$A:$B,2,FALSE)))</f>
        <v/>
      </c>
      <c r="G1724" s="62" t="str">
        <f>IF(A1724="","",PPMT(E1724,A1724,Duration*VLOOKUP(PaymentFrqcy,Mapping!A:B,2,FALSE),LoanAmount,,VLOOKUP(PaymentsDue,Mapping!$A:$B,2,FALSE)))</f>
        <v/>
      </c>
      <c r="H1724" s="62" t="str">
        <f>IF(A1724="","",IPMT(E1724,A1724,Duration*VLOOKUP(PaymentFrqcy,Mapping!$A:$B,2,FALSE),LoanAmount,,VLOOKUP(PaymentsDue,Mapping!$A:$B,2,FALSE)))</f>
        <v/>
      </c>
      <c r="I1724" s="58" t="str">
        <f t="shared" si="159"/>
        <v/>
      </c>
      <c r="J1724" s="12" t="str">
        <f t="shared" si="160"/>
        <v/>
      </c>
      <c r="K1724" s="78" t="str">
        <f t="shared" si="161"/>
        <v/>
      </c>
    </row>
    <row r="1725" spans="1:11" x14ac:dyDescent="0.2">
      <c r="A1725" s="12" t="str">
        <f>IFERROR(IF(A1724+1&lt;=Duration*VLOOKUP(PaymentFrqcy,Mapping!A:B,2,FALSE),A1724+1,""),"")</f>
        <v/>
      </c>
      <c r="B1725" s="58" t="str">
        <f t="shared" si="162"/>
        <v/>
      </c>
      <c r="C1725" s="59" t="str">
        <f t="shared" si="157"/>
        <v/>
      </c>
      <c r="D1725" s="60" t="str">
        <f t="shared" si="158"/>
        <v/>
      </c>
      <c r="E1725" s="61" t="str">
        <f>IF(A1725="","",InterestRate/VLOOKUP(PaymentFrqcy,Mapping!$A:$B,2,FALSE))</f>
        <v/>
      </c>
      <c r="F1725" s="62" t="str">
        <f>IF(A1725="","",PMT(E1725,Duration*VLOOKUP(PaymentFrqcy,Mapping!A:B,2,FALSE),LoanAmount,,VLOOKUP(PaymentsDue,Mapping!$A:$B,2,FALSE)))</f>
        <v/>
      </c>
      <c r="G1725" s="62" t="str">
        <f>IF(A1725="","",PPMT(E1725,A1725,Duration*VLOOKUP(PaymentFrqcy,Mapping!A:B,2,FALSE),LoanAmount,,VLOOKUP(PaymentsDue,Mapping!$A:$B,2,FALSE)))</f>
        <v/>
      </c>
      <c r="H1725" s="62" t="str">
        <f>IF(A1725="","",IPMT(E1725,A1725,Duration*VLOOKUP(PaymentFrqcy,Mapping!$A:$B,2,FALSE),LoanAmount,,VLOOKUP(PaymentsDue,Mapping!$A:$B,2,FALSE)))</f>
        <v/>
      </c>
      <c r="I1725" s="58" t="str">
        <f t="shared" si="159"/>
        <v/>
      </c>
      <c r="J1725" s="12" t="str">
        <f t="shared" si="160"/>
        <v/>
      </c>
      <c r="K1725" s="78" t="str">
        <f t="shared" si="161"/>
        <v/>
      </c>
    </row>
    <row r="1726" spans="1:11" x14ac:dyDescent="0.2">
      <c r="A1726" s="12" t="str">
        <f>IFERROR(IF(A1725+1&lt;=Duration*VLOOKUP(PaymentFrqcy,Mapping!A:B,2,FALSE),A1725+1,""),"")</f>
        <v/>
      </c>
      <c r="B1726" s="58" t="str">
        <f t="shared" si="162"/>
        <v/>
      </c>
      <c r="C1726" s="59" t="str">
        <f t="shared" si="157"/>
        <v/>
      </c>
      <c r="D1726" s="60" t="str">
        <f t="shared" si="158"/>
        <v/>
      </c>
      <c r="E1726" s="61" t="str">
        <f>IF(A1726="","",InterestRate/VLOOKUP(PaymentFrqcy,Mapping!$A:$B,2,FALSE))</f>
        <v/>
      </c>
      <c r="F1726" s="62" t="str">
        <f>IF(A1726="","",PMT(E1726,Duration*VLOOKUP(PaymentFrqcy,Mapping!A:B,2,FALSE),LoanAmount,,VLOOKUP(PaymentsDue,Mapping!$A:$B,2,FALSE)))</f>
        <v/>
      </c>
      <c r="G1726" s="62" t="str">
        <f>IF(A1726="","",PPMT(E1726,A1726,Duration*VLOOKUP(PaymentFrqcy,Mapping!A:B,2,FALSE),LoanAmount,,VLOOKUP(PaymentsDue,Mapping!$A:$B,2,FALSE)))</f>
        <v/>
      </c>
      <c r="H1726" s="62" t="str">
        <f>IF(A1726="","",IPMT(E1726,A1726,Duration*VLOOKUP(PaymentFrqcy,Mapping!$A:$B,2,FALSE),LoanAmount,,VLOOKUP(PaymentsDue,Mapping!$A:$B,2,FALSE)))</f>
        <v/>
      </c>
      <c r="I1726" s="58" t="str">
        <f t="shared" si="159"/>
        <v/>
      </c>
      <c r="J1726" s="12" t="str">
        <f t="shared" si="160"/>
        <v/>
      </c>
      <c r="K1726" s="78" t="str">
        <f t="shared" si="161"/>
        <v/>
      </c>
    </row>
    <row r="1727" spans="1:11" x14ac:dyDescent="0.2">
      <c r="A1727" s="12" t="str">
        <f>IFERROR(IF(A1726+1&lt;=Duration*VLOOKUP(PaymentFrqcy,Mapping!A:B,2,FALSE),A1726+1,""),"")</f>
        <v/>
      </c>
      <c r="B1727" s="58" t="str">
        <f t="shared" si="162"/>
        <v/>
      </c>
      <c r="C1727" s="59" t="str">
        <f t="shared" si="157"/>
        <v/>
      </c>
      <c r="D1727" s="60" t="str">
        <f t="shared" si="158"/>
        <v/>
      </c>
      <c r="E1727" s="61" t="str">
        <f>IF(A1727="","",InterestRate/VLOOKUP(PaymentFrqcy,Mapping!$A:$B,2,FALSE))</f>
        <v/>
      </c>
      <c r="F1727" s="62" t="str">
        <f>IF(A1727="","",PMT(E1727,Duration*VLOOKUP(PaymentFrqcy,Mapping!A:B,2,FALSE),LoanAmount,,VLOOKUP(PaymentsDue,Mapping!$A:$B,2,FALSE)))</f>
        <v/>
      </c>
      <c r="G1727" s="62" t="str">
        <f>IF(A1727="","",PPMT(E1727,A1727,Duration*VLOOKUP(PaymentFrqcy,Mapping!A:B,2,FALSE),LoanAmount,,VLOOKUP(PaymentsDue,Mapping!$A:$B,2,FALSE)))</f>
        <v/>
      </c>
      <c r="H1727" s="62" t="str">
        <f>IF(A1727="","",IPMT(E1727,A1727,Duration*VLOOKUP(PaymentFrqcy,Mapping!$A:$B,2,FALSE),LoanAmount,,VLOOKUP(PaymentsDue,Mapping!$A:$B,2,FALSE)))</f>
        <v/>
      </c>
      <c r="I1727" s="58" t="str">
        <f t="shared" si="159"/>
        <v/>
      </c>
      <c r="J1727" s="12" t="str">
        <f t="shared" si="160"/>
        <v/>
      </c>
      <c r="K1727" s="78" t="str">
        <f t="shared" si="161"/>
        <v/>
      </c>
    </row>
    <row r="1728" spans="1:11" x14ac:dyDescent="0.2">
      <c r="A1728" s="12" t="str">
        <f>IFERROR(IF(A1727+1&lt;=Duration*VLOOKUP(PaymentFrqcy,Mapping!A:B,2,FALSE),A1727+1,""),"")</f>
        <v/>
      </c>
      <c r="B1728" s="58" t="str">
        <f t="shared" si="162"/>
        <v/>
      </c>
      <c r="C1728" s="59" t="str">
        <f t="shared" si="157"/>
        <v/>
      </c>
      <c r="D1728" s="60" t="str">
        <f t="shared" si="158"/>
        <v/>
      </c>
      <c r="E1728" s="61" t="str">
        <f>IF(A1728="","",InterestRate/VLOOKUP(PaymentFrqcy,Mapping!$A:$B,2,FALSE))</f>
        <v/>
      </c>
      <c r="F1728" s="62" t="str">
        <f>IF(A1728="","",PMT(E1728,Duration*VLOOKUP(PaymentFrqcy,Mapping!A:B,2,FALSE),LoanAmount,,VLOOKUP(PaymentsDue,Mapping!$A:$B,2,FALSE)))</f>
        <v/>
      </c>
      <c r="G1728" s="62" t="str">
        <f>IF(A1728="","",PPMT(E1728,A1728,Duration*VLOOKUP(PaymentFrqcy,Mapping!A:B,2,FALSE),LoanAmount,,VLOOKUP(PaymentsDue,Mapping!$A:$B,2,FALSE)))</f>
        <v/>
      </c>
      <c r="H1728" s="62" t="str">
        <f>IF(A1728="","",IPMT(E1728,A1728,Duration*VLOOKUP(PaymentFrqcy,Mapping!$A:$B,2,FALSE),LoanAmount,,VLOOKUP(PaymentsDue,Mapping!$A:$B,2,FALSE)))</f>
        <v/>
      </c>
      <c r="I1728" s="58" t="str">
        <f t="shared" si="159"/>
        <v/>
      </c>
      <c r="J1728" s="12" t="str">
        <f t="shared" si="160"/>
        <v/>
      </c>
      <c r="K1728" s="78" t="str">
        <f t="shared" si="161"/>
        <v/>
      </c>
    </row>
    <row r="1729" spans="1:11" x14ac:dyDescent="0.2">
      <c r="A1729" s="12" t="str">
        <f>IFERROR(IF(A1728+1&lt;=Duration*VLOOKUP(PaymentFrqcy,Mapping!A:B,2,FALSE),A1728+1,""),"")</f>
        <v/>
      </c>
      <c r="B1729" s="58" t="str">
        <f t="shared" si="162"/>
        <v/>
      </c>
      <c r="C1729" s="59" t="str">
        <f t="shared" si="157"/>
        <v/>
      </c>
      <c r="D1729" s="60" t="str">
        <f t="shared" si="158"/>
        <v/>
      </c>
      <c r="E1729" s="61" t="str">
        <f>IF(A1729="","",InterestRate/VLOOKUP(PaymentFrqcy,Mapping!$A:$B,2,FALSE))</f>
        <v/>
      </c>
      <c r="F1729" s="62" t="str">
        <f>IF(A1729="","",PMT(E1729,Duration*VLOOKUP(PaymentFrqcy,Mapping!A:B,2,FALSE),LoanAmount,,VLOOKUP(PaymentsDue,Mapping!$A:$B,2,FALSE)))</f>
        <v/>
      </c>
      <c r="G1729" s="62" t="str">
        <f>IF(A1729="","",PPMT(E1729,A1729,Duration*VLOOKUP(PaymentFrqcy,Mapping!A:B,2,FALSE),LoanAmount,,VLOOKUP(PaymentsDue,Mapping!$A:$B,2,FALSE)))</f>
        <v/>
      </c>
      <c r="H1729" s="62" t="str">
        <f>IF(A1729="","",IPMT(E1729,A1729,Duration*VLOOKUP(PaymentFrqcy,Mapping!$A:$B,2,FALSE),LoanAmount,,VLOOKUP(PaymentsDue,Mapping!$A:$B,2,FALSE)))</f>
        <v/>
      </c>
      <c r="I1729" s="58" t="str">
        <f t="shared" si="159"/>
        <v/>
      </c>
      <c r="J1729" s="12" t="str">
        <f t="shared" si="160"/>
        <v/>
      </c>
      <c r="K1729" s="78" t="str">
        <f t="shared" si="161"/>
        <v/>
      </c>
    </row>
    <row r="1730" spans="1:11" x14ac:dyDescent="0.2">
      <c r="A1730" s="12" t="str">
        <f>IFERROR(IF(A1729+1&lt;=Duration*VLOOKUP(PaymentFrqcy,Mapping!A:B,2,FALSE),A1729+1,""),"")</f>
        <v/>
      </c>
      <c r="B1730" s="58" t="str">
        <f t="shared" si="162"/>
        <v/>
      </c>
      <c r="C1730" s="59" t="str">
        <f t="shared" si="157"/>
        <v/>
      </c>
      <c r="D1730" s="60" t="str">
        <f t="shared" si="158"/>
        <v/>
      </c>
      <c r="E1730" s="61" t="str">
        <f>IF(A1730="","",InterestRate/VLOOKUP(PaymentFrqcy,Mapping!$A:$B,2,FALSE))</f>
        <v/>
      </c>
      <c r="F1730" s="62" t="str">
        <f>IF(A1730="","",PMT(E1730,Duration*VLOOKUP(PaymentFrqcy,Mapping!A:B,2,FALSE),LoanAmount,,VLOOKUP(PaymentsDue,Mapping!$A:$B,2,FALSE)))</f>
        <v/>
      </c>
      <c r="G1730" s="62" t="str">
        <f>IF(A1730="","",PPMT(E1730,A1730,Duration*VLOOKUP(PaymentFrqcy,Mapping!A:B,2,FALSE),LoanAmount,,VLOOKUP(PaymentsDue,Mapping!$A:$B,2,FALSE)))</f>
        <v/>
      </c>
      <c r="H1730" s="62" t="str">
        <f>IF(A1730="","",IPMT(E1730,A1730,Duration*VLOOKUP(PaymentFrqcy,Mapping!$A:$B,2,FALSE),LoanAmount,,VLOOKUP(PaymentsDue,Mapping!$A:$B,2,FALSE)))</f>
        <v/>
      </c>
      <c r="I1730" s="58" t="str">
        <f t="shared" si="159"/>
        <v/>
      </c>
      <c r="J1730" s="12" t="str">
        <f t="shared" si="160"/>
        <v/>
      </c>
      <c r="K1730" s="78" t="str">
        <f t="shared" si="161"/>
        <v/>
      </c>
    </row>
    <row r="1731" spans="1:11" x14ac:dyDescent="0.2">
      <c r="A1731" s="12" t="str">
        <f>IFERROR(IF(A1730+1&lt;=Duration*VLOOKUP(PaymentFrqcy,Mapping!A:B,2,FALSE),A1730+1,""),"")</f>
        <v/>
      </c>
      <c r="B1731" s="58" t="str">
        <f t="shared" si="162"/>
        <v/>
      </c>
      <c r="C1731" s="59" t="str">
        <f t="shared" si="157"/>
        <v/>
      </c>
      <c r="D1731" s="60" t="str">
        <f t="shared" si="158"/>
        <v/>
      </c>
      <c r="E1731" s="61" t="str">
        <f>IF(A1731="","",InterestRate/VLOOKUP(PaymentFrqcy,Mapping!$A:$B,2,FALSE))</f>
        <v/>
      </c>
      <c r="F1731" s="62" t="str">
        <f>IF(A1731="","",PMT(E1731,Duration*VLOOKUP(PaymentFrqcy,Mapping!A:B,2,FALSE),LoanAmount,,VLOOKUP(PaymentsDue,Mapping!$A:$B,2,FALSE)))</f>
        <v/>
      </c>
      <c r="G1731" s="62" t="str">
        <f>IF(A1731="","",PPMT(E1731,A1731,Duration*VLOOKUP(PaymentFrqcy,Mapping!A:B,2,FALSE),LoanAmount,,VLOOKUP(PaymentsDue,Mapping!$A:$B,2,FALSE)))</f>
        <v/>
      </c>
      <c r="H1731" s="62" t="str">
        <f>IF(A1731="","",IPMT(E1731,A1731,Duration*VLOOKUP(PaymentFrqcy,Mapping!$A:$B,2,FALSE),LoanAmount,,VLOOKUP(PaymentsDue,Mapping!$A:$B,2,FALSE)))</f>
        <v/>
      </c>
      <c r="I1731" s="58" t="str">
        <f t="shared" si="159"/>
        <v/>
      </c>
      <c r="J1731" s="12" t="str">
        <f t="shared" si="160"/>
        <v/>
      </c>
      <c r="K1731" s="78" t="str">
        <f t="shared" si="161"/>
        <v/>
      </c>
    </row>
    <row r="1732" spans="1:11" x14ac:dyDescent="0.2">
      <c r="A1732" s="12" t="str">
        <f>IFERROR(IF(A1731+1&lt;=Duration*VLOOKUP(PaymentFrqcy,Mapping!A:B,2,FALSE),A1731+1,""),"")</f>
        <v/>
      </c>
      <c r="B1732" s="58" t="str">
        <f t="shared" si="162"/>
        <v/>
      </c>
      <c r="C1732" s="59" t="str">
        <f t="shared" si="157"/>
        <v/>
      </c>
      <c r="D1732" s="60" t="str">
        <f t="shared" si="158"/>
        <v/>
      </c>
      <c r="E1732" s="61" t="str">
        <f>IF(A1732="","",InterestRate/VLOOKUP(PaymentFrqcy,Mapping!$A:$B,2,FALSE))</f>
        <v/>
      </c>
      <c r="F1732" s="62" t="str">
        <f>IF(A1732="","",PMT(E1732,Duration*VLOOKUP(PaymentFrqcy,Mapping!A:B,2,FALSE),LoanAmount,,VLOOKUP(PaymentsDue,Mapping!$A:$B,2,FALSE)))</f>
        <v/>
      </c>
      <c r="G1732" s="62" t="str">
        <f>IF(A1732="","",PPMT(E1732,A1732,Duration*VLOOKUP(PaymentFrqcy,Mapping!A:B,2,FALSE),LoanAmount,,VLOOKUP(PaymentsDue,Mapping!$A:$B,2,FALSE)))</f>
        <v/>
      </c>
      <c r="H1732" s="62" t="str">
        <f>IF(A1732="","",IPMT(E1732,A1732,Duration*VLOOKUP(PaymentFrqcy,Mapping!$A:$B,2,FALSE),LoanAmount,,VLOOKUP(PaymentsDue,Mapping!$A:$B,2,FALSE)))</f>
        <v/>
      </c>
      <c r="I1732" s="58" t="str">
        <f t="shared" si="159"/>
        <v/>
      </c>
      <c r="J1732" s="12" t="str">
        <f t="shared" si="160"/>
        <v/>
      </c>
      <c r="K1732" s="78" t="str">
        <f t="shared" si="161"/>
        <v/>
      </c>
    </row>
    <row r="1733" spans="1:11" x14ac:dyDescent="0.2">
      <c r="A1733" s="12" t="str">
        <f>IFERROR(IF(A1732+1&lt;=Duration*VLOOKUP(PaymentFrqcy,Mapping!A:B,2,FALSE),A1732+1,""),"")</f>
        <v/>
      </c>
      <c r="B1733" s="58" t="str">
        <f t="shared" si="162"/>
        <v/>
      </c>
      <c r="C1733" s="59" t="str">
        <f t="shared" si="157"/>
        <v/>
      </c>
      <c r="D1733" s="60" t="str">
        <f t="shared" si="158"/>
        <v/>
      </c>
      <c r="E1733" s="61" t="str">
        <f>IF(A1733="","",InterestRate/VLOOKUP(PaymentFrqcy,Mapping!$A:$B,2,FALSE))</f>
        <v/>
      </c>
      <c r="F1733" s="62" t="str">
        <f>IF(A1733="","",PMT(E1733,Duration*VLOOKUP(PaymentFrqcy,Mapping!A:B,2,FALSE),LoanAmount,,VLOOKUP(PaymentsDue,Mapping!$A:$B,2,FALSE)))</f>
        <v/>
      </c>
      <c r="G1733" s="62" t="str">
        <f>IF(A1733="","",PPMT(E1733,A1733,Duration*VLOOKUP(PaymentFrqcy,Mapping!A:B,2,FALSE),LoanAmount,,VLOOKUP(PaymentsDue,Mapping!$A:$B,2,FALSE)))</f>
        <v/>
      </c>
      <c r="H1733" s="62" t="str">
        <f>IF(A1733="","",IPMT(E1733,A1733,Duration*VLOOKUP(PaymentFrqcy,Mapping!$A:$B,2,FALSE),LoanAmount,,VLOOKUP(PaymentsDue,Mapping!$A:$B,2,FALSE)))</f>
        <v/>
      </c>
      <c r="I1733" s="58" t="str">
        <f t="shared" si="159"/>
        <v/>
      </c>
      <c r="J1733" s="12" t="str">
        <f t="shared" si="160"/>
        <v/>
      </c>
      <c r="K1733" s="78" t="str">
        <f t="shared" si="161"/>
        <v/>
      </c>
    </row>
    <row r="1734" spans="1:11" x14ac:dyDescent="0.2">
      <c r="A1734" s="12" t="str">
        <f>IFERROR(IF(A1733+1&lt;=Duration*VLOOKUP(PaymentFrqcy,Mapping!A:B,2,FALSE),A1733+1,""),"")</f>
        <v/>
      </c>
      <c r="B1734" s="58" t="str">
        <f t="shared" si="162"/>
        <v/>
      </c>
      <c r="C1734" s="59" t="str">
        <f t="shared" si="157"/>
        <v/>
      </c>
      <c r="D1734" s="60" t="str">
        <f t="shared" si="158"/>
        <v/>
      </c>
      <c r="E1734" s="61" t="str">
        <f>IF(A1734="","",InterestRate/VLOOKUP(PaymentFrqcy,Mapping!$A:$B,2,FALSE))</f>
        <v/>
      </c>
      <c r="F1734" s="62" t="str">
        <f>IF(A1734="","",PMT(E1734,Duration*VLOOKUP(PaymentFrqcy,Mapping!A:B,2,FALSE),LoanAmount,,VLOOKUP(PaymentsDue,Mapping!$A:$B,2,FALSE)))</f>
        <v/>
      </c>
      <c r="G1734" s="62" t="str">
        <f>IF(A1734="","",PPMT(E1734,A1734,Duration*VLOOKUP(PaymentFrqcy,Mapping!A:B,2,FALSE),LoanAmount,,VLOOKUP(PaymentsDue,Mapping!$A:$B,2,FALSE)))</f>
        <v/>
      </c>
      <c r="H1734" s="62" t="str">
        <f>IF(A1734="","",IPMT(E1734,A1734,Duration*VLOOKUP(PaymentFrqcy,Mapping!$A:$B,2,FALSE),LoanAmount,,VLOOKUP(PaymentsDue,Mapping!$A:$B,2,FALSE)))</f>
        <v/>
      </c>
      <c r="I1734" s="58" t="str">
        <f t="shared" si="159"/>
        <v/>
      </c>
      <c r="J1734" s="12" t="str">
        <f t="shared" si="160"/>
        <v/>
      </c>
      <c r="K1734" s="78" t="str">
        <f t="shared" si="161"/>
        <v/>
      </c>
    </row>
    <row r="1735" spans="1:11" x14ac:dyDescent="0.2">
      <c r="A1735" s="12" t="str">
        <f>IFERROR(IF(A1734+1&lt;=Duration*VLOOKUP(PaymentFrqcy,Mapping!A:B,2,FALSE),A1734+1,""),"")</f>
        <v/>
      </c>
      <c r="B1735" s="58" t="str">
        <f t="shared" si="162"/>
        <v/>
      </c>
      <c r="C1735" s="59" t="str">
        <f t="shared" si="157"/>
        <v/>
      </c>
      <c r="D1735" s="60" t="str">
        <f t="shared" si="158"/>
        <v/>
      </c>
      <c r="E1735" s="61" t="str">
        <f>IF(A1735="","",InterestRate/VLOOKUP(PaymentFrqcy,Mapping!$A:$B,2,FALSE))</f>
        <v/>
      </c>
      <c r="F1735" s="62" t="str">
        <f>IF(A1735="","",PMT(E1735,Duration*VLOOKUP(PaymentFrqcy,Mapping!A:B,2,FALSE),LoanAmount,,VLOOKUP(PaymentsDue,Mapping!$A:$B,2,FALSE)))</f>
        <v/>
      </c>
      <c r="G1735" s="62" t="str">
        <f>IF(A1735="","",PPMT(E1735,A1735,Duration*VLOOKUP(PaymentFrqcy,Mapping!A:B,2,FALSE),LoanAmount,,VLOOKUP(PaymentsDue,Mapping!$A:$B,2,FALSE)))</f>
        <v/>
      </c>
      <c r="H1735" s="62" t="str">
        <f>IF(A1735="","",IPMT(E1735,A1735,Duration*VLOOKUP(PaymentFrqcy,Mapping!$A:$B,2,FALSE),LoanAmount,,VLOOKUP(PaymentsDue,Mapping!$A:$B,2,FALSE)))</f>
        <v/>
      </c>
      <c r="I1735" s="58" t="str">
        <f t="shared" si="159"/>
        <v/>
      </c>
      <c r="J1735" s="12" t="str">
        <f t="shared" si="160"/>
        <v/>
      </c>
      <c r="K1735" s="78" t="str">
        <f t="shared" si="161"/>
        <v/>
      </c>
    </row>
    <row r="1736" spans="1:11" x14ac:dyDescent="0.2">
      <c r="A1736" s="12" t="str">
        <f>IFERROR(IF(A1735+1&lt;=Duration*VLOOKUP(PaymentFrqcy,Mapping!A:B,2,FALSE),A1735+1,""),"")</f>
        <v/>
      </c>
      <c r="B1736" s="58" t="str">
        <f t="shared" si="162"/>
        <v/>
      </c>
      <c r="C1736" s="59" t="str">
        <f t="shared" si="157"/>
        <v/>
      </c>
      <c r="D1736" s="60" t="str">
        <f t="shared" si="158"/>
        <v/>
      </c>
      <c r="E1736" s="61" t="str">
        <f>IF(A1736="","",InterestRate/VLOOKUP(PaymentFrqcy,Mapping!$A:$B,2,FALSE))</f>
        <v/>
      </c>
      <c r="F1736" s="62" t="str">
        <f>IF(A1736="","",PMT(E1736,Duration*VLOOKUP(PaymentFrqcy,Mapping!A:B,2,FALSE),LoanAmount,,VLOOKUP(PaymentsDue,Mapping!$A:$B,2,FALSE)))</f>
        <v/>
      </c>
      <c r="G1736" s="62" t="str">
        <f>IF(A1736="","",PPMT(E1736,A1736,Duration*VLOOKUP(PaymentFrqcy,Mapping!A:B,2,FALSE),LoanAmount,,VLOOKUP(PaymentsDue,Mapping!$A:$B,2,FALSE)))</f>
        <v/>
      </c>
      <c r="H1736" s="62" t="str">
        <f>IF(A1736="","",IPMT(E1736,A1736,Duration*VLOOKUP(PaymentFrqcy,Mapping!$A:$B,2,FALSE),LoanAmount,,VLOOKUP(PaymentsDue,Mapping!$A:$B,2,FALSE)))</f>
        <v/>
      </c>
      <c r="I1736" s="58" t="str">
        <f t="shared" si="159"/>
        <v/>
      </c>
      <c r="J1736" s="12" t="str">
        <f t="shared" si="160"/>
        <v/>
      </c>
      <c r="K1736" s="78" t="str">
        <f t="shared" si="161"/>
        <v/>
      </c>
    </row>
    <row r="1737" spans="1:11" x14ac:dyDescent="0.2">
      <c r="A1737" s="12" t="str">
        <f>IFERROR(IF(A1736+1&lt;=Duration*VLOOKUP(PaymentFrqcy,Mapping!A:B,2,FALSE),A1736+1,""),"")</f>
        <v/>
      </c>
      <c r="B1737" s="58" t="str">
        <f t="shared" si="162"/>
        <v/>
      </c>
      <c r="C1737" s="59" t="str">
        <f t="shared" si="157"/>
        <v/>
      </c>
      <c r="D1737" s="60" t="str">
        <f t="shared" si="158"/>
        <v/>
      </c>
      <c r="E1737" s="61" t="str">
        <f>IF(A1737="","",InterestRate/VLOOKUP(PaymentFrqcy,Mapping!$A:$B,2,FALSE))</f>
        <v/>
      </c>
      <c r="F1737" s="62" t="str">
        <f>IF(A1737="","",PMT(E1737,Duration*VLOOKUP(PaymentFrqcy,Mapping!A:B,2,FALSE),LoanAmount,,VLOOKUP(PaymentsDue,Mapping!$A:$B,2,FALSE)))</f>
        <v/>
      </c>
      <c r="G1737" s="62" t="str">
        <f>IF(A1737="","",PPMT(E1737,A1737,Duration*VLOOKUP(PaymentFrqcy,Mapping!A:B,2,FALSE),LoanAmount,,VLOOKUP(PaymentsDue,Mapping!$A:$B,2,FALSE)))</f>
        <v/>
      </c>
      <c r="H1737" s="62" t="str">
        <f>IF(A1737="","",IPMT(E1737,A1737,Duration*VLOOKUP(PaymentFrqcy,Mapping!$A:$B,2,FALSE),LoanAmount,,VLOOKUP(PaymentsDue,Mapping!$A:$B,2,FALSE)))</f>
        <v/>
      </c>
      <c r="I1737" s="58" t="str">
        <f t="shared" si="159"/>
        <v/>
      </c>
      <c r="J1737" s="12" t="str">
        <f t="shared" si="160"/>
        <v/>
      </c>
      <c r="K1737" s="78" t="str">
        <f t="shared" si="161"/>
        <v/>
      </c>
    </row>
    <row r="1738" spans="1:11" x14ac:dyDescent="0.2">
      <c r="A1738" s="12" t="str">
        <f>IFERROR(IF(A1737+1&lt;=Duration*VLOOKUP(PaymentFrqcy,Mapping!A:B,2,FALSE),A1737+1,""),"")</f>
        <v/>
      </c>
      <c r="B1738" s="58" t="str">
        <f t="shared" si="162"/>
        <v/>
      </c>
      <c r="C1738" s="59" t="str">
        <f t="shared" si="157"/>
        <v/>
      </c>
      <c r="D1738" s="60" t="str">
        <f t="shared" si="158"/>
        <v/>
      </c>
      <c r="E1738" s="61" t="str">
        <f>IF(A1738="","",InterestRate/VLOOKUP(PaymentFrqcy,Mapping!$A:$B,2,FALSE))</f>
        <v/>
      </c>
      <c r="F1738" s="62" t="str">
        <f>IF(A1738="","",PMT(E1738,Duration*VLOOKUP(PaymentFrqcy,Mapping!A:B,2,FALSE),LoanAmount,,VLOOKUP(PaymentsDue,Mapping!$A:$B,2,FALSE)))</f>
        <v/>
      </c>
      <c r="G1738" s="62" t="str">
        <f>IF(A1738="","",PPMT(E1738,A1738,Duration*VLOOKUP(PaymentFrqcy,Mapping!A:B,2,FALSE),LoanAmount,,VLOOKUP(PaymentsDue,Mapping!$A:$B,2,FALSE)))</f>
        <v/>
      </c>
      <c r="H1738" s="62" t="str">
        <f>IF(A1738="","",IPMT(E1738,A1738,Duration*VLOOKUP(PaymentFrqcy,Mapping!$A:$B,2,FALSE),LoanAmount,,VLOOKUP(PaymentsDue,Mapping!$A:$B,2,FALSE)))</f>
        <v/>
      </c>
      <c r="I1738" s="58" t="str">
        <f t="shared" si="159"/>
        <v/>
      </c>
      <c r="J1738" s="12" t="str">
        <f t="shared" si="160"/>
        <v/>
      </c>
      <c r="K1738" s="78" t="str">
        <f t="shared" si="161"/>
        <v/>
      </c>
    </row>
    <row r="1739" spans="1:11" x14ac:dyDescent="0.2">
      <c r="A1739" s="12" t="str">
        <f>IFERROR(IF(A1738+1&lt;=Duration*VLOOKUP(PaymentFrqcy,Mapping!A:B,2,FALSE),A1738+1,""),"")</f>
        <v/>
      </c>
      <c r="B1739" s="58" t="str">
        <f t="shared" si="162"/>
        <v/>
      </c>
      <c r="C1739" s="59" t="str">
        <f t="shared" si="157"/>
        <v/>
      </c>
      <c r="D1739" s="60" t="str">
        <f t="shared" si="158"/>
        <v/>
      </c>
      <c r="E1739" s="61" t="str">
        <f>IF(A1739="","",InterestRate/VLOOKUP(PaymentFrqcy,Mapping!$A:$B,2,FALSE))</f>
        <v/>
      </c>
      <c r="F1739" s="62" t="str">
        <f>IF(A1739="","",PMT(E1739,Duration*VLOOKUP(PaymentFrqcy,Mapping!A:B,2,FALSE),LoanAmount,,VLOOKUP(PaymentsDue,Mapping!$A:$B,2,FALSE)))</f>
        <v/>
      </c>
      <c r="G1739" s="62" t="str">
        <f>IF(A1739="","",PPMT(E1739,A1739,Duration*VLOOKUP(PaymentFrqcy,Mapping!A:B,2,FALSE),LoanAmount,,VLOOKUP(PaymentsDue,Mapping!$A:$B,2,FALSE)))</f>
        <v/>
      </c>
      <c r="H1739" s="62" t="str">
        <f>IF(A1739="","",IPMT(E1739,A1739,Duration*VLOOKUP(PaymentFrqcy,Mapping!$A:$B,2,FALSE),LoanAmount,,VLOOKUP(PaymentsDue,Mapping!$A:$B,2,FALSE)))</f>
        <v/>
      </c>
      <c r="I1739" s="58" t="str">
        <f t="shared" si="159"/>
        <v/>
      </c>
      <c r="J1739" s="12" t="str">
        <f t="shared" si="160"/>
        <v/>
      </c>
      <c r="K1739" s="78" t="str">
        <f t="shared" si="161"/>
        <v/>
      </c>
    </row>
    <row r="1740" spans="1:11" x14ac:dyDescent="0.2">
      <c r="A1740" s="12" t="str">
        <f>IFERROR(IF(A1739+1&lt;=Duration*VLOOKUP(PaymentFrqcy,Mapping!A:B,2,FALSE),A1739+1,""),"")</f>
        <v/>
      </c>
      <c r="B1740" s="58" t="str">
        <f t="shared" si="162"/>
        <v/>
      </c>
      <c r="C1740" s="59" t="str">
        <f t="shared" si="157"/>
        <v/>
      </c>
      <c r="D1740" s="60" t="str">
        <f t="shared" si="158"/>
        <v/>
      </c>
      <c r="E1740" s="61" t="str">
        <f>IF(A1740="","",InterestRate/VLOOKUP(PaymentFrqcy,Mapping!$A:$B,2,FALSE))</f>
        <v/>
      </c>
      <c r="F1740" s="62" t="str">
        <f>IF(A1740="","",PMT(E1740,Duration*VLOOKUP(PaymentFrqcy,Mapping!A:B,2,FALSE),LoanAmount,,VLOOKUP(PaymentsDue,Mapping!$A:$B,2,FALSE)))</f>
        <v/>
      </c>
      <c r="G1740" s="62" t="str">
        <f>IF(A1740="","",PPMT(E1740,A1740,Duration*VLOOKUP(PaymentFrqcy,Mapping!A:B,2,FALSE),LoanAmount,,VLOOKUP(PaymentsDue,Mapping!$A:$B,2,FALSE)))</f>
        <v/>
      </c>
      <c r="H1740" s="62" t="str">
        <f>IF(A1740="","",IPMT(E1740,A1740,Duration*VLOOKUP(PaymentFrqcy,Mapping!$A:$B,2,FALSE),LoanAmount,,VLOOKUP(PaymentsDue,Mapping!$A:$B,2,FALSE)))</f>
        <v/>
      </c>
      <c r="I1740" s="58" t="str">
        <f t="shared" si="159"/>
        <v/>
      </c>
      <c r="J1740" s="12" t="str">
        <f t="shared" si="160"/>
        <v/>
      </c>
      <c r="K1740" s="78" t="str">
        <f t="shared" si="161"/>
        <v/>
      </c>
    </row>
    <row r="1741" spans="1:11" x14ac:dyDescent="0.2">
      <c r="A1741" s="12" t="str">
        <f>IFERROR(IF(A1740+1&lt;=Duration*VLOOKUP(PaymentFrqcy,Mapping!A:B,2,FALSE),A1740+1,""),"")</f>
        <v/>
      </c>
      <c r="B1741" s="58" t="str">
        <f t="shared" si="162"/>
        <v/>
      </c>
      <c r="C1741" s="59" t="str">
        <f t="shared" si="157"/>
        <v/>
      </c>
      <c r="D1741" s="60" t="str">
        <f t="shared" si="158"/>
        <v/>
      </c>
      <c r="E1741" s="61" t="str">
        <f>IF(A1741="","",InterestRate/VLOOKUP(PaymentFrqcy,Mapping!$A:$B,2,FALSE))</f>
        <v/>
      </c>
      <c r="F1741" s="62" t="str">
        <f>IF(A1741="","",PMT(E1741,Duration*VLOOKUP(PaymentFrqcy,Mapping!A:B,2,FALSE),LoanAmount,,VLOOKUP(PaymentsDue,Mapping!$A:$B,2,FALSE)))</f>
        <v/>
      </c>
      <c r="G1741" s="62" t="str">
        <f>IF(A1741="","",PPMT(E1741,A1741,Duration*VLOOKUP(PaymentFrqcy,Mapping!A:B,2,FALSE),LoanAmount,,VLOOKUP(PaymentsDue,Mapping!$A:$B,2,FALSE)))</f>
        <v/>
      </c>
      <c r="H1741" s="62" t="str">
        <f>IF(A1741="","",IPMT(E1741,A1741,Duration*VLOOKUP(PaymentFrqcy,Mapping!$A:$B,2,FALSE),LoanAmount,,VLOOKUP(PaymentsDue,Mapping!$A:$B,2,FALSE)))</f>
        <v/>
      </c>
      <c r="I1741" s="58" t="str">
        <f t="shared" si="159"/>
        <v/>
      </c>
      <c r="J1741" s="12" t="str">
        <f t="shared" si="160"/>
        <v/>
      </c>
      <c r="K1741" s="78" t="str">
        <f t="shared" si="161"/>
        <v/>
      </c>
    </row>
    <row r="1742" spans="1:11" x14ac:dyDescent="0.2">
      <c r="A1742" s="12" t="str">
        <f>IFERROR(IF(A1741+1&lt;=Duration*VLOOKUP(PaymentFrqcy,Mapping!A:B,2,FALSE),A1741+1,""),"")</f>
        <v/>
      </c>
      <c r="B1742" s="58" t="str">
        <f t="shared" si="162"/>
        <v/>
      </c>
      <c r="C1742" s="59" t="str">
        <f t="shared" si="157"/>
        <v/>
      </c>
      <c r="D1742" s="60" t="str">
        <f t="shared" si="158"/>
        <v/>
      </c>
      <c r="E1742" s="61" t="str">
        <f>IF(A1742="","",InterestRate/VLOOKUP(PaymentFrqcy,Mapping!$A:$B,2,FALSE))</f>
        <v/>
      </c>
      <c r="F1742" s="62" t="str">
        <f>IF(A1742="","",PMT(E1742,Duration*VLOOKUP(PaymentFrqcy,Mapping!A:B,2,FALSE),LoanAmount,,VLOOKUP(PaymentsDue,Mapping!$A:$B,2,FALSE)))</f>
        <v/>
      </c>
      <c r="G1742" s="62" t="str">
        <f>IF(A1742="","",PPMT(E1742,A1742,Duration*VLOOKUP(PaymentFrqcy,Mapping!A:B,2,FALSE),LoanAmount,,VLOOKUP(PaymentsDue,Mapping!$A:$B,2,FALSE)))</f>
        <v/>
      </c>
      <c r="H1742" s="62" t="str">
        <f>IF(A1742="","",IPMT(E1742,A1742,Duration*VLOOKUP(PaymentFrqcy,Mapping!$A:$B,2,FALSE),LoanAmount,,VLOOKUP(PaymentsDue,Mapping!$A:$B,2,FALSE)))</f>
        <v/>
      </c>
      <c r="I1742" s="58" t="str">
        <f t="shared" si="159"/>
        <v/>
      </c>
      <c r="J1742" s="12" t="str">
        <f t="shared" si="160"/>
        <v/>
      </c>
      <c r="K1742" s="78" t="str">
        <f t="shared" si="161"/>
        <v/>
      </c>
    </row>
    <row r="1743" spans="1:11" x14ac:dyDescent="0.2">
      <c r="A1743" s="12" t="str">
        <f>IFERROR(IF(A1742+1&lt;=Duration*VLOOKUP(PaymentFrqcy,Mapping!A:B,2,FALSE),A1742+1,""),"")</f>
        <v/>
      </c>
      <c r="B1743" s="58" t="str">
        <f t="shared" si="162"/>
        <v/>
      </c>
      <c r="C1743" s="59" t="str">
        <f t="shared" si="157"/>
        <v/>
      </c>
      <c r="D1743" s="60" t="str">
        <f t="shared" si="158"/>
        <v/>
      </c>
      <c r="E1743" s="61" t="str">
        <f>IF(A1743="","",InterestRate/VLOOKUP(PaymentFrqcy,Mapping!$A:$B,2,FALSE))</f>
        <v/>
      </c>
      <c r="F1743" s="62" t="str">
        <f>IF(A1743="","",PMT(E1743,Duration*VLOOKUP(PaymentFrqcy,Mapping!A:B,2,FALSE),LoanAmount,,VLOOKUP(PaymentsDue,Mapping!$A:$B,2,FALSE)))</f>
        <v/>
      </c>
      <c r="G1743" s="62" t="str">
        <f>IF(A1743="","",PPMT(E1743,A1743,Duration*VLOOKUP(PaymentFrqcy,Mapping!A:B,2,FALSE),LoanAmount,,VLOOKUP(PaymentsDue,Mapping!$A:$B,2,FALSE)))</f>
        <v/>
      </c>
      <c r="H1743" s="62" t="str">
        <f>IF(A1743="","",IPMT(E1743,A1743,Duration*VLOOKUP(PaymentFrqcy,Mapping!$A:$B,2,FALSE),LoanAmount,,VLOOKUP(PaymentsDue,Mapping!$A:$B,2,FALSE)))</f>
        <v/>
      </c>
      <c r="I1743" s="58" t="str">
        <f t="shared" si="159"/>
        <v/>
      </c>
      <c r="J1743" s="12" t="str">
        <f t="shared" si="160"/>
        <v/>
      </c>
      <c r="K1743" s="78" t="str">
        <f t="shared" si="161"/>
        <v/>
      </c>
    </row>
    <row r="1744" spans="1:11" x14ac:dyDescent="0.2">
      <c r="A1744" s="12" t="str">
        <f>IFERROR(IF(A1743+1&lt;=Duration*VLOOKUP(PaymentFrqcy,Mapping!A:B,2,FALSE),A1743+1,""),"")</f>
        <v/>
      </c>
      <c r="B1744" s="58" t="str">
        <f t="shared" si="162"/>
        <v/>
      </c>
      <c r="C1744" s="59" t="str">
        <f t="shared" si="157"/>
        <v/>
      </c>
      <c r="D1744" s="60" t="str">
        <f t="shared" si="158"/>
        <v/>
      </c>
      <c r="E1744" s="61" t="str">
        <f>IF(A1744="","",InterestRate/VLOOKUP(PaymentFrqcy,Mapping!$A:$B,2,FALSE))</f>
        <v/>
      </c>
      <c r="F1744" s="62" t="str">
        <f>IF(A1744="","",PMT(E1744,Duration*VLOOKUP(PaymentFrqcy,Mapping!A:B,2,FALSE),LoanAmount,,VLOOKUP(PaymentsDue,Mapping!$A:$B,2,FALSE)))</f>
        <v/>
      </c>
      <c r="G1744" s="62" t="str">
        <f>IF(A1744="","",PPMT(E1744,A1744,Duration*VLOOKUP(PaymentFrqcy,Mapping!A:B,2,FALSE),LoanAmount,,VLOOKUP(PaymentsDue,Mapping!$A:$B,2,FALSE)))</f>
        <v/>
      </c>
      <c r="H1744" s="62" t="str">
        <f>IF(A1744="","",IPMT(E1744,A1744,Duration*VLOOKUP(PaymentFrqcy,Mapping!$A:$B,2,FALSE),LoanAmount,,VLOOKUP(PaymentsDue,Mapping!$A:$B,2,FALSE)))</f>
        <v/>
      </c>
      <c r="I1744" s="58" t="str">
        <f t="shared" si="159"/>
        <v/>
      </c>
      <c r="J1744" s="12" t="str">
        <f t="shared" si="160"/>
        <v/>
      </c>
      <c r="K1744" s="78" t="str">
        <f t="shared" si="161"/>
        <v/>
      </c>
    </row>
    <row r="1745" spans="1:11" x14ac:dyDescent="0.2">
      <c r="A1745" s="12" t="str">
        <f>IFERROR(IF(A1744+1&lt;=Duration*VLOOKUP(PaymentFrqcy,Mapping!A:B,2,FALSE),A1744+1,""),"")</f>
        <v/>
      </c>
      <c r="B1745" s="58" t="str">
        <f t="shared" si="162"/>
        <v/>
      </c>
      <c r="C1745" s="59" t="str">
        <f t="shared" si="157"/>
        <v/>
      </c>
      <c r="D1745" s="60" t="str">
        <f t="shared" si="158"/>
        <v/>
      </c>
      <c r="E1745" s="61" t="str">
        <f>IF(A1745="","",InterestRate/VLOOKUP(PaymentFrqcy,Mapping!$A:$B,2,FALSE))</f>
        <v/>
      </c>
      <c r="F1745" s="62" t="str">
        <f>IF(A1745="","",PMT(E1745,Duration*VLOOKUP(PaymentFrqcy,Mapping!A:B,2,FALSE),LoanAmount,,VLOOKUP(PaymentsDue,Mapping!$A:$B,2,FALSE)))</f>
        <v/>
      </c>
      <c r="G1745" s="62" t="str">
        <f>IF(A1745="","",PPMT(E1745,A1745,Duration*VLOOKUP(PaymentFrqcy,Mapping!A:B,2,FALSE),LoanAmount,,VLOOKUP(PaymentsDue,Mapping!$A:$B,2,FALSE)))</f>
        <v/>
      </c>
      <c r="H1745" s="62" t="str">
        <f>IF(A1745="","",IPMT(E1745,A1745,Duration*VLOOKUP(PaymentFrqcy,Mapping!$A:$B,2,FALSE),LoanAmount,,VLOOKUP(PaymentsDue,Mapping!$A:$B,2,FALSE)))</f>
        <v/>
      </c>
      <c r="I1745" s="58" t="str">
        <f t="shared" si="159"/>
        <v/>
      </c>
      <c r="J1745" s="12" t="str">
        <f t="shared" si="160"/>
        <v/>
      </c>
      <c r="K1745" s="78" t="str">
        <f t="shared" si="161"/>
        <v/>
      </c>
    </row>
    <row r="1746" spans="1:11" x14ac:dyDescent="0.2">
      <c r="A1746" s="12" t="str">
        <f>IFERROR(IF(A1745+1&lt;=Duration*VLOOKUP(PaymentFrqcy,Mapping!A:B,2,FALSE),A1745+1,""),"")</f>
        <v/>
      </c>
      <c r="B1746" s="58" t="str">
        <f t="shared" si="162"/>
        <v/>
      </c>
      <c r="C1746" s="59" t="str">
        <f t="shared" si="157"/>
        <v/>
      </c>
      <c r="D1746" s="60" t="str">
        <f t="shared" si="158"/>
        <v/>
      </c>
      <c r="E1746" s="61" t="str">
        <f>IF(A1746="","",InterestRate/VLOOKUP(PaymentFrqcy,Mapping!$A:$B,2,FALSE))</f>
        <v/>
      </c>
      <c r="F1746" s="62" t="str">
        <f>IF(A1746="","",PMT(E1746,Duration*VLOOKUP(PaymentFrqcy,Mapping!A:B,2,FALSE),LoanAmount,,VLOOKUP(PaymentsDue,Mapping!$A:$B,2,FALSE)))</f>
        <v/>
      </c>
      <c r="G1746" s="62" t="str">
        <f>IF(A1746="","",PPMT(E1746,A1746,Duration*VLOOKUP(PaymentFrqcy,Mapping!A:B,2,FALSE),LoanAmount,,VLOOKUP(PaymentsDue,Mapping!$A:$B,2,FALSE)))</f>
        <v/>
      </c>
      <c r="H1746" s="62" t="str">
        <f>IF(A1746="","",IPMT(E1746,A1746,Duration*VLOOKUP(PaymentFrqcy,Mapping!$A:$B,2,FALSE),LoanAmount,,VLOOKUP(PaymentsDue,Mapping!$A:$B,2,FALSE)))</f>
        <v/>
      </c>
      <c r="I1746" s="58" t="str">
        <f t="shared" si="159"/>
        <v/>
      </c>
      <c r="J1746" s="12" t="str">
        <f t="shared" si="160"/>
        <v/>
      </c>
      <c r="K1746" s="78" t="str">
        <f t="shared" si="161"/>
        <v/>
      </c>
    </row>
    <row r="1747" spans="1:11" x14ac:dyDescent="0.2">
      <c r="A1747" s="12" t="str">
        <f>IFERROR(IF(A1746+1&lt;=Duration*VLOOKUP(PaymentFrqcy,Mapping!A:B,2,FALSE),A1746+1,""),"")</f>
        <v/>
      </c>
      <c r="B1747" s="58" t="str">
        <f t="shared" si="162"/>
        <v/>
      </c>
      <c r="C1747" s="59" t="str">
        <f t="shared" si="157"/>
        <v/>
      </c>
      <c r="D1747" s="60" t="str">
        <f t="shared" si="158"/>
        <v/>
      </c>
      <c r="E1747" s="61" t="str">
        <f>IF(A1747="","",InterestRate/VLOOKUP(PaymentFrqcy,Mapping!$A:$B,2,FALSE))</f>
        <v/>
      </c>
      <c r="F1747" s="62" t="str">
        <f>IF(A1747="","",PMT(E1747,Duration*VLOOKUP(PaymentFrqcy,Mapping!A:B,2,FALSE),LoanAmount,,VLOOKUP(PaymentsDue,Mapping!$A:$B,2,FALSE)))</f>
        <v/>
      </c>
      <c r="G1747" s="62" t="str">
        <f>IF(A1747="","",PPMT(E1747,A1747,Duration*VLOOKUP(PaymentFrqcy,Mapping!A:B,2,FALSE),LoanAmount,,VLOOKUP(PaymentsDue,Mapping!$A:$B,2,FALSE)))</f>
        <v/>
      </c>
      <c r="H1747" s="62" t="str">
        <f>IF(A1747="","",IPMT(E1747,A1747,Duration*VLOOKUP(PaymentFrqcy,Mapping!$A:$B,2,FALSE),LoanAmount,,VLOOKUP(PaymentsDue,Mapping!$A:$B,2,FALSE)))</f>
        <v/>
      </c>
      <c r="I1747" s="58" t="str">
        <f t="shared" si="159"/>
        <v/>
      </c>
      <c r="J1747" s="12" t="str">
        <f t="shared" si="160"/>
        <v/>
      </c>
      <c r="K1747" s="78" t="str">
        <f t="shared" si="161"/>
        <v/>
      </c>
    </row>
    <row r="1748" spans="1:11" x14ac:dyDescent="0.2">
      <c r="A1748" s="12" t="str">
        <f>IFERROR(IF(A1747+1&lt;=Duration*VLOOKUP(PaymentFrqcy,Mapping!A:B,2,FALSE),A1747+1,""),"")</f>
        <v/>
      </c>
      <c r="B1748" s="58" t="str">
        <f t="shared" si="162"/>
        <v/>
      </c>
      <c r="C1748" s="59" t="str">
        <f t="shared" si="157"/>
        <v/>
      </c>
      <c r="D1748" s="60" t="str">
        <f t="shared" si="158"/>
        <v/>
      </c>
      <c r="E1748" s="61" t="str">
        <f>IF(A1748="","",InterestRate/VLOOKUP(PaymentFrqcy,Mapping!$A:$B,2,FALSE))</f>
        <v/>
      </c>
      <c r="F1748" s="62" t="str">
        <f>IF(A1748="","",PMT(E1748,Duration*VLOOKUP(PaymentFrqcy,Mapping!A:B,2,FALSE),LoanAmount,,VLOOKUP(PaymentsDue,Mapping!$A:$B,2,FALSE)))</f>
        <v/>
      </c>
      <c r="G1748" s="62" t="str">
        <f>IF(A1748="","",PPMT(E1748,A1748,Duration*VLOOKUP(PaymentFrqcy,Mapping!A:B,2,FALSE),LoanAmount,,VLOOKUP(PaymentsDue,Mapping!$A:$B,2,FALSE)))</f>
        <v/>
      </c>
      <c r="H1748" s="62" t="str">
        <f>IF(A1748="","",IPMT(E1748,A1748,Duration*VLOOKUP(PaymentFrqcy,Mapping!$A:$B,2,FALSE),LoanAmount,,VLOOKUP(PaymentsDue,Mapping!$A:$B,2,FALSE)))</f>
        <v/>
      </c>
      <c r="I1748" s="58" t="str">
        <f t="shared" si="159"/>
        <v/>
      </c>
      <c r="J1748" s="12" t="str">
        <f t="shared" si="160"/>
        <v/>
      </c>
      <c r="K1748" s="78" t="str">
        <f t="shared" si="161"/>
        <v/>
      </c>
    </row>
    <row r="1749" spans="1:11" x14ac:dyDescent="0.2">
      <c r="A1749" s="12" t="str">
        <f>IFERROR(IF(A1748+1&lt;=Duration*VLOOKUP(PaymentFrqcy,Mapping!A:B,2,FALSE),A1748+1,""),"")</f>
        <v/>
      </c>
      <c r="B1749" s="58" t="str">
        <f t="shared" si="162"/>
        <v/>
      </c>
      <c r="C1749" s="59" t="str">
        <f t="shared" si="157"/>
        <v/>
      </c>
      <c r="D1749" s="60" t="str">
        <f t="shared" si="158"/>
        <v/>
      </c>
      <c r="E1749" s="61" t="str">
        <f>IF(A1749="","",InterestRate/VLOOKUP(PaymentFrqcy,Mapping!$A:$B,2,FALSE))</f>
        <v/>
      </c>
      <c r="F1749" s="62" t="str">
        <f>IF(A1749="","",PMT(E1749,Duration*VLOOKUP(PaymentFrqcy,Mapping!A:B,2,FALSE),LoanAmount,,VLOOKUP(PaymentsDue,Mapping!$A:$B,2,FALSE)))</f>
        <v/>
      </c>
      <c r="G1749" s="62" t="str">
        <f>IF(A1749="","",PPMT(E1749,A1749,Duration*VLOOKUP(PaymentFrqcy,Mapping!A:B,2,FALSE),LoanAmount,,VLOOKUP(PaymentsDue,Mapping!$A:$B,2,FALSE)))</f>
        <v/>
      </c>
      <c r="H1749" s="62" t="str">
        <f>IF(A1749="","",IPMT(E1749,A1749,Duration*VLOOKUP(PaymentFrqcy,Mapping!$A:$B,2,FALSE),LoanAmount,,VLOOKUP(PaymentsDue,Mapping!$A:$B,2,FALSE)))</f>
        <v/>
      </c>
      <c r="I1749" s="58" t="str">
        <f t="shared" si="159"/>
        <v/>
      </c>
      <c r="J1749" s="12" t="str">
        <f t="shared" si="160"/>
        <v/>
      </c>
      <c r="K1749" s="78" t="str">
        <f t="shared" si="161"/>
        <v/>
      </c>
    </row>
    <row r="1750" spans="1:11" x14ac:dyDescent="0.2">
      <c r="A1750" s="12" t="str">
        <f>IFERROR(IF(A1749+1&lt;=Duration*VLOOKUP(PaymentFrqcy,Mapping!A:B,2,FALSE),A1749+1,""),"")</f>
        <v/>
      </c>
      <c r="B1750" s="58" t="str">
        <f t="shared" si="162"/>
        <v/>
      </c>
      <c r="C1750" s="59" t="str">
        <f t="shared" si="157"/>
        <v/>
      </c>
      <c r="D1750" s="60" t="str">
        <f t="shared" si="158"/>
        <v/>
      </c>
      <c r="E1750" s="61" t="str">
        <f>IF(A1750="","",InterestRate/VLOOKUP(PaymentFrqcy,Mapping!$A:$B,2,FALSE))</f>
        <v/>
      </c>
      <c r="F1750" s="62" t="str">
        <f>IF(A1750="","",PMT(E1750,Duration*VLOOKUP(PaymentFrqcy,Mapping!A:B,2,FALSE),LoanAmount,,VLOOKUP(PaymentsDue,Mapping!$A:$B,2,FALSE)))</f>
        <v/>
      </c>
      <c r="G1750" s="62" t="str">
        <f>IF(A1750="","",PPMT(E1750,A1750,Duration*VLOOKUP(PaymentFrqcy,Mapping!A:B,2,FALSE),LoanAmount,,VLOOKUP(PaymentsDue,Mapping!$A:$B,2,FALSE)))</f>
        <v/>
      </c>
      <c r="H1750" s="62" t="str">
        <f>IF(A1750="","",IPMT(E1750,A1750,Duration*VLOOKUP(PaymentFrqcy,Mapping!$A:$B,2,FALSE),LoanAmount,,VLOOKUP(PaymentsDue,Mapping!$A:$B,2,FALSE)))</f>
        <v/>
      </c>
      <c r="I1750" s="58" t="str">
        <f t="shared" si="159"/>
        <v/>
      </c>
      <c r="J1750" s="12" t="str">
        <f t="shared" si="160"/>
        <v/>
      </c>
      <c r="K1750" s="78" t="str">
        <f t="shared" si="161"/>
        <v/>
      </c>
    </row>
    <row r="1751" spans="1:11" x14ac:dyDescent="0.2">
      <c r="A1751" s="12" t="str">
        <f>IFERROR(IF(A1750+1&lt;=Duration*VLOOKUP(PaymentFrqcy,Mapping!A:B,2,FALSE),A1750+1,""),"")</f>
        <v/>
      </c>
      <c r="B1751" s="58" t="str">
        <f t="shared" si="162"/>
        <v/>
      </c>
      <c r="C1751" s="59" t="str">
        <f t="shared" si="157"/>
        <v/>
      </c>
      <c r="D1751" s="60" t="str">
        <f t="shared" si="158"/>
        <v/>
      </c>
      <c r="E1751" s="61" t="str">
        <f>IF(A1751="","",InterestRate/VLOOKUP(PaymentFrqcy,Mapping!$A:$B,2,FALSE))</f>
        <v/>
      </c>
      <c r="F1751" s="62" t="str">
        <f>IF(A1751="","",PMT(E1751,Duration*VLOOKUP(PaymentFrqcy,Mapping!A:B,2,FALSE),LoanAmount,,VLOOKUP(PaymentsDue,Mapping!$A:$B,2,FALSE)))</f>
        <v/>
      </c>
      <c r="G1751" s="62" t="str">
        <f>IF(A1751="","",PPMT(E1751,A1751,Duration*VLOOKUP(PaymentFrqcy,Mapping!A:B,2,FALSE),LoanAmount,,VLOOKUP(PaymentsDue,Mapping!$A:$B,2,FALSE)))</f>
        <v/>
      </c>
      <c r="H1751" s="62" t="str">
        <f>IF(A1751="","",IPMT(E1751,A1751,Duration*VLOOKUP(PaymentFrqcy,Mapping!$A:$B,2,FALSE),LoanAmount,,VLOOKUP(PaymentsDue,Mapping!$A:$B,2,FALSE)))</f>
        <v/>
      </c>
      <c r="I1751" s="58" t="str">
        <f t="shared" si="159"/>
        <v/>
      </c>
      <c r="J1751" s="12" t="str">
        <f t="shared" si="160"/>
        <v/>
      </c>
      <c r="K1751" s="78" t="str">
        <f t="shared" si="161"/>
        <v/>
      </c>
    </row>
    <row r="1752" spans="1:11" x14ac:dyDescent="0.2">
      <c r="A1752" s="12" t="str">
        <f>IFERROR(IF(A1751+1&lt;=Duration*VLOOKUP(PaymentFrqcy,Mapping!A:B,2,FALSE),A1751+1,""),"")</f>
        <v/>
      </c>
      <c r="B1752" s="58" t="str">
        <f t="shared" si="162"/>
        <v/>
      </c>
      <c r="C1752" s="59" t="str">
        <f t="shared" si="157"/>
        <v/>
      </c>
      <c r="D1752" s="60" t="str">
        <f t="shared" si="158"/>
        <v/>
      </c>
      <c r="E1752" s="61" t="str">
        <f>IF(A1752="","",InterestRate/VLOOKUP(PaymentFrqcy,Mapping!$A:$B,2,FALSE))</f>
        <v/>
      </c>
      <c r="F1752" s="62" t="str">
        <f>IF(A1752="","",PMT(E1752,Duration*VLOOKUP(PaymentFrqcy,Mapping!A:B,2,FALSE),LoanAmount,,VLOOKUP(PaymentsDue,Mapping!$A:$B,2,FALSE)))</f>
        <v/>
      </c>
      <c r="G1752" s="62" t="str">
        <f>IF(A1752="","",PPMT(E1752,A1752,Duration*VLOOKUP(PaymentFrqcy,Mapping!A:B,2,FALSE),LoanAmount,,VLOOKUP(PaymentsDue,Mapping!$A:$B,2,FALSE)))</f>
        <v/>
      </c>
      <c r="H1752" s="62" t="str">
        <f>IF(A1752="","",IPMT(E1752,A1752,Duration*VLOOKUP(PaymentFrqcy,Mapping!$A:$B,2,FALSE),LoanAmount,,VLOOKUP(PaymentsDue,Mapping!$A:$B,2,FALSE)))</f>
        <v/>
      </c>
      <c r="I1752" s="58" t="str">
        <f t="shared" si="159"/>
        <v/>
      </c>
      <c r="J1752" s="12" t="str">
        <f t="shared" si="160"/>
        <v/>
      </c>
      <c r="K1752" s="78" t="str">
        <f t="shared" si="161"/>
        <v/>
      </c>
    </row>
    <row r="1753" spans="1:11" x14ac:dyDescent="0.2">
      <c r="A1753" s="12" t="str">
        <f>IFERROR(IF(A1752+1&lt;=Duration*VLOOKUP(PaymentFrqcy,Mapping!A:B,2,FALSE),A1752+1,""),"")</f>
        <v/>
      </c>
      <c r="B1753" s="58" t="str">
        <f t="shared" si="162"/>
        <v/>
      </c>
      <c r="C1753" s="59" t="str">
        <f t="shared" si="157"/>
        <v/>
      </c>
      <c r="D1753" s="60" t="str">
        <f t="shared" si="158"/>
        <v/>
      </c>
      <c r="E1753" s="61" t="str">
        <f>IF(A1753="","",InterestRate/VLOOKUP(PaymentFrqcy,Mapping!$A:$B,2,FALSE))</f>
        <v/>
      </c>
      <c r="F1753" s="62" t="str">
        <f>IF(A1753="","",PMT(E1753,Duration*VLOOKUP(PaymentFrqcy,Mapping!A:B,2,FALSE),LoanAmount,,VLOOKUP(PaymentsDue,Mapping!$A:$B,2,FALSE)))</f>
        <v/>
      </c>
      <c r="G1753" s="62" t="str">
        <f>IF(A1753="","",PPMT(E1753,A1753,Duration*VLOOKUP(PaymentFrqcy,Mapping!A:B,2,FALSE),LoanAmount,,VLOOKUP(PaymentsDue,Mapping!$A:$B,2,FALSE)))</f>
        <v/>
      </c>
      <c r="H1753" s="62" t="str">
        <f>IF(A1753="","",IPMT(E1753,A1753,Duration*VLOOKUP(PaymentFrqcy,Mapping!$A:$B,2,FALSE),LoanAmount,,VLOOKUP(PaymentsDue,Mapping!$A:$B,2,FALSE)))</f>
        <v/>
      </c>
      <c r="I1753" s="58" t="str">
        <f t="shared" si="159"/>
        <v/>
      </c>
      <c r="J1753" s="12" t="str">
        <f t="shared" si="160"/>
        <v/>
      </c>
      <c r="K1753" s="78" t="str">
        <f t="shared" si="161"/>
        <v/>
      </c>
    </row>
    <row r="1754" spans="1:11" x14ac:dyDescent="0.2">
      <c r="A1754" s="12" t="str">
        <f>IFERROR(IF(A1753+1&lt;=Duration*VLOOKUP(PaymentFrqcy,Mapping!A:B,2,FALSE),A1753+1,""),"")</f>
        <v/>
      </c>
      <c r="B1754" s="58" t="str">
        <f t="shared" si="162"/>
        <v/>
      </c>
      <c r="C1754" s="59" t="str">
        <f t="shared" si="157"/>
        <v/>
      </c>
      <c r="D1754" s="60" t="str">
        <f t="shared" si="158"/>
        <v/>
      </c>
      <c r="E1754" s="61" t="str">
        <f>IF(A1754="","",InterestRate/VLOOKUP(PaymentFrqcy,Mapping!$A:$B,2,FALSE))</f>
        <v/>
      </c>
      <c r="F1754" s="62" t="str">
        <f>IF(A1754="","",PMT(E1754,Duration*VLOOKUP(PaymentFrqcy,Mapping!A:B,2,FALSE),LoanAmount,,VLOOKUP(PaymentsDue,Mapping!$A:$B,2,FALSE)))</f>
        <v/>
      </c>
      <c r="G1754" s="62" t="str">
        <f>IF(A1754="","",PPMT(E1754,A1754,Duration*VLOOKUP(PaymentFrqcy,Mapping!A:B,2,FALSE),LoanAmount,,VLOOKUP(PaymentsDue,Mapping!$A:$B,2,FALSE)))</f>
        <v/>
      </c>
      <c r="H1754" s="62" t="str">
        <f>IF(A1754="","",IPMT(E1754,A1754,Duration*VLOOKUP(PaymentFrqcy,Mapping!$A:$B,2,FALSE),LoanAmount,,VLOOKUP(PaymentsDue,Mapping!$A:$B,2,FALSE)))</f>
        <v/>
      </c>
      <c r="I1754" s="58" t="str">
        <f t="shared" si="159"/>
        <v/>
      </c>
      <c r="J1754" s="12" t="str">
        <f t="shared" si="160"/>
        <v/>
      </c>
      <c r="K1754" s="78" t="str">
        <f t="shared" si="161"/>
        <v/>
      </c>
    </row>
    <row r="1755" spans="1:11" x14ac:dyDescent="0.2">
      <c r="A1755" s="12" t="str">
        <f>IFERROR(IF(A1754+1&lt;=Duration*VLOOKUP(PaymentFrqcy,Mapping!A:B,2,FALSE),A1754+1,""),"")</f>
        <v/>
      </c>
      <c r="B1755" s="58" t="str">
        <f t="shared" si="162"/>
        <v/>
      </c>
      <c r="C1755" s="59" t="str">
        <f t="shared" si="157"/>
        <v/>
      </c>
      <c r="D1755" s="60" t="str">
        <f t="shared" si="158"/>
        <v/>
      </c>
      <c r="E1755" s="61" t="str">
        <f>IF(A1755="","",InterestRate/VLOOKUP(PaymentFrqcy,Mapping!$A:$B,2,FALSE))</f>
        <v/>
      </c>
      <c r="F1755" s="62" t="str">
        <f>IF(A1755="","",PMT(E1755,Duration*VLOOKUP(PaymentFrqcy,Mapping!A:B,2,FALSE),LoanAmount,,VLOOKUP(PaymentsDue,Mapping!$A:$B,2,FALSE)))</f>
        <v/>
      </c>
      <c r="G1755" s="62" t="str">
        <f>IF(A1755="","",PPMT(E1755,A1755,Duration*VLOOKUP(PaymentFrqcy,Mapping!A:B,2,FALSE),LoanAmount,,VLOOKUP(PaymentsDue,Mapping!$A:$B,2,FALSE)))</f>
        <v/>
      </c>
      <c r="H1755" s="62" t="str">
        <f>IF(A1755="","",IPMT(E1755,A1755,Duration*VLOOKUP(PaymentFrqcy,Mapping!$A:$B,2,FALSE),LoanAmount,,VLOOKUP(PaymentsDue,Mapping!$A:$B,2,FALSE)))</f>
        <v/>
      </c>
      <c r="I1755" s="58" t="str">
        <f t="shared" si="159"/>
        <v/>
      </c>
      <c r="J1755" s="12" t="str">
        <f t="shared" si="160"/>
        <v/>
      </c>
      <c r="K1755" s="78" t="str">
        <f t="shared" si="161"/>
        <v/>
      </c>
    </row>
    <row r="1756" spans="1:11" x14ac:dyDescent="0.2">
      <c r="A1756" s="12" t="str">
        <f>IFERROR(IF(A1755+1&lt;=Duration*VLOOKUP(PaymentFrqcy,Mapping!A:B,2,FALSE),A1755+1,""),"")</f>
        <v/>
      </c>
      <c r="B1756" s="58" t="str">
        <f t="shared" si="162"/>
        <v/>
      </c>
      <c r="C1756" s="59" t="str">
        <f t="shared" si="157"/>
        <v/>
      </c>
      <c r="D1756" s="60" t="str">
        <f t="shared" si="158"/>
        <v/>
      </c>
      <c r="E1756" s="61" t="str">
        <f>IF(A1756="","",InterestRate/VLOOKUP(PaymentFrqcy,Mapping!$A:$B,2,FALSE))</f>
        <v/>
      </c>
      <c r="F1756" s="62" t="str">
        <f>IF(A1756="","",PMT(E1756,Duration*VLOOKUP(PaymentFrqcy,Mapping!A:B,2,FALSE),LoanAmount,,VLOOKUP(PaymentsDue,Mapping!$A:$B,2,FALSE)))</f>
        <v/>
      </c>
      <c r="G1756" s="62" t="str">
        <f>IF(A1756="","",PPMT(E1756,A1756,Duration*VLOOKUP(PaymentFrqcy,Mapping!A:B,2,FALSE),LoanAmount,,VLOOKUP(PaymentsDue,Mapping!$A:$B,2,FALSE)))</f>
        <v/>
      </c>
      <c r="H1756" s="62" t="str">
        <f>IF(A1756="","",IPMT(E1756,A1756,Duration*VLOOKUP(PaymentFrqcy,Mapping!$A:$B,2,FALSE),LoanAmount,,VLOOKUP(PaymentsDue,Mapping!$A:$B,2,FALSE)))</f>
        <v/>
      </c>
      <c r="I1756" s="58" t="str">
        <f t="shared" si="159"/>
        <v/>
      </c>
      <c r="J1756" s="12" t="str">
        <f t="shared" si="160"/>
        <v/>
      </c>
      <c r="K1756" s="78" t="str">
        <f t="shared" si="161"/>
        <v/>
      </c>
    </row>
    <row r="1757" spans="1:11" x14ac:dyDescent="0.2">
      <c r="A1757" s="12" t="str">
        <f>IFERROR(IF(A1756+1&lt;=Duration*VLOOKUP(PaymentFrqcy,Mapping!A:B,2,FALSE),A1756+1,""),"")</f>
        <v/>
      </c>
      <c r="B1757" s="58" t="str">
        <f t="shared" si="162"/>
        <v/>
      </c>
      <c r="C1757" s="59" t="str">
        <f t="shared" si="157"/>
        <v/>
      </c>
      <c r="D1757" s="60" t="str">
        <f t="shared" si="158"/>
        <v/>
      </c>
      <c r="E1757" s="61" t="str">
        <f>IF(A1757="","",InterestRate/VLOOKUP(PaymentFrqcy,Mapping!$A:$B,2,FALSE))</f>
        <v/>
      </c>
      <c r="F1757" s="62" t="str">
        <f>IF(A1757="","",PMT(E1757,Duration*VLOOKUP(PaymentFrqcy,Mapping!A:B,2,FALSE),LoanAmount,,VLOOKUP(PaymentsDue,Mapping!$A:$B,2,FALSE)))</f>
        <v/>
      </c>
      <c r="G1757" s="62" t="str">
        <f>IF(A1757="","",PPMT(E1757,A1757,Duration*VLOOKUP(PaymentFrqcy,Mapping!A:B,2,FALSE),LoanAmount,,VLOOKUP(PaymentsDue,Mapping!$A:$B,2,FALSE)))</f>
        <v/>
      </c>
      <c r="H1757" s="62" t="str">
        <f>IF(A1757="","",IPMT(E1757,A1757,Duration*VLOOKUP(PaymentFrqcy,Mapping!$A:$B,2,FALSE),LoanAmount,,VLOOKUP(PaymentsDue,Mapping!$A:$B,2,FALSE)))</f>
        <v/>
      </c>
      <c r="I1757" s="58" t="str">
        <f t="shared" si="159"/>
        <v/>
      </c>
      <c r="J1757" s="12" t="str">
        <f t="shared" si="160"/>
        <v/>
      </c>
      <c r="K1757" s="78" t="str">
        <f t="shared" si="161"/>
        <v/>
      </c>
    </row>
    <row r="1758" spans="1:11" x14ac:dyDescent="0.2">
      <c r="A1758" s="12" t="str">
        <f>IFERROR(IF(A1757+1&lt;=Duration*VLOOKUP(PaymentFrqcy,Mapping!A:B,2,FALSE),A1757+1,""),"")</f>
        <v/>
      </c>
      <c r="B1758" s="58" t="str">
        <f t="shared" si="162"/>
        <v/>
      </c>
      <c r="C1758" s="59" t="str">
        <f t="shared" si="157"/>
        <v/>
      </c>
      <c r="D1758" s="60" t="str">
        <f t="shared" si="158"/>
        <v/>
      </c>
      <c r="E1758" s="61" t="str">
        <f>IF(A1758="","",InterestRate/VLOOKUP(PaymentFrqcy,Mapping!$A:$B,2,FALSE))</f>
        <v/>
      </c>
      <c r="F1758" s="62" t="str">
        <f>IF(A1758="","",PMT(E1758,Duration*VLOOKUP(PaymentFrqcy,Mapping!A:B,2,FALSE),LoanAmount,,VLOOKUP(PaymentsDue,Mapping!$A:$B,2,FALSE)))</f>
        <v/>
      </c>
      <c r="G1758" s="62" t="str">
        <f>IF(A1758="","",PPMT(E1758,A1758,Duration*VLOOKUP(PaymentFrqcy,Mapping!A:B,2,FALSE),LoanAmount,,VLOOKUP(PaymentsDue,Mapping!$A:$B,2,FALSE)))</f>
        <v/>
      </c>
      <c r="H1758" s="62" t="str">
        <f>IF(A1758="","",IPMT(E1758,A1758,Duration*VLOOKUP(PaymentFrqcy,Mapping!$A:$B,2,FALSE),LoanAmount,,VLOOKUP(PaymentsDue,Mapping!$A:$B,2,FALSE)))</f>
        <v/>
      </c>
      <c r="I1758" s="58" t="str">
        <f t="shared" si="159"/>
        <v/>
      </c>
      <c r="J1758" s="12" t="str">
        <f t="shared" si="160"/>
        <v/>
      </c>
      <c r="K1758" s="78" t="str">
        <f t="shared" si="161"/>
        <v/>
      </c>
    </row>
    <row r="1759" spans="1:11" x14ac:dyDescent="0.2">
      <c r="A1759" s="12" t="str">
        <f>IFERROR(IF(A1758+1&lt;=Duration*VLOOKUP(PaymentFrqcy,Mapping!A:B,2,FALSE),A1758+1,""),"")</f>
        <v/>
      </c>
      <c r="B1759" s="58" t="str">
        <f t="shared" si="162"/>
        <v/>
      </c>
      <c r="C1759" s="59" t="str">
        <f t="shared" si="157"/>
        <v/>
      </c>
      <c r="D1759" s="60" t="str">
        <f t="shared" si="158"/>
        <v/>
      </c>
      <c r="E1759" s="61" t="str">
        <f>IF(A1759="","",InterestRate/VLOOKUP(PaymentFrqcy,Mapping!$A:$B,2,FALSE))</f>
        <v/>
      </c>
      <c r="F1759" s="62" t="str">
        <f>IF(A1759="","",PMT(E1759,Duration*VLOOKUP(PaymentFrqcy,Mapping!A:B,2,FALSE),LoanAmount,,VLOOKUP(PaymentsDue,Mapping!$A:$B,2,FALSE)))</f>
        <v/>
      </c>
      <c r="G1759" s="62" t="str">
        <f>IF(A1759="","",PPMT(E1759,A1759,Duration*VLOOKUP(PaymentFrqcy,Mapping!A:B,2,FALSE),LoanAmount,,VLOOKUP(PaymentsDue,Mapping!$A:$B,2,FALSE)))</f>
        <v/>
      </c>
      <c r="H1759" s="62" t="str">
        <f>IF(A1759="","",IPMT(E1759,A1759,Duration*VLOOKUP(PaymentFrqcy,Mapping!$A:$B,2,FALSE),LoanAmount,,VLOOKUP(PaymentsDue,Mapping!$A:$B,2,FALSE)))</f>
        <v/>
      </c>
      <c r="I1759" s="58" t="str">
        <f t="shared" si="159"/>
        <v/>
      </c>
      <c r="J1759" s="12" t="str">
        <f t="shared" si="160"/>
        <v/>
      </c>
      <c r="K1759" s="78" t="str">
        <f t="shared" si="161"/>
        <v/>
      </c>
    </row>
    <row r="1760" spans="1:11" x14ac:dyDescent="0.2">
      <c r="A1760" s="12" t="str">
        <f>IFERROR(IF(A1759+1&lt;=Duration*VLOOKUP(PaymentFrqcy,Mapping!A:B,2,FALSE),A1759+1,""),"")</f>
        <v/>
      </c>
      <c r="B1760" s="58" t="str">
        <f t="shared" si="162"/>
        <v/>
      </c>
      <c r="C1760" s="59" t="str">
        <f t="shared" si="157"/>
        <v/>
      </c>
      <c r="D1760" s="60" t="str">
        <f t="shared" si="158"/>
        <v/>
      </c>
      <c r="E1760" s="61" t="str">
        <f>IF(A1760="","",InterestRate/VLOOKUP(PaymentFrqcy,Mapping!$A:$B,2,FALSE))</f>
        <v/>
      </c>
      <c r="F1760" s="62" t="str">
        <f>IF(A1760="","",PMT(E1760,Duration*VLOOKUP(PaymentFrqcy,Mapping!A:B,2,FALSE),LoanAmount,,VLOOKUP(PaymentsDue,Mapping!$A:$B,2,FALSE)))</f>
        <v/>
      </c>
      <c r="G1760" s="62" t="str">
        <f>IF(A1760="","",PPMT(E1760,A1760,Duration*VLOOKUP(PaymentFrqcy,Mapping!A:B,2,FALSE),LoanAmount,,VLOOKUP(PaymentsDue,Mapping!$A:$B,2,FALSE)))</f>
        <v/>
      </c>
      <c r="H1760" s="62" t="str">
        <f>IF(A1760="","",IPMT(E1760,A1760,Duration*VLOOKUP(PaymentFrqcy,Mapping!$A:$B,2,FALSE),LoanAmount,,VLOOKUP(PaymentsDue,Mapping!$A:$B,2,FALSE)))</f>
        <v/>
      </c>
      <c r="I1760" s="58" t="str">
        <f t="shared" si="159"/>
        <v/>
      </c>
      <c r="J1760" s="12" t="str">
        <f t="shared" si="160"/>
        <v/>
      </c>
      <c r="K1760" s="78" t="str">
        <f t="shared" si="161"/>
        <v/>
      </c>
    </row>
    <row r="1761" spans="1:11" x14ac:dyDescent="0.2">
      <c r="A1761" s="12" t="str">
        <f>IFERROR(IF(A1760+1&lt;=Duration*VLOOKUP(PaymentFrqcy,Mapping!A:B,2,FALSE),A1760+1,""),"")</f>
        <v/>
      </c>
      <c r="B1761" s="58" t="str">
        <f t="shared" si="162"/>
        <v/>
      </c>
      <c r="C1761" s="59" t="str">
        <f t="shared" si="157"/>
        <v/>
      </c>
      <c r="D1761" s="60" t="str">
        <f t="shared" si="158"/>
        <v/>
      </c>
      <c r="E1761" s="61" t="str">
        <f>IF(A1761="","",InterestRate/VLOOKUP(PaymentFrqcy,Mapping!$A:$B,2,FALSE))</f>
        <v/>
      </c>
      <c r="F1761" s="62" t="str">
        <f>IF(A1761="","",PMT(E1761,Duration*VLOOKUP(PaymentFrqcy,Mapping!A:B,2,FALSE),LoanAmount,,VLOOKUP(PaymentsDue,Mapping!$A:$B,2,FALSE)))</f>
        <v/>
      </c>
      <c r="G1761" s="62" t="str">
        <f>IF(A1761="","",PPMT(E1761,A1761,Duration*VLOOKUP(PaymentFrqcy,Mapping!A:B,2,FALSE),LoanAmount,,VLOOKUP(PaymentsDue,Mapping!$A:$B,2,FALSE)))</f>
        <v/>
      </c>
      <c r="H1761" s="62" t="str">
        <f>IF(A1761="","",IPMT(E1761,A1761,Duration*VLOOKUP(PaymentFrqcy,Mapping!$A:$B,2,FALSE),LoanAmount,,VLOOKUP(PaymentsDue,Mapping!$A:$B,2,FALSE)))</f>
        <v/>
      </c>
      <c r="I1761" s="58" t="str">
        <f t="shared" si="159"/>
        <v/>
      </c>
      <c r="J1761" s="12" t="str">
        <f t="shared" si="160"/>
        <v/>
      </c>
      <c r="K1761" s="78" t="str">
        <f t="shared" si="161"/>
        <v/>
      </c>
    </row>
    <row r="1762" spans="1:11" x14ac:dyDescent="0.2">
      <c r="A1762" s="12" t="str">
        <f>IFERROR(IF(A1761+1&lt;=Duration*VLOOKUP(PaymentFrqcy,Mapping!A:B,2,FALSE),A1761+1,""),"")</f>
        <v/>
      </c>
      <c r="B1762" s="58" t="str">
        <f t="shared" si="162"/>
        <v/>
      </c>
      <c r="C1762" s="59" t="str">
        <f t="shared" si="157"/>
        <v/>
      </c>
      <c r="D1762" s="60" t="str">
        <f t="shared" si="158"/>
        <v/>
      </c>
      <c r="E1762" s="61" t="str">
        <f>IF(A1762="","",InterestRate/VLOOKUP(PaymentFrqcy,Mapping!$A:$B,2,FALSE))</f>
        <v/>
      </c>
      <c r="F1762" s="62" t="str">
        <f>IF(A1762="","",PMT(E1762,Duration*VLOOKUP(PaymentFrqcy,Mapping!A:B,2,FALSE),LoanAmount,,VLOOKUP(PaymentsDue,Mapping!$A:$B,2,FALSE)))</f>
        <v/>
      </c>
      <c r="G1762" s="62" t="str">
        <f>IF(A1762="","",PPMT(E1762,A1762,Duration*VLOOKUP(PaymentFrqcy,Mapping!A:B,2,FALSE),LoanAmount,,VLOOKUP(PaymentsDue,Mapping!$A:$B,2,FALSE)))</f>
        <v/>
      </c>
      <c r="H1762" s="62" t="str">
        <f>IF(A1762="","",IPMT(E1762,A1762,Duration*VLOOKUP(PaymentFrqcy,Mapping!$A:$B,2,FALSE),LoanAmount,,VLOOKUP(PaymentsDue,Mapping!$A:$B,2,FALSE)))</f>
        <v/>
      </c>
      <c r="I1762" s="58" t="str">
        <f t="shared" si="159"/>
        <v/>
      </c>
      <c r="J1762" s="12" t="str">
        <f t="shared" si="160"/>
        <v/>
      </c>
      <c r="K1762" s="78" t="str">
        <f t="shared" si="161"/>
        <v/>
      </c>
    </row>
    <row r="1763" spans="1:11" x14ac:dyDescent="0.2">
      <c r="A1763" s="12" t="str">
        <f>IFERROR(IF(A1762+1&lt;=Duration*VLOOKUP(PaymentFrqcy,Mapping!A:B,2,FALSE),A1762+1,""),"")</f>
        <v/>
      </c>
      <c r="B1763" s="58" t="str">
        <f t="shared" si="162"/>
        <v/>
      </c>
      <c r="C1763" s="59" t="str">
        <f t="shared" si="157"/>
        <v/>
      </c>
      <c r="D1763" s="60" t="str">
        <f t="shared" si="158"/>
        <v/>
      </c>
      <c r="E1763" s="61" t="str">
        <f>IF(A1763="","",InterestRate/VLOOKUP(PaymentFrqcy,Mapping!$A:$B,2,FALSE))</f>
        <v/>
      </c>
      <c r="F1763" s="62" t="str">
        <f>IF(A1763="","",PMT(E1763,Duration*VLOOKUP(PaymentFrqcy,Mapping!A:B,2,FALSE),LoanAmount,,VLOOKUP(PaymentsDue,Mapping!$A:$B,2,FALSE)))</f>
        <v/>
      </c>
      <c r="G1763" s="62" t="str">
        <f>IF(A1763="","",PPMT(E1763,A1763,Duration*VLOOKUP(PaymentFrqcy,Mapping!A:B,2,FALSE),LoanAmount,,VLOOKUP(PaymentsDue,Mapping!$A:$B,2,FALSE)))</f>
        <v/>
      </c>
      <c r="H1763" s="62" t="str">
        <f>IF(A1763="","",IPMT(E1763,A1763,Duration*VLOOKUP(PaymentFrqcy,Mapping!$A:$B,2,FALSE),LoanAmount,,VLOOKUP(PaymentsDue,Mapping!$A:$B,2,FALSE)))</f>
        <v/>
      </c>
      <c r="I1763" s="58" t="str">
        <f t="shared" si="159"/>
        <v/>
      </c>
      <c r="J1763" s="12" t="str">
        <f t="shared" si="160"/>
        <v/>
      </c>
      <c r="K1763" s="78" t="str">
        <f t="shared" si="161"/>
        <v/>
      </c>
    </row>
    <row r="1764" spans="1:11" x14ac:dyDescent="0.2">
      <c r="A1764" s="12" t="str">
        <f>IFERROR(IF(A1763+1&lt;=Duration*VLOOKUP(PaymentFrqcy,Mapping!A:B,2,FALSE),A1763+1,""),"")</f>
        <v/>
      </c>
      <c r="B1764" s="58" t="str">
        <f t="shared" si="162"/>
        <v/>
      </c>
      <c r="C1764" s="59" t="str">
        <f t="shared" si="157"/>
        <v/>
      </c>
      <c r="D1764" s="60" t="str">
        <f t="shared" si="158"/>
        <v/>
      </c>
      <c r="E1764" s="61" t="str">
        <f>IF(A1764="","",InterestRate/VLOOKUP(PaymentFrqcy,Mapping!$A:$B,2,FALSE))</f>
        <v/>
      </c>
      <c r="F1764" s="62" t="str">
        <f>IF(A1764="","",PMT(E1764,Duration*VLOOKUP(PaymentFrqcy,Mapping!A:B,2,FALSE),LoanAmount,,VLOOKUP(PaymentsDue,Mapping!$A:$B,2,FALSE)))</f>
        <v/>
      </c>
      <c r="G1764" s="62" t="str">
        <f>IF(A1764="","",PPMT(E1764,A1764,Duration*VLOOKUP(PaymentFrqcy,Mapping!A:B,2,FALSE),LoanAmount,,VLOOKUP(PaymentsDue,Mapping!$A:$B,2,FALSE)))</f>
        <v/>
      </c>
      <c r="H1764" s="62" t="str">
        <f>IF(A1764="","",IPMT(E1764,A1764,Duration*VLOOKUP(PaymentFrqcy,Mapping!$A:$B,2,FALSE),LoanAmount,,VLOOKUP(PaymentsDue,Mapping!$A:$B,2,FALSE)))</f>
        <v/>
      </c>
      <c r="I1764" s="58" t="str">
        <f t="shared" si="159"/>
        <v/>
      </c>
      <c r="J1764" s="12" t="str">
        <f t="shared" si="160"/>
        <v/>
      </c>
      <c r="K1764" s="78" t="str">
        <f t="shared" si="161"/>
        <v/>
      </c>
    </row>
    <row r="1765" spans="1:11" x14ac:dyDescent="0.2">
      <c r="A1765" s="12" t="str">
        <f>IFERROR(IF(A1764+1&lt;=Duration*VLOOKUP(PaymentFrqcy,Mapping!A:B,2,FALSE),A1764+1,""),"")</f>
        <v/>
      </c>
      <c r="B1765" s="58" t="str">
        <f t="shared" si="162"/>
        <v/>
      </c>
      <c r="C1765" s="59" t="str">
        <f t="shared" si="157"/>
        <v/>
      </c>
      <c r="D1765" s="60" t="str">
        <f t="shared" si="158"/>
        <v/>
      </c>
      <c r="E1765" s="61" t="str">
        <f>IF(A1765="","",InterestRate/VLOOKUP(PaymentFrqcy,Mapping!$A:$B,2,FALSE))</f>
        <v/>
      </c>
      <c r="F1765" s="62" t="str">
        <f>IF(A1765="","",PMT(E1765,Duration*VLOOKUP(PaymentFrqcy,Mapping!A:B,2,FALSE),LoanAmount,,VLOOKUP(PaymentsDue,Mapping!$A:$B,2,FALSE)))</f>
        <v/>
      </c>
      <c r="G1765" s="62" t="str">
        <f>IF(A1765="","",PPMT(E1765,A1765,Duration*VLOOKUP(PaymentFrqcy,Mapping!A:B,2,FALSE),LoanAmount,,VLOOKUP(PaymentsDue,Mapping!$A:$B,2,FALSE)))</f>
        <v/>
      </c>
      <c r="H1765" s="62" t="str">
        <f>IF(A1765="","",IPMT(E1765,A1765,Duration*VLOOKUP(PaymentFrqcy,Mapping!$A:$B,2,FALSE),LoanAmount,,VLOOKUP(PaymentsDue,Mapping!$A:$B,2,FALSE)))</f>
        <v/>
      </c>
      <c r="I1765" s="58" t="str">
        <f t="shared" si="159"/>
        <v/>
      </c>
      <c r="J1765" s="12" t="str">
        <f t="shared" si="160"/>
        <v/>
      </c>
      <c r="K1765" s="78" t="str">
        <f t="shared" si="161"/>
        <v/>
      </c>
    </row>
    <row r="1766" spans="1:11" x14ac:dyDescent="0.2">
      <c r="A1766" s="12" t="str">
        <f>IFERROR(IF(A1765+1&lt;=Duration*VLOOKUP(PaymentFrqcy,Mapping!A:B,2,FALSE),A1765+1,""),"")</f>
        <v/>
      </c>
      <c r="B1766" s="58" t="str">
        <f t="shared" si="162"/>
        <v/>
      </c>
      <c r="C1766" s="59" t="str">
        <f t="shared" si="157"/>
        <v/>
      </c>
      <c r="D1766" s="60" t="str">
        <f t="shared" si="158"/>
        <v/>
      </c>
      <c r="E1766" s="61" t="str">
        <f>IF(A1766="","",InterestRate/VLOOKUP(PaymentFrqcy,Mapping!$A:$B,2,FALSE))</f>
        <v/>
      </c>
      <c r="F1766" s="62" t="str">
        <f>IF(A1766="","",PMT(E1766,Duration*VLOOKUP(PaymentFrqcy,Mapping!A:B,2,FALSE),LoanAmount,,VLOOKUP(PaymentsDue,Mapping!$A:$B,2,FALSE)))</f>
        <v/>
      </c>
      <c r="G1766" s="62" t="str">
        <f>IF(A1766="","",PPMT(E1766,A1766,Duration*VLOOKUP(PaymentFrqcy,Mapping!A:B,2,FALSE),LoanAmount,,VLOOKUP(PaymentsDue,Mapping!$A:$B,2,FALSE)))</f>
        <v/>
      </c>
      <c r="H1766" s="62" t="str">
        <f>IF(A1766="","",IPMT(E1766,A1766,Duration*VLOOKUP(PaymentFrqcy,Mapping!$A:$B,2,FALSE),LoanAmount,,VLOOKUP(PaymentsDue,Mapping!$A:$B,2,FALSE)))</f>
        <v/>
      </c>
      <c r="I1766" s="58" t="str">
        <f t="shared" si="159"/>
        <v/>
      </c>
      <c r="J1766" s="12" t="str">
        <f t="shared" si="160"/>
        <v/>
      </c>
      <c r="K1766" s="78" t="str">
        <f t="shared" si="161"/>
        <v/>
      </c>
    </row>
    <row r="1767" spans="1:11" x14ac:dyDescent="0.2">
      <c r="A1767" s="12" t="str">
        <f>IFERROR(IF(A1766+1&lt;=Duration*VLOOKUP(PaymentFrqcy,Mapping!A:B,2,FALSE),A1766+1,""),"")</f>
        <v/>
      </c>
      <c r="B1767" s="58" t="str">
        <f t="shared" si="162"/>
        <v/>
      </c>
      <c r="C1767" s="59" t="str">
        <f t="shared" si="157"/>
        <v/>
      </c>
      <c r="D1767" s="60" t="str">
        <f t="shared" si="158"/>
        <v/>
      </c>
      <c r="E1767" s="61" t="str">
        <f>IF(A1767="","",InterestRate/VLOOKUP(PaymentFrqcy,Mapping!$A:$B,2,FALSE))</f>
        <v/>
      </c>
      <c r="F1767" s="62" t="str">
        <f>IF(A1767="","",PMT(E1767,Duration*VLOOKUP(PaymentFrqcy,Mapping!A:B,2,FALSE),LoanAmount,,VLOOKUP(PaymentsDue,Mapping!$A:$B,2,FALSE)))</f>
        <v/>
      </c>
      <c r="G1767" s="62" t="str">
        <f>IF(A1767="","",PPMT(E1767,A1767,Duration*VLOOKUP(PaymentFrqcy,Mapping!A:B,2,FALSE),LoanAmount,,VLOOKUP(PaymentsDue,Mapping!$A:$B,2,FALSE)))</f>
        <v/>
      </c>
      <c r="H1767" s="62" t="str">
        <f>IF(A1767="","",IPMT(E1767,A1767,Duration*VLOOKUP(PaymentFrqcy,Mapping!$A:$B,2,FALSE),LoanAmount,,VLOOKUP(PaymentsDue,Mapping!$A:$B,2,FALSE)))</f>
        <v/>
      </c>
      <c r="I1767" s="58" t="str">
        <f t="shared" si="159"/>
        <v/>
      </c>
      <c r="J1767" s="12" t="str">
        <f t="shared" si="160"/>
        <v/>
      </c>
      <c r="K1767" s="78" t="str">
        <f t="shared" si="161"/>
        <v/>
      </c>
    </row>
    <row r="1768" spans="1:11" x14ac:dyDescent="0.2">
      <c r="A1768" s="12" t="str">
        <f>IFERROR(IF(A1767+1&lt;=Duration*VLOOKUP(PaymentFrqcy,Mapping!A:B,2,FALSE),A1767+1,""),"")</f>
        <v/>
      </c>
      <c r="B1768" s="58" t="str">
        <f t="shared" si="162"/>
        <v/>
      </c>
      <c r="C1768" s="59" t="str">
        <f t="shared" si="157"/>
        <v/>
      </c>
      <c r="D1768" s="60" t="str">
        <f t="shared" si="158"/>
        <v/>
      </c>
      <c r="E1768" s="61" t="str">
        <f>IF(A1768="","",InterestRate/VLOOKUP(PaymentFrqcy,Mapping!$A:$B,2,FALSE))</f>
        <v/>
      </c>
      <c r="F1768" s="62" t="str">
        <f>IF(A1768="","",PMT(E1768,Duration*VLOOKUP(PaymentFrqcy,Mapping!A:B,2,FALSE),LoanAmount,,VLOOKUP(PaymentsDue,Mapping!$A:$B,2,FALSE)))</f>
        <v/>
      </c>
      <c r="G1768" s="62" t="str">
        <f>IF(A1768="","",PPMT(E1768,A1768,Duration*VLOOKUP(PaymentFrqcy,Mapping!A:B,2,FALSE),LoanAmount,,VLOOKUP(PaymentsDue,Mapping!$A:$B,2,FALSE)))</f>
        <v/>
      </c>
      <c r="H1768" s="62" t="str">
        <f>IF(A1768="","",IPMT(E1768,A1768,Duration*VLOOKUP(PaymentFrqcy,Mapping!$A:$B,2,FALSE),LoanAmount,,VLOOKUP(PaymentsDue,Mapping!$A:$B,2,FALSE)))</f>
        <v/>
      </c>
      <c r="I1768" s="58" t="str">
        <f t="shared" si="159"/>
        <v/>
      </c>
      <c r="J1768" s="12" t="str">
        <f t="shared" si="160"/>
        <v/>
      </c>
      <c r="K1768" s="78" t="str">
        <f t="shared" si="161"/>
        <v/>
      </c>
    </row>
    <row r="1769" spans="1:11" x14ac:dyDescent="0.2">
      <c r="A1769" s="12" t="str">
        <f>IFERROR(IF(A1768+1&lt;=Duration*VLOOKUP(PaymentFrqcy,Mapping!A:B,2,FALSE),A1768+1,""),"")</f>
        <v/>
      </c>
      <c r="B1769" s="58" t="str">
        <f t="shared" si="162"/>
        <v/>
      </c>
      <c r="C1769" s="59" t="str">
        <f t="shared" si="157"/>
        <v/>
      </c>
      <c r="D1769" s="60" t="str">
        <f t="shared" si="158"/>
        <v/>
      </c>
      <c r="E1769" s="61" t="str">
        <f>IF(A1769="","",InterestRate/VLOOKUP(PaymentFrqcy,Mapping!$A:$B,2,FALSE))</f>
        <v/>
      </c>
      <c r="F1769" s="62" t="str">
        <f>IF(A1769="","",PMT(E1769,Duration*VLOOKUP(PaymentFrqcy,Mapping!A:B,2,FALSE),LoanAmount,,VLOOKUP(PaymentsDue,Mapping!$A:$B,2,FALSE)))</f>
        <v/>
      </c>
      <c r="G1769" s="62" t="str">
        <f>IF(A1769="","",PPMT(E1769,A1769,Duration*VLOOKUP(PaymentFrqcy,Mapping!A:B,2,FALSE),LoanAmount,,VLOOKUP(PaymentsDue,Mapping!$A:$B,2,FALSE)))</f>
        <v/>
      </c>
      <c r="H1769" s="62" t="str">
        <f>IF(A1769="","",IPMT(E1769,A1769,Duration*VLOOKUP(PaymentFrqcy,Mapping!$A:$B,2,FALSE),LoanAmount,,VLOOKUP(PaymentsDue,Mapping!$A:$B,2,FALSE)))</f>
        <v/>
      </c>
      <c r="I1769" s="58" t="str">
        <f t="shared" si="159"/>
        <v/>
      </c>
      <c r="J1769" s="12" t="str">
        <f t="shared" si="160"/>
        <v/>
      </c>
      <c r="K1769" s="78" t="str">
        <f t="shared" si="161"/>
        <v/>
      </c>
    </row>
    <row r="1770" spans="1:11" x14ac:dyDescent="0.2">
      <c r="A1770" s="12" t="str">
        <f>IFERROR(IF(A1769+1&lt;=Duration*VLOOKUP(PaymentFrqcy,Mapping!A:B,2,FALSE),A1769+1,""),"")</f>
        <v/>
      </c>
      <c r="B1770" s="58" t="str">
        <f t="shared" si="162"/>
        <v/>
      </c>
      <c r="C1770" s="59" t="str">
        <f t="shared" si="157"/>
        <v/>
      </c>
      <c r="D1770" s="60" t="str">
        <f t="shared" si="158"/>
        <v/>
      </c>
      <c r="E1770" s="61" t="str">
        <f>IF(A1770="","",InterestRate/VLOOKUP(PaymentFrqcy,Mapping!$A:$B,2,FALSE))</f>
        <v/>
      </c>
      <c r="F1770" s="62" t="str">
        <f>IF(A1770="","",PMT(E1770,Duration*VLOOKUP(PaymentFrqcy,Mapping!A:B,2,FALSE),LoanAmount,,VLOOKUP(PaymentsDue,Mapping!$A:$B,2,FALSE)))</f>
        <v/>
      </c>
      <c r="G1770" s="62" t="str">
        <f>IF(A1770="","",PPMT(E1770,A1770,Duration*VLOOKUP(PaymentFrqcy,Mapping!A:B,2,FALSE),LoanAmount,,VLOOKUP(PaymentsDue,Mapping!$A:$B,2,FALSE)))</f>
        <v/>
      </c>
      <c r="H1770" s="62" t="str">
        <f>IF(A1770="","",IPMT(E1770,A1770,Duration*VLOOKUP(PaymentFrqcy,Mapping!$A:$B,2,FALSE),LoanAmount,,VLOOKUP(PaymentsDue,Mapping!$A:$B,2,FALSE)))</f>
        <v/>
      </c>
      <c r="I1770" s="58" t="str">
        <f t="shared" si="159"/>
        <v/>
      </c>
      <c r="J1770" s="12" t="str">
        <f t="shared" si="160"/>
        <v/>
      </c>
      <c r="K1770" s="78" t="str">
        <f t="shared" si="161"/>
        <v/>
      </c>
    </row>
    <row r="1771" spans="1:11" x14ac:dyDescent="0.2">
      <c r="A1771" s="12" t="str">
        <f>IFERROR(IF(A1770+1&lt;=Duration*VLOOKUP(PaymentFrqcy,Mapping!A:B,2,FALSE),A1770+1,""),"")</f>
        <v/>
      </c>
      <c r="B1771" s="58" t="str">
        <f t="shared" si="162"/>
        <v/>
      </c>
      <c r="C1771" s="59" t="str">
        <f t="shared" si="157"/>
        <v/>
      </c>
      <c r="D1771" s="60" t="str">
        <f t="shared" si="158"/>
        <v/>
      </c>
      <c r="E1771" s="61" t="str">
        <f>IF(A1771="","",InterestRate/VLOOKUP(PaymentFrqcy,Mapping!$A:$B,2,FALSE))</f>
        <v/>
      </c>
      <c r="F1771" s="62" t="str">
        <f>IF(A1771="","",PMT(E1771,Duration*VLOOKUP(PaymentFrqcy,Mapping!A:B,2,FALSE),LoanAmount,,VLOOKUP(PaymentsDue,Mapping!$A:$B,2,FALSE)))</f>
        <v/>
      </c>
      <c r="G1771" s="62" t="str">
        <f>IF(A1771="","",PPMT(E1771,A1771,Duration*VLOOKUP(PaymentFrqcy,Mapping!A:B,2,FALSE),LoanAmount,,VLOOKUP(PaymentsDue,Mapping!$A:$B,2,FALSE)))</f>
        <v/>
      </c>
      <c r="H1771" s="62" t="str">
        <f>IF(A1771="","",IPMT(E1771,A1771,Duration*VLOOKUP(PaymentFrqcy,Mapping!$A:$B,2,FALSE),LoanAmount,,VLOOKUP(PaymentsDue,Mapping!$A:$B,2,FALSE)))</f>
        <v/>
      </c>
      <c r="I1771" s="58" t="str">
        <f t="shared" si="159"/>
        <v/>
      </c>
      <c r="J1771" s="12" t="str">
        <f t="shared" si="160"/>
        <v/>
      </c>
      <c r="K1771" s="78" t="str">
        <f t="shared" si="161"/>
        <v/>
      </c>
    </row>
    <row r="1772" spans="1:11" x14ac:dyDescent="0.2">
      <c r="A1772" s="12" t="str">
        <f>IFERROR(IF(A1771+1&lt;=Duration*VLOOKUP(PaymentFrqcy,Mapping!A:B,2,FALSE),A1771+1,""),"")</f>
        <v/>
      </c>
      <c r="B1772" s="58" t="str">
        <f t="shared" si="162"/>
        <v/>
      </c>
      <c r="C1772" s="59" t="str">
        <f t="shared" si="157"/>
        <v/>
      </c>
      <c r="D1772" s="60" t="str">
        <f t="shared" si="158"/>
        <v/>
      </c>
      <c r="E1772" s="61" t="str">
        <f>IF(A1772="","",InterestRate/VLOOKUP(PaymentFrqcy,Mapping!$A:$B,2,FALSE))</f>
        <v/>
      </c>
      <c r="F1772" s="62" t="str">
        <f>IF(A1772="","",PMT(E1772,Duration*VLOOKUP(PaymentFrqcy,Mapping!A:B,2,FALSE),LoanAmount,,VLOOKUP(PaymentsDue,Mapping!$A:$B,2,FALSE)))</f>
        <v/>
      </c>
      <c r="G1772" s="62" t="str">
        <f>IF(A1772="","",PPMT(E1772,A1772,Duration*VLOOKUP(PaymentFrqcy,Mapping!A:B,2,FALSE),LoanAmount,,VLOOKUP(PaymentsDue,Mapping!$A:$B,2,FALSE)))</f>
        <v/>
      </c>
      <c r="H1772" s="62" t="str">
        <f>IF(A1772="","",IPMT(E1772,A1772,Duration*VLOOKUP(PaymentFrqcy,Mapping!$A:$B,2,FALSE),LoanAmount,,VLOOKUP(PaymentsDue,Mapping!$A:$B,2,FALSE)))</f>
        <v/>
      </c>
      <c r="I1772" s="58" t="str">
        <f t="shared" si="159"/>
        <v/>
      </c>
      <c r="J1772" s="12" t="str">
        <f t="shared" si="160"/>
        <v/>
      </c>
      <c r="K1772" s="78" t="str">
        <f t="shared" si="161"/>
        <v/>
      </c>
    </row>
    <row r="1773" spans="1:11" x14ac:dyDescent="0.2">
      <c r="A1773" s="12" t="str">
        <f>IFERROR(IF(A1772+1&lt;=Duration*VLOOKUP(PaymentFrqcy,Mapping!A:B,2,FALSE),A1772+1,""),"")</f>
        <v/>
      </c>
      <c r="B1773" s="58" t="str">
        <f t="shared" si="162"/>
        <v/>
      </c>
      <c r="C1773" s="59" t="str">
        <f t="shared" si="157"/>
        <v/>
      </c>
      <c r="D1773" s="60" t="str">
        <f t="shared" si="158"/>
        <v/>
      </c>
      <c r="E1773" s="61" t="str">
        <f>IF(A1773="","",InterestRate/VLOOKUP(PaymentFrqcy,Mapping!$A:$B,2,FALSE))</f>
        <v/>
      </c>
      <c r="F1773" s="62" t="str">
        <f>IF(A1773="","",PMT(E1773,Duration*VLOOKUP(PaymentFrqcy,Mapping!A:B,2,FALSE),LoanAmount,,VLOOKUP(PaymentsDue,Mapping!$A:$B,2,FALSE)))</f>
        <v/>
      </c>
      <c r="G1773" s="62" t="str">
        <f>IF(A1773="","",PPMT(E1773,A1773,Duration*VLOOKUP(PaymentFrqcy,Mapping!A:B,2,FALSE),LoanAmount,,VLOOKUP(PaymentsDue,Mapping!$A:$B,2,FALSE)))</f>
        <v/>
      </c>
      <c r="H1773" s="62" t="str">
        <f>IF(A1773="","",IPMT(E1773,A1773,Duration*VLOOKUP(PaymentFrqcy,Mapping!$A:$B,2,FALSE),LoanAmount,,VLOOKUP(PaymentsDue,Mapping!$A:$B,2,FALSE)))</f>
        <v/>
      </c>
      <c r="I1773" s="58" t="str">
        <f t="shared" si="159"/>
        <v/>
      </c>
      <c r="J1773" s="12" t="str">
        <f t="shared" si="160"/>
        <v/>
      </c>
      <c r="K1773" s="78" t="str">
        <f t="shared" si="161"/>
        <v/>
      </c>
    </row>
    <row r="1774" spans="1:11" x14ac:dyDescent="0.2">
      <c r="A1774" s="12" t="str">
        <f>IFERROR(IF(A1773+1&lt;=Duration*VLOOKUP(PaymentFrqcy,Mapping!A:B,2,FALSE),A1773+1,""),"")</f>
        <v/>
      </c>
      <c r="B1774" s="58" t="str">
        <f t="shared" si="162"/>
        <v/>
      </c>
      <c r="C1774" s="59" t="str">
        <f t="shared" ref="C1774:C1837" si="163">IF(AND(A1774&lt;&gt;"",PaymentFrqcy="Monthly"),DATE(YEAR(C1773),MONTH(C1773)+1,DAY(C1773)),IF(AND(A1774&lt;&gt;"",PaymentFrqcy="Quarterly"),DATE(YEAR(C1773),MONTH(C1773)+3,DAY(C1773)),IF(AND(A1774&lt;&gt;"",PaymentFrqcy="Semi-Annually"),DATE(YEAR(C1773),MONTH(C1773)+6,DAY(C1773)),"")))</f>
        <v/>
      </c>
      <c r="D1774" s="60" t="str">
        <f t="shared" ref="D1774:D1837" si="164">IFERROR(YEAR(C1774),"")</f>
        <v/>
      </c>
      <c r="E1774" s="61" t="str">
        <f>IF(A1774="","",InterestRate/VLOOKUP(PaymentFrqcy,Mapping!$A:$B,2,FALSE))</f>
        <v/>
      </c>
      <c r="F1774" s="62" t="str">
        <f>IF(A1774="","",PMT(E1774,Duration*VLOOKUP(PaymentFrqcy,Mapping!A:B,2,FALSE),LoanAmount,,VLOOKUP(PaymentsDue,Mapping!$A:$B,2,FALSE)))</f>
        <v/>
      </c>
      <c r="G1774" s="62" t="str">
        <f>IF(A1774="","",PPMT(E1774,A1774,Duration*VLOOKUP(PaymentFrqcy,Mapping!A:B,2,FALSE),LoanAmount,,VLOOKUP(PaymentsDue,Mapping!$A:$B,2,FALSE)))</f>
        <v/>
      </c>
      <c r="H1774" s="62" t="str">
        <f>IF(A1774="","",IPMT(E1774,A1774,Duration*VLOOKUP(PaymentFrqcy,Mapping!$A:$B,2,FALSE),LoanAmount,,VLOOKUP(PaymentsDue,Mapping!$A:$B,2,FALSE)))</f>
        <v/>
      </c>
      <c r="I1774" s="58" t="str">
        <f t="shared" ref="I1774:I1837" si="165">IFERROR(B1774+G1774,"")</f>
        <v/>
      </c>
      <c r="J1774" s="12" t="str">
        <f t="shared" ref="J1774:J1837" si="166">IF(A1774="","",MONTH(C1774))</f>
        <v/>
      </c>
      <c r="K1774" s="78" t="str">
        <f t="shared" ref="K1774:K1837" si="167">IF(A1774="","",YEAR(C1774))</f>
        <v/>
      </c>
    </row>
    <row r="1775" spans="1:11" x14ac:dyDescent="0.2">
      <c r="A1775" s="12" t="str">
        <f>IFERROR(IF(A1774+1&lt;=Duration*VLOOKUP(PaymentFrqcy,Mapping!A:B,2,FALSE),A1774+1,""),"")</f>
        <v/>
      </c>
      <c r="B1775" s="58" t="str">
        <f t="shared" si="162"/>
        <v/>
      </c>
      <c r="C1775" s="59" t="str">
        <f t="shared" si="163"/>
        <v/>
      </c>
      <c r="D1775" s="60" t="str">
        <f t="shared" si="164"/>
        <v/>
      </c>
      <c r="E1775" s="61" t="str">
        <f>IF(A1775="","",InterestRate/VLOOKUP(PaymentFrqcy,Mapping!$A:$B,2,FALSE))</f>
        <v/>
      </c>
      <c r="F1775" s="62" t="str">
        <f>IF(A1775="","",PMT(E1775,Duration*VLOOKUP(PaymentFrqcy,Mapping!A:B,2,FALSE),LoanAmount,,VLOOKUP(PaymentsDue,Mapping!$A:$B,2,FALSE)))</f>
        <v/>
      </c>
      <c r="G1775" s="62" t="str">
        <f>IF(A1775="","",PPMT(E1775,A1775,Duration*VLOOKUP(PaymentFrqcy,Mapping!A:B,2,FALSE),LoanAmount,,VLOOKUP(PaymentsDue,Mapping!$A:$B,2,FALSE)))</f>
        <v/>
      </c>
      <c r="H1775" s="62" t="str">
        <f>IF(A1775="","",IPMT(E1775,A1775,Duration*VLOOKUP(PaymentFrqcy,Mapping!$A:$B,2,FALSE),LoanAmount,,VLOOKUP(PaymentsDue,Mapping!$A:$B,2,FALSE)))</f>
        <v/>
      </c>
      <c r="I1775" s="58" t="str">
        <f t="shared" si="165"/>
        <v/>
      </c>
      <c r="J1775" s="12" t="str">
        <f t="shared" si="166"/>
        <v/>
      </c>
      <c r="K1775" s="78" t="str">
        <f t="shared" si="167"/>
        <v/>
      </c>
    </row>
    <row r="1776" spans="1:11" x14ac:dyDescent="0.2">
      <c r="A1776" s="12" t="str">
        <f>IFERROR(IF(A1775+1&lt;=Duration*VLOOKUP(PaymentFrqcy,Mapping!A:B,2,FALSE),A1775+1,""),"")</f>
        <v/>
      </c>
      <c r="B1776" s="58" t="str">
        <f t="shared" si="162"/>
        <v/>
      </c>
      <c r="C1776" s="59" t="str">
        <f t="shared" si="163"/>
        <v/>
      </c>
      <c r="D1776" s="60" t="str">
        <f t="shared" si="164"/>
        <v/>
      </c>
      <c r="E1776" s="61" t="str">
        <f>IF(A1776="","",InterestRate/VLOOKUP(PaymentFrqcy,Mapping!$A:$B,2,FALSE))</f>
        <v/>
      </c>
      <c r="F1776" s="62" t="str">
        <f>IF(A1776="","",PMT(E1776,Duration*VLOOKUP(PaymentFrqcy,Mapping!A:B,2,FALSE),LoanAmount,,VLOOKUP(PaymentsDue,Mapping!$A:$B,2,FALSE)))</f>
        <v/>
      </c>
      <c r="G1776" s="62" t="str">
        <f>IF(A1776="","",PPMT(E1776,A1776,Duration*VLOOKUP(PaymentFrqcy,Mapping!A:B,2,FALSE),LoanAmount,,VLOOKUP(PaymentsDue,Mapping!$A:$B,2,FALSE)))</f>
        <v/>
      </c>
      <c r="H1776" s="62" t="str">
        <f>IF(A1776="","",IPMT(E1776,A1776,Duration*VLOOKUP(PaymentFrqcy,Mapping!$A:$B,2,FALSE),LoanAmount,,VLOOKUP(PaymentsDue,Mapping!$A:$B,2,FALSE)))</f>
        <v/>
      </c>
      <c r="I1776" s="58" t="str">
        <f t="shared" si="165"/>
        <v/>
      </c>
      <c r="J1776" s="12" t="str">
        <f t="shared" si="166"/>
        <v/>
      </c>
      <c r="K1776" s="78" t="str">
        <f t="shared" si="167"/>
        <v/>
      </c>
    </row>
    <row r="1777" spans="1:11" x14ac:dyDescent="0.2">
      <c r="A1777" s="12" t="str">
        <f>IFERROR(IF(A1776+1&lt;=Duration*VLOOKUP(PaymentFrqcy,Mapping!A:B,2,FALSE),A1776+1,""),"")</f>
        <v/>
      </c>
      <c r="B1777" s="58" t="str">
        <f t="shared" si="162"/>
        <v/>
      </c>
      <c r="C1777" s="59" t="str">
        <f t="shared" si="163"/>
        <v/>
      </c>
      <c r="D1777" s="60" t="str">
        <f t="shared" si="164"/>
        <v/>
      </c>
      <c r="E1777" s="61" t="str">
        <f>IF(A1777="","",InterestRate/VLOOKUP(PaymentFrqcy,Mapping!$A:$B,2,FALSE))</f>
        <v/>
      </c>
      <c r="F1777" s="62" t="str">
        <f>IF(A1777="","",PMT(E1777,Duration*VLOOKUP(PaymentFrqcy,Mapping!A:B,2,FALSE),LoanAmount,,VLOOKUP(PaymentsDue,Mapping!$A:$B,2,FALSE)))</f>
        <v/>
      </c>
      <c r="G1777" s="62" t="str">
        <f>IF(A1777="","",PPMT(E1777,A1777,Duration*VLOOKUP(PaymentFrqcy,Mapping!A:B,2,FALSE),LoanAmount,,VLOOKUP(PaymentsDue,Mapping!$A:$B,2,FALSE)))</f>
        <v/>
      </c>
      <c r="H1777" s="62" t="str">
        <f>IF(A1777="","",IPMT(E1777,A1777,Duration*VLOOKUP(PaymentFrqcy,Mapping!$A:$B,2,FALSE),LoanAmount,,VLOOKUP(PaymentsDue,Mapping!$A:$B,2,FALSE)))</f>
        <v/>
      </c>
      <c r="I1777" s="58" t="str">
        <f t="shared" si="165"/>
        <v/>
      </c>
      <c r="J1777" s="12" t="str">
        <f t="shared" si="166"/>
        <v/>
      </c>
      <c r="K1777" s="78" t="str">
        <f t="shared" si="167"/>
        <v/>
      </c>
    </row>
    <row r="1778" spans="1:11" x14ac:dyDescent="0.2">
      <c r="A1778" s="12" t="str">
        <f>IFERROR(IF(A1777+1&lt;=Duration*VLOOKUP(PaymentFrqcy,Mapping!A:B,2,FALSE),A1777+1,""),"")</f>
        <v/>
      </c>
      <c r="B1778" s="58" t="str">
        <f t="shared" si="162"/>
        <v/>
      </c>
      <c r="C1778" s="59" t="str">
        <f t="shared" si="163"/>
        <v/>
      </c>
      <c r="D1778" s="60" t="str">
        <f t="shared" si="164"/>
        <v/>
      </c>
      <c r="E1778" s="61" t="str">
        <f>IF(A1778="","",InterestRate/VLOOKUP(PaymentFrqcy,Mapping!$A:$B,2,FALSE))</f>
        <v/>
      </c>
      <c r="F1778" s="62" t="str">
        <f>IF(A1778="","",PMT(E1778,Duration*VLOOKUP(PaymentFrqcy,Mapping!A:B,2,FALSE),LoanAmount,,VLOOKUP(PaymentsDue,Mapping!$A:$B,2,FALSE)))</f>
        <v/>
      </c>
      <c r="G1778" s="62" t="str">
        <f>IF(A1778="","",PPMT(E1778,A1778,Duration*VLOOKUP(PaymentFrqcy,Mapping!A:B,2,FALSE),LoanAmount,,VLOOKUP(PaymentsDue,Mapping!$A:$B,2,FALSE)))</f>
        <v/>
      </c>
      <c r="H1778" s="62" t="str">
        <f>IF(A1778="","",IPMT(E1778,A1778,Duration*VLOOKUP(PaymentFrqcy,Mapping!$A:$B,2,FALSE),LoanAmount,,VLOOKUP(PaymentsDue,Mapping!$A:$B,2,FALSE)))</f>
        <v/>
      </c>
      <c r="I1778" s="58" t="str">
        <f t="shared" si="165"/>
        <v/>
      </c>
      <c r="J1778" s="12" t="str">
        <f t="shared" si="166"/>
        <v/>
      </c>
      <c r="K1778" s="78" t="str">
        <f t="shared" si="167"/>
        <v/>
      </c>
    </row>
    <row r="1779" spans="1:11" x14ac:dyDescent="0.2">
      <c r="A1779" s="12" t="str">
        <f>IFERROR(IF(A1778+1&lt;=Duration*VLOOKUP(PaymentFrqcy,Mapping!A:B,2,FALSE),A1778+1,""),"")</f>
        <v/>
      </c>
      <c r="B1779" s="58" t="str">
        <f t="shared" si="162"/>
        <v/>
      </c>
      <c r="C1779" s="59" t="str">
        <f t="shared" si="163"/>
        <v/>
      </c>
      <c r="D1779" s="60" t="str">
        <f t="shared" si="164"/>
        <v/>
      </c>
      <c r="E1779" s="61" t="str">
        <f>IF(A1779="","",InterestRate/VLOOKUP(PaymentFrqcy,Mapping!$A:$B,2,FALSE))</f>
        <v/>
      </c>
      <c r="F1779" s="62" t="str">
        <f>IF(A1779="","",PMT(E1779,Duration*VLOOKUP(PaymentFrqcy,Mapping!A:B,2,FALSE),LoanAmount,,VLOOKUP(PaymentsDue,Mapping!$A:$B,2,FALSE)))</f>
        <v/>
      </c>
      <c r="G1779" s="62" t="str">
        <f>IF(A1779="","",PPMT(E1779,A1779,Duration*VLOOKUP(PaymentFrqcy,Mapping!A:B,2,FALSE),LoanAmount,,VLOOKUP(PaymentsDue,Mapping!$A:$B,2,FALSE)))</f>
        <v/>
      </c>
      <c r="H1779" s="62" t="str">
        <f>IF(A1779="","",IPMT(E1779,A1779,Duration*VLOOKUP(PaymentFrqcy,Mapping!$A:$B,2,FALSE),LoanAmount,,VLOOKUP(PaymentsDue,Mapping!$A:$B,2,FALSE)))</f>
        <v/>
      </c>
      <c r="I1779" s="58" t="str">
        <f t="shared" si="165"/>
        <v/>
      </c>
      <c r="J1779" s="12" t="str">
        <f t="shared" si="166"/>
        <v/>
      </c>
      <c r="K1779" s="78" t="str">
        <f t="shared" si="167"/>
        <v/>
      </c>
    </row>
    <row r="1780" spans="1:11" x14ac:dyDescent="0.2">
      <c r="A1780" s="12" t="str">
        <f>IFERROR(IF(A1779+1&lt;=Duration*VLOOKUP(PaymentFrqcy,Mapping!A:B,2,FALSE),A1779+1,""),"")</f>
        <v/>
      </c>
      <c r="B1780" s="58" t="str">
        <f t="shared" ref="B1780:B1843" si="168">IFERROR(IF(ROUNDDOWN(I1779,0)=0,"",I1779),"")</f>
        <v/>
      </c>
      <c r="C1780" s="59" t="str">
        <f t="shared" si="163"/>
        <v/>
      </c>
      <c r="D1780" s="60" t="str">
        <f t="shared" si="164"/>
        <v/>
      </c>
      <c r="E1780" s="61" t="str">
        <f>IF(A1780="","",InterestRate/VLOOKUP(PaymentFrqcy,Mapping!$A:$B,2,FALSE))</f>
        <v/>
      </c>
      <c r="F1780" s="62" t="str">
        <f>IF(A1780="","",PMT(E1780,Duration*VLOOKUP(PaymentFrqcy,Mapping!A:B,2,FALSE),LoanAmount,,VLOOKUP(PaymentsDue,Mapping!$A:$B,2,FALSE)))</f>
        <v/>
      </c>
      <c r="G1780" s="62" t="str">
        <f>IF(A1780="","",PPMT(E1780,A1780,Duration*VLOOKUP(PaymentFrqcy,Mapping!A:B,2,FALSE),LoanAmount,,VLOOKUP(PaymentsDue,Mapping!$A:$B,2,FALSE)))</f>
        <v/>
      </c>
      <c r="H1780" s="62" t="str">
        <f>IF(A1780="","",IPMT(E1780,A1780,Duration*VLOOKUP(PaymentFrqcy,Mapping!$A:$B,2,FALSE),LoanAmount,,VLOOKUP(PaymentsDue,Mapping!$A:$B,2,FALSE)))</f>
        <v/>
      </c>
      <c r="I1780" s="58" t="str">
        <f t="shared" si="165"/>
        <v/>
      </c>
      <c r="J1780" s="12" t="str">
        <f t="shared" si="166"/>
        <v/>
      </c>
      <c r="K1780" s="78" t="str">
        <f t="shared" si="167"/>
        <v/>
      </c>
    </row>
    <row r="1781" spans="1:11" x14ac:dyDescent="0.2">
      <c r="A1781" s="12" t="str">
        <f>IFERROR(IF(A1780+1&lt;=Duration*VLOOKUP(PaymentFrqcy,Mapping!A:B,2,FALSE),A1780+1,""),"")</f>
        <v/>
      </c>
      <c r="B1781" s="58" t="str">
        <f t="shared" si="168"/>
        <v/>
      </c>
      <c r="C1781" s="59" t="str">
        <f t="shared" si="163"/>
        <v/>
      </c>
      <c r="D1781" s="60" t="str">
        <f t="shared" si="164"/>
        <v/>
      </c>
      <c r="E1781" s="61" t="str">
        <f>IF(A1781="","",InterestRate/VLOOKUP(PaymentFrqcy,Mapping!$A:$B,2,FALSE))</f>
        <v/>
      </c>
      <c r="F1781" s="62" t="str">
        <f>IF(A1781="","",PMT(E1781,Duration*VLOOKUP(PaymentFrqcy,Mapping!A:B,2,FALSE),LoanAmount,,VLOOKUP(PaymentsDue,Mapping!$A:$B,2,FALSE)))</f>
        <v/>
      </c>
      <c r="G1781" s="62" t="str">
        <f>IF(A1781="","",PPMT(E1781,A1781,Duration*VLOOKUP(PaymentFrqcy,Mapping!A:B,2,FALSE),LoanAmount,,VLOOKUP(PaymentsDue,Mapping!$A:$B,2,FALSE)))</f>
        <v/>
      </c>
      <c r="H1781" s="62" t="str">
        <f>IF(A1781="","",IPMT(E1781,A1781,Duration*VLOOKUP(PaymentFrqcy,Mapping!$A:$B,2,FALSE),LoanAmount,,VLOOKUP(PaymentsDue,Mapping!$A:$B,2,FALSE)))</f>
        <v/>
      </c>
      <c r="I1781" s="58" t="str">
        <f t="shared" si="165"/>
        <v/>
      </c>
      <c r="J1781" s="12" t="str">
        <f t="shared" si="166"/>
        <v/>
      </c>
      <c r="K1781" s="78" t="str">
        <f t="shared" si="167"/>
        <v/>
      </c>
    </row>
    <row r="1782" spans="1:11" x14ac:dyDescent="0.2">
      <c r="A1782" s="12" t="str">
        <f>IFERROR(IF(A1781+1&lt;=Duration*VLOOKUP(PaymentFrqcy,Mapping!A:B,2,FALSE),A1781+1,""),"")</f>
        <v/>
      </c>
      <c r="B1782" s="58" t="str">
        <f t="shared" si="168"/>
        <v/>
      </c>
      <c r="C1782" s="59" t="str">
        <f t="shared" si="163"/>
        <v/>
      </c>
      <c r="D1782" s="60" t="str">
        <f t="shared" si="164"/>
        <v/>
      </c>
      <c r="E1782" s="61" t="str">
        <f>IF(A1782="","",InterestRate/VLOOKUP(PaymentFrqcy,Mapping!$A:$B,2,FALSE))</f>
        <v/>
      </c>
      <c r="F1782" s="62" t="str">
        <f>IF(A1782="","",PMT(E1782,Duration*VLOOKUP(PaymentFrqcy,Mapping!A:B,2,FALSE),LoanAmount,,VLOOKUP(PaymentsDue,Mapping!$A:$B,2,FALSE)))</f>
        <v/>
      </c>
      <c r="G1782" s="62" t="str">
        <f>IF(A1782="","",PPMT(E1782,A1782,Duration*VLOOKUP(PaymentFrqcy,Mapping!A:B,2,FALSE),LoanAmount,,VLOOKUP(PaymentsDue,Mapping!$A:$B,2,FALSE)))</f>
        <v/>
      </c>
      <c r="H1782" s="62" t="str">
        <f>IF(A1782="","",IPMT(E1782,A1782,Duration*VLOOKUP(PaymentFrqcy,Mapping!$A:$B,2,FALSE),LoanAmount,,VLOOKUP(PaymentsDue,Mapping!$A:$B,2,FALSE)))</f>
        <v/>
      </c>
      <c r="I1782" s="58" t="str">
        <f t="shared" si="165"/>
        <v/>
      </c>
      <c r="J1782" s="12" t="str">
        <f t="shared" si="166"/>
        <v/>
      </c>
      <c r="K1782" s="78" t="str">
        <f t="shared" si="167"/>
        <v/>
      </c>
    </row>
    <row r="1783" spans="1:11" x14ac:dyDescent="0.2">
      <c r="A1783" s="12" t="str">
        <f>IFERROR(IF(A1782+1&lt;=Duration*VLOOKUP(PaymentFrqcy,Mapping!A:B,2,FALSE),A1782+1,""),"")</f>
        <v/>
      </c>
      <c r="B1783" s="58" t="str">
        <f t="shared" si="168"/>
        <v/>
      </c>
      <c r="C1783" s="59" t="str">
        <f t="shared" si="163"/>
        <v/>
      </c>
      <c r="D1783" s="60" t="str">
        <f t="shared" si="164"/>
        <v/>
      </c>
      <c r="E1783" s="61" t="str">
        <f>IF(A1783="","",InterestRate/VLOOKUP(PaymentFrqcy,Mapping!$A:$B,2,FALSE))</f>
        <v/>
      </c>
      <c r="F1783" s="62" t="str">
        <f>IF(A1783="","",PMT(E1783,Duration*VLOOKUP(PaymentFrqcy,Mapping!A:B,2,FALSE),LoanAmount,,VLOOKUP(PaymentsDue,Mapping!$A:$B,2,FALSE)))</f>
        <v/>
      </c>
      <c r="G1783" s="62" t="str">
        <f>IF(A1783="","",PPMT(E1783,A1783,Duration*VLOOKUP(PaymentFrqcy,Mapping!A:B,2,FALSE),LoanAmount,,VLOOKUP(PaymentsDue,Mapping!$A:$B,2,FALSE)))</f>
        <v/>
      </c>
      <c r="H1783" s="62" t="str">
        <f>IF(A1783="","",IPMT(E1783,A1783,Duration*VLOOKUP(PaymentFrqcy,Mapping!$A:$B,2,FALSE),LoanAmount,,VLOOKUP(PaymentsDue,Mapping!$A:$B,2,FALSE)))</f>
        <v/>
      </c>
      <c r="I1783" s="58" t="str">
        <f t="shared" si="165"/>
        <v/>
      </c>
      <c r="J1783" s="12" t="str">
        <f t="shared" si="166"/>
        <v/>
      </c>
      <c r="K1783" s="78" t="str">
        <f t="shared" si="167"/>
        <v/>
      </c>
    </row>
    <row r="1784" spans="1:11" x14ac:dyDescent="0.2">
      <c r="A1784" s="12" t="str">
        <f>IFERROR(IF(A1783+1&lt;=Duration*VLOOKUP(PaymentFrqcy,Mapping!A:B,2,FALSE),A1783+1,""),"")</f>
        <v/>
      </c>
      <c r="B1784" s="58" t="str">
        <f t="shared" si="168"/>
        <v/>
      </c>
      <c r="C1784" s="59" t="str">
        <f t="shared" si="163"/>
        <v/>
      </c>
      <c r="D1784" s="60" t="str">
        <f t="shared" si="164"/>
        <v/>
      </c>
      <c r="E1784" s="61" t="str">
        <f>IF(A1784="","",InterestRate/VLOOKUP(PaymentFrqcy,Mapping!$A:$B,2,FALSE))</f>
        <v/>
      </c>
      <c r="F1784" s="62" t="str">
        <f>IF(A1784="","",PMT(E1784,Duration*VLOOKUP(PaymentFrqcy,Mapping!A:B,2,FALSE),LoanAmount,,VLOOKUP(PaymentsDue,Mapping!$A:$B,2,FALSE)))</f>
        <v/>
      </c>
      <c r="G1784" s="62" t="str">
        <f>IF(A1784="","",PPMT(E1784,A1784,Duration*VLOOKUP(PaymentFrqcy,Mapping!A:B,2,FALSE),LoanAmount,,VLOOKUP(PaymentsDue,Mapping!$A:$B,2,FALSE)))</f>
        <v/>
      </c>
      <c r="H1784" s="62" t="str">
        <f>IF(A1784="","",IPMT(E1784,A1784,Duration*VLOOKUP(PaymentFrqcy,Mapping!$A:$B,2,FALSE),LoanAmount,,VLOOKUP(PaymentsDue,Mapping!$A:$B,2,FALSE)))</f>
        <v/>
      </c>
      <c r="I1784" s="58" t="str">
        <f t="shared" si="165"/>
        <v/>
      </c>
      <c r="J1784" s="12" t="str">
        <f t="shared" si="166"/>
        <v/>
      </c>
      <c r="K1784" s="78" t="str">
        <f t="shared" si="167"/>
        <v/>
      </c>
    </row>
    <row r="1785" spans="1:11" x14ac:dyDescent="0.2">
      <c r="A1785" s="12" t="str">
        <f>IFERROR(IF(A1784+1&lt;=Duration*VLOOKUP(PaymentFrqcy,Mapping!A:B,2,FALSE),A1784+1,""),"")</f>
        <v/>
      </c>
      <c r="B1785" s="58" t="str">
        <f t="shared" si="168"/>
        <v/>
      </c>
      <c r="C1785" s="59" t="str">
        <f t="shared" si="163"/>
        <v/>
      </c>
      <c r="D1785" s="60" t="str">
        <f t="shared" si="164"/>
        <v/>
      </c>
      <c r="E1785" s="61" t="str">
        <f>IF(A1785="","",InterestRate/VLOOKUP(PaymentFrqcy,Mapping!$A:$B,2,FALSE))</f>
        <v/>
      </c>
      <c r="F1785" s="62" t="str">
        <f>IF(A1785="","",PMT(E1785,Duration*VLOOKUP(PaymentFrqcy,Mapping!A:B,2,FALSE),LoanAmount,,VLOOKUP(PaymentsDue,Mapping!$A:$B,2,FALSE)))</f>
        <v/>
      </c>
      <c r="G1785" s="62" t="str">
        <f>IF(A1785="","",PPMT(E1785,A1785,Duration*VLOOKUP(PaymentFrqcy,Mapping!A:B,2,FALSE),LoanAmount,,VLOOKUP(PaymentsDue,Mapping!$A:$B,2,FALSE)))</f>
        <v/>
      </c>
      <c r="H1785" s="62" t="str">
        <f>IF(A1785="","",IPMT(E1785,A1785,Duration*VLOOKUP(PaymentFrqcy,Mapping!$A:$B,2,FALSE),LoanAmount,,VLOOKUP(PaymentsDue,Mapping!$A:$B,2,FALSE)))</f>
        <v/>
      </c>
      <c r="I1785" s="58" t="str">
        <f t="shared" si="165"/>
        <v/>
      </c>
      <c r="J1785" s="12" t="str">
        <f t="shared" si="166"/>
        <v/>
      </c>
      <c r="K1785" s="78" t="str">
        <f t="shared" si="167"/>
        <v/>
      </c>
    </row>
    <row r="1786" spans="1:11" x14ac:dyDescent="0.2">
      <c r="A1786" s="12" t="str">
        <f>IFERROR(IF(A1785+1&lt;=Duration*VLOOKUP(PaymentFrqcy,Mapping!A:B,2,FALSE),A1785+1,""),"")</f>
        <v/>
      </c>
      <c r="B1786" s="58" t="str">
        <f t="shared" si="168"/>
        <v/>
      </c>
      <c r="C1786" s="59" t="str">
        <f t="shared" si="163"/>
        <v/>
      </c>
      <c r="D1786" s="60" t="str">
        <f t="shared" si="164"/>
        <v/>
      </c>
      <c r="E1786" s="61" t="str">
        <f>IF(A1786="","",InterestRate/VLOOKUP(PaymentFrqcy,Mapping!$A:$B,2,FALSE))</f>
        <v/>
      </c>
      <c r="F1786" s="62" t="str">
        <f>IF(A1786="","",PMT(E1786,Duration*VLOOKUP(PaymentFrqcy,Mapping!A:B,2,FALSE),LoanAmount,,VLOOKUP(PaymentsDue,Mapping!$A:$B,2,FALSE)))</f>
        <v/>
      </c>
      <c r="G1786" s="62" t="str">
        <f>IF(A1786="","",PPMT(E1786,A1786,Duration*VLOOKUP(PaymentFrqcy,Mapping!A:B,2,FALSE),LoanAmount,,VLOOKUP(PaymentsDue,Mapping!$A:$B,2,FALSE)))</f>
        <v/>
      </c>
      <c r="H1786" s="62" t="str">
        <f>IF(A1786="","",IPMT(E1786,A1786,Duration*VLOOKUP(PaymentFrqcy,Mapping!$A:$B,2,FALSE),LoanAmount,,VLOOKUP(PaymentsDue,Mapping!$A:$B,2,FALSE)))</f>
        <v/>
      </c>
      <c r="I1786" s="58" t="str">
        <f t="shared" si="165"/>
        <v/>
      </c>
      <c r="J1786" s="12" t="str">
        <f t="shared" si="166"/>
        <v/>
      </c>
      <c r="K1786" s="78" t="str">
        <f t="shared" si="167"/>
        <v/>
      </c>
    </row>
    <row r="1787" spans="1:11" x14ac:dyDescent="0.2">
      <c r="A1787" s="12" t="str">
        <f>IFERROR(IF(A1786+1&lt;=Duration*VLOOKUP(PaymentFrqcy,Mapping!A:B,2,FALSE),A1786+1,""),"")</f>
        <v/>
      </c>
      <c r="B1787" s="58" t="str">
        <f t="shared" si="168"/>
        <v/>
      </c>
      <c r="C1787" s="59" t="str">
        <f t="shared" si="163"/>
        <v/>
      </c>
      <c r="D1787" s="60" t="str">
        <f t="shared" si="164"/>
        <v/>
      </c>
      <c r="E1787" s="61" t="str">
        <f>IF(A1787="","",InterestRate/VLOOKUP(PaymentFrqcy,Mapping!$A:$B,2,FALSE))</f>
        <v/>
      </c>
      <c r="F1787" s="62" t="str">
        <f>IF(A1787="","",PMT(E1787,Duration*VLOOKUP(PaymentFrqcy,Mapping!A:B,2,FALSE),LoanAmount,,VLOOKUP(PaymentsDue,Mapping!$A:$B,2,FALSE)))</f>
        <v/>
      </c>
      <c r="G1787" s="62" t="str">
        <f>IF(A1787="","",PPMT(E1787,A1787,Duration*VLOOKUP(PaymentFrqcy,Mapping!A:B,2,FALSE),LoanAmount,,VLOOKUP(PaymentsDue,Mapping!$A:$B,2,FALSE)))</f>
        <v/>
      </c>
      <c r="H1787" s="62" t="str">
        <f>IF(A1787="","",IPMT(E1787,A1787,Duration*VLOOKUP(PaymentFrqcy,Mapping!$A:$B,2,FALSE),LoanAmount,,VLOOKUP(PaymentsDue,Mapping!$A:$B,2,FALSE)))</f>
        <v/>
      </c>
      <c r="I1787" s="58" t="str">
        <f t="shared" si="165"/>
        <v/>
      </c>
      <c r="J1787" s="12" t="str">
        <f t="shared" si="166"/>
        <v/>
      </c>
      <c r="K1787" s="78" t="str">
        <f t="shared" si="167"/>
        <v/>
      </c>
    </row>
    <row r="1788" spans="1:11" x14ac:dyDescent="0.2">
      <c r="A1788" s="12" t="str">
        <f>IFERROR(IF(A1787+1&lt;=Duration*VLOOKUP(PaymentFrqcy,Mapping!A:B,2,FALSE),A1787+1,""),"")</f>
        <v/>
      </c>
      <c r="B1788" s="58" t="str">
        <f t="shared" si="168"/>
        <v/>
      </c>
      <c r="C1788" s="59" t="str">
        <f t="shared" si="163"/>
        <v/>
      </c>
      <c r="D1788" s="60" t="str">
        <f t="shared" si="164"/>
        <v/>
      </c>
      <c r="E1788" s="61" t="str">
        <f>IF(A1788="","",InterestRate/VLOOKUP(PaymentFrqcy,Mapping!$A:$B,2,FALSE))</f>
        <v/>
      </c>
      <c r="F1788" s="62" t="str">
        <f>IF(A1788="","",PMT(E1788,Duration*VLOOKUP(PaymentFrqcy,Mapping!A:B,2,FALSE),LoanAmount,,VLOOKUP(PaymentsDue,Mapping!$A:$B,2,FALSE)))</f>
        <v/>
      </c>
      <c r="G1788" s="62" t="str">
        <f>IF(A1788="","",PPMT(E1788,A1788,Duration*VLOOKUP(PaymentFrqcy,Mapping!A:B,2,FALSE),LoanAmount,,VLOOKUP(PaymentsDue,Mapping!$A:$B,2,FALSE)))</f>
        <v/>
      </c>
      <c r="H1788" s="62" t="str">
        <f>IF(A1788="","",IPMT(E1788,A1788,Duration*VLOOKUP(PaymentFrqcy,Mapping!$A:$B,2,FALSE),LoanAmount,,VLOOKUP(PaymentsDue,Mapping!$A:$B,2,FALSE)))</f>
        <v/>
      </c>
      <c r="I1788" s="58" t="str">
        <f t="shared" si="165"/>
        <v/>
      </c>
      <c r="J1788" s="12" t="str">
        <f t="shared" si="166"/>
        <v/>
      </c>
      <c r="K1788" s="78" t="str">
        <f t="shared" si="167"/>
        <v/>
      </c>
    </row>
    <row r="1789" spans="1:11" x14ac:dyDescent="0.2">
      <c r="A1789" s="12" t="str">
        <f>IFERROR(IF(A1788+1&lt;=Duration*VLOOKUP(PaymentFrqcy,Mapping!A:B,2,FALSE),A1788+1,""),"")</f>
        <v/>
      </c>
      <c r="B1789" s="58" t="str">
        <f t="shared" si="168"/>
        <v/>
      </c>
      <c r="C1789" s="59" t="str">
        <f t="shared" si="163"/>
        <v/>
      </c>
      <c r="D1789" s="60" t="str">
        <f t="shared" si="164"/>
        <v/>
      </c>
      <c r="E1789" s="61" t="str">
        <f>IF(A1789="","",InterestRate/VLOOKUP(PaymentFrqcy,Mapping!$A:$B,2,FALSE))</f>
        <v/>
      </c>
      <c r="F1789" s="62" t="str">
        <f>IF(A1789="","",PMT(E1789,Duration*VLOOKUP(PaymentFrqcy,Mapping!A:B,2,FALSE),LoanAmount,,VLOOKUP(PaymentsDue,Mapping!$A:$B,2,FALSE)))</f>
        <v/>
      </c>
      <c r="G1789" s="62" t="str">
        <f>IF(A1789="","",PPMT(E1789,A1789,Duration*VLOOKUP(PaymentFrqcy,Mapping!A:B,2,FALSE),LoanAmount,,VLOOKUP(PaymentsDue,Mapping!$A:$B,2,FALSE)))</f>
        <v/>
      </c>
      <c r="H1789" s="62" t="str">
        <f>IF(A1789="","",IPMT(E1789,A1789,Duration*VLOOKUP(PaymentFrqcy,Mapping!$A:$B,2,FALSE),LoanAmount,,VLOOKUP(PaymentsDue,Mapping!$A:$B,2,FALSE)))</f>
        <v/>
      </c>
      <c r="I1789" s="58" t="str">
        <f t="shared" si="165"/>
        <v/>
      </c>
      <c r="J1789" s="12" t="str">
        <f t="shared" si="166"/>
        <v/>
      </c>
      <c r="K1789" s="78" t="str">
        <f t="shared" si="167"/>
        <v/>
      </c>
    </row>
    <row r="1790" spans="1:11" x14ac:dyDescent="0.2">
      <c r="A1790" s="12" t="str">
        <f>IFERROR(IF(A1789+1&lt;=Duration*VLOOKUP(PaymentFrqcy,Mapping!A:B,2,FALSE),A1789+1,""),"")</f>
        <v/>
      </c>
      <c r="B1790" s="58" t="str">
        <f t="shared" si="168"/>
        <v/>
      </c>
      <c r="C1790" s="59" t="str">
        <f t="shared" si="163"/>
        <v/>
      </c>
      <c r="D1790" s="60" t="str">
        <f t="shared" si="164"/>
        <v/>
      </c>
      <c r="E1790" s="61" t="str">
        <f>IF(A1790="","",InterestRate/VLOOKUP(PaymentFrqcy,Mapping!$A:$B,2,FALSE))</f>
        <v/>
      </c>
      <c r="F1790" s="62" t="str">
        <f>IF(A1790="","",PMT(E1790,Duration*VLOOKUP(PaymentFrqcy,Mapping!A:B,2,FALSE),LoanAmount,,VLOOKUP(PaymentsDue,Mapping!$A:$B,2,FALSE)))</f>
        <v/>
      </c>
      <c r="G1790" s="62" t="str">
        <f>IF(A1790="","",PPMT(E1790,A1790,Duration*VLOOKUP(PaymentFrqcy,Mapping!A:B,2,FALSE),LoanAmount,,VLOOKUP(PaymentsDue,Mapping!$A:$B,2,FALSE)))</f>
        <v/>
      </c>
      <c r="H1790" s="62" t="str">
        <f>IF(A1790="","",IPMT(E1790,A1790,Duration*VLOOKUP(PaymentFrqcy,Mapping!$A:$B,2,FALSE),LoanAmount,,VLOOKUP(PaymentsDue,Mapping!$A:$B,2,FALSE)))</f>
        <v/>
      </c>
      <c r="I1790" s="58" t="str">
        <f t="shared" si="165"/>
        <v/>
      </c>
      <c r="J1790" s="12" t="str">
        <f t="shared" si="166"/>
        <v/>
      </c>
      <c r="K1790" s="78" t="str">
        <f t="shared" si="167"/>
        <v/>
      </c>
    </row>
    <row r="1791" spans="1:11" x14ac:dyDescent="0.2">
      <c r="A1791" s="12" t="str">
        <f>IFERROR(IF(A1790+1&lt;=Duration*VLOOKUP(PaymentFrqcy,Mapping!A:B,2,FALSE),A1790+1,""),"")</f>
        <v/>
      </c>
      <c r="B1791" s="58" t="str">
        <f t="shared" si="168"/>
        <v/>
      </c>
      <c r="C1791" s="59" t="str">
        <f t="shared" si="163"/>
        <v/>
      </c>
      <c r="D1791" s="60" t="str">
        <f t="shared" si="164"/>
        <v/>
      </c>
      <c r="E1791" s="61" t="str">
        <f>IF(A1791="","",InterestRate/VLOOKUP(PaymentFrqcy,Mapping!$A:$B,2,FALSE))</f>
        <v/>
      </c>
      <c r="F1791" s="62" t="str">
        <f>IF(A1791="","",PMT(E1791,Duration*VLOOKUP(PaymentFrqcy,Mapping!A:B,2,FALSE),LoanAmount,,VLOOKUP(PaymentsDue,Mapping!$A:$B,2,FALSE)))</f>
        <v/>
      </c>
      <c r="G1791" s="62" t="str">
        <f>IF(A1791="","",PPMT(E1791,A1791,Duration*VLOOKUP(PaymentFrqcy,Mapping!A:B,2,FALSE),LoanAmount,,VLOOKUP(PaymentsDue,Mapping!$A:$B,2,FALSE)))</f>
        <v/>
      </c>
      <c r="H1791" s="62" t="str">
        <f>IF(A1791="","",IPMT(E1791,A1791,Duration*VLOOKUP(PaymentFrqcy,Mapping!$A:$B,2,FALSE),LoanAmount,,VLOOKUP(PaymentsDue,Mapping!$A:$B,2,FALSE)))</f>
        <v/>
      </c>
      <c r="I1791" s="58" t="str">
        <f t="shared" si="165"/>
        <v/>
      </c>
      <c r="J1791" s="12" t="str">
        <f t="shared" si="166"/>
        <v/>
      </c>
      <c r="K1791" s="78" t="str">
        <f t="shared" si="167"/>
        <v/>
      </c>
    </row>
    <row r="1792" spans="1:11" x14ac:dyDescent="0.2">
      <c r="A1792" s="12" t="str">
        <f>IFERROR(IF(A1791+1&lt;=Duration*VLOOKUP(PaymentFrqcy,Mapping!A:B,2,FALSE),A1791+1,""),"")</f>
        <v/>
      </c>
      <c r="B1792" s="58" t="str">
        <f t="shared" si="168"/>
        <v/>
      </c>
      <c r="C1792" s="59" t="str">
        <f t="shared" si="163"/>
        <v/>
      </c>
      <c r="D1792" s="60" t="str">
        <f t="shared" si="164"/>
        <v/>
      </c>
      <c r="E1792" s="61" t="str">
        <f>IF(A1792="","",InterestRate/VLOOKUP(PaymentFrqcy,Mapping!$A:$B,2,FALSE))</f>
        <v/>
      </c>
      <c r="F1792" s="62" t="str">
        <f>IF(A1792="","",PMT(E1792,Duration*VLOOKUP(PaymentFrqcy,Mapping!A:B,2,FALSE),LoanAmount,,VLOOKUP(PaymentsDue,Mapping!$A:$B,2,FALSE)))</f>
        <v/>
      </c>
      <c r="G1792" s="62" t="str">
        <f>IF(A1792="","",PPMT(E1792,A1792,Duration*VLOOKUP(PaymentFrqcy,Mapping!A:B,2,FALSE),LoanAmount,,VLOOKUP(PaymentsDue,Mapping!$A:$B,2,FALSE)))</f>
        <v/>
      </c>
      <c r="H1792" s="62" t="str">
        <f>IF(A1792="","",IPMT(E1792,A1792,Duration*VLOOKUP(PaymentFrqcy,Mapping!$A:$B,2,FALSE),LoanAmount,,VLOOKUP(PaymentsDue,Mapping!$A:$B,2,FALSE)))</f>
        <v/>
      </c>
      <c r="I1792" s="58" t="str">
        <f t="shared" si="165"/>
        <v/>
      </c>
      <c r="J1792" s="12" t="str">
        <f t="shared" si="166"/>
        <v/>
      </c>
      <c r="K1792" s="78" t="str">
        <f t="shared" si="167"/>
        <v/>
      </c>
    </row>
    <row r="1793" spans="1:11" x14ac:dyDescent="0.2">
      <c r="A1793" s="12" t="str">
        <f>IFERROR(IF(A1792+1&lt;=Duration*VLOOKUP(PaymentFrqcy,Mapping!A:B,2,FALSE),A1792+1,""),"")</f>
        <v/>
      </c>
      <c r="B1793" s="58" t="str">
        <f t="shared" si="168"/>
        <v/>
      </c>
      <c r="C1793" s="59" t="str">
        <f t="shared" si="163"/>
        <v/>
      </c>
      <c r="D1793" s="60" t="str">
        <f t="shared" si="164"/>
        <v/>
      </c>
      <c r="E1793" s="61" t="str">
        <f>IF(A1793="","",InterestRate/VLOOKUP(PaymentFrqcy,Mapping!$A:$B,2,FALSE))</f>
        <v/>
      </c>
      <c r="F1793" s="62" t="str">
        <f>IF(A1793="","",PMT(E1793,Duration*VLOOKUP(PaymentFrqcy,Mapping!A:B,2,FALSE),LoanAmount,,VLOOKUP(PaymentsDue,Mapping!$A:$B,2,FALSE)))</f>
        <v/>
      </c>
      <c r="G1793" s="62" t="str">
        <f>IF(A1793="","",PPMT(E1793,A1793,Duration*VLOOKUP(PaymentFrqcy,Mapping!A:B,2,FALSE),LoanAmount,,VLOOKUP(PaymentsDue,Mapping!$A:$B,2,FALSE)))</f>
        <v/>
      </c>
      <c r="H1793" s="62" t="str">
        <f>IF(A1793="","",IPMT(E1793,A1793,Duration*VLOOKUP(PaymentFrqcy,Mapping!$A:$B,2,FALSE),LoanAmount,,VLOOKUP(PaymentsDue,Mapping!$A:$B,2,FALSE)))</f>
        <v/>
      </c>
      <c r="I1793" s="58" t="str">
        <f t="shared" si="165"/>
        <v/>
      </c>
      <c r="J1793" s="12" t="str">
        <f t="shared" si="166"/>
        <v/>
      </c>
      <c r="K1793" s="78" t="str">
        <f t="shared" si="167"/>
        <v/>
      </c>
    </row>
    <row r="1794" spans="1:11" x14ac:dyDescent="0.2">
      <c r="A1794" s="12" t="str">
        <f>IFERROR(IF(A1793+1&lt;=Duration*VLOOKUP(PaymentFrqcy,Mapping!A:B,2,FALSE),A1793+1,""),"")</f>
        <v/>
      </c>
      <c r="B1794" s="58" t="str">
        <f t="shared" si="168"/>
        <v/>
      </c>
      <c r="C1794" s="59" t="str">
        <f t="shared" si="163"/>
        <v/>
      </c>
      <c r="D1794" s="60" t="str">
        <f t="shared" si="164"/>
        <v/>
      </c>
      <c r="E1794" s="61" t="str">
        <f>IF(A1794="","",InterestRate/VLOOKUP(PaymentFrqcy,Mapping!$A:$B,2,FALSE))</f>
        <v/>
      </c>
      <c r="F1794" s="62" t="str">
        <f>IF(A1794="","",PMT(E1794,Duration*VLOOKUP(PaymentFrqcy,Mapping!A:B,2,FALSE),LoanAmount,,VLOOKUP(PaymentsDue,Mapping!$A:$B,2,FALSE)))</f>
        <v/>
      </c>
      <c r="G1794" s="62" t="str">
        <f>IF(A1794="","",PPMT(E1794,A1794,Duration*VLOOKUP(PaymentFrqcy,Mapping!A:B,2,FALSE),LoanAmount,,VLOOKUP(PaymentsDue,Mapping!$A:$B,2,FALSE)))</f>
        <v/>
      </c>
      <c r="H1794" s="62" t="str">
        <f>IF(A1794="","",IPMT(E1794,A1794,Duration*VLOOKUP(PaymentFrqcy,Mapping!$A:$B,2,FALSE),LoanAmount,,VLOOKUP(PaymentsDue,Mapping!$A:$B,2,FALSE)))</f>
        <v/>
      </c>
      <c r="I1794" s="58" t="str">
        <f t="shared" si="165"/>
        <v/>
      </c>
      <c r="J1794" s="12" t="str">
        <f t="shared" si="166"/>
        <v/>
      </c>
      <c r="K1794" s="78" t="str">
        <f t="shared" si="167"/>
        <v/>
      </c>
    </row>
    <row r="1795" spans="1:11" x14ac:dyDescent="0.2">
      <c r="A1795" s="12" t="str">
        <f>IFERROR(IF(A1794+1&lt;=Duration*VLOOKUP(PaymentFrqcy,Mapping!A:B,2,FALSE),A1794+1,""),"")</f>
        <v/>
      </c>
      <c r="B1795" s="58" t="str">
        <f t="shared" si="168"/>
        <v/>
      </c>
      <c r="C1795" s="59" t="str">
        <f t="shared" si="163"/>
        <v/>
      </c>
      <c r="D1795" s="60" t="str">
        <f t="shared" si="164"/>
        <v/>
      </c>
      <c r="E1795" s="61" t="str">
        <f>IF(A1795="","",InterestRate/VLOOKUP(PaymentFrqcy,Mapping!$A:$B,2,FALSE))</f>
        <v/>
      </c>
      <c r="F1795" s="62" t="str">
        <f>IF(A1795="","",PMT(E1795,Duration*VLOOKUP(PaymentFrqcy,Mapping!A:B,2,FALSE),LoanAmount,,VLOOKUP(PaymentsDue,Mapping!$A:$B,2,FALSE)))</f>
        <v/>
      </c>
      <c r="G1795" s="62" t="str">
        <f>IF(A1795="","",PPMT(E1795,A1795,Duration*VLOOKUP(PaymentFrqcy,Mapping!A:B,2,FALSE),LoanAmount,,VLOOKUP(PaymentsDue,Mapping!$A:$B,2,FALSE)))</f>
        <v/>
      </c>
      <c r="H1795" s="62" t="str">
        <f>IF(A1795="","",IPMT(E1795,A1795,Duration*VLOOKUP(PaymentFrqcy,Mapping!$A:$B,2,FALSE),LoanAmount,,VLOOKUP(PaymentsDue,Mapping!$A:$B,2,FALSE)))</f>
        <v/>
      </c>
      <c r="I1795" s="58" t="str">
        <f t="shared" si="165"/>
        <v/>
      </c>
      <c r="J1795" s="12" t="str">
        <f t="shared" si="166"/>
        <v/>
      </c>
      <c r="K1795" s="78" t="str">
        <f t="shared" si="167"/>
        <v/>
      </c>
    </row>
    <row r="1796" spans="1:11" x14ac:dyDescent="0.2">
      <c r="A1796" s="12" t="str">
        <f>IFERROR(IF(A1795+1&lt;=Duration*VLOOKUP(PaymentFrqcy,Mapping!A:B,2,FALSE),A1795+1,""),"")</f>
        <v/>
      </c>
      <c r="B1796" s="58" t="str">
        <f t="shared" si="168"/>
        <v/>
      </c>
      <c r="C1796" s="59" t="str">
        <f t="shared" si="163"/>
        <v/>
      </c>
      <c r="D1796" s="60" t="str">
        <f t="shared" si="164"/>
        <v/>
      </c>
      <c r="E1796" s="61" t="str">
        <f>IF(A1796="","",InterestRate/VLOOKUP(PaymentFrqcy,Mapping!$A:$B,2,FALSE))</f>
        <v/>
      </c>
      <c r="F1796" s="62" t="str">
        <f>IF(A1796="","",PMT(E1796,Duration*VLOOKUP(PaymentFrqcy,Mapping!A:B,2,FALSE),LoanAmount,,VLOOKUP(PaymentsDue,Mapping!$A:$B,2,FALSE)))</f>
        <v/>
      </c>
      <c r="G1796" s="62" t="str">
        <f>IF(A1796="","",PPMT(E1796,A1796,Duration*VLOOKUP(PaymentFrqcy,Mapping!A:B,2,FALSE),LoanAmount,,VLOOKUP(PaymentsDue,Mapping!$A:$B,2,FALSE)))</f>
        <v/>
      </c>
      <c r="H1796" s="62" t="str">
        <f>IF(A1796="","",IPMT(E1796,A1796,Duration*VLOOKUP(PaymentFrqcy,Mapping!$A:$B,2,FALSE),LoanAmount,,VLOOKUP(PaymentsDue,Mapping!$A:$B,2,FALSE)))</f>
        <v/>
      </c>
      <c r="I1796" s="58" t="str">
        <f t="shared" si="165"/>
        <v/>
      </c>
      <c r="J1796" s="12" t="str">
        <f t="shared" si="166"/>
        <v/>
      </c>
      <c r="K1796" s="78" t="str">
        <f t="shared" si="167"/>
        <v/>
      </c>
    </row>
    <row r="1797" spans="1:11" x14ac:dyDescent="0.2">
      <c r="A1797" s="12" t="str">
        <f>IFERROR(IF(A1796+1&lt;=Duration*VLOOKUP(PaymentFrqcy,Mapping!A:B,2,FALSE),A1796+1,""),"")</f>
        <v/>
      </c>
      <c r="B1797" s="58" t="str">
        <f t="shared" si="168"/>
        <v/>
      </c>
      <c r="C1797" s="59" t="str">
        <f t="shared" si="163"/>
        <v/>
      </c>
      <c r="D1797" s="60" t="str">
        <f t="shared" si="164"/>
        <v/>
      </c>
      <c r="E1797" s="61" t="str">
        <f>IF(A1797="","",InterestRate/VLOOKUP(PaymentFrqcy,Mapping!$A:$B,2,FALSE))</f>
        <v/>
      </c>
      <c r="F1797" s="62" t="str">
        <f>IF(A1797="","",PMT(E1797,Duration*VLOOKUP(PaymentFrqcy,Mapping!A:B,2,FALSE),LoanAmount,,VLOOKUP(PaymentsDue,Mapping!$A:$B,2,FALSE)))</f>
        <v/>
      </c>
      <c r="G1797" s="62" t="str">
        <f>IF(A1797="","",PPMT(E1797,A1797,Duration*VLOOKUP(PaymentFrqcy,Mapping!A:B,2,FALSE),LoanAmount,,VLOOKUP(PaymentsDue,Mapping!$A:$B,2,FALSE)))</f>
        <v/>
      </c>
      <c r="H1797" s="62" t="str">
        <f>IF(A1797="","",IPMT(E1797,A1797,Duration*VLOOKUP(PaymentFrqcy,Mapping!$A:$B,2,FALSE),LoanAmount,,VLOOKUP(PaymentsDue,Mapping!$A:$B,2,FALSE)))</f>
        <v/>
      </c>
      <c r="I1797" s="58" t="str">
        <f t="shared" si="165"/>
        <v/>
      </c>
      <c r="J1797" s="12" t="str">
        <f t="shared" si="166"/>
        <v/>
      </c>
      <c r="K1797" s="78" t="str">
        <f t="shared" si="167"/>
        <v/>
      </c>
    </row>
    <row r="1798" spans="1:11" x14ac:dyDescent="0.2">
      <c r="A1798" s="12" t="str">
        <f>IFERROR(IF(A1797+1&lt;=Duration*VLOOKUP(PaymentFrqcy,Mapping!A:B,2,FALSE),A1797+1,""),"")</f>
        <v/>
      </c>
      <c r="B1798" s="58" t="str">
        <f t="shared" si="168"/>
        <v/>
      </c>
      <c r="C1798" s="59" t="str">
        <f t="shared" si="163"/>
        <v/>
      </c>
      <c r="D1798" s="60" t="str">
        <f t="shared" si="164"/>
        <v/>
      </c>
      <c r="E1798" s="61" t="str">
        <f>IF(A1798="","",InterestRate/VLOOKUP(PaymentFrqcy,Mapping!$A:$B,2,FALSE))</f>
        <v/>
      </c>
      <c r="F1798" s="62" t="str">
        <f>IF(A1798="","",PMT(E1798,Duration*VLOOKUP(PaymentFrqcy,Mapping!A:B,2,FALSE),LoanAmount,,VLOOKUP(PaymentsDue,Mapping!$A:$B,2,FALSE)))</f>
        <v/>
      </c>
      <c r="G1798" s="62" t="str">
        <f>IF(A1798="","",PPMT(E1798,A1798,Duration*VLOOKUP(PaymentFrqcy,Mapping!A:B,2,FALSE),LoanAmount,,VLOOKUP(PaymentsDue,Mapping!$A:$B,2,FALSE)))</f>
        <v/>
      </c>
      <c r="H1798" s="62" t="str">
        <f>IF(A1798="","",IPMT(E1798,A1798,Duration*VLOOKUP(PaymentFrqcy,Mapping!$A:$B,2,FALSE),LoanAmount,,VLOOKUP(PaymentsDue,Mapping!$A:$B,2,FALSE)))</f>
        <v/>
      </c>
      <c r="I1798" s="58" t="str">
        <f t="shared" si="165"/>
        <v/>
      </c>
      <c r="J1798" s="12" t="str">
        <f t="shared" si="166"/>
        <v/>
      </c>
      <c r="K1798" s="78" t="str">
        <f t="shared" si="167"/>
        <v/>
      </c>
    </row>
    <row r="1799" spans="1:11" x14ac:dyDescent="0.2">
      <c r="A1799" s="12" t="str">
        <f>IFERROR(IF(A1798+1&lt;=Duration*VLOOKUP(PaymentFrqcy,Mapping!A:B,2,FALSE),A1798+1,""),"")</f>
        <v/>
      </c>
      <c r="B1799" s="58" t="str">
        <f t="shared" si="168"/>
        <v/>
      </c>
      <c r="C1799" s="59" t="str">
        <f t="shared" si="163"/>
        <v/>
      </c>
      <c r="D1799" s="60" t="str">
        <f t="shared" si="164"/>
        <v/>
      </c>
      <c r="E1799" s="61" t="str">
        <f>IF(A1799="","",InterestRate/VLOOKUP(PaymentFrqcy,Mapping!$A:$B,2,FALSE))</f>
        <v/>
      </c>
      <c r="F1799" s="62" t="str">
        <f>IF(A1799="","",PMT(E1799,Duration*VLOOKUP(PaymentFrqcy,Mapping!A:B,2,FALSE),LoanAmount,,VLOOKUP(PaymentsDue,Mapping!$A:$B,2,FALSE)))</f>
        <v/>
      </c>
      <c r="G1799" s="62" t="str">
        <f>IF(A1799="","",PPMT(E1799,A1799,Duration*VLOOKUP(PaymentFrqcy,Mapping!A:B,2,FALSE),LoanAmount,,VLOOKUP(PaymentsDue,Mapping!$A:$B,2,FALSE)))</f>
        <v/>
      </c>
      <c r="H1799" s="62" t="str">
        <f>IF(A1799="","",IPMT(E1799,A1799,Duration*VLOOKUP(PaymentFrqcy,Mapping!$A:$B,2,FALSE),LoanAmount,,VLOOKUP(PaymentsDue,Mapping!$A:$B,2,FALSE)))</f>
        <v/>
      </c>
      <c r="I1799" s="58" t="str">
        <f t="shared" si="165"/>
        <v/>
      </c>
      <c r="J1799" s="12" t="str">
        <f t="shared" si="166"/>
        <v/>
      </c>
      <c r="K1799" s="78" t="str">
        <f t="shared" si="167"/>
        <v/>
      </c>
    </row>
    <row r="1800" spans="1:11" x14ac:dyDescent="0.2">
      <c r="A1800" s="12" t="str">
        <f>IFERROR(IF(A1799+1&lt;=Duration*VLOOKUP(PaymentFrqcy,Mapping!A:B,2,FALSE),A1799+1,""),"")</f>
        <v/>
      </c>
      <c r="B1800" s="58" t="str">
        <f t="shared" si="168"/>
        <v/>
      </c>
      <c r="C1800" s="59" t="str">
        <f t="shared" si="163"/>
        <v/>
      </c>
      <c r="D1800" s="60" t="str">
        <f t="shared" si="164"/>
        <v/>
      </c>
      <c r="E1800" s="61" t="str">
        <f>IF(A1800="","",InterestRate/VLOOKUP(PaymentFrqcy,Mapping!$A:$B,2,FALSE))</f>
        <v/>
      </c>
      <c r="F1800" s="62" t="str">
        <f>IF(A1800="","",PMT(E1800,Duration*VLOOKUP(PaymentFrqcy,Mapping!A:B,2,FALSE),LoanAmount,,VLOOKUP(PaymentsDue,Mapping!$A:$B,2,FALSE)))</f>
        <v/>
      </c>
      <c r="G1800" s="62" t="str">
        <f>IF(A1800="","",PPMT(E1800,A1800,Duration*VLOOKUP(PaymentFrqcy,Mapping!A:B,2,FALSE),LoanAmount,,VLOOKUP(PaymentsDue,Mapping!$A:$B,2,FALSE)))</f>
        <v/>
      </c>
      <c r="H1800" s="62" t="str">
        <f>IF(A1800="","",IPMT(E1800,A1800,Duration*VLOOKUP(PaymentFrqcy,Mapping!$A:$B,2,FALSE),LoanAmount,,VLOOKUP(PaymentsDue,Mapping!$A:$B,2,FALSE)))</f>
        <v/>
      </c>
      <c r="I1800" s="58" t="str">
        <f t="shared" si="165"/>
        <v/>
      </c>
      <c r="J1800" s="12" t="str">
        <f t="shared" si="166"/>
        <v/>
      </c>
      <c r="K1800" s="78" t="str">
        <f t="shared" si="167"/>
        <v/>
      </c>
    </row>
    <row r="1801" spans="1:11" x14ac:dyDescent="0.2">
      <c r="A1801" s="12" t="str">
        <f>IFERROR(IF(A1800+1&lt;=Duration*VLOOKUP(PaymentFrqcy,Mapping!A:B,2,FALSE),A1800+1,""),"")</f>
        <v/>
      </c>
      <c r="B1801" s="58" t="str">
        <f t="shared" si="168"/>
        <v/>
      </c>
      <c r="C1801" s="59" t="str">
        <f t="shared" si="163"/>
        <v/>
      </c>
      <c r="D1801" s="60" t="str">
        <f t="shared" si="164"/>
        <v/>
      </c>
      <c r="E1801" s="61" t="str">
        <f>IF(A1801="","",InterestRate/VLOOKUP(PaymentFrqcy,Mapping!$A:$B,2,FALSE))</f>
        <v/>
      </c>
      <c r="F1801" s="62" t="str">
        <f>IF(A1801="","",PMT(E1801,Duration*VLOOKUP(PaymentFrqcy,Mapping!A:B,2,FALSE),LoanAmount,,VLOOKUP(PaymentsDue,Mapping!$A:$B,2,FALSE)))</f>
        <v/>
      </c>
      <c r="G1801" s="62" t="str">
        <f>IF(A1801="","",PPMT(E1801,A1801,Duration*VLOOKUP(PaymentFrqcy,Mapping!A:B,2,FALSE),LoanAmount,,VLOOKUP(PaymentsDue,Mapping!$A:$B,2,FALSE)))</f>
        <v/>
      </c>
      <c r="H1801" s="62" t="str">
        <f>IF(A1801="","",IPMT(E1801,A1801,Duration*VLOOKUP(PaymentFrqcy,Mapping!$A:$B,2,FALSE),LoanAmount,,VLOOKUP(PaymentsDue,Mapping!$A:$B,2,FALSE)))</f>
        <v/>
      </c>
      <c r="I1801" s="58" t="str">
        <f t="shared" si="165"/>
        <v/>
      </c>
      <c r="J1801" s="12" t="str">
        <f t="shared" si="166"/>
        <v/>
      </c>
      <c r="K1801" s="78" t="str">
        <f t="shared" si="167"/>
        <v/>
      </c>
    </row>
    <row r="1802" spans="1:11" x14ac:dyDescent="0.2">
      <c r="A1802" s="12" t="str">
        <f>IFERROR(IF(A1801+1&lt;=Duration*VLOOKUP(PaymentFrqcy,Mapping!A:B,2,FALSE),A1801+1,""),"")</f>
        <v/>
      </c>
      <c r="B1802" s="58" t="str">
        <f t="shared" si="168"/>
        <v/>
      </c>
      <c r="C1802" s="59" t="str">
        <f t="shared" si="163"/>
        <v/>
      </c>
      <c r="D1802" s="60" t="str">
        <f t="shared" si="164"/>
        <v/>
      </c>
      <c r="E1802" s="61" t="str">
        <f>IF(A1802="","",InterestRate/VLOOKUP(PaymentFrqcy,Mapping!$A:$B,2,FALSE))</f>
        <v/>
      </c>
      <c r="F1802" s="62" t="str">
        <f>IF(A1802="","",PMT(E1802,Duration*VLOOKUP(PaymentFrqcy,Mapping!A:B,2,FALSE),LoanAmount,,VLOOKUP(PaymentsDue,Mapping!$A:$B,2,FALSE)))</f>
        <v/>
      </c>
      <c r="G1802" s="62" t="str">
        <f>IF(A1802="","",PPMT(E1802,A1802,Duration*VLOOKUP(PaymentFrqcy,Mapping!A:B,2,FALSE),LoanAmount,,VLOOKUP(PaymentsDue,Mapping!$A:$B,2,FALSE)))</f>
        <v/>
      </c>
      <c r="H1802" s="62" t="str">
        <f>IF(A1802="","",IPMT(E1802,A1802,Duration*VLOOKUP(PaymentFrqcy,Mapping!$A:$B,2,FALSE),LoanAmount,,VLOOKUP(PaymentsDue,Mapping!$A:$B,2,FALSE)))</f>
        <v/>
      </c>
      <c r="I1802" s="58" t="str">
        <f t="shared" si="165"/>
        <v/>
      </c>
      <c r="J1802" s="12" t="str">
        <f t="shared" si="166"/>
        <v/>
      </c>
      <c r="K1802" s="78" t="str">
        <f t="shared" si="167"/>
        <v/>
      </c>
    </row>
    <row r="1803" spans="1:11" x14ac:dyDescent="0.2">
      <c r="A1803" s="12" t="str">
        <f>IFERROR(IF(A1802+1&lt;=Duration*VLOOKUP(PaymentFrqcy,Mapping!A:B,2,FALSE),A1802+1,""),"")</f>
        <v/>
      </c>
      <c r="B1803" s="58" t="str">
        <f t="shared" si="168"/>
        <v/>
      </c>
      <c r="C1803" s="59" t="str">
        <f t="shared" si="163"/>
        <v/>
      </c>
      <c r="D1803" s="60" t="str">
        <f t="shared" si="164"/>
        <v/>
      </c>
      <c r="E1803" s="61" t="str">
        <f>IF(A1803="","",InterestRate/VLOOKUP(PaymentFrqcy,Mapping!$A:$B,2,FALSE))</f>
        <v/>
      </c>
      <c r="F1803" s="62" t="str">
        <f>IF(A1803="","",PMT(E1803,Duration*VLOOKUP(PaymentFrqcy,Mapping!A:B,2,FALSE),LoanAmount,,VLOOKUP(PaymentsDue,Mapping!$A:$B,2,FALSE)))</f>
        <v/>
      </c>
      <c r="G1803" s="62" t="str">
        <f>IF(A1803="","",PPMT(E1803,A1803,Duration*VLOOKUP(PaymentFrqcy,Mapping!A:B,2,FALSE),LoanAmount,,VLOOKUP(PaymentsDue,Mapping!$A:$B,2,FALSE)))</f>
        <v/>
      </c>
      <c r="H1803" s="62" t="str">
        <f>IF(A1803="","",IPMT(E1803,A1803,Duration*VLOOKUP(PaymentFrqcy,Mapping!$A:$B,2,FALSE),LoanAmount,,VLOOKUP(PaymentsDue,Mapping!$A:$B,2,FALSE)))</f>
        <v/>
      </c>
      <c r="I1803" s="58" t="str">
        <f t="shared" si="165"/>
        <v/>
      </c>
      <c r="J1803" s="12" t="str">
        <f t="shared" si="166"/>
        <v/>
      </c>
      <c r="K1803" s="78" t="str">
        <f t="shared" si="167"/>
        <v/>
      </c>
    </row>
    <row r="1804" spans="1:11" x14ac:dyDescent="0.2">
      <c r="A1804" s="12" t="str">
        <f>IFERROR(IF(A1803+1&lt;=Duration*VLOOKUP(PaymentFrqcy,Mapping!A:B,2,FALSE),A1803+1,""),"")</f>
        <v/>
      </c>
      <c r="B1804" s="58" t="str">
        <f t="shared" si="168"/>
        <v/>
      </c>
      <c r="C1804" s="59" t="str">
        <f t="shared" si="163"/>
        <v/>
      </c>
      <c r="D1804" s="60" t="str">
        <f t="shared" si="164"/>
        <v/>
      </c>
      <c r="E1804" s="61" t="str">
        <f>IF(A1804="","",InterestRate/VLOOKUP(PaymentFrqcy,Mapping!$A:$B,2,FALSE))</f>
        <v/>
      </c>
      <c r="F1804" s="62" t="str">
        <f>IF(A1804="","",PMT(E1804,Duration*VLOOKUP(PaymentFrqcy,Mapping!A:B,2,FALSE),LoanAmount,,VLOOKUP(PaymentsDue,Mapping!$A:$B,2,FALSE)))</f>
        <v/>
      </c>
      <c r="G1804" s="62" t="str">
        <f>IF(A1804="","",PPMT(E1804,A1804,Duration*VLOOKUP(PaymentFrqcy,Mapping!A:B,2,FALSE),LoanAmount,,VLOOKUP(PaymentsDue,Mapping!$A:$B,2,FALSE)))</f>
        <v/>
      </c>
      <c r="H1804" s="62" t="str">
        <f>IF(A1804="","",IPMT(E1804,A1804,Duration*VLOOKUP(PaymentFrqcy,Mapping!$A:$B,2,FALSE),LoanAmount,,VLOOKUP(PaymentsDue,Mapping!$A:$B,2,FALSE)))</f>
        <v/>
      </c>
      <c r="I1804" s="58" t="str">
        <f t="shared" si="165"/>
        <v/>
      </c>
      <c r="J1804" s="12" t="str">
        <f t="shared" si="166"/>
        <v/>
      </c>
      <c r="K1804" s="78" t="str">
        <f t="shared" si="167"/>
        <v/>
      </c>
    </row>
    <row r="1805" spans="1:11" x14ac:dyDescent="0.2">
      <c r="A1805" s="12" t="str">
        <f>IFERROR(IF(A1804+1&lt;=Duration*VLOOKUP(PaymentFrqcy,Mapping!A:B,2,FALSE),A1804+1,""),"")</f>
        <v/>
      </c>
      <c r="B1805" s="58" t="str">
        <f t="shared" si="168"/>
        <v/>
      </c>
      <c r="C1805" s="59" t="str">
        <f t="shared" si="163"/>
        <v/>
      </c>
      <c r="D1805" s="60" t="str">
        <f t="shared" si="164"/>
        <v/>
      </c>
      <c r="E1805" s="61" t="str">
        <f>IF(A1805="","",InterestRate/VLOOKUP(PaymentFrqcy,Mapping!$A:$B,2,FALSE))</f>
        <v/>
      </c>
      <c r="F1805" s="62" t="str">
        <f>IF(A1805="","",PMT(E1805,Duration*VLOOKUP(PaymentFrqcy,Mapping!A:B,2,FALSE),LoanAmount,,VLOOKUP(PaymentsDue,Mapping!$A:$B,2,FALSE)))</f>
        <v/>
      </c>
      <c r="G1805" s="62" t="str">
        <f>IF(A1805="","",PPMT(E1805,A1805,Duration*VLOOKUP(PaymentFrqcy,Mapping!A:B,2,FALSE),LoanAmount,,VLOOKUP(PaymentsDue,Mapping!$A:$B,2,FALSE)))</f>
        <v/>
      </c>
      <c r="H1805" s="62" t="str">
        <f>IF(A1805="","",IPMT(E1805,A1805,Duration*VLOOKUP(PaymentFrqcy,Mapping!$A:$B,2,FALSE),LoanAmount,,VLOOKUP(PaymentsDue,Mapping!$A:$B,2,FALSE)))</f>
        <v/>
      </c>
      <c r="I1805" s="58" t="str">
        <f t="shared" si="165"/>
        <v/>
      </c>
      <c r="J1805" s="12" t="str">
        <f t="shared" si="166"/>
        <v/>
      </c>
      <c r="K1805" s="78" t="str">
        <f t="shared" si="167"/>
        <v/>
      </c>
    </row>
    <row r="1806" spans="1:11" x14ac:dyDescent="0.2">
      <c r="A1806" s="12" t="str">
        <f>IFERROR(IF(A1805+1&lt;=Duration*VLOOKUP(PaymentFrqcy,Mapping!A:B,2,FALSE),A1805+1,""),"")</f>
        <v/>
      </c>
      <c r="B1806" s="58" t="str">
        <f t="shared" si="168"/>
        <v/>
      </c>
      <c r="C1806" s="59" t="str">
        <f t="shared" si="163"/>
        <v/>
      </c>
      <c r="D1806" s="60" t="str">
        <f t="shared" si="164"/>
        <v/>
      </c>
      <c r="E1806" s="61" t="str">
        <f>IF(A1806="","",InterestRate/VLOOKUP(PaymentFrqcy,Mapping!$A:$B,2,FALSE))</f>
        <v/>
      </c>
      <c r="F1806" s="62" t="str">
        <f>IF(A1806="","",PMT(E1806,Duration*VLOOKUP(PaymentFrqcy,Mapping!A:B,2,FALSE),LoanAmount,,VLOOKUP(PaymentsDue,Mapping!$A:$B,2,FALSE)))</f>
        <v/>
      </c>
      <c r="G1806" s="62" t="str">
        <f>IF(A1806="","",PPMT(E1806,A1806,Duration*VLOOKUP(PaymentFrqcy,Mapping!A:B,2,FALSE),LoanAmount,,VLOOKUP(PaymentsDue,Mapping!$A:$B,2,FALSE)))</f>
        <v/>
      </c>
      <c r="H1806" s="62" t="str">
        <f>IF(A1806="","",IPMT(E1806,A1806,Duration*VLOOKUP(PaymentFrqcy,Mapping!$A:$B,2,FALSE),LoanAmount,,VLOOKUP(PaymentsDue,Mapping!$A:$B,2,FALSE)))</f>
        <v/>
      </c>
      <c r="I1806" s="58" t="str">
        <f t="shared" si="165"/>
        <v/>
      </c>
      <c r="J1806" s="12" t="str">
        <f t="shared" si="166"/>
        <v/>
      </c>
      <c r="K1806" s="78" t="str">
        <f t="shared" si="167"/>
        <v/>
      </c>
    </row>
    <row r="1807" spans="1:11" x14ac:dyDescent="0.2">
      <c r="A1807" s="12" t="str">
        <f>IFERROR(IF(A1806+1&lt;=Duration*VLOOKUP(PaymentFrqcy,Mapping!A:B,2,FALSE),A1806+1,""),"")</f>
        <v/>
      </c>
      <c r="B1807" s="58" t="str">
        <f t="shared" si="168"/>
        <v/>
      </c>
      <c r="C1807" s="59" t="str">
        <f t="shared" si="163"/>
        <v/>
      </c>
      <c r="D1807" s="60" t="str">
        <f t="shared" si="164"/>
        <v/>
      </c>
      <c r="E1807" s="61" t="str">
        <f>IF(A1807="","",InterestRate/VLOOKUP(PaymentFrqcy,Mapping!$A:$B,2,FALSE))</f>
        <v/>
      </c>
      <c r="F1807" s="62" t="str">
        <f>IF(A1807="","",PMT(E1807,Duration*VLOOKUP(PaymentFrqcy,Mapping!A:B,2,FALSE),LoanAmount,,VLOOKUP(PaymentsDue,Mapping!$A:$B,2,FALSE)))</f>
        <v/>
      </c>
      <c r="G1807" s="62" t="str">
        <f>IF(A1807="","",PPMT(E1807,A1807,Duration*VLOOKUP(PaymentFrqcy,Mapping!A:B,2,FALSE),LoanAmount,,VLOOKUP(PaymentsDue,Mapping!$A:$B,2,FALSE)))</f>
        <v/>
      </c>
      <c r="H1807" s="62" t="str">
        <f>IF(A1807="","",IPMT(E1807,A1807,Duration*VLOOKUP(PaymentFrqcy,Mapping!$A:$B,2,FALSE),LoanAmount,,VLOOKUP(PaymentsDue,Mapping!$A:$B,2,FALSE)))</f>
        <v/>
      </c>
      <c r="I1807" s="58" t="str">
        <f t="shared" si="165"/>
        <v/>
      </c>
      <c r="J1807" s="12" t="str">
        <f t="shared" si="166"/>
        <v/>
      </c>
      <c r="K1807" s="78" t="str">
        <f t="shared" si="167"/>
        <v/>
      </c>
    </row>
    <row r="1808" spans="1:11" x14ac:dyDescent="0.2">
      <c r="A1808" s="12" t="str">
        <f>IFERROR(IF(A1807+1&lt;=Duration*VLOOKUP(PaymentFrqcy,Mapping!A:B,2,FALSE),A1807+1,""),"")</f>
        <v/>
      </c>
      <c r="B1808" s="58" t="str">
        <f t="shared" si="168"/>
        <v/>
      </c>
      <c r="C1808" s="59" t="str">
        <f t="shared" si="163"/>
        <v/>
      </c>
      <c r="D1808" s="60" t="str">
        <f t="shared" si="164"/>
        <v/>
      </c>
      <c r="E1808" s="61" t="str">
        <f>IF(A1808="","",InterestRate/VLOOKUP(PaymentFrqcy,Mapping!$A:$B,2,FALSE))</f>
        <v/>
      </c>
      <c r="F1808" s="62" t="str">
        <f>IF(A1808="","",PMT(E1808,Duration*VLOOKUP(PaymentFrqcy,Mapping!A:B,2,FALSE),LoanAmount,,VLOOKUP(PaymentsDue,Mapping!$A:$B,2,FALSE)))</f>
        <v/>
      </c>
      <c r="G1808" s="62" t="str">
        <f>IF(A1808="","",PPMT(E1808,A1808,Duration*VLOOKUP(PaymentFrqcy,Mapping!A:B,2,FALSE),LoanAmount,,VLOOKUP(PaymentsDue,Mapping!$A:$B,2,FALSE)))</f>
        <v/>
      </c>
      <c r="H1808" s="62" t="str">
        <f>IF(A1808="","",IPMT(E1808,A1808,Duration*VLOOKUP(PaymentFrqcy,Mapping!$A:$B,2,FALSE),LoanAmount,,VLOOKUP(PaymentsDue,Mapping!$A:$B,2,FALSE)))</f>
        <v/>
      </c>
      <c r="I1808" s="58" t="str">
        <f t="shared" si="165"/>
        <v/>
      </c>
      <c r="J1808" s="12" t="str">
        <f t="shared" si="166"/>
        <v/>
      </c>
      <c r="K1808" s="78" t="str">
        <f t="shared" si="167"/>
        <v/>
      </c>
    </row>
    <row r="1809" spans="1:11" x14ac:dyDescent="0.2">
      <c r="A1809" s="12" t="str">
        <f>IFERROR(IF(A1808+1&lt;=Duration*VLOOKUP(PaymentFrqcy,Mapping!A:B,2,FALSE),A1808+1,""),"")</f>
        <v/>
      </c>
      <c r="B1809" s="58" t="str">
        <f t="shared" si="168"/>
        <v/>
      </c>
      <c r="C1809" s="59" t="str">
        <f t="shared" si="163"/>
        <v/>
      </c>
      <c r="D1809" s="60" t="str">
        <f t="shared" si="164"/>
        <v/>
      </c>
      <c r="E1809" s="61" t="str">
        <f>IF(A1809="","",InterestRate/VLOOKUP(PaymentFrqcy,Mapping!$A:$B,2,FALSE))</f>
        <v/>
      </c>
      <c r="F1809" s="62" t="str">
        <f>IF(A1809="","",PMT(E1809,Duration*VLOOKUP(PaymentFrqcy,Mapping!A:B,2,FALSE),LoanAmount,,VLOOKUP(PaymentsDue,Mapping!$A:$B,2,FALSE)))</f>
        <v/>
      </c>
      <c r="G1809" s="62" t="str">
        <f>IF(A1809="","",PPMT(E1809,A1809,Duration*VLOOKUP(PaymentFrqcy,Mapping!A:B,2,FALSE),LoanAmount,,VLOOKUP(PaymentsDue,Mapping!$A:$B,2,FALSE)))</f>
        <v/>
      </c>
      <c r="H1809" s="62" t="str">
        <f>IF(A1809="","",IPMT(E1809,A1809,Duration*VLOOKUP(PaymentFrqcy,Mapping!$A:$B,2,FALSE),LoanAmount,,VLOOKUP(PaymentsDue,Mapping!$A:$B,2,FALSE)))</f>
        <v/>
      </c>
      <c r="I1809" s="58" t="str">
        <f t="shared" si="165"/>
        <v/>
      </c>
      <c r="J1809" s="12" t="str">
        <f t="shared" si="166"/>
        <v/>
      </c>
      <c r="K1809" s="78" t="str">
        <f t="shared" si="167"/>
        <v/>
      </c>
    </row>
    <row r="1810" spans="1:11" x14ac:dyDescent="0.2">
      <c r="A1810" s="12" t="str">
        <f>IFERROR(IF(A1809+1&lt;=Duration*VLOOKUP(PaymentFrqcy,Mapping!A:B,2,FALSE),A1809+1,""),"")</f>
        <v/>
      </c>
      <c r="B1810" s="58" t="str">
        <f t="shared" si="168"/>
        <v/>
      </c>
      <c r="C1810" s="59" t="str">
        <f t="shared" si="163"/>
        <v/>
      </c>
      <c r="D1810" s="60" t="str">
        <f t="shared" si="164"/>
        <v/>
      </c>
      <c r="E1810" s="61" t="str">
        <f>IF(A1810="","",InterestRate/VLOOKUP(PaymentFrqcy,Mapping!$A:$B,2,FALSE))</f>
        <v/>
      </c>
      <c r="F1810" s="62" t="str">
        <f>IF(A1810="","",PMT(E1810,Duration*VLOOKUP(PaymentFrqcy,Mapping!A:B,2,FALSE),LoanAmount,,VLOOKUP(PaymentsDue,Mapping!$A:$B,2,FALSE)))</f>
        <v/>
      </c>
      <c r="G1810" s="62" t="str">
        <f>IF(A1810="","",PPMT(E1810,A1810,Duration*VLOOKUP(PaymentFrqcy,Mapping!A:B,2,FALSE),LoanAmount,,VLOOKUP(PaymentsDue,Mapping!$A:$B,2,FALSE)))</f>
        <v/>
      </c>
      <c r="H1810" s="62" t="str">
        <f>IF(A1810="","",IPMT(E1810,A1810,Duration*VLOOKUP(PaymentFrqcy,Mapping!$A:$B,2,FALSE),LoanAmount,,VLOOKUP(PaymentsDue,Mapping!$A:$B,2,FALSE)))</f>
        <v/>
      </c>
      <c r="I1810" s="58" t="str">
        <f t="shared" si="165"/>
        <v/>
      </c>
      <c r="J1810" s="12" t="str">
        <f t="shared" si="166"/>
        <v/>
      </c>
      <c r="K1810" s="78" t="str">
        <f t="shared" si="167"/>
        <v/>
      </c>
    </row>
    <row r="1811" spans="1:11" x14ac:dyDescent="0.2">
      <c r="A1811" s="12" t="str">
        <f>IFERROR(IF(A1810+1&lt;=Duration*VLOOKUP(PaymentFrqcy,Mapping!A:B,2,FALSE),A1810+1,""),"")</f>
        <v/>
      </c>
      <c r="B1811" s="58" t="str">
        <f t="shared" si="168"/>
        <v/>
      </c>
      <c r="C1811" s="59" t="str">
        <f t="shared" si="163"/>
        <v/>
      </c>
      <c r="D1811" s="60" t="str">
        <f t="shared" si="164"/>
        <v/>
      </c>
      <c r="E1811" s="61" t="str">
        <f>IF(A1811="","",InterestRate/VLOOKUP(PaymentFrqcy,Mapping!$A:$B,2,FALSE))</f>
        <v/>
      </c>
      <c r="F1811" s="62" t="str">
        <f>IF(A1811="","",PMT(E1811,Duration*VLOOKUP(PaymentFrqcy,Mapping!A:B,2,FALSE),LoanAmount,,VLOOKUP(PaymentsDue,Mapping!$A:$B,2,FALSE)))</f>
        <v/>
      </c>
      <c r="G1811" s="62" t="str">
        <f>IF(A1811="","",PPMT(E1811,A1811,Duration*VLOOKUP(PaymentFrqcy,Mapping!A:B,2,FALSE),LoanAmount,,VLOOKUP(PaymentsDue,Mapping!$A:$B,2,FALSE)))</f>
        <v/>
      </c>
      <c r="H1811" s="62" t="str">
        <f>IF(A1811="","",IPMT(E1811,A1811,Duration*VLOOKUP(PaymentFrqcy,Mapping!$A:$B,2,FALSE),LoanAmount,,VLOOKUP(PaymentsDue,Mapping!$A:$B,2,FALSE)))</f>
        <v/>
      </c>
      <c r="I1811" s="58" t="str">
        <f t="shared" si="165"/>
        <v/>
      </c>
      <c r="J1811" s="12" t="str">
        <f t="shared" si="166"/>
        <v/>
      </c>
      <c r="K1811" s="78" t="str">
        <f t="shared" si="167"/>
        <v/>
      </c>
    </row>
    <row r="1812" spans="1:11" x14ac:dyDescent="0.2">
      <c r="A1812" s="12" t="str">
        <f>IFERROR(IF(A1811+1&lt;=Duration*VLOOKUP(PaymentFrqcy,Mapping!A:B,2,FALSE),A1811+1,""),"")</f>
        <v/>
      </c>
      <c r="B1812" s="58" t="str">
        <f t="shared" si="168"/>
        <v/>
      </c>
      <c r="C1812" s="59" t="str">
        <f t="shared" si="163"/>
        <v/>
      </c>
      <c r="D1812" s="60" t="str">
        <f t="shared" si="164"/>
        <v/>
      </c>
      <c r="E1812" s="61" t="str">
        <f>IF(A1812="","",InterestRate/VLOOKUP(PaymentFrqcy,Mapping!$A:$B,2,FALSE))</f>
        <v/>
      </c>
      <c r="F1812" s="62" t="str">
        <f>IF(A1812="","",PMT(E1812,Duration*VLOOKUP(PaymentFrqcy,Mapping!A:B,2,FALSE),LoanAmount,,VLOOKUP(PaymentsDue,Mapping!$A:$B,2,FALSE)))</f>
        <v/>
      </c>
      <c r="G1812" s="62" t="str">
        <f>IF(A1812="","",PPMT(E1812,A1812,Duration*VLOOKUP(PaymentFrqcy,Mapping!A:B,2,FALSE),LoanAmount,,VLOOKUP(PaymentsDue,Mapping!$A:$B,2,FALSE)))</f>
        <v/>
      </c>
      <c r="H1812" s="62" t="str">
        <f>IF(A1812="","",IPMT(E1812,A1812,Duration*VLOOKUP(PaymentFrqcy,Mapping!$A:$B,2,FALSE),LoanAmount,,VLOOKUP(PaymentsDue,Mapping!$A:$B,2,FALSE)))</f>
        <v/>
      </c>
      <c r="I1812" s="58" t="str">
        <f t="shared" si="165"/>
        <v/>
      </c>
      <c r="J1812" s="12" t="str">
        <f t="shared" si="166"/>
        <v/>
      </c>
      <c r="K1812" s="78" t="str">
        <f t="shared" si="167"/>
        <v/>
      </c>
    </row>
    <row r="1813" spans="1:11" x14ac:dyDescent="0.2">
      <c r="A1813" s="12" t="str">
        <f>IFERROR(IF(A1812+1&lt;=Duration*VLOOKUP(PaymentFrqcy,Mapping!A:B,2,FALSE),A1812+1,""),"")</f>
        <v/>
      </c>
      <c r="B1813" s="58" t="str">
        <f t="shared" si="168"/>
        <v/>
      </c>
      <c r="C1813" s="59" t="str">
        <f t="shared" si="163"/>
        <v/>
      </c>
      <c r="D1813" s="60" t="str">
        <f t="shared" si="164"/>
        <v/>
      </c>
      <c r="E1813" s="61" t="str">
        <f>IF(A1813="","",InterestRate/VLOOKUP(PaymentFrqcy,Mapping!$A:$B,2,FALSE))</f>
        <v/>
      </c>
      <c r="F1813" s="62" t="str">
        <f>IF(A1813="","",PMT(E1813,Duration*VLOOKUP(PaymentFrqcy,Mapping!A:B,2,FALSE),LoanAmount,,VLOOKUP(PaymentsDue,Mapping!$A:$B,2,FALSE)))</f>
        <v/>
      </c>
      <c r="G1813" s="62" t="str">
        <f>IF(A1813="","",PPMT(E1813,A1813,Duration*VLOOKUP(PaymentFrqcy,Mapping!A:B,2,FALSE),LoanAmount,,VLOOKUP(PaymentsDue,Mapping!$A:$B,2,FALSE)))</f>
        <v/>
      </c>
      <c r="H1813" s="62" t="str">
        <f>IF(A1813="","",IPMT(E1813,A1813,Duration*VLOOKUP(PaymentFrqcy,Mapping!$A:$B,2,FALSE),LoanAmount,,VLOOKUP(PaymentsDue,Mapping!$A:$B,2,FALSE)))</f>
        <v/>
      </c>
      <c r="I1813" s="58" t="str">
        <f t="shared" si="165"/>
        <v/>
      </c>
      <c r="J1813" s="12" t="str">
        <f t="shared" si="166"/>
        <v/>
      </c>
      <c r="K1813" s="78" t="str">
        <f t="shared" si="167"/>
        <v/>
      </c>
    </row>
    <row r="1814" spans="1:11" x14ac:dyDescent="0.2">
      <c r="A1814" s="12" t="str">
        <f>IFERROR(IF(A1813+1&lt;=Duration*VLOOKUP(PaymentFrqcy,Mapping!A:B,2,FALSE),A1813+1,""),"")</f>
        <v/>
      </c>
      <c r="B1814" s="58" t="str">
        <f t="shared" si="168"/>
        <v/>
      </c>
      <c r="C1814" s="59" t="str">
        <f t="shared" si="163"/>
        <v/>
      </c>
      <c r="D1814" s="60" t="str">
        <f t="shared" si="164"/>
        <v/>
      </c>
      <c r="E1814" s="61" t="str">
        <f>IF(A1814="","",InterestRate/VLOOKUP(PaymentFrqcy,Mapping!$A:$B,2,FALSE))</f>
        <v/>
      </c>
      <c r="F1814" s="62" t="str">
        <f>IF(A1814="","",PMT(E1814,Duration*VLOOKUP(PaymentFrqcy,Mapping!A:B,2,FALSE),LoanAmount,,VLOOKUP(PaymentsDue,Mapping!$A:$B,2,FALSE)))</f>
        <v/>
      </c>
      <c r="G1814" s="62" t="str">
        <f>IF(A1814="","",PPMT(E1814,A1814,Duration*VLOOKUP(PaymentFrqcy,Mapping!A:B,2,FALSE),LoanAmount,,VLOOKUP(PaymentsDue,Mapping!$A:$B,2,FALSE)))</f>
        <v/>
      </c>
      <c r="H1814" s="62" t="str">
        <f>IF(A1814="","",IPMT(E1814,A1814,Duration*VLOOKUP(PaymentFrqcy,Mapping!$A:$B,2,FALSE),LoanAmount,,VLOOKUP(PaymentsDue,Mapping!$A:$B,2,FALSE)))</f>
        <v/>
      </c>
      <c r="I1814" s="58" t="str">
        <f t="shared" si="165"/>
        <v/>
      </c>
      <c r="J1814" s="12" t="str">
        <f t="shared" si="166"/>
        <v/>
      </c>
      <c r="K1814" s="78" t="str">
        <f t="shared" si="167"/>
        <v/>
      </c>
    </row>
    <row r="1815" spans="1:11" x14ac:dyDescent="0.2">
      <c r="A1815" s="12" t="str">
        <f>IFERROR(IF(A1814+1&lt;=Duration*VLOOKUP(PaymentFrqcy,Mapping!A:B,2,FALSE),A1814+1,""),"")</f>
        <v/>
      </c>
      <c r="B1815" s="58" t="str">
        <f t="shared" si="168"/>
        <v/>
      </c>
      <c r="C1815" s="59" t="str">
        <f t="shared" si="163"/>
        <v/>
      </c>
      <c r="D1815" s="60" t="str">
        <f t="shared" si="164"/>
        <v/>
      </c>
      <c r="E1815" s="61" t="str">
        <f>IF(A1815="","",InterestRate/VLOOKUP(PaymentFrqcy,Mapping!$A:$B,2,FALSE))</f>
        <v/>
      </c>
      <c r="F1815" s="62" t="str">
        <f>IF(A1815="","",PMT(E1815,Duration*VLOOKUP(PaymentFrqcy,Mapping!A:B,2,FALSE),LoanAmount,,VLOOKUP(PaymentsDue,Mapping!$A:$B,2,FALSE)))</f>
        <v/>
      </c>
      <c r="G1815" s="62" t="str">
        <f>IF(A1815="","",PPMT(E1815,A1815,Duration*VLOOKUP(PaymentFrqcy,Mapping!A:B,2,FALSE),LoanAmount,,VLOOKUP(PaymentsDue,Mapping!$A:$B,2,FALSE)))</f>
        <v/>
      </c>
      <c r="H1815" s="62" t="str">
        <f>IF(A1815="","",IPMT(E1815,A1815,Duration*VLOOKUP(PaymentFrqcy,Mapping!$A:$B,2,FALSE),LoanAmount,,VLOOKUP(PaymentsDue,Mapping!$A:$B,2,FALSE)))</f>
        <v/>
      </c>
      <c r="I1815" s="58" t="str">
        <f t="shared" si="165"/>
        <v/>
      </c>
      <c r="J1815" s="12" t="str">
        <f t="shared" si="166"/>
        <v/>
      </c>
      <c r="K1815" s="78" t="str">
        <f t="shared" si="167"/>
        <v/>
      </c>
    </row>
    <row r="1816" spans="1:11" x14ac:dyDescent="0.2">
      <c r="A1816" s="12" t="str">
        <f>IFERROR(IF(A1815+1&lt;=Duration*VLOOKUP(PaymentFrqcy,Mapping!A:B,2,FALSE),A1815+1,""),"")</f>
        <v/>
      </c>
      <c r="B1816" s="58" t="str">
        <f t="shared" si="168"/>
        <v/>
      </c>
      <c r="C1816" s="59" t="str">
        <f t="shared" si="163"/>
        <v/>
      </c>
      <c r="D1816" s="60" t="str">
        <f t="shared" si="164"/>
        <v/>
      </c>
      <c r="E1816" s="61" t="str">
        <f>IF(A1816="","",InterestRate/VLOOKUP(PaymentFrqcy,Mapping!$A:$B,2,FALSE))</f>
        <v/>
      </c>
      <c r="F1816" s="62" t="str">
        <f>IF(A1816="","",PMT(E1816,Duration*VLOOKUP(PaymentFrqcy,Mapping!A:B,2,FALSE),LoanAmount,,VLOOKUP(PaymentsDue,Mapping!$A:$B,2,FALSE)))</f>
        <v/>
      </c>
      <c r="G1816" s="62" t="str">
        <f>IF(A1816="","",PPMT(E1816,A1816,Duration*VLOOKUP(PaymentFrqcy,Mapping!A:B,2,FALSE),LoanAmount,,VLOOKUP(PaymentsDue,Mapping!$A:$B,2,FALSE)))</f>
        <v/>
      </c>
      <c r="H1816" s="62" t="str">
        <f>IF(A1816="","",IPMT(E1816,A1816,Duration*VLOOKUP(PaymentFrqcy,Mapping!$A:$B,2,FALSE),LoanAmount,,VLOOKUP(PaymentsDue,Mapping!$A:$B,2,FALSE)))</f>
        <v/>
      </c>
      <c r="I1816" s="58" t="str">
        <f t="shared" si="165"/>
        <v/>
      </c>
      <c r="J1816" s="12" t="str">
        <f t="shared" si="166"/>
        <v/>
      </c>
      <c r="K1816" s="78" t="str">
        <f t="shared" si="167"/>
        <v/>
      </c>
    </row>
    <row r="1817" spans="1:11" x14ac:dyDescent="0.2">
      <c r="A1817" s="12" t="str">
        <f>IFERROR(IF(A1816+1&lt;=Duration*VLOOKUP(PaymentFrqcy,Mapping!A:B,2,FALSE),A1816+1,""),"")</f>
        <v/>
      </c>
      <c r="B1817" s="58" t="str">
        <f t="shared" si="168"/>
        <v/>
      </c>
      <c r="C1817" s="59" t="str">
        <f t="shared" si="163"/>
        <v/>
      </c>
      <c r="D1817" s="60" t="str">
        <f t="shared" si="164"/>
        <v/>
      </c>
      <c r="E1817" s="61" t="str">
        <f>IF(A1817="","",InterestRate/VLOOKUP(PaymentFrqcy,Mapping!$A:$B,2,FALSE))</f>
        <v/>
      </c>
      <c r="F1817" s="62" t="str">
        <f>IF(A1817="","",PMT(E1817,Duration*VLOOKUP(PaymentFrqcy,Mapping!A:B,2,FALSE),LoanAmount,,VLOOKUP(PaymentsDue,Mapping!$A:$B,2,FALSE)))</f>
        <v/>
      </c>
      <c r="G1817" s="62" t="str">
        <f>IF(A1817="","",PPMT(E1817,A1817,Duration*VLOOKUP(PaymentFrqcy,Mapping!A:B,2,FALSE),LoanAmount,,VLOOKUP(PaymentsDue,Mapping!$A:$B,2,FALSE)))</f>
        <v/>
      </c>
      <c r="H1817" s="62" t="str">
        <f>IF(A1817="","",IPMT(E1817,A1817,Duration*VLOOKUP(PaymentFrqcy,Mapping!$A:$B,2,FALSE),LoanAmount,,VLOOKUP(PaymentsDue,Mapping!$A:$B,2,FALSE)))</f>
        <v/>
      </c>
      <c r="I1817" s="58" t="str">
        <f t="shared" si="165"/>
        <v/>
      </c>
      <c r="J1817" s="12" t="str">
        <f t="shared" si="166"/>
        <v/>
      </c>
      <c r="K1817" s="78" t="str">
        <f t="shared" si="167"/>
        <v/>
      </c>
    </row>
    <row r="1818" spans="1:11" x14ac:dyDescent="0.2">
      <c r="A1818" s="12" t="str">
        <f>IFERROR(IF(A1817+1&lt;=Duration*VLOOKUP(PaymentFrqcy,Mapping!A:B,2,FALSE),A1817+1,""),"")</f>
        <v/>
      </c>
      <c r="B1818" s="58" t="str">
        <f t="shared" si="168"/>
        <v/>
      </c>
      <c r="C1818" s="59" t="str">
        <f t="shared" si="163"/>
        <v/>
      </c>
      <c r="D1818" s="60" t="str">
        <f t="shared" si="164"/>
        <v/>
      </c>
      <c r="E1818" s="61" t="str">
        <f>IF(A1818="","",InterestRate/VLOOKUP(PaymentFrqcy,Mapping!$A:$B,2,FALSE))</f>
        <v/>
      </c>
      <c r="F1818" s="62" t="str">
        <f>IF(A1818="","",PMT(E1818,Duration*VLOOKUP(PaymentFrqcy,Mapping!A:B,2,FALSE),LoanAmount,,VLOOKUP(PaymentsDue,Mapping!$A:$B,2,FALSE)))</f>
        <v/>
      </c>
      <c r="G1818" s="62" t="str">
        <f>IF(A1818="","",PPMT(E1818,A1818,Duration*VLOOKUP(PaymentFrqcy,Mapping!A:B,2,FALSE),LoanAmount,,VLOOKUP(PaymentsDue,Mapping!$A:$B,2,FALSE)))</f>
        <v/>
      </c>
      <c r="H1818" s="62" t="str">
        <f>IF(A1818="","",IPMT(E1818,A1818,Duration*VLOOKUP(PaymentFrqcy,Mapping!$A:$B,2,FALSE),LoanAmount,,VLOOKUP(PaymentsDue,Mapping!$A:$B,2,FALSE)))</f>
        <v/>
      </c>
      <c r="I1818" s="58" t="str">
        <f t="shared" si="165"/>
        <v/>
      </c>
      <c r="J1818" s="12" t="str">
        <f t="shared" si="166"/>
        <v/>
      </c>
      <c r="K1818" s="78" t="str">
        <f t="shared" si="167"/>
        <v/>
      </c>
    </row>
    <row r="1819" spans="1:11" x14ac:dyDescent="0.2">
      <c r="A1819" s="12" t="str">
        <f>IFERROR(IF(A1818+1&lt;=Duration*VLOOKUP(PaymentFrqcy,Mapping!A:B,2,FALSE),A1818+1,""),"")</f>
        <v/>
      </c>
      <c r="B1819" s="58" t="str">
        <f t="shared" si="168"/>
        <v/>
      </c>
      <c r="C1819" s="59" t="str">
        <f t="shared" si="163"/>
        <v/>
      </c>
      <c r="D1819" s="60" t="str">
        <f t="shared" si="164"/>
        <v/>
      </c>
      <c r="E1819" s="61" t="str">
        <f>IF(A1819="","",InterestRate/VLOOKUP(PaymentFrqcy,Mapping!$A:$B,2,FALSE))</f>
        <v/>
      </c>
      <c r="F1819" s="62" t="str">
        <f>IF(A1819="","",PMT(E1819,Duration*VLOOKUP(PaymentFrqcy,Mapping!A:B,2,FALSE),LoanAmount,,VLOOKUP(PaymentsDue,Mapping!$A:$B,2,FALSE)))</f>
        <v/>
      </c>
      <c r="G1819" s="62" t="str">
        <f>IF(A1819="","",PPMT(E1819,A1819,Duration*VLOOKUP(PaymentFrqcy,Mapping!A:B,2,FALSE),LoanAmount,,VLOOKUP(PaymentsDue,Mapping!$A:$B,2,FALSE)))</f>
        <v/>
      </c>
      <c r="H1819" s="62" t="str">
        <f>IF(A1819="","",IPMT(E1819,A1819,Duration*VLOOKUP(PaymentFrqcy,Mapping!$A:$B,2,FALSE),LoanAmount,,VLOOKUP(PaymentsDue,Mapping!$A:$B,2,FALSE)))</f>
        <v/>
      </c>
      <c r="I1819" s="58" t="str">
        <f t="shared" si="165"/>
        <v/>
      </c>
      <c r="J1819" s="12" t="str">
        <f t="shared" si="166"/>
        <v/>
      </c>
      <c r="K1819" s="78" t="str">
        <f t="shared" si="167"/>
        <v/>
      </c>
    </row>
    <row r="1820" spans="1:11" x14ac:dyDescent="0.2">
      <c r="A1820" s="12" t="str">
        <f>IFERROR(IF(A1819+1&lt;=Duration*VLOOKUP(PaymentFrqcy,Mapping!A:B,2,FALSE),A1819+1,""),"")</f>
        <v/>
      </c>
      <c r="B1820" s="58" t="str">
        <f t="shared" si="168"/>
        <v/>
      </c>
      <c r="C1820" s="59" t="str">
        <f t="shared" si="163"/>
        <v/>
      </c>
      <c r="D1820" s="60" t="str">
        <f t="shared" si="164"/>
        <v/>
      </c>
      <c r="E1820" s="61" t="str">
        <f>IF(A1820="","",InterestRate/VLOOKUP(PaymentFrqcy,Mapping!$A:$B,2,FALSE))</f>
        <v/>
      </c>
      <c r="F1820" s="62" t="str">
        <f>IF(A1820="","",PMT(E1820,Duration*VLOOKUP(PaymentFrqcy,Mapping!A:B,2,FALSE),LoanAmount,,VLOOKUP(PaymentsDue,Mapping!$A:$B,2,FALSE)))</f>
        <v/>
      </c>
      <c r="G1820" s="62" t="str">
        <f>IF(A1820="","",PPMT(E1820,A1820,Duration*VLOOKUP(PaymentFrqcy,Mapping!A:B,2,FALSE),LoanAmount,,VLOOKUP(PaymentsDue,Mapping!$A:$B,2,FALSE)))</f>
        <v/>
      </c>
      <c r="H1820" s="62" t="str">
        <f>IF(A1820="","",IPMT(E1820,A1820,Duration*VLOOKUP(PaymentFrqcy,Mapping!$A:$B,2,FALSE),LoanAmount,,VLOOKUP(PaymentsDue,Mapping!$A:$B,2,FALSE)))</f>
        <v/>
      </c>
      <c r="I1820" s="58" t="str">
        <f t="shared" si="165"/>
        <v/>
      </c>
      <c r="J1820" s="12" t="str">
        <f t="shared" si="166"/>
        <v/>
      </c>
      <c r="K1820" s="78" t="str">
        <f t="shared" si="167"/>
        <v/>
      </c>
    </row>
    <row r="1821" spans="1:11" x14ac:dyDescent="0.2">
      <c r="A1821" s="12" t="str">
        <f>IFERROR(IF(A1820+1&lt;=Duration*VLOOKUP(PaymentFrqcy,Mapping!A:B,2,FALSE),A1820+1,""),"")</f>
        <v/>
      </c>
      <c r="B1821" s="58" t="str">
        <f t="shared" si="168"/>
        <v/>
      </c>
      <c r="C1821" s="59" t="str">
        <f t="shared" si="163"/>
        <v/>
      </c>
      <c r="D1821" s="60" t="str">
        <f t="shared" si="164"/>
        <v/>
      </c>
      <c r="E1821" s="61" t="str">
        <f>IF(A1821="","",InterestRate/VLOOKUP(PaymentFrqcy,Mapping!$A:$B,2,FALSE))</f>
        <v/>
      </c>
      <c r="F1821" s="62" t="str">
        <f>IF(A1821="","",PMT(E1821,Duration*VLOOKUP(PaymentFrqcy,Mapping!A:B,2,FALSE),LoanAmount,,VLOOKUP(PaymentsDue,Mapping!$A:$B,2,FALSE)))</f>
        <v/>
      </c>
      <c r="G1821" s="62" t="str">
        <f>IF(A1821="","",PPMT(E1821,A1821,Duration*VLOOKUP(PaymentFrqcy,Mapping!A:B,2,FALSE),LoanAmount,,VLOOKUP(PaymentsDue,Mapping!$A:$B,2,FALSE)))</f>
        <v/>
      </c>
      <c r="H1821" s="62" t="str">
        <f>IF(A1821="","",IPMT(E1821,A1821,Duration*VLOOKUP(PaymentFrqcy,Mapping!$A:$B,2,FALSE),LoanAmount,,VLOOKUP(PaymentsDue,Mapping!$A:$B,2,FALSE)))</f>
        <v/>
      </c>
      <c r="I1821" s="58" t="str">
        <f t="shared" si="165"/>
        <v/>
      </c>
      <c r="J1821" s="12" t="str">
        <f t="shared" si="166"/>
        <v/>
      </c>
      <c r="K1821" s="78" t="str">
        <f t="shared" si="167"/>
        <v/>
      </c>
    </row>
    <row r="1822" spans="1:11" x14ac:dyDescent="0.2">
      <c r="A1822" s="12" t="str">
        <f>IFERROR(IF(A1821+1&lt;=Duration*VLOOKUP(PaymentFrqcy,Mapping!A:B,2,FALSE),A1821+1,""),"")</f>
        <v/>
      </c>
      <c r="B1822" s="58" t="str">
        <f t="shared" si="168"/>
        <v/>
      </c>
      <c r="C1822" s="59" t="str">
        <f t="shared" si="163"/>
        <v/>
      </c>
      <c r="D1822" s="60" t="str">
        <f t="shared" si="164"/>
        <v/>
      </c>
      <c r="E1822" s="61" t="str">
        <f>IF(A1822="","",InterestRate/VLOOKUP(PaymentFrqcy,Mapping!$A:$B,2,FALSE))</f>
        <v/>
      </c>
      <c r="F1822" s="62" t="str">
        <f>IF(A1822="","",PMT(E1822,Duration*VLOOKUP(PaymentFrqcy,Mapping!A:B,2,FALSE),LoanAmount,,VLOOKUP(PaymentsDue,Mapping!$A:$B,2,FALSE)))</f>
        <v/>
      </c>
      <c r="G1822" s="62" t="str">
        <f>IF(A1822="","",PPMT(E1822,A1822,Duration*VLOOKUP(PaymentFrqcy,Mapping!A:B,2,FALSE),LoanAmount,,VLOOKUP(PaymentsDue,Mapping!$A:$B,2,FALSE)))</f>
        <v/>
      </c>
      <c r="H1822" s="62" t="str">
        <f>IF(A1822="","",IPMT(E1822,A1822,Duration*VLOOKUP(PaymentFrqcy,Mapping!$A:$B,2,FALSE),LoanAmount,,VLOOKUP(PaymentsDue,Mapping!$A:$B,2,FALSE)))</f>
        <v/>
      </c>
      <c r="I1822" s="58" t="str">
        <f t="shared" si="165"/>
        <v/>
      </c>
      <c r="J1822" s="12" t="str">
        <f t="shared" si="166"/>
        <v/>
      </c>
      <c r="K1822" s="78" t="str">
        <f t="shared" si="167"/>
        <v/>
      </c>
    </row>
    <row r="1823" spans="1:11" x14ac:dyDescent="0.2">
      <c r="A1823" s="12" t="str">
        <f>IFERROR(IF(A1822+1&lt;=Duration*VLOOKUP(PaymentFrqcy,Mapping!A:B,2,FALSE),A1822+1,""),"")</f>
        <v/>
      </c>
      <c r="B1823" s="58" t="str">
        <f t="shared" si="168"/>
        <v/>
      </c>
      <c r="C1823" s="59" t="str">
        <f t="shared" si="163"/>
        <v/>
      </c>
      <c r="D1823" s="60" t="str">
        <f t="shared" si="164"/>
        <v/>
      </c>
      <c r="E1823" s="61" t="str">
        <f>IF(A1823="","",InterestRate/VLOOKUP(PaymentFrqcy,Mapping!$A:$B,2,FALSE))</f>
        <v/>
      </c>
      <c r="F1823" s="62" t="str">
        <f>IF(A1823="","",PMT(E1823,Duration*VLOOKUP(PaymentFrqcy,Mapping!A:B,2,FALSE),LoanAmount,,VLOOKUP(PaymentsDue,Mapping!$A:$B,2,FALSE)))</f>
        <v/>
      </c>
      <c r="G1823" s="62" t="str">
        <f>IF(A1823="","",PPMT(E1823,A1823,Duration*VLOOKUP(PaymentFrqcy,Mapping!A:B,2,FALSE),LoanAmount,,VLOOKUP(PaymentsDue,Mapping!$A:$B,2,FALSE)))</f>
        <v/>
      </c>
      <c r="H1823" s="62" t="str">
        <f>IF(A1823="","",IPMT(E1823,A1823,Duration*VLOOKUP(PaymentFrqcy,Mapping!$A:$B,2,FALSE),LoanAmount,,VLOOKUP(PaymentsDue,Mapping!$A:$B,2,FALSE)))</f>
        <v/>
      </c>
      <c r="I1823" s="58" t="str">
        <f t="shared" si="165"/>
        <v/>
      </c>
      <c r="J1823" s="12" t="str">
        <f t="shared" si="166"/>
        <v/>
      </c>
      <c r="K1823" s="78" t="str">
        <f t="shared" si="167"/>
        <v/>
      </c>
    </row>
    <row r="1824" spans="1:11" x14ac:dyDescent="0.2">
      <c r="A1824" s="12" t="str">
        <f>IFERROR(IF(A1823+1&lt;=Duration*VLOOKUP(PaymentFrqcy,Mapping!A:B,2,FALSE),A1823+1,""),"")</f>
        <v/>
      </c>
      <c r="B1824" s="58" t="str">
        <f t="shared" si="168"/>
        <v/>
      </c>
      <c r="C1824" s="59" t="str">
        <f t="shared" si="163"/>
        <v/>
      </c>
      <c r="D1824" s="60" t="str">
        <f t="shared" si="164"/>
        <v/>
      </c>
      <c r="E1824" s="61" t="str">
        <f>IF(A1824="","",InterestRate/VLOOKUP(PaymentFrqcy,Mapping!$A:$B,2,FALSE))</f>
        <v/>
      </c>
      <c r="F1824" s="62" t="str">
        <f>IF(A1824="","",PMT(E1824,Duration*VLOOKUP(PaymentFrqcy,Mapping!A:B,2,FALSE),LoanAmount,,VLOOKUP(PaymentsDue,Mapping!$A:$B,2,FALSE)))</f>
        <v/>
      </c>
      <c r="G1824" s="62" t="str">
        <f>IF(A1824="","",PPMT(E1824,A1824,Duration*VLOOKUP(PaymentFrqcy,Mapping!A:B,2,FALSE),LoanAmount,,VLOOKUP(PaymentsDue,Mapping!$A:$B,2,FALSE)))</f>
        <v/>
      </c>
      <c r="H1824" s="62" t="str">
        <f>IF(A1824="","",IPMT(E1824,A1824,Duration*VLOOKUP(PaymentFrqcy,Mapping!$A:$B,2,FALSE),LoanAmount,,VLOOKUP(PaymentsDue,Mapping!$A:$B,2,FALSE)))</f>
        <v/>
      </c>
      <c r="I1824" s="58" t="str">
        <f t="shared" si="165"/>
        <v/>
      </c>
      <c r="J1824" s="12" t="str">
        <f t="shared" si="166"/>
        <v/>
      </c>
      <c r="K1824" s="78" t="str">
        <f t="shared" si="167"/>
        <v/>
      </c>
    </row>
    <row r="1825" spans="1:11" x14ac:dyDescent="0.2">
      <c r="A1825" s="12" t="str">
        <f>IFERROR(IF(A1824+1&lt;=Duration*VLOOKUP(PaymentFrqcy,Mapping!A:B,2,FALSE),A1824+1,""),"")</f>
        <v/>
      </c>
      <c r="B1825" s="58" t="str">
        <f t="shared" si="168"/>
        <v/>
      </c>
      <c r="C1825" s="59" t="str">
        <f t="shared" si="163"/>
        <v/>
      </c>
      <c r="D1825" s="60" t="str">
        <f t="shared" si="164"/>
        <v/>
      </c>
      <c r="E1825" s="61" t="str">
        <f>IF(A1825="","",InterestRate/VLOOKUP(PaymentFrqcy,Mapping!$A:$B,2,FALSE))</f>
        <v/>
      </c>
      <c r="F1825" s="62" t="str">
        <f>IF(A1825="","",PMT(E1825,Duration*VLOOKUP(PaymentFrqcy,Mapping!A:B,2,FALSE),LoanAmount,,VLOOKUP(PaymentsDue,Mapping!$A:$B,2,FALSE)))</f>
        <v/>
      </c>
      <c r="G1825" s="62" t="str">
        <f>IF(A1825="","",PPMT(E1825,A1825,Duration*VLOOKUP(PaymentFrqcy,Mapping!A:B,2,FALSE),LoanAmount,,VLOOKUP(PaymentsDue,Mapping!$A:$B,2,FALSE)))</f>
        <v/>
      </c>
      <c r="H1825" s="62" t="str">
        <f>IF(A1825="","",IPMT(E1825,A1825,Duration*VLOOKUP(PaymentFrqcy,Mapping!$A:$B,2,FALSE),LoanAmount,,VLOOKUP(PaymentsDue,Mapping!$A:$B,2,FALSE)))</f>
        <v/>
      </c>
      <c r="I1825" s="58" t="str">
        <f t="shared" si="165"/>
        <v/>
      </c>
      <c r="J1825" s="12" t="str">
        <f t="shared" si="166"/>
        <v/>
      </c>
      <c r="K1825" s="78" t="str">
        <f t="shared" si="167"/>
        <v/>
      </c>
    </row>
    <row r="1826" spans="1:11" x14ac:dyDescent="0.2">
      <c r="A1826" s="12" t="str">
        <f>IFERROR(IF(A1825+1&lt;=Duration*VLOOKUP(PaymentFrqcy,Mapping!A:B,2,FALSE),A1825+1,""),"")</f>
        <v/>
      </c>
      <c r="B1826" s="58" t="str">
        <f t="shared" si="168"/>
        <v/>
      </c>
      <c r="C1826" s="59" t="str">
        <f t="shared" si="163"/>
        <v/>
      </c>
      <c r="D1826" s="60" t="str">
        <f t="shared" si="164"/>
        <v/>
      </c>
      <c r="E1826" s="61" t="str">
        <f>IF(A1826="","",InterestRate/VLOOKUP(PaymentFrqcy,Mapping!$A:$B,2,FALSE))</f>
        <v/>
      </c>
      <c r="F1826" s="62" t="str">
        <f>IF(A1826="","",PMT(E1826,Duration*VLOOKUP(PaymentFrqcy,Mapping!A:B,2,FALSE),LoanAmount,,VLOOKUP(PaymentsDue,Mapping!$A:$B,2,FALSE)))</f>
        <v/>
      </c>
      <c r="G1826" s="62" t="str">
        <f>IF(A1826="","",PPMT(E1826,A1826,Duration*VLOOKUP(PaymentFrqcy,Mapping!A:B,2,FALSE),LoanAmount,,VLOOKUP(PaymentsDue,Mapping!$A:$B,2,FALSE)))</f>
        <v/>
      </c>
      <c r="H1826" s="62" t="str">
        <f>IF(A1826="","",IPMT(E1826,A1826,Duration*VLOOKUP(PaymentFrqcy,Mapping!$A:$B,2,FALSE),LoanAmount,,VLOOKUP(PaymentsDue,Mapping!$A:$B,2,FALSE)))</f>
        <v/>
      </c>
      <c r="I1826" s="58" t="str">
        <f t="shared" si="165"/>
        <v/>
      </c>
      <c r="J1826" s="12" t="str">
        <f t="shared" si="166"/>
        <v/>
      </c>
      <c r="K1826" s="78" t="str">
        <f t="shared" si="167"/>
        <v/>
      </c>
    </row>
    <row r="1827" spans="1:11" x14ac:dyDescent="0.2">
      <c r="A1827" s="12" t="str">
        <f>IFERROR(IF(A1826+1&lt;=Duration*VLOOKUP(PaymentFrqcy,Mapping!A:B,2,FALSE),A1826+1,""),"")</f>
        <v/>
      </c>
      <c r="B1827" s="58" t="str">
        <f t="shared" si="168"/>
        <v/>
      </c>
      <c r="C1827" s="59" t="str">
        <f t="shared" si="163"/>
        <v/>
      </c>
      <c r="D1827" s="60" t="str">
        <f t="shared" si="164"/>
        <v/>
      </c>
      <c r="E1827" s="61" t="str">
        <f>IF(A1827="","",InterestRate/VLOOKUP(PaymentFrqcy,Mapping!$A:$B,2,FALSE))</f>
        <v/>
      </c>
      <c r="F1827" s="62" t="str">
        <f>IF(A1827="","",PMT(E1827,Duration*VLOOKUP(PaymentFrqcy,Mapping!A:B,2,FALSE),LoanAmount,,VLOOKUP(PaymentsDue,Mapping!$A:$B,2,FALSE)))</f>
        <v/>
      </c>
      <c r="G1827" s="62" t="str">
        <f>IF(A1827="","",PPMT(E1827,A1827,Duration*VLOOKUP(PaymentFrqcy,Mapping!A:B,2,FALSE),LoanAmount,,VLOOKUP(PaymentsDue,Mapping!$A:$B,2,FALSE)))</f>
        <v/>
      </c>
      <c r="H1827" s="62" t="str">
        <f>IF(A1827="","",IPMT(E1827,A1827,Duration*VLOOKUP(PaymentFrqcy,Mapping!$A:$B,2,FALSE),LoanAmount,,VLOOKUP(PaymentsDue,Mapping!$A:$B,2,FALSE)))</f>
        <v/>
      </c>
      <c r="I1827" s="58" t="str">
        <f t="shared" si="165"/>
        <v/>
      </c>
      <c r="J1827" s="12" t="str">
        <f t="shared" si="166"/>
        <v/>
      </c>
      <c r="K1827" s="78" t="str">
        <f t="shared" si="167"/>
        <v/>
      </c>
    </row>
    <row r="1828" spans="1:11" x14ac:dyDescent="0.2">
      <c r="A1828" s="12" t="str">
        <f>IFERROR(IF(A1827+1&lt;=Duration*VLOOKUP(PaymentFrqcy,Mapping!A:B,2,FALSE),A1827+1,""),"")</f>
        <v/>
      </c>
      <c r="B1828" s="58" t="str">
        <f t="shared" si="168"/>
        <v/>
      </c>
      <c r="C1828" s="59" t="str">
        <f t="shared" si="163"/>
        <v/>
      </c>
      <c r="D1828" s="60" t="str">
        <f t="shared" si="164"/>
        <v/>
      </c>
      <c r="E1828" s="61" t="str">
        <f>IF(A1828="","",InterestRate/VLOOKUP(PaymentFrqcy,Mapping!$A:$B,2,FALSE))</f>
        <v/>
      </c>
      <c r="F1828" s="62" t="str">
        <f>IF(A1828="","",PMT(E1828,Duration*VLOOKUP(PaymentFrqcy,Mapping!A:B,2,FALSE),LoanAmount,,VLOOKUP(PaymentsDue,Mapping!$A:$B,2,FALSE)))</f>
        <v/>
      </c>
      <c r="G1828" s="62" t="str">
        <f>IF(A1828="","",PPMT(E1828,A1828,Duration*VLOOKUP(PaymentFrqcy,Mapping!A:B,2,FALSE),LoanAmount,,VLOOKUP(PaymentsDue,Mapping!$A:$B,2,FALSE)))</f>
        <v/>
      </c>
      <c r="H1828" s="62" t="str">
        <f>IF(A1828="","",IPMT(E1828,A1828,Duration*VLOOKUP(PaymentFrqcy,Mapping!$A:$B,2,FALSE),LoanAmount,,VLOOKUP(PaymentsDue,Mapping!$A:$B,2,FALSE)))</f>
        <v/>
      </c>
      <c r="I1828" s="58" t="str">
        <f t="shared" si="165"/>
        <v/>
      </c>
      <c r="J1828" s="12" t="str">
        <f t="shared" si="166"/>
        <v/>
      </c>
      <c r="K1828" s="78" t="str">
        <f t="shared" si="167"/>
        <v/>
      </c>
    </row>
    <row r="1829" spans="1:11" x14ac:dyDescent="0.2">
      <c r="A1829" s="12" t="str">
        <f>IFERROR(IF(A1828+1&lt;=Duration*VLOOKUP(PaymentFrqcy,Mapping!A:B,2,FALSE),A1828+1,""),"")</f>
        <v/>
      </c>
      <c r="B1829" s="58" t="str">
        <f t="shared" si="168"/>
        <v/>
      </c>
      <c r="C1829" s="59" t="str">
        <f t="shared" si="163"/>
        <v/>
      </c>
      <c r="D1829" s="60" t="str">
        <f t="shared" si="164"/>
        <v/>
      </c>
      <c r="E1829" s="61" t="str">
        <f>IF(A1829="","",InterestRate/VLOOKUP(PaymentFrqcy,Mapping!$A:$B,2,FALSE))</f>
        <v/>
      </c>
      <c r="F1829" s="62" t="str">
        <f>IF(A1829="","",PMT(E1829,Duration*VLOOKUP(PaymentFrqcy,Mapping!A:B,2,FALSE),LoanAmount,,VLOOKUP(PaymentsDue,Mapping!$A:$B,2,FALSE)))</f>
        <v/>
      </c>
      <c r="G1829" s="62" t="str">
        <f>IF(A1829="","",PPMT(E1829,A1829,Duration*VLOOKUP(PaymentFrqcy,Mapping!A:B,2,FALSE),LoanAmount,,VLOOKUP(PaymentsDue,Mapping!$A:$B,2,FALSE)))</f>
        <v/>
      </c>
      <c r="H1829" s="62" t="str">
        <f>IF(A1829="","",IPMT(E1829,A1829,Duration*VLOOKUP(PaymentFrqcy,Mapping!$A:$B,2,FALSE),LoanAmount,,VLOOKUP(PaymentsDue,Mapping!$A:$B,2,FALSE)))</f>
        <v/>
      </c>
      <c r="I1829" s="58" t="str">
        <f t="shared" si="165"/>
        <v/>
      </c>
      <c r="J1829" s="12" t="str">
        <f t="shared" si="166"/>
        <v/>
      </c>
      <c r="K1829" s="78" t="str">
        <f t="shared" si="167"/>
        <v/>
      </c>
    </row>
    <row r="1830" spans="1:11" x14ac:dyDescent="0.2">
      <c r="A1830" s="12" t="str">
        <f>IFERROR(IF(A1829+1&lt;=Duration*VLOOKUP(PaymentFrqcy,Mapping!A:B,2,FALSE),A1829+1,""),"")</f>
        <v/>
      </c>
      <c r="B1830" s="58" t="str">
        <f t="shared" si="168"/>
        <v/>
      </c>
      <c r="C1830" s="59" t="str">
        <f t="shared" si="163"/>
        <v/>
      </c>
      <c r="D1830" s="60" t="str">
        <f t="shared" si="164"/>
        <v/>
      </c>
      <c r="E1830" s="61" t="str">
        <f>IF(A1830="","",InterestRate/VLOOKUP(PaymentFrqcy,Mapping!$A:$B,2,FALSE))</f>
        <v/>
      </c>
      <c r="F1830" s="62" t="str">
        <f>IF(A1830="","",PMT(E1830,Duration*VLOOKUP(PaymentFrqcy,Mapping!A:B,2,FALSE),LoanAmount,,VLOOKUP(PaymentsDue,Mapping!$A:$B,2,FALSE)))</f>
        <v/>
      </c>
      <c r="G1830" s="62" t="str">
        <f>IF(A1830="","",PPMT(E1830,A1830,Duration*VLOOKUP(PaymentFrqcy,Mapping!A:B,2,FALSE),LoanAmount,,VLOOKUP(PaymentsDue,Mapping!$A:$B,2,FALSE)))</f>
        <v/>
      </c>
      <c r="H1830" s="62" t="str">
        <f>IF(A1830="","",IPMT(E1830,A1830,Duration*VLOOKUP(PaymentFrqcy,Mapping!$A:$B,2,FALSE),LoanAmount,,VLOOKUP(PaymentsDue,Mapping!$A:$B,2,FALSE)))</f>
        <v/>
      </c>
      <c r="I1830" s="58" t="str">
        <f t="shared" si="165"/>
        <v/>
      </c>
      <c r="J1830" s="12" t="str">
        <f t="shared" si="166"/>
        <v/>
      </c>
      <c r="K1830" s="78" t="str">
        <f t="shared" si="167"/>
        <v/>
      </c>
    </row>
    <row r="1831" spans="1:11" x14ac:dyDescent="0.2">
      <c r="A1831" s="12" t="str">
        <f>IFERROR(IF(A1830+1&lt;=Duration*VLOOKUP(PaymentFrqcy,Mapping!A:B,2,FALSE),A1830+1,""),"")</f>
        <v/>
      </c>
      <c r="B1831" s="58" t="str">
        <f t="shared" si="168"/>
        <v/>
      </c>
      <c r="C1831" s="59" t="str">
        <f t="shared" si="163"/>
        <v/>
      </c>
      <c r="D1831" s="60" t="str">
        <f t="shared" si="164"/>
        <v/>
      </c>
      <c r="E1831" s="61" t="str">
        <f>IF(A1831="","",InterestRate/VLOOKUP(PaymentFrqcy,Mapping!$A:$B,2,FALSE))</f>
        <v/>
      </c>
      <c r="F1831" s="62" t="str">
        <f>IF(A1831="","",PMT(E1831,Duration*VLOOKUP(PaymentFrqcy,Mapping!A:B,2,FALSE),LoanAmount,,VLOOKUP(PaymentsDue,Mapping!$A:$B,2,FALSE)))</f>
        <v/>
      </c>
      <c r="G1831" s="62" t="str">
        <f>IF(A1831="","",PPMT(E1831,A1831,Duration*VLOOKUP(PaymentFrqcy,Mapping!A:B,2,FALSE),LoanAmount,,VLOOKUP(PaymentsDue,Mapping!$A:$B,2,FALSE)))</f>
        <v/>
      </c>
      <c r="H1831" s="62" t="str">
        <f>IF(A1831="","",IPMT(E1831,A1831,Duration*VLOOKUP(PaymentFrqcy,Mapping!$A:$B,2,FALSE),LoanAmount,,VLOOKUP(PaymentsDue,Mapping!$A:$B,2,FALSE)))</f>
        <v/>
      </c>
      <c r="I1831" s="58" t="str">
        <f t="shared" si="165"/>
        <v/>
      </c>
      <c r="J1831" s="12" t="str">
        <f t="shared" si="166"/>
        <v/>
      </c>
      <c r="K1831" s="78" t="str">
        <f t="shared" si="167"/>
        <v/>
      </c>
    </row>
    <row r="1832" spans="1:11" x14ac:dyDescent="0.2">
      <c r="A1832" s="12" t="str">
        <f>IFERROR(IF(A1831+1&lt;=Duration*VLOOKUP(PaymentFrqcy,Mapping!A:B,2,FALSE),A1831+1,""),"")</f>
        <v/>
      </c>
      <c r="B1832" s="58" t="str">
        <f t="shared" si="168"/>
        <v/>
      </c>
      <c r="C1832" s="59" t="str">
        <f t="shared" si="163"/>
        <v/>
      </c>
      <c r="D1832" s="60" t="str">
        <f t="shared" si="164"/>
        <v/>
      </c>
      <c r="E1832" s="61" t="str">
        <f>IF(A1832="","",InterestRate/VLOOKUP(PaymentFrqcy,Mapping!$A:$B,2,FALSE))</f>
        <v/>
      </c>
      <c r="F1832" s="62" t="str">
        <f>IF(A1832="","",PMT(E1832,Duration*VLOOKUP(PaymentFrqcy,Mapping!A:B,2,FALSE),LoanAmount,,VLOOKUP(PaymentsDue,Mapping!$A:$B,2,FALSE)))</f>
        <v/>
      </c>
      <c r="G1832" s="62" t="str">
        <f>IF(A1832="","",PPMT(E1832,A1832,Duration*VLOOKUP(PaymentFrqcy,Mapping!A:B,2,FALSE),LoanAmount,,VLOOKUP(PaymentsDue,Mapping!$A:$B,2,FALSE)))</f>
        <v/>
      </c>
      <c r="H1832" s="62" t="str">
        <f>IF(A1832="","",IPMT(E1832,A1832,Duration*VLOOKUP(PaymentFrqcy,Mapping!$A:$B,2,FALSE),LoanAmount,,VLOOKUP(PaymentsDue,Mapping!$A:$B,2,FALSE)))</f>
        <v/>
      </c>
      <c r="I1832" s="58" t="str">
        <f t="shared" si="165"/>
        <v/>
      </c>
      <c r="J1832" s="12" t="str">
        <f t="shared" si="166"/>
        <v/>
      </c>
      <c r="K1832" s="78" t="str">
        <f t="shared" si="167"/>
        <v/>
      </c>
    </row>
    <row r="1833" spans="1:11" x14ac:dyDescent="0.2">
      <c r="A1833" s="12" t="str">
        <f>IFERROR(IF(A1832+1&lt;=Duration*VLOOKUP(PaymentFrqcy,Mapping!A:B,2,FALSE),A1832+1,""),"")</f>
        <v/>
      </c>
      <c r="B1833" s="58" t="str">
        <f t="shared" si="168"/>
        <v/>
      </c>
      <c r="C1833" s="59" t="str">
        <f t="shared" si="163"/>
        <v/>
      </c>
      <c r="D1833" s="60" t="str">
        <f t="shared" si="164"/>
        <v/>
      </c>
      <c r="E1833" s="61" t="str">
        <f>IF(A1833="","",InterestRate/VLOOKUP(PaymentFrqcy,Mapping!$A:$B,2,FALSE))</f>
        <v/>
      </c>
      <c r="F1833" s="62" t="str">
        <f>IF(A1833="","",PMT(E1833,Duration*VLOOKUP(PaymentFrqcy,Mapping!A:B,2,FALSE),LoanAmount,,VLOOKUP(PaymentsDue,Mapping!$A:$B,2,FALSE)))</f>
        <v/>
      </c>
      <c r="G1833" s="62" t="str">
        <f>IF(A1833="","",PPMT(E1833,A1833,Duration*VLOOKUP(PaymentFrqcy,Mapping!A:B,2,FALSE),LoanAmount,,VLOOKUP(PaymentsDue,Mapping!$A:$B,2,FALSE)))</f>
        <v/>
      </c>
      <c r="H1833" s="62" t="str">
        <f>IF(A1833="","",IPMT(E1833,A1833,Duration*VLOOKUP(PaymentFrqcy,Mapping!$A:$B,2,FALSE),LoanAmount,,VLOOKUP(PaymentsDue,Mapping!$A:$B,2,FALSE)))</f>
        <v/>
      </c>
      <c r="I1833" s="58" t="str">
        <f t="shared" si="165"/>
        <v/>
      </c>
      <c r="J1833" s="12" t="str">
        <f t="shared" si="166"/>
        <v/>
      </c>
      <c r="K1833" s="78" t="str">
        <f t="shared" si="167"/>
        <v/>
      </c>
    </row>
    <row r="1834" spans="1:11" x14ac:dyDescent="0.2">
      <c r="A1834" s="12" t="str">
        <f>IFERROR(IF(A1833+1&lt;=Duration*VLOOKUP(PaymentFrqcy,Mapping!A:B,2,FALSE),A1833+1,""),"")</f>
        <v/>
      </c>
      <c r="B1834" s="58" t="str">
        <f t="shared" si="168"/>
        <v/>
      </c>
      <c r="C1834" s="59" t="str">
        <f t="shared" si="163"/>
        <v/>
      </c>
      <c r="D1834" s="60" t="str">
        <f t="shared" si="164"/>
        <v/>
      </c>
      <c r="E1834" s="61" t="str">
        <f>IF(A1834="","",InterestRate/VLOOKUP(PaymentFrqcy,Mapping!$A:$B,2,FALSE))</f>
        <v/>
      </c>
      <c r="F1834" s="62" t="str">
        <f>IF(A1834="","",PMT(E1834,Duration*VLOOKUP(PaymentFrqcy,Mapping!A:B,2,FALSE),LoanAmount,,VLOOKUP(PaymentsDue,Mapping!$A:$B,2,FALSE)))</f>
        <v/>
      </c>
      <c r="G1834" s="62" t="str">
        <f>IF(A1834="","",PPMT(E1834,A1834,Duration*VLOOKUP(PaymentFrqcy,Mapping!A:B,2,FALSE),LoanAmount,,VLOOKUP(PaymentsDue,Mapping!$A:$B,2,FALSE)))</f>
        <v/>
      </c>
      <c r="H1834" s="62" t="str">
        <f>IF(A1834="","",IPMT(E1834,A1834,Duration*VLOOKUP(PaymentFrqcy,Mapping!$A:$B,2,FALSE),LoanAmount,,VLOOKUP(PaymentsDue,Mapping!$A:$B,2,FALSE)))</f>
        <v/>
      </c>
      <c r="I1834" s="58" t="str">
        <f t="shared" si="165"/>
        <v/>
      </c>
      <c r="J1834" s="12" t="str">
        <f t="shared" si="166"/>
        <v/>
      </c>
      <c r="K1834" s="78" t="str">
        <f t="shared" si="167"/>
        <v/>
      </c>
    </row>
    <row r="1835" spans="1:11" x14ac:dyDescent="0.2">
      <c r="A1835" s="12" t="str">
        <f>IFERROR(IF(A1834+1&lt;=Duration*VLOOKUP(PaymentFrqcy,Mapping!A:B,2,FALSE),A1834+1,""),"")</f>
        <v/>
      </c>
      <c r="B1835" s="58" t="str">
        <f t="shared" si="168"/>
        <v/>
      </c>
      <c r="C1835" s="59" t="str">
        <f t="shared" si="163"/>
        <v/>
      </c>
      <c r="D1835" s="60" t="str">
        <f t="shared" si="164"/>
        <v/>
      </c>
      <c r="E1835" s="61" t="str">
        <f>IF(A1835="","",InterestRate/VLOOKUP(PaymentFrqcy,Mapping!$A:$B,2,FALSE))</f>
        <v/>
      </c>
      <c r="F1835" s="62" t="str">
        <f>IF(A1835="","",PMT(E1835,Duration*VLOOKUP(PaymentFrqcy,Mapping!A:B,2,FALSE),LoanAmount,,VLOOKUP(PaymentsDue,Mapping!$A:$B,2,FALSE)))</f>
        <v/>
      </c>
      <c r="G1835" s="62" t="str">
        <f>IF(A1835="","",PPMT(E1835,A1835,Duration*VLOOKUP(PaymentFrqcy,Mapping!A:B,2,FALSE),LoanAmount,,VLOOKUP(PaymentsDue,Mapping!$A:$B,2,FALSE)))</f>
        <v/>
      </c>
      <c r="H1835" s="62" t="str">
        <f>IF(A1835="","",IPMT(E1835,A1835,Duration*VLOOKUP(PaymentFrqcy,Mapping!$A:$B,2,FALSE),LoanAmount,,VLOOKUP(PaymentsDue,Mapping!$A:$B,2,FALSE)))</f>
        <v/>
      </c>
      <c r="I1835" s="58" t="str">
        <f t="shared" si="165"/>
        <v/>
      </c>
      <c r="J1835" s="12" t="str">
        <f t="shared" si="166"/>
        <v/>
      </c>
      <c r="K1835" s="78" t="str">
        <f t="shared" si="167"/>
        <v/>
      </c>
    </row>
    <row r="1836" spans="1:11" x14ac:dyDescent="0.2">
      <c r="A1836" s="12" t="str">
        <f>IFERROR(IF(A1835+1&lt;=Duration*VLOOKUP(PaymentFrqcy,Mapping!A:B,2,FALSE),A1835+1,""),"")</f>
        <v/>
      </c>
      <c r="B1836" s="58" t="str">
        <f t="shared" si="168"/>
        <v/>
      </c>
      <c r="C1836" s="59" t="str">
        <f t="shared" si="163"/>
        <v/>
      </c>
      <c r="D1836" s="60" t="str">
        <f t="shared" si="164"/>
        <v/>
      </c>
      <c r="E1836" s="61" t="str">
        <f>IF(A1836="","",InterestRate/VLOOKUP(PaymentFrqcy,Mapping!$A:$B,2,FALSE))</f>
        <v/>
      </c>
      <c r="F1836" s="62" t="str">
        <f>IF(A1836="","",PMT(E1836,Duration*VLOOKUP(PaymentFrqcy,Mapping!A:B,2,FALSE),LoanAmount,,VLOOKUP(PaymentsDue,Mapping!$A:$B,2,FALSE)))</f>
        <v/>
      </c>
      <c r="G1836" s="62" t="str">
        <f>IF(A1836="","",PPMT(E1836,A1836,Duration*VLOOKUP(PaymentFrqcy,Mapping!A:B,2,FALSE),LoanAmount,,VLOOKUP(PaymentsDue,Mapping!$A:$B,2,FALSE)))</f>
        <v/>
      </c>
      <c r="H1836" s="62" t="str">
        <f>IF(A1836="","",IPMT(E1836,A1836,Duration*VLOOKUP(PaymentFrqcy,Mapping!$A:$B,2,FALSE),LoanAmount,,VLOOKUP(PaymentsDue,Mapping!$A:$B,2,FALSE)))</f>
        <v/>
      </c>
      <c r="I1836" s="58" t="str">
        <f t="shared" si="165"/>
        <v/>
      </c>
      <c r="J1836" s="12" t="str">
        <f t="shared" si="166"/>
        <v/>
      </c>
      <c r="K1836" s="78" t="str">
        <f t="shared" si="167"/>
        <v/>
      </c>
    </row>
    <row r="1837" spans="1:11" x14ac:dyDescent="0.2">
      <c r="A1837" s="12" t="str">
        <f>IFERROR(IF(A1836+1&lt;=Duration*VLOOKUP(PaymentFrqcy,Mapping!A:B,2,FALSE),A1836+1,""),"")</f>
        <v/>
      </c>
      <c r="B1837" s="58" t="str">
        <f t="shared" si="168"/>
        <v/>
      </c>
      <c r="C1837" s="59" t="str">
        <f t="shared" si="163"/>
        <v/>
      </c>
      <c r="D1837" s="60" t="str">
        <f t="shared" si="164"/>
        <v/>
      </c>
      <c r="E1837" s="61" t="str">
        <f>IF(A1837="","",InterestRate/VLOOKUP(PaymentFrqcy,Mapping!$A:$B,2,FALSE))</f>
        <v/>
      </c>
      <c r="F1837" s="62" t="str">
        <f>IF(A1837="","",PMT(E1837,Duration*VLOOKUP(PaymentFrqcy,Mapping!A:B,2,FALSE),LoanAmount,,VLOOKUP(PaymentsDue,Mapping!$A:$B,2,FALSE)))</f>
        <v/>
      </c>
      <c r="G1837" s="62" t="str">
        <f>IF(A1837="","",PPMT(E1837,A1837,Duration*VLOOKUP(PaymentFrqcy,Mapping!A:B,2,FALSE),LoanAmount,,VLOOKUP(PaymentsDue,Mapping!$A:$B,2,FALSE)))</f>
        <v/>
      </c>
      <c r="H1837" s="62" t="str">
        <f>IF(A1837="","",IPMT(E1837,A1837,Duration*VLOOKUP(PaymentFrqcy,Mapping!$A:$B,2,FALSE),LoanAmount,,VLOOKUP(PaymentsDue,Mapping!$A:$B,2,FALSE)))</f>
        <v/>
      </c>
      <c r="I1837" s="58" t="str">
        <f t="shared" si="165"/>
        <v/>
      </c>
      <c r="J1837" s="12" t="str">
        <f t="shared" si="166"/>
        <v/>
      </c>
      <c r="K1837" s="78" t="str">
        <f t="shared" si="167"/>
        <v/>
      </c>
    </row>
    <row r="1838" spans="1:11" x14ac:dyDescent="0.2">
      <c r="A1838" s="12" t="str">
        <f>IFERROR(IF(A1837+1&lt;=Duration*VLOOKUP(PaymentFrqcy,Mapping!A:B,2,FALSE),A1837+1,""),"")</f>
        <v/>
      </c>
      <c r="B1838" s="58" t="str">
        <f t="shared" si="168"/>
        <v/>
      </c>
      <c r="C1838" s="59" t="str">
        <f t="shared" ref="C1838:C1901" si="169">IF(AND(A1838&lt;&gt;"",PaymentFrqcy="Monthly"),DATE(YEAR(C1837),MONTH(C1837)+1,DAY(C1837)),IF(AND(A1838&lt;&gt;"",PaymentFrqcy="Quarterly"),DATE(YEAR(C1837),MONTH(C1837)+3,DAY(C1837)),IF(AND(A1838&lt;&gt;"",PaymentFrqcy="Semi-Annually"),DATE(YEAR(C1837),MONTH(C1837)+6,DAY(C1837)),"")))</f>
        <v/>
      </c>
      <c r="D1838" s="60" t="str">
        <f t="shared" ref="D1838:D1901" si="170">IFERROR(YEAR(C1838),"")</f>
        <v/>
      </c>
      <c r="E1838" s="61" t="str">
        <f>IF(A1838="","",InterestRate/VLOOKUP(PaymentFrqcy,Mapping!$A:$B,2,FALSE))</f>
        <v/>
      </c>
      <c r="F1838" s="62" t="str">
        <f>IF(A1838="","",PMT(E1838,Duration*VLOOKUP(PaymentFrqcy,Mapping!A:B,2,FALSE),LoanAmount,,VLOOKUP(PaymentsDue,Mapping!$A:$B,2,FALSE)))</f>
        <v/>
      </c>
      <c r="G1838" s="62" t="str">
        <f>IF(A1838="","",PPMT(E1838,A1838,Duration*VLOOKUP(PaymentFrqcy,Mapping!A:B,2,FALSE),LoanAmount,,VLOOKUP(PaymentsDue,Mapping!$A:$B,2,FALSE)))</f>
        <v/>
      </c>
      <c r="H1838" s="62" t="str">
        <f>IF(A1838="","",IPMT(E1838,A1838,Duration*VLOOKUP(PaymentFrqcy,Mapping!$A:$B,2,FALSE),LoanAmount,,VLOOKUP(PaymentsDue,Mapping!$A:$B,2,FALSE)))</f>
        <v/>
      </c>
      <c r="I1838" s="58" t="str">
        <f t="shared" ref="I1838:I1901" si="171">IFERROR(B1838+G1838,"")</f>
        <v/>
      </c>
      <c r="J1838" s="12" t="str">
        <f t="shared" ref="J1838:J1901" si="172">IF(A1838="","",MONTH(C1838))</f>
        <v/>
      </c>
      <c r="K1838" s="78" t="str">
        <f t="shared" ref="K1838:K1901" si="173">IF(A1838="","",YEAR(C1838))</f>
        <v/>
      </c>
    </row>
    <row r="1839" spans="1:11" x14ac:dyDescent="0.2">
      <c r="A1839" s="12" t="str">
        <f>IFERROR(IF(A1838+1&lt;=Duration*VLOOKUP(PaymentFrqcy,Mapping!A:B,2,FALSE),A1838+1,""),"")</f>
        <v/>
      </c>
      <c r="B1839" s="58" t="str">
        <f t="shared" si="168"/>
        <v/>
      </c>
      <c r="C1839" s="59" t="str">
        <f t="shared" si="169"/>
        <v/>
      </c>
      <c r="D1839" s="60" t="str">
        <f t="shared" si="170"/>
        <v/>
      </c>
      <c r="E1839" s="61" t="str">
        <f>IF(A1839="","",InterestRate/VLOOKUP(PaymentFrqcy,Mapping!$A:$B,2,FALSE))</f>
        <v/>
      </c>
      <c r="F1839" s="62" t="str">
        <f>IF(A1839="","",PMT(E1839,Duration*VLOOKUP(PaymentFrqcy,Mapping!A:B,2,FALSE),LoanAmount,,VLOOKUP(PaymentsDue,Mapping!$A:$B,2,FALSE)))</f>
        <v/>
      </c>
      <c r="G1839" s="62" t="str">
        <f>IF(A1839="","",PPMT(E1839,A1839,Duration*VLOOKUP(PaymentFrqcy,Mapping!A:B,2,FALSE),LoanAmount,,VLOOKUP(PaymentsDue,Mapping!$A:$B,2,FALSE)))</f>
        <v/>
      </c>
      <c r="H1839" s="62" t="str">
        <f>IF(A1839="","",IPMT(E1839,A1839,Duration*VLOOKUP(PaymentFrqcy,Mapping!$A:$B,2,FALSE),LoanAmount,,VLOOKUP(PaymentsDue,Mapping!$A:$B,2,FALSE)))</f>
        <v/>
      </c>
      <c r="I1839" s="58" t="str">
        <f t="shared" si="171"/>
        <v/>
      </c>
      <c r="J1839" s="12" t="str">
        <f t="shared" si="172"/>
        <v/>
      </c>
      <c r="K1839" s="78" t="str">
        <f t="shared" si="173"/>
        <v/>
      </c>
    </row>
    <row r="1840" spans="1:11" x14ac:dyDescent="0.2">
      <c r="A1840" s="12" t="str">
        <f>IFERROR(IF(A1839+1&lt;=Duration*VLOOKUP(PaymentFrqcy,Mapping!A:B,2,FALSE),A1839+1,""),"")</f>
        <v/>
      </c>
      <c r="B1840" s="58" t="str">
        <f t="shared" si="168"/>
        <v/>
      </c>
      <c r="C1840" s="59" t="str">
        <f t="shared" si="169"/>
        <v/>
      </c>
      <c r="D1840" s="60" t="str">
        <f t="shared" si="170"/>
        <v/>
      </c>
      <c r="E1840" s="61" t="str">
        <f>IF(A1840="","",InterestRate/VLOOKUP(PaymentFrqcy,Mapping!$A:$B,2,FALSE))</f>
        <v/>
      </c>
      <c r="F1840" s="62" t="str">
        <f>IF(A1840="","",PMT(E1840,Duration*VLOOKUP(PaymentFrqcy,Mapping!A:B,2,FALSE),LoanAmount,,VLOOKUP(PaymentsDue,Mapping!$A:$B,2,FALSE)))</f>
        <v/>
      </c>
      <c r="G1840" s="62" t="str">
        <f>IF(A1840="","",PPMT(E1840,A1840,Duration*VLOOKUP(PaymentFrqcy,Mapping!A:B,2,FALSE),LoanAmount,,VLOOKUP(PaymentsDue,Mapping!$A:$B,2,FALSE)))</f>
        <v/>
      </c>
      <c r="H1840" s="62" t="str">
        <f>IF(A1840="","",IPMT(E1840,A1840,Duration*VLOOKUP(PaymentFrqcy,Mapping!$A:$B,2,FALSE),LoanAmount,,VLOOKUP(PaymentsDue,Mapping!$A:$B,2,FALSE)))</f>
        <v/>
      </c>
      <c r="I1840" s="58" t="str">
        <f t="shared" si="171"/>
        <v/>
      </c>
      <c r="J1840" s="12" t="str">
        <f t="shared" si="172"/>
        <v/>
      </c>
      <c r="K1840" s="78" t="str">
        <f t="shared" si="173"/>
        <v/>
      </c>
    </row>
    <row r="1841" spans="1:11" x14ac:dyDescent="0.2">
      <c r="A1841" s="12" t="str">
        <f>IFERROR(IF(A1840+1&lt;=Duration*VLOOKUP(PaymentFrqcy,Mapping!A:B,2,FALSE),A1840+1,""),"")</f>
        <v/>
      </c>
      <c r="B1841" s="58" t="str">
        <f t="shared" si="168"/>
        <v/>
      </c>
      <c r="C1841" s="59" t="str">
        <f t="shared" si="169"/>
        <v/>
      </c>
      <c r="D1841" s="60" t="str">
        <f t="shared" si="170"/>
        <v/>
      </c>
      <c r="E1841" s="61" t="str">
        <f>IF(A1841="","",InterestRate/VLOOKUP(PaymentFrqcy,Mapping!$A:$B,2,FALSE))</f>
        <v/>
      </c>
      <c r="F1841" s="62" t="str">
        <f>IF(A1841="","",PMT(E1841,Duration*VLOOKUP(PaymentFrqcy,Mapping!A:B,2,FALSE),LoanAmount,,VLOOKUP(PaymentsDue,Mapping!$A:$B,2,FALSE)))</f>
        <v/>
      </c>
      <c r="G1841" s="62" t="str">
        <f>IF(A1841="","",PPMT(E1841,A1841,Duration*VLOOKUP(PaymentFrqcy,Mapping!A:B,2,FALSE),LoanAmount,,VLOOKUP(PaymentsDue,Mapping!$A:$B,2,FALSE)))</f>
        <v/>
      </c>
      <c r="H1841" s="62" t="str">
        <f>IF(A1841="","",IPMT(E1841,A1841,Duration*VLOOKUP(PaymentFrqcy,Mapping!$A:$B,2,FALSE),LoanAmount,,VLOOKUP(PaymentsDue,Mapping!$A:$B,2,FALSE)))</f>
        <v/>
      </c>
      <c r="I1841" s="58" t="str">
        <f t="shared" si="171"/>
        <v/>
      </c>
      <c r="J1841" s="12" t="str">
        <f t="shared" si="172"/>
        <v/>
      </c>
      <c r="K1841" s="78" t="str">
        <f t="shared" si="173"/>
        <v/>
      </c>
    </row>
    <row r="1842" spans="1:11" x14ac:dyDescent="0.2">
      <c r="A1842" s="12" t="str">
        <f>IFERROR(IF(A1841+1&lt;=Duration*VLOOKUP(PaymentFrqcy,Mapping!A:B,2,FALSE),A1841+1,""),"")</f>
        <v/>
      </c>
      <c r="B1842" s="58" t="str">
        <f t="shared" si="168"/>
        <v/>
      </c>
      <c r="C1842" s="59" t="str">
        <f t="shared" si="169"/>
        <v/>
      </c>
      <c r="D1842" s="60" t="str">
        <f t="shared" si="170"/>
        <v/>
      </c>
      <c r="E1842" s="61" t="str">
        <f>IF(A1842="","",InterestRate/VLOOKUP(PaymentFrqcy,Mapping!$A:$B,2,FALSE))</f>
        <v/>
      </c>
      <c r="F1842" s="62" t="str">
        <f>IF(A1842="","",PMT(E1842,Duration*VLOOKUP(PaymentFrqcy,Mapping!A:B,2,FALSE),LoanAmount,,VLOOKUP(PaymentsDue,Mapping!$A:$B,2,FALSE)))</f>
        <v/>
      </c>
      <c r="G1842" s="62" t="str">
        <f>IF(A1842="","",PPMT(E1842,A1842,Duration*VLOOKUP(PaymentFrqcy,Mapping!A:B,2,FALSE),LoanAmount,,VLOOKUP(PaymentsDue,Mapping!$A:$B,2,FALSE)))</f>
        <v/>
      </c>
      <c r="H1842" s="62" t="str">
        <f>IF(A1842="","",IPMT(E1842,A1842,Duration*VLOOKUP(PaymentFrqcy,Mapping!$A:$B,2,FALSE),LoanAmount,,VLOOKUP(PaymentsDue,Mapping!$A:$B,2,FALSE)))</f>
        <v/>
      </c>
      <c r="I1842" s="58" t="str">
        <f t="shared" si="171"/>
        <v/>
      </c>
      <c r="J1842" s="12" t="str">
        <f t="shared" si="172"/>
        <v/>
      </c>
      <c r="K1842" s="78" t="str">
        <f t="shared" si="173"/>
        <v/>
      </c>
    </row>
    <row r="1843" spans="1:11" x14ac:dyDescent="0.2">
      <c r="A1843" s="12" t="str">
        <f>IFERROR(IF(A1842+1&lt;=Duration*VLOOKUP(PaymentFrqcy,Mapping!A:B,2,FALSE),A1842+1,""),"")</f>
        <v/>
      </c>
      <c r="B1843" s="58" t="str">
        <f t="shared" si="168"/>
        <v/>
      </c>
      <c r="C1843" s="59" t="str">
        <f t="shared" si="169"/>
        <v/>
      </c>
      <c r="D1843" s="60" t="str">
        <f t="shared" si="170"/>
        <v/>
      </c>
      <c r="E1843" s="61" t="str">
        <f>IF(A1843="","",InterestRate/VLOOKUP(PaymentFrqcy,Mapping!$A:$B,2,FALSE))</f>
        <v/>
      </c>
      <c r="F1843" s="62" t="str">
        <f>IF(A1843="","",PMT(E1843,Duration*VLOOKUP(PaymentFrqcy,Mapping!A:B,2,FALSE),LoanAmount,,VLOOKUP(PaymentsDue,Mapping!$A:$B,2,FALSE)))</f>
        <v/>
      </c>
      <c r="G1843" s="62" t="str">
        <f>IF(A1843="","",PPMT(E1843,A1843,Duration*VLOOKUP(PaymentFrqcy,Mapping!A:B,2,FALSE),LoanAmount,,VLOOKUP(PaymentsDue,Mapping!$A:$B,2,FALSE)))</f>
        <v/>
      </c>
      <c r="H1843" s="62" t="str">
        <f>IF(A1843="","",IPMT(E1843,A1843,Duration*VLOOKUP(PaymentFrqcy,Mapping!$A:$B,2,FALSE),LoanAmount,,VLOOKUP(PaymentsDue,Mapping!$A:$B,2,FALSE)))</f>
        <v/>
      </c>
      <c r="I1843" s="58" t="str">
        <f t="shared" si="171"/>
        <v/>
      </c>
      <c r="J1843" s="12" t="str">
        <f t="shared" si="172"/>
        <v/>
      </c>
      <c r="K1843" s="78" t="str">
        <f t="shared" si="173"/>
        <v/>
      </c>
    </row>
    <row r="1844" spans="1:11" x14ac:dyDescent="0.2">
      <c r="A1844" s="12" t="str">
        <f>IFERROR(IF(A1843+1&lt;=Duration*VLOOKUP(PaymentFrqcy,Mapping!A:B,2,FALSE),A1843+1,""),"")</f>
        <v/>
      </c>
      <c r="B1844" s="58" t="str">
        <f t="shared" ref="B1844:B1907" si="174">IFERROR(IF(ROUNDDOWN(I1843,0)=0,"",I1843),"")</f>
        <v/>
      </c>
      <c r="C1844" s="59" t="str">
        <f t="shared" si="169"/>
        <v/>
      </c>
      <c r="D1844" s="60" t="str">
        <f t="shared" si="170"/>
        <v/>
      </c>
      <c r="E1844" s="61" t="str">
        <f>IF(A1844="","",InterestRate/VLOOKUP(PaymentFrqcy,Mapping!$A:$B,2,FALSE))</f>
        <v/>
      </c>
      <c r="F1844" s="62" t="str">
        <f>IF(A1844="","",PMT(E1844,Duration*VLOOKUP(PaymentFrqcy,Mapping!A:B,2,FALSE),LoanAmount,,VLOOKUP(PaymentsDue,Mapping!$A:$B,2,FALSE)))</f>
        <v/>
      </c>
      <c r="G1844" s="62" t="str">
        <f>IF(A1844="","",PPMT(E1844,A1844,Duration*VLOOKUP(PaymentFrqcy,Mapping!A:B,2,FALSE),LoanAmount,,VLOOKUP(PaymentsDue,Mapping!$A:$B,2,FALSE)))</f>
        <v/>
      </c>
      <c r="H1844" s="62" t="str">
        <f>IF(A1844="","",IPMT(E1844,A1844,Duration*VLOOKUP(PaymentFrqcy,Mapping!$A:$B,2,FALSE),LoanAmount,,VLOOKUP(PaymentsDue,Mapping!$A:$B,2,FALSE)))</f>
        <v/>
      </c>
      <c r="I1844" s="58" t="str">
        <f t="shared" si="171"/>
        <v/>
      </c>
      <c r="J1844" s="12" t="str">
        <f t="shared" si="172"/>
        <v/>
      </c>
      <c r="K1844" s="78" t="str">
        <f t="shared" si="173"/>
        <v/>
      </c>
    </row>
    <row r="1845" spans="1:11" x14ac:dyDescent="0.2">
      <c r="A1845" s="12" t="str">
        <f>IFERROR(IF(A1844+1&lt;=Duration*VLOOKUP(PaymentFrqcy,Mapping!A:B,2,FALSE),A1844+1,""),"")</f>
        <v/>
      </c>
      <c r="B1845" s="58" t="str">
        <f t="shared" si="174"/>
        <v/>
      </c>
      <c r="C1845" s="59" t="str">
        <f t="shared" si="169"/>
        <v/>
      </c>
      <c r="D1845" s="60" t="str">
        <f t="shared" si="170"/>
        <v/>
      </c>
      <c r="E1845" s="61" t="str">
        <f>IF(A1845="","",InterestRate/VLOOKUP(PaymentFrqcy,Mapping!$A:$B,2,FALSE))</f>
        <v/>
      </c>
      <c r="F1845" s="62" t="str">
        <f>IF(A1845="","",PMT(E1845,Duration*VLOOKUP(PaymentFrqcy,Mapping!A:B,2,FALSE),LoanAmount,,VLOOKUP(PaymentsDue,Mapping!$A:$B,2,FALSE)))</f>
        <v/>
      </c>
      <c r="G1845" s="62" t="str">
        <f>IF(A1845="","",PPMT(E1845,A1845,Duration*VLOOKUP(PaymentFrqcy,Mapping!A:B,2,FALSE),LoanAmount,,VLOOKUP(PaymentsDue,Mapping!$A:$B,2,FALSE)))</f>
        <v/>
      </c>
      <c r="H1845" s="62" t="str">
        <f>IF(A1845="","",IPMT(E1845,A1845,Duration*VLOOKUP(PaymentFrqcy,Mapping!$A:$B,2,FALSE),LoanAmount,,VLOOKUP(PaymentsDue,Mapping!$A:$B,2,FALSE)))</f>
        <v/>
      </c>
      <c r="I1845" s="58" t="str">
        <f t="shared" si="171"/>
        <v/>
      </c>
      <c r="J1845" s="12" t="str">
        <f t="shared" si="172"/>
        <v/>
      </c>
      <c r="K1845" s="78" t="str">
        <f t="shared" si="173"/>
        <v/>
      </c>
    </row>
    <row r="1846" spans="1:11" x14ac:dyDescent="0.2">
      <c r="A1846" s="12" t="str">
        <f>IFERROR(IF(A1845+1&lt;=Duration*VLOOKUP(PaymentFrqcy,Mapping!A:B,2,FALSE),A1845+1,""),"")</f>
        <v/>
      </c>
      <c r="B1846" s="58" t="str">
        <f t="shared" si="174"/>
        <v/>
      </c>
      <c r="C1846" s="59" t="str">
        <f t="shared" si="169"/>
        <v/>
      </c>
      <c r="D1846" s="60" t="str">
        <f t="shared" si="170"/>
        <v/>
      </c>
      <c r="E1846" s="61" t="str">
        <f>IF(A1846="","",InterestRate/VLOOKUP(PaymentFrqcy,Mapping!$A:$B,2,FALSE))</f>
        <v/>
      </c>
      <c r="F1846" s="62" t="str">
        <f>IF(A1846="","",PMT(E1846,Duration*VLOOKUP(PaymentFrqcy,Mapping!A:B,2,FALSE),LoanAmount,,VLOOKUP(PaymentsDue,Mapping!$A:$B,2,FALSE)))</f>
        <v/>
      </c>
      <c r="G1846" s="62" t="str">
        <f>IF(A1846="","",PPMT(E1846,A1846,Duration*VLOOKUP(PaymentFrqcy,Mapping!A:B,2,FALSE),LoanAmount,,VLOOKUP(PaymentsDue,Mapping!$A:$B,2,FALSE)))</f>
        <v/>
      </c>
      <c r="H1846" s="62" t="str">
        <f>IF(A1846="","",IPMT(E1846,A1846,Duration*VLOOKUP(PaymentFrqcy,Mapping!$A:$B,2,FALSE),LoanAmount,,VLOOKUP(PaymentsDue,Mapping!$A:$B,2,FALSE)))</f>
        <v/>
      </c>
      <c r="I1846" s="58" t="str">
        <f t="shared" si="171"/>
        <v/>
      </c>
      <c r="J1846" s="12" t="str">
        <f t="shared" si="172"/>
        <v/>
      </c>
      <c r="K1846" s="78" t="str">
        <f t="shared" si="173"/>
        <v/>
      </c>
    </row>
    <row r="1847" spans="1:11" x14ac:dyDescent="0.2">
      <c r="A1847" s="12" t="str">
        <f>IFERROR(IF(A1846+1&lt;=Duration*VLOOKUP(PaymentFrqcy,Mapping!A:B,2,FALSE),A1846+1,""),"")</f>
        <v/>
      </c>
      <c r="B1847" s="58" t="str">
        <f t="shared" si="174"/>
        <v/>
      </c>
      <c r="C1847" s="59" t="str">
        <f t="shared" si="169"/>
        <v/>
      </c>
      <c r="D1847" s="60" t="str">
        <f t="shared" si="170"/>
        <v/>
      </c>
      <c r="E1847" s="61" t="str">
        <f>IF(A1847="","",InterestRate/VLOOKUP(PaymentFrqcy,Mapping!$A:$B,2,FALSE))</f>
        <v/>
      </c>
      <c r="F1847" s="62" t="str">
        <f>IF(A1847="","",PMT(E1847,Duration*VLOOKUP(PaymentFrqcy,Mapping!A:B,2,FALSE),LoanAmount,,VLOOKUP(PaymentsDue,Mapping!$A:$B,2,FALSE)))</f>
        <v/>
      </c>
      <c r="G1847" s="62" t="str">
        <f>IF(A1847="","",PPMT(E1847,A1847,Duration*VLOOKUP(PaymentFrqcy,Mapping!A:B,2,FALSE),LoanAmount,,VLOOKUP(PaymentsDue,Mapping!$A:$B,2,FALSE)))</f>
        <v/>
      </c>
      <c r="H1847" s="62" t="str">
        <f>IF(A1847="","",IPMT(E1847,A1847,Duration*VLOOKUP(PaymentFrqcy,Mapping!$A:$B,2,FALSE),LoanAmount,,VLOOKUP(PaymentsDue,Mapping!$A:$B,2,FALSE)))</f>
        <v/>
      </c>
      <c r="I1847" s="58" t="str">
        <f t="shared" si="171"/>
        <v/>
      </c>
      <c r="J1847" s="12" t="str">
        <f t="shared" si="172"/>
        <v/>
      </c>
      <c r="K1847" s="78" t="str">
        <f t="shared" si="173"/>
        <v/>
      </c>
    </row>
    <row r="1848" spans="1:11" x14ac:dyDescent="0.2">
      <c r="A1848" s="12" t="str">
        <f>IFERROR(IF(A1847+1&lt;=Duration*VLOOKUP(PaymentFrqcy,Mapping!A:B,2,FALSE),A1847+1,""),"")</f>
        <v/>
      </c>
      <c r="B1848" s="58" t="str">
        <f t="shared" si="174"/>
        <v/>
      </c>
      <c r="C1848" s="59" t="str">
        <f t="shared" si="169"/>
        <v/>
      </c>
      <c r="D1848" s="60" t="str">
        <f t="shared" si="170"/>
        <v/>
      </c>
      <c r="E1848" s="61" t="str">
        <f>IF(A1848="","",InterestRate/VLOOKUP(PaymentFrqcy,Mapping!$A:$B,2,FALSE))</f>
        <v/>
      </c>
      <c r="F1848" s="62" t="str">
        <f>IF(A1848="","",PMT(E1848,Duration*VLOOKUP(PaymentFrqcy,Mapping!A:B,2,FALSE),LoanAmount,,VLOOKUP(PaymentsDue,Mapping!$A:$B,2,FALSE)))</f>
        <v/>
      </c>
      <c r="G1848" s="62" t="str">
        <f>IF(A1848="","",PPMT(E1848,A1848,Duration*VLOOKUP(PaymentFrqcy,Mapping!A:B,2,FALSE),LoanAmount,,VLOOKUP(PaymentsDue,Mapping!$A:$B,2,FALSE)))</f>
        <v/>
      </c>
      <c r="H1848" s="62" t="str">
        <f>IF(A1848="","",IPMT(E1848,A1848,Duration*VLOOKUP(PaymentFrqcy,Mapping!$A:$B,2,FALSE),LoanAmount,,VLOOKUP(PaymentsDue,Mapping!$A:$B,2,FALSE)))</f>
        <v/>
      </c>
      <c r="I1848" s="58" t="str">
        <f t="shared" si="171"/>
        <v/>
      </c>
      <c r="J1848" s="12" t="str">
        <f t="shared" si="172"/>
        <v/>
      </c>
      <c r="K1848" s="78" t="str">
        <f t="shared" si="173"/>
        <v/>
      </c>
    </row>
    <row r="1849" spans="1:11" x14ac:dyDescent="0.2">
      <c r="A1849" s="12" t="str">
        <f>IFERROR(IF(A1848+1&lt;=Duration*VLOOKUP(PaymentFrqcy,Mapping!A:B,2,FALSE),A1848+1,""),"")</f>
        <v/>
      </c>
      <c r="B1849" s="58" t="str">
        <f t="shared" si="174"/>
        <v/>
      </c>
      <c r="C1849" s="59" t="str">
        <f t="shared" si="169"/>
        <v/>
      </c>
      <c r="D1849" s="60" t="str">
        <f t="shared" si="170"/>
        <v/>
      </c>
      <c r="E1849" s="61" t="str">
        <f>IF(A1849="","",InterestRate/VLOOKUP(PaymentFrqcy,Mapping!$A:$B,2,FALSE))</f>
        <v/>
      </c>
      <c r="F1849" s="62" t="str">
        <f>IF(A1849="","",PMT(E1849,Duration*VLOOKUP(PaymentFrqcy,Mapping!A:B,2,FALSE),LoanAmount,,VLOOKUP(PaymentsDue,Mapping!$A:$B,2,FALSE)))</f>
        <v/>
      </c>
      <c r="G1849" s="62" t="str">
        <f>IF(A1849="","",PPMT(E1849,A1849,Duration*VLOOKUP(PaymentFrqcy,Mapping!A:B,2,FALSE),LoanAmount,,VLOOKUP(PaymentsDue,Mapping!$A:$B,2,FALSE)))</f>
        <v/>
      </c>
      <c r="H1849" s="62" t="str">
        <f>IF(A1849="","",IPMT(E1849,A1849,Duration*VLOOKUP(PaymentFrqcy,Mapping!$A:$B,2,FALSE),LoanAmount,,VLOOKUP(PaymentsDue,Mapping!$A:$B,2,FALSE)))</f>
        <v/>
      </c>
      <c r="I1849" s="58" t="str">
        <f t="shared" si="171"/>
        <v/>
      </c>
      <c r="J1849" s="12" t="str">
        <f t="shared" si="172"/>
        <v/>
      </c>
      <c r="K1849" s="78" t="str">
        <f t="shared" si="173"/>
        <v/>
      </c>
    </row>
    <row r="1850" spans="1:11" x14ac:dyDescent="0.2">
      <c r="A1850" s="12" t="str">
        <f>IFERROR(IF(A1849+1&lt;=Duration*VLOOKUP(PaymentFrqcy,Mapping!A:B,2,FALSE),A1849+1,""),"")</f>
        <v/>
      </c>
      <c r="B1850" s="58" t="str">
        <f t="shared" si="174"/>
        <v/>
      </c>
      <c r="C1850" s="59" t="str">
        <f t="shared" si="169"/>
        <v/>
      </c>
      <c r="D1850" s="60" t="str">
        <f t="shared" si="170"/>
        <v/>
      </c>
      <c r="E1850" s="61" t="str">
        <f>IF(A1850="","",InterestRate/VLOOKUP(PaymentFrqcy,Mapping!$A:$B,2,FALSE))</f>
        <v/>
      </c>
      <c r="F1850" s="62" t="str">
        <f>IF(A1850="","",PMT(E1850,Duration*VLOOKUP(PaymentFrqcy,Mapping!A:B,2,FALSE),LoanAmount,,VLOOKUP(PaymentsDue,Mapping!$A:$B,2,FALSE)))</f>
        <v/>
      </c>
      <c r="G1850" s="62" t="str">
        <f>IF(A1850="","",PPMT(E1850,A1850,Duration*VLOOKUP(PaymentFrqcy,Mapping!A:B,2,FALSE),LoanAmount,,VLOOKUP(PaymentsDue,Mapping!$A:$B,2,FALSE)))</f>
        <v/>
      </c>
      <c r="H1850" s="62" t="str">
        <f>IF(A1850="","",IPMT(E1850,A1850,Duration*VLOOKUP(PaymentFrqcy,Mapping!$A:$B,2,FALSE),LoanAmount,,VLOOKUP(PaymentsDue,Mapping!$A:$B,2,FALSE)))</f>
        <v/>
      </c>
      <c r="I1850" s="58" t="str">
        <f t="shared" si="171"/>
        <v/>
      </c>
      <c r="J1850" s="12" t="str">
        <f t="shared" si="172"/>
        <v/>
      </c>
      <c r="K1850" s="78" t="str">
        <f t="shared" si="173"/>
        <v/>
      </c>
    </row>
    <row r="1851" spans="1:11" x14ac:dyDescent="0.2">
      <c r="A1851" s="12" t="str">
        <f>IFERROR(IF(A1850+1&lt;=Duration*VLOOKUP(PaymentFrqcy,Mapping!A:B,2,FALSE),A1850+1,""),"")</f>
        <v/>
      </c>
      <c r="B1851" s="58" t="str">
        <f t="shared" si="174"/>
        <v/>
      </c>
      <c r="C1851" s="59" t="str">
        <f t="shared" si="169"/>
        <v/>
      </c>
      <c r="D1851" s="60" t="str">
        <f t="shared" si="170"/>
        <v/>
      </c>
      <c r="E1851" s="61" t="str">
        <f>IF(A1851="","",InterestRate/VLOOKUP(PaymentFrqcy,Mapping!$A:$B,2,FALSE))</f>
        <v/>
      </c>
      <c r="F1851" s="62" t="str">
        <f>IF(A1851="","",PMT(E1851,Duration*VLOOKUP(PaymentFrqcy,Mapping!A:B,2,FALSE),LoanAmount,,VLOOKUP(PaymentsDue,Mapping!$A:$B,2,FALSE)))</f>
        <v/>
      </c>
      <c r="G1851" s="62" t="str">
        <f>IF(A1851="","",PPMT(E1851,A1851,Duration*VLOOKUP(PaymentFrqcy,Mapping!A:B,2,FALSE),LoanAmount,,VLOOKUP(PaymentsDue,Mapping!$A:$B,2,FALSE)))</f>
        <v/>
      </c>
      <c r="H1851" s="62" t="str">
        <f>IF(A1851="","",IPMT(E1851,A1851,Duration*VLOOKUP(PaymentFrqcy,Mapping!$A:$B,2,FALSE),LoanAmount,,VLOOKUP(PaymentsDue,Mapping!$A:$B,2,FALSE)))</f>
        <v/>
      </c>
      <c r="I1851" s="58" t="str">
        <f t="shared" si="171"/>
        <v/>
      </c>
      <c r="J1851" s="12" t="str">
        <f t="shared" si="172"/>
        <v/>
      </c>
      <c r="K1851" s="78" t="str">
        <f t="shared" si="173"/>
        <v/>
      </c>
    </row>
    <row r="1852" spans="1:11" x14ac:dyDescent="0.2">
      <c r="A1852" s="12" t="str">
        <f>IFERROR(IF(A1851+1&lt;=Duration*VLOOKUP(PaymentFrqcy,Mapping!A:B,2,FALSE),A1851+1,""),"")</f>
        <v/>
      </c>
      <c r="B1852" s="58" t="str">
        <f t="shared" si="174"/>
        <v/>
      </c>
      <c r="C1852" s="59" t="str">
        <f t="shared" si="169"/>
        <v/>
      </c>
      <c r="D1852" s="60" t="str">
        <f t="shared" si="170"/>
        <v/>
      </c>
      <c r="E1852" s="61" t="str">
        <f>IF(A1852="","",InterestRate/VLOOKUP(PaymentFrqcy,Mapping!$A:$B,2,FALSE))</f>
        <v/>
      </c>
      <c r="F1852" s="62" t="str">
        <f>IF(A1852="","",PMT(E1852,Duration*VLOOKUP(PaymentFrqcy,Mapping!A:B,2,FALSE),LoanAmount,,VLOOKUP(PaymentsDue,Mapping!$A:$B,2,FALSE)))</f>
        <v/>
      </c>
      <c r="G1852" s="62" t="str">
        <f>IF(A1852="","",PPMT(E1852,A1852,Duration*VLOOKUP(PaymentFrqcy,Mapping!A:B,2,FALSE),LoanAmount,,VLOOKUP(PaymentsDue,Mapping!$A:$B,2,FALSE)))</f>
        <v/>
      </c>
      <c r="H1852" s="62" t="str">
        <f>IF(A1852="","",IPMT(E1852,A1852,Duration*VLOOKUP(PaymentFrqcy,Mapping!$A:$B,2,FALSE),LoanAmount,,VLOOKUP(PaymentsDue,Mapping!$A:$B,2,FALSE)))</f>
        <v/>
      </c>
      <c r="I1852" s="58" t="str">
        <f t="shared" si="171"/>
        <v/>
      </c>
      <c r="J1852" s="12" t="str">
        <f t="shared" si="172"/>
        <v/>
      </c>
      <c r="K1852" s="78" t="str">
        <f t="shared" si="173"/>
        <v/>
      </c>
    </row>
    <row r="1853" spans="1:11" x14ac:dyDescent="0.2">
      <c r="A1853" s="12" t="str">
        <f>IFERROR(IF(A1852+1&lt;=Duration*VLOOKUP(PaymentFrqcy,Mapping!A:B,2,FALSE),A1852+1,""),"")</f>
        <v/>
      </c>
      <c r="B1853" s="58" t="str">
        <f t="shared" si="174"/>
        <v/>
      </c>
      <c r="C1853" s="59" t="str">
        <f t="shared" si="169"/>
        <v/>
      </c>
      <c r="D1853" s="60" t="str">
        <f t="shared" si="170"/>
        <v/>
      </c>
      <c r="E1853" s="61" t="str">
        <f>IF(A1853="","",InterestRate/VLOOKUP(PaymentFrqcy,Mapping!$A:$B,2,FALSE))</f>
        <v/>
      </c>
      <c r="F1853" s="62" t="str">
        <f>IF(A1853="","",PMT(E1853,Duration*VLOOKUP(PaymentFrqcy,Mapping!A:B,2,FALSE),LoanAmount,,VLOOKUP(PaymentsDue,Mapping!$A:$B,2,FALSE)))</f>
        <v/>
      </c>
      <c r="G1853" s="62" t="str">
        <f>IF(A1853="","",PPMT(E1853,A1853,Duration*VLOOKUP(PaymentFrqcy,Mapping!A:B,2,FALSE),LoanAmount,,VLOOKUP(PaymentsDue,Mapping!$A:$B,2,FALSE)))</f>
        <v/>
      </c>
      <c r="H1853" s="62" t="str">
        <f>IF(A1853="","",IPMT(E1853,A1853,Duration*VLOOKUP(PaymentFrqcy,Mapping!$A:$B,2,FALSE),LoanAmount,,VLOOKUP(PaymentsDue,Mapping!$A:$B,2,FALSE)))</f>
        <v/>
      </c>
      <c r="I1853" s="58" t="str">
        <f t="shared" si="171"/>
        <v/>
      </c>
      <c r="J1853" s="12" t="str">
        <f t="shared" si="172"/>
        <v/>
      </c>
      <c r="K1853" s="78" t="str">
        <f t="shared" si="173"/>
        <v/>
      </c>
    </row>
    <row r="1854" spans="1:11" x14ac:dyDescent="0.2">
      <c r="A1854" s="12" t="str">
        <f>IFERROR(IF(A1853+1&lt;=Duration*VLOOKUP(PaymentFrqcy,Mapping!A:B,2,FALSE),A1853+1,""),"")</f>
        <v/>
      </c>
      <c r="B1854" s="58" t="str">
        <f t="shared" si="174"/>
        <v/>
      </c>
      <c r="C1854" s="59" t="str">
        <f t="shared" si="169"/>
        <v/>
      </c>
      <c r="D1854" s="60" t="str">
        <f t="shared" si="170"/>
        <v/>
      </c>
      <c r="E1854" s="61" t="str">
        <f>IF(A1854="","",InterestRate/VLOOKUP(PaymentFrqcy,Mapping!$A:$B,2,FALSE))</f>
        <v/>
      </c>
      <c r="F1854" s="62" t="str">
        <f>IF(A1854="","",PMT(E1854,Duration*VLOOKUP(PaymentFrqcy,Mapping!A:B,2,FALSE),LoanAmount,,VLOOKUP(PaymentsDue,Mapping!$A:$B,2,FALSE)))</f>
        <v/>
      </c>
      <c r="G1854" s="62" t="str">
        <f>IF(A1854="","",PPMT(E1854,A1854,Duration*VLOOKUP(PaymentFrqcy,Mapping!A:B,2,FALSE),LoanAmount,,VLOOKUP(PaymentsDue,Mapping!$A:$B,2,FALSE)))</f>
        <v/>
      </c>
      <c r="H1854" s="62" t="str">
        <f>IF(A1854="","",IPMT(E1854,A1854,Duration*VLOOKUP(PaymentFrqcy,Mapping!$A:$B,2,FALSE),LoanAmount,,VLOOKUP(PaymentsDue,Mapping!$A:$B,2,FALSE)))</f>
        <v/>
      </c>
      <c r="I1854" s="58" t="str">
        <f t="shared" si="171"/>
        <v/>
      </c>
      <c r="J1854" s="12" t="str">
        <f t="shared" si="172"/>
        <v/>
      </c>
      <c r="K1854" s="78" t="str">
        <f t="shared" si="173"/>
        <v/>
      </c>
    </row>
    <row r="1855" spans="1:11" x14ac:dyDescent="0.2">
      <c r="A1855" s="12" t="str">
        <f>IFERROR(IF(A1854+1&lt;=Duration*VLOOKUP(PaymentFrqcy,Mapping!A:B,2,FALSE),A1854+1,""),"")</f>
        <v/>
      </c>
      <c r="B1855" s="58" t="str">
        <f t="shared" si="174"/>
        <v/>
      </c>
      <c r="C1855" s="59" t="str">
        <f t="shared" si="169"/>
        <v/>
      </c>
      <c r="D1855" s="60" t="str">
        <f t="shared" si="170"/>
        <v/>
      </c>
      <c r="E1855" s="61" t="str">
        <f>IF(A1855="","",InterestRate/VLOOKUP(PaymentFrqcy,Mapping!$A:$B,2,FALSE))</f>
        <v/>
      </c>
      <c r="F1855" s="62" t="str">
        <f>IF(A1855="","",PMT(E1855,Duration*VLOOKUP(PaymentFrqcy,Mapping!A:B,2,FALSE),LoanAmount,,VLOOKUP(PaymentsDue,Mapping!$A:$B,2,FALSE)))</f>
        <v/>
      </c>
      <c r="G1855" s="62" t="str">
        <f>IF(A1855="","",PPMT(E1855,A1855,Duration*VLOOKUP(PaymentFrqcy,Mapping!A:B,2,FALSE),LoanAmount,,VLOOKUP(PaymentsDue,Mapping!$A:$B,2,FALSE)))</f>
        <v/>
      </c>
      <c r="H1855" s="62" t="str">
        <f>IF(A1855="","",IPMT(E1855,A1855,Duration*VLOOKUP(PaymentFrqcy,Mapping!$A:$B,2,FALSE),LoanAmount,,VLOOKUP(PaymentsDue,Mapping!$A:$B,2,FALSE)))</f>
        <v/>
      </c>
      <c r="I1855" s="58" t="str">
        <f t="shared" si="171"/>
        <v/>
      </c>
      <c r="J1855" s="12" t="str">
        <f t="shared" si="172"/>
        <v/>
      </c>
      <c r="K1855" s="78" t="str">
        <f t="shared" si="173"/>
        <v/>
      </c>
    </row>
    <row r="1856" spans="1:11" x14ac:dyDescent="0.2">
      <c r="A1856" s="12" t="str">
        <f>IFERROR(IF(A1855+1&lt;=Duration*VLOOKUP(PaymentFrqcy,Mapping!A:B,2,FALSE),A1855+1,""),"")</f>
        <v/>
      </c>
      <c r="B1856" s="58" t="str">
        <f t="shared" si="174"/>
        <v/>
      </c>
      <c r="C1856" s="59" t="str">
        <f t="shared" si="169"/>
        <v/>
      </c>
      <c r="D1856" s="60" t="str">
        <f t="shared" si="170"/>
        <v/>
      </c>
      <c r="E1856" s="61" t="str">
        <f>IF(A1856="","",InterestRate/VLOOKUP(PaymentFrqcy,Mapping!$A:$B,2,FALSE))</f>
        <v/>
      </c>
      <c r="F1856" s="62" t="str">
        <f>IF(A1856="","",PMT(E1856,Duration*VLOOKUP(PaymentFrqcy,Mapping!A:B,2,FALSE),LoanAmount,,VLOOKUP(PaymentsDue,Mapping!$A:$B,2,FALSE)))</f>
        <v/>
      </c>
      <c r="G1856" s="62" t="str">
        <f>IF(A1856="","",PPMT(E1856,A1856,Duration*VLOOKUP(PaymentFrqcy,Mapping!A:B,2,FALSE),LoanAmount,,VLOOKUP(PaymentsDue,Mapping!$A:$B,2,FALSE)))</f>
        <v/>
      </c>
      <c r="H1856" s="62" t="str">
        <f>IF(A1856="","",IPMT(E1856,A1856,Duration*VLOOKUP(PaymentFrqcy,Mapping!$A:$B,2,FALSE),LoanAmount,,VLOOKUP(PaymentsDue,Mapping!$A:$B,2,FALSE)))</f>
        <v/>
      </c>
      <c r="I1856" s="58" t="str">
        <f t="shared" si="171"/>
        <v/>
      </c>
      <c r="J1856" s="12" t="str">
        <f t="shared" si="172"/>
        <v/>
      </c>
      <c r="K1856" s="78" t="str">
        <f t="shared" si="173"/>
        <v/>
      </c>
    </row>
    <row r="1857" spans="1:11" x14ac:dyDescent="0.2">
      <c r="A1857" s="12" t="str">
        <f>IFERROR(IF(A1856+1&lt;=Duration*VLOOKUP(PaymentFrqcy,Mapping!A:B,2,FALSE),A1856+1,""),"")</f>
        <v/>
      </c>
      <c r="B1857" s="58" t="str">
        <f t="shared" si="174"/>
        <v/>
      </c>
      <c r="C1857" s="59" t="str">
        <f t="shared" si="169"/>
        <v/>
      </c>
      <c r="D1857" s="60" t="str">
        <f t="shared" si="170"/>
        <v/>
      </c>
      <c r="E1857" s="61" t="str">
        <f>IF(A1857="","",InterestRate/VLOOKUP(PaymentFrqcy,Mapping!$A:$B,2,FALSE))</f>
        <v/>
      </c>
      <c r="F1857" s="62" t="str">
        <f>IF(A1857="","",PMT(E1857,Duration*VLOOKUP(PaymentFrqcy,Mapping!A:B,2,FALSE),LoanAmount,,VLOOKUP(PaymentsDue,Mapping!$A:$B,2,FALSE)))</f>
        <v/>
      </c>
      <c r="G1857" s="62" t="str">
        <f>IF(A1857="","",PPMT(E1857,A1857,Duration*VLOOKUP(PaymentFrqcy,Mapping!A:B,2,FALSE),LoanAmount,,VLOOKUP(PaymentsDue,Mapping!$A:$B,2,FALSE)))</f>
        <v/>
      </c>
      <c r="H1857" s="62" t="str">
        <f>IF(A1857="","",IPMT(E1857,A1857,Duration*VLOOKUP(PaymentFrqcy,Mapping!$A:$B,2,FALSE),LoanAmount,,VLOOKUP(PaymentsDue,Mapping!$A:$B,2,FALSE)))</f>
        <v/>
      </c>
      <c r="I1857" s="58" t="str">
        <f t="shared" si="171"/>
        <v/>
      </c>
      <c r="J1857" s="12" t="str">
        <f t="shared" si="172"/>
        <v/>
      </c>
      <c r="K1857" s="78" t="str">
        <f t="shared" si="173"/>
        <v/>
      </c>
    </row>
    <row r="1858" spans="1:11" x14ac:dyDescent="0.2">
      <c r="A1858" s="12" t="str">
        <f>IFERROR(IF(A1857+1&lt;=Duration*VLOOKUP(PaymentFrqcy,Mapping!A:B,2,FALSE),A1857+1,""),"")</f>
        <v/>
      </c>
      <c r="B1858" s="58" t="str">
        <f t="shared" si="174"/>
        <v/>
      </c>
      <c r="C1858" s="59" t="str">
        <f t="shared" si="169"/>
        <v/>
      </c>
      <c r="D1858" s="60" t="str">
        <f t="shared" si="170"/>
        <v/>
      </c>
      <c r="E1858" s="61" t="str">
        <f>IF(A1858="","",InterestRate/VLOOKUP(PaymentFrqcy,Mapping!$A:$B,2,FALSE))</f>
        <v/>
      </c>
      <c r="F1858" s="62" t="str">
        <f>IF(A1858="","",PMT(E1858,Duration*VLOOKUP(PaymentFrqcy,Mapping!A:B,2,FALSE),LoanAmount,,VLOOKUP(PaymentsDue,Mapping!$A:$B,2,FALSE)))</f>
        <v/>
      </c>
      <c r="G1858" s="62" t="str">
        <f>IF(A1858="","",PPMT(E1858,A1858,Duration*VLOOKUP(PaymentFrqcy,Mapping!A:B,2,FALSE),LoanAmount,,VLOOKUP(PaymentsDue,Mapping!$A:$B,2,FALSE)))</f>
        <v/>
      </c>
      <c r="H1858" s="62" t="str">
        <f>IF(A1858="","",IPMT(E1858,A1858,Duration*VLOOKUP(PaymentFrqcy,Mapping!$A:$B,2,FALSE),LoanAmount,,VLOOKUP(PaymentsDue,Mapping!$A:$B,2,FALSE)))</f>
        <v/>
      </c>
      <c r="I1858" s="58" t="str">
        <f t="shared" si="171"/>
        <v/>
      </c>
      <c r="J1858" s="12" t="str">
        <f t="shared" si="172"/>
        <v/>
      </c>
      <c r="K1858" s="78" t="str">
        <f t="shared" si="173"/>
        <v/>
      </c>
    </row>
    <row r="1859" spans="1:11" x14ac:dyDescent="0.2">
      <c r="A1859" s="12" t="str">
        <f>IFERROR(IF(A1858+1&lt;=Duration*VLOOKUP(PaymentFrqcy,Mapping!A:B,2,FALSE),A1858+1,""),"")</f>
        <v/>
      </c>
      <c r="B1859" s="58" t="str">
        <f t="shared" si="174"/>
        <v/>
      </c>
      <c r="C1859" s="59" t="str">
        <f t="shared" si="169"/>
        <v/>
      </c>
      <c r="D1859" s="60" t="str">
        <f t="shared" si="170"/>
        <v/>
      </c>
      <c r="E1859" s="61" t="str">
        <f>IF(A1859="","",InterestRate/VLOOKUP(PaymentFrqcy,Mapping!$A:$B,2,FALSE))</f>
        <v/>
      </c>
      <c r="F1859" s="62" t="str">
        <f>IF(A1859="","",PMT(E1859,Duration*VLOOKUP(PaymentFrqcy,Mapping!A:B,2,FALSE),LoanAmount,,VLOOKUP(PaymentsDue,Mapping!$A:$B,2,FALSE)))</f>
        <v/>
      </c>
      <c r="G1859" s="62" t="str">
        <f>IF(A1859="","",PPMT(E1859,A1859,Duration*VLOOKUP(PaymentFrqcy,Mapping!A:B,2,FALSE),LoanAmount,,VLOOKUP(PaymentsDue,Mapping!$A:$B,2,FALSE)))</f>
        <v/>
      </c>
      <c r="H1859" s="62" t="str">
        <f>IF(A1859="","",IPMT(E1859,A1859,Duration*VLOOKUP(PaymentFrqcy,Mapping!$A:$B,2,FALSE),LoanAmount,,VLOOKUP(PaymentsDue,Mapping!$A:$B,2,FALSE)))</f>
        <v/>
      </c>
      <c r="I1859" s="58" t="str">
        <f t="shared" si="171"/>
        <v/>
      </c>
      <c r="J1859" s="12" t="str">
        <f t="shared" si="172"/>
        <v/>
      </c>
      <c r="K1859" s="78" t="str">
        <f t="shared" si="173"/>
        <v/>
      </c>
    </row>
    <row r="1860" spans="1:11" x14ac:dyDescent="0.2">
      <c r="A1860" s="12" t="str">
        <f>IFERROR(IF(A1859+1&lt;=Duration*VLOOKUP(PaymentFrqcy,Mapping!A:B,2,FALSE),A1859+1,""),"")</f>
        <v/>
      </c>
      <c r="B1860" s="58" t="str">
        <f t="shared" si="174"/>
        <v/>
      </c>
      <c r="C1860" s="59" t="str">
        <f t="shared" si="169"/>
        <v/>
      </c>
      <c r="D1860" s="60" t="str">
        <f t="shared" si="170"/>
        <v/>
      </c>
      <c r="E1860" s="61" t="str">
        <f>IF(A1860="","",InterestRate/VLOOKUP(PaymentFrqcy,Mapping!$A:$B,2,FALSE))</f>
        <v/>
      </c>
      <c r="F1860" s="62" t="str">
        <f>IF(A1860="","",PMT(E1860,Duration*VLOOKUP(PaymentFrqcy,Mapping!A:B,2,FALSE),LoanAmount,,VLOOKUP(PaymentsDue,Mapping!$A:$B,2,FALSE)))</f>
        <v/>
      </c>
      <c r="G1860" s="62" t="str">
        <f>IF(A1860="","",PPMT(E1860,A1860,Duration*VLOOKUP(PaymentFrqcy,Mapping!A:B,2,FALSE),LoanAmount,,VLOOKUP(PaymentsDue,Mapping!$A:$B,2,FALSE)))</f>
        <v/>
      </c>
      <c r="H1860" s="62" t="str">
        <f>IF(A1860="","",IPMT(E1860,A1860,Duration*VLOOKUP(PaymentFrqcy,Mapping!$A:$B,2,FALSE),LoanAmount,,VLOOKUP(PaymentsDue,Mapping!$A:$B,2,FALSE)))</f>
        <v/>
      </c>
      <c r="I1860" s="58" t="str">
        <f t="shared" si="171"/>
        <v/>
      </c>
      <c r="J1860" s="12" t="str">
        <f t="shared" si="172"/>
        <v/>
      </c>
      <c r="K1860" s="78" t="str">
        <f t="shared" si="173"/>
        <v/>
      </c>
    </row>
    <row r="1861" spans="1:11" x14ac:dyDescent="0.2">
      <c r="A1861" s="12" t="str">
        <f>IFERROR(IF(A1860+1&lt;=Duration*VLOOKUP(PaymentFrqcy,Mapping!A:B,2,FALSE),A1860+1,""),"")</f>
        <v/>
      </c>
      <c r="B1861" s="58" t="str">
        <f t="shared" si="174"/>
        <v/>
      </c>
      <c r="C1861" s="59" t="str">
        <f t="shared" si="169"/>
        <v/>
      </c>
      <c r="D1861" s="60" t="str">
        <f t="shared" si="170"/>
        <v/>
      </c>
      <c r="E1861" s="61" t="str">
        <f>IF(A1861="","",InterestRate/VLOOKUP(PaymentFrqcy,Mapping!$A:$B,2,FALSE))</f>
        <v/>
      </c>
      <c r="F1861" s="62" t="str">
        <f>IF(A1861="","",PMT(E1861,Duration*VLOOKUP(PaymentFrqcy,Mapping!A:B,2,FALSE),LoanAmount,,VLOOKUP(PaymentsDue,Mapping!$A:$B,2,FALSE)))</f>
        <v/>
      </c>
      <c r="G1861" s="62" t="str">
        <f>IF(A1861="","",PPMT(E1861,A1861,Duration*VLOOKUP(PaymentFrqcy,Mapping!A:B,2,FALSE),LoanAmount,,VLOOKUP(PaymentsDue,Mapping!$A:$B,2,FALSE)))</f>
        <v/>
      </c>
      <c r="H1861" s="62" t="str">
        <f>IF(A1861="","",IPMT(E1861,A1861,Duration*VLOOKUP(PaymentFrqcy,Mapping!$A:$B,2,FALSE),LoanAmount,,VLOOKUP(PaymentsDue,Mapping!$A:$B,2,FALSE)))</f>
        <v/>
      </c>
      <c r="I1861" s="58" t="str">
        <f t="shared" si="171"/>
        <v/>
      </c>
      <c r="J1861" s="12" t="str">
        <f t="shared" si="172"/>
        <v/>
      </c>
      <c r="K1861" s="78" t="str">
        <f t="shared" si="173"/>
        <v/>
      </c>
    </row>
    <row r="1862" spans="1:11" x14ac:dyDescent="0.2">
      <c r="A1862" s="12" t="str">
        <f>IFERROR(IF(A1861+1&lt;=Duration*VLOOKUP(PaymentFrqcy,Mapping!A:B,2,FALSE),A1861+1,""),"")</f>
        <v/>
      </c>
      <c r="B1862" s="58" t="str">
        <f t="shared" si="174"/>
        <v/>
      </c>
      <c r="C1862" s="59" t="str">
        <f t="shared" si="169"/>
        <v/>
      </c>
      <c r="D1862" s="60" t="str">
        <f t="shared" si="170"/>
        <v/>
      </c>
      <c r="E1862" s="61" t="str">
        <f>IF(A1862="","",InterestRate/VLOOKUP(PaymentFrqcy,Mapping!$A:$B,2,FALSE))</f>
        <v/>
      </c>
      <c r="F1862" s="62" t="str">
        <f>IF(A1862="","",PMT(E1862,Duration*VLOOKUP(PaymentFrqcy,Mapping!A:B,2,FALSE),LoanAmount,,VLOOKUP(PaymentsDue,Mapping!$A:$B,2,FALSE)))</f>
        <v/>
      </c>
      <c r="G1862" s="62" t="str">
        <f>IF(A1862="","",PPMT(E1862,A1862,Duration*VLOOKUP(PaymentFrqcy,Mapping!A:B,2,FALSE),LoanAmount,,VLOOKUP(PaymentsDue,Mapping!$A:$B,2,FALSE)))</f>
        <v/>
      </c>
      <c r="H1862" s="62" t="str">
        <f>IF(A1862="","",IPMT(E1862,A1862,Duration*VLOOKUP(PaymentFrqcy,Mapping!$A:$B,2,FALSE),LoanAmount,,VLOOKUP(PaymentsDue,Mapping!$A:$B,2,FALSE)))</f>
        <v/>
      </c>
      <c r="I1862" s="58" t="str">
        <f t="shared" si="171"/>
        <v/>
      </c>
      <c r="J1862" s="12" t="str">
        <f t="shared" si="172"/>
        <v/>
      </c>
      <c r="K1862" s="78" t="str">
        <f t="shared" si="173"/>
        <v/>
      </c>
    </row>
    <row r="1863" spans="1:11" x14ac:dyDescent="0.2">
      <c r="A1863" s="12" t="str">
        <f>IFERROR(IF(A1862+1&lt;=Duration*VLOOKUP(PaymentFrqcy,Mapping!A:B,2,FALSE),A1862+1,""),"")</f>
        <v/>
      </c>
      <c r="B1863" s="58" t="str">
        <f t="shared" si="174"/>
        <v/>
      </c>
      <c r="C1863" s="59" t="str">
        <f t="shared" si="169"/>
        <v/>
      </c>
      <c r="D1863" s="60" t="str">
        <f t="shared" si="170"/>
        <v/>
      </c>
      <c r="E1863" s="61" t="str">
        <f>IF(A1863="","",InterestRate/VLOOKUP(PaymentFrqcy,Mapping!$A:$B,2,FALSE))</f>
        <v/>
      </c>
      <c r="F1863" s="62" t="str">
        <f>IF(A1863="","",PMT(E1863,Duration*VLOOKUP(PaymentFrqcy,Mapping!A:B,2,FALSE),LoanAmount,,VLOOKUP(PaymentsDue,Mapping!$A:$B,2,FALSE)))</f>
        <v/>
      </c>
      <c r="G1863" s="62" t="str">
        <f>IF(A1863="","",PPMT(E1863,A1863,Duration*VLOOKUP(PaymentFrqcy,Mapping!A:B,2,FALSE),LoanAmount,,VLOOKUP(PaymentsDue,Mapping!$A:$B,2,FALSE)))</f>
        <v/>
      </c>
      <c r="H1863" s="62" t="str">
        <f>IF(A1863="","",IPMT(E1863,A1863,Duration*VLOOKUP(PaymentFrqcy,Mapping!$A:$B,2,FALSE),LoanAmount,,VLOOKUP(PaymentsDue,Mapping!$A:$B,2,FALSE)))</f>
        <v/>
      </c>
      <c r="I1863" s="58" t="str">
        <f t="shared" si="171"/>
        <v/>
      </c>
      <c r="J1863" s="12" t="str">
        <f t="shared" si="172"/>
        <v/>
      </c>
      <c r="K1863" s="78" t="str">
        <f t="shared" si="173"/>
        <v/>
      </c>
    </row>
    <row r="1864" spans="1:11" x14ac:dyDescent="0.2">
      <c r="A1864" s="12" t="str">
        <f>IFERROR(IF(A1863+1&lt;=Duration*VLOOKUP(PaymentFrqcy,Mapping!A:B,2,FALSE),A1863+1,""),"")</f>
        <v/>
      </c>
      <c r="B1864" s="58" t="str">
        <f t="shared" si="174"/>
        <v/>
      </c>
      <c r="C1864" s="59" t="str">
        <f t="shared" si="169"/>
        <v/>
      </c>
      <c r="D1864" s="60" t="str">
        <f t="shared" si="170"/>
        <v/>
      </c>
      <c r="E1864" s="61" t="str">
        <f>IF(A1864="","",InterestRate/VLOOKUP(PaymentFrqcy,Mapping!$A:$B,2,FALSE))</f>
        <v/>
      </c>
      <c r="F1864" s="62" t="str">
        <f>IF(A1864="","",PMT(E1864,Duration*VLOOKUP(PaymentFrqcy,Mapping!A:B,2,FALSE),LoanAmount,,VLOOKUP(PaymentsDue,Mapping!$A:$B,2,FALSE)))</f>
        <v/>
      </c>
      <c r="G1864" s="62" t="str">
        <f>IF(A1864="","",PPMT(E1864,A1864,Duration*VLOOKUP(PaymentFrqcy,Mapping!A:B,2,FALSE),LoanAmount,,VLOOKUP(PaymentsDue,Mapping!$A:$B,2,FALSE)))</f>
        <v/>
      </c>
      <c r="H1864" s="62" t="str">
        <f>IF(A1864="","",IPMT(E1864,A1864,Duration*VLOOKUP(PaymentFrqcy,Mapping!$A:$B,2,FALSE),LoanAmount,,VLOOKUP(PaymentsDue,Mapping!$A:$B,2,FALSE)))</f>
        <v/>
      </c>
      <c r="I1864" s="58" t="str">
        <f t="shared" si="171"/>
        <v/>
      </c>
      <c r="J1864" s="12" t="str">
        <f t="shared" si="172"/>
        <v/>
      </c>
      <c r="K1864" s="78" t="str">
        <f t="shared" si="173"/>
        <v/>
      </c>
    </row>
    <row r="1865" spans="1:11" x14ac:dyDescent="0.2">
      <c r="A1865" s="12" t="str">
        <f>IFERROR(IF(A1864+1&lt;=Duration*VLOOKUP(PaymentFrqcy,Mapping!A:B,2,FALSE),A1864+1,""),"")</f>
        <v/>
      </c>
      <c r="B1865" s="58" t="str">
        <f t="shared" si="174"/>
        <v/>
      </c>
      <c r="C1865" s="59" t="str">
        <f t="shared" si="169"/>
        <v/>
      </c>
      <c r="D1865" s="60" t="str">
        <f t="shared" si="170"/>
        <v/>
      </c>
      <c r="E1865" s="61" t="str">
        <f>IF(A1865="","",InterestRate/VLOOKUP(PaymentFrqcy,Mapping!$A:$B,2,FALSE))</f>
        <v/>
      </c>
      <c r="F1865" s="62" t="str">
        <f>IF(A1865="","",PMT(E1865,Duration*VLOOKUP(PaymentFrqcy,Mapping!A:B,2,FALSE),LoanAmount,,VLOOKUP(PaymentsDue,Mapping!$A:$B,2,FALSE)))</f>
        <v/>
      </c>
      <c r="G1865" s="62" t="str">
        <f>IF(A1865="","",PPMT(E1865,A1865,Duration*VLOOKUP(PaymentFrqcy,Mapping!A:B,2,FALSE),LoanAmount,,VLOOKUP(PaymentsDue,Mapping!$A:$B,2,FALSE)))</f>
        <v/>
      </c>
      <c r="H1865" s="62" t="str">
        <f>IF(A1865="","",IPMT(E1865,A1865,Duration*VLOOKUP(PaymentFrqcy,Mapping!$A:$B,2,FALSE),LoanAmount,,VLOOKUP(PaymentsDue,Mapping!$A:$B,2,FALSE)))</f>
        <v/>
      </c>
      <c r="I1865" s="58" t="str">
        <f t="shared" si="171"/>
        <v/>
      </c>
      <c r="J1865" s="12" t="str">
        <f t="shared" si="172"/>
        <v/>
      </c>
      <c r="K1865" s="78" t="str">
        <f t="shared" si="173"/>
        <v/>
      </c>
    </row>
    <row r="1866" spans="1:11" x14ac:dyDescent="0.2">
      <c r="A1866" s="12" t="str">
        <f>IFERROR(IF(A1865+1&lt;=Duration*VLOOKUP(PaymentFrqcy,Mapping!A:B,2,FALSE),A1865+1,""),"")</f>
        <v/>
      </c>
      <c r="B1866" s="58" t="str">
        <f t="shared" si="174"/>
        <v/>
      </c>
      <c r="C1866" s="59" t="str">
        <f t="shared" si="169"/>
        <v/>
      </c>
      <c r="D1866" s="60" t="str">
        <f t="shared" si="170"/>
        <v/>
      </c>
      <c r="E1866" s="61" t="str">
        <f>IF(A1866="","",InterestRate/VLOOKUP(PaymentFrqcy,Mapping!$A:$B,2,FALSE))</f>
        <v/>
      </c>
      <c r="F1866" s="62" t="str">
        <f>IF(A1866="","",PMT(E1866,Duration*VLOOKUP(PaymentFrqcy,Mapping!A:B,2,FALSE),LoanAmount,,VLOOKUP(PaymentsDue,Mapping!$A:$B,2,FALSE)))</f>
        <v/>
      </c>
      <c r="G1866" s="62" t="str">
        <f>IF(A1866="","",PPMT(E1866,A1866,Duration*VLOOKUP(PaymentFrqcy,Mapping!A:B,2,FALSE),LoanAmount,,VLOOKUP(PaymentsDue,Mapping!$A:$B,2,FALSE)))</f>
        <v/>
      </c>
      <c r="H1866" s="62" t="str">
        <f>IF(A1866="","",IPMT(E1866,A1866,Duration*VLOOKUP(PaymentFrqcy,Mapping!$A:$B,2,FALSE),LoanAmount,,VLOOKUP(PaymentsDue,Mapping!$A:$B,2,FALSE)))</f>
        <v/>
      </c>
      <c r="I1866" s="58" t="str">
        <f t="shared" si="171"/>
        <v/>
      </c>
      <c r="J1866" s="12" t="str">
        <f t="shared" si="172"/>
        <v/>
      </c>
      <c r="K1866" s="78" t="str">
        <f t="shared" si="173"/>
        <v/>
      </c>
    </row>
    <row r="1867" spans="1:11" x14ac:dyDescent="0.2">
      <c r="A1867" s="12" t="str">
        <f>IFERROR(IF(A1866+1&lt;=Duration*VLOOKUP(PaymentFrqcy,Mapping!A:B,2,FALSE),A1866+1,""),"")</f>
        <v/>
      </c>
      <c r="B1867" s="58" t="str">
        <f t="shared" si="174"/>
        <v/>
      </c>
      <c r="C1867" s="59" t="str">
        <f t="shared" si="169"/>
        <v/>
      </c>
      <c r="D1867" s="60" t="str">
        <f t="shared" si="170"/>
        <v/>
      </c>
      <c r="E1867" s="61" t="str">
        <f>IF(A1867="","",InterestRate/VLOOKUP(PaymentFrqcy,Mapping!$A:$B,2,FALSE))</f>
        <v/>
      </c>
      <c r="F1867" s="62" t="str">
        <f>IF(A1867="","",PMT(E1867,Duration*VLOOKUP(PaymentFrqcy,Mapping!A:B,2,FALSE),LoanAmount,,VLOOKUP(PaymentsDue,Mapping!$A:$B,2,FALSE)))</f>
        <v/>
      </c>
      <c r="G1867" s="62" t="str">
        <f>IF(A1867="","",PPMT(E1867,A1867,Duration*VLOOKUP(PaymentFrqcy,Mapping!A:B,2,FALSE),LoanAmount,,VLOOKUP(PaymentsDue,Mapping!$A:$B,2,FALSE)))</f>
        <v/>
      </c>
      <c r="H1867" s="62" t="str">
        <f>IF(A1867="","",IPMT(E1867,A1867,Duration*VLOOKUP(PaymentFrqcy,Mapping!$A:$B,2,FALSE),LoanAmount,,VLOOKUP(PaymentsDue,Mapping!$A:$B,2,FALSE)))</f>
        <v/>
      </c>
      <c r="I1867" s="58" t="str">
        <f t="shared" si="171"/>
        <v/>
      </c>
      <c r="J1867" s="12" t="str">
        <f t="shared" si="172"/>
        <v/>
      </c>
      <c r="K1867" s="78" t="str">
        <f t="shared" si="173"/>
        <v/>
      </c>
    </row>
    <row r="1868" spans="1:11" x14ac:dyDescent="0.2">
      <c r="A1868" s="12" t="str">
        <f>IFERROR(IF(A1867+1&lt;=Duration*VLOOKUP(PaymentFrqcy,Mapping!A:B,2,FALSE),A1867+1,""),"")</f>
        <v/>
      </c>
      <c r="B1868" s="58" t="str">
        <f t="shared" si="174"/>
        <v/>
      </c>
      <c r="C1868" s="59" t="str">
        <f t="shared" si="169"/>
        <v/>
      </c>
      <c r="D1868" s="60" t="str">
        <f t="shared" si="170"/>
        <v/>
      </c>
      <c r="E1868" s="61" t="str">
        <f>IF(A1868="","",InterestRate/VLOOKUP(PaymentFrqcy,Mapping!$A:$B,2,FALSE))</f>
        <v/>
      </c>
      <c r="F1868" s="62" t="str">
        <f>IF(A1868="","",PMT(E1868,Duration*VLOOKUP(PaymentFrqcy,Mapping!A:B,2,FALSE),LoanAmount,,VLOOKUP(PaymentsDue,Mapping!$A:$B,2,FALSE)))</f>
        <v/>
      </c>
      <c r="G1868" s="62" t="str">
        <f>IF(A1868="","",PPMT(E1868,A1868,Duration*VLOOKUP(PaymentFrqcy,Mapping!A:B,2,FALSE),LoanAmount,,VLOOKUP(PaymentsDue,Mapping!$A:$B,2,FALSE)))</f>
        <v/>
      </c>
      <c r="H1868" s="62" t="str">
        <f>IF(A1868="","",IPMT(E1868,A1868,Duration*VLOOKUP(PaymentFrqcy,Mapping!$A:$B,2,FALSE),LoanAmount,,VLOOKUP(PaymentsDue,Mapping!$A:$B,2,FALSE)))</f>
        <v/>
      </c>
      <c r="I1868" s="58" t="str">
        <f t="shared" si="171"/>
        <v/>
      </c>
      <c r="J1868" s="12" t="str">
        <f t="shared" si="172"/>
        <v/>
      </c>
      <c r="K1868" s="78" t="str">
        <f t="shared" si="173"/>
        <v/>
      </c>
    </row>
    <row r="1869" spans="1:11" x14ac:dyDescent="0.2">
      <c r="A1869" s="12" t="str">
        <f>IFERROR(IF(A1868+1&lt;=Duration*VLOOKUP(PaymentFrqcy,Mapping!A:B,2,FALSE),A1868+1,""),"")</f>
        <v/>
      </c>
      <c r="B1869" s="58" t="str">
        <f t="shared" si="174"/>
        <v/>
      </c>
      <c r="C1869" s="59" t="str">
        <f t="shared" si="169"/>
        <v/>
      </c>
      <c r="D1869" s="60" t="str">
        <f t="shared" si="170"/>
        <v/>
      </c>
      <c r="E1869" s="61" t="str">
        <f>IF(A1869="","",InterestRate/VLOOKUP(PaymentFrqcy,Mapping!$A:$B,2,FALSE))</f>
        <v/>
      </c>
      <c r="F1869" s="62" t="str">
        <f>IF(A1869="","",PMT(E1869,Duration*VLOOKUP(PaymentFrqcy,Mapping!A:B,2,FALSE),LoanAmount,,VLOOKUP(PaymentsDue,Mapping!$A:$B,2,FALSE)))</f>
        <v/>
      </c>
      <c r="G1869" s="62" t="str">
        <f>IF(A1869="","",PPMT(E1869,A1869,Duration*VLOOKUP(PaymentFrqcy,Mapping!A:B,2,FALSE),LoanAmount,,VLOOKUP(PaymentsDue,Mapping!$A:$B,2,FALSE)))</f>
        <v/>
      </c>
      <c r="H1869" s="62" t="str">
        <f>IF(A1869="","",IPMT(E1869,A1869,Duration*VLOOKUP(PaymentFrqcy,Mapping!$A:$B,2,FALSE),LoanAmount,,VLOOKUP(PaymentsDue,Mapping!$A:$B,2,FALSE)))</f>
        <v/>
      </c>
      <c r="I1869" s="58" t="str">
        <f t="shared" si="171"/>
        <v/>
      </c>
      <c r="J1869" s="12" t="str">
        <f t="shared" si="172"/>
        <v/>
      </c>
      <c r="K1869" s="78" t="str">
        <f t="shared" si="173"/>
        <v/>
      </c>
    </row>
    <row r="1870" spans="1:11" x14ac:dyDescent="0.2">
      <c r="A1870" s="12" t="str">
        <f>IFERROR(IF(A1869+1&lt;=Duration*VLOOKUP(PaymentFrqcy,Mapping!A:B,2,FALSE),A1869+1,""),"")</f>
        <v/>
      </c>
      <c r="B1870" s="58" t="str">
        <f t="shared" si="174"/>
        <v/>
      </c>
      <c r="C1870" s="59" t="str">
        <f t="shared" si="169"/>
        <v/>
      </c>
      <c r="D1870" s="60" t="str">
        <f t="shared" si="170"/>
        <v/>
      </c>
      <c r="E1870" s="61" t="str">
        <f>IF(A1870="","",InterestRate/VLOOKUP(PaymentFrqcy,Mapping!$A:$B,2,FALSE))</f>
        <v/>
      </c>
      <c r="F1870" s="62" t="str">
        <f>IF(A1870="","",PMT(E1870,Duration*VLOOKUP(PaymentFrqcy,Mapping!A:B,2,FALSE),LoanAmount,,VLOOKUP(PaymentsDue,Mapping!$A:$B,2,FALSE)))</f>
        <v/>
      </c>
      <c r="G1870" s="62" t="str">
        <f>IF(A1870="","",PPMT(E1870,A1870,Duration*VLOOKUP(PaymentFrqcy,Mapping!A:B,2,FALSE),LoanAmount,,VLOOKUP(PaymentsDue,Mapping!$A:$B,2,FALSE)))</f>
        <v/>
      </c>
      <c r="H1870" s="62" t="str">
        <f>IF(A1870="","",IPMT(E1870,A1870,Duration*VLOOKUP(PaymentFrqcy,Mapping!$A:$B,2,FALSE),LoanAmount,,VLOOKUP(PaymentsDue,Mapping!$A:$B,2,FALSE)))</f>
        <v/>
      </c>
      <c r="I1870" s="58" t="str">
        <f t="shared" si="171"/>
        <v/>
      </c>
      <c r="J1870" s="12" t="str">
        <f t="shared" si="172"/>
        <v/>
      </c>
      <c r="K1870" s="78" t="str">
        <f t="shared" si="173"/>
        <v/>
      </c>
    </row>
    <row r="1871" spans="1:11" x14ac:dyDescent="0.2">
      <c r="A1871" s="12" t="str">
        <f>IFERROR(IF(A1870+1&lt;=Duration*VLOOKUP(PaymentFrqcy,Mapping!A:B,2,FALSE),A1870+1,""),"")</f>
        <v/>
      </c>
      <c r="B1871" s="58" t="str">
        <f t="shared" si="174"/>
        <v/>
      </c>
      <c r="C1871" s="59" t="str">
        <f t="shared" si="169"/>
        <v/>
      </c>
      <c r="D1871" s="60" t="str">
        <f t="shared" si="170"/>
        <v/>
      </c>
      <c r="E1871" s="61" t="str">
        <f>IF(A1871="","",InterestRate/VLOOKUP(PaymentFrqcy,Mapping!$A:$B,2,FALSE))</f>
        <v/>
      </c>
      <c r="F1871" s="62" t="str">
        <f>IF(A1871="","",PMT(E1871,Duration*VLOOKUP(PaymentFrqcy,Mapping!A:B,2,FALSE),LoanAmount,,VLOOKUP(PaymentsDue,Mapping!$A:$B,2,FALSE)))</f>
        <v/>
      </c>
      <c r="G1871" s="62" t="str">
        <f>IF(A1871="","",PPMT(E1871,A1871,Duration*VLOOKUP(PaymentFrqcy,Mapping!A:B,2,FALSE),LoanAmount,,VLOOKUP(PaymentsDue,Mapping!$A:$B,2,FALSE)))</f>
        <v/>
      </c>
      <c r="H1871" s="62" t="str">
        <f>IF(A1871="","",IPMT(E1871,A1871,Duration*VLOOKUP(PaymentFrqcy,Mapping!$A:$B,2,FALSE),LoanAmount,,VLOOKUP(PaymentsDue,Mapping!$A:$B,2,FALSE)))</f>
        <v/>
      </c>
      <c r="I1871" s="58" t="str">
        <f t="shared" si="171"/>
        <v/>
      </c>
      <c r="J1871" s="12" t="str">
        <f t="shared" si="172"/>
        <v/>
      </c>
      <c r="K1871" s="78" t="str">
        <f t="shared" si="173"/>
        <v/>
      </c>
    </row>
    <row r="1872" spans="1:11" x14ac:dyDescent="0.2">
      <c r="A1872" s="12" t="str">
        <f>IFERROR(IF(A1871+1&lt;=Duration*VLOOKUP(PaymentFrqcy,Mapping!A:B,2,FALSE),A1871+1,""),"")</f>
        <v/>
      </c>
      <c r="B1872" s="58" t="str">
        <f t="shared" si="174"/>
        <v/>
      </c>
      <c r="C1872" s="59" t="str">
        <f t="shared" si="169"/>
        <v/>
      </c>
      <c r="D1872" s="60" t="str">
        <f t="shared" si="170"/>
        <v/>
      </c>
      <c r="E1872" s="61" t="str">
        <f>IF(A1872="","",InterestRate/VLOOKUP(PaymentFrqcy,Mapping!$A:$B,2,FALSE))</f>
        <v/>
      </c>
      <c r="F1872" s="62" t="str">
        <f>IF(A1872="","",PMT(E1872,Duration*VLOOKUP(PaymentFrqcy,Mapping!A:B,2,FALSE),LoanAmount,,VLOOKUP(PaymentsDue,Mapping!$A:$B,2,FALSE)))</f>
        <v/>
      </c>
      <c r="G1872" s="62" t="str">
        <f>IF(A1872="","",PPMT(E1872,A1872,Duration*VLOOKUP(PaymentFrqcy,Mapping!A:B,2,FALSE),LoanAmount,,VLOOKUP(PaymentsDue,Mapping!$A:$B,2,FALSE)))</f>
        <v/>
      </c>
      <c r="H1872" s="62" t="str">
        <f>IF(A1872="","",IPMT(E1872,A1872,Duration*VLOOKUP(PaymentFrqcy,Mapping!$A:$B,2,FALSE),LoanAmount,,VLOOKUP(PaymentsDue,Mapping!$A:$B,2,FALSE)))</f>
        <v/>
      </c>
      <c r="I1872" s="58" t="str">
        <f t="shared" si="171"/>
        <v/>
      </c>
      <c r="J1872" s="12" t="str">
        <f t="shared" si="172"/>
        <v/>
      </c>
      <c r="K1872" s="78" t="str">
        <f t="shared" si="173"/>
        <v/>
      </c>
    </row>
    <row r="1873" spans="1:11" x14ac:dyDescent="0.2">
      <c r="A1873" s="12" t="str">
        <f>IFERROR(IF(A1872+1&lt;=Duration*VLOOKUP(PaymentFrqcy,Mapping!A:B,2,FALSE),A1872+1,""),"")</f>
        <v/>
      </c>
      <c r="B1873" s="58" t="str">
        <f t="shared" si="174"/>
        <v/>
      </c>
      <c r="C1873" s="59" t="str">
        <f t="shared" si="169"/>
        <v/>
      </c>
      <c r="D1873" s="60" t="str">
        <f t="shared" si="170"/>
        <v/>
      </c>
      <c r="E1873" s="61" t="str">
        <f>IF(A1873="","",InterestRate/VLOOKUP(PaymentFrqcy,Mapping!$A:$B,2,FALSE))</f>
        <v/>
      </c>
      <c r="F1873" s="62" t="str">
        <f>IF(A1873="","",PMT(E1873,Duration*VLOOKUP(PaymentFrqcy,Mapping!A:B,2,FALSE),LoanAmount,,VLOOKUP(PaymentsDue,Mapping!$A:$B,2,FALSE)))</f>
        <v/>
      </c>
      <c r="G1873" s="62" t="str">
        <f>IF(A1873="","",PPMT(E1873,A1873,Duration*VLOOKUP(PaymentFrqcy,Mapping!A:B,2,FALSE),LoanAmount,,VLOOKUP(PaymentsDue,Mapping!$A:$B,2,FALSE)))</f>
        <v/>
      </c>
      <c r="H1873" s="62" t="str">
        <f>IF(A1873="","",IPMT(E1873,A1873,Duration*VLOOKUP(PaymentFrqcy,Mapping!$A:$B,2,FALSE),LoanAmount,,VLOOKUP(PaymentsDue,Mapping!$A:$B,2,FALSE)))</f>
        <v/>
      </c>
      <c r="I1873" s="58" t="str">
        <f t="shared" si="171"/>
        <v/>
      </c>
      <c r="J1873" s="12" t="str">
        <f t="shared" si="172"/>
        <v/>
      </c>
      <c r="K1873" s="78" t="str">
        <f t="shared" si="173"/>
        <v/>
      </c>
    </row>
    <row r="1874" spans="1:11" x14ac:dyDescent="0.2">
      <c r="A1874" s="12" t="str">
        <f>IFERROR(IF(A1873+1&lt;=Duration*VLOOKUP(PaymentFrqcy,Mapping!A:B,2,FALSE),A1873+1,""),"")</f>
        <v/>
      </c>
      <c r="B1874" s="58" t="str">
        <f t="shared" si="174"/>
        <v/>
      </c>
      <c r="C1874" s="59" t="str">
        <f t="shared" si="169"/>
        <v/>
      </c>
      <c r="D1874" s="60" t="str">
        <f t="shared" si="170"/>
        <v/>
      </c>
      <c r="E1874" s="61" t="str">
        <f>IF(A1874="","",InterestRate/VLOOKUP(PaymentFrqcy,Mapping!$A:$B,2,FALSE))</f>
        <v/>
      </c>
      <c r="F1874" s="62" t="str">
        <f>IF(A1874="","",PMT(E1874,Duration*VLOOKUP(PaymentFrqcy,Mapping!A:B,2,FALSE),LoanAmount,,VLOOKUP(PaymentsDue,Mapping!$A:$B,2,FALSE)))</f>
        <v/>
      </c>
      <c r="G1874" s="62" t="str">
        <f>IF(A1874="","",PPMT(E1874,A1874,Duration*VLOOKUP(PaymentFrqcy,Mapping!A:B,2,FALSE),LoanAmount,,VLOOKUP(PaymentsDue,Mapping!$A:$B,2,FALSE)))</f>
        <v/>
      </c>
      <c r="H1874" s="62" t="str">
        <f>IF(A1874="","",IPMT(E1874,A1874,Duration*VLOOKUP(PaymentFrqcy,Mapping!$A:$B,2,FALSE),LoanAmount,,VLOOKUP(PaymentsDue,Mapping!$A:$B,2,FALSE)))</f>
        <v/>
      </c>
      <c r="I1874" s="58" t="str">
        <f t="shared" si="171"/>
        <v/>
      </c>
      <c r="J1874" s="12" t="str">
        <f t="shared" si="172"/>
        <v/>
      </c>
      <c r="K1874" s="78" t="str">
        <f t="shared" si="173"/>
        <v/>
      </c>
    </row>
    <row r="1875" spans="1:11" x14ac:dyDescent="0.2">
      <c r="A1875" s="12" t="str">
        <f>IFERROR(IF(A1874+1&lt;=Duration*VLOOKUP(PaymentFrqcy,Mapping!A:B,2,FALSE),A1874+1,""),"")</f>
        <v/>
      </c>
      <c r="B1875" s="58" t="str">
        <f t="shared" si="174"/>
        <v/>
      </c>
      <c r="C1875" s="59" t="str">
        <f t="shared" si="169"/>
        <v/>
      </c>
      <c r="D1875" s="60" t="str">
        <f t="shared" si="170"/>
        <v/>
      </c>
      <c r="E1875" s="61" t="str">
        <f>IF(A1875="","",InterestRate/VLOOKUP(PaymentFrqcy,Mapping!$A:$B,2,FALSE))</f>
        <v/>
      </c>
      <c r="F1875" s="62" t="str">
        <f>IF(A1875="","",PMT(E1875,Duration*VLOOKUP(PaymentFrqcy,Mapping!A:B,2,FALSE),LoanAmount,,VLOOKUP(PaymentsDue,Mapping!$A:$B,2,FALSE)))</f>
        <v/>
      </c>
      <c r="G1875" s="62" t="str">
        <f>IF(A1875="","",PPMT(E1875,A1875,Duration*VLOOKUP(PaymentFrqcy,Mapping!A:B,2,FALSE),LoanAmount,,VLOOKUP(PaymentsDue,Mapping!$A:$B,2,FALSE)))</f>
        <v/>
      </c>
      <c r="H1875" s="62" t="str">
        <f>IF(A1875="","",IPMT(E1875,A1875,Duration*VLOOKUP(PaymentFrqcy,Mapping!$A:$B,2,FALSE),LoanAmount,,VLOOKUP(PaymentsDue,Mapping!$A:$B,2,FALSE)))</f>
        <v/>
      </c>
      <c r="I1875" s="58" t="str">
        <f t="shared" si="171"/>
        <v/>
      </c>
      <c r="J1875" s="12" t="str">
        <f t="shared" si="172"/>
        <v/>
      </c>
      <c r="K1875" s="78" t="str">
        <f t="shared" si="173"/>
        <v/>
      </c>
    </row>
    <row r="1876" spans="1:11" x14ac:dyDescent="0.2">
      <c r="A1876" s="12" t="str">
        <f>IFERROR(IF(A1875+1&lt;=Duration*VLOOKUP(PaymentFrqcy,Mapping!A:B,2,FALSE),A1875+1,""),"")</f>
        <v/>
      </c>
      <c r="B1876" s="58" t="str">
        <f t="shared" si="174"/>
        <v/>
      </c>
      <c r="C1876" s="59" t="str">
        <f t="shared" si="169"/>
        <v/>
      </c>
      <c r="D1876" s="60" t="str">
        <f t="shared" si="170"/>
        <v/>
      </c>
      <c r="E1876" s="61" t="str">
        <f>IF(A1876="","",InterestRate/VLOOKUP(PaymentFrqcy,Mapping!$A:$B,2,FALSE))</f>
        <v/>
      </c>
      <c r="F1876" s="62" t="str">
        <f>IF(A1876="","",PMT(E1876,Duration*VLOOKUP(PaymentFrqcy,Mapping!A:B,2,FALSE),LoanAmount,,VLOOKUP(PaymentsDue,Mapping!$A:$B,2,FALSE)))</f>
        <v/>
      </c>
      <c r="G1876" s="62" t="str">
        <f>IF(A1876="","",PPMT(E1876,A1876,Duration*VLOOKUP(PaymentFrqcy,Mapping!A:B,2,FALSE),LoanAmount,,VLOOKUP(PaymentsDue,Mapping!$A:$B,2,FALSE)))</f>
        <v/>
      </c>
      <c r="H1876" s="62" t="str">
        <f>IF(A1876="","",IPMT(E1876,A1876,Duration*VLOOKUP(PaymentFrqcy,Mapping!$A:$B,2,FALSE),LoanAmount,,VLOOKUP(PaymentsDue,Mapping!$A:$B,2,FALSE)))</f>
        <v/>
      </c>
      <c r="I1876" s="58" t="str">
        <f t="shared" si="171"/>
        <v/>
      </c>
      <c r="J1876" s="12" t="str">
        <f t="shared" si="172"/>
        <v/>
      </c>
      <c r="K1876" s="78" t="str">
        <f t="shared" si="173"/>
        <v/>
      </c>
    </row>
    <row r="1877" spans="1:11" x14ac:dyDescent="0.2">
      <c r="A1877" s="12" t="str">
        <f>IFERROR(IF(A1876+1&lt;=Duration*VLOOKUP(PaymentFrqcy,Mapping!A:B,2,FALSE),A1876+1,""),"")</f>
        <v/>
      </c>
      <c r="B1877" s="58" t="str">
        <f t="shared" si="174"/>
        <v/>
      </c>
      <c r="C1877" s="59" t="str">
        <f t="shared" si="169"/>
        <v/>
      </c>
      <c r="D1877" s="60" t="str">
        <f t="shared" si="170"/>
        <v/>
      </c>
      <c r="E1877" s="61" t="str">
        <f>IF(A1877="","",InterestRate/VLOOKUP(PaymentFrqcy,Mapping!$A:$B,2,FALSE))</f>
        <v/>
      </c>
      <c r="F1877" s="62" t="str">
        <f>IF(A1877="","",PMT(E1877,Duration*VLOOKUP(PaymentFrqcy,Mapping!A:B,2,FALSE),LoanAmount,,VLOOKUP(PaymentsDue,Mapping!$A:$B,2,FALSE)))</f>
        <v/>
      </c>
      <c r="G1877" s="62" t="str">
        <f>IF(A1877="","",PPMT(E1877,A1877,Duration*VLOOKUP(PaymentFrqcy,Mapping!A:B,2,FALSE),LoanAmount,,VLOOKUP(PaymentsDue,Mapping!$A:$B,2,FALSE)))</f>
        <v/>
      </c>
      <c r="H1877" s="62" t="str">
        <f>IF(A1877="","",IPMT(E1877,A1877,Duration*VLOOKUP(PaymentFrqcy,Mapping!$A:$B,2,FALSE),LoanAmount,,VLOOKUP(PaymentsDue,Mapping!$A:$B,2,FALSE)))</f>
        <v/>
      </c>
      <c r="I1877" s="58" t="str">
        <f t="shared" si="171"/>
        <v/>
      </c>
      <c r="J1877" s="12" t="str">
        <f t="shared" si="172"/>
        <v/>
      </c>
      <c r="K1877" s="78" t="str">
        <f t="shared" si="173"/>
        <v/>
      </c>
    </row>
    <row r="1878" spans="1:11" x14ac:dyDescent="0.2">
      <c r="A1878" s="12" t="str">
        <f>IFERROR(IF(A1877+1&lt;=Duration*VLOOKUP(PaymentFrqcy,Mapping!A:B,2,FALSE),A1877+1,""),"")</f>
        <v/>
      </c>
      <c r="B1878" s="58" t="str">
        <f t="shared" si="174"/>
        <v/>
      </c>
      <c r="C1878" s="59" t="str">
        <f t="shared" si="169"/>
        <v/>
      </c>
      <c r="D1878" s="60" t="str">
        <f t="shared" si="170"/>
        <v/>
      </c>
      <c r="E1878" s="61" t="str">
        <f>IF(A1878="","",InterestRate/VLOOKUP(PaymentFrqcy,Mapping!$A:$B,2,FALSE))</f>
        <v/>
      </c>
      <c r="F1878" s="62" t="str">
        <f>IF(A1878="","",PMT(E1878,Duration*VLOOKUP(PaymentFrqcy,Mapping!A:B,2,FALSE),LoanAmount,,VLOOKUP(PaymentsDue,Mapping!$A:$B,2,FALSE)))</f>
        <v/>
      </c>
      <c r="G1878" s="62" t="str">
        <f>IF(A1878="","",PPMT(E1878,A1878,Duration*VLOOKUP(PaymentFrqcy,Mapping!A:B,2,FALSE),LoanAmount,,VLOOKUP(PaymentsDue,Mapping!$A:$B,2,FALSE)))</f>
        <v/>
      </c>
      <c r="H1878" s="62" t="str">
        <f>IF(A1878="","",IPMT(E1878,A1878,Duration*VLOOKUP(PaymentFrqcy,Mapping!$A:$B,2,FALSE),LoanAmount,,VLOOKUP(PaymentsDue,Mapping!$A:$B,2,FALSE)))</f>
        <v/>
      </c>
      <c r="I1878" s="58" t="str">
        <f t="shared" si="171"/>
        <v/>
      </c>
      <c r="J1878" s="12" t="str">
        <f t="shared" si="172"/>
        <v/>
      </c>
      <c r="K1878" s="78" t="str">
        <f t="shared" si="173"/>
        <v/>
      </c>
    </row>
    <row r="1879" spans="1:11" x14ac:dyDescent="0.2">
      <c r="A1879" s="12" t="str">
        <f>IFERROR(IF(A1878+1&lt;=Duration*VLOOKUP(PaymentFrqcy,Mapping!A:B,2,FALSE),A1878+1,""),"")</f>
        <v/>
      </c>
      <c r="B1879" s="58" t="str">
        <f t="shared" si="174"/>
        <v/>
      </c>
      <c r="C1879" s="59" t="str">
        <f t="shared" si="169"/>
        <v/>
      </c>
      <c r="D1879" s="60" t="str">
        <f t="shared" si="170"/>
        <v/>
      </c>
      <c r="E1879" s="61" t="str">
        <f>IF(A1879="","",InterestRate/VLOOKUP(PaymentFrqcy,Mapping!$A:$B,2,FALSE))</f>
        <v/>
      </c>
      <c r="F1879" s="62" t="str">
        <f>IF(A1879="","",PMT(E1879,Duration*VLOOKUP(PaymentFrqcy,Mapping!A:B,2,FALSE),LoanAmount,,VLOOKUP(PaymentsDue,Mapping!$A:$B,2,FALSE)))</f>
        <v/>
      </c>
      <c r="G1879" s="62" t="str">
        <f>IF(A1879="","",PPMT(E1879,A1879,Duration*VLOOKUP(PaymentFrqcy,Mapping!A:B,2,FALSE),LoanAmount,,VLOOKUP(PaymentsDue,Mapping!$A:$B,2,FALSE)))</f>
        <v/>
      </c>
      <c r="H1879" s="62" t="str">
        <f>IF(A1879="","",IPMT(E1879,A1879,Duration*VLOOKUP(PaymentFrqcy,Mapping!$A:$B,2,FALSE),LoanAmount,,VLOOKUP(PaymentsDue,Mapping!$A:$B,2,FALSE)))</f>
        <v/>
      </c>
      <c r="I1879" s="58" t="str">
        <f t="shared" si="171"/>
        <v/>
      </c>
      <c r="J1879" s="12" t="str">
        <f t="shared" si="172"/>
        <v/>
      </c>
      <c r="K1879" s="78" t="str">
        <f t="shared" si="173"/>
        <v/>
      </c>
    </row>
    <row r="1880" spans="1:11" x14ac:dyDescent="0.2">
      <c r="A1880" s="12" t="str">
        <f>IFERROR(IF(A1879+1&lt;=Duration*VLOOKUP(PaymentFrqcy,Mapping!A:B,2,FALSE),A1879+1,""),"")</f>
        <v/>
      </c>
      <c r="B1880" s="58" t="str">
        <f t="shared" si="174"/>
        <v/>
      </c>
      <c r="C1880" s="59" t="str">
        <f t="shared" si="169"/>
        <v/>
      </c>
      <c r="D1880" s="60" t="str">
        <f t="shared" si="170"/>
        <v/>
      </c>
      <c r="E1880" s="61" t="str">
        <f>IF(A1880="","",InterestRate/VLOOKUP(PaymentFrqcy,Mapping!$A:$B,2,FALSE))</f>
        <v/>
      </c>
      <c r="F1880" s="62" t="str">
        <f>IF(A1880="","",PMT(E1880,Duration*VLOOKUP(PaymentFrqcy,Mapping!A:B,2,FALSE),LoanAmount,,VLOOKUP(PaymentsDue,Mapping!$A:$B,2,FALSE)))</f>
        <v/>
      </c>
      <c r="G1880" s="62" t="str">
        <f>IF(A1880="","",PPMT(E1880,A1880,Duration*VLOOKUP(PaymentFrqcy,Mapping!A:B,2,FALSE),LoanAmount,,VLOOKUP(PaymentsDue,Mapping!$A:$B,2,FALSE)))</f>
        <v/>
      </c>
      <c r="H1880" s="62" t="str">
        <f>IF(A1880="","",IPMT(E1880,A1880,Duration*VLOOKUP(PaymentFrqcy,Mapping!$A:$B,2,FALSE),LoanAmount,,VLOOKUP(PaymentsDue,Mapping!$A:$B,2,FALSE)))</f>
        <v/>
      </c>
      <c r="I1880" s="58" t="str">
        <f t="shared" si="171"/>
        <v/>
      </c>
      <c r="J1880" s="12" t="str">
        <f t="shared" si="172"/>
        <v/>
      </c>
      <c r="K1880" s="78" t="str">
        <f t="shared" si="173"/>
        <v/>
      </c>
    </row>
    <row r="1881" spans="1:11" x14ac:dyDescent="0.2">
      <c r="A1881" s="12" t="str">
        <f>IFERROR(IF(A1880+1&lt;=Duration*VLOOKUP(PaymentFrqcy,Mapping!A:B,2,FALSE),A1880+1,""),"")</f>
        <v/>
      </c>
      <c r="B1881" s="58" t="str">
        <f t="shared" si="174"/>
        <v/>
      </c>
      <c r="C1881" s="59" t="str">
        <f t="shared" si="169"/>
        <v/>
      </c>
      <c r="D1881" s="60" t="str">
        <f t="shared" si="170"/>
        <v/>
      </c>
      <c r="E1881" s="61" t="str">
        <f>IF(A1881="","",InterestRate/VLOOKUP(PaymentFrqcy,Mapping!$A:$B,2,FALSE))</f>
        <v/>
      </c>
      <c r="F1881" s="62" t="str">
        <f>IF(A1881="","",PMT(E1881,Duration*VLOOKUP(PaymentFrqcy,Mapping!A:B,2,FALSE),LoanAmount,,VLOOKUP(PaymentsDue,Mapping!$A:$B,2,FALSE)))</f>
        <v/>
      </c>
      <c r="G1881" s="62" t="str">
        <f>IF(A1881="","",PPMT(E1881,A1881,Duration*VLOOKUP(PaymentFrqcy,Mapping!A:B,2,FALSE),LoanAmount,,VLOOKUP(PaymentsDue,Mapping!$A:$B,2,FALSE)))</f>
        <v/>
      </c>
      <c r="H1881" s="62" t="str">
        <f>IF(A1881="","",IPMT(E1881,A1881,Duration*VLOOKUP(PaymentFrqcy,Mapping!$A:$B,2,FALSE),LoanAmount,,VLOOKUP(PaymentsDue,Mapping!$A:$B,2,FALSE)))</f>
        <v/>
      </c>
      <c r="I1881" s="58" t="str">
        <f t="shared" si="171"/>
        <v/>
      </c>
      <c r="J1881" s="12" t="str">
        <f t="shared" si="172"/>
        <v/>
      </c>
      <c r="K1881" s="78" t="str">
        <f t="shared" si="173"/>
        <v/>
      </c>
    </row>
    <row r="1882" spans="1:11" x14ac:dyDescent="0.2">
      <c r="A1882" s="12" t="str">
        <f>IFERROR(IF(A1881+1&lt;=Duration*VLOOKUP(PaymentFrqcy,Mapping!A:B,2,FALSE),A1881+1,""),"")</f>
        <v/>
      </c>
      <c r="B1882" s="58" t="str">
        <f t="shared" si="174"/>
        <v/>
      </c>
      <c r="C1882" s="59" t="str">
        <f t="shared" si="169"/>
        <v/>
      </c>
      <c r="D1882" s="60" t="str">
        <f t="shared" si="170"/>
        <v/>
      </c>
      <c r="E1882" s="61" t="str">
        <f>IF(A1882="","",InterestRate/VLOOKUP(PaymentFrqcy,Mapping!$A:$B,2,FALSE))</f>
        <v/>
      </c>
      <c r="F1882" s="62" t="str">
        <f>IF(A1882="","",PMT(E1882,Duration*VLOOKUP(PaymentFrqcy,Mapping!A:B,2,FALSE),LoanAmount,,VLOOKUP(PaymentsDue,Mapping!$A:$B,2,FALSE)))</f>
        <v/>
      </c>
      <c r="G1882" s="62" t="str">
        <f>IF(A1882="","",PPMT(E1882,A1882,Duration*VLOOKUP(PaymentFrqcy,Mapping!A:B,2,FALSE),LoanAmount,,VLOOKUP(PaymentsDue,Mapping!$A:$B,2,FALSE)))</f>
        <v/>
      </c>
      <c r="H1882" s="62" t="str">
        <f>IF(A1882="","",IPMT(E1882,A1882,Duration*VLOOKUP(PaymentFrqcy,Mapping!$A:$B,2,FALSE),LoanAmount,,VLOOKUP(PaymentsDue,Mapping!$A:$B,2,FALSE)))</f>
        <v/>
      </c>
      <c r="I1882" s="58" t="str">
        <f t="shared" si="171"/>
        <v/>
      </c>
      <c r="J1882" s="12" t="str">
        <f t="shared" si="172"/>
        <v/>
      </c>
      <c r="K1882" s="78" t="str">
        <f t="shared" si="173"/>
        <v/>
      </c>
    </row>
    <row r="1883" spans="1:11" x14ac:dyDescent="0.2">
      <c r="A1883" s="12" t="str">
        <f>IFERROR(IF(A1882+1&lt;=Duration*VLOOKUP(PaymentFrqcy,Mapping!A:B,2,FALSE),A1882+1,""),"")</f>
        <v/>
      </c>
      <c r="B1883" s="58" t="str">
        <f t="shared" si="174"/>
        <v/>
      </c>
      <c r="C1883" s="59" t="str">
        <f t="shared" si="169"/>
        <v/>
      </c>
      <c r="D1883" s="60" t="str">
        <f t="shared" si="170"/>
        <v/>
      </c>
      <c r="E1883" s="61" t="str">
        <f>IF(A1883="","",InterestRate/VLOOKUP(PaymentFrqcy,Mapping!$A:$B,2,FALSE))</f>
        <v/>
      </c>
      <c r="F1883" s="62" t="str">
        <f>IF(A1883="","",PMT(E1883,Duration*VLOOKUP(PaymentFrqcy,Mapping!A:B,2,FALSE),LoanAmount,,VLOOKUP(PaymentsDue,Mapping!$A:$B,2,FALSE)))</f>
        <v/>
      </c>
      <c r="G1883" s="62" t="str">
        <f>IF(A1883="","",PPMT(E1883,A1883,Duration*VLOOKUP(PaymentFrqcy,Mapping!A:B,2,FALSE),LoanAmount,,VLOOKUP(PaymentsDue,Mapping!$A:$B,2,FALSE)))</f>
        <v/>
      </c>
      <c r="H1883" s="62" t="str">
        <f>IF(A1883="","",IPMT(E1883,A1883,Duration*VLOOKUP(PaymentFrqcy,Mapping!$A:$B,2,FALSE),LoanAmount,,VLOOKUP(PaymentsDue,Mapping!$A:$B,2,FALSE)))</f>
        <v/>
      </c>
      <c r="I1883" s="58" t="str">
        <f t="shared" si="171"/>
        <v/>
      </c>
      <c r="J1883" s="12" t="str">
        <f t="shared" si="172"/>
        <v/>
      </c>
      <c r="K1883" s="78" t="str">
        <f t="shared" si="173"/>
        <v/>
      </c>
    </row>
    <row r="1884" spans="1:11" x14ac:dyDescent="0.2">
      <c r="A1884" s="12" t="str">
        <f>IFERROR(IF(A1883+1&lt;=Duration*VLOOKUP(PaymentFrqcy,Mapping!A:B,2,FALSE),A1883+1,""),"")</f>
        <v/>
      </c>
      <c r="B1884" s="58" t="str">
        <f t="shared" si="174"/>
        <v/>
      </c>
      <c r="C1884" s="59" t="str">
        <f t="shared" si="169"/>
        <v/>
      </c>
      <c r="D1884" s="60" t="str">
        <f t="shared" si="170"/>
        <v/>
      </c>
      <c r="E1884" s="61" t="str">
        <f>IF(A1884="","",InterestRate/VLOOKUP(PaymentFrqcy,Mapping!$A:$B,2,FALSE))</f>
        <v/>
      </c>
      <c r="F1884" s="62" t="str">
        <f>IF(A1884="","",PMT(E1884,Duration*VLOOKUP(PaymentFrqcy,Mapping!A:B,2,FALSE),LoanAmount,,VLOOKUP(PaymentsDue,Mapping!$A:$B,2,FALSE)))</f>
        <v/>
      </c>
      <c r="G1884" s="62" t="str">
        <f>IF(A1884="","",PPMT(E1884,A1884,Duration*VLOOKUP(PaymentFrqcy,Mapping!A:B,2,FALSE),LoanAmount,,VLOOKUP(PaymentsDue,Mapping!$A:$B,2,FALSE)))</f>
        <v/>
      </c>
      <c r="H1884" s="62" t="str">
        <f>IF(A1884="","",IPMT(E1884,A1884,Duration*VLOOKUP(PaymentFrqcy,Mapping!$A:$B,2,FALSE),LoanAmount,,VLOOKUP(PaymentsDue,Mapping!$A:$B,2,FALSE)))</f>
        <v/>
      </c>
      <c r="I1884" s="58" t="str">
        <f t="shared" si="171"/>
        <v/>
      </c>
      <c r="J1884" s="12" t="str">
        <f t="shared" si="172"/>
        <v/>
      </c>
      <c r="K1884" s="78" t="str">
        <f t="shared" si="173"/>
        <v/>
      </c>
    </row>
    <row r="1885" spans="1:11" x14ac:dyDescent="0.2">
      <c r="A1885" s="12" t="str">
        <f>IFERROR(IF(A1884+1&lt;=Duration*VLOOKUP(PaymentFrqcy,Mapping!A:B,2,FALSE),A1884+1,""),"")</f>
        <v/>
      </c>
      <c r="B1885" s="58" t="str">
        <f t="shared" si="174"/>
        <v/>
      </c>
      <c r="C1885" s="59" t="str">
        <f t="shared" si="169"/>
        <v/>
      </c>
      <c r="D1885" s="60" t="str">
        <f t="shared" si="170"/>
        <v/>
      </c>
      <c r="E1885" s="61" t="str">
        <f>IF(A1885="","",InterestRate/VLOOKUP(PaymentFrqcy,Mapping!$A:$B,2,FALSE))</f>
        <v/>
      </c>
      <c r="F1885" s="62" t="str">
        <f>IF(A1885="","",PMT(E1885,Duration*VLOOKUP(PaymentFrqcy,Mapping!A:B,2,FALSE),LoanAmount,,VLOOKUP(PaymentsDue,Mapping!$A:$B,2,FALSE)))</f>
        <v/>
      </c>
      <c r="G1885" s="62" t="str">
        <f>IF(A1885="","",PPMT(E1885,A1885,Duration*VLOOKUP(PaymentFrqcy,Mapping!A:B,2,FALSE),LoanAmount,,VLOOKUP(PaymentsDue,Mapping!$A:$B,2,FALSE)))</f>
        <v/>
      </c>
      <c r="H1885" s="62" t="str">
        <f>IF(A1885="","",IPMT(E1885,A1885,Duration*VLOOKUP(PaymentFrqcy,Mapping!$A:$B,2,FALSE),LoanAmount,,VLOOKUP(PaymentsDue,Mapping!$A:$B,2,FALSE)))</f>
        <v/>
      </c>
      <c r="I1885" s="58" t="str">
        <f t="shared" si="171"/>
        <v/>
      </c>
      <c r="J1885" s="12" t="str">
        <f t="shared" si="172"/>
        <v/>
      </c>
      <c r="K1885" s="78" t="str">
        <f t="shared" si="173"/>
        <v/>
      </c>
    </row>
    <row r="1886" spans="1:11" x14ac:dyDescent="0.2">
      <c r="A1886" s="12" t="str">
        <f>IFERROR(IF(A1885+1&lt;=Duration*VLOOKUP(PaymentFrqcy,Mapping!A:B,2,FALSE),A1885+1,""),"")</f>
        <v/>
      </c>
      <c r="B1886" s="58" t="str">
        <f t="shared" si="174"/>
        <v/>
      </c>
      <c r="C1886" s="59" t="str">
        <f t="shared" si="169"/>
        <v/>
      </c>
      <c r="D1886" s="60" t="str">
        <f t="shared" si="170"/>
        <v/>
      </c>
      <c r="E1886" s="61" t="str">
        <f>IF(A1886="","",InterestRate/VLOOKUP(PaymentFrqcy,Mapping!$A:$B,2,FALSE))</f>
        <v/>
      </c>
      <c r="F1886" s="62" t="str">
        <f>IF(A1886="","",PMT(E1886,Duration*VLOOKUP(PaymentFrqcy,Mapping!A:B,2,FALSE),LoanAmount,,VLOOKUP(PaymentsDue,Mapping!$A:$B,2,FALSE)))</f>
        <v/>
      </c>
      <c r="G1886" s="62" t="str">
        <f>IF(A1886="","",PPMT(E1886,A1886,Duration*VLOOKUP(PaymentFrqcy,Mapping!A:B,2,FALSE),LoanAmount,,VLOOKUP(PaymentsDue,Mapping!$A:$B,2,FALSE)))</f>
        <v/>
      </c>
      <c r="H1886" s="62" t="str">
        <f>IF(A1886="","",IPMT(E1886,A1886,Duration*VLOOKUP(PaymentFrqcy,Mapping!$A:$B,2,FALSE),LoanAmount,,VLOOKUP(PaymentsDue,Mapping!$A:$B,2,FALSE)))</f>
        <v/>
      </c>
      <c r="I1886" s="58" t="str">
        <f t="shared" si="171"/>
        <v/>
      </c>
      <c r="J1886" s="12" t="str">
        <f t="shared" si="172"/>
        <v/>
      </c>
      <c r="K1886" s="78" t="str">
        <f t="shared" si="173"/>
        <v/>
      </c>
    </row>
    <row r="1887" spans="1:11" x14ac:dyDescent="0.2">
      <c r="A1887" s="12" t="str">
        <f>IFERROR(IF(A1886+1&lt;=Duration*VLOOKUP(PaymentFrqcy,Mapping!A:B,2,FALSE),A1886+1,""),"")</f>
        <v/>
      </c>
      <c r="B1887" s="58" t="str">
        <f t="shared" si="174"/>
        <v/>
      </c>
      <c r="C1887" s="59" t="str">
        <f t="shared" si="169"/>
        <v/>
      </c>
      <c r="D1887" s="60" t="str">
        <f t="shared" si="170"/>
        <v/>
      </c>
      <c r="E1887" s="61" t="str">
        <f>IF(A1887="","",InterestRate/VLOOKUP(PaymentFrqcy,Mapping!$A:$B,2,FALSE))</f>
        <v/>
      </c>
      <c r="F1887" s="62" t="str">
        <f>IF(A1887="","",PMT(E1887,Duration*VLOOKUP(PaymentFrqcy,Mapping!A:B,2,FALSE),LoanAmount,,VLOOKUP(PaymentsDue,Mapping!$A:$B,2,FALSE)))</f>
        <v/>
      </c>
      <c r="G1887" s="62" t="str">
        <f>IF(A1887="","",PPMT(E1887,A1887,Duration*VLOOKUP(PaymentFrqcy,Mapping!A:B,2,FALSE),LoanAmount,,VLOOKUP(PaymentsDue,Mapping!$A:$B,2,FALSE)))</f>
        <v/>
      </c>
      <c r="H1887" s="62" t="str">
        <f>IF(A1887="","",IPMT(E1887,A1887,Duration*VLOOKUP(PaymentFrqcy,Mapping!$A:$B,2,FALSE),LoanAmount,,VLOOKUP(PaymentsDue,Mapping!$A:$B,2,FALSE)))</f>
        <v/>
      </c>
      <c r="I1887" s="58" t="str">
        <f t="shared" si="171"/>
        <v/>
      </c>
      <c r="J1887" s="12" t="str">
        <f t="shared" si="172"/>
        <v/>
      </c>
      <c r="K1887" s="78" t="str">
        <f t="shared" si="173"/>
        <v/>
      </c>
    </row>
    <row r="1888" spans="1:11" x14ac:dyDescent="0.2">
      <c r="A1888" s="12" t="str">
        <f>IFERROR(IF(A1887+1&lt;=Duration*VLOOKUP(PaymentFrqcy,Mapping!A:B,2,FALSE),A1887+1,""),"")</f>
        <v/>
      </c>
      <c r="B1888" s="58" t="str">
        <f t="shared" si="174"/>
        <v/>
      </c>
      <c r="C1888" s="59" t="str">
        <f t="shared" si="169"/>
        <v/>
      </c>
      <c r="D1888" s="60" t="str">
        <f t="shared" si="170"/>
        <v/>
      </c>
      <c r="E1888" s="61" t="str">
        <f>IF(A1888="","",InterestRate/VLOOKUP(PaymentFrqcy,Mapping!$A:$B,2,FALSE))</f>
        <v/>
      </c>
      <c r="F1888" s="62" t="str">
        <f>IF(A1888="","",PMT(E1888,Duration*VLOOKUP(PaymentFrqcy,Mapping!A:B,2,FALSE),LoanAmount,,VLOOKUP(PaymentsDue,Mapping!$A:$B,2,FALSE)))</f>
        <v/>
      </c>
      <c r="G1888" s="62" t="str">
        <f>IF(A1888="","",PPMT(E1888,A1888,Duration*VLOOKUP(PaymentFrqcy,Mapping!A:B,2,FALSE),LoanAmount,,VLOOKUP(PaymentsDue,Mapping!$A:$B,2,FALSE)))</f>
        <v/>
      </c>
      <c r="H1888" s="62" t="str">
        <f>IF(A1888="","",IPMT(E1888,A1888,Duration*VLOOKUP(PaymentFrqcy,Mapping!$A:$B,2,FALSE),LoanAmount,,VLOOKUP(PaymentsDue,Mapping!$A:$B,2,FALSE)))</f>
        <v/>
      </c>
      <c r="I1888" s="58" t="str">
        <f t="shared" si="171"/>
        <v/>
      </c>
      <c r="J1888" s="12" t="str">
        <f t="shared" si="172"/>
        <v/>
      </c>
      <c r="K1888" s="78" t="str">
        <f t="shared" si="173"/>
        <v/>
      </c>
    </row>
    <row r="1889" spans="1:11" x14ac:dyDescent="0.2">
      <c r="A1889" s="12" t="str">
        <f>IFERROR(IF(A1888+1&lt;=Duration*VLOOKUP(PaymentFrqcy,Mapping!A:B,2,FALSE),A1888+1,""),"")</f>
        <v/>
      </c>
      <c r="B1889" s="58" t="str">
        <f t="shared" si="174"/>
        <v/>
      </c>
      <c r="C1889" s="59" t="str">
        <f t="shared" si="169"/>
        <v/>
      </c>
      <c r="D1889" s="60" t="str">
        <f t="shared" si="170"/>
        <v/>
      </c>
      <c r="E1889" s="61" t="str">
        <f>IF(A1889="","",InterestRate/VLOOKUP(PaymentFrqcy,Mapping!$A:$B,2,FALSE))</f>
        <v/>
      </c>
      <c r="F1889" s="62" t="str">
        <f>IF(A1889="","",PMT(E1889,Duration*VLOOKUP(PaymentFrqcy,Mapping!A:B,2,FALSE),LoanAmount,,VLOOKUP(PaymentsDue,Mapping!$A:$B,2,FALSE)))</f>
        <v/>
      </c>
      <c r="G1889" s="62" t="str">
        <f>IF(A1889="","",PPMT(E1889,A1889,Duration*VLOOKUP(PaymentFrqcy,Mapping!A:B,2,FALSE),LoanAmount,,VLOOKUP(PaymentsDue,Mapping!$A:$B,2,FALSE)))</f>
        <v/>
      </c>
      <c r="H1889" s="62" t="str">
        <f>IF(A1889="","",IPMT(E1889,A1889,Duration*VLOOKUP(PaymentFrqcy,Mapping!$A:$B,2,FALSE),LoanAmount,,VLOOKUP(PaymentsDue,Mapping!$A:$B,2,FALSE)))</f>
        <v/>
      </c>
      <c r="I1889" s="58" t="str">
        <f t="shared" si="171"/>
        <v/>
      </c>
      <c r="J1889" s="12" t="str">
        <f t="shared" si="172"/>
        <v/>
      </c>
      <c r="K1889" s="78" t="str">
        <f t="shared" si="173"/>
        <v/>
      </c>
    </row>
    <row r="1890" spans="1:11" x14ac:dyDescent="0.2">
      <c r="A1890" s="12" t="str">
        <f>IFERROR(IF(A1889+1&lt;=Duration*VLOOKUP(PaymentFrqcy,Mapping!A:B,2,FALSE),A1889+1,""),"")</f>
        <v/>
      </c>
      <c r="B1890" s="58" t="str">
        <f t="shared" si="174"/>
        <v/>
      </c>
      <c r="C1890" s="59" t="str">
        <f t="shared" si="169"/>
        <v/>
      </c>
      <c r="D1890" s="60" t="str">
        <f t="shared" si="170"/>
        <v/>
      </c>
      <c r="E1890" s="61" t="str">
        <f>IF(A1890="","",InterestRate/VLOOKUP(PaymentFrqcy,Mapping!$A:$B,2,FALSE))</f>
        <v/>
      </c>
      <c r="F1890" s="62" t="str">
        <f>IF(A1890="","",PMT(E1890,Duration*VLOOKUP(PaymentFrqcy,Mapping!A:B,2,FALSE),LoanAmount,,VLOOKUP(PaymentsDue,Mapping!$A:$B,2,FALSE)))</f>
        <v/>
      </c>
      <c r="G1890" s="62" t="str">
        <f>IF(A1890="","",PPMT(E1890,A1890,Duration*VLOOKUP(PaymentFrqcy,Mapping!A:B,2,FALSE),LoanAmount,,VLOOKUP(PaymentsDue,Mapping!$A:$B,2,FALSE)))</f>
        <v/>
      </c>
      <c r="H1890" s="62" t="str">
        <f>IF(A1890="","",IPMT(E1890,A1890,Duration*VLOOKUP(PaymentFrqcy,Mapping!$A:$B,2,FALSE),LoanAmount,,VLOOKUP(PaymentsDue,Mapping!$A:$B,2,FALSE)))</f>
        <v/>
      </c>
      <c r="I1890" s="58" t="str">
        <f t="shared" si="171"/>
        <v/>
      </c>
      <c r="J1890" s="12" t="str">
        <f t="shared" si="172"/>
        <v/>
      </c>
      <c r="K1890" s="78" t="str">
        <f t="shared" si="173"/>
        <v/>
      </c>
    </row>
    <row r="1891" spans="1:11" x14ac:dyDescent="0.2">
      <c r="A1891" s="12" t="str">
        <f>IFERROR(IF(A1890+1&lt;=Duration*VLOOKUP(PaymentFrqcy,Mapping!A:B,2,FALSE),A1890+1,""),"")</f>
        <v/>
      </c>
      <c r="B1891" s="58" t="str">
        <f t="shared" si="174"/>
        <v/>
      </c>
      <c r="C1891" s="59" t="str">
        <f t="shared" si="169"/>
        <v/>
      </c>
      <c r="D1891" s="60" t="str">
        <f t="shared" si="170"/>
        <v/>
      </c>
      <c r="E1891" s="61" t="str">
        <f>IF(A1891="","",InterestRate/VLOOKUP(PaymentFrqcy,Mapping!$A:$B,2,FALSE))</f>
        <v/>
      </c>
      <c r="F1891" s="62" t="str">
        <f>IF(A1891="","",PMT(E1891,Duration*VLOOKUP(PaymentFrqcy,Mapping!A:B,2,FALSE),LoanAmount,,VLOOKUP(PaymentsDue,Mapping!$A:$B,2,FALSE)))</f>
        <v/>
      </c>
      <c r="G1891" s="62" t="str">
        <f>IF(A1891="","",PPMT(E1891,A1891,Duration*VLOOKUP(PaymentFrqcy,Mapping!A:B,2,FALSE),LoanAmount,,VLOOKUP(PaymentsDue,Mapping!$A:$B,2,FALSE)))</f>
        <v/>
      </c>
      <c r="H1891" s="62" t="str">
        <f>IF(A1891="","",IPMT(E1891,A1891,Duration*VLOOKUP(PaymentFrqcy,Mapping!$A:$B,2,FALSE),LoanAmount,,VLOOKUP(PaymentsDue,Mapping!$A:$B,2,FALSE)))</f>
        <v/>
      </c>
      <c r="I1891" s="58" t="str">
        <f t="shared" si="171"/>
        <v/>
      </c>
      <c r="J1891" s="12" t="str">
        <f t="shared" si="172"/>
        <v/>
      </c>
      <c r="K1891" s="78" t="str">
        <f t="shared" si="173"/>
        <v/>
      </c>
    </row>
    <row r="1892" spans="1:11" x14ac:dyDescent="0.2">
      <c r="A1892" s="12" t="str">
        <f>IFERROR(IF(A1891+1&lt;=Duration*VLOOKUP(PaymentFrqcy,Mapping!A:B,2,FALSE),A1891+1,""),"")</f>
        <v/>
      </c>
      <c r="B1892" s="58" t="str">
        <f t="shared" si="174"/>
        <v/>
      </c>
      <c r="C1892" s="59" t="str">
        <f t="shared" si="169"/>
        <v/>
      </c>
      <c r="D1892" s="60" t="str">
        <f t="shared" si="170"/>
        <v/>
      </c>
      <c r="E1892" s="61" t="str">
        <f>IF(A1892="","",InterestRate/VLOOKUP(PaymentFrqcy,Mapping!$A:$B,2,FALSE))</f>
        <v/>
      </c>
      <c r="F1892" s="62" t="str">
        <f>IF(A1892="","",PMT(E1892,Duration*VLOOKUP(PaymentFrqcy,Mapping!A:B,2,FALSE),LoanAmount,,VLOOKUP(PaymentsDue,Mapping!$A:$B,2,FALSE)))</f>
        <v/>
      </c>
      <c r="G1892" s="62" t="str">
        <f>IF(A1892="","",PPMT(E1892,A1892,Duration*VLOOKUP(PaymentFrqcy,Mapping!A:B,2,FALSE),LoanAmount,,VLOOKUP(PaymentsDue,Mapping!$A:$B,2,FALSE)))</f>
        <v/>
      </c>
      <c r="H1892" s="62" t="str">
        <f>IF(A1892="","",IPMT(E1892,A1892,Duration*VLOOKUP(PaymentFrqcy,Mapping!$A:$B,2,FALSE),LoanAmount,,VLOOKUP(PaymentsDue,Mapping!$A:$B,2,FALSE)))</f>
        <v/>
      </c>
      <c r="I1892" s="58" t="str">
        <f t="shared" si="171"/>
        <v/>
      </c>
      <c r="J1892" s="12" t="str">
        <f t="shared" si="172"/>
        <v/>
      </c>
      <c r="K1892" s="78" t="str">
        <f t="shared" si="173"/>
        <v/>
      </c>
    </row>
    <row r="1893" spans="1:11" x14ac:dyDescent="0.2">
      <c r="A1893" s="12" t="str">
        <f>IFERROR(IF(A1892+1&lt;=Duration*VLOOKUP(PaymentFrqcy,Mapping!A:B,2,FALSE),A1892+1,""),"")</f>
        <v/>
      </c>
      <c r="B1893" s="58" t="str">
        <f t="shared" si="174"/>
        <v/>
      </c>
      <c r="C1893" s="59" t="str">
        <f t="shared" si="169"/>
        <v/>
      </c>
      <c r="D1893" s="60" t="str">
        <f t="shared" si="170"/>
        <v/>
      </c>
      <c r="E1893" s="61" t="str">
        <f>IF(A1893="","",InterestRate/VLOOKUP(PaymentFrqcy,Mapping!$A:$B,2,FALSE))</f>
        <v/>
      </c>
      <c r="F1893" s="62" t="str">
        <f>IF(A1893="","",PMT(E1893,Duration*VLOOKUP(PaymentFrqcy,Mapping!A:B,2,FALSE),LoanAmount,,VLOOKUP(PaymentsDue,Mapping!$A:$B,2,FALSE)))</f>
        <v/>
      </c>
      <c r="G1893" s="62" t="str">
        <f>IF(A1893="","",PPMT(E1893,A1893,Duration*VLOOKUP(PaymentFrqcy,Mapping!A:B,2,FALSE),LoanAmount,,VLOOKUP(PaymentsDue,Mapping!$A:$B,2,FALSE)))</f>
        <v/>
      </c>
      <c r="H1893" s="62" t="str">
        <f>IF(A1893="","",IPMT(E1893,A1893,Duration*VLOOKUP(PaymentFrqcy,Mapping!$A:$B,2,FALSE),LoanAmount,,VLOOKUP(PaymentsDue,Mapping!$A:$B,2,FALSE)))</f>
        <v/>
      </c>
      <c r="I1893" s="58" t="str">
        <f t="shared" si="171"/>
        <v/>
      </c>
      <c r="J1893" s="12" t="str">
        <f t="shared" si="172"/>
        <v/>
      </c>
      <c r="K1893" s="78" t="str">
        <f t="shared" si="173"/>
        <v/>
      </c>
    </row>
    <row r="1894" spans="1:11" x14ac:dyDescent="0.2">
      <c r="A1894" s="12" t="str">
        <f>IFERROR(IF(A1893+1&lt;=Duration*VLOOKUP(PaymentFrqcy,Mapping!A:B,2,FALSE),A1893+1,""),"")</f>
        <v/>
      </c>
      <c r="B1894" s="58" t="str">
        <f t="shared" si="174"/>
        <v/>
      </c>
      <c r="C1894" s="59" t="str">
        <f t="shared" si="169"/>
        <v/>
      </c>
      <c r="D1894" s="60" t="str">
        <f t="shared" si="170"/>
        <v/>
      </c>
      <c r="E1894" s="61" t="str">
        <f>IF(A1894="","",InterestRate/VLOOKUP(PaymentFrqcy,Mapping!$A:$B,2,FALSE))</f>
        <v/>
      </c>
      <c r="F1894" s="62" t="str">
        <f>IF(A1894="","",PMT(E1894,Duration*VLOOKUP(PaymentFrqcy,Mapping!A:B,2,FALSE),LoanAmount,,VLOOKUP(PaymentsDue,Mapping!$A:$B,2,FALSE)))</f>
        <v/>
      </c>
      <c r="G1894" s="62" t="str">
        <f>IF(A1894="","",PPMT(E1894,A1894,Duration*VLOOKUP(PaymentFrqcy,Mapping!A:B,2,FALSE),LoanAmount,,VLOOKUP(PaymentsDue,Mapping!$A:$B,2,FALSE)))</f>
        <v/>
      </c>
      <c r="H1894" s="62" t="str">
        <f>IF(A1894="","",IPMT(E1894,A1894,Duration*VLOOKUP(PaymentFrqcy,Mapping!$A:$B,2,FALSE),LoanAmount,,VLOOKUP(PaymentsDue,Mapping!$A:$B,2,FALSE)))</f>
        <v/>
      </c>
      <c r="I1894" s="58" t="str">
        <f t="shared" si="171"/>
        <v/>
      </c>
      <c r="J1894" s="12" t="str">
        <f t="shared" si="172"/>
        <v/>
      </c>
      <c r="K1894" s="78" t="str">
        <f t="shared" si="173"/>
        <v/>
      </c>
    </row>
    <row r="1895" spans="1:11" x14ac:dyDescent="0.2">
      <c r="A1895" s="12" t="str">
        <f>IFERROR(IF(A1894+1&lt;=Duration*VLOOKUP(PaymentFrqcy,Mapping!A:B,2,FALSE),A1894+1,""),"")</f>
        <v/>
      </c>
      <c r="B1895" s="58" t="str">
        <f t="shared" si="174"/>
        <v/>
      </c>
      <c r="C1895" s="59" t="str">
        <f t="shared" si="169"/>
        <v/>
      </c>
      <c r="D1895" s="60" t="str">
        <f t="shared" si="170"/>
        <v/>
      </c>
      <c r="E1895" s="61" t="str">
        <f>IF(A1895="","",InterestRate/VLOOKUP(PaymentFrqcy,Mapping!$A:$B,2,FALSE))</f>
        <v/>
      </c>
      <c r="F1895" s="62" t="str">
        <f>IF(A1895="","",PMT(E1895,Duration*VLOOKUP(PaymentFrqcy,Mapping!A:B,2,FALSE),LoanAmount,,VLOOKUP(PaymentsDue,Mapping!$A:$B,2,FALSE)))</f>
        <v/>
      </c>
      <c r="G1895" s="62" t="str">
        <f>IF(A1895="","",PPMT(E1895,A1895,Duration*VLOOKUP(PaymentFrqcy,Mapping!A:B,2,FALSE),LoanAmount,,VLOOKUP(PaymentsDue,Mapping!$A:$B,2,FALSE)))</f>
        <v/>
      </c>
      <c r="H1895" s="62" t="str">
        <f>IF(A1895="","",IPMT(E1895,A1895,Duration*VLOOKUP(PaymentFrqcy,Mapping!$A:$B,2,FALSE),LoanAmount,,VLOOKUP(PaymentsDue,Mapping!$A:$B,2,FALSE)))</f>
        <v/>
      </c>
      <c r="I1895" s="58" t="str">
        <f t="shared" si="171"/>
        <v/>
      </c>
      <c r="J1895" s="12" t="str">
        <f t="shared" si="172"/>
        <v/>
      </c>
      <c r="K1895" s="78" t="str">
        <f t="shared" si="173"/>
        <v/>
      </c>
    </row>
    <row r="1896" spans="1:11" x14ac:dyDescent="0.2">
      <c r="A1896" s="12" t="str">
        <f>IFERROR(IF(A1895+1&lt;=Duration*VLOOKUP(PaymentFrqcy,Mapping!A:B,2,FALSE),A1895+1,""),"")</f>
        <v/>
      </c>
      <c r="B1896" s="58" t="str">
        <f t="shared" si="174"/>
        <v/>
      </c>
      <c r="C1896" s="59" t="str">
        <f t="shared" si="169"/>
        <v/>
      </c>
      <c r="D1896" s="60" t="str">
        <f t="shared" si="170"/>
        <v/>
      </c>
      <c r="E1896" s="61" t="str">
        <f>IF(A1896="","",InterestRate/VLOOKUP(PaymentFrqcy,Mapping!$A:$B,2,FALSE))</f>
        <v/>
      </c>
      <c r="F1896" s="62" t="str">
        <f>IF(A1896="","",PMT(E1896,Duration*VLOOKUP(PaymentFrqcy,Mapping!A:B,2,FALSE),LoanAmount,,VLOOKUP(PaymentsDue,Mapping!$A:$B,2,FALSE)))</f>
        <v/>
      </c>
      <c r="G1896" s="62" t="str">
        <f>IF(A1896="","",PPMT(E1896,A1896,Duration*VLOOKUP(PaymentFrqcy,Mapping!A:B,2,FALSE),LoanAmount,,VLOOKUP(PaymentsDue,Mapping!$A:$B,2,FALSE)))</f>
        <v/>
      </c>
      <c r="H1896" s="62" t="str">
        <f>IF(A1896="","",IPMT(E1896,A1896,Duration*VLOOKUP(PaymentFrqcy,Mapping!$A:$B,2,FALSE),LoanAmount,,VLOOKUP(PaymentsDue,Mapping!$A:$B,2,FALSE)))</f>
        <v/>
      </c>
      <c r="I1896" s="58" t="str">
        <f t="shared" si="171"/>
        <v/>
      </c>
      <c r="J1896" s="12" t="str">
        <f t="shared" si="172"/>
        <v/>
      </c>
      <c r="K1896" s="78" t="str">
        <f t="shared" si="173"/>
        <v/>
      </c>
    </row>
    <row r="1897" spans="1:11" x14ac:dyDescent="0.2">
      <c r="A1897" s="12" t="str">
        <f>IFERROR(IF(A1896+1&lt;=Duration*VLOOKUP(PaymentFrqcy,Mapping!A:B,2,FALSE),A1896+1,""),"")</f>
        <v/>
      </c>
      <c r="B1897" s="58" t="str">
        <f t="shared" si="174"/>
        <v/>
      </c>
      <c r="C1897" s="59" t="str">
        <f t="shared" si="169"/>
        <v/>
      </c>
      <c r="D1897" s="60" t="str">
        <f t="shared" si="170"/>
        <v/>
      </c>
      <c r="E1897" s="61" t="str">
        <f>IF(A1897="","",InterestRate/VLOOKUP(PaymentFrqcy,Mapping!$A:$B,2,FALSE))</f>
        <v/>
      </c>
      <c r="F1897" s="62" t="str">
        <f>IF(A1897="","",PMT(E1897,Duration*VLOOKUP(PaymentFrqcy,Mapping!A:B,2,FALSE),LoanAmount,,VLOOKUP(PaymentsDue,Mapping!$A:$B,2,FALSE)))</f>
        <v/>
      </c>
      <c r="G1897" s="62" t="str">
        <f>IF(A1897="","",PPMT(E1897,A1897,Duration*VLOOKUP(PaymentFrqcy,Mapping!A:B,2,FALSE),LoanAmount,,VLOOKUP(PaymentsDue,Mapping!$A:$B,2,FALSE)))</f>
        <v/>
      </c>
      <c r="H1897" s="62" t="str">
        <f>IF(A1897="","",IPMT(E1897,A1897,Duration*VLOOKUP(PaymentFrqcy,Mapping!$A:$B,2,FALSE),LoanAmount,,VLOOKUP(PaymentsDue,Mapping!$A:$B,2,FALSE)))</f>
        <v/>
      </c>
      <c r="I1897" s="58" t="str">
        <f t="shared" si="171"/>
        <v/>
      </c>
      <c r="J1897" s="12" t="str">
        <f t="shared" si="172"/>
        <v/>
      </c>
      <c r="K1897" s="78" t="str">
        <f t="shared" si="173"/>
        <v/>
      </c>
    </row>
    <row r="1898" spans="1:11" x14ac:dyDescent="0.2">
      <c r="A1898" s="12" t="str">
        <f>IFERROR(IF(A1897+1&lt;=Duration*VLOOKUP(PaymentFrqcy,Mapping!A:B,2,FALSE),A1897+1,""),"")</f>
        <v/>
      </c>
      <c r="B1898" s="58" t="str">
        <f t="shared" si="174"/>
        <v/>
      </c>
      <c r="C1898" s="59" t="str">
        <f t="shared" si="169"/>
        <v/>
      </c>
      <c r="D1898" s="60" t="str">
        <f t="shared" si="170"/>
        <v/>
      </c>
      <c r="E1898" s="61" t="str">
        <f>IF(A1898="","",InterestRate/VLOOKUP(PaymentFrqcy,Mapping!$A:$B,2,FALSE))</f>
        <v/>
      </c>
      <c r="F1898" s="62" t="str">
        <f>IF(A1898="","",PMT(E1898,Duration*VLOOKUP(PaymentFrqcy,Mapping!A:B,2,FALSE),LoanAmount,,VLOOKUP(PaymentsDue,Mapping!$A:$B,2,FALSE)))</f>
        <v/>
      </c>
      <c r="G1898" s="62" t="str">
        <f>IF(A1898="","",PPMT(E1898,A1898,Duration*VLOOKUP(PaymentFrqcy,Mapping!A:B,2,FALSE),LoanAmount,,VLOOKUP(PaymentsDue,Mapping!$A:$B,2,FALSE)))</f>
        <v/>
      </c>
      <c r="H1898" s="62" t="str">
        <f>IF(A1898="","",IPMT(E1898,A1898,Duration*VLOOKUP(PaymentFrqcy,Mapping!$A:$B,2,FALSE),LoanAmount,,VLOOKUP(PaymentsDue,Mapping!$A:$B,2,FALSE)))</f>
        <v/>
      </c>
      <c r="I1898" s="58" t="str">
        <f t="shared" si="171"/>
        <v/>
      </c>
      <c r="J1898" s="12" t="str">
        <f t="shared" si="172"/>
        <v/>
      </c>
      <c r="K1898" s="78" t="str">
        <f t="shared" si="173"/>
        <v/>
      </c>
    </row>
    <row r="1899" spans="1:11" x14ac:dyDescent="0.2">
      <c r="A1899" s="12" t="str">
        <f>IFERROR(IF(A1898+1&lt;=Duration*VLOOKUP(PaymentFrqcy,Mapping!A:B,2,FALSE),A1898+1,""),"")</f>
        <v/>
      </c>
      <c r="B1899" s="58" t="str">
        <f t="shared" si="174"/>
        <v/>
      </c>
      <c r="C1899" s="59" t="str">
        <f t="shared" si="169"/>
        <v/>
      </c>
      <c r="D1899" s="60" t="str">
        <f t="shared" si="170"/>
        <v/>
      </c>
      <c r="E1899" s="61" t="str">
        <f>IF(A1899="","",InterestRate/VLOOKUP(PaymentFrqcy,Mapping!$A:$B,2,FALSE))</f>
        <v/>
      </c>
      <c r="F1899" s="62" t="str">
        <f>IF(A1899="","",PMT(E1899,Duration*VLOOKUP(PaymentFrqcy,Mapping!A:B,2,FALSE),LoanAmount,,VLOOKUP(PaymentsDue,Mapping!$A:$B,2,FALSE)))</f>
        <v/>
      </c>
      <c r="G1899" s="62" t="str">
        <f>IF(A1899="","",PPMT(E1899,A1899,Duration*VLOOKUP(PaymentFrqcy,Mapping!A:B,2,FALSE),LoanAmount,,VLOOKUP(PaymentsDue,Mapping!$A:$B,2,FALSE)))</f>
        <v/>
      </c>
      <c r="H1899" s="62" t="str">
        <f>IF(A1899="","",IPMT(E1899,A1899,Duration*VLOOKUP(PaymentFrqcy,Mapping!$A:$B,2,FALSE),LoanAmount,,VLOOKUP(PaymentsDue,Mapping!$A:$B,2,FALSE)))</f>
        <v/>
      </c>
      <c r="I1899" s="58" t="str">
        <f t="shared" si="171"/>
        <v/>
      </c>
      <c r="J1899" s="12" t="str">
        <f t="shared" si="172"/>
        <v/>
      </c>
      <c r="K1899" s="78" t="str">
        <f t="shared" si="173"/>
        <v/>
      </c>
    </row>
    <row r="1900" spans="1:11" x14ac:dyDescent="0.2">
      <c r="A1900" s="12" t="str">
        <f>IFERROR(IF(A1899+1&lt;=Duration*VLOOKUP(PaymentFrqcy,Mapping!A:B,2,FALSE),A1899+1,""),"")</f>
        <v/>
      </c>
      <c r="B1900" s="58" t="str">
        <f t="shared" si="174"/>
        <v/>
      </c>
      <c r="C1900" s="59" t="str">
        <f t="shared" si="169"/>
        <v/>
      </c>
      <c r="D1900" s="60" t="str">
        <f t="shared" si="170"/>
        <v/>
      </c>
      <c r="E1900" s="61" t="str">
        <f>IF(A1900="","",InterestRate/VLOOKUP(PaymentFrqcy,Mapping!$A:$B,2,FALSE))</f>
        <v/>
      </c>
      <c r="F1900" s="62" t="str">
        <f>IF(A1900="","",PMT(E1900,Duration*VLOOKUP(PaymentFrqcy,Mapping!A:B,2,FALSE),LoanAmount,,VLOOKUP(PaymentsDue,Mapping!$A:$B,2,FALSE)))</f>
        <v/>
      </c>
      <c r="G1900" s="62" t="str">
        <f>IF(A1900="","",PPMT(E1900,A1900,Duration*VLOOKUP(PaymentFrqcy,Mapping!A:B,2,FALSE),LoanAmount,,VLOOKUP(PaymentsDue,Mapping!$A:$B,2,FALSE)))</f>
        <v/>
      </c>
      <c r="H1900" s="62" t="str">
        <f>IF(A1900="","",IPMT(E1900,A1900,Duration*VLOOKUP(PaymentFrqcy,Mapping!$A:$B,2,FALSE),LoanAmount,,VLOOKUP(PaymentsDue,Mapping!$A:$B,2,FALSE)))</f>
        <v/>
      </c>
      <c r="I1900" s="58" t="str">
        <f t="shared" si="171"/>
        <v/>
      </c>
      <c r="J1900" s="12" t="str">
        <f t="shared" si="172"/>
        <v/>
      </c>
      <c r="K1900" s="78" t="str">
        <f t="shared" si="173"/>
        <v/>
      </c>
    </row>
    <row r="1901" spans="1:11" x14ac:dyDescent="0.2">
      <c r="A1901" s="12" t="str">
        <f>IFERROR(IF(A1900+1&lt;=Duration*VLOOKUP(PaymentFrqcy,Mapping!A:B,2,FALSE),A1900+1,""),"")</f>
        <v/>
      </c>
      <c r="B1901" s="58" t="str">
        <f t="shared" si="174"/>
        <v/>
      </c>
      <c r="C1901" s="59" t="str">
        <f t="shared" si="169"/>
        <v/>
      </c>
      <c r="D1901" s="60" t="str">
        <f t="shared" si="170"/>
        <v/>
      </c>
      <c r="E1901" s="61" t="str">
        <f>IF(A1901="","",InterestRate/VLOOKUP(PaymentFrqcy,Mapping!$A:$B,2,FALSE))</f>
        <v/>
      </c>
      <c r="F1901" s="62" t="str">
        <f>IF(A1901="","",PMT(E1901,Duration*VLOOKUP(PaymentFrqcy,Mapping!A:B,2,FALSE),LoanAmount,,VLOOKUP(PaymentsDue,Mapping!$A:$B,2,FALSE)))</f>
        <v/>
      </c>
      <c r="G1901" s="62" t="str">
        <f>IF(A1901="","",PPMT(E1901,A1901,Duration*VLOOKUP(PaymentFrqcy,Mapping!A:B,2,FALSE),LoanAmount,,VLOOKUP(PaymentsDue,Mapping!$A:$B,2,FALSE)))</f>
        <v/>
      </c>
      <c r="H1901" s="62" t="str">
        <f>IF(A1901="","",IPMT(E1901,A1901,Duration*VLOOKUP(PaymentFrqcy,Mapping!$A:$B,2,FALSE),LoanAmount,,VLOOKUP(PaymentsDue,Mapping!$A:$B,2,FALSE)))</f>
        <v/>
      </c>
      <c r="I1901" s="58" t="str">
        <f t="shared" si="171"/>
        <v/>
      </c>
      <c r="J1901" s="12" t="str">
        <f t="shared" si="172"/>
        <v/>
      </c>
      <c r="K1901" s="78" t="str">
        <f t="shared" si="173"/>
        <v/>
      </c>
    </row>
    <row r="1902" spans="1:11" x14ac:dyDescent="0.2">
      <c r="A1902" s="12" t="str">
        <f>IFERROR(IF(A1901+1&lt;=Duration*VLOOKUP(PaymentFrqcy,Mapping!A:B,2,FALSE),A1901+1,""),"")</f>
        <v/>
      </c>
      <c r="B1902" s="58" t="str">
        <f t="shared" si="174"/>
        <v/>
      </c>
      <c r="C1902" s="59" t="str">
        <f t="shared" ref="C1902:C1965" si="175">IF(AND(A1902&lt;&gt;"",PaymentFrqcy="Monthly"),DATE(YEAR(C1901),MONTH(C1901)+1,DAY(C1901)),IF(AND(A1902&lt;&gt;"",PaymentFrqcy="Quarterly"),DATE(YEAR(C1901),MONTH(C1901)+3,DAY(C1901)),IF(AND(A1902&lt;&gt;"",PaymentFrqcy="Semi-Annually"),DATE(YEAR(C1901),MONTH(C1901)+6,DAY(C1901)),"")))</f>
        <v/>
      </c>
      <c r="D1902" s="60" t="str">
        <f t="shared" ref="D1902:D1965" si="176">IFERROR(YEAR(C1902),"")</f>
        <v/>
      </c>
      <c r="E1902" s="61" t="str">
        <f>IF(A1902="","",InterestRate/VLOOKUP(PaymentFrqcy,Mapping!$A:$B,2,FALSE))</f>
        <v/>
      </c>
      <c r="F1902" s="62" t="str">
        <f>IF(A1902="","",PMT(E1902,Duration*VLOOKUP(PaymentFrqcy,Mapping!A:B,2,FALSE),LoanAmount,,VLOOKUP(PaymentsDue,Mapping!$A:$B,2,FALSE)))</f>
        <v/>
      </c>
      <c r="G1902" s="62" t="str">
        <f>IF(A1902="","",PPMT(E1902,A1902,Duration*VLOOKUP(PaymentFrqcy,Mapping!A:B,2,FALSE),LoanAmount,,VLOOKUP(PaymentsDue,Mapping!$A:$B,2,FALSE)))</f>
        <v/>
      </c>
      <c r="H1902" s="62" t="str">
        <f>IF(A1902="","",IPMT(E1902,A1902,Duration*VLOOKUP(PaymentFrqcy,Mapping!$A:$B,2,FALSE),LoanAmount,,VLOOKUP(PaymentsDue,Mapping!$A:$B,2,FALSE)))</f>
        <v/>
      </c>
      <c r="I1902" s="58" t="str">
        <f t="shared" ref="I1902:I1965" si="177">IFERROR(B1902+G1902,"")</f>
        <v/>
      </c>
      <c r="J1902" s="12" t="str">
        <f t="shared" ref="J1902:J1965" si="178">IF(A1902="","",MONTH(C1902))</f>
        <v/>
      </c>
      <c r="K1902" s="78" t="str">
        <f t="shared" ref="K1902:K1965" si="179">IF(A1902="","",YEAR(C1902))</f>
        <v/>
      </c>
    </row>
    <row r="1903" spans="1:11" x14ac:dyDescent="0.2">
      <c r="A1903" s="12" t="str">
        <f>IFERROR(IF(A1902+1&lt;=Duration*VLOOKUP(PaymentFrqcy,Mapping!A:B,2,FALSE),A1902+1,""),"")</f>
        <v/>
      </c>
      <c r="B1903" s="58" t="str">
        <f t="shared" si="174"/>
        <v/>
      </c>
      <c r="C1903" s="59" t="str">
        <f t="shared" si="175"/>
        <v/>
      </c>
      <c r="D1903" s="60" t="str">
        <f t="shared" si="176"/>
        <v/>
      </c>
      <c r="E1903" s="61" t="str">
        <f>IF(A1903="","",InterestRate/VLOOKUP(PaymentFrqcy,Mapping!$A:$B,2,FALSE))</f>
        <v/>
      </c>
      <c r="F1903" s="62" t="str">
        <f>IF(A1903="","",PMT(E1903,Duration*VLOOKUP(PaymentFrqcy,Mapping!A:B,2,FALSE),LoanAmount,,VLOOKUP(PaymentsDue,Mapping!$A:$B,2,FALSE)))</f>
        <v/>
      </c>
      <c r="G1903" s="62" t="str">
        <f>IF(A1903="","",PPMT(E1903,A1903,Duration*VLOOKUP(PaymentFrqcy,Mapping!A:B,2,FALSE),LoanAmount,,VLOOKUP(PaymentsDue,Mapping!$A:$B,2,FALSE)))</f>
        <v/>
      </c>
      <c r="H1903" s="62" t="str">
        <f>IF(A1903="","",IPMT(E1903,A1903,Duration*VLOOKUP(PaymentFrqcy,Mapping!$A:$B,2,FALSE),LoanAmount,,VLOOKUP(PaymentsDue,Mapping!$A:$B,2,FALSE)))</f>
        <v/>
      </c>
      <c r="I1903" s="58" t="str">
        <f t="shared" si="177"/>
        <v/>
      </c>
      <c r="J1903" s="12" t="str">
        <f t="shared" si="178"/>
        <v/>
      </c>
      <c r="K1903" s="78" t="str">
        <f t="shared" si="179"/>
        <v/>
      </c>
    </row>
    <row r="1904" spans="1:11" x14ac:dyDescent="0.2">
      <c r="A1904" s="12" t="str">
        <f>IFERROR(IF(A1903+1&lt;=Duration*VLOOKUP(PaymentFrqcy,Mapping!A:B,2,FALSE),A1903+1,""),"")</f>
        <v/>
      </c>
      <c r="B1904" s="58" t="str">
        <f t="shared" si="174"/>
        <v/>
      </c>
      <c r="C1904" s="59" t="str">
        <f t="shared" si="175"/>
        <v/>
      </c>
      <c r="D1904" s="60" t="str">
        <f t="shared" si="176"/>
        <v/>
      </c>
      <c r="E1904" s="61" t="str">
        <f>IF(A1904="","",InterestRate/VLOOKUP(PaymentFrqcy,Mapping!$A:$B,2,FALSE))</f>
        <v/>
      </c>
      <c r="F1904" s="62" t="str">
        <f>IF(A1904="","",PMT(E1904,Duration*VLOOKUP(PaymentFrqcy,Mapping!A:B,2,FALSE),LoanAmount,,VLOOKUP(PaymentsDue,Mapping!$A:$B,2,FALSE)))</f>
        <v/>
      </c>
      <c r="G1904" s="62" t="str">
        <f>IF(A1904="","",PPMT(E1904,A1904,Duration*VLOOKUP(PaymentFrqcy,Mapping!A:B,2,FALSE),LoanAmount,,VLOOKUP(PaymentsDue,Mapping!$A:$B,2,FALSE)))</f>
        <v/>
      </c>
      <c r="H1904" s="62" t="str">
        <f>IF(A1904="","",IPMT(E1904,A1904,Duration*VLOOKUP(PaymentFrqcy,Mapping!$A:$B,2,FALSE),LoanAmount,,VLOOKUP(PaymentsDue,Mapping!$A:$B,2,FALSE)))</f>
        <v/>
      </c>
      <c r="I1904" s="58" t="str">
        <f t="shared" si="177"/>
        <v/>
      </c>
      <c r="J1904" s="12" t="str">
        <f t="shared" si="178"/>
        <v/>
      </c>
      <c r="K1904" s="78" t="str">
        <f t="shared" si="179"/>
        <v/>
      </c>
    </row>
    <row r="1905" spans="1:11" x14ac:dyDescent="0.2">
      <c r="A1905" s="12" t="str">
        <f>IFERROR(IF(A1904+1&lt;=Duration*VLOOKUP(PaymentFrqcy,Mapping!A:B,2,FALSE),A1904+1,""),"")</f>
        <v/>
      </c>
      <c r="B1905" s="58" t="str">
        <f t="shared" si="174"/>
        <v/>
      </c>
      <c r="C1905" s="59" t="str">
        <f t="shared" si="175"/>
        <v/>
      </c>
      <c r="D1905" s="60" t="str">
        <f t="shared" si="176"/>
        <v/>
      </c>
      <c r="E1905" s="61" t="str">
        <f>IF(A1905="","",InterestRate/VLOOKUP(PaymentFrqcy,Mapping!$A:$B,2,FALSE))</f>
        <v/>
      </c>
      <c r="F1905" s="62" t="str">
        <f>IF(A1905="","",PMT(E1905,Duration*VLOOKUP(PaymentFrqcy,Mapping!A:B,2,FALSE),LoanAmount,,VLOOKUP(PaymentsDue,Mapping!$A:$B,2,FALSE)))</f>
        <v/>
      </c>
      <c r="G1905" s="62" t="str">
        <f>IF(A1905="","",PPMT(E1905,A1905,Duration*VLOOKUP(PaymentFrqcy,Mapping!A:B,2,FALSE),LoanAmount,,VLOOKUP(PaymentsDue,Mapping!$A:$B,2,FALSE)))</f>
        <v/>
      </c>
      <c r="H1905" s="62" t="str">
        <f>IF(A1905="","",IPMT(E1905,A1905,Duration*VLOOKUP(PaymentFrqcy,Mapping!$A:$B,2,FALSE),LoanAmount,,VLOOKUP(PaymentsDue,Mapping!$A:$B,2,FALSE)))</f>
        <v/>
      </c>
      <c r="I1905" s="58" t="str">
        <f t="shared" si="177"/>
        <v/>
      </c>
      <c r="J1905" s="12" t="str">
        <f t="shared" si="178"/>
        <v/>
      </c>
      <c r="K1905" s="78" t="str">
        <f t="shared" si="179"/>
        <v/>
      </c>
    </row>
    <row r="1906" spans="1:11" x14ac:dyDescent="0.2">
      <c r="A1906" s="12" t="str">
        <f>IFERROR(IF(A1905+1&lt;=Duration*VLOOKUP(PaymentFrqcy,Mapping!A:B,2,FALSE),A1905+1,""),"")</f>
        <v/>
      </c>
      <c r="B1906" s="58" t="str">
        <f t="shared" si="174"/>
        <v/>
      </c>
      <c r="C1906" s="59" t="str">
        <f t="shared" si="175"/>
        <v/>
      </c>
      <c r="D1906" s="60" t="str">
        <f t="shared" si="176"/>
        <v/>
      </c>
      <c r="E1906" s="61" t="str">
        <f>IF(A1906="","",InterestRate/VLOOKUP(PaymentFrqcy,Mapping!$A:$B,2,FALSE))</f>
        <v/>
      </c>
      <c r="F1906" s="62" t="str">
        <f>IF(A1906="","",PMT(E1906,Duration*VLOOKUP(PaymentFrqcy,Mapping!A:B,2,FALSE),LoanAmount,,VLOOKUP(PaymentsDue,Mapping!$A:$B,2,FALSE)))</f>
        <v/>
      </c>
      <c r="G1906" s="62" t="str">
        <f>IF(A1906="","",PPMT(E1906,A1906,Duration*VLOOKUP(PaymentFrqcy,Mapping!A:B,2,FALSE),LoanAmount,,VLOOKUP(PaymentsDue,Mapping!$A:$B,2,FALSE)))</f>
        <v/>
      </c>
      <c r="H1906" s="62" t="str">
        <f>IF(A1906="","",IPMT(E1906,A1906,Duration*VLOOKUP(PaymentFrqcy,Mapping!$A:$B,2,FALSE),LoanAmount,,VLOOKUP(PaymentsDue,Mapping!$A:$B,2,FALSE)))</f>
        <v/>
      </c>
      <c r="I1906" s="58" t="str">
        <f t="shared" si="177"/>
        <v/>
      </c>
      <c r="J1906" s="12" t="str">
        <f t="shared" si="178"/>
        <v/>
      </c>
      <c r="K1906" s="78" t="str">
        <f t="shared" si="179"/>
        <v/>
      </c>
    </row>
    <row r="1907" spans="1:11" x14ac:dyDescent="0.2">
      <c r="A1907" s="12" t="str">
        <f>IFERROR(IF(A1906+1&lt;=Duration*VLOOKUP(PaymentFrqcy,Mapping!A:B,2,FALSE),A1906+1,""),"")</f>
        <v/>
      </c>
      <c r="B1907" s="58" t="str">
        <f t="shared" si="174"/>
        <v/>
      </c>
      <c r="C1907" s="59" t="str">
        <f t="shared" si="175"/>
        <v/>
      </c>
      <c r="D1907" s="60" t="str">
        <f t="shared" si="176"/>
        <v/>
      </c>
      <c r="E1907" s="61" t="str">
        <f>IF(A1907="","",InterestRate/VLOOKUP(PaymentFrqcy,Mapping!$A:$B,2,FALSE))</f>
        <v/>
      </c>
      <c r="F1907" s="62" t="str">
        <f>IF(A1907="","",PMT(E1907,Duration*VLOOKUP(PaymentFrqcy,Mapping!A:B,2,FALSE),LoanAmount,,VLOOKUP(PaymentsDue,Mapping!$A:$B,2,FALSE)))</f>
        <v/>
      </c>
      <c r="G1907" s="62" t="str">
        <f>IF(A1907="","",PPMT(E1907,A1907,Duration*VLOOKUP(PaymentFrqcy,Mapping!A:B,2,FALSE),LoanAmount,,VLOOKUP(PaymentsDue,Mapping!$A:$B,2,FALSE)))</f>
        <v/>
      </c>
      <c r="H1907" s="62" t="str">
        <f>IF(A1907="","",IPMT(E1907,A1907,Duration*VLOOKUP(PaymentFrqcy,Mapping!$A:$B,2,FALSE),LoanAmount,,VLOOKUP(PaymentsDue,Mapping!$A:$B,2,FALSE)))</f>
        <v/>
      </c>
      <c r="I1907" s="58" t="str">
        <f t="shared" si="177"/>
        <v/>
      </c>
      <c r="J1907" s="12" t="str">
        <f t="shared" si="178"/>
        <v/>
      </c>
      <c r="K1907" s="78" t="str">
        <f t="shared" si="179"/>
        <v/>
      </c>
    </row>
    <row r="1908" spans="1:11" x14ac:dyDescent="0.2">
      <c r="A1908" s="12" t="str">
        <f>IFERROR(IF(A1907+1&lt;=Duration*VLOOKUP(PaymentFrqcy,Mapping!A:B,2,FALSE),A1907+1,""),"")</f>
        <v/>
      </c>
      <c r="B1908" s="58" t="str">
        <f t="shared" ref="B1908:B1971" si="180">IFERROR(IF(ROUNDDOWN(I1907,0)=0,"",I1907),"")</f>
        <v/>
      </c>
      <c r="C1908" s="59" t="str">
        <f t="shared" si="175"/>
        <v/>
      </c>
      <c r="D1908" s="60" t="str">
        <f t="shared" si="176"/>
        <v/>
      </c>
      <c r="E1908" s="61" t="str">
        <f>IF(A1908="","",InterestRate/VLOOKUP(PaymentFrqcy,Mapping!$A:$B,2,FALSE))</f>
        <v/>
      </c>
      <c r="F1908" s="62" t="str">
        <f>IF(A1908="","",PMT(E1908,Duration*VLOOKUP(PaymentFrqcy,Mapping!A:B,2,FALSE),LoanAmount,,VLOOKUP(PaymentsDue,Mapping!$A:$B,2,FALSE)))</f>
        <v/>
      </c>
      <c r="G1908" s="62" t="str">
        <f>IF(A1908="","",PPMT(E1908,A1908,Duration*VLOOKUP(PaymentFrqcy,Mapping!A:B,2,FALSE),LoanAmount,,VLOOKUP(PaymentsDue,Mapping!$A:$B,2,FALSE)))</f>
        <v/>
      </c>
      <c r="H1908" s="62" t="str">
        <f>IF(A1908="","",IPMT(E1908,A1908,Duration*VLOOKUP(PaymentFrqcy,Mapping!$A:$B,2,FALSE),LoanAmount,,VLOOKUP(PaymentsDue,Mapping!$A:$B,2,FALSE)))</f>
        <v/>
      </c>
      <c r="I1908" s="58" t="str">
        <f t="shared" si="177"/>
        <v/>
      </c>
      <c r="J1908" s="12" t="str">
        <f t="shared" si="178"/>
        <v/>
      </c>
      <c r="K1908" s="78" t="str">
        <f t="shared" si="179"/>
        <v/>
      </c>
    </row>
    <row r="1909" spans="1:11" x14ac:dyDescent="0.2">
      <c r="A1909" s="12" t="str">
        <f>IFERROR(IF(A1908+1&lt;=Duration*VLOOKUP(PaymentFrqcy,Mapping!A:B,2,FALSE),A1908+1,""),"")</f>
        <v/>
      </c>
      <c r="B1909" s="58" t="str">
        <f t="shared" si="180"/>
        <v/>
      </c>
      <c r="C1909" s="59" t="str">
        <f t="shared" si="175"/>
        <v/>
      </c>
      <c r="D1909" s="60" t="str">
        <f t="shared" si="176"/>
        <v/>
      </c>
      <c r="E1909" s="61" t="str">
        <f>IF(A1909="","",InterestRate/VLOOKUP(PaymentFrqcy,Mapping!$A:$B,2,FALSE))</f>
        <v/>
      </c>
      <c r="F1909" s="62" t="str">
        <f>IF(A1909="","",PMT(E1909,Duration*VLOOKUP(PaymentFrqcy,Mapping!A:B,2,FALSE),LoanAmount,,VLOOKUP(PaymentsDue,Mapping!$A:$B,2,FALSE)))</f>
        <v/>
      </c>
      <c r="G1909" s="62" t="str">
        <f>IF(A1909="","",PPMT(E1909,A1909,Duration*VLOOKUP(PaymentFrqcy,Mapping!A:B,2,FALSE),LoanAmount,,VLOOKUP(PaymentsDue,Mapping!$A:$B,2,FALSE)))</f>
        <v/>
      </c>
      <c r="H1909" s="62" t="str">
        <f>IF(A1909="","",IPMT(E1909,A1909,Duration*VLOOKUP(PaymentFrqcy,Mapping!$A:$B,2,FALSE),LoanAmount,,VLOOKUP(PaymentsDue,Mapping!$A:$B,2,FALSE)))</f>
        <v/>
      </c>
      <c r="I1909" s="58" t="str">
        <f t="shared" si="177"/>
        <v/>
      </c>
      <c r="J1909" s="12" t="str">
        <f t="shared" si="178"/>
        <v/>
      </c>
      <c r="K1909" s="78" t="str">
        <f t="shared" si="179"/>
        <v/>
      </c>
    </row>
    <row r="1910" spans="1:11" x14ac:dyDescent="0.2">
      <c r="A1910" s="12" t="str">
        <f>IFERROR(IF(A1909+1&lt;=Duration*VLOOKUP(PaymentFrqcy,Mapping!A:B,2,FALSE),A1909+1,""),"")</f>
        <v/>
      </c>
      <c r="B1910" s="58" t="str">
        <f t="shared" si="180"/>
        <v/>
      </c>
      <c r="C1910" s="59" t="str">
        <f t="shared" si="175"/>
        <v/>
      </c>
      <c r="D1910" s="60" t="str">
        <f t="shared" si="176"/>
        <v/>
      </c>
      <c r="E1910" s="61" t="str">
        <f>IF(A1910="","",InterestRate/VLOOKUP(PaymentFrqcy,Mapping!$A:$B,2,FALSE))</f>
        <v/>
      </c>
      <c r="F1910" s="62" t="str">
        <f>IF(A1910="","",PMT(E1910,Duration*VLOOKUP(PaymentFrqcy,Mapping!A:B,2,FALSE),LoanAmount,,VLOOKUP(PaymentsDue,Mapping!$A:$B,2,FALSE)))</f>
        <v/>
      </c>
      <c r="G1910" s="62" t="str">
        <f>IF(A1910="","",PPMT(E1910,A1910,Duration*VLOOKUP(PaymentFrqcy,Mapping!A:B,2,FALSE),LoanAmount,,VLOOKUP(PaymentsDue,Mapping!$A:$B,2,FALSE)))</f>
        <v/>
      </c>
      <c r="H1910" s="62" t="str">
        <f>IF(A1910="","",IPMT(E1910,A1910,Duration*VLOOKUP(PaymentFrqcy,Mapping!$A:$B,2,FALSE),LoanAmount,,VLOOKUP(PaymentsDue,Mapping!$A:$B,2,FALSE)))</f>
        <v/>
      </c>
      <c r="I1910" s="58" t="str">
        <f t="shared" si="177"/>
        <v/>
      </c>
      <c r="J1910" s="12" t="str">
        <f t="shared" si="178"/>
        <v/>
      </c>
      <c r="K1910" s="78" t="str">
        <f t="shared" si="179"/>
        <v/>
      </c>
    </row>
    <row r="1911" spans="1:11" x14ac:dyDescent="0.2">
      <c r="A1911" s="12" t="str">
        <f>IFERROR(IF(A1910+1&lt;=Duration*VLOOKUP(PaymentFrqcy,Mapping!A:B,2,FALSE),A1910+1,""),"")</f>
        <v/>
      </c>
      <c r="B1911" s="58" t="str">
        <f t="shared" si="180"/>
        <v/>
      </c>
      <c r="C1911" s="59" t="str">
        <f t="shared" si="175"/>
        <v/>
      </c>
      <c r="D1911" s="60" t="str">
        <f t="shared" si="176"/>
        <v/>
      </c>
      <c r="E1911" s="61" t="str">
        <f>IF(A1911="","",InterestRate/VLOOKUP(PaymentFrqcy,Mapping!$A:$B,2,FALSE))</f>
        <v/>
      </c>
      <c r="F1911" s="62" t="str">
        <f>IF(A1911="","",PMT(E1911,Duration*VLOOKUP(PaymentFrqcy,Mapping!A:B,2,FALSE),LoanAmount,,VLOOKUP(PaymentsDue,Mapping!$A:$B,2,FALSE)))</f>
        <v/>
      </c>
      <c r="G1911" s="62" t="str">
        <f>IF(A1911="","",PPMT(E1911,A1911,Duration*VLOOKUP(PaymentFrqcy,Mapping!A:B,2,FALSE),LoanAmount,,VLOOKUP(PaymentsDue,Mapping!$A:$B,2,FALSE)))</f>
        <v/>
      </c>
      <c r="H1911" s="62" t="str">
        <f>IF(A1911="","",IPMT(E1911,A1911,Duration*VLOOKUP(PaymentFrqcy,Mapping!$A:$B,2,FALSE),LoanAmount,,VLOOKUP(PaymentsDue,Mapping!$A:$B,2,FALSE)))</f>
        <v/>
      </c>
      <c r="I1911" s="58" t="str">
        <f t="shared" si="177"/>
        <v/>
      </c>
      <c r="J1911" s="12" t="str">
        <f t="shared" si="178"/>
        <v/>
      </c>
      <c r="K1911" s="78" t="str">
        <f t="shared" si="179"/>
        <v/>
      </c>
    </row>
    <row r="1912" spans="1:11" x14ac:dyDescent="0.2">
      <c r="A1912" s="12" t="str">
        <f>IFERROR(IF(A1911+1&lt;=Duration*VLOOKUP(PaymentFrqcy,Mapping!A:B,2,FALSE),A1911+1,""),"")</f>
        <v/>
      </c>
      <c r="B1912" s="58" t="str">
        <f t="shared" si="180"/>
        <v/>
      </c>
      <c r="C1912" s="59" t="str">
        <f t="shared" si="175"/>
        <v/>
      </c>
      <c r="D1912" s="60" t="str">
        <f t="shared" si="176"/>
        <v/>
      </c>
      <c r="E1912" s="61" t="str">
        <f>IF(A1912="","",InterestRate/VLOOKUP(PaymentFrqcy,Mapping!$A:$B,2,FALSE))</f>
        <v/>
      </c>
      <c r="F1912" s="62" t="str">
        <f>IF(A1912="","",PMT(E1912,Duration*VLOOKUP(PaymentFrqcy,Mapping!A:B,2,FALSE),LoanAmount,,VLOOKUP(PaymentsDue,Mapping!$A:$B,2,FALSE)))</f>
        <v/>
      </c>
      <c r="G1912" s="62" t="str">
        <f>IF(A1912="","",PPMT(E1912,A1912,Duration*VLOOKUP(PaymentFrqcy,Mapping!A:B,2,FALSE),LoanAmount,,VLOOKUP(PaymentsDue,Mapping!$A:$B,2,FALSE)))</f>
        <v/>
      </c>
      <c r="H1912" s="62" t="str">
        <f>IF(A1912="","",IPMT(E1912,A1912,Duration*VLOOKUP(PaymentFrqcy,Mapping!$A:$B,2,FALSE),LoanAmount,,VLOOKUP(PaymentsDue,Mapping!$A:$B,2,FALSE)))</f>
        <v/>
      </c>
      <c r="I1912" s="58" t="str">
        <f t="shared" si="177"/>
        <v/>
      </c>
      <c r="J1912" s="12" t="str">
        <f t="shared" si="178"/>
        <v/>
      </c>
      <c r="K1912" s="78" t="str">
        <f t="shared" si="179"/>
        <v/>
      </c>
    </row>
    <row r="1913" spans="1:11" x14ac:dyDescent="0.2">
      <c r="A1913" s="12" t="str">
        <f>IFERROR(IF(A1912+1&lt;=Duration*VLOOKUP(PaymentFrqcy,Mapping!A:B,2,FALSE),A1912+1,""),"")</f>
        <v/>
      </c>
      <c r="B1913" s="58" t="str">
        <f t="shared" si="180"/>
        <v/>
      </c>
      <c r="C1913" s="59" t="str">
        <f t="shared" si="175"/>
        <v/>
      </c>
      <c r="D1913" s="60" t="str">
        <f t="shared" si="176"/>
        <v/>
      </c>
      <c r="E1913" s="61" t="str">
        <f>IF(A1913="","",InterestRate/VLOOKUP(PaymentFrqcy,Mapping!$A:$B,2,FALSE))</f>
        <v/>
      </c>
      <c r="F1913" s="62" t="str">
        <f>IF(A1913="","",PMT(E1913,Duration*VLOOKUP(PaymentFrqcy,Mapping!A:B,2,FALSE),LoanAmount,,VLOOKUP(PaymentsDue,Mapping!$A:$B,2,FALSE)))</f>
        <v/>
      </c>
      <c r="G1913" s="62" t="str">
        <f>IF(A1913="","",PPMT(E1913,A1913,Duration*VLOOKUP(PaymentFrqcy,Mapping!A:B,2,FALSE),LoanAmount,,VLOOKUP(PaymentsDue,Mapping!$A:$B,2,FALSE)))</f>
        <v/>
      </c>
      <c r="H1913" s="62" t="str">
        <f>IF(A1913="","",IPMT(E1913,A1913,Duration*VLOOKUP(PaymentFrqcy,Mapping!$A:$B,2,FALSE),LoanAmount,,VLOOKUP(PaymentsDue,Mapping!$A:$B,2,FALSE)))</f>
        <v/>
      </c>
      <c r="I1913" s="58" t="str">
        <f t="shared" si="177"/>
        <v/>
      </c>
      <c r="J1913" s="12" t="str">
        <f t="shared" si="178"/>
        <v/>
      </c>
      <c r="K1913" s="78" t="str">
        <f t="shared" si="179"/>
        <v/>
      </c>
    </row>
    <row r="1914" spans="1:11" x14ac:dyDescent="0.2">
      <c r="A1914" s="12" t="str">
        <f>IFERROR(IF(A1913+1&lt;=Duration*VLOOKUP(PaymentFrqcy,Mapping!A:B,2,FALSE),A1913+1,""),"")</f>
        <v/>
      </c>
      <c r="B1914" s="58" t="str">
        <f t="shared" si="180"/>
        <v/>
      </c>
      <c r="C1914" s="59" t="str">
        <f t="shared" si="175"/>
        <v/>
      </c>
      <c r="D1914" s="60" t="str">
        <f t="shared" si="176"/>
        <v/>
      </c>
      <c r="E1914" s="61" t="str">
        <f>IF(A1914="","",InterestRate/VLOOKUP(PaymentFrqcy,Mapping!$A:$B,2,FALSE))</f>
        <v/>
      </c>
      <c r="F1914" s="62" t="str">
        <f>IF(A1914="","",PMT(E1914,Duration*VLOOKUP(PaymentFrqcy,Mapping!A:B,2,FALSE),LoanAmount,,VLOOKUP(PaymentsDue,Mapping!$A:$B,2,FALSE)))</f>
        <v/>
      </c>
      <c r="G1914" s="62" t="str">
        <f>IF(A1914="","",PPMT(E1914,A1914,Duration*VLOOKUP(PaymentFrqcy,Mapping!A:B,2,FALSE),LoanAmount,,VLOOKUP(PaymentsDue,Mapping!$A:$B,2,FALSE)))</f>
        <v/>
      </c>
      <c r="H1914" s="62" t="str">
        <f>IF(A1914="","",IPMT(E1914,A1914,Duration*VLOOKUP(PaymentFrqcy,Mapping!$A:$B,2,FALSE),LoanAmount,,VLOOKUP(PaymentsDue,Mapping!$A:$B,2,FALSE)))</f>
        <v/>
      </c>
      <c r="I1914" s="58" t="str">
        <f t="shared" si="177"/>
        <v/>
      </c>
      <c r="J1914" s="12" t="str">
        <f t="shared" si="178"/>
        <v/>
      </c>
      <c r="K1914" s="78" t="str">
        <f t="shared" si="179"/>
        <v/>
      </c>
    </row>
    <row r="1915" spans="1:11" x14ac:dyDescent="0.2">
      <c r="A1915" s="12" t="str">
        <f>IFERROR(IF(A1914+1&lt;=Duration*VLOOKUP(PaymentFrqcy,Mapping!A:B,2,FALSE),A1914+1,""),"")</f>
        <v/>
      </c>
      <c r="B1915" s="58" t="str">
        <f t="shared" si="180"/>
        <v/>
      </c>
      <c r="C1915" s="59" t="str">
        <f t="shared" si="175"/>
        <v/>
      </c>
      <c r="D1915" s="60" t="str">
        <f t="shared" si="176"/>
        <v/>
      </c>
      <c r="E1915" s="61" t="str">
        <f>IF(A1915="","",InterestRate/VLOOKUP(PaymentFrqcy,Mapping!$A:$B,2,FALSE))</f>
        <v/>
      </c>
      <c r="F1915" s="62" t="str">
        <f>IF(A1915="","",PMT(E1915,Duration*VLOOKUP(PaymentFrqcy,Mapping!A:B,2,FALSE),LoanAmount,,VLOOKUP(PaymentsDue,Mapping!$A:$B,2,FALSE)))</f>
        <v/>
      </c>
      <c r="G1915" s="62" t="str">
        <f>IF(A1915="","",PPMT(E1915,A1915,Duration*VLOOKUP(PaymentFrqcy,Mapping!A:B,2,FALSE),LoanAmount,,VLOOKUP(PaymentsDue,Mapping!$A:$B,2,FALSE)))</f>
        <v/>
      </c>
      <c r="H1915" s="62" t="str">
        <f>IF(A1915="","",IPMT(E1915,A1915,Duration*VLOOKUP(PaymentFrqcy,Mapping!$A:$B,2,FALSE),LoanAmount,,VLOOKUP(PaymentsDue,Mapping!$A:$B,2,FALSE)))</f>
        <v/>
      </c>
      <c r="I1915" s="58" t="str">
        <f t="shared" si="177"/>
        <v/>
      </c>
      <c r="J1915" s="12" t="str">
        <f t="shared" si="178"/>
        <v/>
      </c>
      <c r="K1915" s="78" t="str">
        <f t="shared" si="179"/>
        <v/>
      </c>
    </row>
    <row r="1916" spans="1:11" x14ac:dyDescent="0.2">
      <c r="A1916" s="12" t="str">
        <f>IFERROR(IF(A1915+1&lt;=Duration*VLOOKUP(PaymentFrqcy,Mapping!A:B,2,FALSE),A1915+1,""),"")</f>
        <v/>
      </c>
      <c r="B1916" s="58" t="str">
        <f t="shared" si="180"/>
        <v/>
      </c>
      <c r="C1916" s="59" t="str">
        <f t="shared" si="175"/>
        <v/>
      </c>
      <c r="D1916" s="60" t="str">
        <f t="shared" si="176"/>
        <v/>
      </c>
      <c r="E1916" s="61" t="str">
        <f>IF(A1916="","",InterestRate/VLOOKUP(PaymentFrqcy,Mapping!$A:$B,2,FALSE))</f>
        <v/>
      </c>
      <c r="F1916" s="62" t="str">
        <f>IF(A1916="","",PMT(E1916,Duration*VLOOKUP(PaymentFrqcy,Mapping!A:B,2,FALSE),LoanAmount,,VLOOKUP(PaymentsDue,Mapping!$A:$B,2,FALSE)))</f>
        <v/>
      </c>
      <c r="G1916" s="62" t="str">
        <f>IF(A1916="","",PPMT(E1916,A1916,Duration*VLOOKUP(PaymentFrqcy,Mapping!A:B,2,FALSE),LoanAmount,,VLOOKUP(PaymentsDue,Mapping!$A:$B,2,FALSE)))</f>
        <v/>
      </c>
      <c r="H1916" s="62" t="str">
        <f>IF(A1916="","",IPMT(E1916,A1916,Duration*VLOOKUP(PaymentFrqcy,Mapping!$A:$B,2,FALSE),LoanAmount,,VLOOKUP(PaymentsDue,Mapping!$A:$B,2,FALSE)))</f>
        <v/>
      </c>
      <c r="I1916" s="58" t="str">
        <f t="shared" si="177"/>
        <v/>
      </c>
      <c r="J1916" s="12" t="str">
        <f t="shared" si="178"/>
        <v/>
      </c>
      <c r="K1916" s="78" t="str">
        <f t="shared" si="179"/>
        <v/>
      </c>
    </row>
    <row r="1917" spans="1:11" x14ac:dyDescent="0.2">
      <c r="A1917" s="12" t="str">
        <f>IFERROR(IF(A1916+1&lt;=Duration*VLOOKUP(PaymentFrqcy,Mapping!A:B,2,FALSE),A1916+1,""),"")</f>
        <v/>
      </c>
      <c r="B1917" s="58" t="str">
        <f t="shared" si="180"/>
        <v/>
      </c>
      <c r="C1917" s="59" t="str">
        <f t="shared" si="175"/>
        <v/>
      </c>
      <c r="D1917" s="60" t="str">
        <f t="shared" si="176"/>
        <v/>
      </c>
      <c r="E1917" s="61" t="str">
        <f>IF(A1917="","",InterestRate/VLOOKUP(PaymentFrqcy,Mapping!$A:$B,2,FALSE))</f>
        <v/>
      </c>
      <c r="F1917" s="62" t="str">
        <f>IF(A1917="","",PMT(E1917,Duration*VLOOKUP(PaymentFrqcy,Mapping!A:B,2,FALSE),LoanAmount,,VLOOKUP(PaymentsDue,Mapping!$A:$B,2,FALSE)))</f>
        <v/>
      </c>
      <c r="G1917" s="62" t="str">
        <f>IF(A1917="","",PPMT(E1917,A1917,Duration*VLOOKUP(PaymentFrqcy,Mapping!A:B,2,FALSE),LoanAmount,,VLOOKUP(PaymentsDue,Mapping!$A:$B,2,FALSE)))</f>
        <v/>
      </c>
      <c r="H1917" s="62" t="str">
        <f>IF(A1917="","",IPMT(E1917,A1917,Duration*VLOOKUP(PaymentFrqcy,Mapping!$A:$B,2,FALSE),LoanAmount,,VLOOKUP(PaymentsDue,Mapping!$A:$B,2,FALSE)))</f>
        <v/>
      </c>
      <c r="I1917" s="58" t="str">
        <f t="shared" si="177"/>
        <v/>
      </c>
      <c r="J1917" s="12" t="str">
        <f t="shared" si="178"/>
        <v/>
      </c>
      <c r="K1917" s="78" t="str">
        <f t="shared" si="179"/>
        <v/>
      </c>
    </row>
    <row r="1918" spans="1:11" x14ac:dyDescent="0.2">
      <c r="A1918" s="12" t="str">
        <f>IFERROR(IF(A1917+1&lt;=Duration*VLOOKUP(PaymentFrqcy,Mapping!A:B,2,FALSE),A1917+1,""),"")</f>
        <v/>
      </c>
      <c r="B1918" s="58" t="str">
        <f t="shared" si="180"/>
        <v/>
      </c>
      <c r="C1918" s="59" t="str">
        <f t="shared" si="175"/>
        <v/>
      </c>
      <c r="D1918" s="60" t="str">
        <f t="shared" si="176"/>
        <v/>
      </c>
      <c r="E1918" s="61" t="str">
        <f>IF(A1918="","",InterestRate/VLOOKUP(PaymentFrqcy,Mapping!$A:$B,2,FALSE))</f>
        <v/>
      </c>
      <c r="F1918" s="62" t="str">
        <f>IF(A1918="","",PMT(E1918,Duration*VLOOKUP(PaymentFrqcy,Mapping!A:B,2,FALSE),LoanAmount,,VLOOKUP(PaymentsDue,Mapping!$A:$B,2,FALSE)))</f>
        <v/>
      </c>
      <c r="G1918" s="62" t="str">
        <f>IF(A1918="","",PPMT(E1918,A1918,Duration*VLOOKUP(PaymentFrqcy,Mapping!A:B,2,FALSE),LoanAmount,,VLOOKUP(PaymentsDue,Mapping!$A:$B,2,FALSE)))</f>
        <v/>
      </c>
      <c r="H1918" s="62" t="str">
        <f>IF(A1918="","",IPMT(E1918,A1918,Duration*VLOOKUP(PaymentFrqcy,Mapping!$A:$B,2,FALSE),LoanAmount,,VLOOKUP(PaymentsDue,Mapping!$A:$B,2,FALSE)))</f>
        <v/>
      </c>
      <c r="I1918" s="58" t="str">
        <f t="shared" si="177"/>
        <v/>
      </c>
      <c r="J1918" s="12" t="str">
        <f t="shared" si="178"/>
        <v/>
      </c>
      <c r="K1918" s="78" t="str">
        <f t="shared" si="179"/>
        <v/>
      </c>
    </row>
    <row r="1919" spans="1:11" x14ac:dyDescent="0.2">
      <c r="A1919" s="12" t="str">
        <f>IFERROR(IF(A1918+1&lt;=Duration*VLOOKUP(PaymentFrqcy,Mapping!A:B,2,FALSE),A1918+1,""),"")</f>
        <v/>
      </c>
      <c r="B1919" s="58" t="str">
        <f t="shared" si="180"/>
        <v/>
      </c>
      <c r="C1919" s="59" t="str">
        <f t="shared" si="175"/>
        <v/>
      </c>
      <c r="D1919" s="60" t="str">
        <f t="shared" si="176"/>
        <v/>
      </c>
      <c r="E1919" s="61" t="str">
        <f>IF(A1919="","",InterestRate/VLOOKUP(PaymentFrqcy,Mapping!$A:$B,2,FALSE))</f>
        <v/>
      </c>
      <c r="F1919" s="62" t="str">
        <f>IF(A1919="","",PMT(E1919,Duration*VLOOKUP(PaymentFrqcy,Mapping!A:B,2,FALSE),LoanAmount,,VLOOKUP(PaymentsDue,Mapping!$A:$B,2,FALSE)))</f>
        <v/>
      </c>
      <c r="G1919" s="62" t="str">
        <f>IF(A1919="","",PPMT(E1919,A1919,Duration*VLOOKUP(PaymentFrqcy,Mapping!A:B,2,FALSE),LoanAmount,,VLOOKUP(PaymentsDue,Mapping!$A:$B,2,FALSE)))</f>
        <v/>
      </c>
      <c r="H1919" s="62" t="str">
        <f>IF(A1919="","",IPMT(E1919,A1919,Duration*VLOOKUP(PaymentFrqcy,Mapping!$A:$B,2,FALSE),LoanAmount,,VLOOKUP(PaymentsDue,Mapping!$A:$B,2,FALSE)))</f>
        <v/>
      </c>
      <c r="I1919" s="58" t="str">
        <f t="shared" si="177"/>
        <v/>
      </c>
      <c r="J1919" s="12" t="str">
        <f t="shared" si="178"/>
        <v/>
      </c>
      <c r="K1919" s="78" t="str">
        <f t="shared" si="179"/>
        <v/>
      </c>
    </row>
    <row r="1920" spans="1:11" x14ac:dyDescent="0.2">
      <c r="A1920" s="12" t="str">
        <f>IFERROR(IF(A1919+1&lt;=Duration*VLOOKUP(PaymentFrqcy,Mapping!A:B,2,FALSE),A1919+1,""),"")</f>
        <v/>
      </c>
      <c r="B1920" s="58" t="str">
        <f t="shared" si="180"/>
        <v/>
      </c>
      <c r="C1920" s="59" t="str">
        <f t="shared" si="175"/>
        <v/>
      </c>
      <c r="D1920" s="60" t="str">
        <f t="shared" si="176"/>
        <v/>
      </c>
      <c r="E1920" s="61" t="str">
        <f>IF(A1920="","",InterestRate/VLOOKUP(PaymentFrqcy,Mapping!$A:$B,2,FALSE))</f>
        <v/>
      </c>
      <c r="F1920" s="62" t="str">
        <f>IF(A1920="","",PMT(E1920,Duration*VLOOKUP(PaymentFrqcy,Mapping!A:B,2,FALSE),LoanAmount,,VLOOKUP(PaymentsDue,Mapping!$A:$B,2,FALSE)))</f>
        <v/>
      </c>
      <c r="G1920" s="62" t="str">
        <f>IF(A1920="","",PPMT(E1920,A1920,Duration*VLOOKUP(PaymentFrqcy,Mapping!A:B,2,FALSE),LoanAmount,,VLOOKUP(PaymentsDue,Mapping!$A:$B,2,FALSE)))</f>
        <v/>
      </c>
      <c r="H1920" s="62" t="str">
        <f>IF(A1920="","",IPMT(E1920,A1920,Duration*VLOOKUP(PaymentFrqcy,Mapping!$A:$B,2,FALSE),LoanAmount,,VLOOKUP(PaymentsDue,Mapping!$A:$B,2,FALSE)))</f>
        <v/>
      </c>
      <c r="I1920" s="58" t="str">
        <f t="shared" si="177"/>
        <v/>
      </c>
      <c r="J1920" s="12" t="str">
        <f t="shared" si="178"/>
        <v/>
      </c>
      <c r="K1920" s="78" t="str">
        <f t="shared" si="179"/>
        <v/>
      </c>
    </row>
    <row r="1921" spans="1:11" x14ac:dyDescent="0.2">
      <c r="A1921" s="12" t="str">
        <f>IFERROR(IF(A1920+1&lt;=Duration*VLOOKUP(PaymentFrqcy,Mapping!A:B,2,FALSE),A1920+1,""),"")</f>
        <v/>
      </c>
      <c r="B1921" s="58" t="str">
        <f t="shared" si="180"/>
        <v/>
      </c>
      <c r="C1921" s="59" t="str">
        <f t="shared" si="175"/>
        <v/>
      </c>
      <c r="D1921" s="60" t="str">
        <f t="shared" si="176"/>
        <v/>
      </c>
      <c r="E1921" s="61" t="str">
        <f>IF(A1921="","",InterestRate/VLOOKUP(PaymentFrqcy,Mapping!$A:$B,2,FALSE))</f>
        <v/>
      </c>
      <c r="F1921" s="62" t="str">
        <f>IF(A1921="","",PMT(E1921,Duration*VLOOKUP(PaymentFrqcy,Mapping!A:B,2,FALSE),LoanAmount,,VLOOKUP(PaymentsDue,Mapping!$A:$B,2,FALSE)))</f>
        <v/>
      </c>
      <c r="G1921" s="62" t="str">
        <f>IF(A1921="","",PPMT(E1921,A1921,Duration*VLOOKUP(PaymentFrqcy,Mapping!A:B,2,FALSE),LoanAmount,,VLOOKUP(PaymentsDue,Mapping!$A:$B,2,FALSE)))</f>
        <v/>
      </c>
      <c r="H1921" s="62" t="str">
        <f>IF(A1921="","",IPMT(E1921,A1921,Duration*VLOOKUP(PaymentFrqcy,Mapping!$A:$B,2,FALSE),LoanAmount,,VLOOKUP(PaymentsDue,Mapping!$A:$B,2,FALSE)))</f>
        <v/>
      </c>
      <c r="I1921" s="58" t="str">
        <f t="shared" si="177"/>
        <v/>
      </c>
      <c r="J1921" s="12" t="str">
        <f t="shared" si="178"/>
        <v/>
      </c>
      <c r="K1921" s="78" t="str">
        <f t="shared" si="179"/>
        <v/>
      </c>
    </row>
    <row r="1922" spans="1:11" x14ac:dyDescent="0.2">
      <c r="A1922" s="12" t="str">
        <f>IFERROR(IF(A1921+1&lt;=Duration*VLOOKUP(PaymentFrqcy,Mapping!A:B,2,FALSE),A1921+1,""),"")</f>
        <v/>
      </c>
      <c r="B1922" s="58" t="str">
        <f t="shared" si="180"/>
        <v/>
      </c>
      <c r="C1922" s="59" t="str">
        <f t="shared" si="175"/>
        <v/>
      </c>
      <c r="D1922" s="60" t="str">
        <f t="shared" si="176"/>
        <v/>
      </c>
      <c r="E1922" s="61" t="str">
        <f>IF(A1922="","",InterestRate/VLOOKUP(PaymentFrqcy,Mapping!$A:$B,2,FALSE))</f>
        <v/>
      </c>
      <c r="F1922" s="62" t="str">
        <f>IF(A1922="","",PMT(E1922,Duration*VLOOKUP(PaymentFrqcy,Mapping!A:B,2,FALSE),LoanAmount,,VLOOKUP(PaymentsDue,Mapping!$A:$B,2,FALSE)))</f>
        <v/>
      </c>
      <c r="G1922" s="62" t="str">
        <f>IF(A1922="","",PPMT(E1922,A1922,Duration*VLOOKUP(PaymentFrqcy,Mapping!A:B,2,FALSE),LoanAmount,,VLOOKUP(PaymentsDue,Mapping!$A:$B,2,FALSE)))</f>
        <v/>
      </c>
      <c r="H1922" s="62" t="str">
        <f>IF(A1922="","",IPMT(E1922,A1922,Duration*VLOOKUP(PaymentFrqcy,Mapping!$A:$B,2,FALSE),LoanAmount,,VLOOKUP(PaymentsDue,Mapping!$A:$B,2,FALSE)))</f>
        <v/>
      </c>
      <c r="I1922" s="58" t="str">
        <f t="shared" si="177"/>
        <v/>
      </c>
      <c r="J1922" s="12" t="str">
        <f t="shared" si="178"/>
        <v/>
      </c>
      <c r="K1922" s="78" t="str">
        <f t="shared" si="179"/>
        <v/>
      </c>
    </row>
    <row r="1923" spans="1:11" x14ac:dyDescent="0.2">
      <c r="A1923" s="12" t="str">
        <f>IFERROR(IF(A1922+1&lt;=Duration*VLOOKUP(PaymentFrqcy,Mapping!A:B,2,FALSE),A1922+1,""),"")</f>
        <v/>
      </c>
      <c r="B1923" s="58" t="str">
        <f t="shared" si="180"/>
        <v/>
      </c>
      <c r="C1923" s="59" t="str">
        <f t="shared" si="175"/>
        <v/>
      </c>
      <c r="D1923" s="60" t="str">
        <f t="shared" si="176"/>
        <v/>
      </c>
      <c r="E1923" s="61" t="str">
        <f>IF(A1923="","",InterestRate/VLOOKUP(PaymentFrqcy,Mapping!$A:$B,2,FALSE))</f>
        <v/>
      </c>
      <c r="F1923" s="62" t="str">
        <f>IF(A1923="","",PMT(E1923,Duration*VLOOKUP(PaymentFrqcy,Mapping!A:B,2,FALSE),LoanAmount,,VLOOKUP(PaymentsDue,Mapping!$A:$B,2,FALSE)))</f>
        <v/>
      </c>
      <c r="G1923" s="62" t="str">
        <f>IF(A1923="","",PPMT(E1923,A1923,Duration*VLOOKUP(PaymentFrqcy,Mapping!A:B,2,FALSE),LoanAmount,,VLOOKUP(PaymentsDue,Mapping!$A:$B,2,FALSE)))</f>
        <v/>
      </c>
      <c r="H1923" s="62" t="str">
        <f>IF(A1923="","",IPMT(E1923,A1923,Duration*VLOOKUP(PaymentFrqcy,Mapping!$A:$B,2,FALSE),LoanAmount,,VLOOKUP(PaymentsDue,Mapping!$A:$B,2,FALSE)))</f>
        <v/>
      </c>
      <c r="I1923" s="58" t="str">
        <f t="shared" si="177"/>
        <v/>
      </c>
      <c r="J1923" s="12" t="str">
        <f t="shared" si="178"/>
        <v/>
      </c>
      <c r="K1923" s="78" t="str">
        <f t="shared" si="179"/>
        <v/>
      </c>
    </row>
    <row r="1924" spans="1:11" x14ac:dyDescent="0.2">
      <c r="A1924" s="12" t="str">
        <f>IFERROR(IF(A1923+1&lt;=Duration*VLOOKUP(PaymentFrqcy,Mapping!A:B,2,FALSE),A1923+1,""),"")</f>
        <v/>
      </c>
      <c r="B1924" s="58" t="str">
        <f t="shared" si="180"/>
        <v/>
      </c>
      <c r="C1924" s="59" t="str">
        <f t="shared" si="175"/>
        <v/>
      </c>
      <c r="D1924" s="60" t="str">
        <f t="shared" si="176"/>
        <v/>
      </c>
      <c r="E1924" s="61" t="str">
        <f>IF(A1924="","",InterestRate/VLOOKUP(PaymentFrqcy,Mapping!$A:$B,2,FALSE))</f>
        <v/>
      </c>
      <c r="F1924" s="62" t="str">
        <f>IF(A1924="","",PMT(E1924,Duration*VLOOKUP(PaymentFrqcy,Mapping!A:B,2,FALSE),LoanAmount,,VLOOKUP(PaymentsDue,Mapping!$A:$B,2,FALSE)))</f>
        <v/>
      </c>
      <c r="G1924" s="62" t="str">
        <f>IF(A1924="","",PPMT(E1924,A1924,Duration*VLOOKUP(PaymentFrqcy,Mapping!A:B,2,FALSE),LoanAmount,,VLOOKUP(PaymentsDue,Mapping!$A:$B,2,FALSE)))</f>
        <v/>
      </c>
      <c r="H1924" s="62" t="str">
        <f>IF(A1924="","",IPMT(E1924,A1924,Duration*VLOOKUP(PaymentFrqcy,Mapping!$A:$B,2,FALSE),LoanAmount,,VLOOKUP(PaymentsDue,Mapping!$A:$B,2,FALSE)))</f>
        <v/>
      </c>
      <c r="I1924" s="58" t="str">
        <f t="shared" si="177"/>
        <v/>
      </c>
      <c r="J1924" s="12" t="str">
        <f t="shared" si="178"/>
        <v/>
      </c>
      <c r="K1924" s="78" t="str">
        <f t="shared" si="179"/>
        <v/>
      </c>
    </row>
    <row r="1925" spans="1:11" x14ac:dyDescent="0.2">
      <c r="A1925" s="12" t="str">
        <f>IFERROR(IF(A1924+1&lt;=Duration*VLOOKUP(PaymentFrqcy,Mapping!A:B,2,FALSE),A1924+1,""),"")</f>
        <v/>
      </c>
      <c r="B1925" s="58" t="str">
        <f t="shared" si="180"/>
        <v/>
      </c>
      <c r="C1925" s="59" t="str">
        <f t="shared" si="175"/>
        <v/>
      </c>
      <c r="D1925" s="60" t="str">
        <f t="shared" si="176"/>
        <v/>
      </c>
      <c r="E1925" s="61" t="str">
        <f>IF(A1925="","",InterestRate/VLOOKUP(PaymentFrqcy,Mapping!$A:$B,2,FALSE))</f>
        <v/>
      </c>
      <c r="F1925" s="62" t="str">
        <f>IF(A1925="","",PMT(E1925,Duration*VLOOKUP(PaymentFrqcy,Mapping!A:B,2,FALSE),LoanAmount,,VLOOKUP(PaymentsDue,Mapping!$A:$B,2,FALSE)))</f>
        <v/>
      </c>
      <c r="G1925" s="62" t="str">
        <f>IF(A1925="","",PPMT(E1925,A1925,Duration*VLOOKUP(PaymentFrqcy,Mapping!A:B,2,FALSE),LoanAmount,,VLOOKUP(PaymentsDue,Mapping!$A:$B,2,FALSE)))</f>
        <v/>
      </c>
      <c r="H1925" s="62" t="str">
        <f>IF(A1925="","",IPMT(E1925,A1925,Duration*VLOOKUP(PaymentFrqcy,Mapping!$A:$B,2,FALSE),LoanAmount,,VLOOKUP(PaymentsDue,Mapping!$A:$B,2,FALSE)))</f>
        <v/>
      </c>
      <c r="I1925" s="58" t="str">
        <f t="shared" si="177"/>
        <v/>
      </c>
      <c r="J1925" s="12" t="str">
        <f t="shared" si="178"/>
        <v/>
      </c>
      <c r="K1925" s="78" t="str">
        <f t="shared" si="179"/>
        <v/>
      </c>
    </row>
    <row r="1926" spans="1:11" x14ac:dyDescent="0.2">
      <c r="A1926" s="12" t="str">
        <f>IFERROR(IF(A1925+1&lt;=Duration*VLOOKUP(PaymentFrqcy,Mapping!A:B,2,FALSE),A1925+1,""),"")</f>
        <v/>
      </c>
      <c r="B1926" s="58" t="str">
        <f t="shared" si="180"/>
        <v/>
      </c>
      <c r="C1926" s="59" t="str">
        <f t="shared" si="175"/>
        <v/>
      </c>
      <c r="D1926" s="60" t="str">
        <f t="shared" si="176"/>
        <v/>
      </c>
      <c r="E1926" s="61" t="str">
        <f>IF(A1926="","",InterestRate/VLOOKUP(PaymentFrqcy,Mapping!$A:$B,2,FALSE))</f>
        <v/>
      </c>
      <c r="F1926" s="62" t="str">
        <f>IF(A1926="","",PMT(E1926,Duration*VLOOKUP(PaymentFrqcy,Mapping!A:B,2,FALSE),LoanAmount,,VLOOKUP(PaymentsDue,Mapping!$A:$B,2,FALSE)))</f>
        <v/>
      </c>
      <c r="G1926" s="62" t="str">
        <f>IF(A1926="","",PPMT(E1926,A1926,Duration*VLOOKUP(PaymentFrqcy,Mapping!A:B,2,FALSE),LoanAmount,,VLOOKUP(PaymentsDue,Mapping!$A:$B,2,FALSE)))</f>
        <v/>
      </c>
      <c r="H1926" s="62" t="str">
        <f>IF(A1926="","",IPMT(E1926,A1926,Duration*VLOOKUP(PaymentFrqcy,Mapping!$A:$B,2,FALSE),LoanAmount,,VLOOKUP(PaymentsDue,Mapping!$A:$B,2,FALSE)))</f>
        <v/>
      </c>
      <c r="I1926" s="58" t="str">
        <f t="shared" si="177"/>
        <v/>
      </c>
      <c r="J1926" s="12" t="str">
        <f t="shared" si="178"/>
        <v/>
      </c>
      <c r="K1926" s="78" t="str">
        <f t="shared" si="179"/>
        <v/>
      </c>
    </row>
    <row r="1927" spans="1:11" x14ac:dyDescent="0.2">
      <c r="A1927" s="12" t="str">
        <f>IFERROR(IF(A1926+1&lt;=Duration*VLOOKUP(PaymentFrqcy,Mapping!A:B,2,FALSE),A1926+1,""),"")</f>
        <v/>
      </c>
      <c r="B1927" s="58" t="str">
        <f t="shared" si="180"/>
        <v/>
      </c>
      <c r="C1927" s="59" t="str">
        <f t="shared" si="175"/>
        <v/>
      </c>
      <c r="D1927" s="60" t="str">
        <f t="shared" si="176"/>
        <v/>
      </c>
      <c r="E1927" s="61" t="str">
        <f>IF(A1927="","",InterestRate/VLOOKUP(PaymentFrqcy,Mapping!$A:$B,2,FALSE))</f>
        <v/>
      </c>
      <c r="F1927" s="62" t="str">
        <f>IF(A1927="","",PMT(E1927,Duration*VLOOKUP(PaymentFrqcy,Mapping!A:B,2,FALSE),LoanAmount,,VLOOKUP(PaymentsDue,Mapping!$A:$B,2,FALSE)))</f>
        <v/>
      </c>
      <c r="G1927" s="62" t="str">
        <f>IF(A1927="","",PPMT(E1927,A1927,Duration*VLOOKUP(PaymentFrqcy,Mapping!A:B,2,FALSE),LoanAmount,,VLOOKUP(PaymentsDue,Mapping!$A:$B,2,FALSE)))</f>
        <v/>
      </c>
      <c r="H1927" s="62" t="str">
        <f>IF(A1927="","",IPMT(E1927,A1927,Duration*VLOOKUP(PaymentFrqcy,Mapping!$A:$B,2,FALSE),LoanAmount,,VLOOKUP(PaymentsDue,Mapping!$A:$B,2,FALSE)))</f>
        <v/>
      </c>
      <c r="I1927" s="58" t="str">
        <f t="shared" si="177"/>
        <v/>
      </c>
      <c r="J1927" s="12" t="str">
        <f t="shared" si="178"/>
        <v/>
      </c>
      <c r="K1927" s="78" t="str">
        <f t="shared" si="179"/>
        <v/>
      </c>
    </row>
    <row r="1928" spans="1:11" x14ac:dyDescent="0.2">
      <c r="A1928" s="12" t="str">
        <f>IFERROR(IF(A1927+1&lt;=Duration*VLOOKUP(PaymentFrqcy,Mapping!A:B,2,FALSE),A1927+1,""),"")</f>
        <v/>
      </c>
      <c r="B1928" s="58" t="str">
        <f t="shared" si="180"/>
        <v/>
      </c>
      <c r="C1928" s="59" t="str">
        <f t="shared" si="175"/>
        <v/>
      </c>
      <c r="D1928" s="60" t="str">
        <f t="shared" si="176"/>
        <v/>
      </c>
      <c r="E1928" s="61" t="str">
        <f>IF(A1928="","",InterestRate/VLOOKUP(PaymentFrqcy,Mapping!$A:$B,2,FALSE))</f>
        <v/>
      </c>
      <c r="F1928" s="62" t="str">
        <f>IF(A1928="","",PMT(E1928,Duration*VLOOKUP(PaymentFrqcy,Mapping!A:B,2,FALSE),LoanAmount,,VLOOKUP(PaymentsDue,Mapping!$A:$B,2,FALSE)))</f>
        <v/>
      </c>
      <c r="G1928" s="62" t="str">
        <f>IF(A1928="","",PPMT(E1928,A1928,Duration*VLOOKUP(PaymentFrqcy,Mapping!A:B,2,FALSE),LoanAmount,,VLOOKUP(PaymentsDue,Mapping!$A:$B,2,FALSE)))</f>
        <v/>
      </c>
      <c r="H1928" s="62" t="str">
        <f>IF(A1928="","",IPMT(E1928,A1928,Duration*VLOOKUP(PaymentFrqcy,Mapping!$A:$B,2,FALSE),LoanAmount,,VLOOKUP(PaymentsDue,Mapping!$A:$B,2,FALSE)))</f>
        <v/>
      </c>
      <c r="I1928" s="58" t="str">
        <f t="shared" si="177"/>
        <v/>
      </c>
      <c r="J1928" s="12" t="str">
        <f t="shared" si="178"/>
        <v/>
      </c>
      <c r="K1928" s="78" t="str">
        <f t="shared" si="179"/>
        <v/>
      </c>
    </row>
    <row r="1929" spans="1:11" x14ac:dyDescent="0.2">
      <c r="A1929" s="12" t="str">
        <f>IFERROR(IF(A1928+1&lt;=Duration*VLOOKUP(PaymentFrqcy,Mapping!A:B,2,FALSE),A1928+1,""),"")</f>
        <v/>
      </c>
      <c r="B1929" s="58" t="str">
        <f t="shared" si="180"/>
        <v/>
      </c>
      <c r="C1929" s="59" t="str">
        <f t="shared" si="175"/>
        <v/>
      </c>
      <c r="D1929" s="60" t="str">
        <f t="shared" si="176"/>
        <v/>
      </c>
      <c r="E1929" s="61" t="str">
        <f>IF(A1929="","",InterestRate/VLOOKUP(PaymentFrqcy,Mapping!$A:$B,2,FALSE))</f>
        <v/>
      </c>
      <c r="F1929" s="62" t="str">
        <f>IF(A1929="","",PMT(E1929,Duration*VLOOKUP(PaymentFrqcy,Mapping!A:B,2,FALSE),LoanAmount,,VLOOKUP(PaymentsDue,Mapping!$A:$B,2,FALSE)))</f>
        <v/>
      </c>
      <c r="G1929" s="62" t="str">
        <f>IF(A1929="","",PPMT(E1929,A1929,Duration*VLOOKUP(PaymentFrqcy,Mapping!A:B,2,FALSE),LoanAmount,,VLOOKUP(PaymentsDue,Mapping!$A:$B,2,FALSE)))</f>
        <v/>
      </c>
      <c r="H1929" s="62" t="str">
        <f>IF(A1929="","",IPMT(E1929,A1929,Duration*VLOOKUP(PaymentFrqcy,Mapping!$A:$B,2,FALSE),LoanAmount,,VLOOKUP(PaymentsDue,Mapping!$A:$B,2,FALSE)))</f>
        <v/>
      </c>
      <c r="I1929" s="58" t="str">
        <f t="shared" si="177"/>
        <v/>
      </c>
      <c r="J1929" s="12" t="str">
        <f t="shared" si="178"/>
        <v/>
      </c>
      <c r="K1929" s="78" t="str">
        <f t="shared" si="179"/>
        <v/>
      </c>
    </row>
    <row r="1930" spans="1:11" x14ac:dyDescent="0.2">
      <c r="A1930" s="12" t="str">
        <f>IFERROR(IF(A1929+1&lt;=Duration*VLOOKUP(PaymentFrqcy,Mapping!A:B,2,FALSE),A1929+1,""),"")</f>
        <v/>
      </c>
      <c r="B1930" s="58" t="str">
        <f t="shared" si="180"/>
        <v/>
      </c>
      <c r="C1930" s="59" t="str">
        <f t="shared" si="175"/>
        <v/>
      </c>
      <c r="D1930" s="60" t="str">
        <f t="shared" si="176"/>
        <v/>
      </c>
      <c r="E1930" s="61" t="str">
        <f>IF(A1930="","",InterestRate/VLOOKUP(PaymentFrqcy,Mapping!$A:$B,2,FALSE))</f>
        <v/>
      </c>
      <c r="F1930" s="62" t="str">
        <f>IF(A1930="","",PMT(E1930,Duration*VLOOKUP(PaymentFrqcy,Mapping!A:B,2,FALSE),LoanAmount,,VLOOKUP(PaymentsDue,Mapping!$A:$B,2,FALSE)))</f>
        <v/>
      </c>
      <c r="G1930" s="62" t="str">
        <f>IF(A1930="","",PPMT(E1930,A1930,Duration*VLOOKUP(PaymentFrqcy,Mapping!A:B,2,FALSE),LoanAmount,,VLOOKUP(PaymentsDue,Mapping!$A:$B,2,FALSE)))</f>
        <v/>
      </c>
      <c r="H1930" s="62" t="str">
        <f>IF(A1930="","",IPMT(E1930,A1930,Duration*VLOOKUP(PaymentFrqcy,Mapping!$A:$B,2,FALSE),LoanAmount,,VLOOKUP(PaymentsDue,Mapping!$A:$B,2,FALSE)))</f>
        <v/>
      </c>
      <c r="I1930" s="58" t="str">
        <f t="shared" si="177"/>
        <v/>
      </c>
      <c r="J1930" s="12" t="str">
        <f t="shared" si="178"/>
        <v/>
      </c>
      <c r="K1930" s="78" t="str">
        <f t="shared" si="179"/>
        <v/>
      </c>
    </row>
    <row r="1931" spans="1:11" x14ac:dyDescent="0.2">
      <c r="A1931" s="12" t="str">
        <f>IFERROR(IF(A1930+1&lt;=Duration*VLOOKUP(PaymentFrqcy,Mapping!A:B,2,FALSE),A1930+1,""),"")</f>
        <v/>
      </c>
      <c r="B1931" s="58" t="str">
        <f t="shared" si="180"/>
        <v/>
      </c>
      <c r="C1931" s="59" t="str">
        <f t="shared" si="175"/>
        <v/>
      </c>
      <c r="D1931" s="60" t="str">
        <f t="shared" si="176"/>
        <v/>
      </c>
      <c r="E1931" s="61" t="str">
        <f>IF(A1931="","",InterestRate/VLOOKUP(PaymentFrqcy,Mapping!$A:$B,2,FALSE))</f>
        <v/>
      </c>
      <c r="F1931" s="62" t="str">
        <f>IF(A1931="","",PMT(E1931,Duration*VLOOKUP(PaymentFrqcy,Mapping!A:B,2,FALSE),LoanAmount,,VLOOKUP(PaymentsDue,Mapping!$A:$B,2,FALSE)))</f>
        <v/>
      </c>
      <c r="G1931" s="62" t="str">
        <f>IF(A1931="","",PPMT(E1931,A1931,Duration*VLOOKUP(PaymentFrqcy,Mapping!A:B,2,FALSE),LoanAmount,,VLOOKUP(PaymentsDue,Mapping!$A:$B,2,FALSE)))</f>
        <v/>
      </c>
      <c r="H1931" s="62" t="str">
        <f>IF(A1931="","",IPMT(E1931,A1931,Duration*VLOOKUP(PaymentFrqcy,Mapping!$A:$B,2,FALSE),LoanAmount,,VLOOKUP(PaymentsDue,Mapping!$A:$B,2,FALSE)))</f>
        <v/>
      </c>
      <c r="I1931" s="58" t="str">
        <f t="shared" si="177"/>
        <v/>
      </c>
      <c r="J1931" s="12" t="str">
        <f t="shared" si="178"/>
        <v/>
      </c>
      <c r="K1931" s="78" t="str">
        <f t="shared" si="179"/>
        <v/>
      </c>
    </row>
    <row r="1932" spans="1:11" x14ac:dyDescent="0.2">
      <c r="A1932" s="12" t="str">
        <f>IFERROR(IF(A1931+1&lt;=Duration*VLOOKUP(PaymentFrqcy,Mapping!A:B,2,FALSE),A1931+1,""),"")</f>
        <v/>
      </c>
      <c r="B1932" s="58" t="str">
        <f t="shared" si="180"/>
        <v/>
      </c>
      <c r="C1932" s="59" t="str">
        <f t="shared" si="175"/>
        <v/>
      </c>
      <c r="D1932" s="60" t="str">
        <f t="shared" si="176"/>
        <v/>
      </c>
      <c r="E1932" s="61" t="str">
        <f>IF(A1932="","",InterestRate/VLOOKUP(PaymentFrqcy,Mapping!$A:$B,2,FALSE))</f>
        <v/>
      </c>
      <c r="F1932" s="62" t="str">
        <f>IF(A1932="","",PMT(E1932,Duration*VLOOKUP(PaymentFrqcy,Mapping!A:B,2,FALSE),LoanAmount,,VLOOKUP(PaymentsDue,Mapping!$A:$B,2,FALSE)))</f>
        <v/>
      </c>
      <c r="G1932" s="62" t="str">
        <f>IF(A1932="","",PPMT(E1932,A1932,Duration*VLOOKUP(PaymentFrqcy,Mapping!A:B,2,FALSE),LoanAmount,,VLOOKUP(PaymentsDue,Mapping!$A:$B,2,FALSE)))</f>
        <v/>
      </c>
      <c r="H1932" s="62" t="str">
        <f>IF(A1932="","",IPMT(E1932,A1932,Duration*VLOOKUP(PaymentFrqcy,Mapping!$A:$B,2,FALSE),LoanAmount,,VLOOKUP(PaymentsDue,Mapping!$A:$B,2,FALSE)))</f>
        <v/>
      </c>
      <c r="I1932" s="58" t="str">
        <f t="shared" si="177"/>
        <v/>
      </c>
      <c r="J1932" s="12" t="str">
        <f t="shared" si="178"/>
        <v/>
      </c>
      <c r="K1932" s="78" t="str">
        <f t="shared" si="179"/>
        <v/>
      </c>
    </row>
    <row r="1933" spans="1:11" x14ac:dyDescent="0.2">
      <c r="A1933" s="12" t="str">
        <f>IFERROR(IF(A1932+1&lt;=Duration*VLOOKUP(PaymentFrqcy,Mapping!A:B,2,FALSE),A1932+1,""),"")</f>
        <v/>
      </c>
      <c r="B1933" s="58" t="str">
        <f t="shared" si="180"/>
        <v/>
      </c>
      <c r="C1933" s="59" t="str">
        <f t="shared" si="175"/>
        <v/>
      </c>
      <c r="D1933" s="60" t="str">
        <f t="shared" si="176"/>
        <v/>
      </c>
      <c r="E1933" s="61" t="str">
        <f>IF(A1933="","",InterestRate/VLOOKUP(PaymentFrqcy,Mapping!$A:$B,2,FALSE))</f>
        <v/>
      </c>
      <c r="F1933" s="62" t="str">
        <f>IF(A1933="","",PMT(E1933,Duration*VLOOKUP(PaymentFrqcy,Mapping!A:B,2,FALSE),LoanAmount,,VLOOKUP(PaymentsDue,Mapping!$A:$B,2,FALSE)))</f>
        <v/>
      </c>
      <c r="G1933" s="62" t="str">
        <f>IF(A1933="","",PPMT(E1933,A1933,Duration*VLOOKUP(PaymentFrqcy,Mapping!A:B,2,FALSE),LoanAmount,,VLOOKUP(PaymentsDue,Mapping!$A:$B,2,FALSE)))</f>
        <v/>
      </c>
      <c r="H1933" s="62" t="str">
        <f>IF(A1933="","",IPMT(E1933,A1933,Duration*VLOOKUP(PaymentFrqcy,Mapping!$A:$B,2,FALSE),LoanAmount,,VLOOKUP(PaymentsDue,Mapping!$A:$B,2,FALSE)))</f>
        <v/>
      </c>
      <c r="I1933" s="58" t="str">
        <f t="shared" si="177"/>
        <v/>
      </c>
      <c r="J1933" s="12" t="str">
        <f t="shared" si="178"/>
        <v/>
      </c>
      <c r="K1933" s="78" t="str">
        <f t="shared" si="179"/>
        <v/>
      </c>
    </row>
    <row r="1934" spans="1:11" x14ac:dyDescent="0.2">
      <c r="A1934" s="12" t="str">
        <f>IFERROR(IF(A1933+1&lt;=Duration*VLOOKUP(PaymentFrqcy,Mapping!A:B,2,FALSE),A1933+1,""),"")</f>
        <v/>
      </c>
      <c r="B1934" s="58" t="str">
        <f t="shared" si="180"/>
        <v/>
      </c>
      <c r="C1934" s="59" t="str">
        <f t="shared" si="175"/>
        <v/>
      </c>
      <c r="D1934" s="60" t="str">
        <f t="shared" si="176"/>
        <v/>
      </c>
      <c r="E1934" s="61" t="str">
        <f>IF(A1934="","",InterestRate/VLOOKUP(PaymentFrqcy,Mapping!$A:$B,2,FALSE))</f>
        <v/>
      </c>
      <c r="F1934" s="62" t="str">
        <f>IF(A1934="","",PMT(E1934,Duration*VLOOKUP(PaymentFrqcy,Mapping!A:B,2,FALSE),LoanAmount,,VLOOKUP(PaymentsDue,Mapping!$A:$B,2,FALSE)))</f>
        <v/>
      </c>
      <c r="G1934" s="62" t="str">
        <f>IF(A1934="","",PPMT(E1934,A1934,Duration*VLOOKUP(PaymentFrqcy,Mapping!A:B,2,FALSE),LoanAmount,,VLOOKUP(PaymentsDue,Mapping!$A:$B,2,FALSE)))</f>
        <v/>
      </c>
      <c r="H1934" s="62" t="str">
        <f>IF(A1934="","",IPMT(E1934,A1934,Duration*VLOOKUP(PaymentFrqcy,Mapping!$A:$B,2,FALSE),LoanAmount,,VLOOKUP(PaymentsDue,Mapping!$A:$B,2,FALSE)))</f>
        <v/>
      </c>
      <c r="I1934" s="58" t="str">
        <f t="shared" si="177"/>
        <v/>
      </c>
      <c r="J1934" s="12" t="str">
        <f t="shared" si="178"/>
        <v/>
      </c>
      <c r="K1934" s="78" t="str">
        <f t="shared" si="179"/>
        <v/>
      </c>
    </row>
    <row r="1935" spans="1:11" x14ac:dyDescent="0.2">
      <c r="A1935" s="12" t="str">
        <f>IFERROR(IF(A1934+1&lt;=Duration*VLOOKUP(PaymentFrqcy,Mapping!A:B,2,FALSE),A1934+1,""),"")</f>
        <v/>
      </c>
      <c r="B1935" s="58" t="str">
        <f t="shared" si="180"/>
        <v/>
      </c>
      <c r="C1935" s="59" t="str">
        <f t="shared" si="175"/>
        <v/>
      </c>
      <c r="D1935" s="60" t="str">
        <f t="shared" si="176"/>
        <v/>
      </c>
      <c r="E1935" s="61" t="str">
        <f>IF(A1935="","",InterestRate/VLOOKUP(PaymentFrqcy,Mapping!$A:$B,2,FALSE))</f>
        <v/>
      </c>
      <c r="F1935" s="62" t="str">
        <f>IF(A1935="","",PMT(E1935,Duration*VLOOKUP(PaymentFrqcy,Mapping!A:B,2,FALSE),LoanAmount,,VLOOKUP(PaymentsDue,Mapping!$A:$B,2,FALSE)))</f>
        <v/>
      </c>
      <c r="G1935" s="62" t="str">
        <f>IF(A1935="","",PPMT(E1935,A1935,Duration*VLOOKUP(PaymentFrqcy,Mapping!A:B,2,FALSE),LoanAmount,,VLOOKUP(PaymentsDue,Mapping!$A:$B,2,FALSE)))</f>
        <v/>
      </c>
      <c r="H1935" s="62" t="str">
        <f>IF(A1935="","",IPMT(E1935,A1935,Duration*VLOOKUP(PaymentFrqcy,Mapping!$A:$B,2,FALSE),LoanAmount,,VLOOKUP(PaymentsDue,Mapping!$A:$B,2,FALSE)))</f>
        <v/>
      </c>
      <c r="I1935" s="58" t="str">
        <f t="shared" si="177"/>
        <v/>
      </c>
      <c r="J1935" s="12" t="str">
        <f t="shared" si="178"/>
        <v/>
      </c>
      <c r="K1935" s="78" t="str">
        <f t="shared" si="179"/>
        <v/>
      </c>
    </row>
    <row r="1936" spans="1:11" x14ac:dyDescent="0.2">
      <c r="A1936" s="12" t="str">
        <f>IFERROR(IF(A1935+1&lt;=Duration*VLOOKUP(PaymentFrqcy,Mapping!A:B,2,FALSE),A1935+1,""),"")</f>
        <v/>
      </c>
      <c r="B1936" s="58" t="str">
        <f t="shared" si="180"/>
        <v/>
      </c>
      <c r="C1936" s="59" t="str">
        <f t="shared" si="175"/>
        <v/>
      </c>
      <c r="D1936" s="60" t="str">
        <f t="shared" si="176"/>
        <v/>
      </c>
      <c r="E1936" s="61" t="str">
        <f>IF(A1936="","",InterestRate/VLOOKUP(PaymentFrqcy,Mapping!$A:$B,2,FALSE))</f>
        <v/>
      </c>
      <c r="F1936" s="62" t="str">
        <f>IF(A1936="","",PMT(E1936,Duration*VLOOKUP(PaymentFrqcy,Mapping!A:B,2,FALSE),LoanAmount,,VLOOKUP(PaymentsDue,Mapping!$A:$B,2,FALSE)))</f>
        <v/>
      </c>
      <c r="G1936" s="62" t="str">
        <f>IF(A1936="","",PPMT(E1936,A1936,Duration*VLOOKUP(PaymentFrqcy,Mapping!A:B,2,FALSE),LoanAmount,,VLOOKUP(PaymentsDue,Mapping!$A:$B,2,FALSE)))</f>
        <v/>
      </c>
      <c r="H1936" s="62" t="str">
        <f>IF(A1936="","",IPMT(E1936,A1936,Duration*VLOOKUP(PaymentFrqcy,Mapping!$A:$B,2,FALSE),LoanAmount,,VLOOKUP(PaymentsDue,Mapping!$A:$B,2,FALSE)))</f>
        <v/>
      </c>
      <c r="I1936" s="58" t="str">
        <f t="shared" si="177"/>
        <v/>
      </c>
      <c r="J1936" s="12" t="str">
        <f t="shared" si="178"/>
        <v/>
      </c>
      <c r="K1936" s="78" t="str">
        <f t="shared" si="179"/>
        <v/>
      </c>
    </row>
    <row r="1937" spans="1:11" x14ac:dyDescent="0.2">
      <c r="A1937" s="12" t="str">
        <f>IFERROR(IF(A1936+1&lt;=Duration*VLOOKUP(PaymentFrqcy,Mapping!A:B,2,FALSE),A1936+1,""),"")</f>
        <v/>
      </c>
      <c r="B1937" s="58" t="str">
        <f t="shared" si="180"/>
        <v/>
      </c>
      <c r="C1937" s="59" t="str">
        <f t="shared" si="175"/>
        <v/>
      </c>
      <c r="D1937" s="60" t="str">
        <f t="shared" si="176"/>
        <v/>
      </c>
      <c r="E1937" s="61" t="str">
        <f>IF(A1937="","",InterestRate/VLOOKUP(PaymentFrqcy,Mapping!$A:$B,2,FALSE))</f>
        <v/>
      </c>
      <c r="F1937" s="62" t="str">
        <f>IF(A1937="","",PMT(E1937,Duration*VLOOKUP(PaymentFrqcy,Mapping!A:B,2,FALSE),LoanAmount,,VLOOKUP(PaymentsDue,Mapping!$A:$B,2,FALSE)))</f>
        <v/>
      </c>
      <c r="G1937" s="62" t="str">
        <f>IF(A1937="","",PPMT(E1937,A1937,Duration*VLOOKUP(PaymentFrqcy,Mapping!A:B,2,FALSE),LoanAmount,,VLOOKUP(PaymentsDue,Mapping!$A:$B,2,FALSE)))</f>
        <v/>
      </c>
      <c r="H1937" s="62" t="str">
        <f>IF(A1937="","",IPMT(E1937,A1937,Duration*VLOOKUP(PaymentFrqcy,Mapping!$A:$B,2,FALSE),LoanAmount,,VLOOKUP(PaymentsDue,Mapping!$A:$B,2,FALSE)))</f>
        <v/>
      </c>
      <c r="I1937" s="58" t="str">
        <f t="shared" si="177"/>
        <v/>
      </c>
      <c r="J1937" s="12" t="str">
        <f t="shared" si="178"/>
        <v/>
      </c>
      <c r="K1937" s="78" t="str">
        <f t="shared" si="179"/>
        <v/>
      </c>
    </row>
    <row r="1938" spans="1:11" x14ac:dyDescent="0.2">
      <c r="A1938" s="12" t="str">
        <f>IFERROR(IF(A1937+1&lt;=Duration*VLOOKUP(PaymentFrqcy,Mapping!A:B,2,FALSE),A1937+1,""),"")</f>
        <v/>
      </c>
      <c r="B1938" s="58" t="str">
        <f t="shared" si="180"/>
        <v/>
      </c>
      <c r="C1938" s="59" t="str">
        <f t="shared" si="175"/>
        <v/>
      </c>
      <c r="D1938" s="60" t="str">
        <f t="shared" si="176"/>
        <v/>
      </c>
      <c r="E1938" s="61" t="str">
        <f>IF(A1938="","",InterestRate/VLOOKUP(PaymentFrqcy,Mapping!$A:$B,2,FALSE))</f>
        <v/>
      </c>
      <c r="F1938" s="62" t="str">
        <f>IF(A1938="","",PMT(E1938,Duration*VLOOKUP(PaymentFrqcy,Mapping!A:B,2,FALSE),LoanAmount,,VLOOKUP(PaymentsDue,Mapping!$A:$B,2,FALSE)))</f>
        <v/>
      </c>
      <c r="G1938" s="62" t="str">
        <f>IF(A1938="","",PPMT(E1938,A1938,Duration*VLOOKUP(PaymentFrqcy,Mapping!A:B,2,FALSE),LoanAmount,,VLOOKUP(PaymentsDue,Mapping!$A:$B,2,FALSE)))</f>
        <v/>
      </c>
      <c r="H1938" s="62" t="str">
        <f>IF(A1938="","",IPMT(E1938,A1938,Duration*VLOOKUP(PaymentFrqcy,Mapping!$A:$B,2,FALSE),LoanAmount,,VLOOKUP(PaymentsDue,Mapping!$A:$B,2,FALSE)))</f>
        <v/>
      </c>
      <c r="I1938" s="58" t="str">
        <f t="shared" si="177"/>
        <v/>
      </c>
      <c r="J1938" s="12" t="str">
        <f t="shared" si="178"/>
        <v/>
      </c>
      <c r="K1938" s="78" t="str">
        <f t="shared" si="179"/>
        <v/>
      </c>
    </row>
    <row r="1939" spans="1:11" x14ac:dyDescent="0.2">
      <c r="A1939" s="12" t="str">
        <f>IFERROR(IF(A1938+1&lt;=Duration*VLOOKUP(PaymentFrqcy,Mapping!A:B,2,FALSE),A1938+1,""),"")</f>
        <v/>
      </c>
      <c r="B1939" s="58" t="str">
        <f t="shared" si="180"/>
        <v/>
      </c>
      <c r="C1939" s="59" t="str">
        <f t="shared" si="175"/>
        <v/>
      </c>
      <c r="D1939" s="60" t="str">
        <f t="shared" si="176"/>
        <v/>
      </c>
      <c r="E1939" s="61" t="str">
        <f>IF(A1939="","",InterestRate/VLOOKUP(PaymentFrqcy,Mapping!$A:$B,2,FALSE))</f>
        <v/>
      </c>
      <c r="F1939" s="62" t="str">
        <f>IF(A1939="","",PMT(E1939,Duration*VLOOKUP(PaymentFrqcy,Mapping!A:B,2,FALSE),LoanAmount,,VLOOKUP(PaymentsDue,Mapping!$A:$B,2,FALSE)))</f>
        <v/>
      </c>
      <c r="G1939" s="62" t="str">
        <f>IF(A1939="","",PPMT(E1939,A1939,Duration*VLOOKUP(PaymentFrqcy,Mapping!A:B,2,FALSE),LoanAmount,,VLOOKUP(PaymentsDue,Mapping!$A:$B,2,FALSE)))</f>
        <v/>
      </c>
      <c r="H1939" s="62" t="str">
        <f>IF(A1939="","",IPMT(E1939,A1939,Duration*VLOOKUP(PaymentFrqcy,Mapping!$A:$B,2,FALSE),LoanAmount,,VLOOKUP(PaymentsDue,Mapping!$A:$B,2,FALSE)))</f>
        <v/>
      </c>
      <c r="I1939" s="58" t="str">
        <f t="shared" si="177"/>
        <v/>
      </c>
      <c r="J1939" s="12" t="str">
        <f t="shared" si="178"/>
        <v/>
      </c>
      <c r="K1939" s="78" t="str">
        <f t="shared" si="179"/>
        <v/>
      </c>
    </row>
    <row r="1940" spans="1:11" x14ac:dyDescent="0.2">
      <c r="A1940" s="12" t="str">
        <f>IFERROR(IF(A1939+1&lt;=Duration*VLOOKUP(PaymentFrqcy,Mapping!A:B,2,FALSE),A1939+1,""),"")</f>
        <v/>
      </c>
      <c r="B1940" s="58" t="str">
        <f t="shared" si="180"/>
        <v/>
      </c>
      <c r="C1940" s="59" t="str">
        <f t="shared" si="175"/>
        <v/>
      </c>
      <c r="D1940" s="60" t="str">
        <f t="shared" si="176"/>
        <v/>
      </c>
      <c r="E1940" s="61" t="str">
        <f>IF(A1940="","",InterestRate/VLOOKUP(PaymentFrqcy,Mapping!$A:$B,2,FALSE))</f>
        <v/>
      </c>
      <c r="F1940" s="62" t="str">
        <f>IF(A1940="","",PMT(E1940,Duration*VLOOKUP(PaymentFrqcy,Mapping!A:B,2,FALSE),LoanAmount,,VLOOKUP(PaymentsDue,Mapping!$A:$B,2,FALSE)))</f>
        <v/>
      </c>
      <c r="G1940" s="62" t="str">
        <f>IF(A1940="","",PPMT(E1940,A1940,Duration*VLOOKUP(PaymentFrqcy,Mapping!A:B,2,FALSE),LoanAmount,,VLOOKUP(PaymentsDue,Mapping!$A:$B,2,FALSE)))</f>
        <v/>
      </c>
      <c r="H1940" s="62" t="str">
        <f>IF(A1940="","",IPMT(E1940,A1940,Duration*VLOOKUP(PaymentFrqcy,Mapping!$A:$B,2,FALSE),LoanAmount,,VLOOKUP(PaymentsDue,Mapping!$A:$B,2,FALSE)))</f>
        <v/>
      </c>
      <c r="I1940" s="58" t="str">
        <f t="shared" si="177"/>
        <v/>
      </c>
      <c r="J1940" s="12" t="str">
        <f t="shared" si="178"/>
        <v/>
      </c>
      <c r="K1940" s="78" t="str">
        <f t="shared" si="179"/>
        <v/>
      </c>
    </row>
    <row r="1941" spans="1:11" x14ac:dyDescent="0.2">
      <c r="A1941" s="12" t="str">
        <f>IFERROR(IF(A1940+1&lt;=Duration*VLOOKUP(PaymentFrqcy,Mapping!A:B,2,FALSE),A1940+1,""),"")</f>
        <v/>
      </c>
      <c r="B1941" s="58" t="str">
        <f t="shared" si="180"/>
        <v/>
      </c>
      <c r="C1941" s="59" t="str">
        <f t="shared" si="175"/>
        <v/>
      </c>
      <c r="D1941" s="60" t="str">
        <f t="shared" si="176"/>
        <v/>
      </c>
      <c r="E1941" s="61" t="str">
        <f>IF(A1941="","",InterestRate/VLOOKUP(PaymentFrqcy,Mapping!$A:$B,2,FALSE))</f>
        <v/>
      </c>
      <c r="F1941" s="62" t="str">
        <f>IF(A1941="","",PMT(E1941,Duration*VLOOKUP(PaymentFrqcy,Mapping!A:B,2,FALSE),LoanAmount,,VLOOKUP(PaymentsDue,Mapping!$A:$B,2,FALSE)))</f>
        <v/>
      </c>
      <c r="G1941" s="62" t="str">
        <f>IF(A1941="","",PPMT(E1941,A1941,Duration*VLOOKUP(PaymentFrqcy,Mapping!A:B,2,FALSE),LoanAmount,,VLOOKUP(PaymentsDue,Mapping!$A:$B,2,FALSE)))</f>
        <v/>
      </c>
      <c r="H1941" s="62" t="str">
        <f>IF(A1941="","",IPMT(E1941,A1941,Duration*VLOOKUP(PaymentFrqcy,Mapping!$A:$B,2,FALSE),LoanAmount,,VLOOKUP(PaymentsDue,Mapping!$A:$B,2,FALSE)))</f>
        <v/>
      </c>
      <c r="I1941" s="58" t="str">
        <f t="shared" si="177"/>
        <v/>
      </c>
      <c r="J1941" s="12" t="str">
        <f t="shared" si="178"/>
        <v/>
      </c>
      <c r="K1941" s="78" t="str">
        <f t="shared" si="179"/>
        <v/>
      </c>
    </row>
    <row r="1942" spans="1:11" x14ac:dyDescent="0.2">
      <c r="A1942" s="12" t="str">
        <f>IFERROR(IF(A1941+1&lt;=Duration*VLOOKUP(PaymentFrqcy,Mapping!A:B,2,FALSE),A1941+1,""),"")</f>
        <v/>
      </c>
      <c r="B1942" s="58" t="str">
        <f t="shared" si="180"/>
        <v/>
      </c>
      <c r="C1942" s="59" t="str">
        <f t="shared" si="175"/>
        <v/>
      </c>
      <c r="D1942" s="60" t="str">
        <f t="shared" si="176"/>
        <v/>
      </c>
      <c r="E1942" s="61" t="str">
        <f>IF(A1942="","",InterestRate/VLOOKUP(PaymentFrqcy,Mapping!$A:$B,2,FALSE))</f>
        <v/>
      </c>
      <c r="F1942" s="62" t="str">
        <f>IF(A1942="","",PMT(E1942,Duration*VLOOKUP(PaymentFrqcy,Mapping!A:B,2,FALSE),LoanAmount,,VLOOKUP(PaymentsDue,Mapping!$A:$B,2,FALSE)))</f>
        <v/>
      </c>
      <c r="G1942" s="62" t="str">
        <f>IF(A1942="","",PPMT(E1942,A1942,Duration*VLOOKUP(PaymentFrqcy,Mapping!A:B,2,FALSE),LoanAmount,,VLOOKUP(PaymentsDue,Mapping!$A:$B,2,FALSE)))</f>
        <v/>
      </c>
      <c r="H1942" s="62" t="str">
        <f>IF(A1942="","",IPMT(E1942,A1942,Duration*VLOOKUP(PaymentFrqcy,Mapping!$A:$B,2,FALSE),LoanAmount,,VLOOKUP(PaymentsDue,Mapping!$A:$B,2,FALSE)))</f>
        <v/>
      </c>
      <c r="I1942" s="58" t="str">
        <f t="shared" si="177"/>
        <v/>
      </c>
      <c r="J1942" s="12" t="str">
        <f t="shared" si="178"/>
        <v/>
      </c>
      <c r="K1942" s="78" t="str">
        <f t="shared" si="179"/>
        <v/>
      </c>
    </row>
    <row r="1943" spans="1:11" x14ac:dyDescent="0.2">
      <c r="A1943" s="12" t="str">
        <f>IFERROR(IF(A1942+1&lt;=Duration*VLOOKUP(PaymentFrqcy,Mapping!A:B,2,FALSE),A1942+1,""),"")</f>
        <v/>
      </c>
      <c r="B1943" s="58" t="str">
        <f t="shared" si="180"/>
        <v/>
      </c>
      <c r="C1943" s="59" t="str">
        <f t="shared" si="175"/>
        <v/>
      </c>
      <c r="D1943" s="60" t="str">
        <f t="shared" si="176"/>
        <v/>
      </c>
      <c r="E1943" s="61" t="str">
        <f>IF(A1943="","",InterestRate/VLOOKUP(PaymentFrqcy,Mapping!$A:$B,2,FALSE))</f>
        <v/>
      </c>
      <c r="F1943" s="62" t="str">
        <f>IF(A1943="","",PMT(E1943,Duration*VLOOKUP(PaymentFrqcy,Mapping!A:B,2,FALSE),LoanAmount,,VLOOKUP(PaymentsDue,Mapping!$A:$B,2,FALSE)))</f>
        <v/>
      </c>
      <c r="G1943" s="62" t="str">
        <f>IF(A1943="","",PPMT(E1943,A1943,Duration*VLOOKUP(PaymentFrqcy,Mapping!A:B,2,FALSE),LoanAmount,,VLOOKUP(PaymentsDue,Mapping!$A:$B,2,FALSE)))</f>
        <v/>
      </c>
      <c r="H1943" s="62" t="str">
        <f>IF(A1943="","",IPMT(E1943,A1943,Duration*VLOOKUP(PaymentFrqcy,Mapping!$A:$B,2,FALSE),LoanAmount,,VLOOKUP(PaymentsDue,Mapping!$A:$B,2,FALSE)))</f>
        <v/>
      </c>
      <c r="I1943" s="58" t="str">
        <f t="shared" si="177"/>
        <v/>
      </c>
      <c r="J1943" s="12" t="str">
        <f t="shared" si="178"/>
        <v/>
      </c>
      <c r="K1943" s="78" t="str">
        <f t="shared" si="179"/>
        <v/>
      </c>
    </row>
    <row r="1944" spans="1:11" x14ac:dyDescent="0.2">
      <c r="A1944" s="12" t="str">
        <f>IFERROR(IF(A1943+1&lt;=Duration*VLOOKUP(PaymentFrqcy,Mapping!A:B,2,FALSE),A1943+1,""),"")</f>
        <v/>
      </c>
      <c r="B1944" s="58" t="str">
        <f t="shared" si="180"/>
        <v/>
      </c>
      <c r="C1944" s="59" t="str">
        <f t="shared" si="175"/>
        <v/>
      </c>
      <c r="D1944" s="60" t="str">
        <f t="shared" si="176"/>
        <v/>
      </c>
      <c r="E1944" s="61" t="str">
        <f>IF(A1944="","",InterestRate/VLOOKUP(PaymentFrqcy,Mapping!$A:$B,2,FALSE))</f>
        <v/>
      </c>
      <c r="F1944" s="62" t="str">
        <f>IF(A1944="","",PMT(E1944,Duration*VLOOKUP(PaymentFrqcy,Mapping!A:B,2,FALSE),LoanAmount,,VLOOKUP(PaymentsDue,Mapping!$A:$B,2,FALSE)))</f>
        <v/>
      </c>
      <c r="G1944" s="62" t="str">
        <f>IF(A1944="","",PPMT(E1944,A1944,Duration*VLOOKUP(PaymentFrqcy,Mapping!A:B,2,FALSE),LoanAmount,,VLOOKUP(PaymentsDue,Mapping!$A:$B,2,FALSE)))</f>
        <v/>
      </c>
      <c r="H1944" s="62" t="str">
        <f>IF(A1944="","",IPMT(E1944,A1944,Duration*VLOOKUP(PaymentFrqcy,Mapping!$A:$B,2,FALSE),LoanAmount,,VLOOKUP(PaymentsDue,Mapping!$A:$B,2,FALSE)))</f>
        <v/>
      </c>
      <c r="I1944" s="58" t="str">
        <f t="shared" si="177"/>
        <v/>
      </c>
      <c r="J1944" s="12" t="str">
        <f t="shared" si="178"/>
        <v/>
      </c>
      <c r="K1944" s="78" t="str">
        <f t="shared" si="179"/>
        <v/>
      </c>
    </row>
    <row r="1945" spans="1:11" x14ac:dyDescent="0.2">
      <c r="A1945" s="12" t="str">
        <f>IFERROR(IF(A1944+1&lt;=Duration*VLOOKUP(PaymentFrqcy,Mapping!A:B,2,FALSE),A1944+1,""),"")</f>
        <v/>
      </c>
      <c r="B1945" s="58" t="str">
        <f t="shared" si="180"/>
        <v/>
      </c>
      <c r="C1945" s="59" t="str">
        <f t="shared" si="175"/>
        <v/>
      </c>
      <c r="D1945" s="60" t="str">
        <f t="shared" si="176"/>
        <v/>
      </c>
      <c r="E1945" s="61" t="str">
        <f>IF(A1945="","",InterestRate/VLOOKUP(PaymentFrqcy,Mapping!$A:$B,2,FALSE))</f>
        <v/>
      </c>
      <c r="F1945" s="62" t="str">
        <f>IF(A1945="","",PMT(E1945,Duration*VLOOKUP(PaymentFrqcy,Mapping!A:B,2,FALSE),LoanAmount,,VLOOKUP(PaymentsDue,Mapping!$A:$B,2,FALSE)))</f>
        <v/>
      </c>
      <c r="G1945" s="62" t="str">
        <f>IF(A1945="","",PPMT(E1945,A1945,Duration*VLOOKUP(PaymentFrqcy,Mapping!A:B,2,FALSE),LoanAmount,,VLOOKUP(PaymentsDue,Mapping!$A:$B,2,FALSE)))</f>
        <v/>
      </c>
      <c r="H1945" s="62" t="str">
        <f>IF(A1945="","",IPMT(E1945,A1945,Duration*VLOOKUP(PaymentFrqcy,Mapping!$A:$B,2,FALSE),LoanAmount,,VLOOKUP(PaymentsDue,Mapping!$A:$B,2,FALSE)))</f>
        <v/>
      </c>
      <c r="I1945" s="58" t="str">
        <f t="shared" si="177"/>
        <v/>
      </c>
      <c r="J1945" s="12" t="str">
        <f t="shared" si="178"/>
        <v/>
      </c>
      <c r="K1945" s="78" t="str">
        <f t="shared" si="179"/>
        <v/>
      </c>
    </row>
    <row r="1946" spans="1:11" x14ac:dyDescent="0.2">
      <c r="A1946" s="12" t="str">
        <f>IFERROR(IF(A1945+1&lt;=Duration*VLOOKUP(PaymentFrqcy,Mapping!A:B,2,FALSE),A1945+1,""),"")</f>
        <v/>
      </c>
      <c r="B1946" s="58" t="str">
        <f t="shared" si="180"/>
        <v/>
      </c>
      <c r="C1946" s="59" t="str">
        <f t="shared" si="175"/>
        <v/>
      </c>
      <c r="D1946" s="60" t="str">
        <f t="shared" si="176"/>
        <v/>
      </c>
      <c r="E1946" s="61" t="str">
        <f>IF(A1946="","",InterestRate/VLOOKUP(PaymentFrqcy,Mapping!$A:$B,2,FALSE))</f>
        <v/>
      </c>
      <c r="F1946" s="62" t="str">
        <f>IF(A1946="","",PMT(E1946,Duration*VLOOKUP(PaymentFrqcy,Mapping!A:B,2,FALSE),LoanAmount,,VLOOKUP(PaymentsDue,Mapping!$A:$B,2,FALSE)))</f>
        <v/>
      </c>
      <c r="G1946" s="62" t="str">
        <f>IF(A1946="","",PPMT(E1946,A1946,Duration*VLOOKUP(PaymentFrqcy,Mapping!A:B,2,FALSE),LoanAmount,,VLOOKUP(PaymentsDue,Mapping!$A:$B,2,FALSE)))</f>
        <v/>
      </c>
      <c r="H1946" s="62" t="str">
        <f>IF(A1946="","",IPMT(E1946,A1946,Duration*VLOOKUP(PaymentFrqcy,Mapping!$A:$B,2,FALSE),LoanAmount,,VLOOKUP(PaymentsDue,Mapping!$A:$B,2,FALSE)))</f>
        <v/>
      </c>
      <c r="I1946" s="58" t="str">
        <f t="shared" si="177"/>
        <v/>
      </c>
      <c r="J1946" s="12" t="str">
        <f t="shared" si="178"/>
        <v/>
      </c>
      <c r="K1946" s="78" t="str">
        <f t="shared" si="179"/>
        <v/>
      </c>
    </row>
    <row r="1947" spans="1:11" x14ac:dyDescent="0.2">
      <c r="A1947" s="12" t="str">
        <f>IFERROR(IF(A1946+1&lt;=Duration*VLOOKUP(PaymentFrqcy,Mapping!A:B,2,FALSE),A1946+1,""),"")</f>
        <v/>
      </c>
      <c r="B1947" s="58" t="str">
        <f t="shared" si="180"/>
        <v/>
      </c>
      <c r="C1947" s="59" t="str">
        <f t="shared" si="175"/>
        <v/>
      </c>
      <c r="D1947" s="60" t="str">
        <f t="shared" si="176"/>
        <v/>
      </c>
      <c r="E1947" s="61" t="str">
        <f>IF(A1947="","",InterestRate/VLOOKUP(PaymentFrqcy,Mapping!$A:$B,2,FALSE))</f>
        <v/>
      </c>
      <c r="F1947" s="62" t="str">
        <f>IF(A1947="","",PMT(E1947,Duration*VLOOKUP(PaymentFrqcy,Mapping!A:B,2,FALSE),LoanAmount,,VLOOKUP(PaymentsDue,Mapping!$A:$B,2,FALSE)))</f>
        <v/>
      </c>
      <c r="G1947" s="62" t="str">
        <f>IF(A1947="","",PPMT(E1947,A1947,Duration*VLOOKUP(PaymentFrqcy,Mapping!A:B,2,FALSE),LoanAmount,,VLOOKUP(PaymentsDue,Mapping!$A:$B,2,FALSE)))</f>
        <v/>
      </c>
      <c r="H1947" s="62" t="str">
        <f>IF(A1947="","",IPMT(E1947,A1947,Duration*VLOOKUP(PaymentFrqcy,Mapping!$A:$B,2,FALSE),LoanAmount,,VLOOKUP(PaymentsDue,Mapping!$A:$B,2,FALSE)))</f>
        <v/>
      </c>
      <c r="I1947" s="58" t="str">
        <f t="shared" si="177"/>
        <v/>
      </c>
      <c r="J1947" s="12" t="str">
        <f t="shared" si="178"/>
        <v/>
      </c>
      <c r="K1947" s="78" t="str">
        <f t="shared" si="179"/>
        <v/>
      </c>
    </row>
    <row r="1948" spans="1:11" x14ac:dyDescent="0.2">
      <c r="A1948" s="12" t="str">
        <f>IFERROR(IF(A1947+1&lt;=Duration*VLOOKUP(PaymentFrqcy,Mapping!A:B,2,FALSE),A1947+1,""),"")</f>
        <v/>
      </c>
      <c r="B1948" s="58" t="str">
        <f t="shared" si="180"/>
        <v/>
      </c>
      <c r="C1948" s="59" t="str">
        <f t="shared" si="175"/>
        <v/>
      </c>
      <c r="D1948" s="60" t="str">
        <f t="shared" si="176"/>
        <v/>
      </c>
      <c r="E1948" s="61" t="str">
        <f>IF(A1948="","",InterestRate/VLOOKUP(PaymentFrqcy,Mapping!$A:$B,2,FALSE))</f>
        <v/>
      </c>
      <c r="F1948" s="62" t="str">
        <f>IF(A1948="","",PMT(E1948,Duration*VLOOKUP(PaymentFrqcy,Mapping!A:B,2,FALSE),LoanAmount,,VLOOKUP(PaymentsDue,Mapping!$A:$B,2,FALSE)))</f>
        <v/>
      </c>
      <c r="G1948" s="62" t="str">
        <f>IF(A1948="","",PPMT(E1948,A1948,Duration*VLOOKUP(PaymentFrqcy,Mapping!A:B,2,FALSE),LoanAmount,,VLOOKUP(PaymentsDue,Mapping!$A:$B,2,FALSE)))</f>
        <v/>
      </c>
      <c r="H1948" s="62" t="str">
        <f>IF(A1948="","",IPMT(E1948,A1948,Duration*VLOOKUP(PaymentFrqcy,Mapping!$A:$B,2,FALSE),LoanAmount,,VLOOKUP(PaymentsDue,Mapping!$A:$B,2,FALSE)))</f>
        <v/>
      </c>
      <c r="I1948" s="58" t="str">
        <f t="shared" si="177"/>
        <v/>
      </c>
      <c r="J1948" s="12" t="str">
        <f t="shared" si="178"/>
        <v/>
      </c>
      <c r="K1948" s="78" t="str">
        <f t="shared" si="179"/>
        <v/>
      </c>
    </row>
    <row r="1949" spans="1:11" x14ac:dyDescent="0.2">
      <c r="A1949" s="12" t="str">
        <f>IFERROR(IF(A1948+1&lt;=Duration*VLOOKUP(PaymentFrqcy,Mapping!A:B,2,FALSE),A1948+1,""),"")</f>
        <v/>
      </c>
      <c r="B1949" s="58" t="str">
        <f t="shared" si="180"/>
        <v/>
      </c>
      <c r="C1949" s="59" t="str">
        <f t="shared" si="175"/>
        <v/>
      </c>
      <c r="D1949" s="60" t="str">
        <f t="shared" si="176"/>
        <v/>
      </c>
      <c r="E1949" s="61" t="str">
        <f>IF(A1949="","",InterestRate/VLOOKUP(PaymentFrqcy,Mapping!$A:$B,2,FALSE))</f>
        <v/>
      </c>
      <c r="F1949" s="62" t="str">
        <f>IF(A1949="","",PMT(E1949,Duration*VLOOKUP(PaymentFrqcy,Mapping!A:B,2,FALSE),LoanAmount,,VLOOKUP(PaymentsDue,Mapping!$A:$B,2,FALSE)))</f>
        <v/>
      </c>
      <c r="G1949" s="62" t="str">
        <f>IF(A1949="","",PPMT(E1949,A1949,Duration*VLOOKUP(PaymentFrqcy,Mapping!A:B,2,FALSE),LoanAmount,,VLOOKUP(PaymentsDue,Mapping!$A:$B,2,FALSE)))</f>
        <v/>
      </c>
      <c r="H1949" s="62" t="str">
        <f>IF(A1949="","",IPMT(E1949,A1949,Duration*VLOOKUP(PaymentFrqcy,Mapping!$A:$B,2,FALSE),LoanAmount,,VLOOKUP(PaymentsDue,Mapping!$A:$B,2,FALSE)))</f>
        <v/>
      </c>
      <c r="I1949" s="58" t="str">
        <f t="shared" si="177"/>
        <v/>
      </c>
      <c r="J1949" s="12" t="str">
        <f t="shared" si="178"/>
        <v/>
      </c>
      <c r="K1949" s="78" t="str">
        <f t="shared" si="179"/>
        <v/>
      </c>
    </row>
    <row r="1950" spans="1:11" x14ac:dyDescent="0.2">
      <c r="A1950" s="12" t="str">
        <f>IFERROR(IF(A1949+1&lt;=Duration*VLOOKUP(PaymentFrqcy,Mapping!A:B,2,FALSE),A1949+1,""),"")</f>
        <v/>
      </c>
      <c r="B1950" s="58" t="str">
        <f t="shared" si="180"/>
        <v/>
      </c>
      <c r="C1950" s="59" t="str">
        <f t="shared" si="175"/>
        <v/>
      </c>
      <c r="D1950" s="60" t="str">
        <f t="shared" si="176"/>
        <v/>
      </c>
      <c r="E1950" s="61" t="str">
        <f>IF(A1950="","",InterestRate/VLOOKUP(PaymentFrqcy,Mapping!$A:$B,2,FALSE))</f>
        <v/>
      </c>
      <c r="F1950" s="62" t="str">
        <f>IF(A1950="","",PMT(E1950,Duration*VLOOKUP(PaymentFrqcy,Mapping!A:B,2,FALSE),LoanAmount,,VLOOKUP(PaymentsDue,Mapping!$A:$B,2,FALSE)))</f>
        <v/>
      </c>
      <c r="G1950" s="62" t="str">
        <f>IF(A1950="","",PPMT(E1950,A1950,Duration*VLOOKUP(PaymentFrqcy,Mapping!A:B,2,FALSE),LoanAmount,,VLOOKUP(PaymentsDue,Mapping!$A:$B,2,FALSE)))</f>
        <v/>
      </c>
      <c r="H1950" s="62" t="str">
        <f>IF(A1950="","",IPMT(E1950,A1950,Duration*VLOOKUP(PaymentFrqcy,Mapping!$A:$B,2,FALSE),LoanAmount,,VLOOKUP(PaymentsDue,Mapping!$A:$B,2,FALSE)))</f>
        <v/>
      </c>
      <c r="I1950" s="58" t="str">
        <f t="shared" si="177"/>
        <v/>
      </c>
      <c r="J1950" s="12" t="str">
        <f t="shared" si="178"/>
        <v/>
      </c>
      <c r="K1950" s="78" t="str">
        <f t="shared" si="179"/>
        <v/>
      </c>
    </row>
    <row r="1951" spans="1:11" x14ac:dyDescent="0.2">
      <c r="A1951" s="12" t="str">
        <f>IFERROR(IF(A1950+1&lt;=Duration*VLOOKUP(PaymentFrqcy,Mapping!A:B,2,FALSE),A1950+1,""),"")</f>
        <v/>
      </c>
      <c r="B1951" s="58" t="str">
        <f t="shared" si="180"/>
        <v/>
      </c>
      <c r="C1951" s="59" t="str">
        <f t="shared" si="175"/>
        <v/>
      </c>
      <c r="D1951" s="60" t="str">
        <f t="shared" si="176"/>
        <v/>
      </c>
      <c r="E1951" s="61" t="str">
        <f>IF(A1951="","",InterestRate/VLOOKUP(PaymentFrqcy,Mapping!$A:$B,2,FALSE))</f>
        <v/>
      </c>
      <c r="F1951" s="62" t="str">
        <f>IF(A1951="","",PMT(E1951,Duration*VLOOKUP(PaymentFrqcy,Mapping!A:B,2,FALSE),LoanAmount,,VLOOKUP(PaymentsDue,Mapping!$A:$B,2,FALSE)))</f>
        <v/>
      </c>
      <c r="G1951" s="62" t="str">
        <f>IF(A1951="","",PPMT(E1951,A1951,Duration*VLOOKUP(PaymentFrqcy,Mapping!A:B,2,FALSE),LoanAmount,,VLOOKUP(PaymentsDue,Mapping!$A:$B,2,FALSE)))</f>
        <v/>
      </c>
      <c r="H1951" s="62" t="str">
        <f>IF(A1951="","",IPMT(E1951,A1951,Duration*VLOOKUP(PaymentFrqcy,Mapping!$A:$B,2,FALSE),LoanAmount,,VLOOKUP(PaymentsDue,Mapping!$A:$B,2,FALSE)))</f>
        <v/>
      </c>
      <c r="I1951" s="58" t="str">
        <f t="shared" si="177"/>
        <v/>
      </c>
      <c r="J1951" s="12" t="str">
        <f t="shared" si="178"/>
        <v/>
      </c>
      <c r="K1951" s="78" t="str">
        <f t="shared" si="179"/>
        <v/>
      </c>
    </row>
    <row r="1952" spans="1:11" x14ac:dyDescent="0.2">
      <c r="A1952" s="12" t="str">
        <f>IFERROR(IF(A1951+1&lt;=Duration*VLOOKUP(PaymentFrqcy,Mapping!A:B,2,FALSE),A1951+1,""),"")</f>
        <v/>
      </c>
      <c r="B1952" s="58" t="str">
        <f t="shared" si="180"/>
        <v/>
      </c>
      <c r="C1952" s="59" t="str">
        <f t="shared" si="175"/>
        <v/>
      </c>
      <c r="D1952" s="60" t="str">
        <f t="shared" si="176"/>
        <v/>
      </c>
      <c r="E1952" s="61" t="str">
        <f>IF(A1952="","",InterestRate/VLOOKUP(PaymentFrqcy,Mapping!$A:$B,2,FALSE))</f>
        <v/>
      </c>
      <c r="F1952" s="62" t="str">
        <f>IF(A1952="","",PMT(E1952,Duration*VLOOKUP(PaymentFrqcy,Mapping!A:B,2,FALSE),LoanAmount,,VLOOKUP(PaymentsDue,Mapping!$A:$B,2,FALSE)))</f>
        <v/>
      </c>
      <c r="G1952" s="62" t="str">
        <f>IF(A1952="","",PPMT(E1952,A1952,Duration*VLOOKUP(PaymentFrqcy,Mapping!A:B,2,FALSE),LoanAmount,,VLOOKUP(PaymentsDue,Mapping!$A:$B,2,FALSE)))</f>
        <v/>
      </c>
      <c r="H1952" s="62" t="str">
        <f>IF(A1952="","",IPMT(E1952,A1952,Duration*VLOOKUP(PaymentFrqcy,Mapping!$A:$B,2,FALSE),LoanAmount,,VLOOKUP(PaymentsDue,Mapping!$A:$B,2,FALSE)))</f>
        <v/>
      </c>
      <c r="I1952" s="58" t="str">
        <f t="shared" si="177"/>
        <v/>
      </c>
      <c r="J1952" s="12" t="str">
        <f t="shared" si="178"/>
        <v/>
      </c>
      <c r="K1952" s="78" t="str">
        <f t="shared" si="179"/>
        <v/>
      </c>
    </row>
    <row r="1953" spans="1:11" x14ac:dyDescent="0.2">
      <c r="A1953" s="12" t="str">
        <f>IFERROR(IF(A1952+1&lt;=Duration*VLOOKUP(PaymentFrqcy,Mapping!A:B,2,FALSE),A1952+1,""),"")</f>
        <v/>
      </c>
      <c r="B1953" s="58" t="str">
        <f t="shared" si="180"/>
        <v/>
      </c>
      <c r="C1953" s="59" t="str">
        <f t="shared" si="175"/>
        <v/>
      </c>
      <c r="D1953" s="60" t="str">
        <f t="shared" si="176"/>
        <v/>
      </c>
      <c r="E1953" s="61" t="str">
        <f>IF(A1953="","",InterestRate/VLOOKUP(PaymentFrqcy,Mapping!$A:$B,2,FALSE))</f>
        <v/>
      </c>
      <c r="F1953" s="62" t="str">
        <f>IF(A1953="","",PMT(E1953,Duration*VLOOKUP(PaymentFrqcy,Mapping!A:B,2,FALSE),LoanAmount,,VLOOKUP(PaymentsDue,Mapping!$A:$B,2,FALSE)))</f>
        <v/>
      </c>
      <c r="G1953" s="62" t="str">
        <f>IF(A1953="","",PPMT(E1953,A1953,Duration*VLOOKUP(PaymentFrqcy,Mapping!A:B,2,FALSE),LoanAmount,,VLOOKUP(PaymentsDue,Mapping!$A:$B,2,FALSE)))</f>
        <v/>
      </c>
      <c r="H1953" s="62" t="str">
        <f>IF(A1953="","",IPMT(E1953,A1953,Duration*VLOOKUP(PaymentFrqcy,Mapping!$A:$B,2,FALSE),LoanAmount,,VLOOKUP(PaymentsDue,Mapping!$A:$B,2,FALSE)))</f>
        <v/>
      </c>
      <c r="I1953" s="58" t="str">
        <f t="shared" si="177"/>
        <v/>
      </c>
      <c r="J1953" s="12" t="str">
        <f t="shared" si="178"/>
        <v/>
      </c>
      <c r="K1953" s="78" t="str">
        <f t="shared" si="179"/>
        <v/>
      </c>
    </row>
    <row r="1954" spans="1:11" x14ac:dyDescent="0.2">
      <c r="A1954" s="12" t="str">
        <f>IFERROR(IF(A1953+1&lt;=Duration*VLOOKUP(PaymentFrqcy,Mapping!A:B,2,FALSE),A1953+1,""),"")</f>
        <v/>
      </c>
      <c r="B1954" s="58" t="str">
        <f t="shared" si="180"/>
        <v/>
      </c>
      <c r="C1954" s="59" t="str">
        <f t="shared" si="175"/>
        <v/>
      </c>
      <c r="D1954" s="60" t="str">
        <f t="shared" si="176"/>
        <v/>
      </c>
      <c r="E1954" s="61" t="str">
        <f>IF(A1954="","",InterestRate/VLOOKUP(PaymentFrqcy,Mapping!$A:$B,2,FALSE))</f>
        <v/>
      </c>
      <c r="F1954" s="62" t="str">
        <f>IF(A1954="","",PMT(E1954,Duration*VLOOKUP(PaymentFrqcy,Mapping!A:B,2,FALSE),LoanAmount,,VLOOKUP(PaymentsDue,Mapping!$A:$B,2,FALSE)))</f>
        <v/>
      </c>
      <c r="G1954" s="62" t="str">
        <f>IF(A1954="","",PPMT(E1954,A1954,Duration*VLOOKUP(PaymentFrqcy,Mapping!A:B,2,FALSE),LoanAmount,,VLOOKUP(PaymentsDue,Mapping!$A:$B,2,FALSE)))</f>
        <v/>
      </c>
      <c r="H1954" s="62" t="str">
        <f>IF(A1954="","",IPMT(E1954,A1954,Duration*VLOOKUP(PaymentFrqcy,Mapping!$A:$B,2,FALSE),LoanAmount,,VLOOKUP(PaymentsDue,Mapping!$A:$B,2,FALSE)))</f>
        <v/>
      </c>
      <c r="I1954" s="58" t="str">
        <f t="shared" si="177"/>
        <v/>
      </c>
      <c r="J1954" s="12" t="str">
        <f t="shared" si="178"/>
        <v/>
      </c>
      <c r="K1954" s="78" t="str">
        <f t="shared" si="179"/>
        <v/>
      </c>
    </row>
    <row r="1955" spans="1:11" x14ac:dyDescent="0.2">
      <c r="A1955" s="12" t="str">
        <f>IFERROR(IF(A1954+1&lt;=Duration*VLOOKUP(PaymentFrqcy,Mapping!A:B,2,FALSE),A1954+1,""),"")</f>
        <v/>
      </c>
      <c r="B1955" s="58" t="str">
        <f t="shared" si="180"/>
        <v/>
      </c>
      <c r="C1955" s="59" t="str">
        <f t="shared" si="175"/>
        <v/>
      </c>
      <c r="D1955" s="60" t="str">
        <f t="shared" si="176"/>
        <v/>
      </c>
      <c r="E1955" s="61" t="str">
        <f>IF(A1955="","",InterestRate/VLOOKUP(PaymentFrqcy,Mapping!$A:$B,2,FALSE))</f>
        <v/>
      </c>
      <c r="F1955" s="62" t="str">
        <f>IF(A1955="","",PMT(E1955,Duration*VLOOKUP(PaymentFrqcy,Mapping!A:B,2,FALSE),LoanAmount,,VLOOKUP(PaymentsDue,Mapping!$A:$B,2,FALSE)))</f>
        <v/>
      </c>
      <c r="G1955" s="62" t="str">
        <f>IF(A1955="","",PPMT(E1955,A1955,Duration*VLOOKUP(PaymentFrqcy,Mapping!A:B,2,FALSE),LoanAmount,,VLOOKUP(PaymentsDue,Mapping!$A:$B,2,FALSE)))</f>
        <v/>
      </c>
      <c r="H1955" s="62" t="str">
        <f>IF(A1955="","",IPMT(E1955,A1955,Duration*VLOOKUP(PaymentFrqcy,Mapping!$A:$B,2,FALSE),LoanAmount,,VLOOKUP(PaymentsDue,Mapping!$A:$B,2,FALSE)))</f>
        <v/>
      </c>
      <c r="I1955" s="58" t="str">
        <f t="shared" si="177"/>
        <v/>
      </c>
      <c r="J1955" s="12" t="str">
        <f t="shared" si="178"/>
        <v/>
      </c>
      <c r="K1955" s="78" t="str">
        <f t="shared" si="179"/>
        <v/>
      </c>
    </row>
    <row r="1956" spans="1:11" x14ac:dyDescent="0.2">
      <c r="A1956" s="12" t="str">
        <f>IFERROR(IF(A1955+1&lt;=Duration*VLOOKUP(PaymentFrqcy,Mapping!A:B,2,FALSE),A1955+1,""),"")</f>
        <v/>
      </c>
      <c r="B1956" s="58" t="str">
        <f t="shared" si="180"/>
        <v/>
      </c>
      <c r="C1956" s="59" t="str">
        <f t="shared" si="175"/>
        <v/>
      </c>
      <c r="D1956" s="60" t="str">
        <f t="shared" si="176"/>
        <v/>
      </c>
      <c r="E1956" s="61" t="str">
        <f>IF(A1956="","",InterestRate/VLOOKUP(PaymentFrqcy,Mapping!$A:$B,2,FALSE))</f>
        <v/>
      </c>
      <c r="F1956" s="62" t="str">
        <f>IF(A1956="","",PMT(E1956,Duration*VLOOKUP(PaymentFrqcy,Mapping!A:B,2,FALSE),LoanAmount,,VLOOKUP(PaymentsDue,Mapping!$A:$B,2,FALSE)))</f>
        <v/>
      </c>
      <c r="G1956" s="62" t="str">
        <f>IF(A1956="","",PPMT(E1956,A1956,Duration*VLOOKUP(PaymentFrqcy,Mapping!A:B,2,FALSE),LoanAmount,,VLOOKUP(PaymentsDue,Mapping!$A:$B,2,FALSE)))</f>
        <v/>
      </c>
      <c r="H1956" s="62" t="str">
        <f>IF(A1956="","",IPMT(E1956,A1956,Duration*VLOOKUP(PaymentFrqcy,Mapping!$A:$B,2,FALSE),LoanAmount,,VLOOKUP(PaymentsDue,Mapping!$A:$B,2,FALSE)))</f>
        <v/>
      </c>
      <c r="I1956" s="58" t="str">
        <f t="shared" si="177"/>
        <v/>
      </c>
      <c r="J1956" s="12" t="str">
        <f t="shared" si="178"/>
        <v/>
      </c>
      <c r="K1956" s="78" t="str">
        <f t="shared" si="179"/>
        <v/>
      </c>
    </row>
    <row r="1957" spans="1:11" x14ac:dyDescent="0.2">
      <c r="A1957" s="12" t="str">
        <f>IFERROR(IF(A1956+1&lt;=Duration*VLOOKUP(PaymentFrqcy,Mapping!A:B,2,FALSE),A1956+1,""),"")</f>
        <v/>
      </c>
      <c r="B1957" s="58" t="str">
        <f t="shared" si="180"/>
        <v/>
      </c>
      <c r="C1957" s="59" t="str">
        <f t="shared" si="175"/>
        <v/>
      </c>
      <c r="D1957" s="60" t="str">
        <f t="shared" si="176"/>
        <v/>
      </c>
      <c r="E1957" s="61" t="str">
        <f>IF(A1957="","",InterestRate/VLOOKUP(PaymentFrqcy,Mapping!$A:$B,2,FALSE))</f>
        <v/>
      </c>
      <c r="F1957" s="62" t="str">
        <f>IF(A1957="","",PMT(E1957,Duration*VLOOKUP(PaymentFrqcy,Mapping!A:B,2,FALSE),LoanAmount,,VLOOKUP(PaymentsDue,Mapping!$A:$B,2,FALSE)))</f>
        <v/>
      </c>
      <c r="G1957" s="62" t="str">
        <f>IF(A1957="","",PPMT(E1957,A1957,Duration*VLOOKUP(PaymentFrqcy,Mapping!A:B,2,FALSE),LoanAmount,,VLOOKUP(PaymentsDue,Mapping!$A:$B,2,FALSE)))</f>
        <v/>
      </c>
      <c r="H1957" s="62" t="str">
        <f>IF(A1957="","",IPMT(E1957,A1957,Duration*VLOOKUP(PaymentFrqcy,Mapping!$A:$B,2,FALSE),LoanAmount,,VLOOKUP(PaymentsDue,Mapping!$A:$B,2,FALSE)))</f>
        <v/>
      </c>
      <c r="I1957" s="58" t="str">
        <f t="shared" si="177"/>
        <v/>
      </c>
      <c r="J1957" s="12" t="str">
        <f t="shared" si="178"/>
        <v/>
      </c>
      <c r="K1957" s="78" t="str">
        <f t="shared" si="179"/>
        <v/>
      </c>
    </row>
    <row r="1958" spans="1:11" x14ac:dyDescent="0.2">
      <c r="A1958" s="12" t="str">
        <f>IFERROR(IF(A1957+1&lt;=Duration*VLOOKUP(PaymentFrqcy,Mapping!A:B,2,FALSE),A1957+1,""),"")</f>
        <v/>
      </c>
      <c r="B1958" s="58" t="str">
        <f t="shared" si="180"/>
        <v/>
      </c>
      <c r="C1958" s="59" t="str">
        <f t="shared" si="175"/>
        <v/>
      </c>
      <c r="D1958" s="60" t="str">
        <f t="shared" si="176"/>
        <v/>
      </c>
      <c r="E1958" s="61" t="str">
        <f>IF(A1958="","",InterestRate/VLOOKUP(PaymentFrqcy,Mapping!$A:$B,2,FALSE))</f>
        <v/>
      </c>
      <c r="F1958" s="62" t="str">
        <f>IF(A1958="","",PMT(E1958,Duration*VLOOKUP(PaymentFrqcy,Mapping!A:B,2,FALSE),LoanAmount,,VLOOKUP(PaymentsDue,Mapping!$A:$B,2,FALSE)))</f>
        <v/>
      </c>
      <c r="G1958" s="62" t="str">
        <f>IF(A1958="","",PPMT(E1958,A1958,Duration*VLOOKUP(PaymentFrqcy,Mapping!A:B,2,FALSE),LoanAmount,,VLOOKUP(PaymentsDue,Mapping!$A:$B,2,FALSE)))</f>
        <v/>
      </c>
      <c r="H1958" s="62" t="str">
        <f>IF(A1958="","",IPMT(E1958,A1958,Duration*VLOOKUP(PaymentFrqcy,Mapping!$A:$B,2,FALSE),LoanAmount,,VLOOKUP(PaymentsDue,Mapping!$A:$B,2,FALSE)))</f>
        <v/>
      </c>
      <c r="I1958" s="58" t="str">
        <f t="shared" si="177"/>
        <v/>
      </c>
      <c r="J1958" s="12" t="str">
        <f t="shared" si="178"/>
        <v/>
      </c>
      <c r="K1958" s="78" t="str">
        <f t="shared" si="179"/>
        <v/>
      </c>
    </row>
    <row r="1959" spans="1:11" x14ac:dyDescent="0.2">
      <c r="A1959" s="12" t="str">
        <f>IFERROR(IF(A1958+1&lt;=Duration*VLOOKUP(PaymentFrqcy,Mapping!A:B,2,FALSE),A1958+1,""),"")</f>
        <v/>
      </c>
      <c r="B1959" s="58" t="str">
        <f t="shared" si="180"/>
        <v/>
      </c>
      <c r="C1959" s="59" t="str">
        <f t="shared" si="175"/>
        <v/>
      </c>
      <c r="D1959" s="60" t="str">
        <f t="shared" si="176"/>
        <v/>
      </c>
      <c r="E1959" s="61" t="str">
        <f>IF(A1959="","",InterestRate/VLOOKUP(PaymentFrqcy,Mapping!$A:$B,2,FALSE))</f>
        <v/>
      </c>
      <c r="F1959" s="62" t="str">
        <f>IF(A1959="","",PMT(E1959,Duration*VLOOKUP(PaymentFrqcy,Mapping!A:B,2,FALSE),LoanAmount,,VLOOKUP(PaymentsDue,Mapping!$A:$B,2,FALSE)))</f>
        <v/>
      </c>
      <c r="G1959" s="62" t="str">
        <f>IF(A1959="","",PPMT(E1959,A1959,Duration*VLOOKUP(PaymentFrqcy,Mapping!A:B,2,FALSE),LoanAmount,,VLOOKUP(PaymentsDue,Mapping!$A:$B,2,FALSE)))</f>
        <v/>
      </c>
      <c r="H1959" s="62" t="str">
        <f>IF(A1959="","",IPMT(E1959,A1959,Duration*VLOOKUP(PaymentFrqcy,Mapping!$A:$B,2,FALSE),LoanAmount,,VLOOKUP(PaymentsDue,Mapping!$A:$B,2,FALSE)))</f>
        <v/>
      </c>
      <c r="I1959" s="58" t="str">
        <f t="shared" si="177"/>
        <v/>
      </c>
      <c r="J1959" s="12" t="str">
        <f t="shared" si="178"/>
        <v/>
      </c>
      <c r="K1959" s="78" t="str">
        <f t="shared" si="179"/>
        <v/>
      </c>
    </row>
    <row r="1960" spans="1:11" x14ac:dyDescent="0.2">
      <c r="A1960" s="12" t="str">
        <f>IFERROR(IF(A1959+1&lt;=Duration*VLOOKUP(PaymentFrqcy,Mapping!A:B,2,FALSE),A1959+1,""),"")</f>
        <v/>
      </c>
      <c r="B1960" s="58" t="str">
        <f t="shared" si="180"/>
        <v/>
      </c>
      <c r="C1960" s="59" t="str">
        <f t="shared" si="175"/>
        <v/>
      </c>
      <c r="D1960" s="60" t="str">
        <f t="shared" si="176"/>
        <v/>
      </c>
      <c r="E1960" s="61" t="str">
        <f>IF(A1960="","",InterestRate/VLOOKUP(PaymentFrqcy,Mapping!$A:$B,2,FALSE))</f>
        <v/>
      </c>
      <c r="F1960" s="62" t="str">
        <f>IF(A1960="","",PMT(E1960,Duration*VLOOKUP(PaymentFrqcy,Mapping!A:B,2,FALSE),LoanAmount,,VLOOKUP(PaymentsDue,Mapping!$A:$B,2,FALSE)))</f>
        <v/>
      </c>
      <c r="G1960" s="62" t="str">
        <f>IF(A1960="","",PPMT(E1960,A1960,Duration*VLOOKUP(PaymentFrqcy,Mapping!A:B,2,FALSE),LoanAmount,,VLOOKUP(PaymentsDue,Mapping!$A:$B,2,FALSE)))</f>
        <v/>
      </c>
      <c r="H1960" s="62" t="str">
        <f>IF(A1960="","",IPMT(E1960,A1960,Duration*VLOOKUP(PaymentFrqcy,Mapping!$A:$B,2,FALSE),LoanAmount,,VLOOKUP(PaymentsDue,Mapping!$A:$B,2,FALSE)))</f>
        <v/>
      </c>
      <c r="I1960" s="58" t="str">
        <f t="shared" si="177"/>
        <v/>
      </c>
      <c r="J1960" s="12" t="str">
        <f t="shared" si="178"/>
        <v/>
      </c>
      <c r="K1960" s="78" t="str">
        <f t="shared" si="179"/>
        <v/>
      </c>
    </row>
    <row r="1961" spans="1:11" x14ac:dyDescent="0.2">
      <c r="A1961" s="12" t="str">
        <f>IFERROR(IF(A1960+1&lt;=Duration*VLOOKUP(PaymentFrqcy,Mapping!A:B,2,FALSE),A1960+1,""),"")</f>
        <v/>
      </c>
      <c r="B1961" s="58" t="str">
        <f t="shared" si="180"/>
        <v/>
      </c>
      <c r="C1961" s="59" t="str">
        <f t="shared" si="175"/>
        <v/>
      </c>
      <c r="D1961" s="60" t="str">
        <f t="shared" si="176"/>
        <v/>
      </c>
      <c r="E1961" s="61" t="str">
        <f>IF(A1961="","",InterestRate/VLOOKUP(PaymentFrqcy,Mapping!$A:$B,2,FALSE))</f>
        <v/>
      </c>
      <c r="F1961" s="62" t="str">
        <f>IF(A1961="","",PMT(E1961,Duration*VLOOKUP(PaymentFrqcy,Mapping!A:B,2,FALSE),LoanAmount,,VLOOKUP(PaymentsDue,Mapping!$A:$B,2,FALSE)))</f>
        <v/>
      </c>
      <c r="G1961" s="62" t="str">
        <f>IF(A1961="","",PPMT(E1961,A1961,Duration*VLOOKUP(PaymentFrqcy,Mapping!A:B,2,FALSE),LoanAmount,,VLOOKUP(PaymentsDue,Mapping!$A:$B,2,FALSE)))</f>
        <v/>
      </c>
      <c r="H1961" s="62" t="str">
        <f>IF(A1961="","",IPMT(E1961,A1961,Duration*VLOOKUP(PaymentFrqcy,Mapping!$A:$B,2,FALSE),LoanAmount,,VLOOKUP(PaymentsDue,Mapping!$A:$B,2,FALSE)))</f>
        <v/>
      </c>
      <c r="I1961" s="58" t="str">
        <f t="shared" si="177"/>
        <v/>
      </c>
      <c r="J1961" s="12" t="str">
        <f t="shared" si="178"/>
        <v/>
      </c>
      <c r="K1961" s="78" t="str">
        <f t="shared" si="179"/>
        <v/>
      </c>
    </row>
    <row r="1962" spans="1:11" x14ac:dyDescent="0.2">
      <c r="A1962" s="12" t="str">
        <f>IFERROR(IF(A1961+1&lt;=Duration*VLOOKUP(PaymentFrqcy,Mapping!A:B,2,FALSE),A1961+1,""),"")</f>
        <v/>
      </c>
      <c r="B1962" s="58" t="str">
        <f t="shared" si="180"/>
        <v/>
      </c>
      <c r="C1962" s="59" t="str">
        <f t="shared" si="175"/>
        <v/>
      </c>
      <c r="D1962" s="60" t="str">
        <f t="shared" si="176"/>
        <v/>
      </c>
      <c r="E1962" s="61" t="str">
        <f>IF(A1962="","",InterestRate/VLOOKUP(PaymentFrqcy,Mapping!$A:$B,2,FALSE))</f>
        <v/>
      </c>
      <c r="F1962" s="62" t="str">
        <f>IF(A1962="","",PMT(E1962,Duration*VLOOKUP(PaymentFrqcy,Mapping!A:B,2,FALSE),LoanAmount,,VLOOKUP(PaymentsDue,Mapping!$A:$B,2,FALSE)))</f>
        <v/>
      </c>
      <c r="G1962" s="62" t="str">
        <f>IF(A1962="","",PPMT(E1962,A1962,Duration*VLOOKUP(PaymentFrqcy,Mapping!A:B,2,FALSE),LoanAmount,,VLOOKUP(PaymentsDue,Mapping!$A:$B,2,FALSE)))</f>
        <v/>
      </c>
      <c r="H1962" s="62" t="str">
        <f>IF(A1962="","",IPMT(E1962,A1962,Duration*VLOOKUP(PaymentFrqcy,Mapping!$A:$B,2,FALSE),LoanAmount,,VLOOKUP(PaymentsDue,Mapping!$A:$B,2,FALSE)))</f>
        <v/>
      </c>
      <c r="I1962" s="58" t="str">
        <f t="shared" si="177"/>
        <v/>
      </c>
      <c r="J1962" s="12" t="str">
        <f t="shared" si="178"/>
        <v/>
      </c>
      <c r="K1962" s="78" t="str">
        <f t="shared" si="179"/>
        <v/>
      </c>
    </row>
    <row r="1963" spans="1:11" x14ac:dyDescent="0.2">
      <c r="A1963" s="12" t="str">
        <f>IFERROR(IF(A1962+1&lt;=Duration*VLOOKUP(PaymentFrqcy,Mapping!A:B,2,FALSE),A1962+1,""),"")</f>
        <v/>
      </c>
      <c r="B1963" s="58" t="str">
        <f t="shared" si="180"/>
        <v/>
      </c>
      <c r="C1963" s="59" t="str">
        <f t="shared" si="175"/>
        <v/>
      </c>
      <c r="D1963" s="60" t="str">
        <f t="shared" si="176"/>
        <v/>
      </c>
      <c r="E1963" s="61" t="str">
        <f>IF(A1963="","",InterestRate/VLOOKUP(PaymentFrqcy,Mapping!$A:$B,2,FALSE))</f>
        <v/>
      </c>
      <c r="F1963" s="62" t="str">
        <f>IF(A1963="","",PMT(E1963,Duration*VLOOKUP(PaymentFrqcy,Mapping!A:B,2,FALSE),LoanAmount,,VLOOKUP(PaymentsDue,Mapping!$A:$B,2,FALSE)))</f>
        <v/>
      </c>
      <c r="G1963" s="62" t="str">
        <f>IF(A1963="","",PPMT(E1963,A1963,Duration*VLOOKUP(PaymentFrqcy,Mapping!A:B,2,FALSE),LoanAmount,,VLOOKUP(PaymentsDue,Mapping!$A:$B,2,FALSE)))</f>
        <v/>
      </c>
      <c r="H1963" s="62" t="str">
        <f>IF(A1963="","",IPMT(E1963,A1963,Duration*VLOOKUP(PaymentFrqcy,Mapping!$A:$B,2,FALSE),LoanAmount,,VLOOKUP(PaymentsDue,Mapping!$A:$B,2,FALSE)))</f>
        <v/>
      </c>
      <c r="I1963" s="58" t="str">
        <f t="shared" si="177"/>
        <v/>
      </c>
      <c r="J1963" s="12" t="str">
        <f t="shared" si="178"/>
        <v/>
      </c>
      <c r="K1963" s="78" t="str">
        <f t="shared" si="179"/>
        <v/>
      </c>
    </row>
    <row r="1964" spans="1:11" x14ac:dyDescent="0.2">
      <c r="A1964" s="12" t="str">
        <f>IFERROR(IF(A1963+1&lt;=Duration*VLOOKUP(PaymentFrqcy,Mapping!A:B,2,FALSE),A1963+1,""),"")</f>
        <v/>
      </c>
      <c r="B1964" s="58" t="str">
        <f t="shared" si="180"/>
        <v/>
      </c>
      <c r="C1964" s="59" t="str">
        <f t="shared" si="175"/>
        <v/>
      </c>
      <c r="D1964" s="60" t="str">
        <f t="shared" si="176"/>
        <v/>
      </c>
      <c r="E1964" s="61" t="str">
        <f>IF(A1964="","",InterestRate/VLOOKUP(PaymentFrqcy,Mapping!$A:$B,2,FALSE))</f>
        <v/>
      </c>
      <c r="F1964" s="62" t="str">
        <f>IF(A1964="","",PMT(E1964,Duration*VLOOKUP(PaymentFrqcy,Mapping!A:B,2,FALSE),LoanAmount,,VLOOKUP(PaymentsDue,Mapping!$A:$B,2,FALSE)))</f>
        <v/>
      </c>
      <c r="G1964" s="62" t="str">
        <f>IF(A1964="","",PPMT(E1964,A1964,Duration*VLOOKUP(PaymentFrqcy,Mapping!A:B,2,FALSE),LoanAmount,,VLOOKUP(PaymentsDue,Mapping!$A:$B,2,FALSE)))</f>
        <v/>
      </c>
      <c r="H1964" s="62" t="str">
        <f>IF(A1964="","",IPMT(E1964,A1964,Duration*VLOOKUP(PaymentFrqcy,Mapping!$A:$B,2,FALSE),LoanAmount,,VLOOKUP(PaymentsDue,Mapping!$A:$B,2,FALSE)))</f>
        <v/>
      </c>
      <c r="I1964" s="58" t="str">
        <f t="shared" si="177"/>
        <v/>
      </c>
      <c r="J1964" s="12" t="str">
        <f t="shared" si="178"/>
        <v/>
      </c>
      <c r="K1964" s="78" t="str">
        <f t="shared" si="179"/>
        <v/>
      </c>
    </row>
    <row r="1965" spans="1:11" x14ac:dyDescent="0.2">
      <c r="A1965" s="12" t="str">
        <f>IFERROR(IF(A1964+1&lt;=Duration*VLOOKUP(PaymentFrqcy,Mapping!A:B,2,FALSE),A1964+1,""),"")</f>
        <v/>
      </c>
      <c r="B1965" s="58" t="str">
        <f t="shared" si="180"/>
        <v/>
      </c>
      <c r="C1965" s="59" t="str">
        <f t="shared" si="175"/>
        <v/>
      </c>
      <c r="D1965" s="60" t="str">
        <f t="shared" si="176"/>
        <v/>
      </c>
      <c r="E1965" s="61" t="str">
        <f>IF(A1965="","",InterestRate/VLOOKUP(PaymentFrqcy,Mapping!$A:$B,2,FALSE))</f>
        <v/>
      </c>
      <c r="F1965" s="62" t="str">
        <f>IF(A1965="","",PMT(E1965,Duration*VLOOKUP(PaymentFrqcy,Mapping!A:B,2,FALSE),LoanAmount,,VLOOKUP(PaymentsDue,Mapping!$A:$B,2,FALSE)))</f>
        <v/>
      </c>
      <c r="G1965" s="62" t="str">
        <f>IF(A1965="","",PPMT(E1965,A1965,Duration*VLOOKUP(PaymentFrqcy,Mapping!A:B,2,FALSE),LoanAmount,,VLOOKUP(PaymentsDue,Mapping!$A:$B,2,FALSE)))</f>
        <v/>
      </c>
      <c r="H1965" s="62" t="str">
        <f>IF(A1965="","",IPMT(E1965,A1965,Duration*VLOOKUP(PaymentFrqcy,Mapping!$A:$B,2,FALSE),LoanAmount,,VLOOKUP(PaymentsDue,Mapping!$A:$B,2,FALSE)))</f>
        <v/>
      </c>
      <c r="I1965" s="58" t="str">
        <f t="shared" si="177"/>
        <v/>
      </c>
      <c r="J1965" s="12" t="str">
        <f t="shared" si="178"/>
        <v/>
      </c>
      <c r="K1965" s="78" t="str">
        <f t="shared" si="179"/>
        <v/>
      </c>
    </row>
    <row r="1966" spans="1:11" x14ac:dyDescent="0.2">
      <c r="A1966" s="12" t="str">
        <f>IFERROR(IF(A1965+1&lt;=Duration*VLOOKUP(PaymentFrqcy,Mapping!A:B,2,FALSE),A1965+1,""),"")</f>
        <v/>
      </c>
      <c r="B1966" s="58" t="str">
        <f t="shared" si="180"/>
        <v/>
      </c>
      <c r="C1966" s="59" t="str">
        <f t="shared" ref="C1966:C2029" si="181">IF(AND(A1966&lt;&gt;"",PaymentFrqcy="Monthly"),DATE(YEAR(C1965),MONTH(C1965)+1,DAY(C1965)),IF(AND(A1966&lt;&gt;"",PaymentFrqcy="Quarterly"),DATE(YEAR(C1965),MONTH(C1965)+3,DAY(C1965)),IF(AND(A1966&lt;&gt;"",PaymentFrqcy="Semi-Annually"),DATE(YEAR(C1965),MONTH(C1965)+6,DAY(C1965)),"")))</f>
        <v/>
      </c>
      <c r="D1966" s="60" t="str">
        <f t="shared" ref="D1966:D2029" si="182">IFERROR(YEAR(C1966),"")</f>
        <v/>
      </c>
      <c r="E1966" s="61" t="str">
        <f>IF(A1966="","",InterestRate/VLOOKUP(PaymentFrqcy,Mapping!$A:$B,2,FALSE))</f>
        <v/>
      </c>
      <c r="F1966" s="62" t="str">
        <f>IF(A1966="","",PMT(E1966,Duration*VLOOKUP(PaymentFrqcy,Mapping!A:B,2,FALSE),LoanAmount,,VLOOKUP(PaymentsDue,Mapping!$A:$B,2,FALSE)))</f>
        <v/>
      </c>
      <c r="G1966" s="62" t="str">
        <f>IF(A1966="","",PPMT(E1966,A1966,Duration*VLOOKUP(PaymentFrqcy,Mapping!A:B,2,FALSE),LoanAmount,,VLOOKUP(PaymentsDue,Mapping!$A:$B,2,FALSE)))</f>
        <v/>
      </c>
      <c r="H1966" s="62" t="str">
        <f>IF(A1966="","",IPMT(E1966,A1966,Duration*VLOOKUP(PaymentFrqcy,Mapping!$A:$B,2,FALSE),LoanAmount,,VLOOKUP(PaymentsDue,Mapping!$A:$B,2,FALSE)))</f>
        <v/>
      </c>
      <c r="I1966" s="58" t="str">
        <f t="shared" ref="I1966:I2029" si="183">IFERROR(B1966+G1966,"")</f>
        <v/>
      </c>
      <c r="J1966" s="12" t="str">
        <f t="shared" ref="J1966:J2029" si="184">IF(A1966="","",MONTH(C1966))</f>
        <v/>
      </c>
      <c r="K1966" s="78" t="str">
        <f t="shared" ref="K1966:K2029" si="185">IF(A1966="","",YEAR(C1966))</f>
        <v/>
      </c>
    </row>
    <row r="1967" spans="1:11" x14ac:dyDescent="0.2">
      <c r="A1967" s="12" t="str">
        <f>IFERROR(IF(A1966+1&lt;=Duration*VLOOKUP(PaymentFrqcy,Mapping!A:B,2,FALSE),A1966+1,""),"")</f>
        <v/>
      </c>
      <c r="B1967" s="58" t="str">
        <f t="shared" si="180"/>
        <v/>
      </c>
      <c r="C1967" s="59" t="str">
        <f t="shared" si="181"/>
        <v/>
      </c>
      <c r="D1967" s="60" t="str">
        <f t="shared" si="182"/>
        <v/>
      </c>
      <c r="E1967" s="61" t="str">
        <f>IF(A1967="","",InterestRate/VLOOKUP(PaymentFrqcy,Mapping!$A:$B,2,FALSE))</f>
        <v/>
      </c>
      <c r="F1967" s="62" t="str">
        <f>IF(A1967="","",PMT(E1967,Duration*VLOOKUP(PaymentFrqcy,Mapping!A:B,2,FALSE),LoanAmount,,VLOOKUP(PaymentsDue,Mapping!$A:$B,2,FALSE)))</f>
        <v/>
      </c>
      <c r="G1967" s="62" t="str">
        <f>IF(A1967="","",PPMT(E1967,A1967,Duration*VLOOKUP(PaymentFrqcy,Mapping!A:B,2,FALSE),LoanAmount,,VLOOKUP(PaymentsDue,Mapping!$A:$B,2,FALSE)))</f>
        <v/>
      </c>
      <c r="H1967" s="62" t="str">
        <f>IF(A1967="","",IPMT(E1967,A1967,Duration*VLOOKUP(PaymentFrqcy,Mapping!$A:$B,2,FALSE),LoanAmount,,VLOOKUP(PaymentsDue,Mapping!$A:$B,2,FALSE)))</f>
        <v/>
      </c>
      <c r="I1967" s="58" t="str">
        <f t="shared" si="183"/>
        <v/>
      </c>
      <c r="J1967" s="12" t="str">
        <f t="shared" si="184"/>
        <v/>
      </c>
      <c r="K1967" s="78" t="str">
        <f t="shared" si="185"/>
        <v/>
      </c>
    </row>
    <row r="1968" spans="1:11" x14ac:dyDescent="0.2">
      <c r="A1968" s="12" t="str">
        <f>IFERROR(IF(A1967+1&lt;=Duration*VLOOKUP(PaymentFrqcy,Mapping!A:B,2,FALSE),A1967+1,""),"")</f>
        <v/>
      </c>
      <c r="B1968" s="58" t="str">
        <f t="shared" si="180"/>
        <v/>
      </c>
      <c r="C1968" s="59" t="str">
        <f t="shared" si="181"/>
        <v/>
      </c>
      <c r="D1968" s="60" t="str">
        <f t="shared" si="182"/>
        <v/>
      </c>
      <c r="E1968" s="61" t="str">
        <f>IF(A1968="","",InterestRate/VLOOKUP(PaymentFrqcy,Mapping!$A:$B,2,FALSE))</f>
        <v/>
      </c>
      <c r="F1968" s="62" t="str">
        <f>IF(A1968="","",PMT(E1968,Duration*VLOOKUP(PaymentFrqcy,Mapping!A:B,2,FALSE),LoanAmount,,VLOOKUP(PaymentsDue,Mapping!$A:$B,2,FALSE)))</f>
        <v/>
      </c>
      <c r="G1968" s="62" t="str">
        <f>IF(A1968="","",PPMT(E1968,A1968,Duration*VLOOKUP(PaymentFrqcy,Mapping!A:B,2,FALSE),LoanAmount,,VLOOKUP(PaymentsDue,Mapping!$A:$B,2,FALSE)))</f>
        <v/>
      </c>
      <c r="H1968" s="62" t="str">
        <f>IF(A1968="","",IPMT(E1968,A1968,Duration*VLOOKUP(PaymentFrqcy,Mapping!$A:$B,2,FALSE),LoanAmount,,VLOOKUP(PaymentsDue,Mapping!$A:$B,2,FALSE)))</f>
        <v/>
      </c>
      <c r="I1968" s="58" t="str">
        <f t="shared" si="183"/>
        <v/>
      </c>
      <c r="J1968" s="12" t="str">
        <f t="shared" si="184"/>
        <v/>
      </c>
      <c r="K1968" s="78" t="str">
        <f t="shared" si="185"/>
        <v/>
      </c>
    </row>
    <row r="1969" spans="1:11" x14ac:dyDescent="0.2">
      <c r="A1969" s="12" t="str">
        <f>IFERROR(IF(A1968+1&lt;=Duration*VLOOKUP(PaymentFrqcy,Mapping!A:B,2,FALSE),A1968+1,""),"")</f>
        <v/>
      </c>
      <c r="B1969" s="58" t="str">
        <f t="shared" si="180"/>
        <v/>
      </c>
      <c r="C1969" s="59" t="str">
        <f t="shared" si="181"/>
        <v/>
      </c>
      <c r="D1969" s="60" t="str">
        <f t="shared" si="182"/>
        <v/>
      </c>
      <c r="E1969" s="61" t="str">
        <f>IF(A1969="","",InterestRate/VLOOKUP(PaymentFrqcy,Mapping!$A:$B,2,FALSE))</f>
        <v/>
      </c>
      <c r="F1969" s="62" t="str">
        <f>IF(A1969="","",PMT(E1969,Duration*VLOOKUP(PaymentFrqcy,Mapping!A:B,2,FALSE),LoanAmount,,VLOOKUP(PaymentsDue,Mapping!$A:$B,2,FALSE)))</f>
        <v/>
      </c>
      <c r="G1969" s="62" t="str">
        <f>IF(A1969="","",PPMT(E1969,A1969,Duration*VLOOKUP(PaymentFrqcy,Mapping!A:B,2,FALSE),LoanAmount,,VLOOKUP(PaymentsDue,Mapping!$A:$B,2,FALSE)))</f>
        <v/>
      </c>
      <c r="H1969" s="62" t="str">
        <f>IF(A1969="","",IPMT(E1969,A1969,Duration*VLOOKUP(PaymentFrqcy,Mapping!$A:$B,2,FALSE),LoanAmount,,VLOOKUP(PaymentsDue,Mapping!$A:$B,2,FALSE)))</f>
        <v/>
      </c>
      <c r="I1969" s="58" t="str">
        <f t="shared" si="183"/>
        <v/>
      </c>
      <c r="J1969" s="12" t="str">
        <f t="shared" si="184"/>
        <v/>
      </c>
      <c r="K1969" s="78" t="str">
        <f t="shared" si="185"/>
        <v/>
      </c>
    </row>
    <row r="1970" spans="1:11" x14ac:dyDescent="0.2">
      <c r="A1970" s="12" t="str">
        <f>IFERROR(IF(A1969+1&lt;=Duration*VLOOKUP(PaymentFrqcy,Mapping!A:B,2,FALSE),A1969+1,""),"")</f>
        <v/>
      </c>
      <c r="B1970" s="58" t="str">
        <f t="shared" si="180"/>
        <v/>
      </c>
      <c r="C1970" s="59" t="str">
        <f t="shared" si="181"/>
        <v/>
      </c>
      <c r="D1970" s="60" t="str">
        <f t="shared" si="182"/>
        <v/>
      </c>
      <c r="E1970" s="61" t="str">
        <f>IF(A1970="","",InterestRate/VLOOKUP(PaymentFrqcy,Mapping!$A:$B,2,FALSE))</f>
        <v/>
      </c>
      <c r="F1970" s="62" t="str">
        <f>IF(A1970="","",PMT(E1970,Duration*VLOOKUP(PaymentFrqcy,Mapping!A:B,2,FALSE),LoanAmount,,VLOOKUP(PaymentsDue,Mapping!$A:$B,2,FALSE)))</f>
        <v/>
      </c>
      <c r="G1970" s="62" t="str">
        <f>IF(A1970="","",PPMT(E1970,A1970,Duration*VLOOKUP(PaymentFrqcy,Mapping!A:B,2,FALSE),LoanAmount,,VLOOKUP(PaymentsDue,Mapping!$A:$B,2,FALSE)))</f>
        <v/>
      </c>
      <c r="H1970" s="62" t="str">
        <f>IF(A1970="","",IPMT(E1970,A1970,Duration*VLOOKUP(PaymentFrqcy,Mapping!$A:$B,2,FALSE),LoanAmount,,VLOOKUP(PaymentsDue,Mapping!$A:$B,2,FALSE)))</f>
        <v/>
      </c>
      <c r="I1970" s="58" t="str">
        <f t="shared" si="183"/>
        <v/>
      </c>
      <c r="J1970" s="12" t="str">
        <f t="shared" si="184"/>
        <v/>
      </c>
      <c r="K1970" s="78" t="str">
        <f t="shared" si="185"/>
        <v/>
      </c>
    </row>
    <row r="1971" spans="1:11" x14ac:dyDescent="0.2">
      <c r="A1971" s="12" t="str">
        <f>IFERROR(IF(A1970+1&lt;=Duration*VLOOKUP(PaymentFrqcy,Mapping!A:B,2,FALSE),A1970+1,""),"")</f>
        <v/>
      </c>
      <c r="B1971" s="58" t="str">
        <f t="shared" si="180"/>
        <v/>
      </c>
      <c r="C1971" s="59" t="str">
        <f t="shared" si="181"/>
        <v/>
      </c>
      <c r="D1971" s="60" t="str">
        <f t="shared" si="182"/>
        <v/>
      </c>
      <c r="E1971" s="61" t="str">
        <f>IF(A1971="","",InterestRate/VLOOKUP(PaymentFrqcy,Mapping!$A:$B,2,FALSE))</f>
        <v/>
      </c>
      <c r="F1971" s="62" t="str">
        <f>IF(A1971="","",PMT(E1971,Duration*VLOOKUP(PaymentFrqcy,Mapping!A:B,2,FALSE),LoanAmount,,VLOOKUP(PaymentsDue,Mapping!$A:$B,2,FALSE)))</f>
        <v/>
      </c>
      <c r="G1971" s="62" t="str">
        <f>IF(A1971="","",PPMT(E1971,A1971,Duration*VLOOKUP(PaymentFrqcy,Mapping!A:B,2,FALSE),LoanAmount,,VLOOKUP(PaymentsDue,Mapping!$A:$B,2,FALSE)))</f>
        <v/>
      </c>
      <c r="H1971" s="62" t="str">
        <f>IF(A1971="","",IPMT(E1971,A1971,Duration*VLOOKUP(PaymentFrqcy,Mapping!$A:$B,2,FALSE),LoanAmount,,VLOOKUP(PaymentsDue,Mapping!$A:$B,2,FALSE)))</f>
        <v/>
      </c>
      <c r="I1971" s="58" t="str">
        <f t="shared" si="183"/>
        <v/>
      </c>
      <c r="J1971" s="12" t="str">
        <f t="shared" si="184"/>
        <v/>
      </c>
      <c r="K1971" s="78" t="str">
        <f t="shared" si="185"/>
        <v/>
      </c>
    </row>
    <row r="1972" spans="1:11" x14ac:dyDescent="0.2">
      <c r="A1972" s="12" t="str">
        <f>IFERROR(IF(A1971+1&lt;=Duration*VLOOKUP(PaymentFrqcy,Mapping!A:B,2,FALSE),A1971+1,""),"")</f>
        <v/>
      </c>
      <c r="B1972" s="58" t="str">
        <f t="shared" ref="B1972:B2035" si="186">IFERROR(IF(ROUNDDOWN(I1971,0)=0,"",I1971),"")</f>
        <v/>
      </c>
      <c r="C1972" s="59" t="str">
        <f t="shared" si="181"/>
        <v/>
      </c>
      <c r="D1972" s="60" t="str">
        <f t="shared" si="182"/>
        <v/>
      </c>
      <c r="E1972" s="61" t="str">
        <f>IF(A1972="","",InterestRate/VLOOKUP(PaymentFrqcy,Mapping!$A:$B,2,FALSE))</f>
        <v/>
      </c>
      <c r="F1972" s="62" t="str">
        <f>IF(A1972="","",PMT(E1972,Duration*VLOOKUP(PaymentFrqcy,Mapping!A:B,2,FALSE),LoanAmount,,VLOOKUP(PaymentsDue,Mapping!$A:$B,2,FALSE)))</f>
        <v/>
      </c>
      <c r="G1972" s="62" t="str">
        <f>IF(A1972="","",PPMT(E1972,A1972,Duration*VLOOKUP(PaymentFrqcy,Mapping!A:B,2,FALSE),LoanAmount,,VLOOKUP(PaymentsDue,Mapping!$A:$B,2,FALSE)))</f>
        <v/>
      </c>
      <c r="H1972" s="62" t="str">
        <f>IF(A1972="","",IPMT(E1972,A1972,Duration*VLOOKUP(PaymentFrqcy,Mapping!$A:$B,2,FALSE),LoanAmount,,VLOOKUP(PaymentsDue,Mapping!$A:$B,2,FALSE)))</f>
        <v/>
      </c>
      <c r="I1972" s="58" t="str">
        <f t="shared" si="183"/>
        <v/>
      </c>
      <c r="J1972" s="12" t="str">
        <f t="shared" si="184"/>
        <v/>
      </c>
      <c r="K1972" s="78" t="str">
        <f t="shared" si="185"/>
        <v/>
      </c>
    </row>
    <row r="1973" spans="1:11" x14ac:dyDescent="0.2">
      <c r="A1973" s="12" t="str">
        <f>IFERROR(IF(A1972+1&lt;=Duration*VLOOKUP(PaymentFrqcy,Mapping!A:B,2,FALSE),A1972+1,""),"")</f>
        <v/>
      </c>
      <c r="B1973" s="58" t="str">
        <f t="shared" si="186"/>
        <v/>
      </c>
      <c r="C1973" s="59" t="str">
        <f t="shared" si="181"/>
        <v/>
      </c>
      <c r="D1973" s="60" t="str">
        <f t="shared" si="182"/>
        <v/>
      </c>
      <c r="E1973" s="61" t="str">
        <f>IF(A1973="","",InterestRate/VLOOKUP(PaymentFrqcy,Mapping!$A:$B,2,FALSE))</f>
        <v/>
      </c>
      <c r="F1973" s="62" t="str">
        <f>IF(A1973="","",PMT(E1973,Duration*VLOOKUP(PaymentFrqcy,Mapping!A:B,2,FALSE),LoanAmount,,VLOOKUP(PaymentsDue,Mapping!$A:$B,2,FALSE)))</f>
        <v/>
      </c>
      <c r="G1973" s="62" t="str">
        <f>IF(A1973="","",PPMT(E1973,A1973,Duration*VLOOKUP(PaymentFrqcy,Mapping!A:B,2,FALSE),LoanAmount,,VLOOKUP(PaymentsDue,Mapping!$A:$B,2,FALSE)))</f>
        <v/>
      </c>
      <c r="H1973" s="62" t="str">
        <f>IF(A1973="","",IPMT(E1973,A1973,Duration*VLOOKUP(PaymentFrqcy,Mapping!$A:$B,2,FALSE),LoanAmount,,VLOOKUP(PaymentsDue,Mapping!$A:$B,2,FALSE)))</f>
        <v/>
      </c>
      <c r="I1973" s="58" t="str">
        <f t="shared" si="183"/>
        <v/>
      </c>
      <c r="J1973" s="12" t="str">
        <f t="shared" si="184"/>
        <v/>
      </c>
      <c r="K1973" s="78" t="str">
        <f t="shared" si="185"/>
        <v/>
      </c>
    </row>
    <row r="1974" spans="1:11" x14ac:dyDescent="0.2">
      <c r="A1974" s="12" t="str">
        <f>IFERROR(IF(A1973+1&lt;=Duration*VLOOKUP(PaymentFrqcy,Mapping!A:B,2,FALSE),A1973+1,""),"")</f>
        <v/>
      </c>
      <c r="B1974" s="58" t="str">
        <f t="shared" si="186"/>
        <v/>
      </c>
      <c r="C1974" s="59" t="str">
        <f t="shared" si="181"/>
        <v/>
      </c>
      <c r="D1974" s="60" t="str">
        <f t="shared" si="182"/>
        <v/>
      </c>
      <c r="E1974" s="61" t="str">
        <f>IF(A1974="","",InterestRate/VLOOKUP(PaymentFrqcy,Mapping!$A:$B,2,FALSE))</f>
        <v/>
      </c>
      <c r="F1974" s="62" t="str">
        <f>IF(A1974="","",PMT(E1974,Duration*VLOOKUP(PaymentFrqcy,Mapping!A:B,2,FALSE),LoanAmount,,VLOOKUP(PaymentsDue,Mapping!$A:$B,2,FALSE)))</f>
        <v/>
      </c>
      <c r="G1974" s="62" t="str">
        <f>IF(A1974="","",PPMT(E1974,A1974,Duration*VLOOKUP(PaymentFrqcy,Mapping!A:B,2,FALSE),LoanAmount,,VLOOKUP(PaymentsDue,Mapping!$A:$B,2,FALSE)))</f>
        <v/>
      </c>
      <c r="H1974" s="62" t="str">
        <f>IF(A1974="","",IPMT(E1974,A1974,Duration*VLOOKUP(PaymentFrqcy,Mapping!$A:$B,2,FALSE),LoanAmount,,VLOOKUP(PaymentsDue,Mapping!$A:$B,2,FALSE)))</f>
        <v/>
      </c>
      <c r="I1974" s="58" t="str">
        <f t="shared" si="183"/>
        <v/>
      </c>
      <c r="J1974" s="12" t="str">
        <f t="shared" si="184"/>
        <v/>
      </c>
      <c r="K1974" s="78" t="str">
        <f t="shared" si="185"/>
        <v/>
      </c>
    </row>
    <row r="1975" spans="1:11" x14ac:dyDescent="0.2">
      <c r="A1975" s="12" t="str">
        <f>IFERROR(IF(A1974+1&lt;=Duration*VLOOKUP(PaymentFrqcy,Mapping!A:B,2,FALSE),A1974+1,""),"")</f>
        <v/>
      </c>
      <c r="B1975" s="58" t="str">
        <f t="shared" si="186"/>
        <v/>
      </c>
      <c r="C1975" s="59" t="str">
        <f t="shared" si="181"/>
        <v/>
      </c>
      <c r="D1975" s="60" t="str">
        <f t="shared" si="182"/>
        <v/>
      </c>
      <c r="E1975" s="61" t="str">
        <f>IF(A1975="","",InterestRate/VLOOKUP(PaymentFrqcy,Mapping!$A:$B,2,FALSE))</f>
        <v/>
      </c>
      <c r="F1975" s="62" t="str">
        <f>IF(A1975="","",PMT(E1975,Duration*VLOOKUP(PaymentFrqcy,Mapping!A:B,2,FALSE),LoanAmount,,VLOOKUP(PaymentsDue,Mapping!$A:$B,2,FALSE)))</f>
        <v/>
      </c>
      <c r="G1975" s="62" t="str">
        <f>IF(A1975="","",PPMT(E1975,A1975,Duration*VLOOKUP(PaymentFrqcy,Mapping!A:B,2,FALSE),LoanAmount,,VLOOKUP(PaymentsDue,Mapping!$A:$B,2,FALSE)))</f>
        <v/>
      </c>
      <c r="H1975" s="62" t="str">
        <f>IF(A1975="","",IPMT(E1975,A1975,Duration*VLOOKUP(PaymentFrqcy,Mapping!$A:$B,2,FALSE),LoanAmount,,VLOOKUP(PaymentsDue,Mapping!$A:$B,2,FALSE)))</f>
        <v/>
      </c>
      <c r="I1975" s="58" t="str">
        <f t="shared" si="183"/>
        <v/>
      </c>
      <c r="J1975" s="12" t="str">
        <f t="shared" si="184"/>
        <v/>
      </c>
      <c r="K1975" s="78" t="str">
        <f t="shared" si="185"/>
        <v/>
      </c>
    </row>
    <row r="1976" spans="1:11" x14ac:dyDescent="0.2">
      <c r="A1976" s="12" t="str">
        <f>IFERROR(IF(A1975+1&lt;=Duration*VLOOKUP(PaymentFrqcy,Mapping!A:B,2,FALSE),A1975+1,""),"")</f>
        <v/>
      </c>
      <c r="B1976" s="58" t="str">
        <f t="shared" si="186"/>
        <v/>
      </c>
      <c r="C1976" s="59" t="str">
        <f t="shared" si="181"/>
        <v/>
      </c>
      <c r="D1976" s="60" t="str">
        <f t="shared" si="182"/>
        <v/>
      </c>
      <c r="E1976" s="61" t="str">
        <f>IF(A1976="","",InterestRate/VLOOKUP(PaymentFrqcy,Mapping!$A:$B,2,FALSE))</f>
        <v/>
      </c>
      <c r="F1976" s="62" t="str">
        <f>IF(A1976="","",PMT(E1976,Duration*VLOOKUP(PaymentFrqcy,Mapping!A:B,2,FALSE),LoanAmount,,VLOOKUP(PaymentsDue,Mapping!$A:$B,2,FALSE)))</f>
        <v/>
      </c>
      <c r="G1976" s="62" t="str">
        <f>IF(A1976="","",PPMT(E1976,A1976,Duration*VLOOKUP(PaymentFrqcy,Mapping!A:B,2,FALSE),LoanAmount,,VLOOKUP(PaymentsDue,Mapping!$A:$B,2,FALSE)))</f>
        <v/>
      </c>
      <c r="H1976" s="62" t="str">
        <f>IF(A1976="","",IPMT(E1976,A1976,Duration*VLOOKUP(PaymentFrqcy,Mapping!$A:$B,2,FALSE),LoanAmount,,VLOOKUP(PaymentsDue,Mapping!$A:$B,2,FALSE)))</f>
        <v/>
      </c>
      <c r="I1976" s="58" t="str">
        <f t="shared" si="183"/>
        <v/>
      </c>
      <c r="J1976" s="12" t="str">
        <f t="shared" si="184"/>
        <v/>
      </c>
      <c r="K1976" s="78" t="str">
        <f t="shared" si="185"/>
        <v/>
      </c>
    </row>
    <row r="1977" spans="1:11" x14ac:dyDescent="0.2">
      <c r="A1977" s="12" t="str">
        <f>IFERROR(IF(A1976+1&lt;=Duration*VLOOKUP(PaymentFrqcy,Mapping!A:B,2,FALSE),A1976+1,""),"")</f>
        <v/>
      </c>
      <c r="B1977" s="58" t="str">
        <f t="shared" si="186"/>
        <v/>
      </c>
      <c r="C1977" s="59" t="str">
        <f t="shared" si="181"/>
        <v/>
      </c>
      <c r="D1977" s="60" t="str">
        <f t="shared" si="182"/>
        <v/>
      </c>
      <c r="E1977" s="61" t="str">
        <f>IF(A1977="","",InterestRate/VLOOKUP(PaymentFrqcy,Mapping!$A:$B,2,FALSE))</f>
        <v/>
      </c>
      <c r="F1977" s="62" t="str">
        <f>IF(A1977="","",PMT(E1977,Duration*VLOOKUP(PaymentFrqcy,Mapping!A:B,2,FALSE),LoanAmount,,VLOOKUP(PaymentsDue,Mapping!$A:$B,2,FALSE)))</f>
        <v/>
      </c>
      <c r="G1977" s="62" t="str">
        <f>IF(A1977="","",PPMT(E1977,A1977,Duration*VLOOKUP(PaymentFrqcy,Mapping!A:B,2,FALSE),LoanAmount,,VLOOKUP(PaymentsDue,Mapping!$A:$B,2,FALSE)))</f>
        <v/>
      </c>
      <c r="H1977" s="62" t="str">
        <f>IF(A1977="","",IPMT(E1977,A1977,Duration*VLOOKUP(PaymentFrqcy,Mapping!$A:$B,2,FALSE),LoanAmount,,VLOOKUP(PaymentsDue,Mapping!$A:$B,2,FALSE)))</f>
        <v/>
      </c>
      <c r="I1977" s="58" t="str">
        <f t="shared" si="183"/>
        <v/>
      </c>
      <c r="J1977" s="12" t="str">
        <f t="shared" si="184"/>
        <v/>
      </c>
      <c r="K1977" s="78" t="str">
        <f t="shared" si="185"/>
        <v/>
      </c>
    </row>
    <row r="1978" spans="1:11" x14ac:dyDescent="0.2">
      <c r="A1978" s="12" t="str">
        <f>IFERROR(IF(A1977+1&lt;=Duration*VLOOKUP(PaymentFrqcy,Mapping!A:B,2,FALSE),A1977+1,""),"")</f>
        <v/>
      </c>
      <c r="B1978" s="58" t="str">
        <f t="shared" si="186"/>
        <v/>
      </c>
      <c r="C1978" s="59" t="str">
        <f t="shared" si="181"/>
        <v/>
      </c>
      <c r="D1978" s="60" t="str">
        <f t="shared" si="182"/>
        <v/>
      </c>
      <c r="E1978" s="61" t="str">
        <f>IF(A1978="","",InterestRate/VLOOKUP(PaymentFrqcy,Mapping!$A:$B,2,FALSE))</f>
        <v/>
      </c>
      <c r="F1978" s="62" t="str">
        <f>IF(A1978="","",PMT(E1978,Duration*VLOOKUP(PaymentFrqcy,Mapping!A:B,2,FALSE),LoanAmount,,VLOOKUP(PaymentsDue,Mapping!$A:$B,2,FALSE)))</f>
        <v/>
      </c>
      <c r="G1978" s="62" t="str">
        <f>IF(A1978="","",PPMT(E1978,A1978,Duration*VLOOKUP(PaymentFrqcy,Mapping!A:B,2,FALSE),LoanAmount,,VLOOKUP(PaymentsDue,Mapping!$A:$B,2,FALSE)))</f>
        <v/>
      </c>
      <c r="H1978" s="62" t="str">
        <f>IF(A1978="","",IPMT(E1978,A1978,Duration*VLOOKUP(PaymentFrqcy,Mapping!$A:$B,2,FALSE),LoanAmount,,VLOOKUP(PaymentsDue,Mapping!$A:$B,2,FALSE)))</f>
        <v/>
      </c>
      <c r="I1978" s="58" t="str">
        <f t="shared" si="183"/>
        <v/>
      </c>
      <c r="J1978" s="12" t="str">
        <f t="shared" si="184"/>
        <v/>
      </c>
      <c r="K1978" s="78" t="str">
        <f t="shared" si="185"/>
        <v/>
      </c>
    </row>
    <row r="1979" spans="1:11" x14ac:dyDescent="0.2">
      <c r="A1979" s="12" t="str">
        <f>IFERROR(IF(A1978+1&lt;=Duration*VLOOKUP(PaymentFrqcy,Mapping!A:B,2,FALSE),A1978+1,""),"")</f>
        <v/>
      </c>
      <c r="B1979" s="58" t="str">
        <f t="shared" si="186"/>
        <v/>
      </c>
      <c r="C1979" s="59" t="str">
        <f t="shared" si="181"/>
        <v/>
      </c>
      <c r="D1979" s="60" t="str">
        <f t="shared" si="182"/>
        <v/>
      </c>
      <c r="E1979" s="61" t="str">
        <f>IF(A1979="","",InterestRate/VLOOKUP(PaymentFrqcy,Mapping!$A:$B,2,FALSE))</f>
        <v/>
      </c>
      <c r="F1979" s="62" t="str">
        <f>IF(A1979="","",PMT(E1979,Duration*VLOOKUP(PaymentFrqcy,Mapping!A:B,2,FALSE),LoanAmount,,VLOOKUP(PaymentsDue,Mapping!$A:$B,2,FALSE)))</f>
        <v/>
      </c>
      <c r="G1979" s="62" t="str">
        <f>IF(A1979="","",PPMT(E1979,A1979,Duration*VLOOKUP(PaymentFrqcy,Mapping!A:B,2,FALSE),LoanAmount,,VLOOKUP(PaymentsDue,Mapping!$A:$B,2,FALSE)))</f>
        <v/>
      </c>
      <c r="H1979" s="62" t="str">
        <f>IF(A1979="","",IPMT(E1979,A1979,Duration*VLOOKUP(PaymentFrqcy,Mapping!$A:$B,2,FALSE),LoanAmount,,VLOOKUP(PaymentsDue,Mapping!$A:$B,2,FALSE)))</f>
        <v/>
      </c>
      <c r="I1979" s="58" t="str">
        <f t="shared" si="183"/>
        <v/>
      </c>
      <c r="J1979" s="12" t="str">
        <f t="shared" si="184"/>
        <v/>
      </c>
      <c r="K1979" s="78" t="str">
        <f t="shared" si="185"/>
        <v/>
      </c>
    </row>
    <row r="1980" spans="1:11" x14ac:dyDescent="0.2">
      <c r="A1980" s="12" t="str">
        <f>IFERROR(IF(A1979+1&lt;=Duration*VLOOKUP(PaymentFrqcy,Mapping!A:B,2,FALSE),A1979+1,""),"")</f>
        <v/>
      </c>
      <c r="B1980" s="58" t="str">
        <f t="shared" si="186"/>
        <v/>
      </c>
      <c r="C1980" s="59" t="str">
        <f t="shared" si="181"/>
        <v/>
      </c>
      <c r="D1980" s="60" t="str">
        <f t="shared" si="182"/>
        <v/>
      </c>
      <c r="E1980" s="61" t="str">
        <f>IF(A1980="","",InterestRate/VLOOKUP(PaymentFrqcy,Mapping!$A:$B,2,FALSE))</f>
        <v/>
      </c>
      <c r="F1980" s="62" t="str">
        <f>IF(A1980="","",PMT(E1980,Duration*VLOOKUP(PaymentFrqcy,Mapping!A:B,2,FALSE),LoanAmount,,VLOOKUP(PaymentsDue,Mapping!$A:$B,2,FALSE)))</f>
        <v/>
      </c>
      <c r="G1980" s="62" t="str">
        <f>IF(A1980="","",PPMT(E1980,A1980,Duration*VLOOKUP(PaymentFrqcy,Mapping!A:B,2,FALSE),LoanAmount,,VLOOKUP(PaymentsDue,Mapping!$A:$B,2,FALSE)))</f>
        <v/>
      </c>
      <c r="H1980" s="62" t="str">
        <f>IF(A1980="","",IPMT(E1980,A1980,Duration*VLOOKUP(PaymentFrqcy,Mapping!$A:$B,2,FALSE),LoanAmount,,VLOOKUP(PaymentsDue,Mapping!$A:$B,2,FALSE)))</f>
        <v/>
      </c>
      <c r="I1980" s="58" t="str">
        <f t="shared" si="183"/>
        <v/>
      </c>
      <c r="J1980" s="12" t="str">
        <f t="shared" si="184"/>
        <v/>
      </c>
      <c r="K1980" s="78" t="str">
        <f t="shared" si="185"/>
        <v/>
      </c>
    </row>
    <row r="1981" spans="1:11" x14ac:dyDescent="0.2">
      <c r="A1981" s="12" t="str">
        <f>IFERROR(IF(A1980+1&lt;=Duration*VLOOKUP(PaymentFrqcy,Mapping!A:B,2,FALSE),A1980+1,""),"")</f>
        <v/>
      </c>
      <c r="B1981" s="58" t="str">
        <f t="shared" si="186"/>
        <v/>
      </c>
      <c r="C1981" s="59" t="str">
        <f t="shared" si="181"/>
        <v/>
      </c>
      <c r="D1981" s="60" t="str">
        <f t="shared" si="182"/>
        <v/>
      </c>
      <c r="E1981" s="61" t="str">
        <f>IF(A1981="","",InterestRate/VLOOKUP(PaymentFrqcy,Mapping!$A:$B,2,FALSE))</f>
        <v/>
      </c>
      <c r="F1981" s="62" t="str">
        <f>IF(A1981="","",PMT(E1981,Duration*VLOOKUP(PaymentFrqcy,Mapping!A:B,2,FALSE),LoanAmount,,VLOOKUP(PaymentsDue,Mapping!$A:$B,2,FALSE)))</f>
        <v/>
      </c>
      <c r="G1981" s="62" t="str">
        <f>IF(A1981="","",PPMT(E1981,A1981,Duration*VLOOKUP(PaymentFrqcy,Mapping!A:B,2,FALSE),LoanAmount,,VLOOKUP(PaymentsDue,Mapping!$A:$B,2,FALSE)))</f>
        <v/>
      </c>
      <c r="H1981" s="62" t="str">
        <f>IF(A1981="","",IPMT(E1981,A1981,Duration*VLOOKUP(PaymentFrqcy,Mapping!$A:$B,2,FALSE),LoanAmount,,VLOOKUP(PaymentsDue,Mapping!$A:$B,2,FALSE)))</f>
        <v/>
      </c>
      <c r="I1981" s="58" t="str">
        <f t="shared" si="183"/>
        <v/>
      </c>
      <c r="J1981" s="12" t="str">
        <f t="shared" si="184"/>
        <v/>
      </c>
      <c r="K1981" s="78" t="str">
        <f t="shared" si="185"/>
        <v/>
      </c>
    </row>
    <row r="1982" spans="1:11" x14ac:dyDescent="0.2">
      <c r="A1982" s="12" t="str">
        <f>IFERROR(IF(A1981+1&lt;=Duration*VLOOKUP(PaymentFrqcy,Mapping!A:B,2,FALSE),A1981+1,""),"")</f>
        <v/>
      </c>
      <c r="B1982" s="58" t="str">
        <f t="shared" si="186"/>
        <v/>
      </c>
      <c r="C1982" s="59" t="str">
        <f t="shared" si="181"/>
        <v/>
      </c>
      <c r="D1982" s="60" t="str">
        <f t="shared" si="182"/>
        <v/>
      </c>
      <c r="E1982" s="61" t="str">
        <f>IF(A1982="","",InterestRate/VLOOKUP(PaymentFrqcy,Mapping!$A:$B,2,FALSE))</f>
        <v/>
      </c>
      <c r="F1982" s="62" t="str">
        <f>IF(A1982="","",PMT(E1982,Duration*VLOOKUP(PaymentFrqcy,Mapping!A:B,2,FALSE),LoanAmount,,VLOOKUP(PaymentsDue,Mapping!$A:$B,2,FALSE)))</f>
        <v/>
      </c>
      <c r="G1982" s="62" t="str">
        <f>IF(A1982="","",PPMT(E1982,A1982,Duration*VLOOKUP(PaymentFrqcy,Mapping!A:B,2,FALSE),LoanAmount,,VLOOKUP(PaymentsDue,Mapping!$A:$B,2,FALSE)))</f>
        <v/>
      </c>
      <c r="H1982" s="62" t="str">
        <f>IF(A1982="","",IPMT(E1982,A1982,Duration*VLOOKUP(PaymentFrqcy,Mapping!$A:$B,2,FALSE),LoanAmount,,VLOOKUP(PaymentsDue,Mapping!$A:$B,2,FALSE)))</f>
        <v/>
      </c>
      <c r="I1982" s="58" t="str">
        <f t="shared" si="183"/>
        <v/>
      </c>
      <c r="J1982" s="12" t="str">
        <f t="shared" si="184"/>
        <v/>
      </c>
      <c r="K1982" s="78" t="str">
        <f t="shared" si="185"/>
        <v/>
      </c>
    </row>
    <row r="1983" spans="1:11" x14ac:dyDescent="0.2">
      <c r="A1983" s="12" t="str">
        <f>IFERROR(IF(A1982+1&lt;=Duration*VLOOKUP(PaymentFrqcy,Mapping!A:B,2,FALSE),A1982+1,""),"")</f>
        <v/>
      </c>
      <c r="B1983" s="58" t="str">
        <f t="shared" si="186"/>
        <v/>
      </c>
      <c r="C1983" s="59" t="str">
        <f t="shared" si="181"/>
        <v/>
      </c>
      <c r="D1983" s="60" t="str">
        <f t="shared" si="182"/>
        <v/>
      </c>
      <c r="E1983" s="61" t="str">
        <f>IF(A1983="","",InterestRate/VLOOKUP(PaymentFrqcy,Mapping!$A:$B,2,FALSE))</f>
        <v/>
      </c>
      <c r="F1983" s="62" t="str">
        <f>IF(A1983="","",PMT(E1983,Duration*VLOOKUP(PaymentFrqcy,Mapping!A:B,2,FALSE),LoanAmount,,VLOOKUP(PaymentsDue,Mapping!$A:$B,2,FALSE)))</f>
        <v/>
      </c>
      <c r="G1983" s="62" t="str">
        <f>IF(A1983="","",PPMT(E1983,A1983,Duration*VLOOKUP(PaymentFrqcy,Mapping!A:B,2,FALSE),LoanAmount,,VLOOKUP(PaymentsDue,Mapping!$A:$B,2,FALSE)))</f>
        <v/>
      </c>
      <c r="H1983" s="62" t="str">
        <f>IF(A1983="","",IPMT(E1983,A1983,Duration*VLOOKUP(PaymentFrqcy,Mapping!$A:$B,2,FALSE),LoanAmount,,VLOOKUP(PaymentsDue,Mapping!$A:$B,2,FALSE)))</f>
        <v/>
      </c>
      <c r="I1983" s="58" t="str">
        <f t="shared" si="183"/>
        <v/>
      </c>
      <c r="J1983" s="12" t="str">
        <f t="shared" si="184"/>
        <v/>
      </c>
      <c r="K1983" s="78" t="str">
        <f t="shared" si="185"/>
        <v/>
      </c>
    </row>
    <row r="1984" spans="1:11" x14ac:dyDescent="0.2">
      <c r="A1984" s="12" t="str">
        <f>IFERROR(IF(A1983+1&lt;=Duration*VLOOKUP(PaymentFrqcy,Mapping!A:B,2,FALSE),A1983+1,""),"")</f>
        <v/>
      </c>
      <c r="B1984" s="58" t="str">
        <f t="shared" si="186"/>
        <v/>
      </c>
      <c r="C1984" s="59" t="str">
        <f t="shared" si="181"/>
        <v/>
      </c>
      <c r="D1984" s="60" t="str">
        <f t="shared" si="182"/>
        <v/>
      </c>
      <c r="E1984" s="61" t="str">
        <f>IF(A1984="","",InterestRate/VLOOKUP(PaymentFrqcy,Mapping!$A:$B,2,FALSE))</f>
        <v/>
      </c>
      <c r="F1984" s="62" t="str">
        <f>IF(A1984="","",PMT(E1984,Duration*VLOOKUP(PaymentFrqcy,Mapping!A:B,2,FALSE),LoanAmount,,VLOOKUP(PaymentsDue,Mapping!$A:$B,2,FALSE)))</f>
        <v/>
      </c>
      <c r="G1984" s="62" t="str">
        <f>IF(A1984="","",PPMT(E1984,A1984,Duration*VLOOKUP(PaymentFrqcy,Mapping!A:B,2,FALSE),LoanAmount,,VLOOKUP(PaymentsDue,Mapping!$A:$B,2,FALSE)))</f>
        <v/>
      </c>
      <c r="H1984" s="62" t="str">
        <f>IF(A1984="","",IPMT(E1984,A1984,Duration*VLOOKUP(PaymentFrqcy,Mapping!$A:$B,2,FALSE),LoanAmount,,VLOOKUP(PaymentsDue,Mapping!$A:$B,2,FALSE)))</f>
        <v/>
      </c>
      <c r="I1984" s="58" t="str">
        <f t="shared" si="183"/>
        <v/>
      </c>
      <c r="J1984" s="12" t="str">
        <f t="shared" si="184"/>
        <v/>
      </c>
      <c r="K1984" s="78" t="str">
        <f t="shared" si="185"/>
        <v/>
      </c>
    </row>
    <row r="1985" spans="1:11" x14ac:dyDescent="0.2">
      <c r="A1985" s="12" t="str">
        <f>IFERROR(IF(A1984+1&lt;=Duration*VLOOKUP(PaymentFrqcy,Mapping!A:B,2,FALSE),A1984+1,""),"")</f>
        <v/>
      </c>
      <c r="B1985" s="58" t="str">
        <f t="shared" si="186"/>
        <v/>
      </c>
      <c r="C1985" s="59" t="str">
        <f t="shared" si="181"/>
        <v/>
      </c>
      <c r="D1985" s="60" t="str">
        <f t="shared" si="182"/>
        <v/>
      </c>
      <c r="E1985" s="61" t="str">
        <f>IF(A1985="","",InterestRate/VLOOKUP(PaymentFrqcy,Mapping!$A:$B,2,FALSE))</f>
        <v/>
      </c>
      <c r="F1985" s="62" t="str">
        <f>IF(A1985="","",PMT(E1985,Duration*VLOOKUP(PaymentFrqcy,Mapping!A:B,2,FALSE),LoanAmount,,VLOOKUP(PaymentsDue,Mapping!$A:$B,2,FALSE)))</f>
        <v/>
      </c>
      <c r="G1985" s="62" t="str">
        <f>IF(A1985="","",PPMT(E1985,A1985,Duration*VLOOKUP(PaymentFrqcy,Mapping!A:B,2,FALSE),LoanAmount,,VLOOKUP(PaymentsDue,Mapping!$A:$B,2,FALSE)))</f>
        <v/>
      </c>
      <c r="H1985" s="62" t="str">
        <f>IF(A1985="","",IPMT(E1985,A1985,Duration*VLOOKUP(PaymentFrqcy,Mapping!$A:$B,2,FALSE),LoanAmount,,VLOOKUP(PaymentsDue,Mapping!$A:$B,2,FALSE)))</f>
        <v/>
      </c>
      <c r="I1985" s="58" t="str">
        <f t="shared" si="183"/>
        <v/>
      </c>
      <c r="J1985" s="12" t="str">
        <f t="shared" si="184"/>
        <v/>
      </c>
      <c r="K1985" s="78" t="str">
        <f t="shared" si="185"/>
        <v/>
      </c>
    </row>
    <row r="1986" spans="1:11" x14ac:dyDescent="0.2">
      <c r="A1986" s="12" t="str">
        <f>IFERROR(IF(A1985+1&lt;=Duration*VLOOKUP(PaymentFrqcy,Mapping!A:B,2,FALSE),A1985+1,""),"")</f>
        <v/>
      </c>
      <c r="B1986" s="58" t="str">
        <f t="shared" si="186"/>
        <v/>
      </c>
      <c r="C1986" s="59" t="str">
        <f t="shared" si="181"/>
        <v/>
      </c>
      <c r="D1986" s="60" t="str">
        <f t="shared" si="182"/>
        <v/>
      </c>
      <c r="E1986" s="61" t="str">
        <f>IF(A1986="","",InterestRate/VLOOKUP(PaymentFrqcy,Mapping!$A:$B,2,FALSE))</f>
        <v/>
      </c>
      <c r="F1986" s="62" t="str">
        <f>IF(A1986="","",PMT(E1986,Duration*VLOOKUP(PaymentFrqcy,Mapping!A:B,2,FALSE),LoanAmount,,VLOOKUP(PaymentsDue,Mapping!$A:$B,2,FALSE)))</f>
        <v/>
      </c>
      <c r="G1986" s="62" t="str">
        <f>IF(A1986="","",PPMT(E1986,A1986,Duration*VLOOKUP(PaymentFrqcy,Mapping!A:B,2,FALSE),LoanAmount,,VLOOKUP(PaymentsDue,Mapping!$A:$B,2,FALSE)))</f>
        <v/>
      </c>
      <c r="H1986" s="62" t="str">
        <f>IF(A1986="","",IPMT(E1986,A1986,Duration*VLOOKUP(PaymentFrqcy,Mapping!$A:$B,2,FALSE),LoanAmount,,VLOOKUP(PaymentsDue,Mapping!$A:$B,2,FALSE)))</f>
        <v/>
      </c>
      <c r="I1986" s="58" t="str">
        <f t="shared" si="183"/>
        <v/>
      </c>
      <c r="J1986" s="12" t="str">
        <f t="shared" si="184"/>
        <v/>
      </c>
      <c r="K1986" s="78" t="str">
        <f t="shared" si="185"/>
        <v/>
      </c>
    </row>
    <row r="1987" spans="1:11" x14ac:dyDescent="0.2">
      <c r="A1987" s="12" t="str">
        <f>IFERROR(IF(A1986+1&lt;=Duration*VLOOKUP(PaymentFrqcy,Mapping!A:B,2,FALSE),A1986+1,""),"")</f>
        <v/>
      </c>
      <c r="B1987" s="58" t="str">
        <f t="shared" si="186"/>
        <v/>
      </c>
      <c r="C1987" s="59" t="str">
        <f t="shared" si="181"/>
        <v/>
      </c>
      <c r="D1987" s="60" t="str">
        <f t="shared" si="182"/>
        <v/>
      </c>
      <c r="E1987" s="61" t="str">
        <f>IF(A1987="","",InterestRate/VLOOKUP(PaymentFrqcy,Mapping!$A:$B,2,FALSE))</f>
        <v/>
      </c>
      <c r="F1987" s="62" t="str">
        <f>IF(A1987="","",PMT(E1987,Duration*VLOOKUP(PaymentFrqcy,Mapping!A:B,2,FALSE),LoanAmount,,VLOOKUP(PaymentsDue,Mapping!$A:$B,2,FALSE)))</f>
        <v/>
      </c>
      <c r="G1987" s="62" t="str">
        <f>IF(A1987="","",PPMT(E1987,A1987,Duration*VLOOKUP(PaymentFrqcy,Mapping!A:B,2,FALSE),LoanAmount,,VLOOKUP(PaymentsDue,Mapping!$A:$B,2,FALSE)))</f>
        <v/>
      </c>
      <c r="H1987" s="62" t="str">
        <f>IF(A1987="","",IPMT(E1987,A1987,Duration*VLOOKUP(PaymentFrqcy,Mapping!$A:$B,2,FALSE),LoanAmount,,VLOOKUP(PaymentsDue,Mapping!$A:$B,2,FALSE)))</f>
        <v/>
      </c>
      <c r="I1987" s="58" t="str">
        <f t="shared" si="183"/>
        <v/>
      </c>
      <c r="J1987" s="12" t="str">
        <f t="shared" si="184"/>
        <v/>
      </c>
      <c r="K1987" s="78" t="str">
        <f t="shared" si="185"/>
        <v/>
      </c>
    </row>
    <row r="1988" spans="1:11" x14ac:dyDescent="0.2">
      <c r="A1988" s="12" t="str">
        <f>IFERROR(IF(A1987+1&lt;=Duration*VLOOKUP(PaymentFrqcy,Mapping!A:B,2,FALSE),A1987+1,""),"")</f>
        <v/>
      </c>
      <c r="B1988" s="58" t="str">
        <f t="shared" si="186"/>
        <v/>
      </c>
      <c r="C1988" s="59" t="str">
        <f t="shared" si="181"/>
        <v/>
      </c>
      <c r="D1988" s="60" t="str">
        <f t="shared" si="182"/>
        <v/>
      </c>
      <c r="E1988" s="61" t="str">
        <f>IF(A1988="","",InterestRate/VLOOKUP(PaymentFrqcy,Mapping!$A:$B,2,FALSE))</f>
        <v/>
      </c>
      <c r="F1988" s="62" t="str">
        <f>IF(A1988="","",PMT(E1988,Duration*VLOOKUP(PaymentFrqcy,Mapping!A:B,2,FALSE),LoanAmount,,VLOOKUP(PaymentsDue,Mapping!$A:$B,2,FALSE)))</f>
        <v/>
      </c>
      <c r="G1988" s="62" t="str">
        <f>IF(A1988="","",PPMT(E1988,A1988,Duration*VLOOKUP(PaymentFrqcy,Mapping!A:B,2,FALSE),LoanAmount,,VLOOKUP(PaymentsDue,Mapping!$A:$B,2,FALSE)))</f>
        <v/>
      </c>
      <c r="H1988" s="62" t="str">
        <f>IF(A1988="","",IPMT(E1988,A1988,Duration*VLOOKUP(PaymentFrqcy,Mapping!$A:$B,2,FALSE),LoanAmount,,VLOOKUP(PaymentsDue,Mapping!$A:$B,2,FALSE)))</f>
        <v/>
      </c>
      <c r="I1988" s="58" t="str">
        <f t="shared" si="183"/>
        <v/>
      </c>
      <c r="J1988" s="12" t="str">
        <f t="shared" si="184"/>
        <v/>
      </c>
      <c r="K1988" s="78" t="str">
        <f t="shared" si="185"/>
        <v/>
      </c>
    </row>
    <row r="1989" spans="1:11" x14ac:dyDescent="0.2">
      <c r="A1989" s="12" t="str">
        <f>IFERROR(IF(A1988+1&lt;=Duration*VLOOKUP(PaymentFrqcy,Mapping!A:B,2,FALSE),A1988+1,""),"")</f>
        <v/>
      </c>
      <c r="B1989" s="58" t="str">
        <f t="shared" si="186"/>
        <v/>
      </c>
      <c r="C1989" s="59" t="str">
        <f t="shared" si="181"/>
        <v/>
      </c>
      <c r="D1989" s="60" t="str">
        <f t="shared" si="182"/>
        <v/>
      </c>
      <c r="E1989" s="61" t="str">
        <f>IF(A1989="","",InterestRate/VLOOKUP(PaymentFrqcy,Mapping!$A:$B,2,FALSE))</f>
        <v/>
      </c>
      <c r="F1989" s="62" t="str">
        <f>IF(A1989="","",PMT(E1989,Duration*VLOOKUP(PaymentFrqcy,Mapping!A:B,2,FALSE),LoanAmount,,VLOOKUP(PaymentsDue,Mapping!$A:$B,2,FALSE)))</f>
        <v/>
      </c>
      <c r="G1989" s="62" t="str">
        <f>IF(A1989="","",PPMT(E1989,A1989,Duration*VLOOKUP(PaymentFrqcy,Mapping!A:B,2,FALSE),LoanAmount,,VLOOKUP(PaymentsDue,Mapping!$A:$B,2,FALSE)))</f>
        <v/>
      </c>
      <c r="H1989" s="62" t="str">
        <f>IF(A1989="","",IPMT(E1989,A1989,Duration*VLOOKUP(PaymentFrqcy,Mapping!$A:$B,2,FALSE),LoanAmount,,VLOOKUP(PaymentsDue,Mapping!$A:$B,2,FALSE)))</f>
        <v/>
      </c>
      <c r="I1989" s="58" t="str">
        <f t="shared" si="183"/>
        <v/>
      </c>
      <c r="J1989" s="12" t="str">
        <f t="shared" si="184"/>
        <v/>
      </c>
      <c r="K1989" s="78" t="str">
        <f t="shared" si="185"/>
        <v/>
      </c>
    </row>
    <row r="1990" spans="1:11" x14ac:dyDescent="0.2">
      <c r="A1990" s="12" t="str">
        <f>IFERROR(IF(A1989+1&lt;=Duration*VLOOKUP(PaymentFrqcy,Mapping!A:B,2,FALSE),A1989+1,""),"")</f>
        <v/>
      </c>
      <c r="B1990" s="58" t="str">
        <f t="shared" si="186"/>
        <v/>
      </c>
      <c r="C1990" s="59" t="str">
        <f t="shared" si="181"/>
        <v/>
      </c>
      <c r="D1990" s="60" t="str">
        <f t="shared" si="182"/>
        <v/>
      </c>
      <c r="E1990" s="61" t="str">
        <f>IF(A1990="","",InterestRate/VLOOKUP(PaymentFrqcy,Mapping!$A:$B,2,FALSE))</f>
        <v/>
      </c>
      <c r="F1990" s="62" t="str">
        <f>IF(A1990="","",PMT(E1990,Duration*VLOOKUP(PaymentFrqcy,Mapping!A:B,2,FALSE),LoanAmount,,VLOOKUP(PaymentsDue,Mapping!$A:$B,2,FALSE)))</f>
        <v/>
      </c>
      <c r="G1990" s="62" t="str">
        <f>IF(A1990="","",PPMT(E1990,A1990,Duration*VLOOKUP(PaymentFrqcy,Mapping!A:B,2,FALSE),LoanAmount,,VLOOKUP(PaymentsDue,Mapping!$A:$B,2,FALSE)))</f>
        <v/>
      </c>
      <c r="H1990" s="62" t="str">
        <f>IF(A1990="","",IPMT(E1990,A1990,Duration*VLOOKUP(PaymentFrqcy,Mapping!$A:$B,2,FALSE),LoanAmount,,VLOOKUP(PaymentsDue,Mapping!$A:$B,2,FALSE)))</f>
        <v/>
      </c>
      <c r="I1990" s="58" t="str">
        <f t="shared" si="183"/>
        <v/>
      </c>
      <c r="J1990" s="12" t="str">
        <f t="shared" si="184"/>
        <v/>
      </c>
      <c r="K1990" s="78" t="str">
        <f t="shared" si="185"/>
        <v/>
      </c>
    </row>
    <row r="1991" spans="1:11" x14ac:dyDescent="0.2">
      <c r="A1991" s="12" t="str">
        <f>IFERROR(IF(A1990+1&lt;=Duration*VLOOKUP(PaymentFrqcy,Mapping!A:B,2,FALSE),A1990+1,""),"")</f>
        <v/>
      </c>
      <c r="B1991" s="58" t="str">
        <f t="shared" si="186"/>
        <v/>
      </c>
      <c r="C1991" s="59" t="str">
        <f t="shared" si="181"/>
        <v/>
      </c>
      <c r="D1991" s="60" t="str">
        <f t="shared" si="182"/>
        <v/>
      </c>
      <c r="E1991" s="61" t="str">
        <f>IF(A1991="","",InterestRate/VLOOKUP(PaymentFrqcy,Mapping!$A:$B,2,FALSE))</f>
        <v/>
      </c>
      <c r="F1991" s="62" t="str">
        <f>IF(A1991="","",PMT(E1991,Duration*VLOOKUP(PaymentFrqcy,Mapping!A:B,2,FALSE),LoanAmount,,VLOOKUP(PaymentsDue,Mapping!$A:$B,2,FALSE)))</f>
        <v/>
      </c>
      <c r="G1991" s="62" t="str">
        <f>IF(A1991="","",PPMT(E1991,A1991,Duration*VLOOKUP(PaymentFrqcy,Mapping!A:B,2,FALSE),LoanAmount,,VLOOKUP(PaymentsDue,Mapping!$A:$B,2,FALSE)))</f>
        <v/>
      </c>
      <c r="H1991" s="62" t="str">
        <f>IF(A1991="","",IPMT(E1991,A1991,Duration*VLOOKUP(PaymentFrqcy,Mapping!$A:$B,2,FALSE),LoanAmount,,VLOOKUP(PaymentsDue,Mapping!$A:$B,2,FALSE)))</f>
        <v/>
      </c>
      <c r="I1991" s="58" t="str">
        <f t="shared" si="183"/>
        <v/>
      </c>
      <c r="J1991" s="12" t="str">
        <f t="shared" si="184"/>
        <v/>
      </c>
      <c r="K1991" s="78" t="str">
        <f t="shared" si="185"/>
        <v/>
      </c>
    </row>
    <row r="1992" spans="1:11" x14ac:dyDescent="0.2">
      <c r="A1992" s="12" t="str">
        <f>IFERROR(IF(A1991+1&lt;=Duration*VLOOKUP(PaymentFrqcy,Mapping!A:B,2,FALSE),A1991+1,""),"")</f>
        <v/>
      </c>
      <c r="B1992" s="58" t="str">
        <f t="shared" si="186"/>
        <v/>
      </c>
      <c r="C1992" s="59" t="str">
        <f t="shared" si="181"/>
        <v/>
      </c>
      <c r="D1992" s="60" t="str">
        <f t="shared" si="182"/>
        <v/>
      </c>
      <c r="E1992" s="61" t="str">
        <f>IF(A1992="","",InterestRate/VLOOKUP(PaymentFrqcy,Mapping!$A:$B,2,FALSE))</f>
        <v/>
      </c>
      <c r="F1992" s="62" t="str">
        <f>IF(A1992="","",PMT(E1992,Duration*VLOOKUP(PaymentFrqcy,Mapping!A:B,2,FALSE),LoanAmount,,VLOOKUP(PaymentsDue,Mapping!$A:$B,2,FALSE)))</f>
        <v/>
      </c>
      <c r="G1992" s="62" t="str">
        <f>IF(A1992="","",PPMT(E1992,A1992,Duration*VLOOKUP(PaymentFrqcy,Mapping!A:B,2,FALSE),LoanAmount,,VLOOKUP(PaymentsDue,Mapping!$A:$B,2,FALSE)))</f>
        <v/>
      </c>
      <c r="H1992" s="62" t="str">
        <f>IF(A1992="","",IPMT(E1992,A1992,Duration*VLOOKUP(PaymentFrqcy,Mapping!$A:$B,2,FALSE),LoanAmount,,VLOOKUP(PaymentsDue,Mapping!$A:$B,2,FALSE)))</f>
        <v/>
      </c>
      <c r="I1992" s="58" t="str">
        <f t="shared" si="183"/>
        <v/>
      </c>
      <c r="J1992" s="12" t="str">
        <f t="shared" si="184"/>
        <v/>
      </c>
      <c r="K1992" s="78" t="str">
        <f t="shared" si="185"/>
        <v/>
      </c>
    </row>
    <row r="1993" spans="1:11" x14ac:dyDescent="0.2">
      <c r="A1993" s="12" t="str">
        <f>IFERROR(IF(A1992+1&lt;=Duration*VLOOKUP(PaymentFrqcy,Mapping!A:B,2,FALSE),A1992+1,""),"")</f>
        <v/>
      </c>
      <c r="B1993" s="58" t="str">
        <f t="shared" si="186"/>
        <v/>
      </c>
      <c r="C1993" s="59" t="str">
        <f t="shared" si="181"/>
        <v/>
      </c>
      <c r="D1993" s="60" t="str">
        <f t="shared" si="182"/>
        <v/>
      </c>
      <c r="E1993" s="61" t="str">
        <f>IF(A1993="","",InterestRate/VLOOKUP(PaymentFrqcy,Mapping!$A:$B,2,FALSE))</f>
        <v/>
      </c>
      <c r="F1993" s="62" t="str">
        <f>IF(A1993="","",PMT(E1993,Duration*VLOOKUP(PaymentFrqcy,Mapping!A:B,2,FALSE),LoanAmount,,VLOOKUP(PaymentsDue,Mapping!$A:$B,2,FALSE)))</f>
        <v/>
      </c>
      <c r="G1993" s="62" t="str">
        <f>IF(A1993="","",PPMT(E1993,A1993,Duration*VLOOKUP(PaymentFrqcy,Mapping!A:B,2,FALSE),LoanAmount,,VLOOKUP(PaymentsDue,Mapping!$A:$B,2,FALSE)))</f>
        <v/>
      </c>
      <c r="H1993" s="62" t="str">
        <f>IF(A1993="","",IPMT(E1993,A1993,Duration*VLOOKUP(PaymentFrqcy,Mapping!$A:$B,2,FALSE),LoanAmount,,VLOOKUP(PaymentsDue,Mapping!$A:$B,2,FALSE)))</f>
        <v/>
      </c>
      <c r="I1993" s="58" t="str">
        <f t="shared" si="183"/>
        <v/>
      </c>
      <c r="J1993" s="12" t="str">
        <f t="shared" si="184"/>
        <v/>
      </c>
      <c r="K1993" s="78" t="str">
        <f t="shared" si="185"/>
        <v/>
      </c>
    </row>
    <row r="1994" spans="1:11" x14ac:dyDescent="0.2">
      <c r="A1994" s="12" t="str">
        <f>IFERROR(IF(A1993+1&lt;=Duration*VLOOKUP(PaymentFrqcy,Mapping!A:B,2,FALSE),A1993+1,""),"")</f>
        <v/>
      </c>
      <c r="B1994" s="58" t="str">
        <f t="shared" si="186"/>
        <v/>
      </c>
      <c r="C1994" s="59" t="str">
        <f t="shared" si="181"/>
        <v/>
      </c>
      <c r="D1994" s="60" t="str">
        <f t="shared" si="182"/>
        <v/>
      </c>
      <c r="E1994" s="61" t="str">
        <f>IF(A1994="","",InterestRate/VLOOKUP(PaymentFrqcy,Mapping!$A:$B,2,FALSE))</f>
        <v/>
      </c>
      <c r="F1994" s="62" t="str">
        <f>IF(A1994="","",PMT(E1994,Duration*VLOOKUP(PaymentFrqcy,Mapping!A:B,2,FALSE),LoanAmount,,VLOOKUP(PaymentsDue,Mapping!$A:$B,2,FALSE)))</f>
        <v/>
      </c>
      <c r="G1994" s="62" t="str">
        <f>IF(A1994="","",PPMT(E1994,A1994,Duration*VLOOKUP(PaymentFrqcy,Mapping!A:B,2,FALSE),LoanAmount,,VLOOKUP(PaymentsDue,Mapping!$A:$B,2,FALSE)))</f>
        <v/>
      </c>
      <c r="H1994" s="62" t="str">
        <f>IF(A1994="","",IPMT(E1994,A1994,Duration*VLOOKUP(PaymentFrqcy,Mapping!$A:$B,2,FALSE),LoanAmount,,VLOOKUP(PaymentsDue,Mapping!$A:$B,2,FALSE)))</f>
        <v/>
      </c>
      <c r="I1994" s="58" t="str">
        <f t="shared" si="183"/>
        <v/>
      </c>
      <c r="J1994" s="12" t="str">
        <f t="shared" si="184"/>
        <v/>
      </c>
      <c r="K1994" s="78" t="str">
        <f t="shared" si="185"/>
        <v/>
      </c>
    </row>
    <row r="1995" spans="1:11" x14ac:dyDescent="0.2">
      <c r="A1995" s="12" t="str">
        <f>IFERROR(IF(A1994+1&lt;=Duration*VLOOKUP(PaymentFrqcy,Mapping!A:B,2,FALSE),A1994+1,""),"")</f>
        <v/>
      </c>
      <c r="B1995" s="58" t="str">
        <f t="shared" si="186"/>
        <v/>
      </c>
      <c r="C1995" s="59" t="str">
        <f t="shared" si="181"/>
        <v/>
      </c>
      <c r="D1995" s="60" t="str">
        <f t="shared" si="182"/>
        <v/>
      </c>
      <c r="E1995" s="61" t="str">
        <f>IF(A1995="","",InterestRate/VLOOKUP(PaymentFrqcy,Mapping!$A:$B,2,FALSE))</f>
        <v/>
      </c>
      <c r="F1995" s="62" t="str">
        <f>IF(A1995="","",PMT(E1995,Duration*VLOOKUP(PaymentFrqcy,Mapping!A:B,2,FALSE),LoanAmount,,VLOOKUP(PaymentsDue,Mapping!$A:$B,2,FALSE)))</f>
        <v/>
      </c>
      <c r="G1995" s="62" t="str">
        <f>IF(A1995="","",PPMT(E1995,A1995,Duration*VLOOKUP(PaymentFrqcy,Mapping!A:B,2,FALSE),LoanAmount,,VLOOKUP(PaymentsDue,Mapping!$A:$B,2,FALSE)))</f>
        <v/>
      </c>
      <c r="H1995" s="62" t="str">
        <f>IF(A1995="","",IPMT(E1995,A1995,Duration*VLOOKUP(PaymentFrqcy,Mapping!$A:$B,2,FALSE),LoanAmount,,VLOOKUP(PaymentsDue,Mapping!$A:$B,2,FALSE)))</f>
        <v/>
      </c>
      <c r="I1995" s="58" t="str">
        <f t="shared" si="183"/>
        <v/>
      </c>
      <c r="J1995" s="12" t="str">
        <f t="shared" si="184"/>
        <v/>
      </c>
      <c r="K1995" s="78" t="str">
        <f t="shared" si="185"/>
        <v/>
      </c>
    </row>
    <row r="1996" spans="1:11" x14ac:dyDescent="0.2">
      <c r="A1996" s="12" t="str">
        <f>IFERROR(IF(A1995+1&lt;=Duration*VLOOKUP(PaymentFrqcy,Mapping!A:B,2,FALSE),A1995+1,""),"")</f>
        <v/>
      </c>
      <c r="B1996" s="58" t="str">
        <f t="shared" si="186"/>
        <v/>
      </c>
      <c r="C1996" s="59" t="str">
        <f t="shared" si="181"/>
        <v/>
      </c>
      <c r="D1996" s="60" t="str">
        <f t="shared" si="182"/>
        <v/>
      </c>
      <c r="E1996" s="61" t="str">
        <f>IF(A1996="","",InterestRate/VLOOKUP(PaymentFrqcy,Mapping!$A:$B,2,FALSE))</f>
        <v/>
      </c>
      <c r="F1996" s="62" t="str">
        <f>IF(A1996="","",PMT(E1996,Duration*VLOOKUP(PaymentFrqcy,Mapping!A:B,2,FALSE),LoanAmount,,VLOOKUP(PaymentsDue,Mapping!$A:$B,2,FALSE)))</f>
        <v/>
      </c>
      <c r="G1996" s="62" t="str">
        <f>IF(A1996="","",PPMT(E1996,A1996,Duration*VLOOKUP(PaymentFrqcy,Mapping!A:B,2,FALSE),LoanAmount,,VLOOKUP(PaymentsDue,Mapping!$A:$B,2,FALSE)))</f>
        <v/>
      </c>
      <c r="H1996" s="62" t="str">
        <f>IF(A1996="","",IPMT(E1996,A1996,Duration*VLOOKUP(PaymentFrqcy,Mapping!$A:$B,2,FALSE),LoanAmount,,VLOOKUP(PaymentsDue,Mapping!$A:$B,2,FALSE)))</f>
        <v/>
      </c>
      <c r="I1996" s="58" t="str">
        <f t="shared" si="183"/>
        <v/>
      </c>
      <c r="J1996" s="12" t="str">
        <f t="shared" si="184"/>
        <v/>
      </c>
      <c r="K1996" s="78" t="str">
        <f t="shared" si="185"/>
        <v/>
      </c>
    </row>
    <row r="1997" spans="1:11" x14ac:dyDescent="0.2">
      <c r="A1997" s="12" t="str">
        <f>IFERROR(IF(A1996+1&lt;=Duration*VLOOKUP(PaymentFrqcy,Mapping!A:B,2,FALSE),A1996+1,""),"")</f>
        <v/>
      </c>
      <c r="B1997" s="58" t="str">
        <f t="shared" si="186"/>
        <v/>
      </c>
      <c r="C1997" s="59" t="str">
        <f t="shared" si="181"/>
        <v/>
      </c>
      <c r="D1997" s="60" t="str">
        <f t="shared" si="182"/>
        <v/>
      </c>
      <c r="E1997" s="61" t="str">
        <f>IF(A1997="","",InterestRate/VLOOKUP(PaymentFrqcy,Mapping!$A:$B,2,FALSE))</f>
        <v/>
      </c>
      <c r="F1997" s="62" t="str">
        <f>IF(A1997="","",PMT(E1997,Duration*VLOOKUP(PaymentFrqcy,Mapping!A:B,2,FALSE),LoanAmount,,VLOOKUP(PaymentsDue,Mapping!$A:$B,2,FALSE)))</f>
        <v/>
      </c>
      <c r="G1997" s="62" t="str">
        <f>IF(A1997="","",PPMT(E1997,A1997,Duration*VLOOKUP(PaymentFrqcy,Mapping!A:B,2,FALSE),LoanAmount,,VLOOKUP(PaymentsDue,Mapping!$A:$B,2,FALSE)))</f>
        <v/>
      </c>
      <c r="H1997" s="62" t="str">
        <f>IF(A1997="","",IPMT(E1997,A1997,Duration*VLOOKUP(PaymentFrqcy,Mapping!$A:$B,2,FALSE),LoanAmount,,VLOOKUP(PaymentsDue,Mapping!$A:$B,2,FALSE)))</f>
        <v/>
      </c>
      <c r="I1997" s="58" t="str">
        <f t="shared" si="183"/>
        <v/>
      </c>
      <c r="J1997" s="12" t="str">
        <f t="shared" si="184"/>
        <v/>
      </c>
      <c r="K1997" s="78" t="str">
        <f t="shared" si="185"/>
        <v/>
      </c>
    </row>
    <row r="1998" spans="1:11" x14ac:dyDescent="0.2">
      <c r="A1998" s="12" t="str">
        <f>IFERROR(IF(A1997+1&lt;=Duration*VLOOKUP(PaymentFrqcy,Mapping!A:B,2,FALSE),A1997+1,""),"")</f>
        <v/>
      </c>
      <c r="B1998" s="58" t="str">
        <f t="shared" si="186"/>
        <v/>
      </c>
      <c r="C1998" s="59" t="str">
        <f t="shared" si="181"/>
        <v/>
      </c>
      <c r="D1998" s="60" t="str">
        <f t="shared" si="182"/>
        <v/>
      </c>
      <c r="E1998" s="61" t="str">
        <f>IF(A1998="","",InterestRate/VLOOKUP(PaymentFrqcy,Mapping!$A:$B,2,FALSE))</f>
        <v/>
      </c>
      <c r="F1998" s="62" t="str">
        <f>IF(A1998="","",PMT(E1998,Duration*VLOOKUP(PaymentFrqcy,Mapping!A:B,2,FALSE),LoanAmount,,VLOOKUP(PaymentsDue,Mapping!$A:$B,2,FALSE)))</f>
        <v/>
      </c>
      <c r="G1998" s="62" t="str">
        <f>IF(A1998="","",PPMT(E1998,A1998,Duration*VLOOKUP(PaymentFrqcy,Mapping!A:B,2,FALSE),LoanAmount,,VLOOKUP(PaymentsDue,Mapping!$A:$B,2,FALSE)))</f>
        <v/>
      </c>
      <c r="H1998" s="62" t="str">
        <f>IF(A1998="","",IPMT(E1998,A1998,Duration*VLOOKUP(PaymentFrqcy,Mapping!$A:$B,2,FALSE),LoanAmount,,VLOOKUP(PaymentsDue,Mapping!$A:$B,2,FALSE)))</f>
        <v/>
      </c>
      <c r="I1998" s="58" t="str">
        <f t="shared" si="183"/>
        <v/>
      </c>
      <c r="J1998" s="12" t="str">
        <f t="shared" si="184"/>
        <v/>
      </c>
      <c r="K1998" s="78" t="str">
        <f t="shared" si="185"/>
        <v/>
      </c>
    </row>
    <row r="1999" spans="1:11" x14ac:dyDescent="0.2">
      <c r="A1999" s="12" t="str">
        <f>IFERROR(IF(A1998+1&lt;=Duration*VLOOKUP(PaymentFrqcy,Mapping!A:B,2,FALSE),A1998+1,""),"")</f>
        <v/>
      </c>
      <c r="B1999" s="58" t="str">
        <f t="shared" si="186"/>
        <v/>
      </c>
      <c r="C1999" s="59" t="str">
        <f t="shared" si="181"/>
        <v/>
      </c>
      <c r="D1999" s="60" t="str">
        <f t="shared" si="182"/>
        <v/>
      </c>
      <c r="E1999" s="61" t="str">
        <f>IF(A1999="","",InterestRate/VLOOKUP(PaymentFrqcy,Mapping!$A:$B,2,FALSE))</f>
        <v/>
      </c>
      <c r="F1999" s="62" t="str">
        <f>IF(A1999="","",PMT(E1999,Duration*VLOOKUP(PaymentFrqcy,Mapping!A:B,2,FALSE),LoanAmount,,VLOOKUP(PaymentsDue,Mapping!$A:$B,2,FALSE)))</f>
        <v/>
      </c>
      <c r="G1999" s="62" t="str">
        <f>IF(A1999="","",PPMT(E1999,A1999,Duration*VLOOKUP(PaymentFrqcy,Mapping!A:B,2,FALSE),LoanAmount,,VLOOKUP(PaymentsDue,Mapping!$A:$B,2,FALSE)))</f>
        <v/>
      </c>
      <c r="H1999" s="62" t="str">
        <f>IF(A1999="","",IPMT(E1999,A1999,Duration*VLOOKUP(PaymentFrqcy,Mapping!$A:$B,2,FALSE),LoanAmount,,VLOOKUP(PaymentsDue,Mapping!$A:$B,2,FALSE)))</f>
        <v/>
      </c>
      <c r="I1999" s="58" t="str">
        <f t="shared" si="183"/>
        <v/>
      </c>
      <c r="J1999" s="12" t="str">
        <f t="shared" si="184"/>
        <v/>
      </c>
      <c r="K1999" s="78" t="str">
        <f t="shared" si="185"/>
        <v/>
      </c>
    </row>
    <row r="2000" spans="1:11" x14ac:dyDescent="0.2">
      <c r="A2000" s="12" t="str">
        <f>IFERROR(IF(A1999+1&lt;=Duration*VLOOKUP(PaymentFrqcy,Mapping!A:B,2,FALSE),A1999+1,""),"")</f>
        <v/>
      </c>
      <c r="B2000" s="58" t="str">
        <f t="shared" si="186"/>
        <v/>
      </c>
      <c r="C2000" s="59" t="str">
        <f t="shared" si="181"/>
        <v/>
      </c>
      <c r="D2000" s="60" t="str">
        <f t="shared" si="182"/>
        <v/>
      </c>
      <c r="E2000" s="61" t="str">
        <f>IF(A2000="","",InterestRate/VLOOKUP(PaymentFrqcy,Mapping!$A:$B,2,FALSE))</f>
        <v/>
      </c>
      <c r="F2000" s="62" t="str">
        <f>IF(A2000="","",PMT(E2000,Duration*VLOOKUP(PaymentFrqcy,Mapping!A:B,2,FALSE),LoanAmount,,VLOOKUP(PaymentsDue,Mapping!$A:$B,2,FALSE)))</f>
        <v/>
      </c>
      <c r="G2000" s="62" t="str">
        <f>IF(A2000="","",PPMT(E2000,A2000,Duration*VLOOKUP(PaymentFrqcy,Mapping!A:B,2,FALSE),LoanAmount,,VLOOKUP(PaymentsDue,Mapping!$A:$B,2,FALSE)))</f>
        <v/>
      </c>
      <c r="H2000" s="62" t="str">
        <f>IF(A2000="","",IPMT(E2000,A2000,Duration*VLOOKUP(PaymentFrqcy,Mapping!$A:$B,2,FALSE),LoanAmount,,VLOOKUP(PaymentsDue,Mapping!$A:$B,2,FALSE)))</f>
        <v/>
      </c>
      <c r="I2000" s="58" t="str">
        <f t="shared" si="183"/>
        <v/>
      </c>
      <c r="J2000" s="12" t="str">
        <f t="shared" si="184"/>
        <v/>
      </c>
      <c r="K2000" s="78" t="str">
        <f t="shared" si="185"/>
        <v/>
      </c>
    </row>
    <row r="2001" spans="1:11" x14ac:dyDescent="0.2">
      <c r="A2001" s="12" t="str">
        <f>IFERROR(IF(A2000+1&lt;=Duration*VLOOKUP(PaymentFrqcy,Mapping!A:B,2,FALSE),A2000+1,""),"")</f>
        <v/>
      </c>
      <c r="B2001" s="58" t="str">
        <f t="shared" si="186"/>
        <v/>
      </c>
      <c r="C2001" s="59" t="str">
        <f t="shared" si="181"/>
        <v/>
      </c>
      <c r="D2001" s="60" t="str">
        <f t="shared" si="182"/>
        <v/>
      </c>
      <c r="E2001" s="61" t="str">
        <f>IF(A2001="","",InterestRate/VLOOKUP(PaymentFrqcy,Mapping!$A:$B,2,FALSE))</f>
        <v/>
      </c>
      <c r="F2001" s="62" t="str">
        <f>IF(A2001="","",PMT(E2001,Duration*VLOOKUP(PaymentFrqcy,Mapping!A:B,2,FALSE),LoanAmount,,VLOOKUP(PaymentsDue,Mapping!$A:$B,2,FALSE)))</f>
        <v/>
      </c>
      <c r="G2001" s="62" t="str">
        <f>IF(A2001="","",PPMT(E2001,A2001,Duration*VLOOKUP(PaymentFrqcy,Mapping!A:B,2,FALSE),LoanAmount,,VLOOKUP(PaymentsDue,Mapping!$A:$B,2,FALSE)))</f>
        <v/>
      </c>
      <c r="H2001" s="62" t="str">
        <f>IF(A2001="","",IPMT(E2001,A2001,Duration*VLOOKUP(PaymentFrqcy,Mapping!$A:$B,2,FALSE),LoanAmount,,VLOOKUP(PaymentsDue,Mapping!$A:$B,2,FALSE)))</f>
        <v/>
      </c>
      <c r="I2001" s="58" t="str">
        <f t="shared" si="183"/>
        <v/>
      </c>
      <c r="J2001" s="12" t="str">
        <f t="shared" si="184"/>
        <v/>
      </c>
      <c r="K2001" s="78" t="str">
        <f t="shared" si="185"/>
        <v/>
      </c>
    </row>
    <row r="2002" spans="1:11" x14ac:dyDescent="0.2">
      <c r="A2002" s="12" t="str">
        <f>IFERROR(IF(A2001+1&lt;=Duration*VLOOKUP(PaymentFrqcy,Mapping!A:B,2,FALSE),A2001+1,""),"")</f>
        <v/>
      </c>
      <c r="B2002" s="58" t="str">
        <f t="shared" si="186"/>
        <v/>
      </c>
      <c r="C2002" s="59" t="str">
        <f t="shared" si="181"/>
        <v/>
      </c>
      <c r="D2002" s="60" t="str">
        <f t="shared" si="182"/>
        <v/>
      </c>
      <c r="E2002" s="61" t="str">
        <f>IF(A2002="","",InterestRate/VLOOKUP(PaymentFrqcy,Mapping!$A:$B,2,FALSE))</f>
        <v/>
      </c>
      <c r="F2002" s="62" t="str">
        <f>IF(A2002="","",PMT(E2002,Duration*VLOOKUP(PaymentFrqcy,Mapping!A:B,2,FALSE),LoanAmount,,VLOOKUP(PaymentsDue,Mapping!$A:$B,2,FALSE)))</f>
        <v/>
      </c>
      <c r="G2002" s="62" t="str">
        <f>IF(A2002="","",PPMT(E2002,A2002,Duration*VLOOKUP(PaymentFrqcy,Mapping!A:B,2,FALSE),LoanAmount,,VLOOKUP(PaymentsDue,Mapping!$A:$B,2,FALSE)))</f>
        <v/>
      </c>
      <c r="H2002" s="62" t="str">
        <f>IF(A2002="","",IPMT(E2002,A2002,Duration*VLOOKUP(PaymentFrqcy,Mapping!$A:$B,2,FALSE),LoanAmount,,VLOOKUP(PaymentsDue,Mapping!$A:$B,2,FALSE)))</f>
        <v/>
      </c>
      <c r="I2002" s="58" t="str">
        <f t="shared" si="183"/>
        <v/>
      </c>
      <c r="J2002" s="12" t="str">
        <f t="shared" si="184"/>
        <v/>
      </c>
      <c r="K2002" s="78" t="str">
        <f t="shared" si="185"/>
        <v/>
      </c>
    </row>
    <row r="2003" spans="1:11" x14ac:dyDescent="0.2">
      <c r="A2003" s="12" t="str">
        <f>IFERROR(IF(A2002+1&lt;=Duration*VLOOKUP(PaymentFrqcy,Mapping!A:B,2,FALSE),A2002+1,""),"")</f>
        <v/>
      </c>
      <c r="B2003" s="58" t="str">
        <f t="shared" si="186"/>
        <v/>
      </c>
      <c r="C2003" s="59" t="str">
        <f t="shared" si="181"/>
        <v/>
      </c>
      <c r="D2003" s="60" t="str">
        <f t="shared" si="182"/>
        <v/>
      </c>
      <c r="E2003" s="61" t="str">
        <f>IF(A2003="","",InterestRate/VLOOKUP(PaymentFrqcy,Mapping!$A:$B,2,FALSE))</f>
        <v/>
      </c>
      <c r="F2003" s="62" t="str">
        <f>IF(A2003="","",PMT(E2003,Duration*VLOOKUP(PaymentFrqcy,Mapping!A:B,2,FALSE),LoanAmount,,VLOOKUP(PaymentsDue,Mapping!$A:$B,2,FALSE)))</f>
        <v/>
      </c>
      <c r="G2003" s="62" t="str">
        <f>IF(A2003="","",PPMT(E2003,A2003,Duration*VLOOKUP(PaymentFrqcy,Mapping!A:B,2,FALSE),LoanAmount,,VLOOKUP(PaymentsDue,Mapping!$A:$B,2,FALSE)))</f>
        <v/>
      </c>
      <c r="H2003" s="62" t="str">
        <f>IF(A2003="","",IPMT(E2003,A2003,Duration*VLOOKUP(PaymentFrqcy,Mapping!$A:$B,2,FALSE),LoanAmount,,VLOOKUP(PaymentsDue,Mapping!$A:$B,2,FALSE)))</f>
        <v/>
      </c>
      <c r="I2003" s="58" t="str">
        <f t="shared" si="183"/>
        <v/>
      </c>
      <c r="J2003" s="12" t="str">
        <f t="shared" si="184"/>
        <v/>
      </c>
      <c r="K2003" s="78" t="str">
        <f t="shared" si="185"/>
        <v/>
      </c>
    </row>
    <row r="2004" spans="1:11" x14ac:dyDescent="0.2">
      <c r="A2004" s="12" t="str">
        <f>IFERROR(IF(A2003+1&lt;=Duration*VLOOKUP(PaymentFrqcy,Mapping!A:B,2,FALSE),A2003+1,""),"")</f>
        <v/>
      </c>
      <c r="B2004" s="58" t="str">
        <f t="shared" si="186"/>
        <v/>
      </c>
      <c r="C2004" s="59" t="str">
        <f t="shared" si="181"/>
        <v/>
      </c>
      <c r="D2004" s="60" t="str">
        <f t="shared" si="182"/>
        <v/>
      </c>
      <c r="E2004" s="61" t="str">
        <f>IF(A2004="","",InterestRate/VLOOKUP(PaymentFrqcy,Mapping!$A:$B,2,FALSE))</f>
        <v/>
      </c>
      <c r="F2004" s="62" t="str">
        <f>IF(A2004="","",PMT(E2004,Duration*VLOOKUP(PaymentFrqcy,Mapping!A:B,2,FALSE),LoanAmount,,VLOOKUP(PaymentsDue,Mapping!$A:$B,2,FALSE)))</f>
        <v/>
      </c>
      <c r="G2004" s="62" t="str">
        <f>IF(A2004="","",PPMT(E2004,A2004,Duration*VLOOKUP(PaymentFrqcy,Mapping!A:B,2,FALSE),LoanAmount,,VLOOKUP(PaymentsDue,Mapping!$A:$B,2,FALSE)))</f>
        <v/>
      </c>
      <c r="H2004" s="62" t="str">
        <f>IF(A2004="","",IPMT(E2004,A2004,Duration*VLOOKUP(PaymentFrqcy,Mapping!$A:$B,2,FALSE),LoanAmount,,VLOOKUP(PaymentsDue,Mapping!$A:$B,2,FALSE)))</f>
        <v/>
      </c>
      <c r="I2004" s="58" t="str">
        <f t="shared" si="183"/>
        <v/>
      </c>
      <c r="J2004" s="12" t="str">
        <f t="shared" si="184"/>
        <v/>
      </c>
      <c r="K2004" s="78" t="str">
        <f t="shared" si="185"/>
        <v/>
      </c>
    </row>
    <row r="2005" spans="1:11" x14ac:dyDescent="0.2">
      <c r="A2005" s="12" t="str">
        <f>IFERROR(IF(A2004+1&lt;=Duration*VLOOKUP(PaymentFrqcy,Mapping!A:B,2,FALSE),A2004+1,""),"")</f>
        <v/>
      </c>
      <c r="B2005" s="58" t="str">
        <f t="shared" si="186"/>
        <v/>
      </c>
      <c r="C2005" s="59" t="str">
        <f t="shared" si="181"/>
        <v/>
      </c>
      <c r="D2005" s="60" t="str">
        <f t="shared" si="182"/>
        <v/>
      </c>
      <c r="E2005" s="61" t="str">
        <f>IF(A2005="","",InterestRate/VLOOKUP(PaymentFrqcy,Mapping!$A:$B,2,FALSE))</f>
        <v/>
      </c>
      <c r="F2005" s="62" t="str">
        <f>IF(A2005="","",PMT(E2005,Duration*VLOOKUP(PaymentFrqcy,Mapping!A:B,2,FALSE),LoanAmount,,VLOOKUP(PaymentsDue,Mapping!$A:$B,2,FALSE)))</f>
        <v/>
      </c>
      <c r="G2005" s="62" t="str">
        <f>IF(A2005="","",PPMT(E2005,A2005,Duration*VLOOKUP(PaymentFrqcy,Mapping!A:B,2,FALSE),LoanAmount,,VLOOKUP(PaymentsDue,Mapping!$A:$B,2,FALSE)))</f>
        <v/>
      </c>
      <c r="H2005" s="62" t="str">
        <f>IF(A2005="","",IPMT(E2005,A2005,Duration*VLOOKUP(PaymentFrqcy,Mapping!$A:$B,2,FALSE),LoanAmount,,VLOOKUP(PaymentsDue,Mapping!$A:$B,2,FALSE)))</f>
        <v/>
      </c>
      <c r="I2005" s="58" t="str">
        <f t="shared" si="183"/>
        <v/>
      </c>
      <c r="J2005" s="12" t="str">
        <f t="shared" si="184"/>
        <v/>
      </c>
      <c r="K2005" s="78" t="str">
        <f t="shared" si="185"/>
        <v/>
      </c>
    </row>
    <row r="2006" spans="1:11" x14ac:dyDescent="0.2">
      <c r="A2006" s="12" t="str">
        <f>IFERROR(IF(A2005+1&lt;=Duration*VLOOKUP(PaymentFrqcy,Mapping!A:B,2,FALSE),A2005+1,""),"")</f>
        <v/>
      </c>
      <c r="B2006" s="58" t="str">
        <f t="shared" si="186"/>
        <v/>
      </c>
      <c r="C2006" s="59" t="str">
        <f t="shared" si="181"/>
        <v/>
      </c>
      <c r="D2006" s="60" t="str">
        <f t="shared" si="182"/>
        <v/>
      </c>
      <c r="E2006" s="61" t="str">
        <f>IF(A2006="","",InterestRate/VLOOKUP(PaymentFrqcy,Mapping!$A:$B,2,FALSE))</f>
        <v/>
      </c>
      <c r="F2006" s="62" t="str">
        <f>IF(A2006="","",PMT(E2006,Duration*VLOOKUP(PaymentFrqcy,Mapping!A:B,2,FALSE),LoanAmount,,VLOOKUP(PaymentsDue,Mapping!$A:$B,2,FALSE)))</f>
        <v/>
      </c>
      <c r="G2006" s="62" t="str">
        <f>IF(A2006="","",PPMT(E2006,A2006,Duration*VLOOKUP(PaymentFrqcy,Mapping!A:B,2,FALSE),LoanAmount,,VLOOKUP(PaymentsDue,Mapping!$A:$B,2,FALSE)))</f>
        <v/>
      </c>
      <c r="H2006" s="62" t="str">
        <f>IF(A2006="","",IPMT(E2006,A2006,Duration*VLOOKUP(PaymentFrqcy,Mapping!$A:$B,2,FALSE),LoanAmount,,VLOOKUP(PaymentsDue,Mapping!$A:$B,2,FALSE)))</f>
        <v/>
      </c>
      <c r="I2006" s="58" t="str">
        <f t="shared" si="183"/>
        <v/>
      </c>
      <c r="J2006" s="12" t="str">
        <f t="shared" si="184"/>
        <v/>
      </c>
      <c r="K2006" s="78" t="str">
        <f t="shared" si="185"/>
        <v/>
      </c>
    </row>
    <row r="2007" spans="1:11" x14ac:dyDescent="0.2">
      <c r="A2007" s="12" t="str">
        <f>IFERROR(IF(A2006+1&lt;=Duration*VLOOKUP(PaymentFrqcy,Mapping!A:B,2,FALSE),A2006+1,""),"")</f>
        <v/>
      </c>
      <c r="B2007" s="58" t="str">
        <f t="shared" si="186"/>
        <v/>
      </c>
      <c r="C2007" s="59" t="str">
        <f t="shared" si="181"/>
        <v/>
      </c>
      <c r="D2007" s="60" t="str">
        <f t="shared" si="182"/>
        <v/>
      </c>
      <c r="E2007" s="61" t="str">
        <f>IF(A2007="","",InterestRate/VLOOKUP(PaymentFrqcy,Mapping!$A:$B,2,FALSE))</f>
        <v/>
      </c>
      <c r="F2007" s="62" t="str">
        <f>IF(A2007="","",PMT(E2007,Duration*VLOOKUP(PaymentFrqcy,Mapping!A:B,2,FALSE),LoanAmount,,VLOOKUP(PaymentsDue,Mapping!$A:$B,2,FALSE)))</f>
        <v/>
      </c>
      <c r="G2007" s="62" t="str">
        <f>IF(A2007="","",PPMT(E2007,A2007,Duration*VLOOKUP(PaymentFrqcy,Mapping!A:B,2,FALSE),LoanAmount,,VLOOKUP(PaymentsDue,Mapping!$A:$B,2,FALSE)))</f>
        <v/>
      </c>
      <c r="H2007" s="62" t="str">
        <f>IF(A2007="","",IPMT(E2007,A2007,Duration*VLOOKUP(PaymentFrqcy,Mapping!$A:$B,2,FALSE),LoanAmount,,VLOOKUP(PaymentsDue,Mapping!$A:$B,2,FALSE)))</f>
        <v/>
      </c>
      <c r="I2007" s="58" t="str">
        <f t="shared" si="183"/>
        <v/>
      </c>
      <c r="J2007" s="12" t="str">
        <f t="shared" si="184"/>
        <v/>
      </c>
      <c r="K2007" s="78" t="str">
        <f t="shared" si="185"/>
        <v/>
      </c>
    </row>
    <row r="2008" spans="1:11" x14ac:dyDescent="0.2">
      <c r="A2008" s="12" t="str">
        <f>IFERROR(IF(A2007+1&lt;=Duration*VLOOKUP(PaymentFrqcy,Mapping!A:B,2,FALSE),A2007+1,""),"")</f>
        <v/>
      </c>
      <c r="B2008" s="58" t="str">
        <f t="shared" si="186"/>
        <v/>
      </c>
      <c r="C2008" s="59" t="str">
        <f t="shared" si="181"/>
        <v/>
      </c>
      <c r="D2008" s="60" t="str">
        <f t="shared" si="182"/>
        <v/>
      </c>
      <c r="E2008" s="61" t="str">
        <f>IF(A2008="","",InterestRate/VLOOKUP(PaymentFrqcy,Mapping!$A:$B,2,FALSE))</f>
        <v/>
      </c>
      <c r="F2008" s="62" t="str">
        <f>IF(A2008="","",PMT(E2008,Duration*VLOOKUP(PaymentFrqcy,Mapping!A:B,2,FALSE),LoanAmount,,VLOOKUP(PaymentsDue,Mapping!$A:$B,2,FALSE)))</f>
        <v/>
      </c>
      <c r="G2008" s="62" t="str">
        <f>IF(A2008="","",PPMT(E2008,A2008,Duration*VLOOKUP(PaymentFrqcy,Mapping!A:B,2,FALSE),LoanAmount,,VLOOKUP(PaymentsDue,Mapping!$A:$B,2,FALSE)))</f>
        <v/>
      </c>
      <c r="H2008" s="62" t="str">
        <f>IF(A2008="","",IPMT(E2008,A2008,Duration*VLOOKUP(PaymentFrqcy,Mapping!$A:$B,2,FALSE),LoanAmount,,VLOOKUP(PaymentsDue,Mapping!$A:$B,2,FALSE)))</f>
        <v/>
      </c>
      <c r="I2008" s="58" t="str">
        <f t="shared" si="183"/>
        <v/>
      </c>
      <c r="J2008" s="12" t="str">
        <f t="shared" si="184"/>
        <v/>
      </c>
      <c r="K2008" s="78" t="str">
        <f t="shared" si="185"/>
        <v/>
      </c>
    </row>
    <row r="2009" spans="1:11" x14ac:dyDescent="0.2">
      <c r="A2009" s="12" t="str">
        <f>IFERROR(IF(A2008+1&lt;=Duration*VLOOKUP(PaymentFrqcy,Mapping!A:B,2,FALSE),A2008+1,""),"")</f>
        <v/>
      </c>
      <c r="B2009" s="58" t="str">
        <f t="shared" si="186"/>
        <v/>
      </c>
      <c r="C2009" s="59" t="str">
        <f t="shared" si="181"/>
        <v/>
      </c>
      <c r="D2009" s="60" t="str">
        <f t="shared" si="182"/>
        <v/>
      </c>
      <c r="E2009" s="61" t="str">
        <f>IF(A2009="","",InterestRate/VLOOKUP(PaymentFrqcy,Mapping!$A:$B,2,FALSE))</f>
        <v/>
      </c>
      <c r="F2009" s="62" t="str">
        <f>IF(A2009="","",PMT(E2009,Duration*VLOOKUP(PaymentFrqcy,Mapping!A:B,2,FALSE),LoanAmount,,VLOOKUP(PaymentsDue,Mapping!$A:$B,2,FALSE)))</f>
        <v/>
      </c>
      <c r="G2009" s="62" t="str">
        <f>IF(A2009="","",PPMT(E2009,A2009,Duration*VLOOKUP(PaymentFrqcy,Mapping!A:B,2,FALSE),LoanAmount,,VLOOKUP(PaymentsDue,Mapping!$A:$B,2,FALSE)))</f>
        <v/>
      </c>
      <c r="H2009" s="62" t="str">
        <f>IF(A2009="","",IPMT(E2009,A2009,Duration*VLOOKUP(PaymentFrqcy,Mapping!$A:$B,2,FALSE),LoanAmount,,VLOOKUP(PaymentsDue,Mapping!$A:$B,2,FALSE)))</f>
        <v/>
      </c>
      <c r="I2009" s="58" t="str">
        <f t="shared" si="183"/>
        <v/>
      </c>
      <c r="J2009" s="12" t="str">
        <f t="shared" si="184"/>
        <v/>
      </c>
      <c r="K2009" s="78" t="str">
        <f t="shared" si="185"/>
        <v/>
      </c>
    </row>
    <row r="2010" spans="1:11" x14ac:dyDescent="0.2">
      <c r="A2010" s="12" t="str">
        <f>IFERROR(IF(A2009+1&lt;=Duration*VLOOKUP(PaymentFrqcy,Mapping!A:B,2,FALSE),A2009+1,""),"")</f>
        <v/>
      </c>
      <c r="B2010" s="58" t="str">
        <f t="shared" si="186"/>
        <v/>
      </c>
      <c r="C2010" s="59" t="str">
        <f t="shared" si="181"/>
        <v/>
      </c>
      <c r="D2010" s="60" t="str">
        <f t="shared" si="182"/>
        <v/>
      </c>
      <c r="E2010" s="61" t="str">
        <f>IF(A2010="","",InterestRate/VLOOKUP(PaymentFrqcy,Mapping!$A:$B,2,FALSE))</f>
        <v/>
      </c>
      <c r="F2010" s="62" t="str">
        <f>IF(A2010="","",PMT(E2010,Duration*VLOOKUP(PaymentFrqcy,Mapping!A:B,2,FALSE),LoanAmount,,VLOOKUP(PaymentsDue,Mapping!$A:$B,2,FALSE)))</f>
        <v/>
      </c>
      <c r="G2010" s="62" t="str">
        <f>IF(A2010="","",PPMT(E2010,A2010,Duration*VLOOKUP(PaymentFrqcy,Mapping!A:B,2,FALSE),LoanAmount,,VLOOKUP(PaymentsDue,Mapping!$A:$B,2,FALSE)))</f>
        <v/>
      </c>
      <c r="H2010" s="62" t="str">
        <f>IF(A2010="","",IPMT(E2010,A2010,Duration*VLOOKUP(PaymentFrqcy,Mapping!$A:$B,2,FALSE),LoanAmount,,VLOOKUP(PaymentsDue,Mapping!$A:$B,2,FALSE)))</f>
        <v/>
      </c>
      <c r="I2010" s="58" t="str">
        <f t="shared" si="183"/>
        <v/>
      </c>
      <c r="J2010" s="12" t="str">
        <f t="shared" si="184"/>
        <v/>
      </c>
      <c r="K2010" s="78" t="str">
        <f t="shared" si="185"/>
        <v/>
      </c>
    </row>
    <row r="2011" spans="1:11" x14ac:dyDescent="0.2">
      <c r="A2011" s="12" t="str">
        <f>IFERROR(IF(A2010+1&lt;=Duration*VLOOKUP(PaymentFrqcy,Mapping!A:B,2,FALSE),A2010+1,""),"")</f>
        <v/>
      </c>
      <c r="B2011" s="58" t="str">
        <f t="shared" si="186"/>
        <v/>
      </c>
      <c r="C2011" s="59" t="str">
        <f t="shared" si="181"/>
        <v/>
      </c>
      <c r="D2011" s="60" t="str">
        <f t="shared" si="182"/>
        <v/>
      </c>
      <c r="E2011" s="61" t="str">
        <f>IF(A2011="","",InterestRate/VLOOKUP(PaymentFrqcy,Mapping!$A:$B,2,FALSE))</f>
        <v/>
      </c>
      <c r="F2011" s="62" t="str">
        <f>IF(A2011="","",PMT(E2011,Duration*VLOOKUP(PaymentFrqcy,Mapping!A:B,2,FALSE),LoanAmount,,VLOOKUP(PaymentsDue,Mapping!$A:$B,2,FALSE)))</f>
        <v/>
      </c>
      <c r="G2011" s="62" t="str">
        <f>IF(A2011="","",PPMT(E2011,A2011,Duration*VLOOKUP(PaymentFrqcy,Mapping!A:B,2,FALSE),LoanAmount,,VLOOKUP(PaymentsDue,Mapping!$A:$B,2,FALSE)))</f>
        <v/>
      </c>
      <c r="H2011" s="62" t="str">
        <f>IF(A2011="","",IPMT(E2011,A2011,Duration*VLOOKUP(PaymentFrqcy,Mapping!$A:$B,2,FALSE),LoanAmount,,VLOOKUP(PaymentsDue,Mapping!$A:$B,2,FALSE)))</f>
        <v/>
      </c>
      <c r="I2011" s="58" t="str">
        <f t="shared" si="183"/>
        <v/>
      </c>
      <c r="J2011" s="12" t="str">
        <f t="shared" si="184"/>
        <v/>
      </c>
      <c r="K2011" s="78" t="str">
        <f t="shared" si="185"/>
        <v/>
      </c>
    </row>
    <row r="2012" spans="1:11" x14ac:dyDescent="0.2">
      <c r="A2012" s="12" t="str">
        <f>IFERROR(IF(A2011+1&lt;=Duration*VLOOKUP(PaymentFrqcy,Mapping!A:B,2,FALSE),A2011+1,""),"")</f>
        <v/>
      </c>
      <c r="B2012" s="58" t="str">
        <f t="shared" si="186"/>
        <v/>
      </c>
      <c r="C2012" s="59" t="str">
        <f t="shared" si="181"/>
        <v/>
      </c>
      <c r="D2012" s="60" t="str">
        <f t="shared" si="182"/>
        <v/>
      </c>
      <c r="E2012" s="61" t="str">
        <f>IF(A2012="","",InterestRate/VLOOKUP(PaymentFrqcy,Mapping!$A:$B,2,FALSE))</f>
        <v/>
      </c>
      <c r="F2012" s="62" t="str">
        <f>IF(A2012="","",PMT(E2012,Duration*VLOOKUP(PaymentFrqcy,Mapping!A:B,2,FALSE),LoanAmount,,VLOOKUP(PaymentsDue,Mapping!$A:$B,2,FALSE)))</f>
        <v/>
      </c>
      <c r="G2012" s="62" t="str">
        <f>IF(A2012="","",PPMT(E2012,A2012,Duration*VLOOKUP(PaymentFrqcy,Mapping!A:B,2,FALSE),LoanAmount,,VLOOKUP(PaymentsDue,Mapping!$A:$B,2,FALSE)))</f>
        <v/>
      </c>
      <c r="H2012" s="62" t="str">
        <f>IF(A2012="","",IPMT(E2012,A2012,Duration*VLOOKUP(PaymentFrqcy,Mapping!$A:$B,2,FALSE),LoanAmount,,VLOOKUP(PaymentsDue,Mapping!$A:$B,2,FALSE)))</f>
        <v/>
      </c>
      <c r="I2012" s="58" t="str">
        <f t="shared" si="183"/>
        <v/>
      </c>
      <c r="J2012" s="12" t="str">
        <f t="shared" si="184"/>
        <v/>
      </c>
      <c r="K2012" s="78" t="str">
        <f t="shared" si="185"/>
        <v/>
      </c>
    </row>
    <row r="2013" spans="1:11" x14ac:dyDescent="0.2">
      <c r="A2013" s="12" t="str">
        <f>IFERROR(IF(A2012+1&lt;=Duration*VLOOKUP(PaymentFrqcy,Mapping!A:B,2,FALSE),A2012+1,""),"")</f>
        <v/>
      </c>
      <c r="B2013" s="58" t="str">
        <f t="shared" si="186"/>
        <v/>
      </c>
      <c r="C2013" s="59" t="str">
        <f t="shared" si="181"/>
        <v/>
      </c>
      <c r="D2013" s="60" t="str">
        <f t="shared" si="182"/>
        <v/>
      </c>
      <c r="E2013" s="61" t="str">
        <f>IF(A2013="","",InterestRate/VLOOKUP(PaymentFrqcy,Mapping!$A:$B,2,FALSE))</f>
        <v/>
      </c>
      <c r="F2013" s="62" t="str">
        <f>IF(A2013="","",PMT(E2013,Duration*VLOOKUP(PaymentFrqcy,Mapping!A:B,2,FALSE),LoanAmount,,VLOOKUP(PaymentsDue,Mapping!$A:$B,2,FALSE)))</f>
        <v/>
      </c>
      <c r="G2013" s="62" t="str">
        <f>IF(A2013="","",PPMT(E2013,A2013,Duration*VLOOKUP(PaymentFrqcy,Mapping!A:B,2,FALSE),LoanAmount,,VLOOKUP(PaymentsDue,Mapping!$A:$B,2,FALSE)))</f>
        <v/>
      </c>
      <c r="H2013" s="62" t="str">
        <f>IF(A2013="","",IPMT(E2013,A2013,Duration*VLOOKUP(PaymentFrqcy,Mapping!$A:$B,2,FALSE),LoanAmount,,VLOOKUP(PaymentsDue,Mapping!$A:$B,2,FALSE)))</f>
        <v/>
      </c>
      <c r="I2013" s="58" t="str">
        <f t="shared" si="183"/>
        <v/>
      </c>
      <c r="J2013" s="12" t="str">
        <f t="shared" si="184"/>
        <v/>
      </c>
      <c r="K2013" s="78" t="str">
        <f t="shared" si="185"/>
        <v/>
      </c>
    </row>
    <row r="2014" spans="1:11" x14ac:dyDescent="0.2">
      <c r="A2014" s="12" t="str">
        <f>IFERROR(IF(A2013+1&lt;=Duration*VLOOKUP(PaymentFrqcy,Mapping!A:B,2,FALSE),A2013+1,""),"")</f>
        <v/>
      </c>
      <c r="B2014" s="58" t="str">
        <f t="shared" si="186"/>
        <v/>
      </c>
      <c r="C2014" s="59" t="str">
        <f t="shared" si="181"/>
        <v/>
      </c>
      <c r="D2014" s="60" t="str">
        <f t="shared" si="182"/>
        <v/>
      </c>
      <c r="E2014" s="61" t="str">
        <f>IF(A2014="","",InterestRate/VLOOKUP(PaymentFrqcy,Mapping!$A:$B,2,FALSE))</f>
        <v/>
      </c>
      <c r="F2014" s="62" t="str">
        <f>IF(A2014="","",PMT(E2014,Duration*VLOOKUP(PaymentFrqcy,Mapping!A:B,2,FALSE),LoanAmount,,VLOOKUP(PaymentsDue,Mapping!$A:$B,2,FALSE)))</f>
        <v/>
      </c>
      <c r="G2014" s="62" t="str">
        <f>IF(A2014="","",PPMT(E2014,A2014,Duration*VLOOKUP(PaymentFrqcy,Mapping!A:B,2,FALSE),LoanAmount,,VLOOKUP(PaymentsDue,Mapping!$A:$B,2,FALSE)))</f>
        <v/>
      </c>
      <c r="H2014" s="62" t="str">
        <f>IF(A2014="","",IPMT(E2014,A2014,Duration*VLOOKUP(PaymentFrqcy,Mapping!$A:$B,2,FALSE),LoanAmount,,VLOOKUP(PaymentsDue,Mapping!$A:$B,2,FALSE)))</f>
        <v/>
      </c>
      <c r="I2014" s="58" t="str">
        <f t="shared" si="183"/>
        <v/>
      </c>
      <c r="J2014" s="12" t="str">
        <f t="shared" si="184"/>
        <v/>
      </c>
      <c r="K2014" s="78" t="str">
        <f t="shared" si="185"/>
        <v/>
      </c>
    </row>
    <row r="2015" spans="1:11" x14ac:dyDescent="0.2">
      <c r="A2015" s="12" t="str">
        <f>IFERROR(IF(A2014+1&lt;=Duration*VLOOKUP(PaymentFrqcy,Mapping!A:B,2,FALSE),A2014+1,""),"")</f>
        <v/>
      </c>
      <c r="B2015" s="58" t="str">
        <f t="shared" si="186"/>
        <v/>
      </c>
      <c r="C2015" s="59" t="str">
        <f t="shared" si="181"/>
        <v/>
      </c>
      <c r="D2015" s="60" t="str">
        <f t="shared" si="182"/>
        <v/>
      </c>
      <c r="E2015" s="61" t="str">
        <f>IF(A2015="","",InterestRate/VLOOKUP(PaymentFrqcy,Mapping!$A:$B,2,FALSE))</f>
        <v/>
      </c>
      <c r="F2015" s="62" t="str">
        <f>IF(A2015="","",PMT(E2015,Duration*VLOOKUP(PaymentFrqcy,Mapping!A:B,2,FALSE),LoanAmount,,VLOOKUP(PaymentsDue,Mapping!$A:$B,2,FALSE)))</f>
        <v/>
      </c>
      <c r="G2015" s="62" t="str">
        <f>IF(A2015="","",PPMT(E2015,A2015,Duration*VLOOKUP(PaymentFrqcy,Mapping!A:B,2,FALSE),LoanAmount,,VLOOKUP(PaymentsDue,Mapping!$A:$B,2,FALSE)))</f>
        <v/>
      </c>
      <c r="H2015" s="62" t="str">
        <f>IF(A2015="","",IPMT(E2015,A2015,Duration*VLOOKUP(PaymentFrqcy,Mapping!$A:$B,2,FALSE),LoanAmount,,VLOOKUP(PaymentsDue,Mapping!$A:$B,2,FALSE)))</f>
        <v/>
      </c>
      <c r="I2015" s="58" t="str">
        <f t="shared" si="183"/>
        <v/>
      </c>
      <c r="J2015" s="12" t="str">
        <f t="shared" si="184"/>
        <v/>
      </c>
      <c r="K2015" s="78" t="str">
        <f t="shared" si="185"/>
        <v/>
      </c>
    </row>
    <row r="2016" spans="1:11" x14ac:dyDescent="0.2">
      <c r="A2016" s="12" t="str">
        <f>IFERROR(IF(A2015+1&lt;=Duration*VLOOKUP(PaymentFrqcy,Mapping!A:B,2,FALSE),A2015+1,""),"")</f>
        <v/>
      </c>
      <c r="B2016" s="58" t="str">
        <f t="shared" si="186"/>
        <v/>
      </c>
      <c r="C2016" s="59" t="str">
        <f t="shared" si="181"/>
        <v/>
      </c>
      <c r="D2016" s="60" t="str">
        <f t="shared" si="182"/>
        <v/>
      </c>
      <c r="E2016" s="61" t="str">
        <f>IF(A2016="","",InterestRate/VLOOKUP(PaymentFrqcy,Mapping!$A:$B,2,FALSE))</f>
        <v/>
      </c>
      <c r="F2016" s="62" t="str">
        <f>IF(A2016="","",PMT(E2016,Duration*VLOOKUP(PaymentFrqcy,Mapping!A:B,2,FALSE),LoanAmount,,VLOOKUP(PaymentsDue,Mapping!$A:$B,2,FALSE)))</f>
        <v/>
      </c>
      <c r="G2016" s="62" t="str">
        <f>IF(A2016="","",PPMT(E2016,A2016,Duration*VLOOKUP(PaymentFrqcy,Mapping!A:B,2,FALSE),LoanAmount,,VLOOKUP(PaymentsDue,Mapping!$A:$B,2,FALSE)))</f>
        <v/>
      </c>
      <c r="H2016" s="62" t="str">
        <f>IF(A2016="","",IPMT(E2016,A2016,Duration*VLOOKUP(PaymentFrqcy,Mapping!$A:$B,2,FALSE),LoanAmount,,VLOOKUP(PaymentsDue,Mapping!$A:$B,2,FALSE)))</f>
        <v/>
      </c>
      <c r="I2016" s="58" t="str">
        <f t="shared" si="183"/>
        <v/>
      </c>
      <c r="J2016" s="12" t="str">
        <f t="shared" si="184"/>
        <v/>
      </c>
      <c r="K2016" s="78" t="str">
        <f t="shared" si="185"/>
        <v/>
      </c>
    </row>
    <row r="2017" spans="1:11" x14ac:dyDescent="0.2">
      <c r="A2017" s="12" t="str">
        <f>IFERROR(IF(A2016+1&lt;=Duration*VLOOKUP(PaymentFrqcy,Mapping!A:B,2,FALSE),A2016+1,""),"")</f>
        <v/>
      </c>
      <c r="B2017" s="58" t="str">
        <f t="shared" si="186"/>
        <v/>
      </c>
      <c r="C2017" s="59" t="str">
        <f t="shared" si="181"/>
        <v/>
      </c>
      <c r="D2017" s="60" t="str">
        <f t="shared" si="182"/>
        <v/>
      </c>
      <c r="E2017" s="61" t="str">
        <f>IF(A2017="","",InterestRate/VLOOKUP(PaymentFrqcy,Mapping!$A:$B,2,FALSE))</f>
        <v/>
      </c>
      <c r="F2017" s="62" t="str">
        <f>IF(A2017="","",PMT(E2017,Duration*VLOOKUP(PaymentFrqcy,Mapping!A:B,2,FALSE),LoanAmount,,VLOOKUP(PaymentsDue,Mapping!$A:$B,2,FALSE)))</f>
        <v/>
      </c>
      <c r="G2017" s="62" t="str">
        <f>IF(A2017="","",PPMT(E2017,A2017,Duration*VLOOKUP(PaymentFrqcy,Mapping!A:B,2,FALSE),LoanAmount,,VLOOKUP(PaymentsDue,Mapping!$A:$B,2,FALSE)))</f>
        <v/>
      </c>
      <c r="H2017" s="62" t="str">
        <f>IF(A2017="","",IPMT(E2017,A2017,Duration*VLOOKUP(PaymentFrqcy,Mapping!$A:$B,2,FALSE),LoanAmount,,VLOOKUP(PaymentsDue,Mapping!$A:$B,2,FALSE)))</f>
        <v/>
      </c>
      <c r="I2017" s="58" t="str">
        <f t="shared" si="183"/>
        <v/>
      </c>
      <c r="J2017" s="12" t="str">
        <f t="shared" si="184"/>
        <v/>
      </c>
      <c r="K2017" s="78" t="str">
        <f t="shared" si="185"/>
        <v/>
      </c>
    </row>
    <row r="2018" spans="1:11" x14ac:dyDescent="0.2">
      <c r="A2018" s="12" t="str">
        <f>IFERROR(IF(A2017+1&lt;=Duration*VLOOKUP(PaymentFrqcy,Mapping!A:B,2,FALSE),A2017+1,""),"")</f>
        <v/>
      </c>
      <c r="B2018" s="58" t="str">
        <f t="shared" si="186"/>
        <v/>
      </c>
      <c r="C2018" s="59" t="str">
        <f t="shared" si="181"/>
        <v/>
      </c>
      <c r="D2018" s="60" t="str">
        <f t="shared" si="182"/>
        <v/>
      </c>
      <c r="E2018" s="61" t="str">
        <f>IF(A2018="","",InterestRate/VLOOKUP(PaymentFrqcy,Mapping!$A:$B,2,FALSE))</f>
        <v/>
      </c>
      <c r="F2018" s="62" t="str">
        <f>IF(A2018="","",PMT(E2018,Duration*VLOOKUP(PaymentFrqcy,Mapping!A:B,2,FALSE),LoanAmount,,VLOOKUP(PaymentsDue,Mapping!$A:$B,2,FALSE)))</f>
        <v/>
      </c>
      <c r="G2018" s="62" t="str">
        <f>IF(A2018="","",PPMT(E2018,A2018,Duration*VLOOKUP(PaymentFrqcy,Mapping!A:B,2,FALSE),LoanAmount,,VLOOKUP(PaymentsDue,Mapping!$A:$B,2,FALSE)))</f>
        <v/>
      </c>
      <c r="H2018" s="62" t="str">
        <f>IF(A2018="","",IPMT(E2018,A2018,Duration*VLOOKUP(PaymentFrqcy,Mapping!$A:$B,2,FALSE),LoanAmount,,VLOOKUP(PaymentsDue,Mapping!$A:$B,2,FALSE)))</f>
        <v/>
      </c>
      <c r="I2018" s="58" t="str">
        <f t="shared" si="183"/>
        <v/>
      </c>
      <c r="J2018" s="12" t="str">
        <f t="shared" si="184"/>
        <v/>
      </c>
      <c r="K2018" s="78" t="str">
        <f t="shared" si="185"/>
        <v/>
      </c>
    </row>
    <row r="2019" spans="1:11" x14ac:dyDescent="0.2">
      <c r="A2019" s="12" t="str">
        <f>IFERROR(IF(A2018+1&lt;=Duration*VLOOKUP(PaymentFrqcy,Mapping!A:B,2,FALSE),A2018+1,""),"")</f>
        <v/>
      </c>
      <c r="B2019" s="58" t="str">
        <f t="shared" si="186"/>
        <v/>
      </c>
      <c r="C2019" s="59" t="str">
        <f t="shared" si="181"/>
        <v/>
      </c>
      <c r="D2019" s="60" t="str">
        <f t="shared" si="182"/>
        <v/>
      </c>
      <c r="E2019" s="61" t="str">
        <f>IF(A2019="","",InterestRate/VLOOKUP(PaymentFrqcy,Mapping!$A:$B,2,FALSE))</f>
        <v/>
      </c>
      <c r="F2019" s="62" t="str">
        <f>IF(A2019="","",PMT(E2019,Duration*VLOOKUP(PaymentFrqcy,Mapping!A:B,2,FALSE),LoanAmount,,VLOOKUP(PaymentsDue,Mapping!$A:$B,2,FALSE)))</f>
        <v/>
      </c>
      <c r="G2019" s="62" t="str">
        <f>IF(A2019="","",PPMT(E2019,A2019,Duration*VLOOKUP(PaymentFrqcy,Mapping!A:B,2,FALSE),LoanAmount,,VLOOKUP(PaymentsDue,Mapping!$A:$B,2,FALSE)))</f>
        <v/>
      </c>
      <c r="H2019" s="62" t="str">
        <f>IF(A2019="","",IPMT(E2019,A2019,Duration*VLOOKUP(PaymentFrqcy,Mapping!$A:$B,2,FALSE),LoanAmount,,VLOOKUP(PaymentsDue,Mapping!$A:$B,2,FALSE)))</f>
        <v/>
      </c>
      <c r="I2019" s="58" t="str">
        <f t="shared" si="183"/>
        <v/>
      </c>
      <c r="J2019" s="12" t="str">
        <f t="shared" si="184"/>
        <v/>
      </c>
      <c r="K2019" s="78" t="str">
        <f t="shared" si="185"/>
        <v/>
      </c>
    </row>
    <row r="2020" spans="1:11" x14ac:dyDescent="0.2">
      <c r="A2020" s="12" t="str">
        <f>IFERROR(IF(A2019+1&lt;=Duration*VLOOKUP(PaymentFrqcy,Mapping!A:B,2,FALSE),A2019+1,""),"")</f>
        <v/>
      </c>
      <c r="B2020" s="58" t="str">
        <f t="shared" si="186"/>
        <v/>
      </c>
      <c r="C2020" s="59" t="str">
        <f t="shared" si="181"/>
        <v/>
      </c>
      <c r="D2020" s="60" t="str">
        <f t="shared" si="182"/>
        <v/>
      </c>
      <c r="E2020" s="61" t="str">
        <f>IF(A2020="","",InterestRate/VLOOKUP(PaymentFrqcy,Mapping!$A:$B,2,FALSE))</f>
        <v/>
      </c>
      <c r="F2020" s="62" t="str">
        <f>IF(A2020="","",PMT(E2020,Duration*VLOOKUP(PaymentFrqcy,Mapping!A:B,2,FALSE),LoanAmount,,VLOOKUP(PaymentsDue,Mapping!$A:$B,2,FALSE)))</f>
        <v/>
      </c>
      <c r="G2020" s="62" t="str">
        <f>IF(A2020="","",PPMT(E2020,A2020,Duration*VLOOKUP(PaymentFrqcy,Mapping!A:B,2,FALSE),LoanAmount,,VLOOKUP(PaymentsDue,Mapping!$A:$B,2,FALSE)))</f>
        <v/>
      </c>
      <c r="H2020" s="62" t="str">
        <f>IF(A2020="","",IPMT(E2020,A2020,Duration*VLOOKUP(PaymentFrqcy,Mapping!$A:$B,2,FALSE),LoanAmount,,VLOOKUP(PaymentsDue,Mapping!$A:$B,2,FALSE)))</f>
        <v/>
      </c>
      <c r="I2020" s="58" t="str">
        <f t="shared" si="183"/>
        <v/>
      </c>
      <c r="J2020" s="12" t="str">
        <f t="shared" si="184"/>
        <v/>
      </c>
      <c r="K2020" s="78" t="str">
        <f t="shared" si="185"/>
        <v/>
      </c>
    </row>
    <row r="2021" spans="1:11" x14ac:dyDescent="0.2">
      <c r="A2021" s="12" t="str">
        <f>IFERROR(IF(A2020+1&lt;=Duration*VLOOKUP(PaymentFrqcy,Mapping!A:B,2,FALSE),A2020+1,""),"")</f>
        <v/>
      </c>
      <c r="B2021" s="58" t="str">
        <f t="shared" si="186"/>
        <v/>
      </c>
      <c r="C2021" s="59" t="str">
        <f t="shared" si="181"/>
        <v/>
      </c>
      <c r="D2021" s="60" t="str">
        <f t="shared" si="182"/>
        <v/>
      </c>
      <c r="E2021" s="61" t="str">
        <f>IF(A2021="","",InterestRate/VLOOKUP(PaymentFrqcy,Mapping!$A:$B,2,FALSE))</f>
        <v/>
      </c>
      <c r="F2021" s="62" t="str">
        <f>IF(A2021="","",PMT(E2021,Duration*VLOOKUP(PaymentFrqcy,Mapping!A:B,2,FALSE),LoanAmount,,VLOOKUP(PaymentsDue,Mapping!$A:$B,2,FALSE)))</f>
        <v/>
      </c>
      <c r="G2021" s="62" t="str">
        <f>IF(A2021="","",PPMT(E2021,A2021,Duration*VLOOKUP(PaymentFrqcy,Mapping!A:B,2,FALSE),LoanAmount,,VLOOKUP(PaymentsDue,Mapping!$A:$B,2,FALSE)))</f>
        <v/>
      </c>
      <c r="H2021" s="62" t="str">
        <f>IF(A2021="","",IPMT(E2021,A2021,Duration*VLOOKUP(PaymentFrqcy,Mapping!$A:$B,2,FALSE),LoanAmount,,VLOOKUP(PaymentsDue,Mapping!$A:$B,2,FALSE)))</f>
        <v/>
      </c>
      <c r="I2021" s="58" t="str">
        <f t="shared" si="183"/>
        <v/>
      </c>
      <c r="J2021" s="12" t="str">
        <f t="shared" si="184"/>
        <v/>
      </c>
      <c r="K2021" s="78" t="str">
        <f t="shared" si="185"/>
        <v/>
      </c>
    </row>
    <row r="2022" spans="1:11" x14ac:dyDescent="0.2">
      <c r="A2022" s="12" t="str">
        <f>IFERROR(IF(A2021+1&lt;=Duration*VLOOKUP(PaymentFrqcy,Mapping!A:B,2,FALSE),A2021+1,""),"")</f>
        <v/>
      </c>
      <c r="B2022" s="58" t="str">
        <f t="shared" si="186"/>
        <v/>
      </c>
      <c r="C2022" s="59" t="str">
        <f t="shared" si="181"/>
        <v/>
      </c>
      <c r="D2022" s="60" t="str">
        <f t="shared" si="182"/>
        <v/>
      </c>
      <c r="E2022" s="61" t="str">
        <f>IF(A2022="","",InterestRate/VLOOKUP(PaymentFrqcy,Mapping!$A:$B,2,FALSE))</f>
        <v/>
      </c>
      <c r="F2022" s="62" t="str">
        <f>IF(A2022="","",PMT(E2022,Duration*VLOOKUP(PaymentFrqcy,Mapping!A:B,2,FALSE),LoanAmount,,VLOOKUP(PaymentsDue,Mapping!$A:$B,2,FALSE)))</f>
        <v/>
      </c>
      <c r="G2022" s="62" t="str">
        <f>IF(A2022="","",PPMT(E2022,A2022,Duration*VLOOKUP(PaymentFrqcy,Mapping!A:B,2,FALSE),LoanAmount,,VLOOKUP(PaymentsDue,Mapping!$A:$B,2,FALSE)))</f>
        <v/>
      </c>
      <c r="H2022" s="62" t="str">
        <f>IF(A2022="","",IPMT(E2022,A2022,Duration*VLOOKUP(PaymentFrqcy,Mapping!$A:$B,2,FALSE),LoanAmount,,VLOOKUP(PaymentsDue,Mapping!$A:$B,2,FALSE)))</f>
        <v/>
      </c>
      <c r="I2022" s="58" t="str">
        <f t="shared" si="183"/>
        <v/>
      </c>
      <c r="J2022" s="12" t="str">
        <f t="shared" si="184"/>
        <v/>
      </c>
      <c r="K2022" s="78" t="str">
        <f t="shared" si="185"/>
        <v/>
      </c>
    </row>
    <row r="2023" spans="1:11" x14ac:dyDescent="0.2">
      <c r="A2023" s="12" t="str">
        <f>IFERROR(IF(A2022+1&lt;=Duration*VLOOKUP(PaymentFrqcy,Mapping!A:B,2,FALSE),A2022+1,""),"")</f>
        <v/>
      </c>
      <c r="B2023" s="58" t="str">
        <f t="shared" si="186"/>
        <v/>
      </c>
      <c r="C2023" s="59" t="str">
        <f t="shared" si="181"/>
        <v/>
      </c>
      <c r="D2023" s="60" t="str">
        <f t="shared" si="182"/>
        <v/>
      </c>
      <c r="E2023" s="61" t="str">
        <f>IF(A2023="","",InterestRate/VLOOKUP(PaymentFrqcy,Mapping!$A:$B,2,FALSE))</f>
        <v/>
      </c>
      <c r="F2023" s="62" t="str">
        <f>IF(A2023="","",PMT(E2023,Duration*VLOOKUP(PaymentFrqcy,Mapping!A:B,2,FALSE),LoanAmount,,VLOOKUP(PaymentsDue,Mapping!$A:$B,2,FALSE)))</f>
        <v/>
      </c>
      <c r="G2023" s="62" t="str">
        <f>IF(A2023="","",PPMT(E2023,A2023,Duration*VLOOKUP(PaymentFrqcy,Mapping!A:B,2,FALSE),LoanAmount,,VLOOKUP(PaymentsDue,Mapping!$A:$B,2,FALSE)))</f>
        <v/>
      </c>
      <c r="H2023" s="62" t="str">
        <f>IF(A2023="","",IPMT(E2023,A2023,Duration*VLOOKUP(PaymentFrqcy,Mapping!$A:$B,2,FALSE),LoanAmount,,VLOOKUP(PaymentsDue,Mapping!$A:$B,2,FALSE)))</f>
        <v/>
      </c>
      <c r="I2023" s="58" t="str">
        <f t="shared" si="183"/>
        <v/>
      </c>
      <c r="J2023" s="12" t="str">
        <f t="shared" si="184"/>
        <v/>
      </c>
      <c r="K2023" s="78" t="str">
        <f t="shared" si="185"/>
        <v/>
      </c>
    </row>
    <row r="2024" spans="1:11" x14ac:dyDescent="0.2">
      <c r="A2024" s="12" t="str">
        <f>IFERROR(IF(A2023+1&lt;=Duration*VLOOKUP(PaymentFrqcy,Mapping!A:B,2,FALSE),A2023+1,""),"")</f>
        <v/>
      </c>
      <c r="B2024" s="58" t="str">
        <f t="shared" si="186"/>
        <v/>
      </c>
      <c r="C2024" s="59" t="str">
        <f t="shared" si="181"/>
        <v/>
      </c>
      <c r="D2024" s="60" t="str">
        <f t="shared" si="182"/>
        <v/>
      </c>
      <c r="E2024" s="61" t="str">
        <f>IF(A2024="","",InterestRate/VLOOKUP(PaymentFrqcy,Mapping!$A:$B,2,FALSE))</f>
        <v/>
      </c>
      <c r="F2024" s="62" t="str">
        <f>IF(A2024="","",PMT(E2024,Duration*VLOOKUP(PaymentFrqcy,Mapping!A:B,2,FALSE),LoanAmount,,VLOOKUP(PaymentsDue,Mapping!$A:$B,2,FALSE)))</f>
        <v/>
      </c>
      <c r="G2024" s="62" t="str">
        <f>IF(A2024="","",PPMT(E2024,A2024,Duration*VLOOKUP(PaymentFrqcy,Mapping!A:B,2,FALSE),LoanAmount,,VLOOKUP(PaymentsDue,Mapping!$A:$B,2,FALSE)))</f>
        <v/>
      </c>
      <c r="H2024" s="62" t="str">
        <f>IF(A2024="","",IPMT(E2024,A2024,Duration*VLOOKUP(PaymentFrqcy,Mapping!$A:$B,2,FALSE),LoanAmount,,VLOOKUP(PaymentsDue,Mapping!$A:$B,2,FALSE)))</f>
        <v/>
      </c>
      <c r="I2024" s="58" t="str">
        <f t="shared" si="183"/>
        <v/>
      </c>
      <c r="J2024" s="12" t="str">
        <f t="shared" si="184"/>
        <v/>
      </c>
      <c r="K2024" s="78" t="str">
        <f t="shared" si="185"/>
        <v/>
      </c>
    </row>
    <row r="2025" spans="1:11" x14ac:dyDescent="0.2">
      <c r="A2025" s="12" t="str">
        <f>IFERROR(IF(A2024+1&lt;=Duration*VLOOKUP(PaymentFrqcy,Mapping!A:B,2,FALSE),A2024+1,""),"")</f>
        <v/>
      </c>
      <c r="B2025" s="58" t="str">
        <f t="shared" si="186"/>
        <v/>
      </c>
      <c r="C2025" s="59" t="str">
        <f t="shared" si="181"/>
        <v/>
      </c>
      <c r="D2025" s="60" t="str">
        <f t="shared" si="182"/>
        <v/>
      </c>
      <c r="E2025" s="61" t="str">
        <f>IF(A2025="","",InterestRate/VLOOKUP(PaymentFrqcy,Mapping!$A:$B,2,FALSE))</f>
        <v/>
      </c>
      <c r="F2025" s="62" t="str">
        <f>IF(A2025="","",PMT(E2025,Duration*VLOOKUP(PaymentFrqcy,Mapping!A:B,2,FALSE),LoanAmount,,VLOOKUP(PaymentsDue,Mapping!$A:$B,2,FALSE)))</f>
        <v/>
      </c>
      <c r="G2025" s="62" t="str">
        <f>IF(A2025="","",PPMT(E2025,A2025,Duration*VLOOKUP(PaymentFrqcy,Mapping!A:B,2,FALSE),LoanAmount,,VLOOKUP(PaymentsDue,Mapping!$A:$B,2,FALSE)))</f>
        <v/>
      </c>
      <c r="H2025" s="62" t="str">
        <f>IF(A2025="","",IPMT(E2025,A2025,Duration*VLOOKUP(PaymentFrqcy,Mapping!$A:$B,2,FALSE),LoanAmount,,VLOOKUP(PaymentsDue,Mapping!$A:$B,2,FALSE)))</f>
        <v/>
      </c>
      <c r="I2025" s="58" t="str">
        <f t="shared" si="183"/>
        <v/>
      </c>
      <c r="J2025" s="12" t="str">
        <f t="shared" si="184"/>
        <v/>
      </c>
      <c r="K2025" s="78" t="str">
        <f t="shared" si="185"/>
        <v/>
      </c>
    </row>
    <row r="2026" spans="1:11" x14ac:dyDescent="0.2">
      <c r="A2026" s="12" t="str">
        <f>IFERROR(IF(A2025+1&lt;=Duration*VLOOKUP(PaymentFrqcy,Mapping!A:B,2,FALSE),A2025+1,""),"")</f>
        <v/>
      </c>
      <c r="B2026" s="58" t="str">
        <f t="shared" si="186"/>
        <v/>
      </c>
      <c r="C2026" s="59" t="str">
        <f t="shared" si="181"/>
        <v/>
      </c>
      <c r="D2026" s="60" t="str">
        <f t="shared" si="182"/>
        <v/>
      </c>
      <c r="E2026" s="61" t="str">
        <f>IF(A2026="","",InterestRate/VLOOKUP(PaymentFrqcy,Mapping!$A:$B,2,FALSE))</f>
        <v/>
      </c>
      <c r="F2026" s="62" t="str">
        <f>IF(A2026="","",PMT(E2026,Duration*VLOOKUP(PaymentFrqcy,Mapping!A:B,2,FALSE),LoanAmount,,VLOOKUP(PaymentsDue,Mapping!$A:$B,2,FALSE)))</f>
        <v/>
      </c>
      <c r="G2026" s="62" t="str">
        <f>IF(A2026="","",PPMT(E2026,A2026,Duration*VLOOKUP(PaymentFrqcy,Mapping!A:B,2,FALSE),LoanAmount,,VLOOKUP(PaymentsDue,Mapping!$A:$B,2,FALSE)))</f>
        <v/>
      </c>
      <c r="H2026" s="62" t="str">
        <f>IF(A2026="","",IPMT(E2026,A2026,Duration*VLOOKUP(PaymentFrqcy,Mapping!$A:$B,2,FALSE),LoanAmount,,VLOOKUP(PaymentsDue,Mapping!$A:$B,2,FALSE)))</f>
        <v/>
      </c>
      <c r="I2026" s="58" t="str">
        <f t="shared" si="183"/>
        <v/>
      </c>
      <c r="J2026" s="12" t="str">
        <f t="shared" si="184"/>
        <v/>
      </c>
      <c r="K2026" s="78" t="str">
        <f t="shared" si="185"/>
        <v/>
      </c>
    </row>
    <row r="2027" spans="1:11" x14ac:dyDescent="0.2">
      <c r="A2027" s="12" t="str">
        <f>IFERROR(IF(A2026+1&lt;=Duration*VLOOKUP(PaymentFrqcy,Mapping!A:B,2,FALSE),A2026+1,""),"")</f>
        <v/>
      </c>
      <c r="B2027" s="58" t="str">
        <f t="shared" si="186"/>
        <v/>
      </c>
      <c r="C2027" s="59" t="str">
        <f t="shared" si="181"/>
        <v/>
      </c>
      <c r="D2027" s="60" t="str">
        <f t="shared" si="182"/>
        <v/>
      </c>
      <c r="E2027" s="61" t="str">
        <f>IF(A2027="","",InterestRate/VLOOKUP(PaymentFrqcy,Mapping!$A:$B,2,FALSE))</f>
        <v/>
      </c>
      <c r="F2027" s="62" t="str">
        <f>IF(A2027="","",PMT(E2027,Duration*VLOOKUP(PaymentFrqcy,Mapping!A:B,2,FALSE),LoanAmount,,VLOOKUP(PaymentsDue,Mapping!$A:$B,2,FALSE)))</f>
        <v/>
      </c>
      <c r="G2027" s="62" t="str">
        <f>IF(A2027="","",PPMT(E2027,A2027,Duration*VLOOKUP(PaymentFrqcy,Mapping!A:B,2,FALSE),LoanAmount,,VLOOKUP(PaymentsDue,Mapping!$A:$B,2,FALSE)))</f>
        <v/>
      </c>
      <c r="H2027" s="62" t="str">
        <f>IF(A2027="","",IPMT(E2027,A2027,Duration*VLOOKUP(PaymentFrqcy,Mapping!$A:$B,2,FALSE),LoanAmount,,VLOOKUP(PaymentsDue,Mapping!$A:$B,2,FALSE)))</f>
        <v/>
      </c>
      <c r="I2027" s="58" t="str">
        <f t="shared" si="183"/>
        <v/>
      </c>
      <c r="J2027" s="12" t="str">
        <f t="shared" si="184"/>
        <v/>
      </c>
      <c r="K2027" s="78" t="str">
        <f t="shared" si="185"/>
        <v/>
      </c>
    </row>
    <row r="2028" spans="1:11" x14ac:dyDescent="0.2">
      <c r="A2028" s="12" t="str">
        <f>IFERROR(IF(A2027+1&lt;=Duration*VLOOKUP(PaymentFrqcy,Mapping!A:B,2,FALSE),A2027+1,""),"")</f>
        <v/>
      </c>
      <c r="B2028" s="58" t="str">
        <f t="shared" si="186"/>
        <v/>
      </c>
      <c r="C2028" s="59" t="str">
        <f t="shared" si="181"/>
        <v/>
      </c>
      <c r="D2028" s="60" t="str">
        <f t="shared" si="182"/>
        <v/>
      </c>
      <c r="E2028" s="61" t="str">
        <f>IF(A2028="","",InterestRate/VLOOKUP(PaymentFrqcy,Mapping!$A:$B,2,FALSE))</f>
        <v/>
      </c>
      <c r="F2028" s="62" t="str">
        <f>IF(A2028="","",PMT(E2028,Duration*VLOOKUP(PaymentFrqcy,Mapping!A:B,2,FALSE),LoanAmount,,VLOOKUP(PaymentsDue,Mapping!$A:$B,2,FALSE)))</f>
        <v/>
      </c>
      <c r="G2028" s="62" t="str">
        <f>IF(A2028="","",PPMT(E2028,A2028,Duration*VLOOKUP(PaymentFrqcy,Mapping!A:B,2,FALSE),LoanAmount,,VLOOKUP(PaymentsDue,Mapping!$A:$B,2,FALSE)))</f>
        <v/>
      </c>
      <c r="H2028" s="62" t="str">
        <f>IF(A2028="","",IPMT(E2028,A2028,Duration*VLOOKUP(PaymentFrqcy,Mapping!$A:$B,2,FALSE),LoanAmount,,VLOOKUP(PaymentsDue,Mapping!$A:$B,2,FALSE)))</f>
        <v/>
      </c>
      <c r="I2028" s="58" t="str">
        <f t="shared" si="183"/>
        <v/>
      </c>
      <c r="J2028" s="12" t="str">
        <f t="shared" si="184"/>
        <v/>
      </c>
      <c r="K2028" s="78" t="str">
        <f t="shared" si="185"/>
        <v/>
      </c>
    </row>
    <row r="2029" spans="1:11" x14ac:dyDescent="0.2">
      <c r="A2029" s="12" t="str">
        <f>IFERROR(IF(A2028+1&lt;=Duration*VLOOKUP(PaymentFrqcy,Mapping!A:B,2,FALSE),A2028+1,""),"")</f>
        <v/>
      </c>
      <c r="B2029" s="58" t="str">
        <f t="shared" si="186"/>
        <v/>
      </c>
      <c r="C2029" s="59" t="str">
        <f t="shared" si="181"/>
        <v/>
      </c>
      <c r="D2029" s="60" t="str">
        <f t="shared" si="182"/>
        <v/>
      </c>
      <c r="E2029" s="61" t="str">
        <f>IF(A2029="","",InterestRate/VLOOKUP(PaymentFrqcy,Mapping!$A:$B,2,FALSE))</f>
        <v/>
      </c>
      <c r="F2029" s="62" t="str">
        <f>IF(A2029="","",PMT(E2029,Duration*VLOOKUP(PaymentFrqcy,Mapping!A:B,2,FALSE),LoanAmount,,VLOOKUP(PaymentsDue,Mapping!$A:$B,2,FALSE)))</f>
        <v/>
      </c>
      <c r="G2029" s="62" t="str">
        <f>IF(A2029="","",PPMT(E2029,A2029,Duration*VLOOKUP(PaymentFrqcy,Mapping!A:B,2,FALSE),LoanAmount,,VLOOKUP(PaymentsDue,Mapping!$A:$B,2,FALSE)))</f>
        <v/>
      </c>
      <c r="H2029" s="62" t="str">
        <f>IF(A2029="","",IPMT(E2029,A2029,Duration*VLOOKUP(PaymentFrqcy,Mapping!$A:$B,2,FALSE),LoanAmount,,VLOOKUP(PaymentsDue,Mapping!$A:$B,2,FALSE)))</f>
        <v/>
      </c>
      <c r="I2029" s="58" t="str">
        <f t="shared" si="183"/>
        <v/>
      </c>
      <c r="J2029" s="12" t="str">
        <f t="shared" si="184"/>
        <v/>
      </c>
      <c r="K2029" s="78" t="str">
        <f t="shared" si="185"/>
        <v/>
      </c>
    </row>
    <row r="2030" spans="1:11" x14ac:dyDescent="0.2">
      <c r="A2030" s="12" t="str">
        <f>IFERROR(IF(A2029+1&lt;=Duration*VLOOKUP(PaymentFrqcy,Mapping!A:B,2,FALSE),A2029+1,""),"")</f>
        <v/>
      </c>
      <c r="B2030" s="58" t="str">
        <f t="shared" si="186"/>
        <v/>
      </c>
      <c r="C2030" s="59" t="str">
        <f t="shared" ref="C2030:C2093" si="187">IF(AND(A2030&lt;&gt;"",PaymentFrqcy="Monthly"),DATE(YEAR(C2029),MONTH(C2029)+1,DAY(C2029)),IF(AND(A2030&lt;&gt;"",PaymentFrqcy="Quarterly"),DATE(YEAR(C2029),MONTH(C2029)+3,DAY(C2029)),IF(AND(A2030&lt;&gt;"",PaymentFrqcy="Semi-Annually"),DATE(YEAR(C2029),MONTH(C2029)+6,DAY(C2029)),"")))</f>
        <v/>
      </c>
      <c r="D2030" s="60" t="str">
        <f t="shared" ref="D2030:D2093" si="188">IFERROR(YEAR(C2030),"")</f>
        <v/>
      </c>
      <c r="E2030" s="61" t="str">
        <f>IF(A2030="","",InterestRate/VLOOKUP(PaymentFrqcy,Mapping!$A:$B,2,FALSE))</f>
        <v/>
      </c>
      <c r="F2030" s="62" t="str">
        <f>IF(A2030="","",PMT(E2030,Duration*VLOOKUP(PaymentFrqcy,Mapping!A:B,2,FALSE),LoanAmount,,VLOOKUP(PaymentsDue,Mapping!$A:$B,2,FALSE)))</f>
        <v/>
      </c>
      <c r="G2030" s="62" t="str">
        <f>IF(A2030="","",PPMT(E2030,A2030,Duration*VLOOKUP(PaymentFrqcy,Mapping!A:B,2,FALSE),LoanAmount,,VLOOKUP(PaymentsDue,Mapping!$A:$B,2,FALSE)))</f>
        <v/>
      </c>
      <c r="H2030" s="62" t="str">
        <f>IF(A2030="","",IPMT(E2030,A2030,Duration*VLOOKUP(PaymentFrqcy,Mapping!$A:$B,2,FALSE),LoanAmount,,VLOOKUP(PaymentsDue,Mapping!$A:$B,2,FALSE)))</f>
        <v/>
      </c>
      <c r="I2030" s="58" t="str">
        <f t="shared" ref="I2030:I2093" si="189">IFERROR(B2030+G2030,"")</f>
        <v/>
      </c>
      <c r="J2030" s="12" t="str">
        <f t="shared" ref="J2030:J2093" si="190">IF(A2030="","",MONTH(C2030))</f>
        <v/>
      </c>
      <c r="K2030" s="78" t="str">
        <f t="shared" ref="K2030:K2093" si="191">IF(A2030="","",YEAR(C2030))</f>
        <v/>
      </c>
    </row>
    <row r="2031" spans="1:11" x14ac:dyDescent="0.2">
      <c r="A2031" s="12" t="str">
        <f>IFERROR(IF(A2030+1&lt;=Duration*VLOOKUP(PaymentFrqcy,Mapping!A:B,2,FALSE),A2030+1,""),"")</f>
        <v/>
      </c>
      <c r="B2031" s="58" t="str">
        <f t="shared" si="186"/>
        <v/>
      </c>
      <c r="C2031" s="59" t="str">
        <f t="shared" si="187"/>
        <v/>
      </c>
      <c r="D2031" s="60" t="str">
        <f t="shared" si="188"/>
        <v/>
      </c>
      <c r="E2031" s="61" t="str">
        <f>IF(A2031="","",InterestRate/VLOOKUP(PaymentFrqcy,Mapping!$A:$B,2,FALSE))</f>
        <v/>
      </c>
      <c r="F2031" s="62" t="str">
        <f>IF(A2031="","",PMT(E2031,Duration*VLOOKUP(PaymentFrqcy,Mapping!A:B,2,FALSE),LoanAmount,,VLOOKUP(PaymentsDue,Mapping!$A:$B,2,FALSE)))</f>
        <v/>
      </c>
      <c r="G2031" s="62" t="str">
        <f>IF(A2031="","",PPMT(E2031,A2031,Duration*VLOOKUP(PaymentFrqcy,Mapping!A:B,2,FALSE),LoanAmount,,VLOOKUP(PaymentsDue,Mapping!$A:$B,2,FALSE)))</f>
        <v/>
      </c>
      <c r="H2031" s="62" t="str">
        <f>IF(A2031="","",IPMT(E2031,A2031,Duration*VLOOKUP(PaymentFrqcy,Mapping!$A:$B,2,FALSE),LoanAmount,,VLOOKUP(PaymentsDue,Mapping!$A:$B,2,FALSE)))</f>
        <v/>
      </c>
      <c r="I2031" s="58" t="str">
        <f t="shared" si="189"/>
        <v/>
      </c>
      <c r="J2031" s="12" t="str">
        <f t="shared" si="190"/>
        <v/>
      </c>
      <c r="K2031" s="78" t="str">
        <f t="shared" si="191"/>
        <v/>
      </c>
    </row>
    <row r="2032" spans="1:11" x14ac:dyDescent="0.2">
      <c r="A2032" s="12" t="str">
        <f>IFERROR(IF(A2031+1&lt;=Duration*VLOOKUP(PaymentFrqcy,Mapping!A:B,2,FALSE),A2031+1,""),"")</f>
        <v/>
      </c>
      <c r="B2032" s="58" t="str">
        <f t="shared" si="186"/>
        <v/>
      </c>
      <c r="C2032" s="59" t="str">
        <f t="shared" si="187"/>
        <v/>
      </c>
      <c r="D2032" s="60" t="str">
        <f t="shared" si="188"/>
        <v/>
      </c>
      <c r="E2032" s="61" t="str">
        <f>IF(A2032="","",InterestRate/VLOOKUP(PaymentFrqcy,Mapping!$A:$B,2,FALSE))</f>
        <v/>
      </c>
      <c r="F2032" s="62" t="str">
        <f>IF(A2032="","",PMT(E2032,Duration*VLOOKUP(PaymentFrqcy,Mapping!A:B,2,FALSE),LoanAmount,,VLOOKUP(PaymentsDue,Mapping!$A:$B,2,FALSE)))</f>
        <v/>
      </c>
      <c r="G2032" s="62" t="str">
        <f>IF(A2032="","",PPMT(E2032,A2032,Duration*VLOOKUP(PaymentFrqcy,Mapping!A:B,2,FALSE),LoanAmount,,VLOOKUP(PaymentsDue,Mapping!$A:$B,2,FALSE)))</f>
        <v/>
      </c>
      <c r="H2032" s="62" t="str">
        <f>IF(A2032="","",IPMT(E2032,A2032,Duration*VLOOKUP(PaymentFrqcy,Mapping!$A:$B,2,FALSE),LoanAmount,,VLOOKUP(PaymentsDue,Mapping!$A:$B,2,FALSE)))</f>
        <v/>
      </c>
      <c r="I2032" s="58" t="str">
        <f t="shared" si="189"/>
        <v/>
      </c>
      <c r="J2032" s="12" t="str">
        <f t="shared" si="190"/>
        <v/>
      </c>
      <c r="K2032" s="78" t="str">
        <f t="shared" si="191"/>
        <v/>
      </c>
    </row>
    <row r="2033" spans="1:11" x14ac:dyDescent="0.2">
      <c r="A2033" s="12" t="str">
        <f>IFERROR(IF(A2032+1&lt;=Duration*VLOOKUP(PaymentFrqcy,Mapping!A:B,2,FALSE),A2032+1,""),"")</f>
        <v/>
      </c>
      <c r="B2033" s="58" t="str">
        <f t="shared" si="186"/>
        <v/>
      </c>
      <c r="C2033" s="59" t="str">
        <f t="shared" si="187"/>
        <v/>
      </c>
      <c r="D2033" s="60" t="str">
        <f t="shared" si="188"/>
        <v/>
      </c>
      <c r="E2033" s="61" t="str">
        <f>IF(A2033="","",InterestRate/VLOOKUP(PaymentFrqcy,Mapping!$A:$B,2,FALSE))</f>
        <v/>
      </c>
      <c r="F2033" s="62" t="str">
        <f>IF(A2033="","",PMT(E2033,Duration*VLOOKUP(PaymentFrqcy,Mapping!A:B,2,FALSE),LoanAmount,,VLOOKUP(PaymentsDue,Mapping!$A:$B,2,FALSE)))</f>
        <v/>
      </c>
      <c r="G2033" s="62" t="str">
        <f>IF(A2033="","",PPMT(E2033,A2033,Duration*VLOOKUP(PaymentFrqcy,Mapping!A:B,2,FALSE),LoanAmount,,VLOOKUP(PaymentsDue,Mapping!$A:$B,2,FALSE)))</f>
        <v/>
      </c>
      <c r="H2033" s="62" t="str">
        <f>IF(A2033="","",IPMT(E2033,A2033,Duration*VLOOKUP(PaymentFrqcy,Mapping!$A:$B,2,FALSE),LoanAmount,,VLOOKUP(PaymentsDue,Mapping!$A:$B,2,FALSE)))</f>
        <v/>
      </c>
      <c r="I2033" s="58" t="str">
        <f t="shared" si="189"/>
        <v/>
      </c>
      <c r="J2033" s="12" t="str">
        <f t="shared" si="190"/>
        <v/>
      </c>
      <c r="K2033" s="78" t="str">
        <f t="shared" si="191"/>
        <v/>
      </c>
    </row>
    <row r="2034" spans="1:11" x14ac:dyDescent="0.2">
      <c r="A2034" s="12" t="str">
        <f>IFERROR(IF(A2033+1&lt;=Duration*VLOOKUP(PaymentFrqcy,Mapping!A:B,2,FALSE),A2033+1,""),"")</f>
        <v/>
      </c>
      <c r="B2034" s="58" t="str">
        <f t="shared" si="186"/>
        <v/>
      </c>
      <c r="C2034" s="59" t="str">
        <f t="shared" si="187"/>
        <v/>
      </c>
      <c r="D2034" s="60" t="str">
        <f t="shared" si="188"/>
        <v/>
      </c>
      <c r="E2034" s="61" t="str">
        <f>IF(A2034="","",InterestRate/VLOOKUP(PaymentFrqcy,Mapping!$A:$B,2,FALSE))</f>
        <v/>
      </c>
      <c r="F2034" s="62" t="str">
        <f>IF(A2034="","",PMT(E2034,Duration*VLOOKUP(PaymentFrqcy,Mapping!A:B,2,FALSE),LoanAmount,,VLOOKUP(PaymentsDue,Mapping!$A:$B,2,FALSE)))</f>
        <v/>
      </c>
      <c r="G2034" s="62" t="str">
        <f>IF(A2034="","",PPMT(E2034,A2034,Duration*VLOOKUP(PaymentFrqcy,Mapping!A:B,2,FALSE),LoanAmount,,VLOOKUP(PaymentsDue,Mapping!$A:$B,2,FALSE)))</f>
        <v/>
      </c>
      <c r="H2034" s="62" t="str">
        <f>IF(A2034="","",IPMT(E2034,A2034,Duration*VLOOKUP(PaymentFrqcy,Mapping!$A:$B,2,FALSE),LoanAmount,,VLOOKUP(PaymentsDue,Mapping!$A:$B,2,FALSE)))</f>
        <v/>
      </c>
      <c r="I2034" s="58" t="str">
        <f t="shared" si="189"/>
        <v/>
      </c>
      <c r="J2034" s="12" t="str">
        <f t="shared" si="190"/>
        <v/>
      </c>
      <c r="K2034" s="78" t="str">
        <f t="shared" si="191"/>
        <v/>
      </c>
    </row>
    <row r="2035" spans="1:11" x14ac:dyDescent="0.2">
      <c r="A2035" s="12" t="str">
        <f>IFERROR(IF(A2034+1&lt;=Duration*VLOOKUP(PaymentFrqcy,Mapping!A:B,2,FALSE),A2034+1,""),"")</f>
        <v/>
      </c>
      <c r="B2035" s="58" t="str">
        <f t="shared" si="186"/>
        <v/>
      </c>
      <c r="C2035" s="59" t="str">
        <f t="shared" si="187"/>
        <v/>
      </c>
      <c r="D2035" s="60" t="str">
        <f t="shared" si="188"/>
        <v/>
      </c>
      <c r="E2035" s="61" t="str">
        <f>IF(A2035="","",InterestRate/VLOOKUP(PaymentFrqcy,Mapping!$A:$B,2,FALSE))</f>
        <v/>
      </c>
      <c r="F2035" s="62" t="str">
        <f>IF(A2035="","",PMT(E2035,Duration*VLOOKUP(PaymentFrqcy,Mapping!A:B,2,FALSE),LoanAmount,,VLOOKUP(PaymentsDue,Mapping!$A:$B,2,FALSE)))</f>
        <v/>
      </c>
      <c r="G2035" s="62" t="str">
        <f>IF(A2035="","",PPMT(E2035,A2035,Duration*VLOOKUP(PaymentFrqcy,Mapping!A:B,2,FALSE),LoanAmount,,VLOOKUP(PaymentsDue,Mapping!$A:$B,2,FALSE)))</f>
        <v/>
      </c>
      <c r="H2035" s="62" t="str">
        <f>IF(A2035="","",IPMT(E2035,A2035,Duration*VLOOKUP(PaymentFrqcy,Mapping!$A:$B,2,FALSE),LoanAmount,,VLOOKUP(PaymentsDue,Mapping!$A:$B,2,FALSE)))</f>
        <v/>
      </c>
      <c r="I2035" s="58" t="str">
        <f t="shared" si="189"/>
        <v/>
      </c>
      <c r="J2035" s="12" t="str">
        <f t="shared" si="190"/>
        <v/>
      </c>
      <c r="K2035" s="78" t="str">
        <f t="shared" si="191"/>
        <v/>
      </c>
    </row>
    <row r="2036" spans="1:11" x14ac:dyDescent="0.2">
      <c r="A2036" s="12" t="str">
        <f>IFERROR(IF(A2035+1&lt;=Duration*VLOOKUP(PaymentFrqcy,Mapping!A:B,2,FALSE),A2035+1,""),"")</f>
        <v/>
      </c>
      <c r="B2036" s="58" t="str">
        <f t="shared" ref="B2036:B2099" si="192">IFERROR(IF(ROUNDDOWN(I2035,0)=0,"",I2035),"")</f>
        <v/>
      </c>
      <c r="C2036" s="59" t="str">
        <f t="shared" si="187"/>
        <v/>
      </c>
      <c r="D2036" s="60" t="str">
        <f t="shared" si="188"/>
        <v/>
      </c>
      <c r="E2036" s="61" t="str">
        <f>IF(A2036="","",InterestRate/VLOOKUP(PaymentFrqcy,Mapping!$A:$B,2,FALSE))</f>
        <v/>
      </c>
      <c r="F2036" s="62" t="str">
        <f>IF(A2036="","",PMT(E2036,Duration*VLOOKUP(PaymentFrqcy,Mapping!A:B,2,FALSE),LoanAmount,,VLOOKUP(PaymentsDue,Mapping!$A:$B,2,FALSE)))</f>
        <v/>
      </c>
      <c r="G2036" s="62" t="str">
        <f>IF(A2036="","",PPMT(E2036,A2036,Duration*VLOOKUP(PaymentFrqcy,Mapping!A:B,2,FALSE),LoanAmount,,VLOOKUP(PaymentsDue,Mapping!$A:$B,2,FALSE)))</f>
        <v/>
      </c>
      <c r="H2036" s="62" t="str">
        <f>IF(A2036="","",IPMT(E2036,A2036,Duration*VLOOKUP(PaymentFrqcy,Mapping!$A:$B,2,FALSE),LoanAmount,,VLOOKUP(PaymentsDue,Mapping!$A:$B,2,FALSE)))</f>
        <v/>
      </c>
      <c r="I2036" s="58" t="str">
        <f t="shared" si="189"/>
        <v/>
      </c>
      <c r="J2036" s="12" t="str">
        <f t="shared" si="190"/>
        <v/>
      </c>
      <c r="K2036" s="78" t="str">
        <f t="shared" si="191"/>
        <v/>
      </c>
    </row>
    <row r="2037" spans="1:11" x14ac:dyDescent="0.2">
      <c r="A2037" s="12" t="str">
        <f>IFERROR(IF(A2036+1&lt;=Duration*VLOOKUP(PaymentFrqcy,Mapping!A:B,2,FALSE),A2036+1,""),"")</f>
        <v/>
      </c>
      <c r="B2037" s="58" t="str">
        <f t="shared" si="192"/>
        <v/>
      </c>
      <c r="C2037" s="59" t="str">
        <f t="shared" si="187"/>
        <v/>
      </c>
      <c r="D2037" s="60" t="str">
        <f t="shared" si="188"/>
        <v/>
      </c>
      <c r="E2037" s="61" t="str">
        <f>IF(A2037="","",InterestRate/VLOOKUP(PaymentFrqcy,Mapping!$A:$B,2,FALSE))</f>
        <v/>
      </c>
      <c r="F2037" s="62" t="str">
        <f>IF(A2037="","",PMT(E2037,Duration*VLOOKUP(PaymentFrqcy,Mapping!A:B,2,FALSE),LoanAmount,,VLOOKUP(PaymentsDue,Mapping!$A:$B,2,FALSE)))</f>
        <v/>
      </c>
      <c r="G2037" s="62" t="str">
        <f>IF(A2037="","",PPMT(E2037,A2037,Duration*VLOOKUP(PaymentFrqcy,Mapping!A:B,2,FALSE),LoanAmount,,VLOOKUP(PaymentsDue,Mapping!$A:$B,2,FALSE)))</f>
        <v/>
      </c>
      <c r="H2037" s="62" t="str">
        <f>IF(A2037="","",IPMT(E2037,A2037,Duration*VLOOKUP(PaymentFrqcy,Mapping!$A:$B,2,FALSE),LoanAmount,,VLOOKUP(PaymentsDue,Mapping!$A:$B,2,FALSE)))</f>
        <v/>
      </c>
      <c r="I2037" s="58" t="str">
        <f t="shared" si="189"/>
        <v/>
      </c>
      <c r="J2037" s="12" t="str">
        <f t="shared" si="190"/>
        <v/>
      </c>
      <c r="K2037" s="78" t="str">
        <f t="shared" si="191"/>
        <v/>
      </c>
    </row>
    <row r="2038" spans="1:11" x14ac:dyDescent="0.2">
      <c r="A2038" s="12" t="str">
        <f>IFERROR(IF(A2037+1&lt;=Duration*VLOOKUP(PaymentFrqcy,Mapping!A:B,2,FALSE),A2037+1,""),"")</f>
        <v/>
      </c>
      <c r="B2038" s="58" t="str">
        <f t="shared" si="192"/>
        <v/>
      </c>
      <c r="C2038" s="59" t="str">
        <f t="shared" si="187"/>
        <v/>
      </c>
      <c r="D2038" s="60" t="str">
        <f t="shared" si="188"/>
        <v/>
      </c>
      <c r="E2038" s="61" t="str">
        <f>IF(A2038="","",InterestRate/VLOOKUP(PaymentFrqcy,Mapping!$A:$B,2,FALSE))</f>
        <v/>
      </c>
      <c r="F2038" s="62" t="str">
        <f>IF(A2038="","",PMT(E2038,Duration*VLOOKUP(PaymentFrqcy,Mapping!A:B,2,FALSE),LoanAmount,,VLOOKUP(PaymentsDue,Mapping!$A:$B,2,FALSE)))</f>
        <v/>
      </c>
      <c r="G2038" s="62" t="str">
        <f>IF(A2038="","",PPMT(E2038,A2038,Duration*VLOOKUP(PaymentFrqcy,Mapping!A:B,2,FALSE),LoanAmount,,VLOOKUP(PaymentsDue,Mapping!$A:$B,2,FALSE)))</f>
        <v/>
      </c>
      <c r="H2038" s="62" t="str">
        <f>IF(A2038="","",IPMT(E2038,A2038,Duration*VLOOKUP(PaymentFrqcy,Mapping!$A:$B,2,FALSE),LoanAmount,,VLOOKUP(PaymentsDue,Mapping!$A:$B,2,FALSE)))</f>
        <v/>
      </c>
      <c r="I2038" s="58" t="str">
        <f t="shared" si="189"/>
        <v/>
      </c>
      <c r="J2038" s="12" t="str">
        <f t="shared" si="190"/>
        <v/>
      </c>
      <c r="K2038" s="78" t="str">
        <f t="shared" si="191"/>
        <v/>
      </c>
    </row>
    <row r="2039" spans="1:11" x14ac:dyDescent="0.2">
      <c r="A2039" s="12" t="str">
        <f>IFERROR(IF(A2038+1&lt;=Duration*VLOOKUP(PaymentFrqcy,Mapping!A:B,2,FALSE),A2038+1,""),"")</f>
        <v/>
      </c>
      <c r="B2039" s="58" t="str">
        <f t="shared" si="192"/>
        <v/>
      </c>
      <c r="C2039" s="59" t="str">
        <f t="shared" si="187"/>
        <v/>
      </c>
      <c r="D2039" s="60" t="str">
        <f t="shared" si="188"/>
        <v/>
      </c>
      <c r="E2039" s="61" t="str">
        <f>IF(A2039="","",InterestRate/VLOOKUP(PaymentFrqcy,Mapping!$A:$B,2,FALSE))</f>
        <v/>
      </c>
      <c r="F2039" s="62" t="str">
        <f>IF(A2039="","",PMT(E2039,Duration*VLOOKUP(PaymentFrqcy,Mapping!A:B,2,FALSE),LoanAmount,,VLOOKUP(PaymentsDue,Mapping!$A:$B,2,FALSE)))</f>
        <v/>
      </c>
      <c r="G2039" s="62" t="str">
        <f>IF(A2039="","",PPMT(E2039,A2039,Duration*VLOOKUP(PaymentFrqcy,Mapping!A:B,2,FALSE),LoanAmount,,VLOOKUP(PaymentsDue,Mapping!$A:$B,2,FALSE)))</f>
        <v/>
      </c>
      <c r="H2039" s="62" t="str">
        <f>IF(A2039="","",IPMT(E2039,A2039,Duration*VLOOKUP(PaymentFrqcy,Mapping!$A:$B,2,FALSE),LoanAmount,,VLOOKUP(PaymentsDue,Mapping!$A:$B,2,FALSE)))</f>
        <v/>
      </c>
      <c r="I2039" s="58" t="str">
        <f t="shared" si="189"/>
        <v/>
      </c>
      <c r="J2039" s="12" t="str">
        <f t="shared" si="190"/>
        <v/>
      </c>
      <c r="K2039" s="78" t="str">
        <f t="shared" si="191"/>
        <v/>
      </c>
    </row>
    <row r="2040" spans="1:11" x14ac:dyDescent="0.2">
      <c r="A2040" s="12" t="str">
        <f>IFERROR(IF(A2039+1&lt;=Duration*VLOOKUP(PaymentFrqcy,Mapping!A:B,2,FALSE),A2039+1,""),"")</f>
        <v/>
      </c>
      <c r="B2040" s="58" t="str">
        <f t="shared" si="192"/>
        <v/>
      </c>
      <c r="C2040" s="59" t="str">
        <f t="shared" si="187"/>
        <v/>
      </c>
      <c r="D2040" s="60" t="str">
        <f t="shared" si="188"/>
        <v/>
      </c>
      <c r="E2040" s="61" t="str">
        <f>IF(A2040="","",InterestRate/VLOOKUP(PaymentFrqcy,Mapping!$A:$B,2,FALSE))</f>
        <v/>
      </c>
      <c r="F2040" s="62" t="str">
        <f>IF(A2040="","",PMT(E2040,Duration*VLOOKUP(PaymentFrqcy,Mapping!A:B,2,FALSE),LoanAmount,,VLOOKUP(PaymentsDue,Mapping!$A:$B,2,FALSE)))</f>
        <v/>
      </c>
      <c r="G2040" s="62" t="str">
        <f>IF(A2040="","",PPMT(E2040,A2040,Duration*VLOOKUP(PaymentFrqcy,Mapping!A:B,2,FALSE),LoanAmount,,VLOOKUP(PaymentsDue,Mapping!$A:$B,2,FALSE)))</f>
        <v/>
      </c>
      <c r="H2040" s="62" t="str">
        <f>IF(A2040="","",IPMT(E2040,A2040,Duration*VLOOKUP(PaymentFrqcy,Mapping!$A:$B,2,FALSE),LoanAmount,,VLOOKUP(PaymentsDue,Mapping!$A:$B,2,FALSE)))</f>
        <v/>
      </c>
      <c r="I2040" s="58" t="str">
        <f t="shared" si="189"/>
        <v/>
      </c>
      <c r="J2040" s="12" t="str">
        <f t="shared" si="190"/>
        <v/>
      </c>
      <c r="K2040" s="78" t="str">
        <f t="shared" si="191"/>
        <v/>
      </c>
    </row>
    <row r="2041" spans="1:11" x14ac:dyDescent="0.2">
      <c r="A2041" s="12" t="str">
        <f>IFERROR(IF(A2040+1&lt;=Duration*VLOOKUP(PaymentFrqcy,Mapping!A:B,2,FALSE),A2040+1,""),"")</f>
        <v/>
      </c>
      <c r="B2041" s="58" t="str">
        <f t="shared" si="192"/>
        <v/>
      </c>
      <c r="C2041" s="59" t="str">
        <f t="shared" si="187"/>
        <v/>
      </c>
      <c r="D2041" s="60" t="str">
        <f t="shared" si="188"/>
        <v/>
      </c>
      <c r="E2041" s="61" t="str">
        <f>IF(A2041="","",InterestRate/VLOOKUP(PaymentFrqcy,Mapping!$A:$B,2,FALSE))</f>
        <v/>
      </c>
      <c r="F2041" s="62" t="str">
        <f>IF(A2041="","",PMT(E2041,Duration*VLOOKUP(PaymentFrqcy,Mapping!A:B,2,FALSE),LoanAmount,,VLOOKUP(PaymentsDue,Mapping!$A:$B,2,FALSE)))</f>
        <v/>
      </c>
      <c r="G2041" s="62" t="str">
        <f>IF(A2041="","",PPMT(E2041,A2041,Duration*VLOOKUP(PaymentFrqcy,Mapping!A:B,2,FALSE),LoanAmount,,VLOOKUP(PaymentsDue,Mapping!$A:$B,2,FALSE)))</f>
        <v/>
      </c>
      <c r="H2041" s="62" t="str">
        <f>IF(A2041="","",IPMT(E2041,A2041,Duration*VLOOKUP(PaymentFrqcy,Mapping!$A:$B,2,FALSE),LoanAmount,,VLOOKUP(PaymentsDue,Mapping!$A:$B,2,FALSE)))</f>
        <v/>
      </c>
      <c r="I2041" s="58" t="str">
        <f t="shared" si="189"/>
        <v/>
      </c>
      <c r="J2041" s="12" t="str">
        <f t="shared" si="190"/>
        <v/>
      </c>
      <c r="K2041" s="78" t="str">
        <f t="shared" si="191"/>
        <v/>
      </c>
    </row>
    <row r="2042" spans="1:11" x14ac:dyDescent="0.2">
      <c r="A2042" s="12" t="str">
        <f>IFERROR(IF(A2041+1&lt;=Duration*VLOOKUP(PaymentFrqcy,Mapping!A:B,2,FALSE),A2041+1,""),"")</f>
        <v/>
      </c>
      <c r="B2042" s="58" t="str">
        <f t="shared" si="192"/>
        <v/>
      </c>
      <c r="C2042" s="59" t="str">
        <f t="shared" si="187"/>
        <v/>
      </c>
      <c r="D2042" s="60" t="str">
        <f t="shared" si="188"/>
        <v/>
      </c>
      <c r="E2042" s="61" t="str">
        <f>IF(A2042="","",InterestRate/VLOOKUP(PaymentFrqcy,Mapping!$A:$B,2,FALSE))</f>
        <v/>
      </c>
      <c r="F2042" s="62" t="str">
        <f>IF(A2042="","",PMT(E2042,Duration*VLOOKUP(PaymentFrqcy,Mapping!A:B,2,FALSE),LoanAmount,,VLOOKUP(PaymentsDue,Mapping!$A:$B,2,FALSE)))</f>
        <v/>
      </c>
      <c r="G2042" s="62" t="str">
        <f>IF(A2042="","",PPMT(E2042,A2042,Duration*VLOOKUP(PaymentFrqcy,Mapping!A:B,2,FALSE),LoanAmount,,VLOOKUP(PaymentsDue,Mapping!$A:$B,2,FALSE)))</f>
        <v/>
      </c>
      <c r="H2042" s="62" t="str">
        <f>IF(A2042="","",IPMT(E2042,A2042,Duration*VLOOKUP(PaymentFrqcy,Mapping!$A:$B,2,FALSE),LoanAmount,,VLOOKUP(PaymentsDue,Mapping!$A:$B,2,FALSE)))</f>
        <v/>
      </c>
      <c r="I2042" s="58" t="str">
        <f t="shared" si="189"/>
        <v/>
      </c>
      <c r="J2042" s="12" t="str">
        <f t="shared" si="190"/>
        <v/>
      </c>
      <c r="K2042" s="78" t="str">
        <f t="shared" si="191"/>
        <v/>
      </c>
    </row>
    <row r="2043" spans="1:11" x14ac:dyDescent="0.2">
      <c r="A2043" s="12" t="str">
        <f>IFERROR(IF(A2042+1&lt;=Duration*VLOOKUP(PaymentFrqcy,Mapping!A:B,2,FALSE),A2042+1,""),"")</f>
        <v/>
      </c>
      <c r="B2043" s="58" t="str">
        <f t="shared" si="192"/>
        <v/>
      </c>
      <c r="C2043" s="59" t="str">
        <f t="shared" si="187"/>
        <v/>
      </c>
      <c r="D2043" s="60" t="str">
        <f t="shared" si="188"/>
        <v/>
      </c>
      <c r="E2043" s="61" t="str">
        <f>IF(A2043="","",InterestRate/VLOOKUP(PaymentFrqcy,Mapping!$A:$B,2,FALSE))</f>
        <v/>
      </c>
      <c r="F2043" s="62" t="str">
        <f>IF(A2043="","",PMT(E2043,Duration*VLOOKUP(PaymentFrqcy,Mapping!A:B,2,FALSE),LoanAmount,,VLOOKUP(PaymentsDue,Mapping!$A:$B,2,FALSE)))</f>
        <v/>
      </c>
      <c r="G2043" s="62" t="str">
        <f>IF(A2043="","",PPMT(E2043,A2043,Duration*VLOOKUP(PaymentFrqcy,Mapping!A:B,2,FALSE),LoanAmount,,VLOOKUP(PaymentsDue,Mapping!$A:$B,2,FALSE)))</f>
        <v/>
      </c>
      <c r="H2043" s="62" t="str">
        <f>IF(A2043="","",IPMT(E2043,A2043,Duration*VLOOKUP(PaymentFrqcy,Mapping!$A:$B,2,FALSE),LoanAmount,,VLOOKUP(PaymentsDue,Mapping!$A:$B,2,FALSE)))</f>
        <v/>
      </c>
      <c r="I2043" s="58" t="str">
        <f t="shared" si="189"/>
        <v/>
      </c>
      <c r="J2043" s="12" t="str">
        <f t="shared" si="190"/>
        <v/>
      </c>
      <c r="K2043" s="78" t="str">
        <f t="shared" si="191"/>
        <v/>
      </c>
    </row>
    <row r="2044" spans="1:11" x14ac:dyDescent="0.2">
      <c r="A2044" s="12" t="str">
        <f>IFERROR(IF(A2043+1&lt;=Duration*VLOOKUP(PaymentFrqcy,Mapping!A:B,2,FALSE),A2043+1,""),"")</f>
        <v/>
      </c>
      <c r="B2044" s="58" t="str">
        <f t="shared" si="192"/>
        <v/>
      </c>
      <c r="C2044" s="59" t="str">
        <f t="shared" si="187"/>
        <v/>
      </c>
      <c r="D2044" s="60" t="str">
        <f t="shared" si="188"/>
        <v/>
      </c>
      <c r="E2044" s="61" t="str">
        <f>IF(A2044="","",InterestRate/VLOOKUP(PaymentFrqcy,Mapping!$A:$B,2,FALSE))</f>
        <v/>
      </c>
      <c r="F2044" s="62" t="str">
        <f>IF(A2044="","",PMT(E2044,Duration*VLOOKUP(PaymentFrqcy,Mapping!A:B,2,FALSE),LoanAmount,,VLOOKUP(PaymentsDue,Mapping!$A:$B,2,FALSE)))</f>
        <v/>
      </c>
      <c r="G2044" s="62" t="str">
        <f>IF(A2044="","",PPMT(E2044,A2044,Duration*VLOOKUP(PaymentFrqcy,Mapping!A:B,2,FALSE),LoanAmount,,VLOOKUP(PaymentsDue,Mapping!$A:$B,2,FALSE)))</f>
        <v/>
      </c>
      <c r="H2044" s="62" t="str">
        <f>IF(A2044="","",IPMT(E2044,A2044,Duration*VLOOKUP(PaymentFrqcy,Mapping!$A:$B,2,FALSE),LoanAmount,,VLOOKUP(PaymentsDue,Mapping!$A:$B,2,FALSE)))</f>
        <v/>
      </c>
      <c r="I2044" s="58" t="str">
        <f t="shared" si="189"/>
        <v/>
      </c>
      <c r="J2044" s="12" t="str">
        <f t="shared" si="190"/>
        <v/>
      </c>
      <c r="K2044" s="78" t="str">
        <f t="shared" si="191"/>
        <v/>
      </c>
    </row>
    <row r="2045" spans="1:11" x14ac:dyDescent="0.2">
      <c r="A2045" s="12" t="str">
        <f>IFERROR(IF(A2044+1&lt;=Duration*VLOOKUP(PaymentFrqcy,Mapping!A:B,2,FALSE),A2044+1,""),"")</f>
        <v/>
      </c>
      <c r="B2045" s="58" t="str">
        <f t="shared" si="192"/>
        <v/>
      </c>
      <c r="C2045" s="59" t="str">
        <f t="shared" si="187"/>
        <v/>
      </c>
      <c r="D2045" s="60" t="str">
        <f t="shared" si="188"/>
        <v/>
      </c>
      <c r="E2045" s="61" t="str">
        <f>IF(A2045="","",InterestRate/VLOOKUP(PaymentFrqcy,Mapping!$A:$B,2,FALSE))</f>
        <v/>
      </c>
      <c r="F2045" s="62" t="str">
        <f>IF(A2045="","",PMT(E2045,Duration*VLOOKUP(PaymentFrqcy,Mapping!A:B,2,FALSE),LoanAmount,,VLOOKUP(PaymentsDue,Mapping!$A:$B,2,FALSE)))</f>
        <v/>
      </c>
      <c r="G2045" s="62" t="str">
        <f>IF(A2045="","",PPMT(E2045,A2045,Duration*VLOOKUP(PaymentFrqcy,Mapping!A:B,2,FALSE),LoanAmount,,VLOOKUP(PaymentsDue,Mapping!$A:$B,2,FALSE)))</f>
        <v/>
      </c>
      <c r="H2045" s="62" t="str">
        <f>IF(A2045="","",IPMT(E2045,A2045,Duration*VLOOKUP(PaymentFrqcy,Mapping!$A:$B,2,FALSE),LoanAmount,,VLOOKUP(PaymentsDue,Mapping!$A:$B,2,FALSE)))</f>
        <v/>
      </c>
      <c r="I2045" s="58" t="str">
        <f t="shared" si="189"/>
        <v/>
      </c>
      <c r="J2045" s="12" t="str">
        <f t="shared" si="190"/>
        <v/>
      </c>
      <c r="K2045" s="78" t="str">
        <f t="shared" si="191"/>
        <v/>
      </c>
    </row>
    <row r="2046" spans="1:11" x14ac:dyDescent="0.2">
      <c r="A2046" s="12" t="str">
        <f>IFERROR(IF(A2045+1&lt;=Duration*VLOOKUP(PaymentFrqcy,Mapping!A:B,2,FALSE),A2045+1,""),"")</f>
        <v/>
      </c>
      <c r="B2046" s="58" t="str">
        <f t="shared" si="192"/>
        <v/>
      </c>
      <c r="C2046" s="59" t="str">
        <f t="shared" si="187"/>
        <v/>
      </c>
      <c r="D2046" s="60" t="str">
        <f t="shared" si="188"/>
        <v/>
      </c>
      <c r="E2046" s="61" t="str">
        <f>IF(A2046="","",InterestRate/VLOOKUP(PaymentFrqcy,Mapping!$A:$B,2,FALSE))</f>
        <v/>
      </c>
      <c r="F2046" s="62" t="str">
        <f>IF(A2046="","",PMT(E2046,Duration*VLOOKUP(PaymentFrqcy,Mapping!A:B,2,FALSE),LoanAmount,,VLOOKUP(PaymentsDue,Mapping!$A:$B,2,FALSE)))</f>
        <v/>
      </c>
      <c r="G2046" s="62" t="str">
        <f>IF(A2046="","",PPMT(E2046,A2046,Duration*VLOOKUP(PaymentFrqcy,Mapping!A:B,2,FALSE),LoanAmount,,VLOOKUP(PaymentsDue,Mapping!$A:$B,2,FALSE)))</f>
        <v/>
      </c>
      <c r="H2046" s="62" t="str">
        <f>IF(A2046="","",IPMT(E2046,A2046,Duration*VLOOKUP(PaymentFrqcy,Mapping!$A:$B,2,FALSE),LoanAmount,,VLOOKUP(PaymentsDue,Mapping!$A:$B,2,FALSE)))</f>
        <v/>
      </c>
      <c r="I2046" s="58" t="str">
        <f t="shared" si="189"/>
        <v/>
      </c>
      <c r="J2046" s="12" t="str">
        <f t="shared" si="190"/>
        <v/>
      </c>
      <c r="K2046" s="78" t="str">
        <f t="shared" si="191"/>
        <v/>
      </c>
    </row>
    <row r="2047" spans="1:11" x14ac:dyDescent="0.2">
      <c r="A2047" s="12" t="str">
        <f>IFERROR(IF(A2046+1&lt;=Duration*VLOOKUP(PaymentFrqcy,Mapping!A:B,2,FALSE),A2046+1,""),"")</f>
        <v/>
      </c>
      <c r="B2047" s="58" t="str">
        <f t="shared" si="192"/>
        <v/>
      </c>
      <c r="C2047" s="59" t="str">
        <f t="shared" si="187"/>
        <v/>
      </c>
      <c r="D2047" s="60" t="str">
        <f t="shared" si="188"/>
        <v/>
      </c>
      <c r="E2047" s="61" t="str">
        <f>IF(A2047="","",InterestRate/VLOOKUP(PaymentFrqcy,Mapping!$A:$B,2,FALSE))</f>
        <v/>
      </c>
      <c r="F2047" s="62" t="str">
        <f>IF(A2047="","",PMT(E2047,Duration*VLOOKUP(PaymentFrqcy,Mapping!A:B,2,FALSE),LoanAmount,,VLOOKUP(PaymentsDue,Mapping!$A:$B,2,FALSE)))</f>
        <v/>
      </c>
      <c r="G2047" s="62" t="str">
        <f>IF(A2047="","",PPMT(E2047,A2047,Duration*VLOOKUP(PaymentFrqcy,Mapping!A:B,2,FALSE),LoanAmount,,VLOOKUP(PaymentsDue,Mapping!$A:$B,2,FALSE)))</f>
        <v/>
      </c>
      <c r="H2047" s="62" t="str">
        <f>IF(A2047="","",IPMT(E2047,A2047,Duration*VLOOKUP(PaymentFrqcy,Mapping!$A:$B,2,FALSE),LoanAmount,,VLOOKUP(PaymentsDue,Mapping!$A:$B,2,FALSE)))</f>
        <v/>
      </c>
      <c r="I2047" s="58" t="str">
        <f t="shared" si="189"/>
        <v/>
      </c>
      <c r="J2047" s="12" t="str">
        <f t="shared" si="190"/>
        <v/>
      </c>
      <c r="K2047" s="78" t="str">
        <f t="shared" si="191"/>
        <v/>
      </c>
    </row>
    <row r="2048" spans="1:11" x14ac:dyDescent="0.2">
      <c r="A2048" s="12" t="str">
        <f>IFERROR(IF(A2047+1&lt;=Duration*VLOOKUP(PaymentFrqcy,Mapping!A:B,2,FALSE),A2047+1,""),"")</f>
        <v/>
      </c>
      <c r="B2048" s="58" t="str">
        <f t="shared" si="192"/>
        <v/>
      </c>
      <c r="C2048" s="59" t="str">
        <f t="shared" si="187"/>
        <v/>
      </c>
      <c r="D2048" s="60" t="str">
        <f t="shared" si="188"/>
        <v/>
      </c>
      <c r="E2048" s="61" t="str">
        <f>IF(A2048="","",InterestRate/VLOOKUP(PaymentFrqcy,Mapping!$A:$B,2,FALSE))</f>
        <v/>
      </c>
      <c r="F2048" s="62" t="str">
        <f>IF(A2048="","",PMT(E2048,Duration*VLOOKUP(PaymentFrqcy,Mapping!A:B,2,FALSE),LoanAmount,,VLOOKUP(PaymentsDue,Mapping!$A:$B,2,FALSE)))</f>
        <v/>
      </c>
      <c r="G2048" s="62" t="str">
        <f>IF(A2048="","",PPMT(E2048,A2048,Duration*VLOOKUP(PaymentFrqcy,Mapping!A:B,2,FALSE),LoanAmount,,VLOOKUP(PaymentsDue,Mapping!$A:$B,2,FALSE)))</f>
        <v/>
      </c>
      <c r="H2048" s="62" t="str">
        <f>IF(A2048="","",IPMT(E2048,A2048,Duration*VLOOKUP(PaymentFrqcy,Mapping!$A:$B,2,FALSE),LoanAmount,,VLOOKUP(PaymentsDue,Mapping!$A:$B,2,FALSE)))</f>
        <v/>
      </c>
      <c r="I2048" s="58" t="str">
        <f t="shared" si="189"/>
        <v/>
      </c>
      <c r="J2048" s="12" t="str">
        <f t="shared" si="190"/>
        <v/>
      </c>
      <c r="K2048" s="78" t="str">
        <f t="shared" si="191"/>
        <v/>
      </c>
    </row>
    <row r="2049" spans="1:11" x14ac:dyDescent="0.2">
      <c r="A2049" s="12" t="str">
        <f>IFERROR(IF(A2048+1&lt;=Duration*VLOOKUP(PaymentFrqcy,Mapping!A:B,2,FALSE),A2048+1,""),"")</f>
        <v/>
      </c>
      <c r="B2049" s="58" t="str">
        <f t="shared" si="192"/>
        <v/>
      </c>
      <c r="C2049" s="59" t="str">
        <f t="shared" si="187"/>
        <v/>
      </c>
      <c r="D2049" s="60" t="str">
        <f t="shared" si="188"/>
        <v/>
      </c>
      <c r="E2049" s="61" t="str">
        <f>IF(A2049="","",InterestRate/VLOOKUP(PaymentFrqcy,Mapping!$A:$B,2,FALSE))</f>
        <v/>
      </c>
      <c r="F2049" s="62" t="str">
        <f>IF(A2049="","",PMT(E2049,Duration*VLOOKUP(PaymentFrqcy,Mapping!A:B,2,FALSE),LoanAmount,,VLOOKUP(PaymentsDue,Mapping!$A:$B,2,FALSE)))</f>
        <v/>
      </c>
      <c r="G2049" s="62" t="str">
        <f>IF(A2049="","",PPMT(E2049,A2049,Duration*VLOOKUP(PaymentFrqcy,Mapping!A:B,2,FALSE),LoanAmount,,VLOOKUP(PaymentsDue,Mapping!$A:$B,2,FALSE)))</f>
        <v/>
      </c>
      <c r="H2049" s="62" t="str">
        <f>IF(A2049="","",IPMT(E2049,A2049,Duration*VLOOKUP(PaymentFrqcy,Mapping!$A:$B,2,FALSE),LoanAmount,,VLOOKUP(PaymentsDue,Mapping!$A:$B,2,FALSE)))</f>
        <v/>
      </c>
      <c r="I2049" s="58" t="str">
        <f t="shared" si="189"/>
        <v/>
      </c>
      <c r="J2049" s="12" t="str">
        <f t="shared" si="190"/>
        <v/>
      </c>
      <c r="K2049" s="78" t="str">
        <f t="shared" si="191"/>
        <v/>
      </c>
    </row>
    <row r="2050" spans="1:11" x14ac:dyDescent="0.2">
      <c r="A2050" s="12" t="str">
        <f>IFERROR(IF(A2049+1&lt;=Duration*VLOOKUP(PaymentFrqcy,Mapping!A:B,2,FALSE),A2049+1,""),"")</f>
        <v/>
      </c>
      <c r="B2050" s="58" t="str">
        <f t="shared" si="192"/>
        <v/>
      </c>
      <c r="C2050" s="59" t="str">
        <f t="shared" si="187"/>
        <v/>
      </c>
      <c r="D2050" s="60" t="str">
        <f t="shared" si="188"/>
        <v/>
      </c>
      <c r="E2050" s="61" t="str">
        <f>IF(A2050="","",InterestRate/VLOOKUP(PaymentFrqcy,Mapping!$A:$B,2,FALSE))</f>
        <v/>
      </c>
      <c r="F2050" s="62" t="str">
        <f>IF(A2050="","",PMT(E2050,Duration*VLOOKUP(PaymentFrqcy,Mapping!A:B,2,FALSE),LoanAmount,,VLOOKUP(PaymentsDue,Mapping!$A:$B,2,FALSE)))</f>
        <v/>
      </c>
      <c r="G2050" s="62" t="str">
        <f>IF(A2050="","",PPMT(E2050,A2050,Duration*VLOOKUP(PaymentFrqcy,Mapping!A:B,2,FALSE),LoanAmount,,VLOOKUP(PaymentsDue,Mapping!$A:$B,2,FALSE)))</f>
        <v/>
      </c>
      <c r="H2050" s="62" t="str">
        <f>IF(A2050="","",IPMT(E2050,A2050,Duration*VLOOKUP(PaymentFrqcy,Mapping!$A:$B,2,FALSE),LoanAmount,,VLOOKUP(PaymentsDue,Mapping!$A:$B,2,FALSE)))</f>
        <v/>
      </c>
      <c r="I2050" s="58" t="str">
        <f t="shared" si="189"/>
        <v/>
      </c>
      <c r="J2050" s="12" t="str">
        <f t="shared" si="190"/>
        <v/>
      </c>
      <c r="K2050" s="78" t="str">
        <f t="shared" si="191"/>
        <v/>
      </c>
    </row>
    <row r="2051" spans="1:11" x14ac:dyDescent="0.2">
      <c r="A2051" s="12" t="str">
        <f>IFERROR(IF(A2050+1&lt;=Duration*VLOOKUP(PaymentFrqcy,Mapping!A:B,2,FALSE),A2050+1,""),"")</f>
        <v/>
      </c>
      <c r="B2051" s="58" t="str">
        <f t="shared" si="192"/>
        <v/>
      </c>
      <c r="C2051" s="59" t="str">
        <f t="shared" si="187"/>
        <v/>
      </c>
      <c r="D2051" s="60" t="str">
        <f t="shared" si="188"/>
        <v/>
      </c>
      <c r="E2051" s="61" t="str">
        <f>IF(A2051="","",InterestRate/VLOOKUP(PaymentFrqcy,Mapping!$A:$B,2,FALSE))</f>
        <v/>
      </c>
      <c r="F2051" s="62" t="str">
        <f>IF(A2051="","",PMT(E2051,Duration*VLOOKUP(PaymentFrqcy,Mapping!A:B,2,FALSE),LoanAmount,,VLOOKUP(PaymentsDue,Mapping!$A:$B,2,FALSE)))</f>
        <v/>
      </c>
      <c r="G2051" s="62" t="str">
        <f>IF(A2051="","",PPMT(E2051,A2051,Duration*VLOOKUP(PaymentFrqcy,Mapping!A:B,2,FALSE),LoanAmount,,VLOOKUP(PaymentsDue,Mapping!$A:$B,2,FALSE)))</f>
        <v/>
      </c>
      <c r="H2051" s="62" t="str">
        <f>IF(A2051="","",IPMT(E2051,A2051,Duration*VLOOKUP(PaymentFrqcy,Mapping!$A:$B,2,FALSE),LoanAmount,,VLOOKUP(PaymentsDue,Mapping!$A:$B,2,FALSE)))</f>
        <v/>
      </c>
      <c r="I2051" s="58" t="str">
        <f t="shared" si="189"/>
        <v/>
      </c>
      <c r="J2051" s="12" t="str">
        <f t="shared" si="190"/>
        <v/>
      </c>
      <c r="K2051" s="78" t="str">
        <f t="shared" si="191"/>
        <v/>
      </c>
    </row>
    <row r="2052" spans="1:11" x14ac:dyDescent="0.2">
      <c r="A2052" s="12" t="str">
        <f>IFERROR(IF(A2051+1&lt;=Duration*VLOOKUP(PaymentFrqcy,Mapping!A:B,2,FALSE),A2051+1,""),"")</f>
        <v/>
      </c>
      <c r="B2052" s="58" t="str">
        <f t="shared" si="192"/>
        <v/>
      </c>
      <c r="C2052" s="59" t="str">
        <f t="shared" si="187"/>
        <v/>
      </c>
      <c r="D2052" s="60" t="str">
        <f t="shared" si="188"/>
        <v/>
      </c>
      <c r="E2052" s="61" t="str">
        <f>IF(A2052="","",InterestRate/VLOOKUP(PaymentFrqcy,Mapping!$A:$B,2,FALSE))</f>
        <v/>
      </c>
      <c r="F2052" s="62" t="str">
        <f>IF(A2052="","",PMT(E2052,Duration*VLOOKUP(PaymentFrqcy,Mapping!A:B,2,FALSE),LoanAmount,,VLOOKUP(PaymentsDue,Mapping!$A:$B,2,FALSE)))</f>
        <v/>
      </c>
      <c r="G2052" s="62" t="str">
        <f>IF(A2052="","",PPMT(E2052,A2052,Duration*VLOOKUP(PaymentFrqcy,Mapping!A:B,2,FALSE),LoanAmount,,VLOOKUP(PaymentsDue,Mapping!$A:$B,2,FALSE)))</f>
        <v/>
      </c>
      <c r="H2052" s="62" t="str">
        <f>IF(A2052="","",IPMT(E2052,A2052,Duration*VLOOKUP(PaymentFrqcy,Mapping!$A:$B,2,FALSE),LoanAmount,,VLOOKUP(PaymentsDue,Mapping!$A:$B,2,FALSE)))</f>
        <v/>
      </c>
      <c r="I2052" s="58" t="str">
        <f t="shared" si="189"/>
        <v/>
      </c>
      <c r="J2052" s="12" t="str">
        <f t="shared" si="190"/>
        <v/>
      </c>
      <c r="K2052" s="78" t="str">
        <f t="shared" si="191"/>
        <v/>
      </c>
    </row>
    <row r="2053" spans="1:11" x14ac:dyDescent="0.2">
      <c r="A2053" s="12" t="str">
        <f>IFERROR(IF(A2052+1&lt;=Duration*VLOOKUP(PaymentFrqcy,Mapping!A:B,2,FALSE),A2052+1,""),"")</f>
        <v/>
      </c>
      <c r="B2053" s="58" t="str">
        <f t="shared" si="192"/>
        <v/>
      </c>
      <c r="C2053" s="59" t="str">
        <f t="shared" si="187"/>
        <v/>
      </c>
      <c r="D2053" s="60" t="str">
        <f t="shared" si="188"/>
        <v/>
      </c>
      <c r="E2053" s="61" t="str">
        <f>IF(A2053="","",InterestRate/VLOOKUP(PaymentFrqcy,Mapping!$A:$B,2,FALSE))</f>
        <v/>
      </c>
      <c r="F2053" s="62" t="str">
        <f>IF(A2053="","",PMT(E2053,Duration*VLOOKUP(PaymentFrqcy,Mapping!A:B,2,FALSE),LoanAmount,,VLOOKUP(PaymentsDue,Mapping!$A:$B,2,FALSE)))</f>
        <v/>
      </c>
      <c r="G2053" s="62" t="str">
        <f>IF(A2053="","",PPMT(E2053,A2053,Duration*VLOOKUP(PaymentFrqcy,Mapping!A:B,2,FALSE),LoanAmount,,VLOOKUP(PaymentsDue,Mapping!$A:$B,2,FALSE)))</f>
        <v/>
      </c>
      <c r="H2053" s="62" t="str">
        <f>IF(A2053="","",IPMT(E2053,A2053,Duration*VLOOKUP(PaymentFrqcy,Mapping!$A:$B,2,FALSE),LoanAmount,,VLOOKUP(PaymentsDue,Mapping!$A:$B,2,FALSE)))</f>
        <v/>
      </c>
      <c r="I2053" s="58" t="str">
        <f t="shared" si="189"/>
        <v/>
      </c>
      <c r="J2053" s="12" t="str">
        <f t="shared" si="190"/>
        <v/>
      </c>
      <c r="K2053" s="78" t="str">
        <f t="shared" si="191"/>
        <v/>
      </c>
    </row>
    <row r="2054" spans="1:11" x14ac:dyDescent="0.2">
      <c r="A2054" s="12" t="str">
        <f>IFERROR(IF(A2053+1&lt;=Duration*VLOOKUP(PaymentFrqcy,Mapping!A:B,2,FALSE),A2053+1,""),"")</f>
        <v/>
      </c>
      <c r="B2054" s="58" t="str">
        <f t="shared" si="192"/>
        <v/>
      </c>
      <c r="C2054" s="59" t="str">
        <f t="shared" si="187"/>
        <v/>
      </c>
      <c r="D2054" s="60" t="str">
        <f t="shared" si="188"/>
        <v/>
      </c>
      <c r="E2054" s="61" t="str">
        <f>IF(A2054="","",InterestRate/VLOOKUP(PaymentFrqcy,Mapping!$A:$B,2,FALSE))</f>
        <v/>
      </c>
      <c r="F2054" s="62" t="str">
        <f>IF(A2054="","",PMT(E2054,Duration*VLOOKUP(PaymentFrqcy,Mapping!A:B,2,FALSE),LoanAmount,,VLOOKUP(PaymentsDue,Mapping!$A:$B,2,FALSE)))</f>
        <v/>
      </c>
      <c r="G2054" s="62" t="str">
        <f>IF(A2054="","",PPMT(E2054,A2054,Duration*VLOOKUP(PaymentFrqcy,Mapping!A:B,2,FALSE),LoanAmount,,VLOOKUP(PaymentsDue,Mapping!$A:$B,2,FALSE)))</f>
        <v/>
      </c>
      <c r="H2054" s="62" t="str">
        <f>IF(A2054="","",IPMT(E2054,A2054,Duration*VLOOKUP(PaymentFrqcy,Mapping!$A:$B,2,FALSE),LoanAmount,,VLOOKUP(PaymentsDue,Mapping!$A:$B,2,FALSE)))</f>
        <v/>
      </c>
      <c r="I2054" s="58" t="str">
        <f t="shared" si="189"/>
        <v/>
      </c>
      <c r="J2054" s="12" t="str">
        <f t="shared" si="190"/>
        <v/>
      </c>
      <c r="K2054" s="78" t="str">
        <f t="shared" si="191"/>
        <v/>
      </c>
    </row>
    <row r="2055" spans="1:11" x14ac:dyDescent="0.2">
      <c r="A2055" s="12" t="str">
        <f>IFERROR(IF(A2054+1&lt;=Duration*VLOOKUP(PaymentFrqcy,Mapping!A:B,2,FALSE),A2054+1,""),"")</f>
        <v/>
      </c>
      <c r="B2055" s="58" t="str">
        <f t="shared" si="192"/>
        <v/>
      </c>
      <c r="C2055" s="59" t="str">
        <f t="shared" si="187"/>
        <v/>
      </c>
      <c r="D2055" s="60" t="str">
        <f t="shared" si="188"/>
        <v/>
      </c>
      <c r="E2055" s="61" t="str">
        <f>IF(A2055="","",InterestRate/VLOOKUP(PaymentFrqcy,Mapping!$A:$B,2,FALSE))</f>
        <v/>
      </c>
      <c r="F2055" s="62" t="str">
        <f>IF(A2055="","",PMT(E2055,Duration*VLOOKUP(PaymentFrqcy,Mapping!A:B,2,FALSE),LoanAmount,,VLOOKUP(PaymentsDue,Mapping!$A:$B,2,FALSE)))</f>
        <v/>
      </c>
      <c r="G2055" s="62" t="str">
        <f>IF(A2055="","",PPMT(E2055,A2055,Duration*VLOOKUP(PaymentFrqcy,Mapping!A:B,2,FALSE),LoanAmount,,VLOOKUP(PaymentsDue,Mapping!$A:$B,2,FALSE)))</f>
        <v/>
      </c>
      <c r="H2055" s="62" t="str">
        <f>IF(A2055="","",IPMT(E2055,A2055,Duration*VLOOKUP(PaymentFrqcy,Mapping!$A:$B,2,FALSE),LoanAmount,,VLOOKUP(PaymentsDue,Mapping!$A:$B,2,FALSE)))</f>
        <v/>
      </c>
      <c r="I2055" s="58" t="str">
        <f t="shared" si="189"/>
        <v/>
      </c>
      <c r="J2055" s="12" t="str">
        <f t="shared" si="190"/>
        <v/>
      </c>
      <c r="K2055" s="78" t="str">
        <f t="shared" si="191"/>
        <v/>
      </c>
    </row>
    <row r="2056" spans="1:11" x14ac:dyDescent="0.2">
      <c r="A2056" s="12" t="str">
        <f>IFERROR(IF(A2055+1&lt;=Duration*VLOOKUP(PaymentFrqcy,Mapping!A:B,2,FALSE),A2055+1,""),"")</f>
        <v/>
      </c>
      <c r="B2056" s="58" t="str">
        <f t="shared" si="192"/>
        <v/>
      </c>
      <c r="C2056" s="59" t="str">
        <f t="shared" si="187"/>
        <v/>
      </c>
      <c r="D2056" s="60" t="str">
        <f t="shared" si="188"/>
        <v/>
      </c>
      <c r="E2056" s="61" t="str">
        <f>IF(A2056="","",InterestRate/VLOOKUP(PaymentFrqcy,Mapping!$A:$B,2,FALSE))</f>
        <v/>
      </c>
      <c r="F2056" s="62" t="str">
        <f>IF(A2056="","",PMT(E2056,Duration*VLOOKUP(PaymentFrqcy,Mapping!A:B,2,FALSE),LoanAmount,,VLOOKUP(PaymentsDue,Mapping!$A:$B,2,FALSE)))</f>
        <v/>
      </c>
      <c r="G2056" s="62" t="str">
        <f>IF(A2056="","",PPMT(E2056,A2056,Duration*VLOOKUP(PaymentFrqcy,Mapping!A:B,2,FALSE),LoanAmount,,VLOOKUP(PaymentsDue,Mapping!$A:$B,2,FALSE)))</f>
        <v/>
      </c>
      <c r="H2056" s="62" t="str">
        <f>IF(A2056="","",IPMT(E2056,A2056,Duration*VLOOKUP(PaymentFrqcy,Mapping!$A:$B,2,FALSE),LoanAmount,,VLOOKUP(PaymentsDue,Mapping!$A:$B,2,FALSE)))</f>
        <v/>
      </c>
      <c r="I2056" s="58" t="str">
        <f t="shared" si="189"/>
        <v/>
      </c>
      <c r="J2056" s="12" t="str">
        <f t="shared" si="190"/>
        <v/>
      </c>
      <c r="K2056" s="78" t="str">
        <f t="shared" si="191"/>
        <v/>
      </c>
    </row>
    <row r="2057" spans="1:11" x14ac:dyDescent="0.2">
      <c r="A2057" s="12" t="str">
        <f>IFERROR(IF(A2056+1&lt;=Duration*VLOOKUP(PaymentFrqcy,Mapping!A:B,2,FALSE),A2056+1,""),"")</f>
        <v/>
      </c>
      <c r="B2057" s="58" t="str">
        <f t="shared" si="192"/>
        <v/>
      </c>
      <c r="C2057" s="59" t="str">
        <f t="shared" si="187"/>
        <v/>
      </c>
      <c r="D2057" s="60" t="str">
        <f t="shared" si="188"/>
        <v/>
      </c>
      <c r="E2057" s="61" t="str">
        <f>IF(A2057="","",InterestRate/VLOOKUP(PaymentFrqcy,Mapping!$A:$B,2,FALSE))</f>
        <v/>
      </c>
      <c r="F2057" s="62" t="str">
        <f>IF(A2057="","",PMT(E2057,Duration*VLOOKUP(PaymentFrqcy,Mapping!A:B,2,FALSE),LoanAmount,,VLOOKUP(PaymentsDue,Mapping!$A:$B,2,FALSE)))</f>
        <v/>
      </c>
      <c r="G2057" s="62" t="str">
        <f>IF(A2057="","",PPMT(E2057,A2057,Duration*VLOOKUP(PaymentFrqcy,Mapping!A:B,2,FALSE),LoanAmount,,VLOOKUP(PaymentsDue,Mapping!$A:$B,2,FALSE)))</f>
        <v/>
      </c>
      <c r="H2057" s="62" t="str">
        <f>IF(A2057="","",IPMT(E2057,A2057,Duration*VLOOKUP(PaymentFrqcy,Mapping!$A:$B,2,FALSE),LoanAmount,,VLOOKUP(PaymentsDue,Mapping!$A:$B,2,FALSE)))</f>
        <v/>
      </c>
      <c r="I2057" s="58" t="str">
        <f t="shared" si="189"/>
        <v/>
      </c>
      <c r="J2057" s="12" t="str">
        <f t="shared" si="190"/>
        <v/>
      </c>
      <c r="K2057" s="78" t="str">
        <f t="shared" si="191"/>
        <v/>
      </c>
    </row>
    <row r="2058" spans="1:11" x14ac:dyDescent="0.2">
      <c r="A2058" s="12" t="str">
        <f>IFERROR(IF(A2057+1&lt;=Duration*VLOOKUP(PaymentFrqcy,Mapping!A:B,2,FALSE),A2057+1,""),"")</f>
        <v/>
      </c>
      <c r="B2058" s="58" t="str">
        <f t="shared" si="192"/>
        <v/>
      </c>
      <c r="C2058" s="59" t="str">
        <f t="shared" si="187"/>
        <v/>
      </c>
      <c r="D2058" s="60" t="str">
        <f t="shared" si="188"/>
        <v/>
      </c>
      <c r="E2058" s="61" t="str">
        <f>IF(A2058="","",InterestRate/VLOOKUP(PaymentFrqcy,Mapping!$A:$B,2,FALSE))</f>
        <v/>
      </c>
      <c r="F2058" s="62" t="str">
        <f>IF(A2058="","",PMT(E2058,Duration*VLOOKUP(PaymentFrqcy,Mapping!A:B,2,FALSE),LoanAmount,,VLOOKUP(PaymentsDue,Mapping!$A:$B,2,FALSE)))</f>
        <v/>
      </c>
      <c r="G2058" s="62" t="str">
        <f>IF(A2058="","",PPMT(E2058,A2058,Duration*VLOOKUP(PaymentFrqcy,Mapping!A:B,2,FALSE),LoanAmount,,VLOOKUP(PaymentsDue,Mapping!$A:$B,2,FALSE)))</f>
        <v/>
      </c>
      <c r="H2058" s="62" t="str">
        <f>IF(A2058="","",IPMT(E2058,A2058,Duration*VLOOKUP(PaymentFrqcy,Mapping!$A:$B,2,FALSE),LoanAmount,,VLOOKUP(PaymentsDue,Mapping!$A:$B,2,FALSE)))</f>
        <v/>
      </c>
      <c r="I2058" s="58" t="str">
        <f t="shared" si="189"/>
        <v/>
      </c>
      <c r="J2058" s="12" t="str">
        <f t="shared" si="190"/>
        <v/>
      </c>
      <c r="K2058" s="78" t="str">
        <f t="shared" si="191"/>
        <v/>
      </c>
    </row>
    <row r="2059" spans="1:11" x14ac:dyDescent="0.2">
      <c r="A2059" s="12" t="str">
        <f>IFERROR(IF(A2058+1&lt;=Duration*VLOOKUP(PaymentFrqcy,Mapping!A:B,2,FALSE),A2058+1,""),"")</f>
        <v/>
      </c>
      <c r="B2059" s="58" t="str">
        <f t="shared" si="192"/>
        <v/>
      </c>
      <c r="C2059" s="59" t="str">
        <f t="shared" si="187"/>
        <v/>
      </c>
      <c r="D2059" s="60" t="str">
        <f t="shared" si="188"/>
        <v/>
      </c>
      <c r="E2059" s="61" t="str">
        <f>IF(A2059="","",InterestRate/VLOOKUP(PaymentFrqcy,Mapping!$A:$B,2,FALSE))</f>
        <v/>
      </c>
      <c r="F2059" s="62" t="str">
        <f>IF(A2059="","",PMT(E2059,Duration*VLOOKUP(PaymentFrqcy,Mapping!A:B,2,FALSE),LoanAmount,,VLOOKUP(PaymentsDue,Mapping!$A:$B,2,FALSE)))</f>
        <v/>
      </c>
      <c r="G2059" s="62" t="str">
        <f>IF(A2059="","",PPMT(E2059,A2059,Duration*VLOOKUP(PaymentFrqcy,Mapping!A:B,2,FALSE),LoanAmount,,VLOOKUP(PaymentsDue,Mapping!$A:$B,2,FALSE)))</f>
        <v/>
      </c>
      <c r="H2059" s="62" t="str">
        <f>IF(A2059="","",IPMT(E2059,A2059,Duration*VLOOKUP(PaymentFrqcy,Mapping!$A:$B,2,FALSE),LoanAmount,,VLOOKUP(PaymentsDue,Mapping!$A:$B,2,FALSE)))</f>
        <v/>
      </c>
      <c r="I2059" s="58" t="str">
        <f t="shared" si="189"/>
        <v/>
      </c>
      <c r="J2059" s="12" t="str">
        <f t="shared" si="190"/>
        <v/>
      </c>
      <c r="K2059" s="78" t="str">
        <f t="shared" si="191"/>
        <v/>
      </c>
    </row>
    <row r="2060" spans="1:11" x14ac:dyDescent="0.2">
      <c r="A2060" s="12" t="str">
        <f>IFERROR(IF(A2059+1&lt;=Duration*VLOOKUP(PaymentFrqcy,Mapping!A:B,2,FALSE),A2059+1,""),"")</f>
        <v/>
      </c>
      <c r="B2060" s="58" t="str">
        <f t="shared" si="192"/>
        <v/>
      </c>
      <c r="C2060" s="59" t="str">
        <f t="shared" si="187"/>
        <v/>
      </c>
      <c r="D2060" s="60" t="str">
        <f t="shared" si="188"/>
        <v/>
      </c>
      <c r="E2060" s="61" t="str">
        <f>IF(A2060="","",InterestRate/VLOOKUP(PaymentFrqcy,Mapping!$A:$B,2,FALSE))</f>
        <v/>
      </c>
      <c r="F2060" s="62" t="str">
        <f>IF(A2060="","",PMT(E2060,Duration*VLOOKUP(PaymentFrqcy,Mapping!A:B,2,FALSE),LoanAmount,,VLOOKUP(PaymentsDue,Mapping!$A:$B,2,FALSE)))</f>
        <v/>
      </c>
      <c r="G2060" s="62" t="str">
        <f>IF(A2060="","",PPMT(E2060,A2060,Duration*VLOOKUP(PaymentFrqcy,Mapping!A:B,2,FALSE),LoanAmount,,VLOOKUP(PaymentsDue,Mapping!$A:$B,2,FALSE)))</f>
        <v/>
      </c>
      <c r="H2060" s="62" t="str">
        <f>IF(A2060="","",IPMT(E2060,A2060,Duration*VLOOKUP(PaymentFrqcy,Mapping!$A:$B,2,FALSE),LoanAmount,,VLOOKUP(PaymentsDue,Mapping!$A:$B,2,FALSE)))</f>
        <v/>
      </c>
      <c r="I2060" s="58" t="str">
        <f t="shared" si="189"/>
        <v/>
      </c>
      <c r="J2060" s="12" t="str">
        <f t="shared" si="190"/>
        <v/>
      </c>
      <c r="K2060" s="78" t="str">
        <f t="shared" si="191"/>
        <v/>
      </c>
    </row>
    <row r="2061" spans="1:11" x14ac:dyDescent="0.2">
      <c r="A2061" s="12" t="str">
        <f>IFERROR(IF(A2060+1&lt;=Duration*VLOOKUP(PaymentFrqcy,Mapping!A:B,2,FALSE),A2060+1,""),"")</f>
        <v/>
      </c>
      <c r="B2061" s="58" t="str">
        <f t="shared" si="192"/>
        <v/>
      </c>
      <c r="C2061" s="59" t="str">
        <f t="shared" si="187"/>
        <v/>
      </c>
      <c r="D2061" s="60" t="str">
        <f t="shared" si="188"/>
        <v/>
      </c>
      <c r="E2061" s="61" t="str">
        <f>IF(A2061="","",InterestRate/VLOOKUP(PaymentFrqcy,Mapping!$A:$B,2,FALSE))</f>
        <v/>
      </c>
      <c r="F2061" s="62" t="str">
        <f>IF(A2061="","",PMT(E2061,Duration*VLOOKUP(PaymentFrqcy,Mapping!A:B,2,FALSE),LoanAmount,,VLOOKUP(PaymentsDue,Mapping!$A:$B,2,FALSE)))</f>
        <v/>
      </c>
      <c r="G2061" s="62" t="str">
        <f>IF(A2061="","",PPMT(E2061,A2061,Duration*VLOOKUP(PaymentFrqcy,Mapping!A:B,2,FALSE),LoanAmount,,VLOOKUP(PaymentsDue,Mapping!$A:$B,2,FALSE)))</f>
        <v/>
      </c>
      <c r="H2061" s="62" t="str">
        <f>IF(A2061="","",IPMT(E2061,A2061,Duration*VLOOKUP(PaymentFrqcy,Mapping!$A:$B,2,FALSE),LoanAmount,,VLOOKUP(PaymentsDue,Mapping!$A:$B,2,FALSE)))</f>
        <v/>
      </c>
      <c r="I2061" s="58" t="str">
        <f t="shared" si="189"/>
        <v/>
      </c>
      <c r="J2061" s="12" t="str">
        <f t="shared" si="190"/>
        <v/>
      </c>
      <c r="K2061" s="78" t="str">
        <f t="shared" si="191"/>
        <v/>
      </c>
    </row>
    <row r="2062" spans="1:11" x14ac:dyDescent="0.2">
      <c r="A2062" s="12" t="str">
        <f>IFERROR(IF(A2061+1&lt;=Duration*VLOOKUP(PaymentFrqcy,Mapping!A:B,2,FALSE),A2061+1,""),"")</f>
        <v/>
      </c>
      <c r="B2062" s="58" t="str">
        <f t="shared" si="192"/>
        <v/>
      </c>
      <c r="C2062" s="59" t="str">
        <f t="shared" si="187"/>
        <v/>
      </c>
      <c r="D2062" s="60" t="str">
        <f t="shared" si="188"/>
        <v/>
      </c>
      <c r="E2062" s="61" t="str">
        <f>IF(A2062="","",InterestRate/VLOOKUP(PaymentFrqcy,Mapping!$A:$B,2,FALSE))</f>
        <v/>
      </c>
      <c r="F2062" s="62" t="str">
        <f>IF(A2062="","",PMT(E2062,Duration*VLOOKUP(PaymentFrqcy,Mapping!A:B,2,FALSE),LoanAmount,,VLOOKUP(PaymentsDue,Mapping!$A:$B,2,FALSE)))</f>
        <v/>
      </c>
      <c r="G2062" s="62" t="str">
        <f>IF(A2062="","",PPMT(E2062,A2062,Duration*VLOOKUP(PaymentFrqcy,Mapping!A:B,2,FALSE),LoanAmount,,VLOOKUP(PaymentsDue,Mapping!$A:$B,2,FALSE)))</f>
        <v/>
      </c>
      <c r="H2062" s="62" t="str">
        <f>IF(A2062="","",IPMT(E2062,A2062,Duration*VLOOKUP(PaymentFrqcy,Mapping!$A:$B,2,FALSE),LoanAmount,,VLOOKUP(PaymentsDue,Mapping!$A:$B,2,FALSE)))</f>
        <v/>
      </c>
      <c r="I2062" s="58" t="str">
        <f t="shared" si="189"/>
        <v/>
      </c>
      <c r="J2062" s="12" t="str">
        <f t="shared" si="190"/>
        <v/>
      </c>
      <c r="K2062" s="78" t="str">
        <f t="shared" si="191"/>
        <v/>
      </c>
    </row>
    <row r="2063" spans="1:11" x14ac:dyDescent="0.2">
      <c r="A2063" s="12" t="str">
        <f>IFERROR(IF(A2062+1&lt;=Duration*VLOOKUP(PaymentFrqcy,Mapping!A:B,2,FALSE),A2062+1,""),"")</f>
        <v/>
      </c>
      <c r="B2063" s="58" t="str">
        <f t="shared" si="192"/>
        <v/>
      </c>
      <c r="C2063" s="59" t="str">
        <f t="shared" si="187"/>
        <v/>
      </c>
      <c r="D2063" s="60" t="str">
        <f t="shared" si="188"/>
        <v/>
      </c>
      <c r="E2063" s="61" t="str">
        <f>IF(A2063="","",InterestRate/VLOOKUP(PaymentFrqcy,Mapping!$A:$B,2,FALSE))</f>
        <v/>
      </c>
      <c r="F2063" s="62" t="str">
        <f>IF(A2063="","",PMT(E2063,Duration*VLOOKUP(PaymentFrqcy,Mapping!A:B,2,FALSE),LoanAmount,,VLOOKUP(PaymentsDue,Mapping!$A:$B,2,FALSE)))</f>
        <v/>
      </c>
      <c r="G2063" s="62" t="str">
        <f>IF(A2063="","",PPMT(E2063,A2063,Duration*VLOOKUP(PaymentFrqcy,Mapping!A:B,2,FALSE),LoanAmount,,VLOOKUP(PaymentsDue,Mapping!$A:$B,2,FALSE)))</f>
        <v/>
      </c>
      <c r="H2063" s="62" t="str">
        <f>IF(A2063="","",IPMT(E2063,A2063,Duration*VLOOKUP(PaymentFrqcy,Mapping!$A:$B,2,FALSE),LoanAmount,,VLOOKUP(PaymentsDue,Mapping!$A:$B,2,FALSE)))</f>
        <v/>
      </c>
      <c r="I2063" s="58" t="str">
        <f t="shared" si="189"/>
        <v/>
      </c>
      <c r="J2063" s="12" t="str">
        <f t="shared" si="190"/>
        <v/>
      </c>
      <c r="K2063" s="78" t="str">
        <f t="shared" si="191"/>
        <v/>
      </c>
    </row>
    <row r="2064" spans="1:11" x14ac:dyDescent="0.2">
      <c r="A2064" s="12" t="str">
        <f>IFERROR(IF(A2063+1&lt;=Duration*VLOOKUP(PaymentFrqcy,Mapping!A:B,2,FALSE),A2063+1,""),"")</f>
        <v/>
      </c>
      <c r="B2064" s="58" t="str">
        <f t="shared" si="192"/>
        <v/>
      </c>
      <c r="C2064" s="59" t="str">
        <f t="shared" si="187"/>
        <v/>
      </c>
      <c r="D2064" s="60" t="str">
        <f t="shared" si="188"/>
        <v/>
      </c>
      <c r="E2064" s="61" t="str">
        <f>IF(A2064="","",InterestRate/VLOOKUP(PaymentFrqcy,Mapping!$A:$B,2,FALSE))</f>
        <v/>
      </c>
      <c r="F2064" s="62" t="str">
        <f>IF(A2064="","",PMT(E2064,Duration*VLOOKUP(PaymentFrqcy,Mapping!A:B,2,FALSE),LoanAmount,,VLOOKUP(PaymentsDue,Mapping!$A:$B,2,FALSE)))</f>
        <v/>
      </c>
      <c r="G2064" s="62" t="str">
        <f>IF(A2064="","",PPMT(E2064,A2064,Duration*VLOOKUP(PaymentFrqcy,Mapping!A:B,2,FALSE),LoanAmount,,VLOOKUP(PaymentsDue,Mapping!$A:$B,2,FALSE)))</f>
        <v/>
      </c>
      <c r="H2064" s="62" t="str">
        <f>IF(A2064="","",IPMT(E2064,A2064,Duration*VLOOKUP(PaymentFrqcy,Mapping!$A:$B,2,FALSE),LoanAmount,,VLOOKUP(PaymentsDue,Mapping!$A:$B,2,FALSE)))</f>
        <v/>
      </c>
      <c r="I2064" s="58" t="str">
        <f t="shared" si="189"/>
        <v/>
      </c>
      <c r="J2064" s="12" t="str">
        <f t="shared" si="190"/>
        <v/>
      </c>
      <c r="K2064" s="78" t="str">
        <f t="shared" si="191"/>
        <v/>
      </c>
    </row>
    <row r="2065" spans="1:11" x14ac:dyDescent="0.2">
      <c r="A2065" s="12" t="str">
        <f>IFERROR(IF(A2064+1&lt;=Duration*VLOOKUP(PaymentFrqcy,Mapping!A:B,2,FALSE),A2064+1,""),"")</f>
        <v/>
      </c>
      <c r="B2065" s="58" t="str">
        <f t="shared" si="192"/>
        <v/>
      </c>
      <c r="C2065" s="59" t="str">
        <f t="shared" si="187"/>
        <v/>
      </c>
      <c r="D2065" s="60" t="str">
        <f t="shared" si="188"/>
        <v/>
      </c>
      <c r="E2065" s="61" t="str">
        <f>IF(A2065="","",InterestRate/VLOOKUP(PaymentFrqcy,Mapping!$A:$B,2,FALSE))</f>
        <v/>
      </c>
      <c r="F2065" s="62" t="str">
        <f>IF(A2065="","",PMT(E2065,Duration*VLOOKUP(PaymentFrqcy,Mapping!A:B,2,FALSE),LoanAmount,,VLOOKUP(PaymentsDue,Mapping!$A:$B,2,FALSE)))</f>
        <v/>
      </c>
      <c r="G2065" s="62" t="str">
        <f>IF(A2065="","",PPMT(E2065,A2065,Duration*VLOOKUP(PaymentFrqcy,Mapping!A:B,2,FALSE),LoanAmount,,VLOOKUP(PaymentsDue,Mapping!$A:$B,2,FALSE)))</f>
        <v/>
      </c>
      <c r="H2065" s="62" t="str">
        <f>IF(A2065="","",IPMT(E2065,A2065,Duration*VLOOKUP(PaymentFrqcy,Mapping!$A:$B,2,FALSE),LoanAmount,,VLOOKUP(PaymentsDue,Mapping!$A:$B,2,FALSE)))</f>
        <v/>
      </c>
      <c r="I2065" s="58" t="str">
        <f t="shared" si="189"/>
        <v/>
      </c>
      <c r="J2065" s="12" t="str">
        <f t="shared" si="190"/>
        <v/>
      </c>
      <c r="K2065" s="78" t="str">
        <f t="shared" si="191"/>
        <v/>
      </c>
    </row>
    <row r="2066" spans="1:11" x14ac:dyDescent="0.2">
      <c r="A2066" s="12" t="str">
        <f>IFERROR(IF(A2065+1&lt;=Duration*VLOOKUP(PaymentFrqcy,Mapping!A:B,2,FALSE),A2065+1,""),"")</f>
        <v/>
      </c>
      <c r="B2066" s="58" t="str">
        <f t="shared" si="192"/>
        <v/>
      </c>
      <c r="C2066" s="59" t="str">
        <f t="shared" si="187"/>
        <v/>
      </c>
      <c r="D2066" s="60" t="str">
        <f t="shared" si="188"/>
        <v/>
      </c>
      <c r="E2066" s="61" t="str">
        <f>IF(A2066="","",InterestRate/VLOOKUP(PaymentFrqcy,Mapping!$A:$B,2,FALSE))</f>
        <v/>
      </c>
      <c r="F2066" s="62" t="str">
        <f>IF(A2066="","",PMT(E2066,Duration*VLOOKUP(PaymentFrqcy,Mapping!A:B,2,FALSE),LoanAmount,,VLOOKUP(PaymentsDue,Mapping!$A:$B,2,FALSE)))</f>
        <v/>
      </c>
      <c r="G2066" s="62" t="str">
        <f>IF(A2066="","",PPMT(E2066,A2066,Duration*VLOOKUP(PaymentFrqcy,Mapping!A:B,2,FALSE),LoanAmount,,VLOOKUP(PaymentsDue,Mapping!$A:$B,2,FALSE)))</f>
        <v/>
      </c>
      <c r="H2066" s="62" t="str">
        <f>IF(A2066="","",IPMT(E2066,A2066,Duration*VLOOKUP(PaymentFrqcy,Mapping!$A:$B,2,FALSE),LoanAmount,,VLOOKUP(PaymentsDue,Mapping!$A:$B,2,FALSE)))</f>
        <v/>
      </c>
      <c r="I2066" s="58" t="str">
        <f t="shared" si="189"/>
        <v/>
      </c>
      <c r="J2066" s="12" t="str">
        <f t="shared" si="190"/>
        <v/>
      </c>
      <c r="K2066" s="78" t="str">
        <f t="shared" si="191"/>
        <v/>
      </c>
    </row>
    <row r="2067" spans="1:11" x14ac:dyDescent="0.2">
      <c r="A2067" s="12" t="str">
        <f>IFERROR(IF(A2066+1&lt;=Duration*VLOOKUP(PaymentFrqcy,Mapping!A:B,2,FALSE),A2066+1,""),"")</f>
        <v/>
      </c>
      <c r="B2067" s="58" t="str">
        <f t="shared" si="192"/>
        <v/>
      </c>
      <c r="C2067" s="59" t="str">
        <f t="shared" si="187"/>
        <v/>
      </c>
      <c r="D2067" s="60" t="str">
        <f t="shared" si="188"/>
        <v/>
      </c>
      <c r="E2067" s="61" t="str">
        <f>IF(A2067="","",InterestRate/VLOOKUP(PaymentFrqcy,Mapping!$A:$B,2,FALSE))</f>
        <v/>
      </c>
      <c r="F2067" s="62" t="str">
        <f>IF(A2067="","",PMT(E2067,Duration*VLOOKUP(PaymentFrqcy,Mapping!A:B,2,FALSE),LoanAmount,,VLOOKUP(PaymentsDue,Mapping!$A:$B,2,FALSE)))</f>
        <v/>
      </c>
      <c r="G2067" s="62" t="str">
        <f>IF(A2067="","",PPMT(E2067,A2067,Duration*VLOOKUP(PaymentFrqcy,Mapping!A:B,2,FALSE),LoanAmount,,VLOOKUP(PaymentsDue,Mapping!$A:$B,2,FALSE)))</f>
        <v/>
      </c>
      <c r="H2067" s="62" t="str">
        <f>IF(A2067="","",IPMT(E2067,A2067,Duration*VLOOKUP(PaymentFrqcy,Mapping!$A:$B,2,FALSE),LoanAmount,,VLOOKUP(PaymentsDue,Mapping!$A:$B,2,FALSE)))</f>
        <v/>
      </c>
      <c r="I2067" s="58" t="str">
        <f t="shared" si="189"/>
        <v/>
      </c>
      <c r="J2067" s="12" t="str">
        <f t="shared" si="190"/>
        <v/>
      </c>
      <c r="K2067" s="78" t="str">
        <f t="shared" si="191"/>
        <v/>
      </c>
    </row>
    <row r="2068" spans="1:11" x14ac:dyDescent="0.2">
      <c r="A2068" s="12" t="str">
        <f>IFERROR(IF(A2067+1&lt;=Duration*VLOOKUP(PaymentFrqcy,Mapping!A:B,2,FALSE),A2067+1,""),"")</f>
        <v/>
      </c>
      <c r="B2068" s="58" t="str">
        <f t="shared" si="192"/>
        <v/>
      </c>
      <c r="C2068" s="59" t="str">
        <f t="shared" si="187"/>
        <v/>
      </c>
      <c r="D2068" s="60" t="str">
        <f t="shared" si="188"/>
        <v/>
      </c>
      <c r="E2068" s="61" t="str">
        <f>IF(A2068="","",InterestRate/VLOOKUP(PaymentFrqcy,Mapping!$A:$B,2,FALSE))</f>
        <v/>
      </c>
      <c r="F2068" s="62" t="str">
        <f>IF(A2068="","",PMT(E2068,Duration*VLOOKUP(PaymentFrqcy,Mapping!A:B,2,FALSE),LoanAmount,,VLOOKUP(PaymentsDue,Mapping!$A:$B,2,FALSE)))</f>
        <v/>
      </c>
      <c r="G2068" s="62" t="str">
        <f>IF(A2068="","",PPMT(E2068,A2068,Duration*VLOOKUP(PaymentFrqcy,Mapping!A:B,2,FALSE),LoanAmount,,VLOOKUP(PaymentsDue,Mapping!$A:$B,2,FALSE)))</f>
        <v/>
      </c>
      <c r="H2068" s="62" t="str">
        <f>IF(A2068="","",IPMT(E2068,A2068,Duration*VLOOKUP(PaymentFrqcy,Mapping!$A:$B,2,FALSE),LoanAmount,,VLOOKUP(PaymentsDue,Mapping!$A:$B,2,FALSE)))</f>
        <v/>
      </c>
      <c r="I2068" s="58" t="str">
        <f t="shared" si="189"/>
        <v/>
      </c>
      <c r="J2068" s="12" t="str">
        <f t="shared" si="190"/>
        <v/>
      </c>
      <c r="K2068" s="78" t="str">
        <f t="shared" si="191"/>
        <v/>
      </c>
    </row>
    <row r="2069" spans="1:11" x14ac:dyDescent="0.2">
      <c r="A2069" s="12" t="str">
        <f>IFERROR(IF(A2068+1&lt;=Duration*VLOOKUP(PaymentFrqcy,Mapping!A:B,2,FALSE),A2068+1,""),"")</f>
        <v/>
      </c>
      <c r="B2069" s="58" t="str">
        <f t="shared" si="192"/>
        <v/>
      </c>
      <c r="C2069" s="59" t="str">
        <f t="shared" si="187"/>
        <v/>
      </c>
      <c r="D2069" s="60" t="str">
        <f t="shared" si="188"/>
        <v/>
      </c>
      <c r="E2069" s="61" t="str">
        <f>IF(A2069="","",InterestRate/VLOOKUP(PaymentFrqcy,Mapping!$A:$B,2,FALSE))</f>
        <v/>
      </c>
      <c r="F2069" s="62" t="str">
        <f>IF(A2069="","",PMT(E2069,Duration*VLOOKUP(PaymentFrqcy,Mapping!A:B,2,FALSE),LoanAmount,,VLOOKUP(PaymentsDue,Mapping!$A:$B,2,FALSE)))</f>
        <v/>
      </c>
      <c r="G2069" s="62" t="str">
        <f>IF(A2069="","",PPMT(E2069,A2069,Duration*VLOOKUP(PaymentFrqcy,Mapping!A:B,2,FALSE),LoanAmount,,VLOOKUP(PaymentsDue,Mapping!$A:$B,2,FALSE)))</f>
        <v/>
      </c>
      <c r="H2069" s="62" t="str">
        <f>IF(A2069="","",IPMT(E2069,A2069,Duration*VLOOKUP(PaymentFrqcy,Mapping!$A:$B,2,FALSE),LoanAmount,,VLOOKUP(PaymentsDue,Mapping!$A:$B,2,FALSE)))</f>
        <v/>
      </c>
      <c r="I2069" s="58" t="str">
        <f t="shared" si="189"/>
        <v/>
      </c>
      <c r="J2069" s="12" t="str">
        <f t="shared" si="190"/>
        <v/>
      </c>
      <c r="K2069" s="78" t="str">
        <f t="shared" si="191"/>
        <v/>
      </c>
    </row>
    <row r="2070" spans="1:11" x14ac:dyDescent="0.2">
      <c r="A2070" s="12" t="str">
        <f>IFERROR(IF(A2069+1&lt;=Duration*VLOOKUP(PaymentFrqcy,Mapping!A:B,2,FALSE),A2069+1,""),"")</f>
        <v/>
      </c>
      <c r="B2070" s="58" t="str">
        <f t="shared" si="192"/>
        <v/>
      </c>
      <c r="C2070" s="59" t="str">
        <f t="shared" si="187"/>
        <v/>
      </c>
      <c r="D2070" s="60" t="str">
        <f t="shared" si="188"/>
        <v/>
      </c>
      <c r="E2070" s="61" t="str">
        <f>IF(A2070="","",InterestRate/VLOOKUP(PaymentFrqcy,Mapping!$A:$B,2,FALSE))</f>
        <v/>
      </c>
      <c r="F2070" s="62" t="str">
        <f>IF(A2070="","",PMT(E2070,Duration*VLOOKUP(PaymentFrqcy,Mapping!A:B,2,FALSE),LoanAmount,,VLOOKUP(PaymentsDue,Mapping!$A:$B,2,FALSE)))</f>
        <v/>
      </c>
      <c r="G2070" s="62" t="str">
        <f>IF(A2070="","",PPMT(E2070,A2070,Duration*VLOOKUP(PaymentFrqcy,Mapping!A:B,2,FALSE),LoanAmount,,VLOOKUP(PaymentsDue,Mapping!$A:$B,2,FALSE)))</f>
        <v/>
      </c>
      <c r="H2070" s="62" t="str">
        <f>IF(A2070="","",IPMT(E2070,A2070,Duration*VLOOKUP(PaymentFrqcy,Mapping!$A:$B,2,FALSE),LoanAmount,,VLOOKUP(PaymentsDue,Mapping!$A:$B,2,FALSE)))</f>
        <v/>
      </c>
      <c r="I2070" s="58" t="str">
        <f t="shared" si="189"/>
        <v/>
      </c>
      <c r="J2070" s="12" t="str">
        <f t="shared" si="190"/>
        <v/>
      </c>
      <c r="K2070" s="78" t="str">
        <f t="shared" si="191"/>
        <v/>
      </c>
    </row>
    <row r="2071" spans="1:11" x14ac:dyDescent="0.2">
      <c r="A2071" s="12" t="str">
        <f>IFERROR(IF(A2070+1&lt;=Duration*VLOOKUP(PaymentFrqcy,Mapping!A:B,2,FALSE),A2070+1,""),"")</f>
        <v/>
      </c>
      <c r="B2071" s="58" t="str">
        <f t="shared" si="192"/>
        <v/>
      </c>
      <c r="C2071" s="59" t="str">
        <f t="shared" si="187"/>
        <v/>
      </c>
      <c r="D2071" s="60" t="str">
        <f t="shared" si="188"/>
        <v/>
      </c>
      <c r="E2071" s="61" t="str">
        <f>IF(A2071="","",InterestRate/VLOOKUP(PaymentFrqcy,Mapping!$A:$B,2,FALSE))</f>
        <v/>
      </c>
      <c r="F2071" s="62" t="str">
        <f>IF(A2071="","",PMT(E2071,Duration*VLOOKUP(PaymentFrqcy,Mapping!A:B,2,FALSE),LoanAmount,,VLOOKUP(PaymentsDue,Mapping!$A:$B,2,FALSE)))</f>
        <v/>
      </c>
      <c r="G2071" s="62" t="str">
        <f>IF(A2071="","",PPMT(E2071,A2071,Duration*VLOOKUP(PaymentFrqcy,Mapping!A:B,2,FALSE),LoanAmount,,VLOOKUP(PaymentsDue,Mapping!$A:$B,2,FALSE)))</f>
        <v/>
      </c>
      <c r="H2071" s="62" t="str">
        <f>IF(A2071="","",IPMT(E2071,A2071,Duration*VLOOKUP(PaymentFrqcy,Mapping!$A:$B,2,FALSE),LoanAmount,,VLOOKUP(PaymentsDue,Mapping!$A:$B,2,FALSE)))</f>
        <v/>
      </c>
      <c r="I2071" s="58" t="str">
        <f t="shared" si="189"/>
        <v/>
      </c>
      <c r="J2071" s="12" t="str">
        <f t="shared" si="190"/>
        <v/>
      </c>
      <c r="K2071" s="78" t="str">
        <f t="shared" si="191"/>
        <v/>
      </c>
    </row>
    <row r="2072" spans="1:11" x14ac:dyDescent="0.2">
      <c r="A2072" s="12" t="str">
        <f>IFERROR(IF(A2071+1&lt;=Duration*VLOOKUP(PaymentFrqcy,Mapping!A:B,2,FALSE),A2071+1,""),"")</f>
        <v/>
      </c>
      <c r="B2072" s="58" t="str">
        <f t="shared" si="192"/>
        <v/>
      </c>
      <c r="C2072" s="59" t="str">
        <f t="shared" si="187"/>
        <v/>
      </c>
      <c r="D2072" s="60" t="str">
        <f t="shared" si="188"/>
        <v/>
      </c>
      <c r="E2072" s="61" t="str">
        <f>IF(A2072="","",InterestRate/VLOOKUP(PaymentFrqcy,Mapping!$A:$B,2,FALSE))</f>
        <v/>
      </c>
      <c r="F2072" s="62" t="str">
        <f>IF(A2072="","",PMT(E2072,Duration*VLOOKUP(PaymentFrqcy,Mapping!A:B,2,FALSE),LoanAmount,,VLOOKUP(PaymentsDue,Mapping!$A:$B,2,FALSE)))</f>
        <v/>
      </c>
      <c r="G2072" s="62" t="str">
        <f>IF(A2072="","",PPMT(E2072,A2072,Duration*VLOOKUP(PaymentFrqcy,Mapping!A:B,2,FALSE),LoanAmount,,VLOOKUP(PaymentsDue,Mapping!$A:$B,2,FALSE)))</f>
        <v/>
      </c>
      <c r="H2072" s="62" t="str">
        <f>IF(A2072="","",IPMT(E2072,A2072,Duration*VLOOKUP(PaymentFrqcy,Mapping!$A:$B,2,FALSE),LoanAmount,,VLOOKUP(PaymentsDue,Mapping!$A:$B,2,FALSE)))</f>
        <v/>
      </c>
      <c r="I2072" s="58" t="str">
        <f t="shared" si="189"/>
        <v/>
      </c>
      <c r="J2072" s="12" t="str">
        <f t="shared" si="190"/>
        <v/>
      </c>
      <c r="K2072" s="78" t="str">
        <f t="shared" si="191"/>
        <v/>
      </c>
    </row>
    <row r="2073" spans="1:11" x14ac:dyDescent="0.2">
      <c r="A2073" s="12" t="str">
        <f>IFERROR(IF(A2072+1&lt;=Duration*VLOOKUP(PaymentFrqcy,Mapping!A:B,2,FALSE),A2072+1,""),"")</f>
        <v/>
      </c>
      <c r="B2073" s="58" t="str">
        <f t="shared" si="192"/>
        <v/>
      </c>
      <c r="C2073" s="59" t="str">
        <f t="shared" si="187"/>
        <v/>
      </c>
      <c r="D2073" s="60" t="str">
        <f t="shared" si="188"/>
        <v/>
      </c>
      <c r="E2073" s="61" t="str">
        <f>IF(A2073="","",InterestRate/VLOOKUP(PaymentFrqcy,Mapping!$A:$B,2,FALSE))</f>
        <v/>
      </c>
      <c r="F2073" s="62" t="str">
        <f>IF(A2073="","",PMT(E2073,Duration*VLOOKUP(PaymentFrqcy,Mapping!A:B,2,FALSE),LoanAmount,,VLOOKUP(PaymentsDue,Mapping!$A:$B,2,FALSE)))</f>
        <v/>
      </c>
      <c r="G2073" s="62" t="str">
        <f>IF(A2073="","",PPMT(E2073,A2073,Duration*VLOOKUP(PaymentFrqcy,Mapping!A:B,2,FALSE),LoanAmount,,VLOOKUP(PaymentsDue,Mapping!$A:$B,2,FALSE)))</f>
        <v/>
      </c>
      <c r="H2073" s="62" t="str">
        <f>IF(A2073="","",IPMT(E2073,A2073,Duration*VLOOKUP(PaymentFrqcy,Mapping!$A:$B,2,FALSE),LoanAmount,,VLOOKUP(PaymentsDue,Mapping!$A:$B,2,FALSE)))</f>
        <v/>
      </c>
      <c r="I2073" s="58" t="str">
        <f t="shared" si="189"/>
        <v/>
      </c>
      <c r="J2073" s="12" t="str">
        <f t="shared" si="190"/>
        <v/>
      </c>
      <c r="K2073" s="78" t="str">
        <f t="shared" si="191"/>
        <v/>
      </c>
    </row>
    <row r="2074" spans="1:11" x14ac:dyDescent="0.2">
      <c r="A2074" s="12" t="str">
        <f>IFERROR(IF(A2073+1&lt;=Duration*VLOOKUP(PaymentFrqcy,Mapping!A:B,2,FALSE),A2073+1,""),"")</f>
        <v/>
      </c>
      <c r="B2074" s="58" t="str">
        <f t="shared" si="192"/>
        <v/>
      </c>
      <c r="C2074" s="59" t="str">
        <f t="shared" si="187"/>
        <v/>
      </c>
      <c r="D2074" s="60" t="str">
        <f t="shared" si="188"/>
        <v/>
      </c>
      <c r="E2074" s="61" t="str">
        <f>IF(A2074="","",InterestRate/VLOOKUP(PaymentFrqcy,Mapping!$A:$B,2,FALSE))</f>
        <v/>
      </c>
      <c r="F2074" s="62" t="str">
        <f>IF(A2074="","",PMT(E2074,Duration*VLOOKUP(PaymentFrqcy,Mapping!A:B,2,FALSE),LoanAmount,,VLOOKUP(PaymentsDue,Mapping!$A:$B,2,FALSE)))</f>
        <v/>
      </c>
      <c r="G2074" s="62" t="str">
        <f>IF(A2074="","",PPMT(E2074,A2074,Duration*VLOOKUP(PaymentFrqcy,Mapping!A:B,2,FALSE),LoanAmount,,VLOOKUP(PaymentsDue,Mapping!$A:$B,2,FALSE)))</f>
        <v/>
      </c>
      <c r="H2074" s="62" t="str">
        <f>IF(A2074="","",IPMT(E2074,A2074,Duration*VLOOKUP(PaymentFrqcy,Mapping!$A:$B,2,FALSE),LoanAmount,,VLOOKUP(PaymentsDue,Mapping!$A:$B,2,FALSE)))</f>
        <v/>
      </c>
      <c r="I2074" s="58" t="str">
        <f t="shared" si="189"/>
        <v/>
      </c>
      <c r="J2074" s="12" t="str">
        <f t="shared" si="190"/>
        <v/>
      </c>
      <c r="K2074" s="78" t="str">
        <f t="shared" si="191"/>
        <v/>
      </c>
    </row>
    <row r="2075" spans="1:11" x14ac:dyDescent="0.2">
      <c r="A2075" s="12" t="str">
        <f>IFERROR(IF(A2074+1&lt;=Duration*VLOOKUP(PaymentFrqcy,Mapping!A:B,2,FALSE),A2074+1,""),"")</f>
        <v/>
      </c>
      <c r="B2075" s="58" t="str">
        <f t="shared" si="192"/>
        <v/>
      </c>
      <c r="C2075" s="59" t="str">
        <f t="shared" si="187"/>
        <v/>
      </c>
      <c r="D2075" s="60" t="str">
        <f t="shared" si="188"/>
        <v/>
      </c>
      <c r="E2075" s="61" t="str">
        <f>IF(A2075="","",InterestRate/VLOOKUP(PaymentFrqcy,Mapping!$A:$B,2,FALSE))</f>
        <v/>
      </c>
      <c r="F2075" s="62" t="str">
        <f>IF(A2075="","",PMT(E2075,Duration*VLOOKUP(PaymentFrqcy,Mapping!A:B,2,FALSE),LoanAmount,,VLOOKUP(PaymentsDue,Mapping!$A:$B,2,FALSE)))</f>
        <v/>
      </c>
      <c r="G2075" s="62" t="str">
        <f>IF(A2075="","",PPMT(E2075,A2075,Duration*VLOOKUP(PaymentFrqcy,Mapping!A:B,2,FALSE),LoanAmount,,VLOOKUP(PaymentsDue,Mapping!$A:$B,2,FALSE)))</f>
        <v/>
      </c>
      <c r="H2075" s="62" t="str">
        <f>IF(A2075="","",IPMT(E2075,A2075,Duration*VLOOKUP(PaymentFrqcy,Mapping!$A:$B,2,FALSE),LoanAmount,,VLOOKUP(PaymentsDue,Mapping!$A:$B,2,FALSE)))</f>
        <v/>
      </c>
      <c r="I2075" s="58" t="str">
        <f t="shared" si="189"/>
        <v/>
      </c>
      <c r="J2075" s="12" t="str">
        <f t="shared" si="190"/>
        <v/>
      </c>
      <c r="K2075" s="78" t="str">
        <f t="shared" si="191"/>
        <v/>
      </c>
    </row>
    <row r="2076" spans="1:11" x14ac:dyDescent="0.2">
      <c r="A2076" s="12" t="str">
        <f>IFERROR(IF(A2075+1&lt;=Duration*VLOOKUP(PaymentFrqcy,Mapping!A:B,2,FALSE),A2075+1,""),"")</f>
        <v/>
      </c>
      <c r="B2076" s="58" t="str">
        <f t="shared" si="192"/>
        <v/>
      </c>
      <c r="C2076" s="59" t="str">
        <f t="shared" si="187"/>
        <v/>
      </c>
      <c r="D2076" s="60" t="str">
        <f t="shared" si="188"/>
        <v/>
      </c>
      <c r="E2076" s="61" t="str">
        <f>IF(A2076="","",InterestRate/VLOOKUP(PaymentFrqcy,Mapping!$A:$B,2,FALSE))</f>
        <v/>
      </c>
      <c r="F2076" s="62" t="str">
        <f>IF(A2076="","",PMT(E2076,Duration*VLOOKUP(PaymentFrqcy,Mapping!A:B,2,FALSE),LoanAmount,,VLOOKUP(PaymentsDue,Mapping!$A:$B,2,FALSE)))</f>
        <v/>
      </c>
      <c r="G2076" s="62" t="str">
        <f>IF(A2076="","",PPMT(E2076,A2076,Duration*VLOOKUP(PaymentFrqcy,Mapping!A:B,2,FALSE),LoanAmount,,VLOOKUP(PaymentsDue,Mapping!$A:$B,2,FALSE)))</f>
        <v/>
      </c>
      <c r="H2076" s="62" t="str">
        <f>IF(A2076="","",IPMT(E2076,A2076,Duration*VLOOKUP(PaymentFrqcy,Mapping!$A:$B,2,FALSE),LoanAmount,,VLOOKUP(PaymentsDue,Mapping!$A:$B,2,FALSE)))</f>
        <v/>
      </c>
      <c r="I2076" s="58" t="str">
        <f t="shared" si="189"/>
        <v/>
      </c>
      <c r="J2076" s="12" t="str">
        <f t="shared" si="190"/>
        <v/>
      </c>
      <c r="K2076" s="78" t="str">
        <f t="shared" si="191"/>
        <v/>
      </c>
    </row>
    <row r="2077" spans="1:11" x14ac:dyDescent="0.2">
      <c r="A2077" s="12" t="str">
        <f>IFERROR(IF(A2076+1&lt;=Duration*VLOOKUP(PaymentFrqcy,Mapping!A:B,2,FALSE),A2076+1,""),"")</f>
        <v/>
      </c>
      <c r="B2077" s="58" t="str">
        <f t="shared" si="192"/>
        <v/>
      </c>
      <c r="C2077" s="59" t="str">
        <f t="shared" si="187"/>
        <v/>
      </c>
      <c r="D2077" s="60" t="str">
        <f t="shared" si="188"/>
        <v/>
      </c>
      <c r="E2077" s="61" t="str">
        <f>IF(A2077="","",InterestRate/VLOOKUP(PaymentFrqcy,Mapping!$A:$B,2,FALSE))</f>
        <v/>
      </c>
      <c r="F2077" s="62" t="str">
        <f>IF(A2077="","",PMT(E2077,Duration*VLOOKUP(PaymentFrqcy,Mapping!A:B,2,FALSE),LoanAmount,,VLOOKUP(PaymentsDue,Mapping!$A:$B,2,FALSE)))</f>
        <v/>
      </c>
      <c r="G2077" s="62" t="str">
        <f>IF(A2077="","",PPMT(E2077,A2077,Duration*VLOOKUP(PaymentFrqcy,Mapping!A:B,2,FALSE),LoanAmount,,VLOOKUP(PaymentsDue,Mapping!$A:$B,2,FALSE)))</f>
        <v/>
      </c>
      <c r="H2077" s="62" t="str">
        <f>IF(A2077="","",IPMT(E2077,A2077,Duration*VLOOKUP(PaymentFrqcy,Mapping!$A:$B,2,FALSE),LoanAmount,,VLOOKUP(PaymentsDue,Mapping!$A:$B,2,FALSE)))</f>
        <v/>
      </c>
      <c r="I2077" s="58" t="str">
        <f t="shared" si="189"/>
        <v/>
      </c>
      <c r="J2077" s="12" t="str">
        <f t="shared" si="190"/>
        <v/>
      </c>
      <c r="K2077" s="78" t="str">
        <f t="shared" si="191"/>
        <v/>
      </c>
    </row>
    <row r="2078" spans="1:11" x14ac:dyDescent="0.2">
      <c r="A2078" s="12" t="str">
        <f>IFERROR(IF(A2077+1&lt;=Duration*VLOOKUP(PaymentFrqcy,Mapping!A:B,2,FALSE),A2077+1,""),"")</f>
        <v/>
      </c>
      <c r="B2078" s="58" t="str">
        <f t="shared" si="192"/>
        <v/>
      </c>
      <c r="C2078" s="59" t="str">
        <f t="shared" si="187"/>
        <v/>
      </c>
      <c r="D2078" s="60" t="str">
        <f t="shared" si="188"/>
        <v/>
      </c>
      <c r="E2078" s="61" t="str">
        <f>IF(A2078="","",InterestRate/VLOOKUP(PaymentFrqcy,Mapping!$A:$B,2,FALSE))</f>
        <v/>
      </c>
      <c r="F2078" s="62" t="str">
        <f>IF(A2078="","",PMT(E2078,Duration*VLOOKUP(PaymentFrqcy,Mapping!A:B,2,FALSE),LoanAmount,,VLOOKUP(PaymentsDue,Mapping!$A:$B,2,FALSE)))</f>
        <v/>
      </c>
      <c r="G2078" s="62" t="str">
        <f>IF(A2078="","",PPMT(E2078,A2078,Duration*VLOOKUP(PaymentFrqcy,Mapping!A:B,2,FALSE),LoanAmount,,VLOOKUP(PaymentsDue,Mapping!$A:$B,2,FALSE)))</f>
        <v/>
      </c>
      <c r="H2078" s="62" t="str">
        <f>IF(A2078="","",IPMT(E2078,A2078,Duration*VLOOKUP(PaymentFrqcy,Mapping!$A:$B,2,FALSE),LoanAmount,,VLOOKUP(PaymentsDue,Mapping!$A:$B,2,FALSE)))</f>
        <v/>
      </c>
      <c r="I2078" s="58" t="str">
        <f t="shared" si="189"/>
        <v/>
      </c>
      <c r="J2078" s="12" t="str">
        <f t="shared" si="190"/>
        <v/>
      </c>
      <c r="K2078" s="78" t="str">
        <f t="shared" si="191"/>
        <v/>
      </c>
    </row>
    <row r="2079" spans="1:11" x14ac:dyDescent="0.2">
      <c r="A2079" s="12" t="str">
        <f>IFERROR(IF(A2078+1&lt;=Duration*VLOOKUP(PaymentFrqcy,Mapping!A:B,2,FALSE),A2078+1,""),"")</f>
        <v/>
      </c>
      <c r="B2079" s="58" t="str">
        <f t="shared" si="192"/>
        <v/>
      </c>
      <c r="C2079" s="59" t="str">
        <f t="shared" si="187"/>
        <v/>
      </c>
      <c r="D2079" s="60" t="str">
        <f t="shared" si="188"/>
        <v/>
      </c>
      <c r="E2079" s="61" t="str">
        <f>IF(A2079="","",InterestRate/VLOOKUP(PaymentFrqcy,Mapping!$A:$B,2,FALSE))</f>
        <v/>
      </c>
      <c r="F2079" s="62" t="str">
        <f>IF(A2079="","",PMT(E2079,Duration*VLOOKUP(PaymentFrqcy,Mapping!A:B,2,FALSE),LoanAmount,,VLOOKUP(PaymentsDue,Mapping!$A:$B,2,FALSE)))</f>
        <v/>
      </c>
      <c r="G2079" s="62" t="str">
        <f>IF(A2079="","",PPMT(E2079,A2079,Duration*VLOOKUP(PaymentFrqcy,Mapping!A:B,2,FALSE),LoanAmount,,VLOOKUP(PaymentsDue,Mapping!$A:$B,2,FALSE)))</f>
        <v/>
      </c>
      <c r="H2079" s="62" t="str">
        <f>IF(A2079="","",IPMT(E2079,A2079,Duration*VLOOKUP(PaymentFrqcy,Mapping!$A:$B,2,FALSE),LoanAmount,,VLOOKUP(PaymentsDue,Mapping!$A:$B,2,FALSE)))</f>
        <v/>
      </c>
      <c r="I2079" s="58" t="str">
        <f t="shared" si="189"/>
        <v/>
      </c>
      <c r="J2079" s="12" t="str">
        <f t="shared" si="190"/>
        <v/>
      </c>
      <c r="K2079" s="78" t="str">
        <f t="shared" si="191"/>
        <v/>
      </c>
    </row>
    <row r="2080" spans="1:11" x14ac:dyDescent="0.2">
      <c r="A2080" s="12" t="str">
        <f>IFERROR(IF(A2079+1&lt;=Duration*VLOOKUP(PaymentFrqcy,Mapping!A:B,2,FALSE),A2079+1,""),"")</f>
        <v/>
      </c>
      <c r="B2080" s="58" t="str">
        <f t="shared" si="192"/>
        <v/>
      </c>
      <c r="C2080" s="59" t="str">
        <f t="shared" si="187"/>
        <v/>
      </c>
      <c r="D2080" s="60" t="str">
        <f t="shared" si="188"/>
        <v/>
      </c>
      <c r="E2080" s="61" t="str">
        <f>IF(A2080="","",InterestRate/VLOOKUP(PaymentFrqcy,Mapping!$A:$B,2,FALSE))</f>
        <v/>
      </c>
      <c r="F2080" s="62" t="str">
        <f>IF(A2080="","",PMT(E2080,Duration*VLOOKUP(PaymentFrqcy,Mapping!A:B,2,FALSE),LoanAmount,,VLOOKUP(PaymentsDue,Mapping!$A:$B,2,FALSE)))</f>
        <v/>
      </c>
      <c r="G2080" s="62" t="str">
        <f>IF(A2080="","",PPMT(E2080,A2080,Duration*VLOOKUP(PaymentFrqcy,Mapping!A:B,2,FALSE),LoanAmount,,VLOOKUP(PaymentsDue,Mapping!$A:$B,2,FALSE)))</f>
        <v/>
      </c>
      <c r="H2080" s="62" t="str">
        <f>IF(A2080="","",IPMT(E2080,A2080,Duration*VLOOKUP(PaymentFrqcy,Mapping!$A:$B,2,FALSE),LoanAmount,,VLOOKUP(PaymentsDue,Mapping!$A:$B,2,FALSE)))</f>
        <v/>
      </c>
      <c r="I2080" s="58" t="str">
        <f t="shared" si="189"/>
        <v/>
      </c>
      <c r="J2080" s="12" t="str">
        <f t="shared" si="190"/>
        <v/>
      </c>
      <c r="K2080" s="78" t="str">
        <f t="shared" si="191"/>
        <v/>
      </c>
    </row>
    <row r="2081" spans="1:11" x14ac:dyDescent="0.2">
      <c r="A2081" s="12" t="str">
        <f>IFERROR(IF(A2080+1&lt;=Duration*VLOOKUP(PaymentFrqcy,Mapping!A:B,2,FALSE),A2080+1,""),"")</f>
        <v/>
      </c>
      <c r="B2081" s="58" t="str">
        <f t="shared" si="192"/>
        <v/>
      </c>
      <c r="C2081" s="59" t="str">
        <f t="shared" si="187"/>
        <v/>
      </c>
      <c r="D2081" s="60" t="str">
        <f t="shared" si="188"/>
        <v/>
      </c>
      <c r="E2081" s="61" t="str">
        <f>IF(A2081="","",InterestRate/VLOOKUP(PaymentFrqcy,Mapping!$A:$B,2,FALSE))</f>
        <v/>
      </c>
      <c r="F2081" s="62" t="str">
        <f>IF(A2081="","",PMT(E2081,Duration*VLOOKUP(PaymentFrqcy,Mapping!A:B,2,FALSE),LoanAmount,,VLOOKUP(PaymentsDue,Mapping!$A:$B,2,FALSE)))</f>
        <v/>
      </c>
      <c r="G2081" s="62" t="str">
        <f>IF(A2081="","",PPMT(E2081,A2081,Duration*VLOOKUP(PaymentFrqcy,Mapping!A:B,2,FALSE),LoanAmount,,VLOOKUP(PaymentsDue,Mapping!$A:$B,2,FALSE)))</f>
        <v/>
      </c>
      <c r="H2081" s="62" t="str">
        <f>IF(A2081="","",IPMT(E2081,A2081,Duration*VLOOKUP(PaymentFrqcy,Mapping!$A:$B,2,FALSE),LoanAmount,,VLOOKUP(PaymentsDue,Mapping!$A:$B,2,FALSE)))</f>
        <v/>
      </c>
      <c r="I2081" s="58" t="str">
        <f t="shared" si="189"/>
        <v/>
      </c>
      <c r="J2081" s="12" t="str">
        <f t="shared" si="190"/>
        <v/>
      </c>
      <c r="K2081" s="78" t="str">
        <f t="shared" si="191"/>
        <v/>
      </c>
    </row>
    <row r="2082" spans="1:11" x14ac:dyDescent="0.2">
      <c r="A2082" s="12" t="str">
        <f>IFERROR(IF(A2081+1&lt;=Duration*VLOOKUP(PaymentFrqcy,Mapping!A:B,2,FALSE),A2081+1,""),"")</f>
        <v/>
      </c>
      <c r="B2082" s="58" t="str">
        <f t="shared" si="192"/>
        <v/>
      </c>
      <c r="C2082" s="59" t="str">
        <f t="shared" si="187"/>
        <v/>
      </c>
      <c r="D2082" s="60" t="str">
        <f t="shared" si="188"/>
        <v/>
      </c>
      <c r="E2082" s="61" t="str">
        <f>IF(A2082="","",InterestRate/VLOOKUP(PaymentFrqcy,Mapping!$A:$B,2,FALSE))</f>
        <v/>
      </c>
      <c r="F2082" s="62" t="str">
        <f>IF(A2082="","",PMT(E2082,Duration*VLOOKUP(PaymentFrqcy,Mapping!A:B,2,FALSE),LoanAmount,,VLOOKUP(PaymentsDue,Mapping!$A:$B,2,FALSE)))</f>
        <v/>
      </c>
      <c r="G2082" s="62" t="str">
        <f>IF(A2082="","",PPMT(E2082,A2082,Duration*VLOOKUP(PaymentFrqcy,Mapping!A:B,2,FALSE),LoanAmount,,VLOOKUP(PaymentsDue,Mapping!$A:$B,2,FALSE)))</f>
        <v/>
      </c>
      <c r="H2082" s="62" t="str">
        <f>IF(A2082="","",IPMT(E2082,A2082,Duration*VLOOKUP(PaymentFrqcy,Mapping!$A:$B,2,FALSE),LoanAmount,,VLOOKUP(PaymentsDue,Mapping!$A:$B,2,FALSE)))</f>
        <v/>
      </c>
      <c r="I2082" s="58" t="str">
        <f t="shared" si="189"/>
        <v/>
      </c>
      <c r="J2082" s="12" t="str">
        <f t="shared" si="190"/>
        <v/>
      </c>
      <c r="K2082" s="78" t="str">
        <f t="shared" si="191"/>
        <v/>
      </c>
    </row>
    <row r="2083" spans="1:11" x14ac:dyDescent="0.2">
      <c r="A2083" s="12" t="str">
        <f>IFERROR(IF(A2082+1&lt;=Duration*VLOOKUP(PaymentFrqcy,Mapping!A:B,2,FALSE),A2082+1,""),"")</f>
        <v/>
      </c>
      <c r="B2083" s="58" t="str">
        <f t="shared" si="192"/>
        <v/>
      </c>
      <c r="C2083" s="59" t="str">
        <f t="shared" si="187"/>
        <v/>
      </c>
      <c r="D2083" s="60" t="str">
        <f t="shared" si="188"/>
        <v/>
      </c>
      <c r="E2083" s="61" t="str">
        <f>IF(A2083="","",InterestRate/VLOOKUP(PaymentFrqcy,Mapping!$A:$B,2,FALSE))</f>
        <v/>
      </c>
      <c r="F2083" s="62" t="str">
        <f>IF(A2083="","",PMT(E2083,Duration*VLOOKUP(PaymentFrqcy,Mapping!A:B,2,FALSE),LoanAmount,,VLOOKUP(PaymentsDue,Mapping!$A:$B,2,FALSE)))</f>
        <v/>
      </c>
      <c r="G2083" s="62" t="str">
        <f>IF(A2083="","",PPMT(E2083,A2083,Duration*VLOOKUP(PaymentFrqcy,Mapping!A:B,2,FALSE),LoanAmount,,VLOOKUP(PaymentsDue,Mapping!$A:$B,2,FALSE)))</f>
        <v/>
      </c>
      <c r="H2083" s="62" t="str">
        <f>IF(A2083="","",IPMT(E2083,A2083,Duration*VLOOKUP(PaymentFrqcy,Mapping!$A:$B,2,FALSE),LoanAmount,,VLOOKUP(PaymentsDue,Mapping!$A:$B,2,FALSE)))</f>
        <v/>
      </c>
      <c r="I2083" s="58" t="str">
        <f t="shared" si="189"/>
        <v/>
      </c>
      <c r="J2083" s="12" t="str">
        <f t="shared" si="190"/>
        <v/>
      </c>
      <c r="K2083" s="78" t="str">
        <f t="shared" si="191"/>
        <v/>
      </c>
    </row>
    <row r="2084" spans="1:11" x14ac:dyDescent="0.2">
      <c r="A2084" s="12" t="str">
        <f>IFERROR(IF(A2083+1&lt;=Duration*VLOOKUP(PaymentFrqcy,Mapping!A:B,2,FALSE),A2083+1,""),"")</f>
        <v/>
      </c>
      <c r="B2084" s="58" t="str">
        <f t="shared" si="192"/>
        <v/>
      </c>
      <c r="C2084" s="59" t="str">
        <f t="shared" si="187"/>
        <v/>
      </c>
      <c r="D2084" s="60" t="str">
        <f t="shared" si="188"/>
        <v/>
      </c>
      <c r="E2084" s="61" t="str">
        <f>IF(A2084="","",InterestRate/VLOOKUP(PaymentFrqcy,Mapping!$A:$B,2,FALSE))</f>
        <v/>
      </c>
      <c r="F2084" s="62" t="str">
        <f>IF(A2084="","",PMT(E2084,Duration*VLOOKUP(PaymentFrqcy,Mapping!A:B,2,FALSE),LoanAmount,,VLOOKUP(PaymentsDue,Mapping!$A:$B,2,FALSE)))</f>
        <v/>
      </c>
      <c r="G2084" s="62" t="str">
        <f>IF(A2084="","",PPMT(E2084,A2084,Duration*VLOOKUP(PaymentFrqcy,Mapping!A:B,2,FALSE),LoanAmount,,VLOOKUP(PaymentsDue,Mapping!$A:$B,2,FALSE)))</f>
        <v/>
      </c>
      <c r="H2084" s="62" t="str">
        <f>IF(A2084="","",IPMT(E2084,A2084,Duration*VLOOKUP(PaymentFrqcy,Mapping!$A:$B,2,FALSE),LoanAmount,,VLOOKUP(PaymentsDue,Mapping!$A:$B,2,FALSE)))</f>
        <v/>
      </c>
      <c r="I2084" s="58" t="str">
        <f t="shared" si="189"/>
        <v/>
      </c>
      <c r="J2084" s="12" t="str">
        <f t="shared" si="190"/>
        <v/>
      </c>
      <c r="K2084" s="78" t="str">
        <f t="shared" si="191"/>
        <v/>
      </c>
    </row>
    <row r="2085" spans="1:11" x14ac:dyDescent="0.2">
      <c r="A2085" s="12" t="str">
        <f>IFERROR(IF(A2084+1&lt;=Duration*VLOOKUP(PaymentFrqcy,Mapping!A:B,2,FALSE),A2084+1,""),"")</f>
        <v/>
      </c>
      <c r="B2085" s="58" t="str">
        <f t="shared" si="192"/>
        <v/>
      </c>
      <c r="C2085" s="59" t="str">
        <f t="shared" si="187"/>
        <v/>
      </c>
      <c r="D2085" s="60" t="str">
        <f t="shared" si="188"/>
        <v/>
      </c>
      <c r="E2085" s="61" t="str">
        <f>IF(A2085="","",InterestRate/VLOOKUP(PaymentFrqcy,Mapping!$A:$B,2,FALSE))</f>
        <v/>
      </c>
      <c r="F2085" s="62" t="str">
        <f>IF(A2085="","",PMT(E2085,Duration*VLOOKUP(PaymentFrqcy,Mapping!A:B,2,FALSE),LoanAmount,,VLOOKUP(PaymentsDue,Mapping!$A:$B,2,FALSE)))</f>
        <v/>
      </c>
      <c r="G2085" s="62" t="str">
        <f>IF(A2085="","",PPMT(E2085,A2085,Duration*VLOOKUP(PaymentFrqcy,Mapping!A:B,2,FALSE),LoanAmount,,VLOOKUP(PaymentsDue,Mapping!$A:$B,2,FALSE)))</f>
        <v/>
      </c>
      <c r="H2085" s="62" t="str">
        <f>IF(A2085="","",IPMT(E2085,A2085,Duration*VLOOKUP(PaymentFrqcy,Mapping!$A:$B,2,FALSE),LoanAmount,,VLOOKUP(PaymentsDue,Mapping!$A:$B,2,FALSE)))</f>
        <v/>
      </c>
      <c r="I2085" s="58" t="str">
        <f t="shared" si="189"/>
        <v/>
      </c>
      <c r="J2085" s="12" t="str">
        <f t="shared" si="190"/>
        <v/>
      </c>
      <c r="K2085" s="78" t="str">
        <f t="shared" si="191"/>
        <v/>
      </c>
    </row>
    <row r="2086" spans="1:11" x14ac:dyDescent="0.2">
      <c r="A2086" s="12" t="str">
        <f>IFERROR(IF(A2085+1&lt;=Duration*VLOOKUP(PaymentFrqcy,Mapping!A:B,2,FALSE),A2085+1,""),"")</f>
        <v/>
      </c>
      <c r="B2086" s="58" t="str">
        <f t="shared" si="192"/>
        <v/>
      </c>
      <c r="C2086" s="59" t="str">
        <f t="shared" si="187"/>
        <v/>
      </c>
      <c r="D2086" s="60" t="str">
        <f t="shared" si="188"/>
        <v/>
      </c>
      <c r="E2086" s="61" t="str">
        <f>IF(A2086="","",InterestRate/VLOOKUP(PaymentFrqcy,Mapping!$A:$B,2,FALSE))</f>
        <v/>
      </c>
      <c r="F2086" s="62" t="str">
        <f>IF(A2086="","",PMT(E2086,Duration*VLOOKUP(PaymentFrqcy,Mapping!A:B,2,FALSE),LoanAmount,,VLOOKUP(PaymentsDue,Mapping!$A:$B,2,FALSE)))</f>
        <v/>
      </c>
      <c r="G2086" s="62" t="str">
        <f>IF(A2086="","",PPMT(E2086,A2086,Duration*VLOOKUP(PaymentFrqcy,Mapping!A:B,2,FALSE),LoanAmount,,VLOOKUP(PaymentsDue,Mapping!$A:$B,2,FALSE)))</f>
        <v/>
      </c>
      <c r="H2086" s="62" t="str">
        <f>IF(A2086="","",IPMT(E2086,A2086,Duration*VLOOKUP(PaymentFrqcy,Mapping!$A:$B,2,FALSE),LoanAmount,,VLOOKUP(PaymentsDue,Mapping!$A:$B,2,FALSE)))</f>
        <v/>
      </c>
      <c r="I2086" s="58" t="str">
        <f t="shared" si="189"/>
        <v/>
      </c>
      <c r="J2086" s="12" t="str">
        <f t="shared" si="190"/>
        <v/>
      </c>
      <c r="K2086" s="78" t="str">
        <f t="shared" si="191"/>
        <v/>
      </c>
    </row>
    <row r="2087" spans="1:11" x14ac:dyDescent="0.2">
      <c r="A2087" s="12" t="str">
        <f>IFERROR(IF(A2086+1&lt;=Duration*VLOOKUP(PaymentFrqcy,Mapping!A:B,2,FALSE),A2086+1,""),"")</f>
        <v/>
      </c>
      <c r="B2087" s="58" t="str">
        <f t="shared" si="192"/>
        <v/>
      </c>
      <c r="C2087" s="59" t="str">
        <f t="shared" si="187"/>
        <v/>
      </c>
      <c r="D2087" s="60" t="str">
        <f t="shared" si="188"/>
        <v/>
      </c>
      <c r="E2087" s="61" t="str">
        <f>IF(A2087="","",InterestRate/VLOOKUP(PaymentFrqcy,Mapping!$A:$B,2,FALSE))</f>
        <v/>
      </c>
      <c r="F2087" s="62" t="str">
        <f>IF(A2087="","",PMT(E2087,Duration*VLOOKUP(PaymentFrqcy,Mapping!A:B,2,FALSE),LoanAmount,,VLOOKUP(PaymentsDue,Mapping!$A:$B,2,FALSE)))</f>
        <v/>
      </c>
      <c r="G2087" s="62" t="str">
        <f>IF(A2087="","",PPMT(E2087,A2087,Duration*VLOOKUP(PaymentFrqcy,Mapping!A:B,2,FALSE),LoanAmount,,VLOOKUP(PaymentsDue,Mapping!$A:$B,2,FALSE)))</f>
        <v/>
      </c>
      <c r="H2087" s="62" t="str">
        <f>IF(A2087="","",IPMT(E2087,A2087,Duration*VLOOKUP(PaymentFrqcy,Mapping!$A:$B,2,FALSE),LoanAmount,,VLOOKUP(PaymentsDue,Mapping!$A:$B,2,FALSE)))</f>
        <v/>
      </c>
      <c r="I2087" s="58" t="str">
        <f t="shared" si="189"/>
        <v/>
      </c>
      <c r="J2087" s="12" t="str">
        <f t="shared" si="190"/>
        <v/>
      </c>
      <c r="K2087" s="78" t="str">
        <f t="shared" si="191"/>
        <v/>
      </c>
    </row>
    <row r="2088" spans="1:11" x14ac:dyDescent="0.2">
      <c r="A2088" s="12" t="str">
        <f>IFERROR(IF(A2087+1&lt;=Duration*VLOOKUP(PaymentFrqcy,Mapping!A:B,2,FALSE),A2087+1,""),"")</f>
        <v/>
      </c>
      <c r="B2088" s="58" t="str">
        <f t="shared" si="192"/>
        <v/>
      </c>
      <c r="C2088" s="59" t="str">
        <f t="shared" si="187"/>
        <v/>
      </c>
      <c r="D2088" s="60" t="str">
        <f t="shared" si="188"/>
        <v/>
      </c>
      <c r="E2088" s="61" t="str">
        <f>IF(A2088="","",InterestRate/VLOOKUP(PaymentFrqcy,Mapping!$A:$B,2,FALSE))</f>
        <v/>
      </c>
      <c r="F2088" s="62" t="str">
        <f>IF(A2088="","",PMT(E2088,Duration*VLOOKUP(PaymentFrqcy,Mapping!A:B,2,FALSE),LoanAmount,,VLOOKUP(PaymentsDue,Mapping!$A:$B,2,FALSE)))</f>
        <v/>
      </c>
      <c r="G2088" s="62" t="str">
        <f>IF(A2088="","",PPMT(E2088,A2088,Duration*VLOOKUP(PaymentFrqcy,Mapping!A:B,2,FALSE),LoanAmount,,VLOOKUP(PaymentsDue,Mapping!$A:$B,2,FALSE)))</f>
        <v/>
      </c>
      <c r="H2088" s="62" t="str">
        <f>IF(A2088="","",IPMT(E2088,A2088,Duration*VLOOKUP(PaymentFrqcy,Mapping!$A:$B,2,FALSE),LoanAmount,,VLOOKUP(PaymentsDue,Mapping!$A:$B,2,FALSE)))</f>
        <v/>
      </c>
      <c r="I2088" s="58" t="str">
        <f t="shared" si="189"/>
        <v/>
      </c>
      <c r="J2088" s="12" t="str">
        <f t="shared" si="190"/>
        <v/>
      </c>
      <c r="K2088" s="78" t="str">
        <f t="shared" si="191"/>
        <v/>
      </c>
    </row>
    <row r="2089" spans="1:11" x14ac:dyDescent="0.2">
      <c r="A2089" s="12" t="str">
        <f>IFERROR(IF(A2088+1&lt;=Duration*VLOOKUP(PaymentFrqcy,Mapping!A:B,2,FALSE),A2088+1,""),"")</f>
        <v/>
      </c>
      <c r="B2089" s="58" t="str">
        <f t="shared" si="192"/>
        <v/>
      </c>
      <c r="C2089" s="59" t="str">
        <f t="shared" si="187"/>
        <v/>
      </c>
      <c r="D2089" s="60" t="str">
        <f t="shared" si="188"/>
        <v/>
      </c>
      <c r="E2089" s="61" t="str">
        <f>IF(A2089="","",InterestRate/VLOOKUP(PaymentFrqcy,Mapping!$A:$B,2,FALSE))</f>
        <v/>
      </c>
      <c r="F2089" s="62" t="str">
        <f>IF(A2089="","",PMT(E2089,Duration*VLOOKUP(PaymentFrqcy,Mapping!A:B,2,FALSE),LoanAmount,,VLOOKUP(PaymentsDue,Mapping!$A:$B,2,FALSE)))</f>
        <v/>
      </c>
      <c r="G2089" s="62" t="str">
        <f>IF(A2089="","",PPMT(E2089,A2089,Duration*VLOOKUP(PaymentFrqcy,Mapping!A:B,2,FALSE),LoanAmount,,VLOOKUP(PaymentsDue,Mapping!$A:$B,2,FALSE)))</f>
        <v/>
      </c>
      <c r="H2089" s="62" t="str">
        <f>IF(A2089="","",IPMT(E2089,A2089,Duration*VLOOKUP(PaymentFrqcy,Mapping!$A:$B,2,FALSE),LoanAmount,,VLOOKUP(PaymentsDue,Mapping!$A:$B,2,FALSE)))</f>
        <v/>
      </c>
      <c r="I2089" s="58" t="str">
        <f t="shared" si="189"/>
        <v/>
      </c>
      <c r="J2089" s="12" t="str">
        <f t="shared" si="190"/>
        <v/>
      </c>
      <c r="K2089" s="78" t="str">
        <f t="shared" si="191"/>
        <v/>
      </c>
    </row>
    <row r="2090" spans="1:11" x14ac:dyDescent="0.2">
      <c r="A2090" s="12" t="str">
        <f>IFERROR(IF(A2089+1&lt;=Duration*VLOOKUP(PaymentFrqcy,Mapping!A:B,2,FALSE),A2089+1,""),"")</f>
        <v/>
      </c>
      <c r="B2090" s="58" t="str">
        <f t="shared" si="192"/>
        <v/>
      </c>
      <c r="C2090" s="59" t="str">
        <f t="shared" si="187"/>
        <v/>
      </c>
      <c r="D2090" s="60" t="str">
        <f t="shared" si="188"/>
        <v/>
      </c>
      <c r="E2090" s="61" t="str">
        <f>IF(A2090="","",InterestRate/VLOOKUP(PaymentFrqcy,Mapping!$A:$B,2,FALSE))</f>
        <v/>
      </c>
      <c r="F2090" s="62" t="str">
        <f>IF(A2090="","",PMT(E2090,Duration*VLOOKUP(PaymentFrqcy,Mapping!A:B,2,FALSE),LoanAmount,,VLOOKUP(PaymentsDue,Mapping!$A:$B,2,FALSE)))</f>
        <v/>
      </c>
      <c r="G2090" s="62" t="str">
        <f>IF(A2090="","",PPMT(E2090,A2090,Duration*VLOOKUP(PaymentFrqcy,Mapping!A:B,2,FALSE),LoanAmount,,VLOOKUP(PaymentsDue,Mapping!$A:$B,2,FALSE)))</f>
        <v/>
      </c>
      <c r="H2090" s="62" t="str">
        <f>IF(A2090="","",IPMT(E2090,A2090,Duration*VLOOKUP(PaymentFrqcy,Mapping!$A:$B,2,FALSE),LoanAmount,,VLOOKUP(PaymentsDue,Mapping!$A:$B,2,FALSE)))</f>
        <v/>
      </c>
      <c r="I2090" s="58" t="str">
        <f t="shared" si="189"/>
        <v/>
      </c>
      <c r="J2090" s="12" t="str">
        <f t="shared" si="190"/>
        <v/>
      </c>
      <c r="K2090" s="78" t="str">
        <f t="shared" si="191"/>
        <v/>
      </c>
    </row>
    <row r="2091" spans="1:11" x14ac:dyDescent="0.2">
      <c r="A2091" s="12" t="str">
        <f>IFERROR(IF(A2090+1&lt;=Duration*VLOOKUP(PaymentFrqcy,Mapping!A:B,2,FALSE),A2090+1,""),"")</f>
        <v/>
      </c>
      <c r="B2091" s="58" t="str">
        <f t="shared" si="192"/>
        <v/>
      </c>
      <c r="C2091" s="59" t="str">
        <f t="shared" si="187"/>
        <v/>
      </c>
      <c r="D2091" s="60" t="str">
        <f t="shared" si="188"/>
        <v/>
      </c>
      <c r="E2091" s="61" t="str">
        <f>IF(A2091="","",InterestRate/VLOOKUP(PaymentFrqcy,Mapping!$A:$B,2,FALSE))</f>
        <v/>
      </c>
      <c r="F2091" s="62" t="str">
        <f>IF(A2091="","",PMT(E2091,Duration*VLOOKUP(PaymentFrqcy,Mapping!A:B,2,FALSE),LoanAmount,,VLOOKUP(PaymentsDue,Mapping!$A:$B,2,FALSE)))</f>
        <v/>
      </c>
      <c r="G2091" s="62" t="str">
        <f>IF(A2091="","",PPMT(E2091,A2091,Duration*VLOOKUP(PaymentFrqcy,Mapping!A:B,2,FALSE),LoanAmount,,VLOOKUP(PaymentsDue,Mapping!$A:$B,2,FALSE)))</f>
        <v/>
      </c>
      <c r="H2091" s="62" t="str">
        <f>IF(A2091="","",IPMT(E2091,A2091,Duration*VLOOKUP(PaymentFrqcy,Mapping!$A:$B,2,FALSE),LoanAmount,,VLOOKUP(PaymentsDue,Mapping!$A:$B,2,FALSE)))</f>
        <v/>
      </c>
      <c r="I2091" s="58" t="str">
        <f t="shared" si="189"/>
        <v/>
      </c>
      <c r="J2091" s="12" t="str">
        <f t="shared" si="190"/>
        <v/>
      </c>
      <c r="K2091" s="78" t="str">
        <f t="shared" si="191"/>
        <v/>
      </c>
    </row>
    <row r="2092" spans="1:11" x14ac:dyDescent="0.2">
      <c r="A2092" s="12" t="str">
        <f>IFERROR(IF(A2091+1&lt;=Duration*VLOOKUP(PaymentFrqcy,Mapping!A:B,2,FALSE),A2091+1,""),"")</f>
        <v/>
      </c>
      <c r="B2092" s="58" t="str">
        <f t="shared" si="192"/>
        <v/>
      </c>
      <c r="C2092" s="59" t="str">
        <f t="shared" si="187"/>
        <v/>
      </c>
      <c r="D2092" s="60" t="str">
        <f t="shared" si="188"/>
        <v/>
      </c>
      <c r="E2092" s="61" t="str">
        <f>IF(A2092="","",InterestRate/VLOOKUP(PaymentFrqcy,Mapping!$A:$B,2,FALSE))</f>
        <v/>
      </c>
      <c r="F2092" s="62" t="str">
        <f>IF(A2092="","",PMT(E2092,Duration*VLOOKUP(PaymentFrqcy,Mapping!A:B,2,FALSE),LoanAmount,,VLOOKUP(PaymentsDue,Mapping!$A:$B,2,FALSE)))</f>
        <v/>
      </c>
      <c r="G2092" s="62" t="str">
        <f>IF(A2092="","",PPMT(E2092,A2092,Duration*VLOOKUP(PaymentFrqcy,Mapping!A:B,2,FALSE),LoanAmount,,VLOOKUP(PaymentsDue,Mapping!$A:$B,2,FALSE)))</f>
        <v/>
      </c>
      <c r="H2092" s="62" t="str">
        <f>IF(A2092="","",IPMT(E2092,A2092,Duration*VLOOKUP(PaymentFrqcy,Mapping!$A:$B,2,FALSE),LoanAmount,,VLOOKUP(PaymentsDue,Mapping!$A:$B,2,FALSE)))</f>
        <v/>
      </c>
      <c r="I2092" s="58" t="str">
        <f t="shared" si="189"/>
        <v/>
      </c>
      <c r="J2092" s="12" t="str">
        <f t="shared" si="190"/>
        <v/>
      </c>
      <c r="K2092" s="78" t="str">
        <f t="shared" si="191"/>
        <v/>
      </c>
    </row>
    <row r="2093" spans="1:11" x14ac:dyDescent="0.2">
      <c r="A2093" s="12" t="str">
        <f>IFERROR(IF(A2092+1&lt;=Duration*VLOOKUP(PaymentFrqcy,Mapping!A:B,2,FALSE),A2092+1,""),"")</f>
        <v/>
      </c>
      <c r="B2093" s="58" t="str">
        <f t="shared" si="192"/>
        <v/>
      </c>
      <c r="C2093" s="59" t="str">
        <f t="shared" si="187"/>
        <v/>
      </c>
      <c r="D2093" s="60" t="str">
        <f t="shared" si="188"/>
        <v/>
      </c>
      <c r="E2093" s="61" t="str">
        <f>IF(A2093="","",InterestRate/VLOOKUP(PaymentFrqcy,Mapping!$A:$B,2,FALSE))</f>
        <v/>
      </c>
      <c r="F2093" s="62" t="str">
        <f>IF(A2093="","",PMT(E2093,Duration*VLOOKUP(PaymentFrqcy,Mapping!A:B,2,FALSE),LoanAmount,,VLOOKUP(PaymentsDue,Mapping!$A:$B,2,FALSE)))</f>
        <v/>
      </c>
      <c r="G2093" s="62" t="str">
        <f>IF(A2093="","",PPMT(E2093,A2093,Duration*VLOOKUP(PaymentFrqcy,Mapping!A:B,2,FALSE),LoanAmount,,VLOOKUP(PaymentsDue,Mapping!$A:$B,2,FALSE)))</f>
        <v/>
      </c>
      <c r="H2093" s="62" t="str">
        <f>IF(A2093="","",IPMT(E2093,A2093,Duration*VLOOKUP(PaymentFrqcy,Mapping!$A:$B,2,FALSE),LoanAmount,,VLOOKUP(PaymentsDue,Mapping!$A:$B,2,FALSE)))</f>
        <v/>
      </c>
      <c r="I2093" s="58" t="str">
        <f t="shared" si="189"/>
        <v/>
      </c>
      <c r="J2093" s="12" t="str">
        <f t="shared" si="190"/>
        <v/>
      </c>
      <c r="K2093" s="78" t="str">
        <f t="shared" si="191"/>
        <v/>
      </c>
    </row>
    <row r="2094" spans="1:11" x14ac:dyDescent="0.2">
      <c r="A2094" s="12" t="str">
        <f>IFERROR(IF(A2093+1&lt;=Duration*VLOOKUP(PaymentFrqcy,Mapping!A:B,2,FALSE),A2093+1,""),"")</f>
        <v/>
      </c>
      <c r="B2094" s="58" t="str">
        <f t="shared" si="192"/>
        <v/>
      </c>
      <c r="C2094" s="59" t="str">
        <f t="shared" ref="C2094:C2157" si="193">IF(AND(A2094&lt;&gt;"",PaymentFrqcy="Monthly"),DATE(YEAR(C2093),MONTH(C2093)+1,DAY(C2093)),IF(AND(A2094&lt;&gt;"",PaymentFrqcy="Quarterly"),DATE(YEAR(C2093),MONTH(C2093)+3,DAY(C2093)),IF(AND(A2094&lt;&gt;"",PaymentFrqcy="Semi-Annually"),DATE(YEAR(C2093),MONTH(C2093)+6,DAY(C2093)),"")))</f>
        <v/>
      </c>
      <c r="D2094" s="60" t="str">
        <f t="shared" ref="D2094:D2157" si="194">IFERROR(YEAR(C2094),"")</f>
        <v/>
      </c>
      <c r="E2094" s="61" t="str">
        <f>IF(A2094="","",InterestRate/VLOOKUP(PaymentFrqcy,Mapping!$A:$B,2,FALSE))</f>
        <v/>
      </c>
      <c r="F2094" s="62" t="str">
        <f>IF(A2094="","",PMT(E2094,Duration*VLOOKUP(PaymentFrqcy,Mapping!A:B,2,FALSE),LoanAmount,,VLOOKUP(PaymentsDue,Mapping!$A:$B,2,FALSE)))</f>
        <v/>
      </c>
      <c r="G2094" s="62" t="str">
        <f>IF(A2094="","",PPMT(E2094,A2094,Duration*VLOOKUP(PaymentFrqcy,Mapping!A:B,2,FALSE),LoanAmount,,VLOOKUP(PaymentsDue,Mapping!$A:$B,2,FALSE)))</f>
        <v/>
      </c>
      <c r="H2094" s="62" t="str">
        <f>IF(A2094="","",IPMT(E2094,A2094,Duration*VLOOKUP(PaymentFrqcy,Mapping!$A:$B,2,FALSE),LoanAmount,,VLOOKUP(PaymentsDue,Mapping!$A:$B,2,FALSE)))</f>
        <v/>
      </c>
      <c r="I2094" s="58" t="str">
        <f t="shared" ref="I2094:I2157" si="195">IFERROR(B2094+G2094,"")</f>
        <v/>
      </c>
      <c r="J2094" s="12" t="str">
        <f t="shared" ref="J2094:J2157" si="196">IF(A2094="","",MONTH(C2094))</f>
        <v/>
      </c>
      <c r="K2094" s="78" t="str">
        <f t="shared" ref="K2094:K2157" si="197">IF(A2094="","",YEAR(C2094))</f>
        <v/>
      </c>
    </row>
    <row r="2095" spans="1:11" x14ac:dyDescent="0.2">
      <c r="A2095" s="12" t="str">
        <f>IFERROR(IF(A2094+1&lt;=Duration*VLOOKUP(PaymentFrqcy,Mapping!A:B,2,FALSE),A2094+1,""),"")</f>
        <v/>
      </c>
      <c r="B2095" s="58" t="str">
        <f t="shared" si="192"/>
        <v/>
      </c>
      <c r="C2095" s="59" t="str">
        <f t="shared" si="193"/>
        <v/>
      </c>
      <c r="D2095" s="60" t="str">
        <f t="shared" si="194"/>
        <v/>
      </c>
      <c r="E2095" s="61" t="str">
        <f>IF(A2095="","",InterestRate/VLOOKUP(PaymentFrqcy,Mapping!$A:$B,2,FALSE))</f>
        <v/>
      </c>
      <c r="F2095" s="62" t="str">
        <f>IF(A2095="","",PMT(E2095,Duration*VLOOKUP(PaymentFrqcy,Mapping!A:B,2,FALSE),LoanAmount,,VLOOKUP(PaymentsDue,Mapping!$A:$B,2,FALSE)))</f>
        <v/>
      </c>
      <c r="G2095" s="62" t="str">
        <f>IF(A2095="","",PPMT(E2095,A2095,Duration*VLOOKUP(PaymentFrqcy,Mapping!A:B,2,FALSE),LoanAmount,,VLOOKUP(PaymentsDue,Mapping!$A:$B,2,FALSE)))</f>
        <v/>
      </c>
      <c r="H2095" s="62" t="str">
        <f>IF(A2095="","",IPMT(E2095,A2095,Duration*VLOOKUP(PaymentFrqcy,Mapping!$A:$B,2,FALSE),LoanAmount,,VLOOKUP(PaymentsDue,Mapping!$A:$B,2,FALSE)))</f>
        <v/>
      </c>
      <c r="I2095" s="58" t="str">
        <f t="shared" si="195"/>
        <v/>
      </c>
      <c r="J2095" s="12" t="str">
        <f t="shared" si="196"/>
        <v/>
      </c>
      <c r="K2095" s="78" t="str">
        <f t="shared" si="197"/>
        <v/>
      </c>
    </row>
    <row r="2096" spans="1:11" x14ac:dyDescent="0.2">
      <c r="A2096" s="12" t="str">
        <f>IFERROR(IF(A2095+1&lt;=Duration*VLOOKUP(PaymentFrqcy,Mapping!A:B,2,FALSE),A2095+1,""),"")</f>
        <v/>
      </c>
      <c r="B2096" s="58" t="str">
        <f t="shared" si="192"/>
        <v/>
      </c>
      <c r="C2096" s="59" t="str">
        <f t="shared" si="193"/>
        <v/>
      </c>
      <c r="D2096" s="60" t="str">
        <f t="shared" si="194"/>
        <v/>
      </c>
      <c r="E2096" s="61" t="str">
        <f>IF(A2096="","",InterestRate/VLOOKUP(PaymentFrqcy,Mapping!$A:$B,2,FALSE))</f>
        <v/>
      </c>
      <c r="F2096" s="62" t="str">
        <f>IF(A2096="","",PMT(E2096,Duration*VLOOKUP(PaymentFrqcy,Mapping!A:B,2,FALSE),LoanAmount,,VLOOKUP(PaymentsDue,Mapping!$A:$B,2,FALSE)))</f>
        <v/>
      </c>
      <c r="G2096" s="62" t="str">
        <f>IF(A2096="","",PPMT(E2096,A2096,Duration*VLOOKUP(PaymentFrqcy,Mapping!A:B,2,FALSE),LoanAmount,,VLOOKUP(PaymentsDue,Mapping!$A:$B,2,FALSE)))</f>
        <v/>
      </c>
      <c r="H2096" s="62" t="str">
        <f>IF(A2096="","",IPMT(E2096,A2096,Duration*VLOOKUP(PaymentFrqcy,Mapping!$A:$B,2,FALSE),LoanAmount,,VLOOKUP(PaymentsDue,Mapping!$A:$B,2,FALSE)))</f>
        <v/>
      </c>
      <c r="I2096" s="58" t="str">
        <f t="shared" si="195"/>
        <v/>
      </c>
      <c r="J2096" s="12" t="str">
        <f t="shared" si="196"/>
        <v/>
      </c>
      <c r="K2096" s="78" t="str">
        <f t="shared" si="197"/>
        <v/>
      </c>
    </row>
    <row r="2097" spans="1:11" x14ac:dyDescent="0.2">
      <c r="A2097" s="12" t="str">
        <f>IFERROR(IF(A2096+1&lt;=Duration*VLOOKUP(PaymentFrqcy,Mapping!A:B,2,FALSE),A2096+1,""),"")</f>
        <v/>
      </c>
      <c r="B2097" s="58" t="str">
        <f t="shared" si="192"/>
        <v/>
      </c>
      <c r="C2097" s="59" t="str">
        <f t="shared" si="193"/>
        <v/>
      </c>
      <c r="D2097" s="60" t="str">
        <f t="shared" si="194"/>
        <v/>
      </c>
      <c r="E2097" s="61" t="str">
        <f>IF(A2097="","",InterestRate/VLOOKUP(PaymentFrqcy,Mapping!$A:$B,2,FALSE))</f>
        <v/>
      </c>
      <c r="F2097" s="62" t="str">
        <f>IF(A2097="","",PMT(E2097,Duration*VLOOKUP(PaymentFrqcy,Mapping!A:B,2,FALSE),LoanAmount,,VLOOKUP(PaymentsDue,Mapping!$A:$B,2,FALSE)))</f>
        <v/>
      </c>
      <c r="G2097" s="62" t="str">
        <f>IF(A2097="","",PPMT(E2097,A2097,Duration*VLOOKUP(PaymentFrqcy,Mapping!A:B,2,FALSE),LoanAmount,,VLOOKUP(PaymentsDue,Mapping!$A:$B,2,FALSE)))</f>
        <v/>
      </c>
      <c r="H2097" s="62" t="str">
        <f>IF(A2097="","",IPMT(E2097,A2097,Duration*VLOOKUP(PaymentFrqcy,Mapping!$A:$B,2,FALSE),LoanAmount,,VLOOKUP(PaymentsDue,Mapping!$A:$B,2,FALSE)))</f>
        <v/>
      </c>
      <c r="I2097" s="58" t="str">
        <f t="shared" si="195"/>
        <v/>
      </c>
      <c r="J2097" s="12" t="str">
        <f t="shared" si="196"/>
        <v/>
      </c>
      <c r="K2097" s="78" t="str">
        <f t="shared" si="197"/>
        <v/>
      </c>
    </row>
    <row r="2098" spans="1:11" x14ac:dyDescent="0.2">
      <c r="A2098" s="12" t="str">
        <f>IFERROR(IF(A2097+1&lt;=Duration*VLOOKUP(PaymentFrqcy,Mapping!A:B,2,FALSE),A2097+1,""),"")</f>
        <v/>
      </c>
      <c r="B2098" s="58" t="str">
        <f t="shared" si="192"/>
        <v/>
      </c>
      <c r="C2098" s="59" t="str">
        <f t="shared" si="193"/>
        <v/>
      </c>
      <c r="D2098" s="60" t="str">
        <f t="shared" si="194"/>
        <v/>
      </c>
      <c r="E2098" s="61" t="str">
        <f>IF(A2098="","",InterestRate/VLOOKUP(PaymentFrqcy,Mapping!$A:$B,2,FALSE))</f>
        <v/>
      </c>
      <c r="F2098" s="62" t="str">
        <f>IF(A2098="","",PMT(E2098,Duration*VLOOKUP(PaymentFrqcy,Mapping!A:B,2,FALSE),LoanAmount,,VLOOKUP(PaymentsDue,Mapping!$A:$B,2,FALSE)))</f>
        <v/>
      </c>
      <c r="G2098" s="62" t="str">
        <f>IF(A2098="","",PPMT(E2098,A2098,Duration*VLOOKUP(PaymentFrqcy,Mapping!A:B,2,FALSE),LoanAmount,,VLOOKUP(PaymentsDue,Mapping!$A:$B,2,FALSE)))</f>
        <v/>
      </c>
      <c r="H2098" s="62" t="str">
        <f>IF(A2098="","",IPMT(E2098,A2098,Duration*VLOOKUP(PaymentFrqcy,Mapping!$A:$B,2,FALSE),LoanAmount,,VLOOKUP(PaymentsDue,Mapping!$A:$B,2,FALSE)))</f>
        <v/>
      </c>
      <c r="I2098" s="58" t="str">
        <f t="shared" si="195"/>
        <v/>
      </c>
      <c r="J2098" s="12" t="str">
        <f t="shared" si="196"/>
        <v/>
      </c>
      <c r="K2098" s="78" t="str">
        <f t="shared" si="197"/>
        <v/>
      </c>
    </row>
    <row r="2099" spans="1:11" x14ac:dyDescent="0.2">
      <c r="A2099" s="12" t="str">
        <f>IFERROR(IF(A2098+1&lt;=Duration*VLOOKUP(PaymentFrqcy,Mapping!A:B,2,FALSE),A2098+1,""),"")</f>
        <v/>
      </c>
      <c r="B2099" s="58" t="str">
        <f t="shared" si="192"/>
        <v/>
      </c>
      <c r="C2099" s="59" t="str">
        <f t="shared" si="193"/>
        <v/>
      </c>
      <c r="D2099" s="60" t="str">
        <f t="shared" si="194"/>
        <v/>
      </c>
      <c r="E2099" s="61" t="str">
        <f>IF(A2099="","",InterestRate/VLOOKUP(PaymentFrqcy,Mapping!$A:$B,2,FALSE))</f>
        <v/>
      </c>
      <c r="F2099" s="62" t="str">
        <f>IF(A2099="","",PMT(E2099,Duration*VLOOKUP(PaymentFrqcy,Mapping!A:B,2,FALSE),LoanAmount,,VLOOKUP(PaymentsDue,Mapping!$A:$B,2,FALSE)))</f>
        <v/>
      </c>
      <c r="G2099" s="62" t="str">
        <f>IF(A2099="","",PPMT(E2099,A2099,Duration*VLOOKUP(PaymentFrqcy,Mapping!A:B,2,FALSE),LoanAmount,,VLOOKUP(PaymentsDue,Mapping!$A:$B,2,FALSE)))</f>
        <v/>
      </c>
      <c r="H2099" s="62" t="str">
        <f>IF(A2099="","",IPMT(E2099,A2099,Duration*VLOOKUP(PaymentFrqcy,Mapping!$A:$B,2,FALSE),LoanAmount,,VLOOKUP(PaymentsDue,Mapping!$A:$B,2,FALSE)))</f>
        <v/>
      </c>
      <c r="I2099" s="58" t="str">
        <f t="shared" si="195"/>
        <v/>
      </c>
      <c r="J2099" s="12" t="str">
        <f t="shared" si="196"/>
        <v/>
      </c>
      <c r="K2099" s="78" t="str">
        <f t="shared" si="197"/>
        <v/>
      </c>
    </row>
    <row r="2100" spans="1:11" x14ac:dyDescent="0.2">
      <c r="A2100" s="12" t="str">
        <f>IFERROR(IF(A2099+1&lt;=Duration*VLOOKUP(PaymentFrqcy,Mapping!A:B,2,FALSE),A2099+1,""),"")</f>
        <v/>
      </c>
      <c r="B2100" s="58" t="str">
        <f t="shared" ref="B2100:B2163" si="198">IFERROR(IF(ROUNDDOWN(I2099,0)=0,"",I2099),"")</f>
        <v/>
      </c>
      <c r="C2100" s="59" t="str">
        <f t="shared" si="193"/>
        <v/>
      </c>
      <c r="D2100" s="60" t="str">
        <f t="shared" si="194"/>
        <v/>
      </c>
      <c r="E2100" s="61" t="str">
        <f>IF(A2100="","",InterestRate/VLOOKUP(PaymentFrqcy,Mapping!$A:$B,2,FALSE))</f>
        <v/>
      </c>
      <c r="F2100" s="62" t="str">
        <f>IF(A2100="","",PMT(E2100,Duration*VLOOKUP(PaymentFrqcy,Mapping!A:B,2,FALSE),LoanAmount,,VLOOKUP(PaymentsDue,Mapping!$A:$B,2,FALSE)))</f>
        <v/>
      </c>
      <c r="G2100" s="62" t="str">
        <f>IF(A2100="","",PPMT(E2100,A2100,Duration*VLOOKUP(PaymentFrqcy,Mapping!A:B,2,FALSE),LoanAmount,,VLOOKUP(PaymentsDue,Mapping!$A:$B,2,FALSE)))</f>
        <v/>
      </c>
      <c r="H2100" s="62" t="str">
        <f>IF(A2100="","",IPMT(E2100,A2100,Duration*VLOOKUP(PaymentFrqcy,Mapping!$A:$B,2,FALSE),LoanAmount,,VLOOKUP(PaymentsDue,Mapping!$A:$B,2,FALSE)))</f>
        <v/>
      </c>
      <c r="I2100" s="58" t="str">
        <f t="shared" si="195"/>
        <v/>
      </c>
      <c r="J2100" s="12" t="str">
        <f t="shared" si="196"/>
        <v/>
      </c>
      <c r="K2100" s="78" t="str">
        <f t="shared" si="197"/>
        <v/>
      </c>
    </row>
    <row r="2101" spans="1:11" x14ac:dyDescent="0.2">
      <c r="A2101" s="12" t="str">
        <f>IFERROR(IF(A2100+1&lt;=Duration*VLOOKUP(PaymentFrqcy,Mapping!A:B,2,FALSE),A2100+1,""),"")</f>
        <v/>
      </c>
      <c r="B2101" s="58" t="str">
        <f t="shared" si="198"/>
        <v/>
      </c>
      <c r="C2101" s="59" t="str">
        <f t="shared" si="193"/>
        <v/>
      </c>
      <c r="D2101" s="60" t="str">
        <f t="shared" si="194"/>
        <v/>
      </c>
      <c r="E2101" s="61" t="str">
        <f>IF(A2101="","",InterestRate/VLOOKUP(PaymentFrqcy,Mapping!$A:$B,2,FALSE))</f>
        <v/>
      </c>
      <c r="F2101" s="62" t="str">
        <f>IF(A2101="","",PMT(E2101,Duration*VLOOKUP(PaymentFrqcy,Mapping!A:B,2,FALSE),LoanAmount,,VLOOKUP(PaymentsDue,Mapping!$A:$B,2,FALSE)))</f>
        <v/>
      </c>
      <c r="G2101" s="62" t="str">
        <f>IF(A2101="","",PPMT(E2101,A2101,Duration*VLOOKUP(PaymentFrqcy,Mapping!A:B,2,FALSE),LoanAmount,,VLOOKUP(PaymentsDue,Mapping!$A:$B,2,FALSE)))</f>
        <v/>
      </c>
      <c r="H2101" s="62" t="str">
        <f>IF(A2101="","",IPMT(E2101,A2101,Duration*VLOOKUP(PaymentFrqcy,Mapping!$A:$B,2,FALSE),LoanAmount,,VLOOKUP(PaymentsDue,Mapping!$A:$B,2,FALSE)))</f>
        <v/>
      </c>
      <c r="I2101" s="58" t="str">
        <f t="shared" si="195"/>
        <v/>
      </c>
      <c r="J2101" s="12" t="str">
        <f t="shared" si="196"/>
        <v/>
      </c>
      <c r="K2101" s="78" t="str">
        <f t="shared" si="197"/>
        <v/>
      </c>
    </row>
    <row r="2102" spans="1:11" x14ac:dyDescent="0.2">
      <c r="A2102" s="12" t="str">
        <f>IFERROR(IF(A2101+1&lt;=Duration*VLOOKUP(PaymentFrqcy,Mapping!A:B,2,FALSE),A2101+1,""),"")</f>
        <v/>
      </c>
      <c r="B2102" s="58" t="str">
        <f t="shared" si="198"/>
        <v/>
      </c>
      <c r="C2102" s="59" t="str">
        <f t="shared" si="193"/>
        <v/>
      </c>
      <c r="D2102" s="60" t="str">
        <f t="shared" si="194"/>
        <v/>
      </c>
      <c r="E2102" s="61" t="str">
        <f>IF(A2102="","",InterestRate/VLOOKUP(PaymentFrqcy,Mapping!$A:$B,2,FALSE))</f>
        <v/>
      </c>
      <c r="F2102" s="62" t="str">
        <f>IF(A2102="","",PMT(E2102,Duration*VLOOKUP(PaymentFrqcy,Mapping!A:B,2,FALSE),LoanAmount,,VLOOKUP(PaymentsDue,Mapping!$A:$B,2,FALSE)))</f>
        <v/>
      </c>
      <c r="G2102" s="62" t="str">
        <f>IF(A2102="","",PPMT(E2102,A2102,Duration*VLOOKUP(PaymentFrqcy,Mapping!A:B,2,FALSE),LoanAmount,,VLOOKUP(PaymentsDue,Mapping!$A:$B,2,FALSE)))</f>
        <v/>
      </c>
      <c r="H2102" s="62" t="str">
        <f>IF(A2102="","",IPMT(E2102,A2102,Duration*VLOOKUP(PaymentFrqcy,Mapping!$A:$B,2,FALSE),LoanAmount,,VLOOKUP(PaymentsDue,Mapping!$A:$B,2,FALSE)))</f>
        <v/>
      </c>
      <c r="I2102" s="58" t="str">
        <f t="shared" si="195"/>
        <v/>
      </c>
      <c r="J2102" s="12" t="str">
        <f t="shared" si="196"/>
        <v/>
      </c>
      <c r="K2102" s="78" t="str">
        <f t="shared" si="197"/>
        <v/>
      </c>
    </row>
    <row r="2103" spans="1:11" x14ac:dyDescent="0.2">
      <c r="A2103" s="12" t="str">
        <f>IFERROR(IF(A2102+1&lt;=Duration*VLOOKUP(PaymentFrqcy,Mapping!A:B,2,FALSE),A2102+1,""),"")</f>
        <v/>
      </c>
      <c r="B2103" s="58" t="str">
        <f t="shared" si="198"/>
        <v/>
      </c>
      <c r="C2103" s="59" t="str">
        <f t="shared" si="193"/>
        <v/>
      </c>
      <c r="D2103" s="60" t="str">
        <f t="shared" si="194"/>
        <v/>
      </c>
      <c r="E2103" s="61" t="str">
        <f>IF(A2103="","",InterestRate/VLOOKUP(PaymentFrqcy,Mapping!$A:$B,2,FALSE))</f>
        <v/>
      </c>
      <c r="F2103" s="62" t="str">
        <f>IF(A2103="","",PMT(E2103,Duration*VLOOKUP(PaymentFrqcy,Mapping!A:B,2,FALSE),LoanAmount,,VLOOKUP(PaymentsDue,Mapping!$A:$B,2,FALSE)))</f>
        <v/>
      </c>
      <c r="G2103" s="62" t="str">
        <f>IF(A2103="","",PPMT(E2103,A2103,Duration*VLOOKUP(PaymentFrqcy,Mapping!A:B,2,FALSE),LoanAmount,,VLOOKUP(PaymentsDue,Mapping!$A:$B,2,FALSE)))</f>
        <v/>
      </c>
      <c r="H2103" s="62" t="str">
        <f>IF(A2103="","",IPMT(E2103,A2103,Duration*VLOOKUP(PaymentFrqcy,Mapping!$A:$B,2,FALSE),LoanAmount,,VLOOKUP(PaymentsDue,Mapping!$A:$B,2,FALSE)))</f>
        <v/>
      </c>
      <c r="I2103" s="58" t="str">
        <f t="shared" si="195"/>
        <v/>
      </c>
      <c r="J2103" s="12" t="str">
        <f t="shared" si="196"/>
        <v/>
      </c>
      <c r="K2103" s="78" t="str">
        <f t="shared" si="197"/>
        <v/>
      </c>
    </row>
    <row r="2104" spans="1:11" x14ac:dyDescent="0.2">
      <c r="A2104" s="12" t="str">
        <f>IFERROR(IF(A2103+1&lt;=Duration*VLOOKUP(PaymentFrqcy,Mapping!A:B,2,FALSE),A2103+1,""),"")</f>
        <v/>
      </c>
      <c r="B2104" s="58" t="str">
        <f t="shared" si="198"/>
        <v/>
      </c>
      <c r="C2104" s="59" t="str">
        <f t="shared" si="193"/>
        <v/>
      </c>
      <c r="D2104" s="60" t="str">
        <f t="shared" si="194"/>
        <v/>
      </c>
      <c r="E2104" s="61" t="str">
        <f>IF(A2104="","",InterestRate/VLOOKUP(PaymentFrqcy,Mapping!$A:$B,2,FALSE))</f>
        <v/>
      </c>
      <c r="F2104" s="62" t="str">
        <f>IF(A2104="","",PMT(E2104,Duration*VLOOKUP(PaymentFrqcy,Mapping!A:B,2,FALSE),LoanAmount,,VLOOKUP(PaymentsDue,Mapping!$A:$B,2,FALSE)))</f>
        <v/>
      </c>
      <c r="G2104" s="62" t="str">
        <f>IF(A2104="","",PPMT(E2104,A2104,Duration*VLOOKUP(PaymentFrqcy,Mapping!A:B,2,FALSE),LoanAmount,,VLOOKUP(PaymentsDue,Mapping!$A:$B,2,FALSE)))</f>
        <v/>
      </c>
      <c r="H2104" s="62" t="str">
        <f>IF(A2104="","",IPMT(E2104,A2104,Duration*VLOOKUP(PaymentFrqcy,Mapping!$A:$B,2,FALSE),LoanAmount,,VLOOKUP(PaymentsDue,Mapping!$A:$B,2,FALSE)))</f>
        <v/>
      </c>
      <c r="I2104" s="58" t="str">
        <f t="shared" si="195"/>
        <v/>
      </c>
      <c r="J2104" s="12" t="str">
        <f t="shared" si="196"/>
        <v/>
      </c>
      <c r="K2104" s="78" t="str">
        <f t="shared" si="197"/>
        <v/>
      </c>
    </row>
    <row r="2105" spans="1:11" x14ac:dyDescent="0.2">
      <c r="A2105" s="12" t="str">
        <f>IFERROR(IF(A2104+1&lt;=Duration*VLOOKUP(PaymentFrqcy,Mapping!A:B,2,FALSE),A2104+1,""),"")</f>
        <v/>
      </c>
      <c r="B2105" s="58" t="str">
        <f t="shared" si="198"/>
        <v/>
      </c>
      <c r="C2105" s="59" t="str">
        <f t="shared" si="193"/>
        <v/>
      </c>
      <c r="D2105" s="60" t="str">
        <f t="shared" si="194"/>
        <v/>
      </c>
      <c r="E2105" s="61" t="str">
        <f>IF(A2105="","",InterestRate/VLOOKUP(PaymentFrqcy,Mapping!$A:$B,2,FALSE))</f>
        <v/>
      </c>
      <c r="F2105" s="62" t="str">
        <f>IF(A2105="","",PMT(E2105,Duration*VLOOKUP(PaymentFrqcy,Mapping!A:B,2,FALSE),LoanAmount,,VLOOKUP(PaymentsDue,Mapping!$A:$B,2,FALSE)))</f>
        <v/>
      </c>
      <c r="G2105" s="62" t="str">
        <f>IF(A2105="","",PPMT(E2105,A2105,Duration*VLOOKUP(PaymentFrqcy,Mapping!A:B,2,FALSE),LoanAmount,,VLOOKUP(PaymentsDue,Mapping!$A:$B,2,FALSE)))</f>
        <v/>
      </c>
      <c r="H2105" s="62" t="str">
        <f>IF(A2105="","",IPMT(E2105,A2105,Duration*VLOOKUP(PaymentFrqcy,Mapping!$A:$B,2,FALSE),LoanAmount,,VLOOKUP(PaymentsDue,Mapping!$A:$B,2,FALSE)))</f>
        <v/>
      </c>
      <c r="I2105" s="58" t="str">
        <f t="shared" si="195"/>
        <v/>
      </c>
      <c r="J2105" s="12" t="str">
        <f t="shared" si="196"/>
        <v/>
      </c>
      <c r="K2105" s="78" t="str">
        <f t="shared" si="197"/>
        <v/>
      </c>
    </row>
    <row r="2106" spans="1:11" x14ac:dyDescent="0.2">
      <c r="A2106" s="12" t="str">
        <f>IFERROR(IF(A2105+1&lt;=Duration*VLOOKUP(PaymentFrqcy,Mapping!A:B,2,FALSE),A2105+1,""),"")</f>
        <v/>
      </c>
      <c r="B2106" s="58" t="str">
        <f t="shared" si="198"/>
        <v/>
      </c>
      <c r="C2106" s="59" t="str">
        <f t="shared" si="193"/>
        <v/>
      </c>
      <c r="D2106" s="60" t="str">
        <f t="shared" si="194"/>
        <v/>
      </c>
      <c r="E2106" s="61" t="str">
        <f>IF(A2106="","",InterestRate/VLOOKUP(PaymentFrqcy,Mapping!$A:$B,2,FALSE))</f>
        <v/>
      </c>
      <c r="F2106" s="62" t="str">
        <f>IF(A2106="","",PMT(E2106,Duration*VLOOKUP(PaymentFrqcy,Mapping!A:B,2,FALSE),LoanAmount,,VLOOKUP(PaymentsDue,Mapping!$A:$B,2,FALSE)))</f>
        <v/>
      </c>
      <c r="G2106" s="62" t="str">
        <f>IF(A2106="","",PPMT(E2106,A2106,Duration*VLOOKUP(PaymentFrqcy,Mapping!A:B,2,FALSE),LoanAmount,,VLOOKUP(PaymentsDue,Mapping!$A:$B,2,FALSE)))</f>
        <v/>
      </c>
      <c r="H2106" s="62" t="str">
        <f>IF(A2106="","",IPMT(E2106,A2106,Duration*VLOOKUP(PaymentFrqcy,Mapping!$A:$B,2,FALSE),LoanAmount,,VLOOKUP(PaymentsDue,Mapping!$A:$B,2,FALSE)))</f>
        <v/>
      </c>
      <c r="I2106" s="58" t="str">
        <f t="shared" si="195"/>
        <v/>
      </c>
      <c r="J2106" s="12" t="str">
        <f t="shared" si="196"/>
        <v/>
      </c>
      <c r="K2106" s="78" t="str">
        <f t="shared" si="197"/>
        <v/>
      </c>
    </row>
    <row r="2107" spans="1:11" x14ac:dyDescent="0.2">
      <c r="A2107" s="12" t="str">
        <f>IFERROR(IF(A2106+1&lt;=Duration*VLOOKUP(PaymentFrqcy,Mapping!A:B,2,FALSE),A2106+1,""),"")</f>
        <v/>
      </c>
      <c r="B2107" s="58" t="str">
        <f t="shared" si="198"/>
        <v/>
      </c>
      <c r="C2107" s="59" t="str">
        <f t="shared" si="193"/>
        <v/>
      </c>
      <c r="D2107" s="60" t="str">
        <f t="shared" si="194"/>
        <v/>
      </c>
      <c r="E2107" s="61" t="str">
        <f>IF(A2107="","",InterestRate/VLOOKUP(PaymentFrqcy,Mapping!$A:$B,2,FALSE))</f>
        <v/>
      </c>
      <c r="F2107" s="62" t="str">
        <f>IF(A2107="","",PMT(E2107,Duration*VLOOKUP(PaymentFrqcy,Mapping!A:B,2,FALSE),LoanAmount,,VLOOKUP(PaymentsDue,Mapping!$A:$B,2,FALSE)))</f>
        <v/>
      </c>
      <c r="G2107" s="62" t="str">
        <f>IF(A2107="","",PPMT(E2107,A2107,Duration*VLOOKUP(PaymentFrqcy,Mapping!A:B,2,FALSE),LoanAmount,,VLOOKUP(PaymentsDue,Mapping!$A:$B,2,FALSE)))</f>
        <v/>
      </c>
      <c r="H2107" s="62" t="str">
        <f>IF(A2107="","",IPMT(E2107,A2107,Duration*VLOOKUP(PaymentFrqcy,Mapping!$A:$B,2,FALSE),LoanAmount,,VLOOKUP(PaymentsDue,Mapping!$A:$B,2,FALSE)))</f>
        <v/>
      </c>
      <c r="I2107" s="58" t="str">
        <f t="shared" si="195"/>
        <v/>
      </c>
      <c r="J2107" s="12" t="str">
        <f t="shared" si="196"/>
        <v/>
      </c>
      <c r="K2107" s="78" t="str">
        <f t="shared" si="197"/>
        <v/>
      </c>
    </row>
    <row r="2108" spans="1:11" x14ac:dyDescent="0.2">
      <c r="A2108" s="12" t="str">
        <f>IFERROR(IF(A2107+1&lt;=Duration*VLOOKUP(PaymentFrqcy,Mapping!A:B,2,FALSE),A2107+1,""),"")</f>
        <v/>
      </c>
      <c r="B2108" s="58" t="str">
        <f t="shared" si="198"/>
        <v/>
      </c>
      <c r="C2108" s="59" t="str">
        <f t="shared" si="193"/>
        <v/>
      </c>
      <c r="D2108" s="60" t="str">
        <f t="shared" si="194"/>
        <v/>
      </c>
      <c r="E2108" s="61" t="str">
        <f>IF(A2108="","",InterestRate/VLOOKUP(PaymentFrqcy,Mapping!$A:$B,2,FALSE))</f>
        <v/>
      </c>
      <c r="F2108" s="62" t="str">
        <f>IF(A2108="","",PMT(E2108,Duration*VLOOKUP(PaymentFrqcy,Mapping!A:B,2,FALSE),LoanAmount,,VLOOKUP(PaymentsDue,Mapping!$A:$B,2,FALSE)))</f>
        <v/>
      </c>
      <c r="G2108" s="62" t="str">
        <f>IF(A2108="","",PPMT(E2108,A2108,Duration*VLOOKUP(PaymentFrqcy,Mapping!A:B,2,FALSE),LoanAmount,,VLOOKUP(PaymentsDue,Mapping!$A:$B,2,FALSE)))</f>
        <v/>
      </c>
      <c r="H2108" s="62" t="str">
        <f>IF(A2108="","",IPMT(E2108,A2108,Duration*VLOOKUP(PaymentFrqcy,Mapping!$A:$B,2,FALSE),LoanAmount,,VLOOKUP(PaymentsDue,Mapping!$A:$B,2,FALSE)))</f>
        <v/>
      </c>
      <c r="I2108" s="58" t="str">
        <f t="shared" si="195"/>
        <v/>
      </c>
      <c r="J2108" s="12" t="str">
        <f t="shared" si="196"/>
        <v/>
      </c>
      <c r="K2108" s="78" t="str">
        <f t="shared" si="197"/>
        <v/>
      </c>
    </row>
    <row r="2109" spans="1:11" x14ac:dyDescent="0.2">
      <c r="A2109" s="12" t="str">
        <f>IFERROR(IF(A2108+1&lt;=Duration*VLOOKUP(PaymentFrqcy,Mapping!A:B,2,FALSE),A2108+1,""),"")</f>
        <v/>
      </c>
      <c r="B2109" s="58" t="str">
        <f t="shared" si="198"/>
        <v/>
      </c>
      <c r="C2109" s="59" t="str">
        <f t="shared" si="193"/>
        <v/>
      </c>
      <c r="D2109" s="60" t="str">
        <f t="shared" si="194"/>
        <v/>
      </c>
      <c r="E2109" s="61" t="str">
        <f>IF(A2109="","",InterestRate/VLOOKUP(PaymentFrqcy,Mapping!$A:$B,2,FALSE))</f>
        <v/>
      </c>
      <c r="F2109" s="62" t="str">
        <f>IF(A2109="","",PMT(E2109,Duration*VLOOKUP(PaymentFrqcy,Mapping!A:B,2,FALSE),LoanAmount,,VLOOKUP(PaymentsDue,Mapping!$A:$B,2,FALSE)))</f>
        <v/>
      </c>
      <c r="G2109" s="62" t="str">
        <f>IF(A2109="","",PPMT(E2109,A2109,Duration*VLOOKUP(PaymentFrqcy,Mapping!A:B,2,FALSE),LoanAmount,,VLOOKUP(PaymentsDue,Mapping!$A:$B,2,FALSE)))</f>
        <v/>
      </c>
      <c r="H2109" s="62" t="str">
        <f>IF(A2109="","",IPMT(E2109,A2109,Duration*VLOOKUP(PaymentFrqcy,Mapping!$A:$B,2,FALSE),LoanAmount,,VLOOKUP(PaymentsDue,Mapping!$A:$B,2,FALSE)))</f>
        <v/>
      </c>
      <c r="I2109" s="58" t="str">
        <f t="shared" si="195"/>
        <v/>
      </c>
      <c r="J2109" s="12" t="str">
        <f t="shared" si="196"/>
        <v/>
      </c>
      <c r="K2109" s="78" t="str">
        <f t="shared" si="197"/>
        <v/>
      </c>
    </row>
    <row r="2110" spans="1:11" x14ac:dyDescent="0.2">
      <c r="A2110" s="12" t="str">
        <f>IFERROR(IF(A2109+1&lt;=Duration*VLOOKUP(PaymentFrqcy,Mapping!A:B,2,FALSE),A2109+1,""),"")</f>
        <v/>
      </c>
      <c r="B2110" s="58" t="str">
        <f t="shared" si="198"/>
        <v/>
      </c>
      <c r="C2110" s="59" t="str">
        <f t="shared" si="193"/>
        <v/>
      </c>
      <c r="D2110" s="60" t="str">
        <f t="shared" si="194"/>
        <v/>
      </c>
      <c r="E2110" s="61" t="str">
        <f>IF(A2110="","",InterestRate/VLOOKUP(PaymentFrqcy,Mapping!$A:$B,2,FALSE))</f>
        <v/>
      </c>
      <c r="F2110" s="62" t="str">
        <f>IF(A2110="","",PMT(E2110,Duration*VLOOKUP(PaymentFrqcy,Mapping!A:B,2,FALSE),LoanAmount,,VLOOKUP(PaymentsDue,Mapping!$A:$B,2,FALSE)))</f>
        <v/>
      </c>
      <c r="G2110" s="62" t="str">
        <f>IF(A2110="","",PPMT(E2110,A2110,Duration*VLOOKUP(PaymentFrqcy,Mapping!A:B,2,FALSE),LoanAmount,,VLOOKUP(PaymentsDue,Mapping!$A:$B,2,FALSE)))</f>
        <v/>
      </c>
      <c r="H2110" s="62" t="str">
        <f>IF(A2110="","",IPMT(E2110,A2110,Duration*VLOOKUP(PaymentFrqcy,Mapping!$A:$B,2,FALSE),LoanAmount,,VLOOKUP(PaymentsDue,Mapping!$A:$B,2,FALSE)))</f>
        <v/>
      </c>
      <c r="I2110" s="58" t="str">
        <f t="shared" si="195"/>
        <v/>
      </c>
      <c r="J2110" s="12" t="str">
        <f t="shared" si="196"/>
        <v/>
      </c>
      <c r="K2110" s="78" t="str">
        <f t="shared" si="197"/>
        <v/>
      </c>
    </row>
    <row r="2111" spans="1:11" x14ac:dyDescent="0.2">
      <c r="A2111" s="12" t="str">
        <f>IFERROR(IF(A2110+1&lt;=Duration*VLOOKUP(PaymentFrqcy,Mapping!A:B,2,FALSE),A2110+1,""),"")</f>
        <v/>
      </c>
      <c r="B2111" s="58" t="str">
        <f t="shared" si="198"/>
        <v/>
      </c>
      <c r="C2111" s="59" t="str">
        <f t="shared" si="193"/>
        <v/>
      </c>
      <c r="D2111" s="60" t="str">
        <f t="shared" si="194"/>
        <v/>
      </c>
      <c r="E2111" s="61" t="str">
        <f>IF(A2111="","",InterestRate/VLOOKUP(PaymentFrqcy,Mapping!$A:$B,2,FALSE))</f>
        <v/>
      </c>
      <c r="F2111" s="62" t="str">
        <f>IF(A2111="","",PMT(E2111,Duration*VLOOKUP(PaymentFrqcy,Mapping!A:B,2,FALSE),LoanAmount,,VLOOKUP(PaymentsDue,Mapping!$A:$B,2,FALSE)))</f>
        <v/>
      </c>
      <c r="G2111" s="62" t="str">
        <f>IF(A2111="","",PPMT(E2111,A2111,Duration*VLOOKUP(PaymentFrqcy,Mapping!A:B,2,FALSE),LoanAmount,,VLOOKUP(PaymentsDue,Mapping!$A:$B,2,FALSE)))</f>
        <v/>
      </c>
      <c r="H2111" s="62" t="str">
        <f>IF(A2111="","",IPMT(E2111,A2111,Duration*VLOOKUP(PaymentFrqcy,Mapping!$A:$B,2,FALSE),LoanAmount,,VLOOKUP(PaymentsDue,Mapping!$A:$B,2,FALSE)))</f>
        <v/>
      </c>
      <c r="I2111" s="58" t="str">
        <f t="shared" si="195"/>
        <v/>
      </c>
      <c r="J2111" s="12" t="str">
        <f t="shared" si="196"/>
        <v/>
      </c>
      <c r="K2111" s="78" t="str">
        <f t="shared" si="197"/>
        <v/>
      </c>
    </row>
    <row r="2112" spans="1:11" x14ac:dyDescent="0.2">
      <c r="A2112" s="12" t="str">
        <f>IFERROR(IF(A2111+1&lt;=Duration*VLOOKUP(PaymentFrqcy,Mapping!A:B,2,FALSE),A2111+1,""),"")</f>
        <v/>
      </c>
      <c r="B2112" s="58" t="str">
        <f t="shared" si="198"/>
        <v/>
      </c>
      <c r="C2112" s="59" t="str">
        <f t="shared" si="193"/>
        <v/>
      </c>
      <c r="D2112" s="60" t="str">
        <f t="shared" si="194"/>
        <v/>
      </c>
      <c r="E2112" s="61" t="str">
        <f>IF(A2112="","",InterestRate/VLOOKUP(PaymentFrqcy,Mapping!$A:$B,2,FALSE))</f>
        <v/>
      </c>
      <c r="F2112" s="62" t="str">
        <f>IF(A2112="","",PMT(E2112,Duration*VLOOKUP(PaymentFrqcy,Mapping!A:B,2,FALSE),LoanAmount,,VLOOKUP(PaymentsDue,Mapping!$A:$B,2,FALSE)))</f>
        <v/>
      </c>
      <c r="G2112" s="62" t="str">
        <f>IF(A2112="","",PPMT(E2112,A2112,Duration*VLOOKUP(PaymentFrqcy,Mapping!A:B,2,FALSE),LoanAmount,,VLOOKUP(PaymentsDue,Mapping!$A:$B,2,FALSE)))</f>
        <v/>
      </c>
      <c r="H2112" s="62" t="str">
        <f>IF(A2112="","",IPMT(E2112,A2112,Duration*VLOOKUP(PaymentFrqcy,Mapping!$A:$B,2,FALSE),LoanAmount,,VLOOKUP(PaymentsDue,Mapping!$A:$B,2,FALSE)))</f>
        <v/>
      </c>
      <c r="I2112" s="58" t="str">
        <f t="shared" si="195"/>
        <v/>
      </c>
      <c r="J2112" s="12" t="str">
        <f t="shared" si="196"/>
        <v/>
      </c>
      <c r="K2112" s="78" t="str">
        <f t="shared" si="197"/>
        <v/>
      </c>
    </row>
    <row r="2113" spans="1:11" x14ac:dyDescent="0.2">
      <c r="A2113" s="12" t="str">
        <f>IFERROR(IF(A2112+1&lt;=Duration*VLOOKUP(PaymentFrqcy,Mapping!A:B,2,FALSE),A2112+1,""),"")</f>
        <v/>
      </c>
      <c r="B2113" s="58" t="str">
        <f t="shared" si="198"/>
        <v/>
      </c>
      <c r="C2113" s="59" t="str">
        <f t="shared" si="193"/>
        <v/>
      </c>
      <c r="D2113" s="60" t="str">
        <f t="shared" si="194"/>
        <v/>
      </c>
      <c r="E2113" s="61" t="str">
        <f>IF(A2113="","",InterestRate/VLOOKUP(PaymentFrqcy,Mapping!$A:$B,2,FALSE))</f>
        <v/>
      </c>
      <c r="F2113" s="62" t="str">
        <f>IF(A2113="","",PMT(E2113,Duration*VLOOKUP(PaymentFrqcy,Mapping!A:B,2,FALSE),LoanAmount,,VLOOKUP(PaymentsDue,Mapping!$A:$B,2,FALSE)))</f>
        <v/>
      </c>
      <c r="G2113" s="62" t="str">
        <f>IF(A2113="","",PPMT(E2113,A2113,Duration*VLOOKUP(PaymentFrqcy,Mapping!A:B,2,FALSE),LoanAmount,,VLOOKUP(PaymentsDue,Mapping!$A:$B,2,FALSE)))</f>
        <v/>
      </c>
      <c r="H2113" s="62" t="str">
        <f>IF(A2113="","",IPMT(E2113,A2113,Duration*VLOOKUP(PaymentFrqcy,Mapping!$A:$B,2,FALSE),LoanAmount,,VLOOKUP(PaymentsDue,Mapping!$A:$B,2,FALSE)))</f>
        <v/>
      </c>
      <c r="I2113" s="58" t="str">
        <f t="shared" si="195"/>
        <v/>
      </c>
      <c r="J2113" s="12" t="str">
        <f t="shared" si="196"/>
        <v/>
      </c>
      <c r="K2113" s="78" t="str">
        <f t="shared" si="197"/>
        <v/>
      </c>
    </row>
    <row r="2114" spans="1:11" x14ac:dyDescent="0.2">
      <c r="A2114" s="12" t="str">
        <f>IFERROR(IF(A2113+1&lt;=Duration*VLOOKUP(PaymentFrqcy,Mapping!A:B,2,FALSE),A2113+1,""),"")</f>
        <v/>
      </c>
      <c r="B2114" s="58" t="str">
        <f t="shared" si="198"/>
        <v/>
      </c>
      <c r="C2114" s="59" t="str">
        <f t="shared" si="193"/>
        <v/>
      </c>
      <c r="D2114" s="60" t="str">
        <f t="shared" si="194"/>
        <v/>
      </c>
      <c r="E2114" s="61" t="str">
        <f>IF(A2114="","",InterestRate/VLOOKUP(PaymentFrqcy,Mapping!$A:$B,2,FALSE))</f>
        <v/>
      </c>
      <c r="F2114" s="62" t="str">
        <f>IF(A2114="","",PMT(E2114,Duration*VLOOKUP(PaymentFrqcy,Mapping!A:B,2,FALSE),LoanAmount,,VLOOKUP(PaymentsDue,Mapping!$A:$B,2,FALSE)))</f>
        <v/>
      </c>
      <c r="G2114" s="62" t="str">
        <f>IF(A2114="","",PPMT(E2114,A2114,Duration*VLOOKUP(PaymentFrqcy,Mapping!A:B,2,FALSE),LoanAmount,,VLOOKUP(PaymentsDue,Mapping!$A:$B,2,FALSE)))</f>
        <v/>
      </c>
      <c r="H2114" s="62" t="str">
        <f>IF(A2114="","",IPMT(E2114,A2114,Duration*VLOOKUP(PaymentFrqcy,Mapping!$A:$B,2,FALSE),LoanAmount,,VLOOKUP(PaymentsDue,Mapping!$A:$B,2,FALSE)))</f>
        <v/>
      </c>
      <c r="I2114" s="58" t="str">
        <f t="shared" si="195"/>
        <v/>
      </c>
      <c r="J2114" s="12" t="str">
        <f t="shared" si="196"/>
        <v/>
      </c>
      <c r="K2114" s="78" t="str">
        <f t="shared" si="197"/>
        <v/>
      </c>
    </row>
    <row r="2115" spans="1:11" x14ac:dyDescent="0.2">
      <c r="A2115" s="12" t="str">
        <f>IFERROR(IF(A2114+1&lt;=Duration*VLOOKUP(PaymentFrqcy,Mapping!A:B,2,FALSE),A2114+1,""),"")</f>
        <v/>
      </c>
      <c r="B2115" s="58" t="str">
        <f t="shared" si="198"/>
        <v/>
      </c>
      <c r="C2115" s="59" t="str">
        <f t="shared" si="193"/>
        <v/>
      </c>
      <c r="D2115" s="60" t="str">
        <f t="shared" si="194"/>
        <v/>
      </c>
      <c r="E2115" s="61" t="str">
        <f>IF(A2115="","",InterestRate/VLOOKUP(PaymentFrqcy,Mapping!$A:$B,2,FALSE))</f>
        <v/>
      </c>
      <c r="F2115" s="62" t="str">
        <f>IF(A2115="","",PMT(E2115,Duration*VLOOKUP(PaymentFrqcy,Mapping!A:B,2,FALSE),LoanAmount,,VLOOKUP(PaymentsDue,Mapping!$A:$B,2,FALSE)))</f>
        <v/>
      </c>
      <c r="G2115" s="62" t="str">
        <f>IF(A2115="","",PPMT(E2115,A2115,Duration*VLOOKUP(PaymentFrqcy,Mapping!A:B,2,FALSE),LoanAmount,,VLOOKUP(PaymentsDue,Mapping!$A:$B,2,FALSE)))</f>
        <v/>
      </c>
      <c r="H2115" s="62" t="str">
        <f>IF(A2115="","",IPMT(E2115,A2115,Duration*VLOOKUP(PaymentFrqcy,Mapping!$A:$B,2,FALSE),LoanAmount,,VLOOKUP(PaymentsDue,Mapping!$A:$B,2,FALSE)))</f>
        <v/>
      </c>
      <c r="I2115" s="58" t="str">
        <f t="shared" si="195"/>
        <v/>
      </c>
      <c r="J2115" s="12" t="str">
        <f t="shared" si="196"/>
        <v/>
      </c>
      <c r="K2115" s="78" t="str">
        <f t="shared" si="197"/>
        <v/>
      </c>
    </row>
    <row r="2116" spans="1:11" x14ac:dyDescent="0.2">
      <c r="A2116" s="12" t="str">
        <f>IFERROR(IF(A2115+1&lt;=Duration*VLOOKUP(PaymentFrqcy,Mapping!A:B,2,FALSE),A2115+1,""),"")</f>
        <v/>
      </c>
      <c r="B2116" s="58" t="str">
        <f t="shared" si="198"/>
        <v/>
      </c>
      <c r="C2116" s="59" t="str">
        <f t="shared" si="193"/>
        <v/>
      </c>
      <c r="D2116" s="60" t="str">
        <f t="shared" si="194"/>
        <v/>
      </c>
      <c r="E2116" s="61" t="str">
        <f>IF(A2116="","",InterestRate/VLOOKUP(PaymentFrqcy,Mapping!$A:$B,2,FALSE))</f>
        <v/>
      </c>
      <c r="F2116" s="62" t="str">
        <f>IF(A2116="","",PMT(E2116,Duration*VLOOKUP(PaymentFrqcy,Mapping!A:B,2,FALSE),LoanAmount,,VLOOKUP(PaymentsDue,Mapping!$A:$B,2,FALSE)))</f>
        <v/>
      </c>
      <c r="G2116" s="62" t="str">
        <f>IF(A2116="","",PPMT(E2116,A2116,Duration*VLOOKUP(PaymentFrqcy,Mapping!A:B,2,FALSE),LoanAmount,,VLOOKUP(PaymentsDue,Mapping!$A:$B,2,FALSE)))</f>
        <v/>
      </c>
      <c r="H2116" s="62" t="str">
        <f>IF(A2116="","",IPMT(E2116,A2116,Duration*VLOOKUP(PaymentFrqcy,Mapping!$A:$B,2,FALSE),LoanAmount,,VLOOKUP(PaymentsDue,Mapping!$A:$B,2,FALSE)))</f>
        <v/>
      </c>
      <c r="I2116" s="58" t="str">
        <f t="shared" si="195"/>
        <v/>
      </c>
      <c r="J2116" s="12" t="str">
        <f t="shared" si="196"/>
        <v/>
      </c>
      <c r="K2116" s="78" t="str">
        <f t="shared" si="197"/>
        <v/>
      </c>
    </row>
    <row r="2117" spans="1:11" x14ac:dyDescent="0.2">
      <c r="A2117" s="12" t="str">
        <f>IFERROR(IF(A2116+1&lt;=Duration*VLOOKUP(PaymentFrqcy,Mapping!A:B,2,FALSE),A2116+1,""),"")</f>
        <v/>
      </c>
      <c r="B2117" s="58" t="str">
        <f t="shared" si="198"/>
        <v/>
      </c>
      <c r="C2117" s="59" t="str">
        <f t="shared" si="193"/>
        <v/>
      </c>
      <c r="D2117" s="60" t="str">
        <f t="shared" si="194"/>
        <v/>
      </c>
      <c r="E2117" s="61" t="str">
        <f>IF(A2117="","",InterestRate/VLOOKUP(PaymentFrqcy,Mapping!$A:$B,2,FALSE))</f>
        <v/>
      </c>
      <c r="F2117" s="62" t="str">
        <f>IF(A2117="","",PMT(E2117,Duration*VLOOKUP(PaymentFrqcy,Mapping!A:B,2,FALSE),LoanAmount,,VLOOKUP(PaymentsDue,Mapping!$A:$B,2,FALSE)))</f>
        <v/>
      </c>
      <c r="G2117" s="62" t="str">
        <f>IF(A2117="","",PPMT(E2117,A2117,Duration*VLOOKUP(PaymentFrqcy,Mapping!A:B,2,FALSE),LoanAmount,,VLOOKUP(PaymentsDue,Mapping!$A:$B,2,FALSE)))</f>
        <v/>
      </c>
      <c r="H2117" s="62" t="str">
        <f>IF(A2117="","",IPMT(E2117,A2117,Duration*VLOOKUP(PaymentFrqcy,Mapping!$A:$B,2,FALSE),LoanAmount,,VLOOKUP(PaymentsDue,Mapping!$A:$B,2,FALSE)))</f>
        <v/>
      </c>
      <c r="I2117" s="58" t="str">
        <f t="shared" si="195"/>
        <v/>
      </c>
      <c r="J2117" s="12" t="str">
        <f t="shared" si="196"/>
        <v/>
      </c>
      <c r="K2117" s="78" t="str">
        <f t="shared" si="197"/>
        <v/>
      </c>
    </row>
    <row r="2118" spans="1:11" x14ac:dyDescent="0.2">
      <c r="A2118" s="12" t="str">
        <f>IFERROR(IF(A2117+1&lt;=Duration*VLOOKUP(PaymentFrqcy,Mapping!A:B,2,FALSE),A2117+1,""),"")</f>
        <v/>
      </c>
      <c r="B2118" s="58" t="str">
        <f t="shared" si="198"/>
        <v/>
      </c>
      <c r="C2118" s="59" t="str">
        <f t="shared" si="193"/>
        <v/>
      </c>
      <c r="D2118" s="60" t="str">
        <f t="shared" si="194"/>
        <v/>
      </c>
      <c r="E2118" s="61" t="str">
        <f>IF(A2118="","",InterestRate/VLOOKUP(PaymentFrqcy,Mapping!$A:$B,2,FALSE))</f>
        <v/>
      </c>
      <c r="F2118" s="62" t="str">
        <f>IF(A2118="","",PMT(E2118,Duration*VLOOKUP(PaymentFrqcy,Mapping!A:B,2,FALSE),LoanAmount,,VLOOKUP(PaymentsDue,Mapping!$A:$B,2,FALSE)))</f>
        <v/>
      </c>
      <c r="G2118" s="62" t="str">
        <f>IF(A2118="","",PPMT(E2118,A2118,Duration*VLOOKUP(PaymentFrqcy,Mapping!A:B,2,FALSE),LoanAmount,,VLOOKUP(PaymentsDue,Mapping!$A:$B,2,FALSE)))</f>
        <v/>
      </c>
      <c r="H2118" s="62" t="str">
        <f>IF(A2118="","",IPMT(E2118,A2118,Duration*VLOOKUP(PaymentFrqcy,Mapping!$A:$B,2,FALSE),LoanAmount,,VLOOKUP(PaymentsDue,Mapping!$A:$B,2,FALSE)))</f>
        <v/>
      </c>
      <c r="I2118" s="58" t="str">
        <f t="shared" si="195"/>
        <v/>
      </c>
      <c r="J2118" s="12" t="str">
        <f t="shared" si="196"/>
        <v/>
      </c>
      <c r="K2118" s="78" t="str">
        <f t="shared" si="197"/>
        <v/>
      </c>
    </row>
    <row r="2119" spans="1:11" x14ac:dyDescent="0.2">
      <c r="A2119" s="12" t="str">
        <f>IFERROR(IF(A2118+1&lt;=Duration*VLOOKUP(PaymentFrqcy,Mapping!A:B,2,FALSE),A2118+1,""),"")</f>
        <v/>
      </c>
      <c r="B2119" s="58" t="str">
        <f t="shared" si="198"/>
        <v/>
      </c>
      <c r="C2119" s="59" t="str">
        <f t="shared" si="193"/>
        <v/>
      </c>
      <c r="D2119" s="60" t="str">
        <f t="shared" si="194"/>
        <v/>
      </c>
      <c r="E2119" s="61" t="str">
        <f>IF(A2119="","",InterestRate/VLOOKUP(PaymentFrqcy,Mapping!$A:$B,2,FALSE))</f>
        <v/>
      </c>
      <c r="F2119" s="62" t="str">
        <f>IF(A2119="","",PMT(E2119,Duration*VLOOKUP(PaymentFrqcy,Mapping!A:B,2,FALSE),LoanAmount,,VLOOKUP(PaymentsDue,Mapping!$A:$B,2,FALSE)))</f>
        <v/>
      </c>
      <c r="G2119" s="62" t="str">
        <f>IF(A2119="","",PPMT(E2119,A2119,Duration*VLOOKUP(PaymentFrqcy,Mapping!A:B,2,FALSE),LoanAmount,,VLOOKUP(PaymentsDue,Mapping!$A:$B,2,FALSE)))</f>
        <v/>
      </c>
      <c r="H2119" s="62" t="str">
        <f>IF(A2119="","",IPMT(E2119,A2119,Duration*VLOOKUP(PaymentFrqcy,Mapping!$A:$B,2,FALSE),LoanAmount,,VLOOKUP(PaymentsDue,Mapping!$A:$B,2,FALSE)))</f>
        <v/>
      </c>
      <c r="I2119" s="58" t="str">
        <f t="shared" si="195"/>
        <v/>
      </c>
      <c r="J2119" s="12" t="str">
        <f t="shared" si="196"/>
        <v/>
      </c>
      <c r="K2119" s="78" t="str">
        <f t="shared" si="197"/>
        <v/>
      </c>
    </row>
    <row r="2120" spans="1:11" x14ac:dyDescent="0.2">
      <c r="A2120" s="12" t="str">
        <f>IFERROR(IF(A2119+1&lt;=Duration*VLOOKUP(PaymentFrqcy,Mapping!A:B,2,FALSE),A2119+1,""),"")</f>
        <v/>
      </c>
      <c r="B2120" s="58" t="str">
        <f t="shared" si="198"/>
        <v/>
      </c>
      <c r="C2120" s="59" t="str">
        <f t="shared" si="193"/>
        <v/>
      </c>
      <c r="D2120" s="60" t="str">
        <f t="shared" si="194"/>
        <v/>
      </c>
      <c r="E2120" s="61" t="str">
        <f>IF(A2120="","",InterestRate/VLOOKUP(PaymentFrqcy,Mapping!$A:$B,2,FALSE))</f>
        <v/>
      </c>
      <c r="F2120" s="62" t="str">
        <f>IF(A2120="","",PMT(E2120,Duration*VLOOKUP(PaymentFrqcy,Mapping!A:B,2,FALSE),LoanAmount,,VLOOKUP(PaymentsDue,Mapping!$A:$B,2,FALSE)))</f>
        <v/>
      </c>
      <c r="G2120" s="62" t="str">
        <f>IF(A2120="","",PPMT(E2120,A2120,Duration*VLOOKUP(PaymentFrqcy,Mapping!A:B,2,FALSE),LoanAmount,,VLOOKUP(PaymentsDue,Mapping!$A:$B,2,FALSE)))</f>
        <v/>
      </c>
      <c r="H2120" s="62" t="str">
        <f>IF(A2120="","",IPMT(E2120,A2120,Duration*VLOOKUP(PaymentFrqcy,Mapping!$A:$B,2,FALSE),LoanAmount,,VLOOKUP(PaymentsDue,Mapping!$A:$B,2,FALSE)))</f>
        <v/>
      </c>
      <c r="I2120" s="58" t="str">
        <f t="shared" si="195"/>
        <v/>
      </c>
      <c r="J2120" s="12" t="str">
        <f t="shared" si="196"/>
        <v/>
      </c>
      <c r="K2120" s="78" t="str">
        <f t="shared" si="197"/>
        <v/>
      </c>
    </row>
    <row r="2121" spans="1:11" x14ac:dyDescent="0.2">
      <c r="A2121" s="12" t="str">
        <f>IFERROR(IF(A2120+1&lt;=Duration*VLOOKUP(PaymentFrqcy,Mapping!A:B,2,FALSE),A2120+1,""),"")</f>
        <v/>
      </c>
      <c r="B2121" s="58" t="str">
        <f t="shared" si="198"/>
        <v/>
      </c>
      <c r="C2121" s="59" t="str">
        <f t="shared" si="193"/>
        <v/>
      </c>
      <c r="D2121" s="60" t="str">
        <f t="shared" si="194"/>
        <v/>
      </c>
      <c r="E2121" s="61" t="str">
        <f>IF(A2121="","",InterestRate/VLOOKUP(PaymentFrqcy,Mapping!$A:$B,2,FALSE))</f>
        <v/>
      </c>
      <c r="F2121" s="62" t="str">
        <f>IF(A2121="","",PMT(E2121,Duration*VLOOKUP(PaymentFrqcy,Mapping!A:B,2,FALSE),LoanAmount,,VLOOKUP(PaymentsDue,Mapping!$A:$B,2,FALSE)))</f>
        <v/>
      </c>
      <c r="G2121" s="62" t="str">
        <f>IF(A2121="","",PPMT(E2121,A2121,Duration*VLOOKUP(PaymentFrqcy,Mapping!A:B,2,FALSE),LoanAmount,,VLOOKUP(PaymentsDue,Mapping!$A:$B,2,FALSE)))</f>
        <v/>
      </c>
      <c r="H2121" s="62" t="str">
        <f>IF(A2121="","",IPMT(E2121,A2121,Duration*VLOOKUP(PaymentFrqcy,Mapping!$A:$B,2,FALSE),LoanAmount,,VLOOKUP(PaymentsDue,Mapping!$A:$B,2,FALSE)))</f>
        <v/>
      </c>
      <c r="I2121" s="58" t="str">
        <f t="shared" si="195"/>
        <v/>
      </c>
      <c r="J2121" s="12" t="str">
        <f t="shared" si="196"/>
        <v/>
      </c>
      <c r="K2121" s="78" t="str">
        <f t="shared" si="197"/>
        <v/>
      </c>
    </row>
    <row r="2122" spans="1:11" x14ac:dyDescent="0.2">
      <c r="A2122" s="12" t="str">
        <f>IFERROR(IF(A2121+1&lt;=Duration*VLOOKUP(PaymentFrqcy,Mapping!A:B,2,FALSE),A2121+1,""),"")</f>
        <v/>
      </c>
      <c r="B2122" s="58" t="str">
        <f t="shared" si="198"/>
        <v/>
      </c>
      <c r="C2122" s="59" t="str">
        <f t="shared" si="193"/>
        <v/>
      </c>
      <c r="D2122" s="60" t="str">
        <f t="shared" si="194"/>
        <v/>
      </c>
      <c r="E2122" s="61" t="str">
        <f>IF(A2122="","",InterestRate/VLOOKUP(PaymentFrqcy,Mapping!$A:$B,2,FALSE))</f>
        <v/>
      </c>
      <c r="F2122" s="62" t="str">
        <f>IF(A2122="","",PMT(E2122,Duration*VLOOKUP(PaymentFrqcy,Mapping!A:B,2,FALSE),LoanAmount,,VLOOKUP(PaymentsDue,Mapping!$A:$B,2,FALSE)))</f>
        <v/>
      </c>
      <c r="G2122" s="62" t="str">
        <f>IF(A2122="","",PPMT(E2122,A2122,Duration*VLOOKUP(PaymentFrqcy,Mapping!A:B,2,FALSE),LoanAmount,,VLOOKUP(PaymentsDue,Mapping!$A:$B,2,FALSE)))</f>
        <v/>
      </c>
      <c r="H2122" s="62" t="str">
        <f>IF(A2122="","",IPMT(E2122,A2122,Duration*VLOOKUP(PaymentFrqcy,Mapping!$A:$B,2,FALSE),LoanAmount,,VLOOKUP(PaymentsDue,Mapping!$A:$B,2,FALSE)))</f>
        <v/>
      </c>
      <c r="I2122" s="58" t="str">
        <f t="shared" si="195"/>
        <v/>
      </c>
      <c r="J2122" s="12" t="str">
        <f t="shared" si="196"/>
        <v/>
      </c>
      <c r="K2122" s="78" t="str">
        <f t="shared" si="197"/>
        <v/>
      </c>
    </row>
    <row r="2123" spans="1:11" x14ac:dyDescent="0.2">
      <c r="A2123" s="12" t="str">
        <f>IFERROR(IF(A2122+1&lt;=Duration*VLOOKUP(PaymentFrqcy,Mapping!A:B,2,FALSE),A2122+1,""),"")</f>
        <v/>
      </c>
      <c r="B2123" s="58" t="str">
        <f t="shared" si="198"/>
        <v/>
      </c>
      <c r="C2123" s="59" t="str">
        <f t="shared" si="193"/>
        <v/>
      </c>
      <c r="D2123" s="60" t="str">
        <f t="shared" si="194"/>
        <v/>
      </c>
      <c r="E2123" s="61" t="str">
        <f>IF(A2123="","",InterestRate/VLOOKUP(PaymentFrqcy,Mapping!$A:$B,2,FALSE))</f>
        <v/>
      </c>
      <c r="F2123" s="62" t="str">
        <f>IF(A2123="","",PMT(E2123,Duration*VLOOKUP(PaymentFrqcy,Mapping!A:B,2,FALSE),LoanAmount,,VLOOKUP(PaymentsDue,Mapping!$A:$B,2,FALSE)))</f>
        <v/>
      </c>
      <c r="G2123" s="62" t="str">
        <f>IF(A2123="","",PPMT(E2123,A2123,Duration*VLOOKUP(PaymentFrqcy,Mapping!A:B,2,FALSE),LoanAmount,,VLOOKUP(PaymentsDue,Mapping!$A:$B,2,FALSE)))</f>
        <v/>
      </c>
      <c r="H2123" s="62" t="str">
        <f>IF(A2123="","",IPMT(E2123,A2123,Duration*VLOOKUP(PaymentFrqcy,Mapping!$A:$B,2,FALSE),LoanAmount,,VLOOKUP(PaymentsDue,Mapping!$A:$B,2,FALSE)))</f>
        <v/>
      </c>
      <c r="I2123" s="58" t="str">
        <f t="shared" si="195"/>
        <v/>
      </c>
      <c r="J2123" s="12" t="str">
        <f t="shared" si="196"/>
        <v/>
      </c>
      <c r="K2123" s="78" t="str">
        <f t="shared" si="197"/>
        <v/>
      </c>
    </row>
    <row r="2124" spans="1:11" x14ac:dyDescent="0.2">
      <c r="A2124" s="12" t="str">
        <f>IFERROR(IF(A2123+1&lt;=Duration*VLOOKUP(PaymentFrqcy,Mapping!A:B,2,FALSE),A2123+1,""),"")</f>
        <v/>
      </c>
      <c r="B2124" s="58" t="str">
        <f t="shared" si="198"/>
        <v/>
      </c>
      <c r="C2124" s="59" t="str">
        <f t="shared" si="193"/>
        <v/>
      </c>
      <c r="D2124" s="60" t="str">
        <f t="shared" si="194"/>
        <v/>
      </c>
      <c r="E2124" s="61" t="str">
        <f>IF(A2124="","",InterestRate/VLOOKUP(PaymentFrqcy,Mapping!$A:$B,2,FALSE))</f>
        <v/>
      </c>
      <c r="F2124" s="62" t="str">
        <f>IF(A2124="","",PMT(E2124,Duration*VLOOKUP(PaymentFrqcy,Mapping!A:B,2,FALSE),LoanAmount,,VLOOKUP(PaymentsDue,Mapping!$A:$B,2,FALSE)))</f>
        <v/>
      </c>
      <c r="G2124" s="62" t="str">
        <f>IF(A2124="","",PPMT(E2124,A2124,Duration*VLOOKUP(PaymentFrqcy,Mapping!A:B,2,FALSE),LoanAmount,,VLOOKUP(PaymentsDue,Mapping!$A:$B,2,FALSE)))</f>
        <v/>
      </c>
      <c r="H2124" s="62" t="str">
        <f>IF(A2124="","",IPMT(E2124,A2124,Duration*VLOOKUP(PaymentFrqcy,Mapping!$A:$B,2,FALSE),LoanAmount,,VLOOKUP(PaymentsDue,Mapping!$A:$B,2,FALSE)))</f>
        <v/>
      </c>
      <c r="I2124" s="58" t="str">
        <f t="shared" si="195"/>
        <v/>
      </c>
      <c r="J2124" s="12" t="str">
        <f t="shared" si="196"/>
        <v/>
      </c>
      <c r="K2124" s="78" t="str">
        <f t="shared" si="197"/>
        <v/>
      </c>
    </row>
    <row r="2125" spans="1:11" x14ac:dyDescent="0.2">
      <c r="A2125" s="12" t="str">
        <f>IFERROR(IF(A2124+1&lt;=Duration*VLOOKUP(PaymentFrqcy,Mapping!A:B,2,FALSE),A2124+1,""),"")</f>
        <v/>
      </c>
      <c r="B2125" s="58" t="str">
        <f t="shared" si="198"/>
        <v/>
      </c>
      <c r="C2125" s="59" t="str">
        <f t="shared" si="193"/>
        <v/>
      </c>
      <c r="D2125" s="60" t="str">
        <f t="shared" si="194"/>
        <v/>
      </c>
      <c r="E2125" s="61" t="str">
        <f>IF(A2125="","",InterestRate/VLOOKUP(PaymentFrqcy,Mapping!$A:$B,2,FALSE))</f>
        <v/>
      </c>
      <c r="F2125" s="62" t="str">
        <f>IF(A2125="","",PMT(E2125,Duration*VLOOKUP(PaymentFrqcy,Mapping!A:B,2,FALSE),LoanAmount,,VLOOKUP(PaymentsDue,Mapping!$A:$B,2,FALSE)))</f>
        <v/>
      </c>
      <c r="G2125" s="62" t="str">
        <f>IF(A2125="","",PPMT(E2125,A2125,Duration*VLOOKUP(PaymentFrqcy,Mapping!A:B,2,FALSE),LoanAmount,,VLOOKUP(PaymentsDue,Mapping!$A:$B,2,FALSE)))</f>
        <v/>
      </c>
      <c r="H2125" s="62" t="str">
        <f>IF(A2125="","",IPMT(E2125,A2125,Duration*VLOOKUP(PaymentFrqcy,Mapping!$A:$B,2,FALSE),LoanAmount,,VLOOKUP(PaymentsDue,Mapping!$A:$B,2,FALSE)))</f>
        <v/>
      </c>
      <c r="I2125" s="58" t="str">
        <f t="shared" si="195"/>
        <v/>
      </c>
      <c r="J2125" s="12" t="str">
        <f t="shared" si="196"/>
        <v/>
      </c>
      <c r="K2125" s="78" t="str">
        <f t="shared" si="197"/>
        <v/>
      </c>
    </row>
    <row r="2126" spans="1:11" x14ac:dyDescent="0.2">
      <c r="A2126" s="12" t="str">
        <f>IFERROR(IF(A2125+1&lt;=Duration*VLOOKUP(PaymentFrqcy,Mapping!A:B,2,FALSE),A2125+1,""),"")</f>
        <v/>
      </c>
      <c r="B2126" s="58" t="str">
        <f t="shared" si="198"/>
        <v/>
      </c>
      <c r="C2126" s="59" t="str">
        <f t="shared" si="193"/>
        <v/>
      </c>
      <c r="D2126" s="60" t="str">
        <f t="shared" si="194"/>
        <v/>
      </c>
      <c r="E2126" s="61" t="str">
        <f>IF(A2126="","",InterestRate/VLOOKUP(PaymentFrqcy,Mapping!$A:$B,2,FALSE))</f>
        <v/>
      </c>
      <c r="F2126" s="62" t="str">
        <f>IF(A2126="","",PMT(E2126,Duration*VLOOKUP(PaymentFrqcy,Mapping!A:B,2,FALSE),LoanAmount,,VLOOKUP(PaymentsDue,Mapping!$A:$B,2,FALSE)))</f>
        <v/>
      </c>
      <c r="G2126" s="62" t="str">
        <f>IF(A2126="","",PPMT(E2126,A2126,Duration*VLOOKUP(PaymentFrqcy,Mapping!A:B,2,FALSE),LoanAmount,,VLOOKUP(PaymentsDue,Mapping!$A:$B,2,FALSE)))</f>
        <v/>
      </c>
      <c r="H2126" s="62" t="str">
        <f>IF(A2126="","",IPMT(E2126,A2126,Duration*VLOOKUP(PaymentFrqcy,Mapping!$A:$B,2,FALSE),LoanAmount,,VLOOKUP(PaymentsDue,Mapping!$A:$B,2,FALSE)))</f>
        <v/>
      </c>
      <c r="I2126" s="58" t="str">
        <f t="shared" si="195"/>
        <v/>
      </c>
      <c r="J2126" s="12" t="str">
        <f t="shared" si="196"/>
        <v/>
      </c>
      <c r="K2126" s="78" t="str">
        <f t="shared" si="197"/>
        <v/>
      </c>
    </row>
    <row r="2127" spans="1:11" x14ac:dyDescent="0.2">
      <c r="A2127" s="12" t="str">
        <f>IFERROR(IF(A2126+1&lt;=Duration*VLOOKUP(PaymentFrqcy,Mapping!A:B,2,FALSE),A2126+1,""),"")</f>
        <v/>
      </c>
      <c r="B2127" s="58" t="str">
        <f t="shared" si="198"/>
        <v/>
      </c>
      <c r="C2127" s="59" t="str">
        <f t="shared" si="193"/>
        <v/>
      </c>
      <c r="D2127" s="60" t="str">
        <f t="shared" si="194"/>
        <v/>
      </c>
      <c r="E2127" s="61" t="str">
        <f>IF(A2127="","",InterestRate/VLOOKUP(PaymentFrqcy,Mapping!$A:$B,2,FALSE))</f>
        <v/>
      </c>
      <c r="F2127" s="62" t="str">
        <f>IF(A2127="","",PMT(E2127,Duration*VLOOKUP(PaymentFrqcy,Mapping!A:B,2,FALSE),LoanAmount,,VLOOKUP(PaymentsDue,Mapping!$A:$B,2,FALSE)))</f>
        <v/>
      </c>
      <c r="G2127" s="62" t="str">
        <f>IF(A2127="","",PPMT(E2127,A2127,Duration*VLOOKUP(PaymentFrqcy,Mapping!A:B,2,FALSE),LoanAmount,,VLOOKUP(PaymentsDue,Mapping!$A:$B,2,FALSE)))</f>
        <v/>
      </c>
      <c r="H2127" s="62" t="str">
        <f>IF(A2127="","",IPMT(E2127,A2127,Duration*VLOOKUP(PaymentFrqcy,Mapping!$A:$B,2,FALSE),LoanAmount,,VLOOKUP(PaymentsDue,Mapping!$A:$B,2,FALSE)))</f>
        <v/>
      </c>
      <c r="I2127" s="58" t="str">
        <f t="shared" si="195"/>
        <v/>
      </c>
      <c r="J2127" s="12" t="str">
        <f t="shared" si="196"/>
        <v/>
      </c>
      <c r="K2127" s="78" t="str">
        <f t="shared" si="197"/>
        <v/>
      </c>
    </row>
    <row r="2128" spans="1:11" x14ac:dyDescent="0.2">
      <c r="A2128" s="12" t="str">
        <f>IFERROR(IF(A2127+1&lt;=Duration*VLOOKUP(PaymentFrqcy,Mapping!A:B,2,FALSE),A2127+1,""),"")</f>
        <v/>
      </c>
      <c r="B2128" s="58" t="str">
        <f t="shared" si="198"/>
        <v/>
      </c>
      <c r="C2128" s="59" t="str">
        <f t="shared" si="193"/>
        <v/>
      </c>
      <c r="D2128" s="60" t="str">
        <f t="shared" si="194"/>
        <v/>
      </c>
      <c r="E2128" s="61" t="str">
        <f>IF(A2128="","",InterestRate/VLOOKUP(PaymentFrqcy,Mapping!$A:$B,2,FALSE))</f>
        <v/>
      </c>
      <c r="F2128" s="62" t="str">
        <f>IF(A2128="","",PMT(E2128,Duration*VLOOKUP(PaymentFrqcy,Mapping!A:B,2,FALSE),LoanAmount,,VLOOKUP(PaymentsDue,Mapping!$A:$B,2,FALSE)))</f>
        <v/>
      </c>
      <c r="G2128" s="62" t="str">
        <f>IF(A2128="","",PPMT(E2128,A2128,Duration*VLOOKUP(PaymentFrqcy,Mapping!A:B,2,FALSE),LoanAmount,,VLOOKUP(PaymentsDue,Mapping!$A:$B,2,FALSE)))</f>
        <v/>
      </c>
      <c r="H2128" s="62" t="str">
        <f>IF(A2128="","",IPMT(E2128,A2128,Duration*VLOOKUP(PaymentFrqcy,Mapping!$A:$B,2,FALSE),LoanAmount,,VLOOKUP(PaymentsDue,Mapping!$A:$B,2,FALSE)))</f>
        <v/>
      </c>
      <c r="I2128" s="58" t="str">
        <f t="shared" si="195"/>
        <v/>
      </c>
      <c r="J2128" s="12" t="str">
        <f t="shared" si="196"/>
        <v/>
      </c>
      <c r="K2128" s="78" t="str">
        <f t="shared" si="197"/>
        <v/>
      </c>
    </row>
    <row r="2129" spans="1:11" x14ac:dyDescent="0.2">
      <c r="A2129" s="12" t="str">
        <f>IFERROR(IF(A2128+1&lt;=Duration*VLOOKUP(PaymentFrqcy,Mapping!A:B,2,FALSE),A2128+1,""),"")</f>
        <v/>
      </c>
      <c r="B2129" s="58" t="str">
        <f t="shared" si="198"/>
        <v/>
      </c>
      <c r="C2129" s="59" t="str">
        <f t="shared" si="193"/>
        <v/>
      </c>
      <c r="D2129" s="60" t="str">
        <f t="shared" si="194"/>
        <v/>
      </c>
      <c r="E2129" s="61" t="str">
        <f>IF(A2129="","",InterestRate/VLOOKUP(PaymentFrqcy,Mapping!$A:$B,2,FALSE))</f>
        <v/>
      </c>
      <c r="F2129" s="62" t="str">
        <f>IF(A2129="","",PMT(E2129,Duration*VLOOKUP(PaymentFrqcy,Mapping!A:B,2,FALSE),LoanAmount,,VLOOKUP(PaymentsDue,Mapping!$A:$B,2,FALSE)))</f>
        <v/>
      </c>
      <c r="G2129" s="62" t="str">
        <f>IF(A2129="","",PPMT(E2129,A2129,Duration*VLOOKUP(PaymentFrqcy,Mapping!A:B,2,FALSE),LoanAmount,,VLOOKUP(PaymentsDue,Mapping!$A:$B,2,FALSE)))</f>
        <v/>
      </c>
      <c r="H2129" s="62" t="str">
        <f>IF(A2129="","",IPMT(E2129,A2129,Duration*VLOOKUP(PaymentFrqcy,Mapping!$A:$B,2,FALSE),LoanAmount,,VLOOKUP(PaymentsDue,Mapping!$A:$B,2,FALSE)))</f>
        <v/>
      </c>
      <c r="I2129" s="58" t="str">
        <f t="shared" si="195"/>
        <v/>
      </c>
      <c r="J2129" s="12" t="str">
        <f t="shared" si="196"/>
        <v/>
      </c>
      <c r="K2129" s="78" t="str">
        <f t="shared" si="197"/>
        <v/>
      </c>
    </row>
    <row r="2130" spans="1:11" x14ac:dyDescent="0.2">
      <c r="A2130" s="12" t="str">
        <f>IFERROR(IF(A2129+1&lt;=Duration*VLOOKUP(PaymentFrqcy,Mapping!A:B,2,FALSE),A2129+1,""),"")</f>
        <v/>
      </c>
      <c r="B2130" s="58" t="str">
        <f t="shared" si="198"/>
        <v/>
      </c>
      <c r="C2130" s="59" t="str">
        <f t="shared" si="193"/>
        <v/>
      </c>
      <c r="D2130" s="60" t="str">
        <f t="shared" si="194"/>
        <v/>
      </c>
      <c r="E2130" s="61" t="str">
        <f>IF(A2130="","",InterestRate/VLOOKUP(PaymentFrqcy,Mapping!$A:$B,2,FALSE))</f>
        <v/>
      </c>
      <c r="F2130" s="62" t="str">
        <f>IF(A2130="","",PMT(E2130,Duration*VLOOKUP(PaymentFrqcy,Mapping!A:B,2,FALSE),LoanAmount,,VLOOKUP(PaymentsDue,Mapping!$A:$B,2,FALSE)))</f>
        <v/>
      </c>
      <c r="G2130" s="62" t="str">
        <f>IF(A2130="","",PPMT(E2130,A2130,Duration*VLOOKUP(PaymentFrqcy,Mapping!A:B,2,FALSE),LoanAmount,,VLOOKUP(PaymentsDue,Mapping!$A:$B,2,FALSE)))</f>
        <v/>
      </c>
      <c r="H2130" s="62" t="str">
        <f>IF(A2130="","",IPMT(E2130,A2130,Duration*VLOOKUP(PaymentFrqcy,Mapping!$A:$B,2,FALSE),LoanAmount,,VLOOKUP(PaymentsDue,Mapping!$A:$B,2,FALSE)))</f>
        <v/>
      </c>
      <c r="I2130" s="58" t="str">
        <f t="shared" si="195"/>
        <v/>
      </c>
      <c r="J2130" s="12" t="str">
        <f t="shared" si="196"/>
        <v/>
      </c>
      <c r="K2130" s="78" t="str">
        <f t="shared" si="197"/>
        <v/>
      </c>
    </row>
    <row r="2131" spans="1:11" x14ac:dyDescent="0.2">
      <c r="A2131" s="12" t="str">
        <f>IFERROR(IF(A2130+1&lt;=Duration*VLOOKUP(PaymentFrqcy,Mapping!A:B,2,FALSE),A2130+1,""),"")</f>
        <v/>
      </c>
      <c r="B2131" s="58" t="str">
        <f t="shared" si="198"/>
        <v/>
      </c>
      <c r="C2131" s="59" t="str">
        <f t="shared" si="193"/>
        <v/>
      </c>
      <c r="D2131" s="60" t="str">
        <f t="shared" si="194"/>
        <v/>
      </c>
      <c r="E2131" s="61" t="str">
        <f>IF(A2131="","",InterestRate/VLOOKUP(PaymentFrqcy,Mapping!$A:$B,2,FALSE))</f>
        <v/>
      </c>
      <c r="F2131" s="62" t="str">
        <f>IF(A2131="","",PMT(E2131,Duration*VLOOKUP(PaymentFrqcy,Mapping!A:B,2,FALSE),LoanAmount,,VLOOKUP(PaymentsDue,Mapping!$A:$B,2,FALSE)))</f>
        <v/>
      </c>
      <c r="G2131" s="62" t="str">
        <f>IF(A2131="","",PPMT(E2131,A2131,Duration*VLOOKUP(PaymentFrqcy,Mapping!A:B,2,FALSE),LoanAmount,,VLOOKUP(PaymentsDue,Mapping!$A:$B,2,FALSE)))</f>
        <v/>
      </c>
      <c r="H2131" s="62" t="str">
        <f>IF(A2131="","",IPMT(E2131,A2131,Duration*VLOOKUP(PaymentFrqcy,Mapping!$A:$B,2,FALSE),LoanAmount,,VLOOKUP(PaymentsDue,Mapping!$A:$B,2,FALSE)))</f>
        <v/>
      </c>
      <c r="I2131" s="58" t="str">
        <f t="shared" si="195"/>
        <v/>
      </c>
      <c r="J2131" s="12" t="str">
        <f t="shared" si="196"/>
        <v/>
      </c>
      <c r="K2131" s="78" t="str">
        <f t="shared" si="197"/>
        <v/>
      </c>
    </row>
    <row r="2132" spans="1:11" x14ac:dyDescent="0.2">
      <c r="A2132" s="12" t="str">
        <f>IFERROR(IF(A2131+1&lt;=Duration*VLOOKUP(PaymentFrqcy,Mapping!A:B,2,FALSE),A2131+1,""),"")</f>
        <v/>
      </c>
      <c r="B2132" s="58" t="str">
        <f t="shared" si="198"/>
        <v/>
      </c>
      <c r="C2132" s="59" t="str">
        <f t="shared" si="193"/>
        <v/>
      </c>
      <c r="D2132" s="60" t="str">
        <f t="shared" si="194"/>
        <v/>
      </c>
      <c r="E2132" s="61" t="str">
        <f>IF(A2132="","",InterestRate/VLOOKUP(PaymentFrqcy,Mapping!$A:$B,2,FALSE))</f>
        <v/>
      </c>
      <c r="F2132" s="62" t="str">
        <f>IF(A2132="","",PMT(E2132,Duration*VLOOKUP(PaymentFrqcy,Mapping!A:B,2,FALSE),LoanAmount,,VLOOKUP(PaymentsDue,Mapping!$A:$B,2,FALSE)))</f>
        <v/>
      </c>
      <c r="G2132" s="62" t="str">
        <f>IF(A2132="","",PPMT(E2132,A2132,Duration*VLOOKUP(PaymentFrqcy,Mapping!A:B,2,FALSE),LoanAmount,,VLOOKUP(PaymentsDue,Mapping!$A:$B,2,FALSE)))</f>
        <v/>
      </c>
      <c r="H2132" s="62" t="str">
        <f>IF(A2132="","",IPMT(E2132,A2132,Duration*VLOOKUP(PaymentFrqcy,Mapping!$A:$B,2,FALSE),LoanAmount,,VLOOKUP(PaymentsDue,Mapping!$A:$B,2,FALSE)))</f>
        <v/>
      </c>
      <c r="I2132" s="58" t="str">
        <f t="shared" si="195"/>
        <v/>
      </c>
      <c r="J2132" s="12" t="str">
        <f t="shared" si="196"/>
        <v/>
      </c>
      <c r="K2132" s="78" t="str">
        <f t="shared" si="197"/>
        <v/>
      </c>
    </row>
    <row r="2133" spans="1:11" x14ac:dyDescent="0.2">
      <c r="A2133" s="12" t="str">
        <f>IFERROR(IF(A2132+1&lt;=Duration*VLOOKUP(PaymentFrqcy,Mapping!A:B,2,FALSE),A2132+1,""),"")</f>
        <v/>
      </c>
      <c r="B2133" s="58" t="str">
        <f t="shared" si="198"/>
        <v/>
      </c>
      <c r="C2133" s="59" t="str">
        <f t="shared" si="193"/>
        <v/>
      </c>
      <c r="D2133" s="60" t="str">
        <f t="shared" si="194"/>
        <v/>
      </c>
      <c r="E2133" s="61" t="str">
        <f>IF(A2133="","",InterestRate/VLOOKUP(PaymentFrqcy,Mapping!$A:$B,2,FALSE))</f>
        <v/>
      </c>
      <c r="F2133" s="62" t="str">
        <f>IF(A2133="","",PMT(E2133,Duration*VLOOKUP(PaymentFrqcy,Mapping!A:B,2,FALSE),LoanAmount,,VLOOKUP(PaymentsDue,Mapping!$A:$B,2,FALSE)))</f>
        <v/>
      </c>
      <c r="G2133" s="62" t="str">
        <f>IF(A2133="","",PPMT(E2133,A2133,Duration*VLOOKUP(PaymentFrqcy,Mapping!A:B,2,FALSE),LoanAmount,,VLOOKUP(PaymentsDue,Mapping!$A:$B,2,FALSE)))</f>
        <v/>
      </c>
      <c r="H2133" s="62" t="str">
        <f>IF(A2133="","",IPMT(E2133,A2133,Duration*VLOOKUP(PaymentFrqcy,Mapping!$A:$B,2,FALSE),LoanAmount,,VLOOKUP(PaymentsDue,Mapping!$A:$B,2,FALSE)))</f>
        <v/>
      </c>
      <c r="I2133" s="58" t="str">
        <f t="shared" si="195"/>
        <v/>
      </c>
      <c r="J2133" s="12" t="str">
        <f t="shared" si="196"/>
        <v/>
      </c>
      <c r="K2133" s="78" t="str">
        <f t="shared" si="197"/>
        <v/>
      </c>
    </row>
    <row r="2134" spans="1:11" x14ac:dyDescent="0.2">
      <c r="A2134" s="12" t="str">
        <f>IFERROR(IF(A2133+1&lt;=Duration*VLOOKUP(PaymentFrqcy,Mapping!A:B,2,FALSE),A2133+1,""),"")</f>
        <v/>
      </c>
      <c r="B2134" s="58" t="str">
        <f t="shared" si="198"/>
        <v/>
      </c>
      <c r="C2134" s="59" t="str">
        <f t="shared" si="193"/>
        <v/>
      </c>
      <c r="D2134" s="60" t="str">
        <f t="shared" si="194"/>
        <v/>
      </c>
      <c r="E2134" s="61" t="str">
        <f>IF(A2134="","",InterestRate/VLOOKUP(PaymentFrqcy,Mapping!$A:$B,2,FALSE))</f>
        <v/>
      </c>
      <c r="F2134" s="62" t="str">
        <f>IF(A2134="","",PMT(E2134,Duration*VLOOKUP(PaymentFrqcy,Mapping!A:B,2,FALSE),LoanAmount,,VLOOKUP(PaymentsDue,Mapping!$A:$B,2,FALSE)))</f>
        <v/>
      </c>
      <c r="G2134" s="62" t="str">
        <f>IF(A2134="","",PPMT(E2134,A2134,Duration*VLOOKUP(PaymentFrqcy,Mapping!A:B,2,FALSE),LoanAmount,,VLOOKUP(PaymentsDue,Mapping!$A:$B,2,FALSE)))</f>
        <v/>
      </c>
      <c r="H2134" s="62" t="str">
        <f>IF(A2134="","",IPMT(E2134,A2134,Duration*VLOOKUP(PaymentFrqcy,Mapping!$A:$B,2,FALSE),LoanAmount,,VLOOKUP(PaymentsDue,Mapping!$A:$B,2,FALSE)))</f>
        <v/>
      </c>
      <c r="I2134" s="58" t="str">
        <f t="shared" si="195"/>
        <v/>
      </c>
      <c r="J2134" s="12" t="str">
        <f t="shared" si="196"/>
        <v/>
      </c>
      <c r="K2134" s="78" t="str">
        <f t="shared" si="197"/>
        <v/>
      </c>
    </row>
    <row r="2135" spans="1:11" x14ac:dyDescent="0.2">
      <c r="A2135" s="12" t="str">
        <f>IFERROR(IF(A2134+1&lt;=Duration*VLOOKUP(PaymentFrqcy,Mapping!A:B,2,FALSE),A2134+1,""),"")</f>
        <v/>
      </c>
      <c r="B2135" s="58" t="str">
        <f t="shared" si="198"/>
        <v/>
      </c>
      <c r="C2135" s="59" t="str">
        <f t="shared" si="193"/>
        <v/>
      </c>
      <c r="D2135" s="60" t="str">
        <f t="shared" si="194"/>
        <v/>
      </c>
      <c r="E2135" s="61" t="str">
        <f>IF(A2135="","",InterestRate/VLOOKUP(PaymentFrqcy,Mapping!$A:$B,2,FALSE))</f>
        <v/>
      </c>
      <c r="F2135" s="62" t="str">
        <f>IF(A2135="","",PMT(E2135,Duration*VLOOKUP(PaymentFrqcy,Mapping!A:B,2,FALSE),LoanAmount,,VLOOKUP(PaymentsDue,Mapping!$A:$B,2,FALSE)))</f>
        <v/>
      </c>
      <c r="G2135" s="62" t="str">
        <f>IF(A2135="","",PPMT(E2135,A2135,Duration*VLOOKUP(PaymentFrqcy,Mapping!A:B,2,FALSE),LoanAmount,,VLOOKUP(PaymentsDue,Mapping!$A:$B,2,FALSE)))</f>
        <v/>
      </c>
      <c r="H2135" s="62" t="str">
        <f>IF(A2135="","",IPMT(E2135,A2135,Duration*VLOOKUP(PaymentFrqcy,Mapping!$A:$B,2,FALSE),LoanAmount,,VLOOKUP(PaymentsDue,Mapping!$A:$B,2,FALSE)))</f>
        <v/>
      </c>
      <c r="I2135" s="58" t="str">
        <f t="shared" si="195"/>
        <v/>
      </c>
      <c r="J2135" s="12" t="str">
        <f t="shared" si="196"/>
        <v/>
      </c>
      <c r="K2135" s="78" t="str">
        <f t="shared" si="197"/>
        <v/>
      </c>
    </row>
    <row r="2136" spans="1:11" x14ac:dyDescent="0.2">
      <c r="A2136" s="12" t="str">
        <f>IFERROR(IF(A2135+1&lt;=Duration*VLOOKUP(PaymentFrqcy,Mapping!A:B,2,FALSE),A2135+1,""),"")</f>
        <v/>
      </c>
      <c r="B2136" s="58" t="str">
        <f t="shared" si="198"/>
        <v/>
      </c>
      <c r="C2136" s="59" t="str">
        <f t="shared" si="193"/>
        <v/>
      </c>
      <c r="D2136" s="60" t="str">
        <f t="shared" si="194"/>
        <v/>
      </c>
      <c r="E2136" s="61" t="str">
        <f>IF(A2136="","",InterestRate/VLOOKUP(PaymentFrqcy,Mapping!$A:$B,2,FALSE))</f>
        <v/>
      </c>
      <c r="F2136" s="62" t="str">
        <f>IF(A2136="","",PMT(E2136,Duration*VLOOKUP(PaymentFrqcy,Mapping!A:B,2,FALSE),LoanAmount,,VLOOKUP(PaymentsDue,Mapping!$A:$B,2,FALSE)))</f>
        <v/>
      </c>
      <c r="G2136" s="62" t="str">
        <f>IF(A2136="","",PPMT(E2136,A2136,Duration*VLOOKUP(PaymentFrqcy,Mapping!A:B,2,FALSE),LoanAmount,,VLOOKUP(PaymentsDue,Mapping!$A:$B,2,FALSE)))</f>
        <v/>
      </c>
      <c r="H2136" s="62" t="str">
        <f>IF(A2136="","",IPMT(E2136,A2136,Duration*VLOOKUP(PaymentFrqcy,Mapping!$A:$B,2,FALSE),LoanAmount,,VLOOKUP(PaymentsDue,Mapping!$A:$B,2,FALSE)))</f>
        <v/>
      </c>
      <c r="I2136" s="58" t="str">
        <f t="shared" si="195"/>
        <v/>
      </c>
      <c r="J2136" s="12" t="str">
        <f t="shared" si="196"/>
        <v/>
      </c>
      <c r="K2136" s="78" t="str">
        <f t="shared" si="197"/>
        <v/>
      </c>
    </row>
    <row r="2137" spans="1:11" x14ac:dyDescent="0.2">
      <c r="A2137" s="12" t="str">
        <f>IFERROR(IF(A2136+1&lt;=Duration*VLOOKUP(PaymentFrqcy,Mapping!A:B,2,FALSE),A2136+1,""),"")</f>
        <v/>
      </c>
      <c r="B2137" s="58" t="str">
        <f t="shared" si="198"/>
        <v/>
      </c>
      <c r="C2137" s="59" t="str">
        <f t="shared" si="193"/>
        <v/>
      </c>
      <c r="D2137" s="60" t="str">
        <f t="shared" si="194"/>
        <v/>
      </c>
      <c r="E2137" s="61" t="str">
        <f>IF(A2137="","",InterestRate/VLOOKUP(PaymentFrqcy,Mapping!$A:$B,2,FALSE))</f>
        <v/>
      </c>
      <c r="F2137" s="62" t="str">
        <f>IF(A2137="","",PMT(E2137,Duration*VLOOKUP(PaymentFrqcy,Mapping!A:B,2,FALSE),LoanAmount,,VLOOKUP(PaymentsDue,Mapping!$A:$B,2,FALSE)))</f>
        <v/>
      </c>
      <c r="G2137" s="62" t="str">
        <f>IF(A2137="","",PPMT(E2137,A2137,Duration*VLOOKUP(PaymentFrqcy,Mapping!A:B,2,FALSE),LoanAmount,,VLOOKUP(PaymentsDue,Mapping!$A:$B,2,FALSE)))</f>
        <v/>
      </c>
      <c r="H2137" s="62" t="str">
        <f>IF(A2137="","",IPMT(E2137,A2137,Duration*VLOOKUP(PaymentFrqcy,Mapping!$A:$B,2,FALSE),LoanAmount,,VLOOKUP(PaymentsDue,Mapping!$A:$B,2,FALSE)))</f>
        <v/>
      </c>
      <c r="I2137" s="58" t="str">
        <f t="shared" si="195"/>
        <v/>
      </c>
      <c r="J2137" s="12" t="str">
        <f t="shared" si="196"/>
        <v/>
      </c>
      <c r="K2137" s="78" t="str">
        <f t="shared" si="197"/>
        <v/>
      </c>
    </row>
    <row r="2138" spans="1:11" x14ac:dyDescent="0.2">
      <c r="A2138" s="12" t="str">
        <f>IFERROR(IF(A2137+1&lt;=Duration*VLOOKUP(PaymentFrqcy,Mapping!A:B,2,FALSE),A2137+1,""),"")</f>
        <v/>
      </c>
      <c r="B2138" s="58" t="str">
        <f t="shared" si="198"/>
        <v/>
      </c>
      <c r="C2138" s="59" t="str">
        <f t="shared" si="193"/>
        <v/>
      </c>
      <c r="D2138" s="60" t="str">
        <f t="shared" si="194"/>
        <v/>
      </c>
      <c r="E2138" s="61" t="str">
        <f>IF(A2138="","",InterestRate/VLOOKUP(PaymentFrqcy,Mapping!$A:$B,2,FALSE))</f>
        <v/>
      </c>
      <c r="F2138" s="62" t="str">
        <f>IF(A2138="","",PMT(E2138,Duration*VLOOKUP(PaymentFrqcy,Mapping!A:B,2,FALSE),LoanAmount,,VLOOKUP(PaymentsDue,Mapping!$A:$B,2,FALSE)))</f>
        <v/>
      </c>
      <c r="G2138" s="62" t="str">
        <f>IF(A2138="","",PPMT(E2138,A2138,Duration*VLOOKUP(PaymentFrqcy,Mapping!A:B,2,FALSE),LoanAmount,,VLOOKUP(PaymentsDue,Mapping!$A:$B,2,FALSE)))</f>
        <v/>
      </c>
      <c r="H2138" s="62" t="str">
        <f>IF(A2138="","",IPMT(E2138,A2138,Duration*VLOOKUP(PaymentFrqcy,Mapping!$A:$B,2,FALSE),LoanAmount,,VLOOKUP(PaymentsDue,Mapping!$A:$B,2,FALSE)))</f>
        <v/>
      </c>
      <c r="I2138" s="58" t="str">
        <f t="shared" si="195"/>
        <v/>
      </c>
      <c r="J2138" s="12" t="str">
        <f t="shared" si="196"/>
        <v/>
      </c>
      <c r="K2138" s="78" t="str">
        <f t="shared" si="197"/>
        <v/>
      </c>
    </row>
    <row r="2139" spans="1:11" x14ac:dyDescent="0.2">
      <c r="A2139" s="12" t="str">
        <f>IFERROR(IF(A2138+1&lt;=Duration*VLOOKUP(PaymentFrqcy,Mapping!A:B,2,FALSE),A2138+1,""),"")</f>
        <v/>
      </c>
      <c r="B2139" s="58" t="str">
        <f t="shared" si="198"/>
        <v/>
      </c>
      <c r="C2139" s="59" t="str">
        <f t="shared" si="193"/>
        <v/>
      </c>
      <c r="D2139" s="60" t="str">
        <f t="shared" si="194"/>
        <v/>
      </c>
      <c r="E2139" s="61" t="str">
        <f>IF(A2139="","",InterestRate/VLOOKUP(PaymentFrqcy,Mapping!$A:$B,2,FALSE))</f>
        <v/>
      </c>
      <c r="F2139" s="62" t="str">
        <f>IF(A2139="","",PMT(E2139,Duration*VLOOKUP(PaymentFrqcy,Mapping!A:B,2,FALSE),LoanAmount,,VLOOKUP(PaymentsDue,Mapping!$A:$B,2,FALSE)))</f>
        <v/>
      </c>
      <c r="G2139" s="62" t="str">
        <f>IF(A2139="","",PPMT(E2139,A2139,Duration*VLOOKUP(PaymentFrqcy,Mapping!A:B,2,FALSE),LoanAmount,,VLOOKUP(PaymentsDue,Mapping!$A:$B,2,FALSE)))</f>
        <v/>
      </c>
      <c r="H2139" s="62" t="str">
        <f>IF(A2139="","",IPMT(E2139,A2139,Duration*VLOOKUP(PaymentFrqcy,Mapping!$A:$B,2,FALSE),LoanAmount,,VLOOKUP(PaymentsDue,Mapping!$A:$B,2,FALSE)))</f>
        <v/>
      </c>
      <c r="I2139" s="58" t="str">
        <f t="shared" si="195"/>
        <v/>
      </c>
      <c r="J2139" s="12" t="str">
        <f t="shared" si="196"/>
        <v/>
      </c>
      <c r="K2139" s="78" t="str">
        <f t="shared" si="197"/>
        <v/>
      </c>
    </row>
    <row r="2140" spans="1:11" x14ac:dyDescent="0.2">
      <c r="A2140" s="12" t="str">
        <f>IFERROR(IF(A2139+1&lt;=Duration*VLOOKUP(PaymentFrqcy,Mapping!A:B,2,FALSE),A2139+1,""),"")</f>
        <v/>
      </c>
      <c r="B2140" s="58" t="str">
        <f t="shared" si="198"/>
        <v/>
      </c>
      <c r="C2140" s="59" t="str">
        <f t="shared" si="193"/>
        <v/>
      </c>
      <c r="D2140" s="60" t="str">
        <f t="shared" si="194"/>
        <v/>
      </c>
      <c r="E2140" s="61" t="str">
        <f>IF(A2140="","",InterestRate/VLOOKUP(PaymentFrqcy,Mapping!$A:$B,2,FALSE))</f>
        <v/>
      </c>
      <c r="F2140" s="62" t="str">
        <f>IF(A2140="","",PMT(E2140,Duration*VLOOKUP(PaymentFrqcy,Mapping!A:B,2,FALSE),LoanAmount,,VLOOKUP(PaymentsDue,Mapping!$A:$B,2,FALSE)))</f>
        <v/>
      </c>
      <c r="G2140" s="62" t="str">
        <f>IF(A2140="","",PPMT(E2140,A2140,Duration*VLOOKUP(PaymentFrqcy,Mapping!A:B,2,FALSE),LoanAmount,,VLOOKUP(PaymentsDue,Mapping!$A:$B,2,FALSE)))</f>
        <v/>
      </c>
      <c r="H2140" s="62" t="str">
        <f>IF(A2140="","",IPMT(E2140,A2140,Duration*VLOOKUP(PaymentFrqcy,Mapping!$A:$B,2,FALSE),LoanAmount,,VLOOKUP(PaymentsDue,Mapping!$A:$B,2,FALSE)))</f>
        <v/>
      </c>
      <c r="I2140" s="58" t="str">
        <f t="shared" si="195"/>
        <v/>
      </c>
      <c r="J2140" s="12" t="str">
        <f t="shared" si="196"/>
        <v/>
      </c>
      <c r="K2140" s="78" t="str">
        <f t="shared" si="197"/>
        <v/>
      </c>
    </row>
    <row r="2141" spans="1:11" x14ac:dyDescent="0.2">
      <c r="A2141" s="12" t="str">
        <f>IFERROR(IF(A2140+1&lt;=Duration*VLOOKUP(PaymentFrqcy,Mapping!A:B,2,FALSE),A2140+1,""),"")</f>
        <v/>
      </c>
      <c r="B2141" s="58" t="str">
        <f t="shared" si="198"/>
        <v/>
      </c>
      <c r="C2141" s="59" t="str">
        <f t="shared" si="193"/>
        <v/>
      </c>
      <c r="D2141" s="60" t="str">
        <f t="shared" si="194"/>
        <v/>
      </c>
      <c r="E2141" s="61" t="str">
        <f>IF(A2141="","",InterestRate/VLOOKUP(PaymentFrqcy,Mapping!$A:$B,2,FALSE))</f>
        <v/>
      </c>
      <c r="F2141" s="62" t="str">
        <f>IF(A2141="","",PMT(E2141,Duration*VLOOKUP(PaymentFrqcy,Mapping!A:B,2,FALSE),LoanAmount,,VLOOKUP(PaymentsDue,Mapping!$A:$B,2,FALSE)))</f>
        <v/>
      </c>
      <c r="G2141" s="62" t="str">
        <f>IF(A2141="","",PPMT(E2141,A2141,Duration*VLOOKUP(PaymentFrqcy,Mapping!A:B,2,FALSE),LoanAmount,,VLOOKUP(PaymentsDue,Mapping!$A:$B,2,FALSE)))</f>
        <v/>
      </c>
      <c r="H2141" s="62" t="str">
        <f>IF(A2141="","",IPMT(E2141,A2141,Duration*VLOOKUP(PaymentFrqcy,Mapping!$A:$B,2,FALSE),LoanAmount,,VLOOKUP(PaymentsDue,Mapping!$A:$B,2,FALSE)))</f>
        <v/>
      </c>
      <c r="I2141" s="58" t="str">
        <f t="shared" si="195"/>
        <v/>
      </c>
      <c r="J2141" s="12" t="str">
        <f t="shared" si="196"/>
        <v/>
      </c>
      <c r="K2141" s="78" t="str">
        <f t="shared" si="197"/>
        <v/>
      </c>
    </row>
    <row r="2142" spans="1:11" x14ac:dyDescent="0.2">
      <c r="A2142" s="12" t="str">
        <f>IFERROR(IF(A2141+1&lt;=Duration*VLOOKUP(PaymentFrqcy,Mapping!A:B,2,FALSE),A2141+1,""),"")</f>
        <v/>
      </c>
      <c r="B2142" s="58" t="str">
        <f t="shared" si="198"/>
        <v/>
      </c>
      <c r="C2142" s="59" t="str">
        <f t="shared" si="193"/>
        <v/>
      </c>
      <c r="D2142" s="60" t="str">
        <f t="shared" si="194"/>
        <v/>
      </c>
      <c r="E2142" s="61" t="str">
        <f>IF(A2142="","",InterestRate/VLOOKUP(PaymentFrqcy,Mapping!$A:$B,2,FALSE))</f>
        <v/>
      </c>
      <c r="F2142" s="62" t="str">
        <f>IF(A2142="","",PMT(E2142,Duration*VLOOKUP(PaymentFrqcy,Mapping!A:B,2,FALSE),LoanAmount,,VLOOKUP(PaymentsDue,Mapping!$A:$B,2,FALSE)))</f>
        <v/>
      </c>
      <c r="G2142" s="62" t="str">
        <f>IF(A2142="","",PPMT(E2142,A2142,Duration*VLOOKUP(PaymentFrqcy,Mapping!A:B,2,FALSE),LoanAmount,,VLOOKUP(PaymentsDue,Mapping!$A:$B,2,FALSE)))</f>
        <v/>
      </c>
      <c r="H2142" s="62" t="str">
        <f>IF(A2142="","",IPMT(E2142,A2142,Duration*VLOOKUP(PaymentFrqcy,Mapping!$A:$B,2,FALSE),LoanAmount,,VLOOKUP(PaymentsDue,Mapping!$A:$B,2,FALSE)))</f>
        <v/>
      </c>
      <c r="I2142" s="58" t="str">
        <f t="shared" si="195"/>
        <v/>
      </c>
      <c r="J2142" s="12" t="str">
        <f t="shared" si="196"/>
        <v/>
      </c>
      <c r="K2142" s="78" t="str">
        <f t="shared" si="197"/>
        <v/>
      </c>
    </row>
    <row r="2143" spans="1:11" x14ac:dyDescent="0.2">
      <c r="A2143" s="12" t="str">
        <f>IFERROR(IF(A2142+1&lt;=Duration*VLOOKUP(PaymentFrqcy,Mapping!A:B,2,FALSE),A2142+1,""),"")</f>
        <v/>
      </c>
      <c r="B2143" s="58" t="str">
        <f t="shared" si="198"/>
        <v/>
      </c>
      <c r="C2143" s="59" t="str">
        <f t="shared" si="193"/>
        <v/>
      </c>
      <c r="D2143" s="60" t="str">
        <f t="shared" si="194"/>
        <v/>
      </c>
      <c r="E2143" s="61" t="str">
        <f>IF(A2143="","",InterestRate/VLOOKUP(PaymentFrqcy,Mapping!$A:$B,2,FALSE))</f>
        <v/>
      </c>
      <c r="F2143" s="62" t="str">
        <f>IF(A2143="","",PMT(E2143,Duration*VLOOKUP(PaymentFrqcy,Mapping!A:B,2,FALSE),LoanAmount,,VLOOKUP(PaymentsDue,Mapping!$A:$B,2,FALSE)))</f>
        <v/>
      </c>
      <c r="G2143" s="62" t="str">
        <f>IF(A2143="","",PPMT(E2143,A2143,Duration*VLOOKUP(PaymentFrqcy,Mapping!A:B,2,FALSE),LoanAmount,,VLOOKUP(PaymentsDue,Mapping!$A:$B,2,FALSE)))</f>
        <v/>
      </c>
      <c r="H2143" s="62" t="str">
        <f>IF(A2143="","",IPMT(E2143,A2143,Duration*VLOOKUP(PaymentFrqcy,Mapping!$A:$B,2,FALSE),LoanAmount,,VLOOKUP(PaymentsDue,Mapping!$A:$B,2,FALSE)))</f>
        <v/>
      </c>
      <c r="I2143" s="58" t="str">
        <f t="shared" si="195"/>
        <v/>
      </c>
      <c r="J2143" s="12" t="str">
        <f t="shared" si="196"/>
        <v/>
      </c>
      <c r="K2143" s="78" t="str">
        <f t="shared" si="197"/>
        <v/>
      </c>
    </row>
    <row r="2144" spans="1:11" x14ac:dyDescent="0.2">
      <c r="A2144" s="12" t="str">
        <f>IFERROR(IF(A2143+1&lt;=Duration*VLOOKUP(PaymentFrqcy,Mapping!A:B,2,FALSE),A2143+1,""),"")</f>
        <v/>
      </c>
      <c r="B2144" s="58" t="str">
        <f t="shared" si="198"/>
        <v/>
      </c>
      <c r="C2144" s="59" t="str">
        <f t="shared" si="193"/>
        <v/>
      </c>
      <c r="D2144" s="60" t="str">
        <f t="shared" si="194"/>
        <v/>
      </c>
      <c r="E2144" s="61" t="str">
        <f>IF(A2144="","",InterestRate/VLOOKUP(PaymentFrqcy,Mapping!$A:$B,2,FALSE))</f>
        <v/>
      </c>
      <c r="F2144" s="62" t="str">
        <f>IF(A2144="","",PMT(E2144,Duration*VLOOKUP(PaymentFrqcy,Mapping!A:B,2,FALSE),LoanAmount,,VLOOKUP(PaymentsDue,Mapping!$A:$B,2,FALSE)))</f>
        <v/>
      </c>
      <c r="G2144" s="62" t="str">
        <f>IF(A2144="","",PPMT(E2144,A2144,Duration*VLOOKUP(PaymentFrqcy,Mapping!A:B,2,FALSE),LoanAmount,,VLOOKUP(PaymentsDue,Mapping!$A:$B,2,FALSE)))</f>
        <v/>
      </c>
      <c r="H2144" s="62" t="str">
        <f>IF(A2144="","",IPMT(E2144,A2144,Duration*VLOOKUP(PaymentFrqcy,Mapping!$A:$B,2,FALSE),LoanAmount,,VLOOKUP(PaymentsDue,Mapping!$A:$B,2,FALSE)))</f>
        <v/>
      </c>
      <c r="I2144" s="58" t="str">
        <f t="shared" si="195"/>
        <v/>
      </c>
      <c r="J2144" s="12" t="str">
        <f t="shared" si="196"/>
        <v/>
      </c>
      <c r="K2144" s="78" t="str">
        <f t="shared" si="197"/>
        <v/>
      </c>
    </row>
    <row r="2145" spans="1:11" x14ac:dyDescent="0.2">
      <c r="A2145" s="12" t="str">
        <f>IFERROR(IF(A2144+1&lt;=Duration*VLOOKUP(PaymentFrqcy,Mapping!A:B,2,FALSE),A2144+1,""),"")</f>
        <v/>
      </c>
      <c r="B2145" s="58" t="str">
        <f t="shared" si="198"/>
        <v/>
      </c>
      <c r="C2145" s="59" t="str">
        <f t="shared" si="193"/>
        <v/>
      </c>
      <c r="D2145" s="60" t="str">
        <f t="shared" si="194"/>
        <v/>
      </c>
      <c r="E2145" s="61" t="str">
        <f>IF(A2145="","",InterestRate/VLOOKUP(PaymentFrqcy,Mapping!$A:$B,2,FALSE))</f>
        <v/>
      </c>
      <c r="F2145" s="62" t="str">
        <f>IF(A2145="","",PMT(E2145,Duration*VLOOKUP(PaymentFrqcy,Mapping!A:B,2,FALSE),LoanAmount,,VLOOKUP(PaymentsDue,Mapping!$A:$B,2,FALSE)))</f>
        <v/>
      </c>
      <c r="G2145" s="62" t="str">
        <f>IF(A2145="","",PPMT(E2145,A2145,Duration*VLOOKUP(PaymentFrqcy,Mapping!A:B,2,FALSE),LoanAmount,,VLOOKUP(PaymentsDue,Mapping!$A:$B,2,FALSE)))</f>
        <v/>
      </c>
      <c r="H2145" s="62" t="str">
        <f>IF(A2145="","",IPMT(E2145,A2145,Duration*VLOOKUP(PaymentFrqcy,Mapping!$A:$B,2,FALSE),LoanAmount,,VLOOKUP(PaymentsDue,Mapping!$A:$B,2,FALSE)))</f>
        <v/>
      </c>
      <c r="I2145" s="58" t="str">
        <f t="shared" si="195"/>
        <v/>
      </c>
      <c r="J2145" s="12" t="str">
        <f t="shared" si="196"/>
        <v/>
      </c>
      <c r="K2145" s="78" t="str">
        <f t="shared" si="197"/>
        <v/>
      </c>
    </row>
    <row r="2146" spans="1:11" x14ac:dyDescent="0.2">
      <c r="A2146" s="12" t="str">
        <f>IFERROR(IF(A2145+1&lt;=Duration*VLOOKUP(PaymentFrqcy,Mapping!A:B,2,FALSE),A2145+1,""),"")</f>
        <v/>
      </c>
      <c r="B2146" s="58" t="str">
        <f t="shared" si="198"/>
        <v/>
      </c>
      <c r="C2146" s="59" t="str">
        <f t="shared" si="193"/>
        <v/>
      </c>
      <c r="D2146" s="60" t="str">
        <f t="shared" si="194"/>
        <v/>
      </c>
      <c r="E2146" s="61" t="str">
        <f>IF(A2146="","",InterestRate/VLOOKUP(PaymentFrqcy,Mapping!$A:$B,2,FALSE))</f>
        <v/>
      </c>
      <c r="F2146" s="62" t="str">
        <f>IF(A2146="","",PMT(E2146,Duration*VLOOKUP(PaymentFrqcy,Mapping!A:B,2,FALSE),LoanAmount,,VLOOKUP(PaymentsDue,Mapping!$A:$B,2,FALSE)))</f>
        <v/>
      </c>
      <c r="G2146" s="62" t="str">
        <f>IF(A2146="","",PPMT(E2146,A2146,Duration*VLOOKUP(PaymentFrqcy,Mapping!A:B,2,FALSE),LoanAmount,,VLOOKUP(PaymentsDue,Mapping!$A:$B,2,FALSE)))</f>
        <v/>
      </c>
      <c r="H2146" s="62" t="str">
        <f>IF(A2146="","",IPMT(E2146,A2146,Duration*VLOOKUP(PaymentFrqcy,Mapping!$A:$B,2,FALSE),LoanAmount,,VLOOKUP(PaymentsDue,Mapping!$A:$B,2,FALSE)))</f>
        <v/>
      </c>
      <c r="I2146" s="58" t="str">
        <f t="shared" si="195"/>
        <v/>
      </c>
      <c r="J2146" s="12" t="str">
        <f t="shared" si="196"/>
        <v/>
      </c>
      <c r="K2146" s="78" t="str">
        <f t="shared" si="197"/>
        <v/>
      </c>
    </row>
    <row r="2147" spans="1:11" x14ac:dyDescent="0.2">
      <c r="A2147" s="12" t="str">
        <f>IFERROR(IF(A2146+1&lt;=Duration*VLOOKUP(PaymentFrqcy,Mapping!A:B,2,FALSE),A2146+1,""),"")</f>
        <v/>
      </c>
      <c r="B2147" s="58" t="str">
        <f t="shared" si="198"/>
        <v/>
      </c>
      <c r="C2147" s="59" t="str">
        <f t="shared" si="193"/>
        <v/>
      </c>
      <c r="D2147" s="60" t="str">
        <f t="shared" si="194"/>
        <v/>
      </c>
      <c r="E2147" s="61" t="str">
        <f>IF(A2147="","",InterestRate/VLOOKUP(PaymentFrqcy,Mapping!$A:$B,2,FALSE))</f>
        <v/>
      </c>
      <c r="F2147" s="62" t="str">
        <f>IF(A2147="","",PMT(E2147,Duration*VLOOKUP(PaymentFrqcy,Mapping!A:B,2,FALSE),LoanAmount,,VLOOKUP(PaymentsDue,Mapping!$A:$B,2,FALSE)))</f>
        <v/>
      </c>
      <c r="G2147" s="62" t="str">
        <f>IF(A2147="","",PPMT(E2147,A2147,Duration*VLOOKUP(PaymentFrqcy,Mapping!A:B,2,FALSE),LoanAmount,,VLOOKUP(PaymentsDue,Mapping!$A:$B,2,FALSE)))</f>
        <v/>
      </c>
      <c r="H2147" s="62" t="str">
        <f>IF(A2147="","",IPMT(E2147,A2147,Duration*VLOOKUP(PaymentFrqcy,Mapping!$A:$B,2,FALSE),LoanAmount,,VLOOKUP(PaymentsDue,Mapping!$A:$B,2,FALSE)))</f>
        <v/>
      </c>
      <c r="I2147" s="58" t="str">
        <f t="shared" si="195"/>
        <v/>
      </c>
      <c r="J2147" s="12" t="str">
        <f t="shared" si="196"/>
        <v/>
      </c>
      <c r="K2147" s="78" t="str">
        <f t="shared" si="197"/>
        <v/>
      </c>
    </row>
    <row r="2148" spans="1:11" x14ac:dyDescent="0.2">
      <c r="A2148" s="12" t="str">
        <f>IFERROR(IF(A2147+1&lt;=Duration*VLOOKUP(PaymentFrqcy,Mapping!A:B,2,FALSE),A2147+1,""),"")</f>
        <v/>
      </c>
      <c r="B2148" s="58" t="str">
        <f t="shared" si="198"/>
        <v/>
      </c>
      <c r="C2148" s="59" t="str">
        <f t="shared" si="193"/>
        <v/>
      </c>
      <c r="D2148" s="60" t="str">
        <f t="shared" si="194"/>
        <v/>
      </c>
      <c r="E2148" s="61" t="str">
        <f>IF(A2148="","",InterestRate/VLOOKUP(PaymentFrqcy,Mapping!$A:$B,2,FALSE))</f>
        <v/>
      </c>
      <c r="F2148" s="62" t="str">
        <f>IF(A2148="","",PMT(E2148,Duration*VLOOKUP(PaymentFrqcy,Mapping!A:B,2,FALSE),LoanAmount,,VLOOKUP(PaymentsDue,Mapping!$A:$B,2,FALSE)))</f>
        <v/>
      </c>
      <c r="G2148" s="62" t="str">
        <f>IF(A2148="","",PPMT(E2148,A2148,Duration*VLOOKUP(PaymentFrqcy,Mapping!A:B,2,FALSE),LoanAmount,,VLOOKUP(PaymentsDue,Mapping!$A:$B,2,FALSE)))</f>
        <v/>
      </c>
      <c r="H2148" s="62" t="str">
        <f>IF(A2148="","",IPMT(E2148,A2148,Duration*VLOOKUP(PaymentFrqcy,Mapping!$A:$B,2,FALSE),LoanAmount,,VLOOKUP(PaymentsDue,Mapping!$A:$B,2,FALSE)))</f>
        <v/>
      </c>
      <c r="I2148" s="58" t="str">
        <f t="shared" si="195"/>
        <v/>
      </c>
      <c r="J2148" s="12" t="str">
        <f t="shared" si="196"/>
        <v/>
      </c>
      <c r="K2148" s="78" t="str">
        <f t="shared" si="197"/>
        <v/>
      </c>
    </row>
    <row r="2149" spans="1:11" x14ac:dyDescent="0.2">
      <c r="A2149" s="12" t="str">
        <f>IFERROR(IF(A2148+1&lt;=Duration*VLOOKUP(PaymentFrqcy,Mapping!A:B,2,FALSE),A2148+1,""),"")</f>
        <v/>
      </c>
      <c r="B2149" s="58" t="str">
        <f t="shared" si="198"/>
        <v/>
      </c>
      <c r="C2149" s="59" t="str">
        <f t="shared" si="193"/>
        <v/>
      </c>
      <c r="D2149" s="60" t="str">
        <f t="shared" si="194"/>
        <v/>
      </c>
      <c r="E2149" s="61" t="str">
        <f>IF(A2149="","",InterestRate/VLOOKUP(PaymentFrqcy,Mapping!$A:$B,2,FALSE))</f>
        <v/>
      </c>
      <c r="F2149" s="62" t="str">
        <f>IF(A2149="","",PMT(E2149,Duration*VLOOKUP(PaymentFrqcy,Mapping!A:B,2,FALSE),LoanAmount,,VLOOKUP(PaymentsDue,Mapping!$A:$B,2,FALSE)))</f>
        <v/>
      </c>
      <c r="G2149" s="62" t="str">
        <f>IF(A2149="","",PPMT(E2149,A2149,Duration*VLOOKUP(PaymentFrqcy,Mapping!A:B,2,FALSE),LoanAmount,,VLOOKUP(PaymentsDue,Mapping!$A:$B,2,FALSE)))</f>
        <v/>
      </c>
      <c r="H2149" s="62" t="str">
        <f>IF(A2149="","",IPMT(E2149,A2149,Duration*VLOOKUP(PaymentFrqcy,Mapping!$A:$B,2,FALSE),LoanAmount,,VLOOKUP(PaymentsDue,Mapping!$A:$B,2,FALSE)))</f>
        <v/>
      </c>
      <c r="I2149" s="58" t="str">
        <f t="shared" si="195"/>
        <v/>
      </c>
      <c r="J2149" s="12" t="str">
        <f t="shared" si="196"/>
        <v/>
      </c>
      <c r="K2149" s="78" t="str">
        <f t="shared" si="197"/>
        <v/>
      </c>
    </row>
    <row r="2150" spans="1:11" x14ac:dyDescent="0.2">
      <c r="A2150" s="12" t="str">
        <f>IFERROR(IF(A2149+1&lt;=Duration*VLOOKUP(PaymentFrqcy,Mapping!A:B,2,FALSE),A2149+1,""),"")</f>
        <v/>
      </c>
      <c r="B2150" s="58" t="str">
        <f t="shared" si="198"/>
        <v/>
      </c>
      <c r="C2150" s="59" t="str">
        <f t="shared" si="193"/>
        <v/>
      </c>
      <c r="D2150" s="60" t="str">
        <f t="shared" si="194"/>
        <v/>
      </c>
      <c r="E2150" s="61" t="str">
        <f>IF(A2150="","",InterestRate/VLOOKUP(PaymentFrqcy,Mapping!$A:$B,2,FALSE))</f>
        <v/>
      </c>
      <c r="F2150" s="62" t="str">
        <f>IF(A2150="","",PMT(E2150,Duration*VLOOKUP(PaymentFrqcy,Mapping!A:B,2,FALSE),LoanAmount,,VLOOKUP(PaymentsDue,Mapping!$A:$B,2,FALSE)))</f>
        <v/>
      </c>
      <c r="G2150" s="62" t="str">
        <f>IF(A2150="","",PPMT(E2150,A2150,Duration*VLOOKUP(PaymentFrqcy,Mapping!A:B,2,FALSE),LoanAmount,,VLOOKUP(PaymentsDue,Mapping!$A:$B,2,FALSE)))</f>
        <v/>
      </c>
      <c r="H2150" s="62" t="str">
        <f>IF(A2150="","",IPMT(E2150,A2150,Duration*VLOOKUP(PaymentFrqcy,Mapping!$A:$B,2,FALSE),LoanAmount,,VLOOKUP(PaymentsDue,Mapping!$A:$B,2,FALSE)))</f>
        <v/>
      </c>
      <c r="I2150" s="58" t="str">
        <f t="shared" si="195"/>
        <v/>
      </c>
      <c r="J2150" s="12" t="str">
        <f t="shared" si="196"/>
        <v/>
      </c>
      <c r="K2150" s="78" t="str">
        <f t="shared" si="197"/>
        <v/>
      </c>
    </row>
    <row r="2151" spans="1:11" x14ac:dyDescent="0.2">
      <c r="A2151" s="12" t="str">
        <f>IFERROR(IF(A2150+1&lt;=Duration*VLOOKUP(PaymentFrqcy,Mapping!A:B,2,FALSE),A2150+1,""),"")</f>
        <v/>
      </c>
      <c r="B2151" s="58" t="str">
        <f t="shared" si="198"/>
        <v/>
      </c>
      <c r="C2151" s="59" t="str">
        <f t="shared" si="193"/>
        <v/>
      </c>
      <c r="D2151" s="60" t="str">
        <f t="shared" si="194"/>
        <v/>
      </c>
      <c r="E2151" s="61" t="str">
        <f>IF(A2151="","",InterestRate/VLOOKUP(PaymentFrqcy,Mapping!$A:$B,2,FALSE))</f>
        <v/>
      </c>
      <c r="F2151" s="62" t="str">
        <f>IF(A2151="","",PMT(E2151,Duration*VLOOKUP(PaymentFrqcy,Mapping!A:B,2,FALSE),LoanAmount,,VLOOKUP(PaymentsDue,Mapping!$A:$B,2,FALSE)))</f>
        <v/>
      </c>
      <c r="G2151" s="62" t="str">
        <f>IF(A2151="","",PPMT(E2151,A2151,Duration*VLOOKUP(PaymentFrqcy,Mapping!A:B,2,FALSE),LoanAmount,,VLOOKUP(PaymentsDue,Mapping!$A:$B,2,FALSE)))</f>
        <v/>
      </c>
      <c r="H2151" s="62" t="str">
        <f>IF(A2151="","",IPMT(E2151,A2151,Duration*VLOOKUP(PaymentFrqcy,Mapping!$A:$B,2,FALSE),LoanAmount,,VLOOKUP(PaymentsDue,Mapping!$A:$B,2,FALSE)))</f>
        <v/>
      </c>
      <c r="I2151" s="58" t="str">
        <f t="shared" si="195"/>
        <v/>
      </c>
      <c r="J2151" s="12" t="str">
        <f t="shared" si="196"/>
        <v/>
      </c>
      <c r="K2151" s="78" t="str">
        <f t="shared" si="197"/>
        <v/>
      </c>
    </row>
    <row r="2152" spans="1:11" x14ac:dyDescent="0.2">
      <c r="A2152" s="12" t="str">
        <f>IFERROR(IF(A2151+1&lt;=Duration*VLOOKUP(PaymentFrqcy,Mapping!A:B,2,FALSE),A2151+1,""),"")</f>
        <v/>
      </c>
      <c r="B2152" s="58" t="str">
        <f t="shared" si="198"/>
        <v/>
      </c>
      <c r="C2152" s="59" t="str">
        <f t="shared" si="193"/>
        <v/>
      </c>
      <c r="D2152" s="60" t="str">
        <f t="shared" si="194"/>
        <v/>
      </c>
      <c r="E2152" s="61" t="str">
        <f>IF(A2152="","",InterestRate/VLOOKUP(PaymentFrqcy,Mapping!$A:$B,2,FALSE))</f>
        <v/>
      </c>
      <c r="F2152" s="62" t="str">
        <f>IF(A2152="","",PMT(E2152,Duration*VLOOKUP(PaymentFrqcy,Mapping!A:B,2,FALSE),LoanAmount,,VLOOKUP(PaymentsDue,Mapping!$A:$B,2,FALSE)))</f>
        <v/>
      </c>
      <c r="G2152" s="62" t="str">
        <f>IF(A2152="","",PPMT(E2152,A2152,Duration*VLOOKUP(PaymentFrqcy,Mapping!A:B,2,FALSE),LoanAmount,,VLOOKUP(PaymentsDue,Mapping!$A:$B,2,FALSE)))</f>
        <v/>
      </c>
      <c r="H2152" s="62" t="str">
        <f>IF(A2152="","",IPMT(E2152,A2152,Duration*VLOOKUP(PaymentFrqcy,Mapping!$A:$B,2,FALSE),LoanAmount,,VLOOKUP(PaymentsDue,Mapping!$A:$B,2,FALSE)))</f>
        <v/>
      </c>
      <c r="I2152" s="58" t="str">
        <f t="shared" si="195"/>
        <v/>
      </c>
      <c r="J2152" s="12" t="str">
        <f t="shared" si="196"/>
        <v/>
      </c>
      <c r="K2152" s="78" t="str">
        <f t="shared" si="197"/>
        <v/>
      </c>
    </row>
    <row r="2153" spans="1:11" x14ac:dyDescent="0.2">
      <c r="A2153" s="12" t="str">
        <f>IFERROR(IF(A2152+1&lt;=Duration*VLOOKUP(PaymentFrqcy,Mapping!A:B,2,FALSE),A2152+1,""),"")</f>
        <v/>
      </c>
      <c r="B2153" s="58" t="str">
        <f t="shared" si="198"/>
        <v/>
      </c>
      <c r="C2153" s="59" t="str">
        <f t="shared" si="193"/>
        <v/>
      </c>
      <c r="D2153" s="60" t="str">
        <f t="shared" si="194"/>
        <v/>
      </c>
      <c r="E2153" s="61" t="str">
        <f>IF(A2153="","",InterestRate/VLOOKUP(PaymentFrqcy,Mapping!$A:$B,2,FALSE))</f>
        <v/>
      </c>
      <c r="F2153" s="62" t="str">
        <f>IF(A2153="","",PMT(E2153,Duration*VLOOKUP(PaymentFrqcy,Mapping!A:B,2,FALSE),LoanAmount,,VLOOKUP(PaymentsDue,Mapping!$A:$B,2,FALSE)))</f>
        <v/>
      </c>
      <c r="G2153" s="62" t="str">
        <f>IF(A2153="","",PPMT(E2153,A2153,Duration*VLOOKUP(PaymentFrqcy,Mapping!A:B,2,FALSE),LoanAmount,,VLOOKUP(PaymentsDue,Mapping!$A:$B,2,FALSE)))</f>
        <v/>
      </c>
      <c r="H2153" s="62" t="str">
        <f>IF(A2153="","",IPMT(E2153,A2153,Duration*VLOOKUP(PaymentFrqcy,Mapping!$A:$B,2,FALSE),LoanAmount,,VLOOKUP(PaymentsDue,Mapping!$A:$B,2,FALSE)))</f>
        <v/>
      </c>
      <c r="I2153" s="58" t="str">
        <f t="shared" si="195"/>
        <v/>
      </c>
      <c r="J2153" s="12" t="str">
        <f t="shared" si="196"/>
        <v/>
      </c>
      <c r="K2153" s="78" t="str">
        <f t="shared" si="197"/>
        <v/>
      </c>
    </row>
    <row r="2154" spans="1:11" x14ac:dyDescent="0.2">
      <c r="A2154" s="12" t="str">
        <f>IFERROR(IF(A2153+1&lt;=Duration*VLOOKUP(PaymentFrqcy,Mapping!A:B,2,FALSE),A2153+1,""),"")</f>
        <v/>
      </c>
      <c r="B2154" s="58" t="str">
        <f t="shared" si="198"/>
        <v/>
      </c>
      <c r="C2154" s="59" t="str">
        <f t="shared" si="193"/>
        <v/>
      </c>
      <c r="D2154" s="60" t="str">
        <f t="shared" si="194"/>
        <v/>
      </c>
      <c r="E2154" s="61" t="str">
        <f>IF(A2154="","",InterestRate/VLOOKUP(PaymentFrqcy,Mapping!$A:$B,2,FALSE))</f>
        <v/>
      </c>
      <c r="F2154" s="62" t="str">
        <f>IF(A2154="","",PMT(E2154,Duration*VLOOKUP(PaymentFrqcy,Mapping!A:B,2,FALSE),LoanAmount,,VLOOKUP(PaymentsDue,Mapping!$A:$B,2,FALSE)))</f>
        <v/>
      </c>
      <c r="G2154" s="62" t="str">
        <f>IF(A2154="","",PPMT(E2154,A2154,Duration*VLOOKUP(PaymentFrqcy,Mapping!A:B,2,FALSE),LoanAmount,,VLOOKUP(PaymentsDue,Mapping!$A:$B,2,FALSE)))</f>
        <v/>
      </c>
      <c r="H2154" s="62" t="str">
        <f>IF(A2154="","",IPMT(E2154,A2154,Duration*VLOOKUP(PaymentFrqcy,Mapping!$A:$B,2,FALSE),LoanAmount,,VLOOKUP(PaymentsDue,Mapping!$A:$B,2,FALSE)))</f>
        <v/>
      </c>
      <c r="I2154" s="58" t="str">
        <f t="shared" si="195"/>
        <v/>
      </c>
      <c r="J2154" s="12" t="str">
        <f t="shared" si="196"/>
        <v/>
      </c>
      <c r="K2154" s="78" t="str">
        <f t="shared" si="197"/>
        <v/>
      </c>
    </row>
    <row r="2155" spans="1:11" x14ac:dyDescent="0.2">
      <c r="A2155" s="12" t="str">
        <f>IFERROR(IF(A2154+1&lt;=Duration*VLOOKUP(PaymentFrqcy,Mapping!A:B,2,FALSE),A2154+1,""),"")</f>
        <v/>
      </c>
      <c r="B2155" s="58" t="str">
        <f t="shared" si="198"/>
        <v/>
      </c>
      <c r="C2155" s="59" t="str">
        <f t="shared" si="193"/>
        <v/>
      </c>
      <c r="D2155" s="60" t="str">
        <f t="shared" si="194"/>
        <v/>
      </c>
      <c r="E2155" s="61" t="str">
        <f>IF(A2155="","",InterestRate/VLOOKUP(PaymentFrqcy,Mapping!$A:$B,2,FALSE))</f>
        <v/>
      </c>
      <c r="F2155" s="62" t="str">
        <f>IF(A2155="","",PMT(E2155,Duration*VLOOKUP(PaymentFrqcy,Mapping!A:B,2,FALSE),LoanAmount,,VLOOKUP(PaymentsDue,Mapping!$A:$B,2,FALSE)))</f>
        <v/>
      </c>
      <c r="G2155" s="62" t="str">
        <f>IF(A2155="","",PPMT(E2155,A2155,Duration*VLOOKUP(PaymentFrqcy,Mapping!A:B,2,FALSE),LoanAmount,,VLOOKUP(PaymentsDue,Mapping!$A:$B,2,FALSE)))</f>
        <v/>
      </c>
      <c r="H2155" s="62" t="str">
        <f>IF(A2155="","",IPMT(E2155,A2155,Duration*VLOOKUP(PaymentFrqcy,Mapping!$A:$B,2,FALSE),LoanAmount,,VLOOKUP(PaymentsDue,Mapping!$A:$B,2,FALSE)))</f>
        <v/>
      </c>
      <c r="I2155" s="58" t="str">
        <f t="shared" si="195"/>
        <v/>
      </c>
      <c r="J2155" s="12" t="str">
        <f t="shared" si="196"/>
        <v/>
      </c>
      <c r="K2155" s="78" t="str">
        <f t="shared" si="197"/>
        <v/>
      </c>
    </row>
    <row r="2156" spans="1:11" x14ac:dyDescent="0.2">
      <c r="A2156" s="12" t="str">
        <f>IFERROR(IF(A2155+1&lt;=Duration*VLOOKUP(PaymentFrqcy,Mapping!A:B,2,FALSE),A2155+1,""),"")</f>
        <v/>
      </c>
      <c r="B2156" s="58" t="str">
        <f t="shared" si="198"/>
        <v/>
      </c>
      <c r="C2156" s="59" t="str">
        <f t="shared" si="193"/>
        <v/>
      </c>
      <c r="D2156" s="60" t="str">
        <f t="shared" si="194"/>
        <v/>
      </c>
      <c r="E2156" s="61" t="str">
        <f>IF(A2156="","",InterestRate/VLOOKUP(PaymentFrqcy,Mapping!$A:$B,2,FALSE))</f>
        <v/>
      </c>
      <c r="F2156" s="62" t="str">
        <f>IF(A2156="","",PMT(E2156,Duration*VLOOKUP(PaymentFrqcy,Mapping!A:B,2,FALSE),LoanAmount,,VLOOKUP(PaymentsDue,Mapping!$A:$B,2,FALSE)))</f>
        <v/>
      </c>
      <c r="G2156" s="62" t="str">
        <f>IF(A2156="","",PPMT(E2156,A2156,Duration*VLOOKUP(PaymentFrqcy,Mapping!A:B,2,FALSE),LoanAmount,,VLOOKUP(PaymentsDue,Mapping!$A:$B,2,FALSE)))</f>
        <v/>
      </c>
      <c r="H2156" s="62" t="str">
        <f>IF(A2156="","",IPMT(E2156,A2156,Duration*VLOOKUP(PaymentFrqcy,Mapping!$A:$B,2,FALSE),LoanAmount,,VLOOKUP(PaymentsDue,Mapping!$A:$B,2,FALSE)))</f>
        <v/>
      </c>
      <c r="I2156" s="58" t="str">
        <f t="shared" si="195"/>
        <v/>
      </c>
      <c r="J2156" s="12" t="str">
        <f t="shared" si="196"/>
        <v/>
      </c>
      <c r="K2156" s="78" t="str">
        <f t="shared" si="197"/>
        <v/>
      </c>
    </row>
    <row r="2157" spans="1:11" x14ac:dyDescent="0.2">
      <c r="A2157" s="12" t="str">
        <f>IFERROR(IF(A2156+1&lt;=Duration*VLOOKUP(PaymentFrqcy,Mapping!A:B,2,FALSE),A2156+1,""),"")</f>
        <v/>
      </c>
      <c r="B2157" s="58" t="str">
        <f t="shared" si="198"/>
        <v/>
      </c>
      <c r="C2157" s="59" t="str">
        <f t="shared" si="193"/>
        <v/>
      </c>
      <c r="D2157" s="60" t="str">
        <f t="shared" si="194"/>
        <v/>
      </c>
      <c r="E2157" s="61" t="str">
        <f>IF(A2157="","",InterestRate/VLOOKUP(PaymentFrqcy,Mapping!$A:$B,2,FALSE))</f>
        <v/>
      </c>
      <c r="F2157" s="62" t="str">
        <f>IF(A2157="","",PMT(E2157,Duration*VLOOKUP(PaymentFrqcy,Mapping!A:B,2,FALSE),LoanAmount,,VLOOKUP(PaymentsDue,Mapping!$A:$B,2,FALSE)))</f>
        <v/>
      </c>
      <c r="G2157" s="62" t="str">
        <f>IF(A2157="","",PPMT(E2157,A2157,Duration*VLOOKUP(PaymentFrqcy,Mapping!A:B,2,FALSE),LoanAmount,,VLOOKUP(PaymentsDue,Mapping!$A:$B,2,FALSE)))</f>
        <v/>
      </c>
      <c r="H2157" s="62" t="str">
        <f>IF(A2157="","",IPMT(E2157,A2157,Duration*VLOOKUP(PaymentFrqcy,Mapping!$A:$B,2,FALSE),LoanAmount,,VLOOKUP(PaymentsDue,Mapping!$A:$B,2,FALSE)))</f>
        <v/>
      </c>
      <c r="I2157" s="58" t="str">
        <f t="shared" si="195"/>
        <v/>
      </c>
      <c r="J2157" s="12" t="str">
        <f t="shared" si="196"/>
        <v/>
      </c>
      <c r="K2157" s="78" t="str">
        <f t="shared" si="197"/>
        <v/>
      </c>
    </row>
    <row r="2158" spans="1:11" x14ac:dyDescent="0.2">
      <c r="A2158" s="12" t="str">
        <f>IFERROR(IF(A2157+1&lt;=Duration*VLOOKUP(PaymentFrqcy,Mapping!A:B,2,FALSE),A2157+1,""),"")</f>
        <v/>
      </c>
      <c r="B2158" s="58" t="str">
        <f t="shared" si="198"/>
        <v/>
      </c>
      <c r="C2158" s="59" t="str">
        <f t="shared" ref="C2158:C2221" si="199">IF(AND(A2158&lt;&gt;"",PaymentFrqcy="Monthly"),DATE(YEAR(C2157),MONTH(C2157)+1,DAY(C2157)),IF(AND(A2158&lt;&gt;"",PaymentFrqcy="Quarterly"),DATE(YEAR(C2157),MONTH(C2157)+3,DAY(C2157)),IF(AND(A2158&lt;&gt;"",PaymentFrqcy="Semi-Annually"),DATE(YEAR(C2157),MONTH(C2157)+6,DAY(C2157)),"")))</f>
        <v/>
      </c>
      <c r="D2158" s="60" t="str">
        <f t="shared" ref="D2158:D2221" si="200">IFERROR(YEAR(C2158),"")</f>
        <v/>
      </c>
      <c r="E2158" s="61" t="str">
        <f>IF(A2158="","",InterestRate/VLOOKUP(PaymentFrqcy,Mapping!$A:$B,2,FALSE))</f>
        <v/>
      </c>
      <c r="F2158" s="62" t="str">
        <f>IF(A2158="","",PMT(E2158,Duration*VLOOKUP(PaymentFrqcy,Mapping!A:B,2,FALSE),LoanAmount,,VLOOKUP(PaymentsDue,Mapping!$A:$B,2,FALSE)))</f>
        <v/>
      </c>
      <c r="G2158" s="62" t="str">
        <f>IF(A2158="","",PPMT(E2158,A2158,Duration*VLOOKUP(PaymentFrqcy,Mapping!A:B,2,FALSE),LoanAmount,,VLOOKUP(PaymentsDue,Mapping!$A:$B,2,FALSE)))</f>
        <v/>
      </c>
      <c r="H2158" s="62" t="str">
        <f>IF(A2158="","",IPMT(E2158,A2158,Duration*VLOOKUP(PaymentFrqcy,Mapping!$A:$B,2,FALSE),LoanAmount,,VLOOKUP(PaymentsDue,Mapping!$A:$B,2,FALSE)))</f>
        <v/>
      </c>
      <c r="I2158" s="58" t="str">
        <f t="shared" ref="I2158:I2221" si="201">IFERROR(B2158+G2158,"")</f>
        <v/>
      </c>
      <c r="J2158" s="12" t="str">
        <f t="shared" ref="J2158:J2221" si="202">IF(A2158="","",MONTH(C2158))</f>
        <v/>
      </c>
      <c r="K2158" s="78" t="str">
        <f t="shared" ref="K2158:K2221" si="203">IF(A2158="","",YEAR(C2158))</f>
        <v/>
      </c>
    </row>
    <row r="2159" spans="1:11" x14ac:dyDescent="0.2">
      <c r="A2159" s="12" t="str">
        <f>IFERROR(IF(A2158+1&lt;=Duration*VLOOKUP(PaymentFrqcy,Mapping!A:B,2,FALSE),A2158+1,""),"")</f>
        <v/>
      </c>
      <c r="B2159" s="58" t="str">
        <f t="shared" si="198"/>
        <v/>
      </c>
      <c r="C2159" s="59" t="str">
        <f t="shared" si="199"/>
        <v/>
      </c>
      <c r="D2159" s="60" t="str">
        <f t="shared" si="200"/>
        <v/>
      </c>
      <c r="E2159" s="61" t="str">
        <f>IF(A2159="","",InterestRate/VLOOKUP(PaymentFrqcy,Mapping!$A:$B,2,FALSE))</f>
        <v/>
      </c>
      <c r="F2159" s="62" t="str">
        <f>IF(A2159="","",PMT(E2159,Duration*VLOOKUP(PaymentFrqcy,Mapping!A:B,2,FALSE),LoanAmount,,VLOOKUP(PaymentsDue,Mapping!$A:$B,2,FALSE)))</f>
        <v/>
      </c>
      <c r="G2159" s="62" t="str">
        <f>IF(A2159="","",PPMT(E2159,A2159,Duration*VLOOKUP(PaymentFrqcy,Mapping!A:B,2,FALSE),LoanAmount,,VLOOKUP(PaymentsDue,Mapping!$A:$B,2,FALSE)))</f>
        <v/>
      </c>
      <c r="H2159" s="62" t="str">
        <f>IF(A2159="","",IPMT(E2159,A2159,Duration*VLOOKUP(PaymentFrqcy,Mapping!$A:$B,2,FALSE),LoanAmount,,VLOOKUP(PaymentsDue,Mapping!$A:$B,2,FALSE)))</f>
        <v/>
      </c>
      <c r="I2159" s="58" t="str">
        <f t="shared" si="201"/>
        <v/>
      </c>
      <c r="J2159" s="12" t="str">
        <f t="shared" si="202"/>
        <v/>
      </c>
      <c r="K2159" s="78" t="str">
        <f t="shared" si="203"/>
        <v/>
      </c>
    </row>
    <row r="2160" spans="1:11" x14ac:dyDescent="0.2">
      <c r="A2160" s="12" t="str">
        <f>IFERROR(IF(A2159+1&lt;=Duration*VLOOKUP(PaymentFrqcy,Mapping!A:B,2,FALSE),A2159+1,""),"")</f>
        <v/>
      </c>
      <c r="B2160" s="58" t="str">
        <f t="shared" si="198"/>
        <v/>
      </c>
      <c r="C2160" s="59" t="str">
        <f t="shared" si="199"/>
        <v/>
      </c>
      <c r="D2160" s="60" t="str">
        <f t="shared" si="200"/>
        <v/>
      </c>
      <c r="E2160" s="61" t="str">
        <f>IF(A2160="","",InterestRate/VLOOKUP(PaymentFrqcy,Mapping!$A:$B,2,FALSE))</f>
        <v/>
      </c>
      <c r="F2160" s="62" t="str">
        <f>IF(A2160="","",PMT(E2160,Duration*VLOOKUP(PaymentFrqcy,Mapping!A:B,2,FALSE),LoanAmount,,VLOOKUP(PaymentsDue,Mapping!$A:$B,2,FALSE)))</f>
        <v/>
      </c>
      <c r="G2160" s="62" t="str">
        <f>IF(A2160="","",PPMT(E2160,A2160,Duration*VLOOKUP(PaymentFrqcy,Mapping!A:B,2,FALSE),LoanAmount,,VLOOKUP(PaymentsDue,Mapping!$A:$B,2,FALSE)))</f>
        <v/>
      </c>
      <c r="H2160" s="62" t="str">
        <f>IF(A2160="","",IPMT(E2160,A2160,Duration*VLOOKUP(PaymentFrqcy,Mapping!$A:$B,2,FALSE),LoanAmount,,VLOOKUP(PaymentsDue,Mapping!$A:$B,2,FALSE)))</f>
        <v/>
      </c>
      <c r="I2160" s="58" t="str">
        <f t="shared" si="201"/>
        <v/>
      </c>
      <c r="J2160" s="12" t="str">
        <f t="shared" si="202"/>
        <v/>
      </c>
      <c r="K2160" s="78" t="str">
        <f t="shared" si="203"/>
        <v/>
      </c>
    </row>
    <row r="2161" spans="1:11" x14ac:dyDescent="0.2">
      <c r="A2161" s="12" t="str">
        <f>IFERROR(IF(A2160+1&lt;=Duration*VLOOKUP(PaymentFrqcy,Mapping!A:B,2,FALSE),A2160+1,""),"")</f>
        <v/>
      </c>
      <c r="B2161" s="58" t="str">
        <f t="shared" si="198"/>
        <v/>
      </c>
      <c r="C2161" s="59" t="str">
        <f t="shared" si="199"/>
        <v/>
      </c>
      <c r="D2161" s="60" t="str">
        <f t="shared" si="200"/>
        <v/>
      </c>
      <c r="E2161" s="61" t="str">
        <f>IF(A2161="","",InterestRate/VLOOKUP(PaymentFrqcy,Mapping!$A:$B,2,FALSE))</f>
        <v/>
      </c>
      <c r="F2161" s="62" t="str">
        <f>IF(A2161="","",PMT(E2161,Duration*VLOOKUP(PaymentFrqcy,Mapping!A:B,2,FALSE),LoanAmount,,VLOOKUP(PaymentsDue,Mapping!$A:$B,2,FALSE)))</f>
        <v/>
      </c>
      <c r="G2161" s="62" t="str">
        <f>IF(A2161="","",PPMT(E2161,A2161,Duration*VLOOKUP(PaymentFrqcy,Mapping!A:B,2,FALSE),LoanAmount,,VLOOKUP(PaymentsDue,Mapping!$A:$B,2,FALSE)))</f>
        <v/>
      </c>
      <c r="H2161" s="62" t="str">
        <f>IF(A2161="","",IPMT(E2161,A2161,Duration*VLOOKUP(PaymentFrqcy,Mapping!$A:$B,2,FALSE),LoanAmount,,VLOOKUP(PaymentsDue,Mapping!$A:$B,2,FALSE)))</f>
        <v/>
      </c>
      <c r="I2161" s="58" t="str">
        <f t="shared" si="201"/>
        <v/>
      </c>
      <c r="J2161" s="12" t="str">
        <f t="shared" si="202"/>
        <v/>
      </c>
      <c r="K2161" s="78" t="str">
        <f t="shared" si="203"/>
        <v/>
      </c>
    </row>
    <row r="2162" spans="1:11" x14ac:dyDescent="0.2">
      <c r="A2162" s="12" t="str">
        <f>IFERROR(IF(A2161+1&lt;=Duration*VLOOKUP(PaymentFrqcy,Mapping!A:B,2,FALSE),A2161+1,""),"")</f>
        <v/>
      </c>
      <c r="B2162" s="58" t="str">
        <f t="shared" si="198"/>
        <v/>
      </c>
      <c r="C2162" s="59" t="str">
        <f t="shared" si="199"/>
        <v/>
      </c>
      <c r="D2162" s="60" t="str">
        <f t="shared" si="200"/>
        <v/>
      </c>
      <c r="E2162" s="61" t="str">
        <f>IF(A2162="","",InterestRate/VLOOKUP(PaymentFrqcy,Mapping!$A:$B,2,FALSE))</f>
        <v/>
      </c>
      <c r="F2162" s="62" t="str">
        <f>IF(A2162="","",PMT(E2162,Duration*VLOOKUP(PaymentFrqcy,Mapping!A:B,2,FALSE),LoanAmount,,VLOOKUP(PaymentsDue,Mapping!$A:$B,2,FALSE)))</f>
        <v/>
      </c>
      <c r="G2162" s="62" t="str">
        <f>IF(A2162="","",PPMT(E2162,A2162,Duration*VLOOKUP(PaymentFrqcy,Mapping!A:B,2,FALSE),LoanAmount,,VLOOKUP(PaymentsDue,Mapping!$A:$B,2,FALSE)))</f>
        <v/>
      </c>
      <c r="H2162" s="62" t="str">
        <f>IF(A2162="","",IPMT(E2162,A2162,Duration*VLOOKUP(PaymentFrqcy,Mapping!$A:$B,2,FALSE),LoanAmount,,VLOOKUP(PaymentsDue,Mapping!$A:$B,2,FALSE)))</f>
        <v/>
      </c>
      <c r="I2162" s="58" t="str">
        <f t="shared" si="201"/>
        <v/>
      </c>
      <c r="J2162" s="12" t="str">
        <f t="shared" si="202"/>
        <v/>
      </c>
      <c r="K2162" s="78" t="str">
        <f t="shared" si="203"/>
        <v/>
      </c>
    </row>
    <row r="2163" spans="1:11" x14ac:dyDescent="0.2">
      <c r="A2163" s="12" t="str">
        <f>IFERROR(IF(A2162+1&lt;=Duration*VLOOKUP(PaymentFrqcy,Mapping!A:B,2,FALSE),A2162+1,""),"")</f>
        <v/>
      </c>
      <c r="B2163" s="58" t="str">
        <f t="shared" si="198"/>
        <v/>
      </c>
      <c r="C2163" s="59" t="str">
        <f t="shared" si="199"/>
        <v/>
      </c>
      <c r="D2163" s="60" t="str">
        <f t="shared" si="200"/>
        <v/>
      </c>
      <c r="E2163" s="61" t="str">
        <f>IF(A2163="","",InterestRate/VLOOKUP(PaymentFrqcy,Mapping!$A:$B,2,FALSE))</f>
        <v/>
      </c>
      <c r="F2163" s="62" t="str">
        <f>IF(A2163="","",PMT(E2163,Duration*VLOOKUP(PaymentFrqcy,Mapping!A:B,2,FALSE),LoanAmount,,VLOOKUP(PaymentsDue,Mapping!$A:$B,2,FALSE)))</f>
        <v/>
      </c>
      <c r="G2163" s="62" t="str">
        <f>IF(A2163="","",PPMT(E2163,A2163,Duration*VLOOKUP(PaymentFrqcy,Mapping!A:B,2,FALSE),LoanAmount,,VLOOKUP(PaymentsDue,Mapping!$A:$B,2,FALSE)))</f>
        <v/>
      </c>
      <c r="H2163" s="62" t="str">
        <f>IF(A2163="","",IPMT(E2163,A2163,Duration*VLOOKUP(PaymentFrqcy,Mapping!$A:$B,2,FALSE),LoanAmount,,VLOOKUP(PaymentsDue,Mapping!$A:$B,2,FALSE)))</f>
        <v/>
      </c>
      <c r="I2163" s="58" t="str">
        <f t="shared" si="201"/>
        <v/>
      </c>
      <c r="J2163" s="12" t="str">
        <f t="shared" si="202"/>
        <v/>
      </c>
      <c r="K2163" s="78" t="str">
        <f t="shared" si="203"/>
        <v/>
      </c>
    </row>
    <row r="2164" spans="1:11" x14ac:dyDescent="0.2">
      <c r="A2164" s="12" t="str">
        <f>IFERROR(IF(A2163+1&lt;=Duration*VLOOKUP(PaymentFrqcy,Mapping!A:B,2,FALSE),A2163+1,""),"")</f>
        <v/>
      </c>
      <c r="B2164" s="58" t="str">
        <f t="shared" ref="B2164:B2227" si="204">IFERROR(IF(ROUNDDOWN(I2163,0)=0,"",I2163),"")</f>
        <v/>
      </c>
      <c r="C2164" s="59" t="str">
        <f t="shared" si="199"/>
        <v/>
      </c>
      <c r="D2164" s="60" t="str">
        <f t="shared" si="200"/>
        <v/>
      </c>
      <c r="E2164" s="61" t="str">
        <f>IF(A2164="","",InterestRate/VLOOKUP(PaymentFrqcy,Mapping!$A:$B,2,FALSE))</f>
        <v/>
      </c>
      <c r="F2164" s="62" t="str">
        <f>IF(A2164="","",PMT(E2164,Duration*VLOOKUP(PaymentFrqcy,Mapping!A:B,2,FALSE),LoanAmount,,VLOOKUP(PaymentsDue,Mapping!$A:$B,2,FALSE)))</f>
        <v/>
      </c>
      <c r="G2164" s="62" t="str">
        <f>IF(A2164="","",PPMT(E2164,A2164,Duration*VLOOKUP(PaymentFrqcy,Mapping!A:B,2,FALSE),LoanAmount,,VLOOKUP(PaymentsDue,Mapping!$A:$B,2,FALSE)))</f>
        <v/>
      </c>
      <c r="H2164" s="62" t="str">
        <f>IF(A2164="","",IPMT(E2164,A2164,Duration*VLOOKUP(PaymentFrqcy,Mapping!$A:$B,2,FALSE),LoanAmount,,VLOOKUP(PaymentsDue,Mapping!$A:$B,2,FALSE)))</f>
        <v/>
      </c>
      <c r="I2164" s="58" t="str">
        <f t="shared" si="201"/>
        <v/>
      </c>
      <c r="J2164" s="12" t="str">
        <f t="shared" si="202"/>
        <v/>
      </c>
      <c r="K2164" s="78" t="str">
        <f t="shared" si="203"/>
        <v/>
      </c>
    </row>
    <row r="2165" spans="1:11" x14ac:dyDescent="0.2">
      <c r="A2165" s="12" t="str">
        <f>IFERROR(IF(A2164+1&lt;=Duration*VLOOKUP(PaymentFrqcy,Mapping!A:B,2,FALSE),A2164+1,""),"")</f>
        <v/>
      </c>
      <c r="B2165" s="58" t="str">
        <f t="shared" si="204"/>
        <v/>
      </c>
      <c r="C2165" s="59" t="str">
        <f t="shared" si="199"/>
        <v/>
      </c>
      <c r="D2165" s="60" t="str">
        <f t="shared" si="200"/>
        <v/>
      </c>
      <c r="E2165" s="61" t="str">
        <f>IF(A2165="","",InterestRate/VLOOKUP(PaymentFrqcy,Mapping!$A:$B,2,FALSE))</f>
        <v/>
      </c>
      <c r="F2165" s="62" t="str">
        <f>IF(A2165="","",PMT(E2165,Duration*VLOOKUP(PaymentFrqcy,Mapping!A:B,2,FALSE),LoanAmount,,VLOOKUP(PaymentsDue,Mapping!$A:$B,2,FALSE)))</f>
        <v/>
      </c>
      <c r="G2165" s="62" t="str">
        <f>IF(A2165="","",PPMT(E2165,A2165,Duration*VLOOKUP(PaymentFrqcy,Mapping!A:B,2,FALSE),LoanAmount,,VLOOKUP(PaymentsDue,Mapping!$A:$B,2,FALSE)))</f>
        <v/>
      </c>
      <c r="H2165" s="62" t="str">
        <f>IF(A2165="","",IPMT(E2165,A2165,Duration*VLOOKUP(PaymentFrqcy,Mapping!$A:$B,2,FALSE),LoanAmount,,VLOOKUP(PaymentsDue,Mapping!$A:$B,2,FALSE)))</f>
        <v/>
      </c>
      <c r="I2165" s="58" t="str">
        <f t="shared" si="201"/>
        <v/>
      </c>
      <c r="J2165" s="12" t="str">
        <f t="shared" si="202"/>
        <v/>
      </c>
      <c r="K2165" s="78" t="str">
        <f t="shared" si="203"/>
        <v/>
      </c>
    </row>
    <row r="2166" spans="1:11" x14ac:dyDescent="0.2">
      <c r="A2166" s="12" t="str">
        <f>IFERROR(IF(A2165+1&lt;=Duration*VLOOKUP(PaymentFrqcy,Mapping!A:B,2,FALSE),A2165+1,""),"")</f>
        <v/>
      </c>
      <c r="B2166" s="58" t="str">
        <f t="shared" si="204"/>
        <v/>
      </c>
      <c r="C2166" s="59" t="str">
        <f t="shared" si="199"/>
        <v/>
      </c>
      <c r="D2166" s="60" t="str">
        <f t="shared" si="200"/>
        <v/>
      </c>
      <c r="E2166" s="61" t="str">
        <f>IF(A2166="","",InterestRate/VLOOKUP(PaymentFrqcy,Mapping!$A:$B,2,FALSE))</f>
        <v/>
      </c>
      <c r="F2166" s="62" t="str">
        <f>IF(A2166="","",PMT(E2166,Duration*VLOOKUP(PaymentFrqcy,Mapping!A:B,2,FALSE),LoanAmount,,VLOOKUP(PaymentsDue,Mapping!$A:$B,2,FALSE)))</f>
        <v/>
      </c>
      <c r="G2166" s="62" t="str">
        <f>IF(A2166="","",PPMT(E2166,A2166,Duration*VLOOKUP(PaymentFrqcy,Mapping!A:B,2,FALSE),LoanAmount,,VLOOKUP(PaymentsDue,Mapping!$A:$B,2,FALSE)))</f>
        <v/>
      </c>
      <c r="H2166" s="62" t="str">
        <f>IF(A2166="","",IPMT(E2166,A2166,Duration*VLOOKUP(PaymentFrqcy,Mapping!$A:$B,2,FALSE),LoanAmount,,VLOOKUP(PaymentsDue,Mapping!$A:$B,2,FALSE)))</f>
        <v/>
      </c>
      <c r="I2166" s="58" t="str">
        <f t="shared" si="201"/>
        <v/>
      </c>
      <c r="J2166" s="12" t="str">
        <f t="shared" si="202"/>
        <v/>
      </c>
      <c r="K2166" s="78" t="str">
        <f t="shared" si="203"/>
        <v/>
      </c>
    </row>
    <row r="2167" spans="1:11" x14ac:dyDescent="0.2">
      <c r="A2167" s="12" t="str">
        <f>IFERROR(IF(A2166+1&lt;=Duration*VLOOKUP(PaymentFrqcy,Mapping!A:B,2,FALSE),A2166+1,""),"")</f>
        <v/>
      </c>
      <c r="B2167" s="58" t="str">
        <f t="shared" si="204"/>
        <v/>
      </c>
      <c r="C2167" s="59" t="str">
        <f t="shared" si="199"/>
        <v/>
      </c>
      <c r="D2167" s="60" t="str">
        <f t="shared" si="200"/>
        <v/>
      </c>
      <c r="E2167" s="61" t="str">
        <f>IF(A2167="","",InterestRate/VLOOKUP(PaymentFrqcy,Mapping!$A:$B,2,FALSE))</f>
        <v/>
      </c>
      <c r="F2167" s="62" t="str">
        <f>IF(A2167="","",PMT(E2167,Duration*VLOOKUP(PaymentFrqcy,Mapping!A:B,2,FALSE),LoanAmount,,VLOOKUP(PaymentsDue,Mapping!$A:$B,2,FALSE)))</f>
        <v/>
      </c>
      <c r="G2167" s="62" t="str">
        <f>IF(A2167="","",PPMT(E2167,A2167,Duration*VLOOKUP(PaymentFrqcy,Mapping!A:B,2,FALSE),LoanAmount,,VLOOKUP(PaymentsDue,Mapping!$A:$B,2,FALSE)))</f>
        <v/>
      </c>
      <c r="H2167" s="62" t="str">
        <f>IF(A2167="","",IPMT(E2167,A2167,Duration*VLOOKUP(PaymentFrqcy,Mapping!$A:$B,2,FALSE),LoanAmount,,VLOOKUP(PaymentsDue,Mapping!$A:$B,2,FALSE)))</f>
        <v/>
      </c>
      <c r="I2167" s="58" t="str">
        <f t="shared" si="201"/>
        <v/>
      </c>
      <c r="J2167" s="12" t="str">
        <f t="shared" si="202"/>
        <v/>
      </c>
      <c r="K2167" s="78" t="str">
        <f t="shared" si="203"/>
        <v/>
      </c>
    </row>
    <row r="2168" spans="1:11" x14ac:dyDescent="0.2">
      <c r="A2168" s="12" t="str">
        <f>IFERROR(IF(A2167+1&lt;=Duration*VLOOKUP(PaymentFrqcy,Mapping!A:B,2,FALSE),A2167+1,""),"")</f>
        <v/>
      </c>
      <c r="B2168" s="58" t="str">
        <f t="shared" si="204"/>
        <v/>
      </c>
      <c r="C2168" s="59" t="str">
        <f t="shared" si="199"/>
        <v/>
      </c>
      <c r="D2168" s="60" t="str">
        <f t="shared" si="200"/>
        <v/>
      </c>
      <c r="E2168" s="61" t="str">
        <f>IF(A2168="","",InterestRate/VLOOKUP(PaymentFrqcy,Mapping!$A:$B,2,FALSE))</f>
        <v/>
      </c>
      <c r="F2168" s="62" t="str">
        <f>IF(A2168="","",PMT(E2168,Duration*VLOOKUP(PaymentFrqcy,Mapping!A:B,2,FALSE),LoanAmount,,VLOOKUP(PaymentsDue,Mapping!$A:$B,2,FALSE)))</f>
        <v/>
      </c>
      <c r="G2168" s="62" t="str">
        <f>IF(A2168="","",PPMT(E2168,A2168,Duration*VLOOKUP(PaymentFrqcy,Mapping!A:B,2,FALSE),LoanAmount,,VLOOKUP(PaymentsDue,Mapping!$A:$B,2,FALSE)))</f>
        <v/>
      </c>
      <c r="H2168" s="62" t="str">
        <f>IF(A2168="","",IPMT(E2168,A2168,Duration*VLOOKUP(PaymentFrqcy,Mapping!$A:$B,2,FALSE),LoanAmount,,VLOOKUP(PaymentsDue,Mapping!$A:$B,2,FALSE)))</f>
        <v/>
      </c>
      <c r="I2168" s="58" t="str">
        <f t="shared" si="201"/>
        <v/>
      </c>
      <c r="J2168" s="12" t="str">
        <f t="shared" si="202"/>
        <v/>
      </c>
      <c r="K2168" s="78" t="str">
        <f t="shared" si="203"/>
        <v/>
      </c>
    </row>
    <row r="2169" spans="1:11" x14ac:dyDescent="0.2">
      <c r="A2169" s="12" t="str">
        <f>IFERROR(IF(A2168+1&lt;=Duration*VLOOKUP(PaymentFrqcy,Mapping!A:B,2,FALSE),A2168+1,""),"")</f>
        <v/>
      </c>
      <c r="B2169" s="58" t="str">
        <f t="shared" si="204"/>
        <v/>
      </c>
      <c r="C2169" s="59" t="str">
        <f t="shared" si="199"/>
        <v/>
      </c>
      <c r="D2169" s="60" t="str">
        <f t="shared" si="200"/>
        <v/>
      </c>
      <c r="E2169" s="61" t="str">
        <f>IF(A2169="","",InterestRate/VLOOKUP(PaymentFrqcy,Mapping!$A:$B,2,FALSE))</f>
        <v/>
      </c>
      <c r="F2169" s="62" t="str">
        <f>IF(A2169="","",PMT(E2169,Duration*VLOOKUP(PaymentFrqcy,Mapping!A:B,2,FALSE),LoanAmount,,VLOOKUP(PaymentsDue,Mapping!$A:$B,2,FALSE)))</f>
        <v/>
      </c>
      <c r="G2169" s="62" t="str">
        <f>IF(A2169="","",PPMT(E2169,A2169,Duration*VLOOKUP(PaymentFrqcy,Mapping!A:B,2,FALSE),LoanAmount,,VLOOKUP(PaymentsDue,Mapping!$A:$B,2,FALSE)))</f>
        <v/>
      </c>
      <c r="H2169" s="62" t="str">
        <f>IF(A2169="","",IPMT(E2169,A2169,Duration*VLOOKUP(PaymentFrqcy,Mapping!$A:$B,2,FALSE),LoanAmount,,VLOOKUP(PaymentsDue,Mapping!$A:$B,2,FALSE)))</f>
        <v/>
      </c>
      <c r="I2169" s="58" t="str">
        <f t="shared" si="201"/>
        <v/>
      </c>
      <c r="J2169" s="12" t="str">
        <f t="shared" si="202"/>
        <v/>
      </c>
      <c r="K2169" s="78" t="str">
        <f t="shared" si="203"/>
        <v/>
      </c>
    </row>
    <row r="2170" spans="1:11" x14ac:dyDescent="0.2">
      <c r="A2170" s="12" t="str">
        <f>IFERROR(IF(A2169+1&lt;=Duration*VLOOKUP(PaymentFrqcy,Mapping!A:B,2,FALSE),A2169+1,""),"")</f>
        <v/>
      </c>
      <c r="B2170" s="58" t="str">
        <f t="shared" si="204"/>
        <v/>
      </c>
      <c r="C2170" s="59" t="str">
        <f t="shared" si="199"/>
        <v/>
      </c>
      <c r="D2170" s="60" t="str">
        <f t="shared" si="200"/>
        <v/>
      </c>
      <c r="E2170" s="61" t="str">
        <f>IF(A2170="","",InterestRate/VLOOKUP(PaymentFrqcy,Mapping!$A:$B,2,FALSE))</f>
        <v/>
      </c>
      <c r="F2170" s="62" t="str">
        <f>IF(A2170="","",PMT(E2170,Duration*VLOOKUP(PaymentFrqcy,Mapping!A:B,2,FALSE),LoanAmount,,VLOOKUP(PaymentsDue,Mapping!$A:$B,2,FALSE)))</f>
        <v/>
      </c>
      <c r="G2170" s="62" t="str">
        <f>IF(A2170="","",PPMT(E2170,A2170,Duration*VLOOKUP(PaymentFrqcy,Mapping!A:B,2,FALSE),LoanAmount,,VLOOKUP(PaymentsDue,Mapping!$A:$B,2,FALSE)))</f>
        <v/>
      </c>
      <c r="H2170" s="62" t="str">
        <f>IF(A2170="","",IPMT(E2170,A2170,Duration*VLOOKUP(PaymentFrqcy,Mapping!$A:$B,2,FALSE),LoanAmount,,VLOOKUP(PaymentsDue,Mapping!$A:$B,2,FALSE)))</f>
        <v/>
      </c>
      <c r="I2170" s="58" t="str">
        <f t="shared" si="201"/>
        <v/>
      </c>
      <c r="J2170" s="12" t="str">
        <f t="shared" si="202"/>
        <v/>
      </c>
      <c r="K2170" s="78" t="str">
        <f t="shared" si="203"/>
        <v/>
      </c>
    </row>
    <row r="2171" spans="1:11" x14ac:dyDescent="0.2">
      <c r="A2171" s="12" t="str">
        <f>IFERROR(IF(A2170+1&lt;=Duration*VLOOKUP(PaymentFrqcy,Mapping!A:B,2,FALSE),A2170+1,""),"")</f>
        <v/>
      </c>
      <c r="B2171" s="58" t="str">
        <f t="shared" si="204"/>
        <v/>
      </c>
      <c r="C2171" s="59" t="str">
        <f t="shared" si="199"/>
        <v/>
      </c>
      <c r="D2171" s="60" t="str">
        <f t="shared" si="200"/>
        <v/>
      </c>
      <c r="E2171" s="61" t="str">
        <f>IF(A2171="","",InterestRate/VLOOKUP(PaymentFrqcy,Mapping!$A:$B,2,FALSE))</f>
        <v/>
      </c>
      <c r="F2171" s="62" t="str">
        <f>IF(A2171="","",PMT(E2171,Duration*VLOOKUP(PaymentFrqcy,Mapping!A:B,2,FALSE),LoanAmount,,VLOOKUP(PaymentsDue,Mapping!$A:$B,2,FALSE)))</f>
        <v/>
      </c>
      <c r="G2171" s="62" t="str">
        <f>IF(A2171="","",PPMT(E2171,A2171,Duration*VLOOKUP(PaymentFrqcy,Mapping!A:B,2,FALSE),LoanAmount,,VLOOKUP(PaymentsDue,Mapping!$A:$B,2,FALSE)))</f>
        <v/>
      </c>
      <c r="H2171" s="62" t="str">
        <f>IF(A2171="","",IPMT(E2171,A2171,Duration*VLOOKUP(PaymentFrqcy,Mapping!$A:$B,2,FALSE),LoanAmount,,VLOOKUP(PaymentsDue,Mapping!$A:$B,2,FALSE)))</f>
        <v/>
      </c>
      <c r="I2171" s="58" t="str">
        <f t="shared" si="201"/>
        <v/>
      </c>
      <c r="J2171" s="12" t="str">
        <f t="shared" si="202"/>
        <v/>
      </c>
      <c r="K2171" s="78" t="str">
        <f t="shared" si="203"/>
        <v/>
      </c>
    </row>
    <row r="2172" spans="1:11" x14ac:dyDescent="0.2">
      <c r="A2172" s="12" t="str">
        <f>IFERROR(IF(A2171+1&lt;=Duration*VLOOKUP(PaymentFrqcy,Mapping!A:B,2,FALSE),A2171+1,""),"")</f>
        <v/>
      </c>
      <c r="B2172" s="58" t="str">
        <f t="shared" si="204"/>
        <v/>
      </c>
      <c r="C2172" s="59" t="str">
        <f t="shared" si="199"/>
        <v/>
      </c>
      <c r="D2172" s="60" t="str">
        <f t="shared" si="200"/>
        <v/>
      </c>
      <c r="E2172" s="61" t="str">
        <f>IF(A2172="","",InterestRate/VLOOKUP(PaymentFrqcy,Mapping!$A:$B,2,FALSE))</f>
        <v/>
      </c>
      <c r="F2172" s="62" t="str">
        <f>IF(A2172="","",PMT(E2172,Duration*VLOOKUP(PaymentFrqcy,Mapping!A:B,2,FALSE),LoanAmount,,VLOOKUP(PaymentsDue,Mapping!$A:$B,2,FALSE)))</f>
        <v/>
      </c>
      <c r="G2172" s="62" t="str">
        <f>IF(A2172="","",PPMT(E2172,A2172,Duration*VLOOKUP(PaymentFrqcy,Mapping!A:B,2,FALSE),LoanAmount,,VLOOKUP(PaymentsDue,Mapping!$A:$B,2,FALSE)))</f>
        <v/>
      </c>
      <c r="H2172" s="62" t="str">
        <f>IF(A2172="","",IPMT(E2172,A2172,Duration*VLOOKUP(PaymentFrqcy,Mapping!$A:$B,2,FALSE),LoanAmount,,VLOOKUP(PaymentsDue,Mapping!$A:$B,2,FALSE)))</f>
        <v/>
      </c>
      <c r="I2172" s="58" t="str">
        <f t="shared" si="201"/>
        <v/>
      </c>
      <c r="J2172" s="12" t="str">
        <f t="shared" si="202"/>
        <v/>
      </c>
      <c r="K2172" s="78" t="str">
        <f t="shared" si="203"/>
        <v/>
      </c>
    </row>
    <row r="2173" spans="1:11" x14ac:dyDescent="0.2">
      <c r="A2173" s="12" t="str">
        <f>IFERROR(IF(A2172+1&lt;=Duration*VLOOKUP(PaymentFrqcy,Mapping!A:B,2,FALSE),A2172+1,""),"")</f>
        <v/>
      </c>
      <c r="B2173" s="58" t="str">
        <f t="shared" si="204"/>
        <v/>
      </c>
      <c r="C2173" s="59" t="str">
        <f t="shared" si="199"/>
        <v/>
      </c>
      <c r="D2173" s="60" t="str">
        <f t="shared" si="200"/>
        <v/>
      </c>
      <c r="E2173" s="61" t="str">
        <f>IF(A2173="","",InterestRate/VLOOKUP(PaymentFrqcy,Mapping!$A:$B,2,FALSE))</f>
        <v/>
      </c>
      <c r="F2173" s="62" t="str">
        <f>IF(A2173="","",PMT(E2173,Duration*VLOOKUP(PaymentFrqcy,Mapping!A:B,2,FALSE),LoanAmount,,VLOOKUP(PaymentsDue,Mapping!$A:$B,2,FALSE)))</f>
        <v/>
      </c>
      <c r="G2173" s="62" t="str">
        <f>IF(A2173="","",PPMT(E2173,A2173,Duration*VLOOKUP(PaymentFrqcy,Mapping!A:B,2,FALSE),LoanAmount,,VLOOKUP(PaymentsDue,Mapping!$A:$B,2,FALSE)))</f>
        <v/>
      </c>
      <c r="H2173" s="62" t="str">
        <f>IF(A2173="","",IPMT(E2173,A2173,Duration*VLOOKUP(PaymentFrqcy,Mapping!$A:$B,2,FALSE),LoanAmount,,VLOOKUP(PaymentsDue,Mapping!$A:$B,2,FALSE)))</f>
        <v/>
      </c>
      <c r="I2173" s="58" t="str">
        <f t="shared" si="201"/>
        <v/>
      </c>
      <c r="J2173" s="12" t="str">
        <f t="shared" si="202"/>
        <v/>
      </c>
      <c r="K2173" s="78" t="str">
        <f t="shared" si="203"/>
        <v/>
      </c>
    </row>
    <row r="2174" spans="1:11" x14ac:dyDescent="0.2">
      <c r="A2174" s="12" t="str">
        <f>IFERROR(IF(A2173+1&lt;=Duration*VLOOKUP(PaymentFrqcy,Mapping!A:B,2,FALSE),A2173+1,""),"")</f>
        <v/>
      </c>
      <c r="B2174" s="58" t="str">
        <f t="shared" si="204"/>
        <v/>
      </c>
      <c r="C2174" s="59" t="str">
        <f t="shared" si="199"/>
        <v/>
      </c>
      <c r="D2174" s="60" t="str">
        <f t="shared" si="200"/>
        <v/>
      </c>
      <c r="E2174" s="61" t="str">
        <f>IF(A2174="","",InterestRate/VLOOKUP(PaymentFrqcy,Mapping!$A:$B,2,FALSE))</f>
        <v/>
      </c>
      <c r="F2174" s="62" t="str">
        <f>IF(A2174="","",PMT(E2174,Duration*VLOOKUP(PaymentFrqcy,Mapping!A:B,2,FALSE),LoanAmount,,VLOOKUP(PaymentsDue,Mapping!$A:$B,2,FALSE)))</f>
        <v/>
      </c>
      <c r="G2174" s="62" t="str">
        <f>IF(A2174="","",PPMT(E2174,A2174,Duration*VLOOKUP(PaymentFrqcy,Mapping!A:B,2,FALSE),LoanAmount,,VLOOKUP(PaymentsDue,Mapping!$A:$B,2,FALSE)))</f>
        <v/>
      </c>
      <c r="H2174" s="62" t="str">
        <f>IF(A2174="","",IPMT(E2174,A2174,Duration*VLOOKUP(PaymentFrqcy,Mapping!$A:$B,2,FALSE),LoanAmount,,VLOOKUP(PaymentsDue,Mapping!$A:$B,2,FALSE)))</f>
        <v/>
      </c>
      <c r="I2174" s="58" t="str">
        <f t="shared" si="201"/>
        <v/>
      </c>
      <c r="J2174" s="12" t="str">
        <f t="shared" si="202"/>
        <v/>
      </c>
      <c r="K2174" s="78" t="str">
        <f t="shared" si="203"/>
        <v/>
      </c>
    </row>
    <row r="2175" spans="1:11" x14ac:dyDescent="0.2">
      <c r="A2175" s="12" t="str">
        <f>IFERROR(IF(A2174+1&lt;=Duration*VLOOKUP(PaymentFrqcy,Mapping!A:B,2,FALSE),A2174+1,""),"")</f>
        <v/>
      </c>
      <c r="B2175" s="58" t="str">
        <f t="shared" si="204"/>
        <v/>
      </c>
      <c r="C2175" s="59" t="str">
        <f t="shared" si="199"/>
        <v/>
      </c>
      <c r="D2175" s="60" t="str">
        <f t="shared" si="200"/>
        <v/>
      </c>
      <c r="E2175" s="61" t="str">
        <f>IF(A2175="","",InterestRate/VLOOKUP(PaymentFrqcy,Mapping!$A:$B,2,FALSE))</f>
        <v/>
      </c>
      <c r="F2175" s="62" t="str">
        <f>IF(A2175="","",PMT(E2175,Duration*VLOOKUP(PaymentFrqcy,Mapping!A:B,2,FALSE),LoanAmount,,VLOOKUP(PaymentsDue,Mapping!$A:$B,2,FALSE)))</f>
        <v/>
      </c>
      <c r="G2175" s="62" t="str">
        <f>IF(A2175="","",PPMT(E2175,A2175,Duration*VLOOKUP(PaymentFrqcy,Mapping!A:B,2,FALSE),LoanAmount,,VLOOKUP(PaymentsDue,Mapping!$A:$B,2,FALSE)))</f>
        <v/>
      </c>
      <c r="H2175" s="62" t="str">
        <f>IF(A2175="","",IPMT(E2175,A2175,Duration*VLOOKUP(PaymentFrqcy,Mapping!$A:$B,2,FALSE),LoanAmount,,VLOOKUP(PaymentsDue,Mapping!$A:$B,2,FALSE)))</f>
        <v/>
      </c>
      <c r="I2175" s="58" t="str">
        <f t="shared" si="201"/>
        <v/>
      </c>
      <c r="J2175" s="12" t="str">
        <f t="shared" si="202"/>
        <v/>
      </c>
      <c r="K2175" s="78" t="str">
        <f t="shared" si="203"/>
        <v/>
      </c>
    </row>
    <row r="2176" spans="1:11" x14ac:dyDescent="0.2">
      <c r="A2176" s="12" t="str">
        <f>IFERROR(IF(A2175+1&lt;=Duration*VLOOKUP(PaymentFrqcy,Mapping!A:B,2,FALSE),A2175+1,""),"")</f>
        <v/>
      </c>
      <c r="B2176" s="58" t="str">
        <f t="shared" si="204"/>
        <v/>
      </c>
      <c r="C2176" s="59" t="str">
        <f t="shared" si="199"/>
        <v/>
      </c>
      <c r="D2176" s="60" t="str">
        <f t="shared" si="200"/>
        <v/>
      </c>
      <c r="E2176" s="61" t="str">
        <f>IF(A2176="","",InterestRate/VLOOKUP(PaymentFrqcy,Mapping!$A:$B,2,FALSE))</f>
        <v/>
      </c>
      <c r="F2176" s="62" t="str">
        <f>IF(A2176="","",PMT(E2176,Duration*VLOOKUP(PaymentFrqcy,Mapping!A:B,2,FALSE),LoanAmount,,VLOOKUP(PaymentsDue,Mapping!$A:$B,2,FALSE)))</f>
        <v/>
      </c>
      <c r="G2176" s="62" t="str">
        <f>IF(A2176="","",PPMT(E2176,A2176,Duration*VLOOKUP(PaymentFrqcy,Mapping!A:B,2,FALSE),LoanAmount,,VLOOKUP(PaymentsDue,Mapping!$A:$B,2,FALSE)))</f>
        <v/>
      </c>
      <c r="H2176" s="62" t="str">
        <f>IF(A2176="","",IPMT(E2176,A2176,Duration*VLOOKUP(PaymentFrqcy,Mapping!$A:$B,2,FALSE),LoanAmount,,VLOOKUP(PaymentsDue,Mapping!$A:$B,2,FALSE)))</f>
        <v/>
      </c>
      <c r="I2176" s="58" t="str">
        <f t="shared" si="201"/>
        <v/>
      </c>
      <c r="J2176" s="12" t="str">
        <f t="shared" si="202"/>
        <v/>
      </c>
      <c r="K2176" s="78" t="str">
        <f t="shared" si="203"/>
        <v/>
      </c>
    </row>
    <row r="2177" spans="1:11" x14ac:dyDescent="0.2">
      <c r="A2177" s="12" t="str">
        <f>IFERROR(IF(A2176+1&lt;=Duration*VLOOKUP(PaymentFrqcy,Mapping!A:B,2,FALSE),A2176+1,""),"")</f>
        <v/>
      </c>
      <c r="B2177" s="58" t="str">
        <f t="shared" si="204"/>
        <v/>
      </c>
      <c r="C2177" s="59" t="str">
        <f t="shared" si="199"/>
        <v/>
      </c>
      <c r="D2177" s="60" t="str">
        <f t="shared" si="200"/>
        <v/>
      </c>
      <c r="E2177" s="61" t="str">
        <f>IF(A2177="","",InterestRate/VLOOKUP(PaymentFrqcy,Mapping!$A:$B,2,FALSE))</f>
        <v/>
      </c>
      <c r="F2177" s="62" t="str">
        <f>IF(A2177="","",PMT(E2177,Duration*VLOOKUP(PaymentFrqcy,Mapping!A:B,2,FALSE),LoanAmount,,VLOOKUP(PaymentsDue,Mapping!$A:$B,2,FALSE)))</f>
        <v/>
      </c>
      <c r="G2177" s="62" t="str">
        <f>IF(A2177="","",PPMT(E2177,A2177,Duration*VLOOKUP(PaymentFrqcy,Mapping!A:B,2,FALSE),LoanAmount,,VLOOKUP(PaymentsDue,Mapping!$A:$B,2,FALSE)))</f>
        <v/>
      </c>
      <c r="H2177" s="62" t="str">
        <f>IF(A2177="","",IPMT(E2177,A2177,Duration*VLOOKUP(PaymentFrqcy,Mapping!$A:$B,2,FALSE),LoanAmount,,VLOOKUP(PaymentsDue,Mapping!$A:$B,2,FALSE)))</f>
        <v/>
      </c>
      <c r="I2177" s="58" t="str">
        <f t="shared" si="201"/>
        <v/>
      </c>
      <c r="J2177" s="12" t="str">
        <f t="shared" si="202"/>
        <v/>
      </c>
      <c r="K2177" s="78" t="str">
        <f t="shared" si="203"/>
        <v/>
      </c>
    </row>
    <row r="2178" spans="1:11" x14ac:dyDescent="0.2">
      <c r="A2178" s="12" t="str">
        <f>IFERROR(IF(A2177+1&lt;=Duration*VLOOKUP(PaymentFrqcy,Mapping!A:B,2,FALSE),A2177+1,""),"")</f>
        <v/>
      </c>
      <c r="B2178" s="58" t="str">
        <f t="shared" si="204"/>
        <v/>
      </c>
      <c r="C2178" s="59" t="str">
        <f t="shared" si="199"/>
        <v/>
      </c>
      <c r="D2178" s="60" t="str">
        <f t="shared" si="200"/>
        <v/>
      </c>
      <c r="E2178" s="61" t="str">
        <f>IF(A2178="","",InterestRate/VLOOKUP(PaymentFrqcy,Mapping!$A:$B,2,FALSE))</f>
        <v/>
      </c>
      <c r="F2178" s="62" t="str">
        <f>IF(A2178="","",PMT(E2178,Duration*VLOOKUP(PaymentFrqcy,Mapping!A:B,2,FALSE),LoanAmount,,VLOOKUP(PaymentsDue,Mapping!$A:$B,2,FALSE)))</f>
        <v/>
      </c>
      <c r="G2178" s="62" t="str">
        <f>IF(A2178="","",PPMT(E2178,A2178,Duration*VLOOKUP(PaymentFrqcy,Mapping!A:B,2,FALSE),LoanAmount,,VLOOKUP(PaymentsDue,Mapping!$A:$B,2,FALSE)))</f>
        <v/>
      </c>
      <c r="H2178" s="62" t="str">
        <f>IF(A2178="","",IPMT(E2178,A2178,Duration*VLOOKUP(PaymentFrqcy,Mapping!$A:$B,2,FALSE),LoanAmount,,VLOOKUP(PaymentsDue,Mapping!$A:$B,2,FALSE)))</f>
        <v/>
      </c>
      <c r="I2178" s="58" t="str">
        <f t="shared" si="201"/>
        <v/>
      </c>
      <c r="J2178" s="12" t="str">
        <f t="shared" si="202"/>
        <v/>
      </c>
      <c r="K2178" s="78" t="str">
        <f t="shared" si="203"/>
        <v/>
      </c>
    </row>
    <row r="2179" spans="1:11" x14ac:dyDescent="0.2">
      <c r="A2179" s="12" t="str">
        <f>IFERROR(IF(A2178+1&lt;=Duration*VLOOKUP(PaymentFrqcy,Mapping!A:B,2,FALSE),A2178+1,""),"")</f>
        <v/>
      </c>
      <c r="B2179" s="58" t="str">
        <f t="shared" si="204"/>
        <v/>
      </c>
      <c r="C2179" s="59" t="str">
        <f t="shared" si="199"/>
        <v/>
      </c>
      <c r="D2179" s="60" t="str">
        <f t="shared" si="200"/>
        <v/>
      </c>
      <c r="E2179" s="61" t="str">
        <f>IF(A2179="","",InterestRate/VLOOKUP(PaymentFrqcy,Mapping!$A:$B,2,FALSE))</f>
        <v/>
      </c>
      <c r="F2179" s="62" t="str">
        <f>IF(A2179="","",PMT(E2179,Duration*VLOOKUP(PaymentFrqcy,Mapping!A:B,2,FALSE),LoanAmount,,VLOOKUP(PaymentsDue,Mapping!$A:$B,2,FALSE)))</f>
        <v/>
      </c>
      <c r="G2179" s="62" t="str">
        <f>IF(A2179="","",PPMT(E2179,A2179,Duration*VLOOKUP(PaymentFrqcy,Mapping!A:B,2,FALSE),LoanAmount,,VLOOKUP(PaymentsDue,Mapping!$A:$B,2,FALSE)))</f>
        <v/>
      </c>
      <c r="H2179" s="62" t="str">
        <f>IF(A2179="","",IPMT(E2179,A2179,Duration*VLOOKUP(PaymentFrqcy,Mapping!$A:$B,2,FALSE),LoanAmount,,VLOOKUP(PaymentsDue,Mapping!$A:$B,2,FALSE)))</f>
        <v/>
      </c>
      <c r="I2179" s="58" t="str">
        <f t="shared" si="201"/>
        <v/>
      </c>
      <c r="J2179" s="12" t="str">
        <f t="shared" si="202"/>
        <v/>
      </c>
      <c r="K2179" s="78" t="str">
        <f t="shared" si="203"/>
        <v/>
      </c>
    </row>
    <row r="2180" spans="1:11" x14ac:dyDescent="0.2">
      <c r="A2180" s="12" t="str">
        <f>IFERROR(IF(A2179+1&lt;=Duration*VLOOKUP(PaymentFrqcy,Mapping!A:B,2,FALSE),A2179+1,""),"")</f>
        <v/>
      </c>
      <c r="B2180" s="58" t="str">
        <f t="shared" si="204"/>
        <v/>
      </c>
      <c r="C2180" s="59" t="str">
        <f t="shared" si="199"/>
        <v/>
      </c>
      <c r="D2180" s="60" t="str">
        <f t="shared" si="200"/>
        <v/>
      </c>
      <c r="E2180" s="61" t="str">
        <f>IF(A2180="","",InterestRate/VLOOKUP(PaymentFrqcy,Mapping!$A:$B,2,FALSE))</f>
        <v/>
      </c>
      <c r="F2180" s="62" t="str">
        <f>IF(A2180="","",PMT(E2180,Duration*VLOOKUP(PaymentFrqcy,Mapping!A:B,2,FALSE),LoanAmount,,VLOOKUP(PaymentsDue,Mapping!$A:$B,2,FALSE)))</f>
        <v/>
      </c>
      <c r="G2180" s="62" t="str">
        <f>IF(A2180="","",PPMT(E2180,A2180,Duration*VLOOKUP(PaymentFrqcy,Mapping!A:B,2,FALSE),LoanAmount,,VLOOKUP(PaymentsDue,Mapping!$A:$B,2,FALSE)))</f>
        <v/>
      </c>
      <c r="H2180" s="62" t="str">
        <f>IF(A2180="","",IPMT(E2180,A2180,Duration*VLOOKUP(PaymentFrqcy,Mapping!$A:$B,2,FALSE),LoanAmount,,VLOOKUP(PaymentsDue,Mapping!$A:$B,2,FALSE)))</f>
        <v/>
      </c>
      <c r="I2180" s="58" t="str">
        <f t="shared" si="201"/>
        <v/>
      </c>
      <c r="J2180" s="12" t="str">
        <f t="shared" si="202"/>
        <v/>
      </c>
      <c r="K2180" s="78" t="str">
        <f t="shared" si="203"/>
        <v/>
      </c>
    </row>
    <row r="2181" spans="1:11" x14ac:dyDescent="0.2">
      <c r="A2181" s="12" t="str">
        <f>IFERROR(IF(A2180+1&lt;=Duration*VLOOKUP(PaymentFrqcy,Mapping!A:B,2,FALSE),A2180+1,""),"")</f>
        <v/>
      </c>
      <c r="B2181" s="58" t="str">
        <f t="shared" si="204"/>
        <v/>
      </c>
      <c r="C2181" s="59" t="str">
        <f t="shared" si="199"/>
        <v/>
      </c>
      <c r="D2181" s="60" t="str">
        <f t="shared" si="200"/>
        <v/>
      </c>
      <c r="E2181" s="61" t="str">
        <f>IF(A2181="","",InterestRate/VLOOKUP(PaymentFrqcy,Mapping!$A:$B,2,FALSE))</f>
        <v/>
      </c>
      <c r="F2181" s="62" t="str">
        <f>IF(A2181="","",PMT(E2181,Duration*VLOOKUP(PaymentFrqcy,Mapping!A:B,2,FALSE),LoanAmount,,VLOOKUP(PaymentsDue,Mapping!$A:$B,2,FALSE)))</f>
        <v/>
      </c>
      <c r="G2181" s="62" t="str">
        <f>IF(A2181="","",PPMT(E2181,A2181,Duration*VLOOKUP(PaymentFrqcy,Mapping!A:B,2,FALSE),LoanAmount,,VLOOKUP(PaymentsDue,Mapping!$A:$B,2,FALSE)))</f>
        <v/>
      </c>
      <c r="H2181" s="62" t="str">
        <f>IF(A2181="","",IPMT(E2181,A2181,Duration*VLOOKUP(PaymentFrqcy,Mapping!$A:$B,2,FALSE),LoanAmount,,VLOOKUP(PaymentsDue,Mapping!$A:$B,2,FALSE)))</f>
        <v/>
      </c>
      <c r="I2181" s="58" t="str">
        <f t="shared" si="201"/>
        <v/>
      </c>
      <c r="J2181" s="12" t="str">
        <f t="shared" si="202"/>
        <v/>
      </c>
      <c r="K2181" s="78" t="str">
        <f t="shared" si="203"/>
        <v/>
      </c>
    </row>
    <row r="2182" spans="1:11" x14ac:dyDescent="0.2">
      <c r="A2182" s="12" t="str">
        <f>IFERROR(IF(A2181+1&lt;=Duration*VLOOKUP(PaymentFrqcy,Mapping!A:B,2,FALSE),A2181+1,""),"")</f>
        <v/>
      </c>
      <c r="B2182" s="58" t="str">
        <f t="shared" si="204"/>
        <v/>
      </c>
      <c r="C2182" s="59" t="str">
        <f t="shared" si="199"/>
        <v/>
      </c>
      <c r="D2182" s="60" t="str">
        <f t="shared" si="200"/>
        <v/>
      </c>
      <c r="E2182" s="61" t="str">
        <f>IF(A2182="","",InterestRate/VLOOKUP(PaymentFrqcy,Mapping!$A:$B,2,FALSE))</f>
        <v/>
      </c>
      <c r="F2182" s="62" t="str">
        <f>IF(A2182="","",PMT(E2182,Duration*VLOOKUP(PaymentFrqcy,Mapping!A:B,2,FALSE),LoanAmount,,VLOOKUP(PaymentsDue,Mapping!$A:$B,2,FALSE)))</f>
        <v/>
      </c>
      <c r="G2182" s="62" t="str">
        <f>IF(A2182="","",PPMT(E2182,A2182,Duration*VLOOKUP(PaymentFrqcy,Mapping!A:B,2,FALSE),LoanAmount,,VLOOKUP(PaymentsDue,Mapping!$A:$B,2,FALSE)))</f>
        <v/>
      </c>
      <c r="H2182" s="62" t="str">
        <f>IF(A2182="","",IPMT(E2182,A2182,Duration*VLOOKUP(PaymentFrqcy,Mapping!$A:$B,2,FALSE),LoanAmount,,VLOOKUP(PaymentsDue,Mapping!$A:$B,2,FALSE)))</f>
        <v/>
      </c>
      <c r="I2182" s="58" t="str">
        <f t="shared" si="201"/>
        <v/>
      </c>
      <c r="J2182" s="12" t="str">
        <f t="shared" si="202"/>
        <v/>
      </c>
      <c r="K2182" s="78" t="str">
        <f t="shared" si="203"/>
        <v/>
      </c>
    </row>
    <row r="2183" spans="1:11" x14ac:dyDescent="0.2">
      <c r="A2183" s="12" t="str">
        <f>IFERROR(IF(A2182+1&lt;=Duration*VLOOKUP(PaymentFrqcy,Mapping!A:B,2,FALSE),A2182+1,""),"")</f>
        <v/>
      </c>
      <c r="B2183" s="58" t="str">
        <f t="shared" si="204"/>
        <v/>
      </c>
      <c r="C2183" s="59" t="str">
        <f t="shared" si="199"/>
        <v/>
      </c>
      <c r="D2183" s="60" t="str">
        <f t="shared" si="200"/>
        <v/>
      </c>
      <c r="E2183" s="61" t="str">
        <f>IF(A2183="","",InterestRate/VLOOKUP(PaymentFrqcy,Mapping!$A:$B,2,FALSE))</f>
        <v/>
      </c>
      <c r="F2183" s="62" t="str">
        <f>IF(A2183="","",PMT(E2183,Duration*VLOOKUP(PaymentFrqcy,Mapping!A:B,2,FALSE),LoanAmount,,VLOOKUP(PaymentsDue,Mapping!$A:$B,2,FALSE)))</f>
        <v/>
      </c>
      <c r="G2183" s="62" t="str">
        <f>IF(A2183="","",PPMT(E2183,A2183,Duration*VLOOKUP(PaymentFrqcy,Mapping!A:B,2,FALSE),LoanAmount,,VLOOKUP(PaymentsDue,Mapping!$A:$B,2,FALSE)))</f>
        <v/>
      </c>
      <c r="H2183" s="62" t="str">
        <f>IF(A2183="","",IPMT(E2183,A2183,Duration*VLOOKUP(PaymentFrqcy,Mapping!$A:$B,2,FALSE),LoanAmount,,VLOOKUP(PaymentsDue,Mapping!$A:$B,2,FALSE)))</f>
        <v/>
      </c>
      <c r="I2183" s="58" t="str">
        <f t="shared" si="201"/>
        <v/>
      </c>
      <c r="J2183" s="12" t="str">
        <f t="shared" si="202"/>
        <v/>
      </c>
      <c r="K2183" s="78" t="str">
        <f t="shared" si="203"/>
        <v/>
      </c>
    </row>
    <row r="2184" spans="1:11" x14ac:dyDescent="0.2">
      <c r="A2184" s="12" t="str">
        <f>IFERROR(IF(A2183+1&lt;=Duration*VLOOKUP(PaymentFrqcy,Mapping!A:B,2,FALSE),A2183+1,""),"")</f>
        <v/>
      </c>
      <c r="B2184" s="58" t="str">
        <f t="shared" si="204"/>
        <v/>
      </c>
      <c r="C2184" s="59" t="str">
        <f t="shared" si="199"/>
        <v/>
      </c>
      <c r="D2184" s="60" t="str">
        <f t="shared" si="200"/>
        <v/>
      </c>
      <c r="E2184" s="61" t="str">
        <f>IF(A2184="","",InterestRate/VLOOKUP(PaymentFrqcy,Mapping!$A:$B,2,FALSE))</f>
        <v/>
      </c>
      <c r="F2184" s="62" t="str">
        <f>IF(A2184="","",PMT(E2184,Duration*VLOOKUP(PaymentFrqcy,Mapping!A:B,2,FALSE),LoanAmount,,VLOOKUP(PaymentsDue,Mapping!$A:$B,2,FALSE)))</f>
        <v/>
      </c>
      <c r="G2184" s="62" t="str">
        <f>IF(A2184="","",PPMT(E2184,A2184,Duration*VLOOKUP(PaymentFrqcy,Mapping!A:B,2,FALSE),LoanAmount,,VLOOKUP(PaymentsDue,Mapping!$A:$B,2,FALSE)))</f>
        <v/>
      </c>
      <c r="H2184" s="62" t="str">
        <f>IF(A2184="","",IPMT(E2184,A2184,Duration*VLOOKUP(PaymentFrqcy,Mapping!$A:$B,2,FALSE),LoanAmount,,VLOOKUP(PaymentsDue,Mapping!$A:$B,2,FALSE)))</f>
        <v/>
      </c>
      <c r="I2184" s="58" t="str">
        <f t="shared" si="201"/>
        <v/>
      </c>
      <c r="J2184" s="12" t="str">
        <f t="shared" si="202"/>
        <v/>
      </c>
      <c r="K2184" s="78" t="str">
        <f t="shared" si="203"/>
        <v/>
      </c>
    </row>
    <row r="2185" spans="1:11" x14ac:dyDescent="0.2">
      <c r="A2185" s="12" t="str">
        <f>IFERROR(IF(A2184+1&lt;=Duration*VLOOKUP(PaymentFrqcy,Mapping!A:B,2,FALSE),A2184+1,""),"")</f>
        <v/>
      </c>
      <c r="B2185" s="58" t="str">
        <f t="shared" si="204"/>
        <v/>
      </c>
      <c r="C2185" s="59" t="str">
        <f t="shared" si="199"/>
        <v/>
      </c>
      <c r="D2185" s="60" t="str">
        <f t="shared" si="200"/>
        <v/>
      </c>
      <c r="E2185" s="61" t="str">
        <f>IF(A2185="","",InterestRate/VLOOKUP(PaymentFrqcy,Mapping!$A:$B,2,FALSE))</f>
        <v/>
      </c>
      <c r="F2185" s="62" t="str">
        <f>IF(A2185="","",PMT(E2185,Duration*VLOOKUP(PaymentFrqcy,Mapping!A:B,2,FALSE),LoanAmount,,VLOOKUP(PaymentsDue,Mapping!$A:$B,2,FALSE)))</f>
        <v/>
      </c>
      <c r="G2185" s="62" t="str">
        <f>IF(A2185="","",PPMT(E2185,A2185,Duration*VLOOKUP(PaymentFrqcy,Mapping!A:B,2,FALSE),LoanAmount,,VLOOKUP(PaymentsDue,Mapping!$A:$B,2,FALSE)))</f>
        <v/>
      </c>
      <c r="H2185" s="62" t="str">
        <f>IF(A2185="","",IPMT(E2185,A2185,Duration*VLOOKUP(PaymentFrqcy,Mapping!$A:$B,2,FALSE),LoanAmount,,VLOOKUP(PaymentsDue,Mapping!$A:$B,2,FALSE)))</f>
        <v/>
      </c>
      <c r="I2185" s="58" t="str">
        <f t="shared" si="201"/>
        <v/>
      </c>
      <c r="J2185" s="12" t="str">
        <f t="shared" si="202"/>
        <v/>
      </c>
      <c r="K2185" s="78" t="str">
        <f t="shared" si="203"/>
        <v/>
      </c>
    </row>
    <row r="2186" spans="1:11" x14ac:dyDescent="0.2">
      <c r="A2186" s="12" t="str">
        <f>IFERROR(IF(A2185+1&lt;=Duration*VLOOKUP(PaymentFrqcy,Mapping!A:B,2,FALSE),A2185+1,""),"")</f>
        <v/>
      </c>
      <c r="B2186" s="58" t="str">
        <f t="shared" si="204"/>
        <v/>
      </c>
      <c r="C2186" s="59" t="str">
        <f t="shared" si="199"/>
        <v/>
      </c>
      <c r="D2186" s="60" t="str">
        <f t="shared" si="200"/>
        <v/>
      </c>
      <c r="E2186" s="61" t="str">
        <f>IF(A2186="","",InterestRate/VLOOKUP(PaymentFrqcy,Mapping!$A:$B,2,FALSE))</f>
        <v/>
      </c>
      <c r="F2186" s="62" t="str">
        <f>IF(A2186="","",PMT(E2186,Duration*VLOOKUP(PaymentFrqcy,Mapping!A:B,2,FALSE),LoanAmount,,VLOOKUP(PaymentsDue,Mapping!$A:$B,2,FALSE)))</f>
        <v/>
      </c>
      <c r="G2186" s="62" t="str">
        <f>IF(A2186="","",PPMT(E2186,A2186,Duration*VLOOKUP(PaymentFrqcy,Mapping!A:B,2,FALSE),LoanAmount,,VLOOKUP(PaymentsDue,Mapping!$A:$B,2,FALSE)))</f>
        <v/>
      </c>
      <c r="H2186" s="62" t="str">
        <f>IF(A2186="","",IPMT(E2186,A2186,Duration*VLOOKUP(PaymentFrqcy,Mapping!$A:$B,2,FALSE),LoanAmount,,VLOOKUP(PaymentsDue,Mapping!$A:$B,2,FALSE)))</f>
        <v/>
      </c>
      <c r="I2186" s="58" t="str">
        <f t="shared" si="201"/>
        <v/>
      </c>
      <c r="J2186" s="12" t="str">
        <f t="shared" si="202"/>
        <v/>
      </c>
      <c r="K2186" s="78" t="str">
        <f t="shared" si="203"/>
        <v/>
      </c>
    </row>
    <row r="2187" spans="1:11" x14ac:dyDescent="0.2">
      <c r="A2187" s="12" t="str">
        <f>IFERROR(IF(A2186+1&lt;=Duration*VLOOKUP(PaymentFrqcy,Mapping!A:B,2,FALSE),A2186+1,""),"")</f>
        <v/>
      </c>
      <c r="B2187" s="58" t="str">
        <f t="shared" si="204"/>
        <v/>
      </c>
      <c r="C2187" s="59" t="str">
        <f t="shared" si="199"/>
        <v/>
      </c>
      <c r="D2187" s="60" t="str">
        <f t="shared" si="200"/>
        <v/>
      </c>
      <c r="E2187" s="61" t="str">
        <f>IF(A2187="","",InterestRate/VLOOKUP(PaymentFrqcy,Mapping!$A:$B,2,FALSE))</f>
        <v/>
      </c>
      <c r="F2187" s="62" t="str">
        <f>IF(A2187="","",PMT(E2187,Duration*VLOOKUP(PaymentFrqcy,Mapping!A:B,2,FALSE),LoanAmount,,VLOOKUP(PaymentsDue,Mapping!$A:$B,2,FALSE)))</f>
        <v/>
      </c>
      <c r="G2187" s="62" t="str">
        <f>IF(A2187="","",PPMT(E2187,A2187,Duration*VLOOKUP(PaymentFrqcy,Mapping!A:B,2,FALSE),LoanAmount,,VLOOKUP(PaymentsDue,Mapping!$A:$B,2,FALSE)))</f>
        <v/>
      </c>
      <c r="H2187" s="62" t="str">
        <f>IF(A2187="","",IPMT(E2187,A2187,Duration*VLOOKUP(PaymentFrqcy,Mapping!$A:$B,2,FALSE),LoanAmount,,VLOOKUP(PaymentsDue,Mapping!$A:$B,2,FALSE)))</f>
        <v/>
      </c>
      <c r="I2187" s="58" t="str">
        <f t="shared" si="201"/>
        <v/>
      </c>
      <c r="J2187" s="12" t="str">
        <f t="shared" si="202"/>
        <v/>
      </c>
      <c r="K2187" s="78" t="str">
        <f t="shared" si="203"/>
        <v/>
      </c>
    </row>
    <row r="2188" spans="1:11" x14ac:dyDescent="0.2">
      <c r="A2188" s="12" t="str">
        <f>IFERROR(IF(A2187+1&lt;=Duration*VLOOKUP(PaymentFrqcy,Mapping!A:B,2,FALSE),A2187+1,""),"")</f>
        <v/>
      </c>
      <c r="B2188" s="58" t="str">
        <f t="shared" si="204"/>
        <v/>
      </c>
      <c r="C2188" s="59" t="str">
        <f t="shared" si="199"/>
        <v/>
      </c>
      <c r="D2188" s="60" t="str">
        <f t="shared" si="200"/>
        <v/>
      </c>
      <c r="E2188" s="61" t="str">
        <f>IF(A2188="","",InterestRate/VLOOKUP(PaymentFrqcy,Mapping!$A:$B,2,FALSE))</f>
        <v/>
      </c>
      <c r="F2188" s="62" t="str">
        <f>IF(A2188="","",PMT(E2188,Duration*VLOOKUP(PaymentFrqcy,Mapping!A:B,2,FALSE),LoanAmount,,VLOOKUP(PaymentsDue,Mapping!$A:$B,2,FALSE)))</f>
        <v/>
      </c>
      <c r="G2188" s="62" t="str">
        <f>IF(A2188="","",PPMT(E2188,A2188,Duration*VLOOKUP(PaymentFrqcy,Mapping!A:B,2,FALSE),LoanAmount,,VLOOKUP(PaymentsDue,Mapping!$A:$B,2,FALSE)))</f>
        <v/>
      </c>
      <c r="H2188" s="62" t="str">
        <f>IF(A2188="","",IPMT(E2188,A2188,Duration*VLOOKUP(PaymentFrqcy,Mapping!$A:$B,2,FALSE),LoanAmount,,VLOOKUP(PaymentsDue,Mapping!$A:$B,2,FALSE)))</f>
        <v/>
      </c>
      <c r="I2188" s="58" t="str">
        <f t="shared" si="201"/>
        <v/>
      </c>
      <c r="J2188" s="12" t="str">
        <f t="shared" si="202"/>
        <v/>
      </c>
      <c r="K2188" s="78" t="str">
        <f t="shared" si="203"/>
        <v/>
      </c>
    </row>
    <row r="2189" spans="1:11" x14ac:dyDescent="0.2">
      <c r="A2189" s="12" t="str">
        <f>IFERROR(IF(A2188+1&lt;=Duration*VLOOKUP(PaymentFrqcy,Mapping!A:B,2,FALSE),A2188+1,""),"")</f>
        <v/>
      </c>
      <c r="B2189" s="58" t="str">
        <f t="shared" si="204"/>
        <v/>
      </c>
      <c r="C2189" s="59" t="str">
        <f t="shared" si="199"/>
        <v/>
      </c>
      <c r="D2189" s="60" t="str">
        <f t="shared" si="200"/>
        <v/>
      </c>
      <c r="E2189" s="61" t="str">
        <f>IF(A2189="","",InterestRate/VLOOKUP(PaymentFrqcy,Mapping!$A:$B,2,FALSE))</f>
        <v/>
      </c>
      <c r="F2189" s="62" t="str">
        <f>IF(A2189="","",PMT(E2189,Duration*VLOOKUP(PaymentFrqcy,Mapping!A:B,2,FALSE),LoanAmount,,VLOOKUP(PaymentsDue,Mapping!$A:$B,2,FALSE)))</f>
        <v/>
      </c>
      <c r="G2189" s="62" t="str">
        <f>IF(A2189="","",PPMT(E2189,A2189,Duration*VLOOKUP(PaymentFrqcy,Mapping!A:B,2,FALSE),LoanAmount,,VLOOKUP(PaymentsDue,Mapping!$A:$B,2,FALSE)))</f>
        <v/>
      </c>
      <c r="H2189" s="62" t="str">
        <f>IF(A2189="","",IPMT(E2189,A2189,Duration*VLOOKUP(PaymentFrqcy,Mapping!$A:$B,2,FALSE),LoanAmount,,VLOOKUP(PaymentsDue,Mapping!$A:$B,2,FALSE)))</f>
        <v/>
      </c>
      <c r="I2189" s="58" t="str">
        <f t="shared" si="201"/>
        <v/>
      </c>
      <c r="J2189" s="12" t="str">
        <f t="shared" si="202"/>
        <v/>
      </c>
      <c r="K2189" s="78" t="str">
        <f t="shared" si="203"/>
        <v/>
      </c>
    </row>
    <row r="2190" spans="1:11" x14ac:dyDescent="0.2">
      <c r="A2190" s="12" t="str">
        <f>IFERROR(IF(A2189+1&lt;=Duration*VLOOKUP(PaymentFrqcy,Mapping!A:B,2,FALSE),A2189+1,""),"")</f>
        <v/>
      </c>
      <c r="B2190" s="58" t="str">
        <f t="shared" si="204"/>
        <v/>
      </c>
      <c r="C2190" s="59" t="str">
        <f t="shared" si="199"/>
        <v/>
      </c>
      <c r="D2190" s="60" t="str">
        <f t="shared" si="200"/>
        <v/>
      </c>
      <c r="E2190" s="61" t="str">
        <f>IF(A2190="","",InterestRate/VLOOKUP(PaymentFrqcy,Mapping!$A:$B,2,FALSE))</f>
        <v/>
      </c>
      <c r="F2190" s="62" t="str">
        <f>IF(A2190="","",PMT(E2190,Duration*VLOOKUP(PaymentFrqcy,Mapping!A:B,2,FALSE),LoanAmount,,VLOOKUP(PaymentsDue,Mapping!$A:$B,2,FALSE)))</f>
        <v/>
      </c>
      <c r="G2190" s="62" t="str">
        <f>IF(A2190="","",PPMT(E2190,A2190,Duration*VLOOKUP(PaymentFrqcy,Mapping!A:B,2,FALSE),LoanAmount,,VLOOKUP(PaymentsDue,Mapping!$A:$B,2,FALSE)))</f>
        <v/>
      </c>
      <c r="H2190" s="62" t="str">
        <f>IF(A2190="","",IPMT(E2190,A2190,Duration*VLOOKUP(PaymentFrqcy,Mapping!$A:$B,2,FALSE),LoanAmount,,VLOOKUP(PaymentsDue,Mapping!$A:$B,2,FALSE)))</f>
        <v/>
      </c>
      <c r="I2190" s="58" t="str">
        <f t="shared" si="201"/>
        <v/>
      </c>
      <c r="J2190" s="12" t="str">
        <f t="shared" si="202"/>
        <v/>
      </c>
      <c r="K2190" s="78" t="str">
        <f t="shared" si="203"/>
        <v/>
      </c>
    </row>
    <row r="2191" spans="1:11" x14ac:dyDescent="0.2">
      <c r="A2191" s="12" t="str">
        <f>IFERROR(IF(A2190+1&lt;=Duration*VLOOKUP(PaymentFrqcy,Mapping!A:B,2,FALSE),A2190+1,""),"")</f>
        <v/>
      </c>
      <c r="B2191" s="58" t="str">
        <f t="shared" si="204"/>
        <v/>
      </c>
      <c r="C2191" s="59" t="str">
        <f t="shared" si="199"/>
        <v/>
      </c>
      <c r="D2191" s="60" t="str">
        <f t="shared" si="200"/>
        <v/>
      </c>
      <c r="E2191" s="61" t="str">
        <f>IF(A2191="","",InterestRate/VLOOKUP(PaymentFrqcy,Mapping!$A:$B,2,FALSE))</f>
        <v/>
      </c>
      <c r="F2191" s="62" t="str">
        <f>IF(A2191="","",PMT(E2191,Duration*VLOOKUP(PaymentFrqcy,Mapping!A:B,2,FALSE),LoanAmount,,VLOOKUP(PaymentsDue,Mapping!$A:$B,2,FALSE)))</f>
        <v/>
      </c>
      <c r="G2191" s="62" t="str">
        <f>IF(A2191="","",PPMT(E2191,A2191,Duration*VLOOKUP(PaymentFrqcy,Mapping!A:B,2,FALSE),LoanAmount,,VLOOKUP(PaymentsDue,Mapping!$A:$B,2,FALSE)))</f>
        <v/>
      </c>
      <c r="H2191" s="62" t="str">
        <f>IF(A2191="","",IPMT(E2191,A2191,Duration*VLOOKUP(PaymentFrqcy,Mapping!$A:$B,2,FALSE),LoanAmount,,VLOOKUP(PaymentsDue,Mapping!$A:$B,2,FALSE)))</f>
        <v/>
      </c>
      <c r="I2191" s="58" t="str">
        <f t="shared" si="201"/>
        <v/>
      </c>
      <c r="J2191" s="12" t="str">
        <f t="shared" si="202"/>
        <v/>
      </c>
      <c r="K2191" s="78" t="str">
        <f t="shared" si="203"/>
        <v/>
      </c>
    </row>
    <row r="2192" spans="1:11" x14ac:dyDescent="0.2">
      <c r="A2192" s="12" t="str">
        <f>IFERROR(IF(A2191+1&lt;=Duration*VLOOKUP(PaymentFrqcy,Mapping!A:B,2,FALSE),A2191+1,""),"")</f>
        <v/>
      </c>
      <c r="B2192" s="58" t="str">
        <f t="shared" si="204"/>
        <v/>
      </c>
      <c r="C2192" s="59" t="str">
        <f t="shared" si="199"/>
        <v/>
      </c>
      <c r="D2192" s="60" t="str">
        <f t="shared" si="200"/>
        <v/>
      </c>
      <c r="E2192" s="61" t="str">
        <f>IF(A2192="","",InterestRate/VLOOKUP(PaymentFrqcy,Mapping!$A:$B,2,FALSE))</f>
        <v/>
      </c>
      <c r="F2192" s="62" t="str">
        <f>IF(A2192="","",PMT(E2192,Duration*VLOOKUP(PaymentFrqcy,Mapping!A:B,2,FALSE),LoanAmount,,VLOOKUP(PaymentsDue,Mapping!$A:$B,2,FALSE)))</f>
        <v/>
      </c>
      <c r="G2192" s="62" t="str">
        <f>IF(A2192="","",PPMT(E2192,A2192,Duration*VLOOKUP(PaymentFrqcy,Mapping!A:B,2,FALSE),LoanAmount,,VLOOKUP(PaymentsDue,Mapping!$A:$B,2,FALSE)))</f>
        <v/>
      </c>
      <c r="H2192" s="62" t="str">
        <f>IF(A2192="","",IPMT(E2192,A2192,Duration*VLOOKUP(PaymentFrqcy,Mapping!$A:$B,2,FALSE),LoanAmount,,VLOOKUP(PaymentsDue,Mapping!$A:$B,2,FALSE)))</f>
        <v/>
      </c>
      <c r="I2192" s="58" t="str">
        <f t="shared" si="201"/>
        <v/>
      </c>
      <c r="J2192" s="12" t="str">
        <f t="shared" si="202"/>
        <v/>
      </c>
      <c r="K2192" s="78" t="str">
        <f t="shared" si="203"/>
        <v/>
      </c>
    </row>
    <row r="2193" spans="1:11" x14ac:dyDescent="0.2">
      <c r="A2193" s="12" t="str">
        <f>IFERROR(IF(A2192+1&lt;=Duration*VLOOKUP(PaymentFrqcy,Mapping!A:B,2,FALSE),A2192+1,""),"")</f>
        <v/>
      </c>
      <c r="B2193" s="58" t="str">
        <f t="shared" si="204"/>
        <v/>
      </c>
      <c r="C2193" s="59" t="str">
        <f t="shared" si="199"/>
        <v/>
      </c>
      <c r="D2193" s="60" t="str">
        <f t="shared" si="200"/>
        <v/>
      </c>
      <c r="E2193" s="61" t="str">
        <f>IF(A2193="","",InterestRate/VLOOKUP(PaymentFrqcy,Mapping!$A:$B,2,FALSE))</f>
        <v/>
      </c>
      <c r="F2193" s="62" t="str">
        <f>IF(A2193="","",PMT(E2193,Duration*VLOOKUP(PaymentFrqcy,Mapping!A:B,2,FALSE),LoanAmount,,VLOOKUP(PaymentsDue,Mapping!$A:$B,2,FALSE)))</f>
        <v/>
      </c>
      <c r="G2193" s="62" t="str">
        <f>IF(A2193="","",PPMT(E2193,A2193,Duration*VLOOKUP(PaymentFrqcy,Mapping!A:B,2,FALSE),LoanAmount,,VLOOKUP(PaymentsDue,Mapping!$A:$B,2,FALSE)))</f>
        <v/>
      </c>
      <c r="H2193" s="62" t="str">
        <f>IF(A2193="","",IPMT(E2193,A2193,Duration*VLOOKUP(PaymentFrqcy,Mapping!$A:$B,2,FALSE),LoanAmount,,VLOOKUP(PaymentsDue,Mapping!$A:$B,2,FALSE)))</f>
        <v/>
      </c>
      <c r="I2193" s="58" t="str">
        <f t="shared" si="201"/>
        <v/>
      </c>
      <c r="J2193" s="12" t="str">
        <f t="shared" si="202"/>
        <v/>
      </c>
      <c r="K2193" s="78" t="str">
        <f t="shared" si="203"/>
        <v/>
      </c>
    </row>
    <row r="2194" spans="1:11" x14ac:dyDescent="0.2">
      <c r="A2194" s="12" t="str">
        <f>IFERROR(IF(A2193+1&lt;=Duration*VLOOKUP(PaymentFrqcy,Mapping!A:B,2,FALSE),A2193+1,""),"")</f>
        <v/>
      </c>
      <c r="B2194" s="58" t="str">
        <f t="shared" si="204"/>
        <v/>
      </c>
      <c r="C2194" s="59" t="str">
        <f t="shared" si="199"/>
        <v/>
      </c>
      <c r="D2194" s="60" t="str">
        <f t="shared" si="200"/>
        <v/>
      </c>
      <c r="E2194" s="61" t="str">
        <f>IF(A2194="","",InterestRate/VLOOKUP(PaymentFrqcy,Mapping!$A:$B,2,FALSE))</f>
        <v/>
      </c>
      <c r="F2194" s="62" t="str">
        <f>IF(A2194="","",PMT(E2194,Duration*VLOOKUP(PaymentFrqcy,Mapping!A:B,2,FALSE),LoanAmount,,VLOOKUP(PaymentsDue,Mapping!$A:$B,2,FALSE)))</f>
        <v/>
      </c>
      <c r="G2194" s="62" t="str">
        <f>IF(A2194="","",PPMT(E2194,A2194,Duration*VLOOKUP(PaymentFrqcy,Mapping!A:B,2,FALSE),LoanAmount,,VLOOKUP(PaymentsDue,Mapping!$A:$B,2,FALSE)))</f>
        <v/>
      </c>
      <c r="H2194" s="62" t="str">
        <f>IF(A2194="","",IPMT(E2194,A2194,Duration*VLOOKUP(PaymentFrqcy,Mapping!$A:$B,2,FALSE),LoanAmount,,VLOOKUP(PaymentsDue,Mapping!$A:$B,2,FALSE)))</f>
        <v/>
      </c>
      <c r="I2194" s="58" t="str">
        <f t="shared" si="201"/>
        <v/>
      </c>
      <c r="J2194" s="12" t="str">
        <f t="shared" si="202"/>
        <v/>
      </c>
      <c r="K2194" s="78" t="str">
        <f t="shared" si="203"/>
        <v/>
      </c>
    </row>
    <row r="2195" spans="1:11" x14ac:dyDescent="0.2">
      <c r="A2195" s="12" t="str">
        <f>IFERROR(IF(A2194+1&lt;=Duration*VLOOKUP(PaymentFrqcy,Mapping!A:B,2,FALSE),A2194+1,""),"")</f>
        <v/>
      </c>
      <c r="B2195" s="58" t="str">
        <f t="shared" si="204"/>
        <v/>
      </c>
      <c r="C2195" s="59" t="str">
        <f t="shared" si="199"/>
        <v/>
      </c>
      <c r="D2195" s="60" t="str">
        <f t="shared" si="200"/>
        <v/>
      </c>
      <c r="E2195" s="61" t="str">
        <f>IF(A2195="","",InterestRate/VLOOKUP(PaymentFrqcy,Mapping!$A:$B,2,FALSE))</f>
        <v/>
      </c>
      <c r="F2195" s="62" t="str">
        <f>IF(A2195="","",PMT(E2195,Duration*VLOOKUP(PaymentFrqcy,Mapping!A:B,2,FALSE),LoanAmount,,VLOOKUP(PaymentsDue,Mapping!$A:$B,2,FALSE)))</f>
        <v/>
      </c>
      <c r="G2195" s="62" t="str">
        <f>IF(A2195="","",PPMT(E2195,A2195,Duration*VLOOKUP(PaymentFrqcy,Mapping!A:B,2,FALSE),LoanAmount,,VLOOKUP(PaymentsDue,Mapping!$A:$B,2,FALSE)))</f>
        <v/>
      </c>
      <c r="H2195" s="62" t="str">
        <f>IF(A2195="","",IPMT(E2195,A2195,Duration*VLOOKUP(PaymentFrqcy,Mapping!$A:$B,2,FALSE),LoanAmount,,VLOOKUP(PaymentsDue,Mapping!$A:$B,2,FALSE)))</f>
        <v/>
      </c>
      <c r="I2195" s="58" t="str">
        <f t="shared" si="201"/>
        <v/>
      </c>
      <c r="J2195" s="12" t="str">
        <f t="shared" si="202"/>
        <v/>
      </c>
      <c r="K2195" s="78" t="str">
        <f t="shared" si="203"/>
        <v/>
      </c>
    </row>
    <row r="2196" spans="1:11" x14ac:dyDescent="0.2">
      <c r="A2196" s="12" t="str">
        <f>IFERROR(IF(A2195+1&lt;=Duration*VLOOKUP(PaymentFrqcy,Mapping!A:B,2,FALSE),A2195+1,""),"")</f>
        <v/>
      </c>
      <c r="B2196" s="58" t="str">
        <f t="shared" si="204"/>
        <v/>
      </c>
      <c r="C2196" s="59" t="str">
        <f t="shared" si="199"/>
        <v/>
      </c>
      <c r="D2196" s="60" t="str">
        <f t="shared" si="200"/>
        <v/>
      </c>
      <c r="E2196" s="61" t="str">
        <f>IF(A2196="","",InterestRate/VLOOKUP(PaymentFrqcy,Mapping!$A:$B,2,FALSE))</f>
        <v/>
      </c>
      <c r="F2196" s="62" t="str">
        <f>IF(A2196="","",PMT(E2196,Duration*VLOOKUP(PaymentFrqcy,Mapping!A:B,2,FALSE),LoanAmount,,VLOOKUP(PaymentsDue,Mapping!$A:$B,2,FALSE)))</f>
        <v/>
      </c>
      <c r="G2196" s="62" t="str">
        <f>IF(A2196="","",PPMT(E2196,A2196,Duration*VLOOKUP(PaymentFrqcy,Mapping!A:B,2,FALSE),LoanAmount,,VLOOKUP(PaymentsDue,Mapping!$A:$B,2,FALSE)))</f>
        <v/>
      </c>
      <c r="H2196" s="62" t="str">
        <f>IF(A2196="","",IPMT(E2196,A2196,Duration*VLOOKUP(PaymentFrqcy,Mapping!$A:$B,2,FALSE),LoanAmount,,VLOOKUP(PaymentsDue,Mapping!$A:$B,2,FALSE)))</f>
        <v/>
      </c>
      <c r="I2196" s="58" t="str">
        <f t="shared" si="201"/>
        <v/>
      </c>
      <c r="J2196" s="12" t="str">
        <f t="shared" si="202"/>
        <v/>
      </c>
      <c r="K2196" s="78" t="str">
        <f t="shared" si="203"/>
        <v/>
      </c>
    </row>
    <row r="2197" spans="1:11" x14ac:dyDescent="0.2">
      <c r="A2197" s="12" t="str">
        <f>IFERROR(IF(A2196+1&lt;=Duration*VLOOKUP(PaymentFrqcy,Mapping!A:B,2,FALSE),A2196+1,""),"")</f>
        <v/>
      </c>
      <c r="B2197" s="58" t="str">
        <f t="shared" si="204"/>
        <v/>
      </c>
      <c r="C2197" s="59" t="str">
        <f t="shared" si="199"/>
        <v/>
      </c>
      <c r="D2197" s="60" t="str">
        <f t="shared" si="200"/>
        <v/>
      </c>
      <c r="E2197" s="61" t="str">
        <f>IF(A2197="","",InterestRate/VLOOKUP(PaymentFrqcy,Mapping!$A:$B,2,FALSE))</f>
        <v/>
      </c>
      <c r="F2197" s="62" t="str">
        <f>IF(A2197="","",PMT(E2197,Duration*VLOOKUP(PaymentFrqcy,Mapping!A:B,2,FALSE),LoanAmount,,VLOOKUP(PaymentsDue,Mapping!$A:$B,2,FALSE)))</f>
        <v/>
      </c>
      <c r="G2197" s="62" t="str">
        <f>IF(A2197="","",PPMT(E2197,A2197,Duration*VLOOKUP(PaymentFrqcy,Mapping!A:B,2,FALSE),LoanAmount,,VLOOKUP(PaymentsDue,Mapping!$A:$B,2,FALSE)))</f>
        <v/>
      </c>
      <c r="H2197" s="62" t="str">
        <f>IF(A2197="","",IPMT(E2197,A2197,Duration*VLOOKUP(PaymentFrqcy,Mapping!$A:$B,2,FALSE),LoanAmount,,VLOOKUP(PaymentsDue,Mapping!$A:$B,2,FALSE)))</f>
        <v/>
      </c>
      <c r="I2197" s="58" t="str">
        <f t="shared" si="201"/>
        <v/>
      </c>
      <c r="J2197" s="12" t="str">
        <f t="shared" si="202"/>
        <v/>
      </c>
      <c r="K2197" s="78" t="str">
        <f t="shared" si="203"/>
        <v/>
      </c>
    </row>
    <row r="2198" spans="1:11" x14ac:dyDescent="0.2">
      <c r="A2198" s="12" t="str">
        <f>IFERROR(IF(A2197+1&lt;=Duration*VLOOKUP(PaymentFrqcy,Mapping!A:B,2,FALSE),A2197+1,""),"")</f>
        <v/>
      </c>
      <c r="B2198" s="58" t="str">
        <f t="shared" si="204"/>
        <v/>
      </c>
      <c r="C2198" s="59" t="str">
        <f t="shared" si="199"/>
        <v/>
      </c>
      <c r="D2198" s="60" t="str">
        <f t="shared" si="200"/>
        <v/>
      </c>
      <c r="E2198" s="61" t="str">
        <f>IF(A2198="","",InterestRate/VLOOKUP(PaymentFrqcy,Mapping!$A:$B,2,FALSE))</f>
        <v/>
      </c>
      <c r="F2198" s="62" t="str">
        <f>IF(A2198="","",PMT(E2198,Duration*VLOOKUP(PaymentFrqcy,Mapping!A:B,2,FALSE),LoanAmount,,VLOOKUP(PaymentsDue,Mapping!$A:$B,2,FALSE)))</f>
        <v/>
      </c>
      <c r="G2198" s="62" t="str">
        <f>IF(A2198="","",PPMT(E2198,A2198,Duration*VLOOKUP(PaymentFrqcy,Mapping!A:B,2,FALSE),LoanAmount,,VLOOKUP(PaymentsDue,Mapping!$A:$B,2,FALSE)))</f>
        <v/>
      </c>
      <c r="H2198" s="62" t="str">
        <f>IF(A2198="","",IPMT(E2198,A2198,Duration*VLOOKUP(PaymentFrqcy,Mapping!$A:$B,2,FALSE),LoanAmount,,VLOOKUP(PaymentsDue,Mapping!$A:$B,2,FALSE)))</f>
        <v/>
      </c>
      <c r="I2198" s="58" t="str">
        <f t="shared" si="201"/>
        <v/>
      </c>
      <c r="J2198" s="12" t="str">
        <f t="shared" si="202"/>
        <v/>
      </c>
      <c r="K2198" s="78" t="str">
        <f t="shared" si="203"/>
        <v/>
      </c>
    </row>
    <row r="2199" spans="1:11" x14ac:dyDescent="0.2">
      <c r="A2199" s="12" t="str">
        <f>IFERROR(IF(A2198+1&lt;=Duration*VLOOKUP(PaymentFrqcy,Mapping!A:B,2,FALSE),A2198+1,""),"")</f>
        <v/>
      </c>
      <c r="B2199" s="58" t="str">
        <f t="shared" si="204"/>
        <v/>
      </c>
      <c r="C2199" s="59" t="str">
        <f t="shared" si="199"/>
        <v/>
      </c>
      <c r="D2199" s="60" t="str">
        <f t="shared" si="200"/>
        <v/>
      </c>
      <c r="E2199" s="61" t="str">
        <f>IF(A2199="","",InterestRate/VLOOKUP(PaymentFrqcy,Mapping!$A:$B,2,FALSE))</f>
        <v/>
      </c>
      <c r="F2199" s="62" t="str">
        <f>IF(A2199="","",PMT(E2199,Duration*VLOOKUP(PaymentFrqcy,Mapping!A:B,2,FALSE),LoanAmount,,VLOOKUP(PaymentsDue,Mapping!$A:$B,2,FALSE)))</f>
        <v/>
      </c>
      <c r="G2199" s="62" t="str">
        <f>IF(A2199="","",PPMT(E2199,A2199,Duration*VLOOKUP(PaymentFrqcy,Mapping!A:B,2,FALSE),LoanAmount,,VLOOKUP(PaymentsDue,Mapping!$A:$B,2,FALSE)))</f>
        <v/>
      </c>
      <c r="H2199" s="62" t="str">
        <f>IF(A2199="","",IPMT(E2199,A2199,Duration*VLOOKUP(PaymentFrqcy,Mapping!$A:$B,2,FALSE),LoanAmount,,VLOOKUP(PaymentsDue,Mapping!$A:$B,2,FALSE)))</f>
        <v/>
      </c>
      <c r="I2199" s="58" t="str">
        <f t="shared" si="201"/>
        <v/>
      </c>
      <c r="J2199" s="12" t="str">
        <f t="shared" si="202"/>
        <v/>
      </c>
      <c r="K2199" s="78" t="str">
        <f t="shared" si="203"/>
        <v/>
      </c>
    </row>
    <row r="2200" spans="1:11" x14ac:dyDescent="0.2">
      <c r="A2200" s="12" t="str">
        <f>IFERROR(IF(A2199+1&lt;=Duration*VLOOKUP(PaymentFrqcy,Mapping!A:B,2,FALSE),A2199+1,""),"")</f>
        <v/>
      </c>
      <c r="B2200" s="58" t="str">
        <f t="shared" si="204"/>
        <v/>
      </c>
      <c r="C2200" s="59" t="str">
        <f t="shared" si="199"/>
        <v/>
      </c>
      <c r="D2200" s="60" t="str">
        <f t="shared" si="200"/>
        <v/>
      </c>
      <c r="E2200" s="61" t="str">
        <f>IF(A2200="","",InterestRate/VLOOKUP(PaymentFrqcy,Mapping!$A:$B,2,FALSE))</f>
        <v/>
      </c>
      <c r="F2200" s="62" t="str">
        <f>IF(A2200="","",PMT(E2200,Duration*VLOOKUP(PaymentFrqcy,Mapping!A:B,2,FALSE),LoanAmount,,VLOOKUP(PaymentsDue,Mapping!$A:$B,2,FALSE)))</f>
        <v/>
      </c>
      <c r="G2200" s="62" t="str">
        <f>IF(A2200="","",PPMT(E2200,A2200,Duration*VLOOKUP(PaymentFrqcy,Mapping!A:B,2,FALSE),LoanAmount,,VLOOKUP(PaymentsDue,Mapping!$A:$B,2,FALSE)))</f>
        <v/>
      </c>
      <c r="H2200" s="62" t="str">
        <f>IF(A2200="","",IPMT(E2200,A2200,Duration*VLOOKUP(PaymentFrqcy,Mapping!$A:$B,2,FALSE),LoanAmount,,VLOOKUP(PaymentsDue,Mapping!$A:$B,2,FALSE)))</f>
        <v/>
      </c>
      <c r="I2200" s="58" t="str">
        <f t="shared" si="201"/>
        <v/>
      </c>
      <c r="J2200" s="12" t="str">
        <f t="shared" si="202"/>
        <v/>
      </c>
      <c r="K2200" s="78" t="str">
        <f t="shared" si="203"/>
        <v/>
      </c>
    </row>
    <row r="2201" spans="1:11" x14ac:dyDescent="0.2">
      <c r="A2201" s="12" t="str">
        <f>IFERROR(IF(A2200+1&lt;=Duration*VLOOKUP(PaymentFrqcy,Mapping!A:B,2,FALSE),A2200+1,""),"")</f>
        <v/>
      </c>
      <c r="B2201" s="58" t="str">
        <f t="shared" si="204"/>
        <v/>
      </c>
      <c r="C2201" s="59" t="str">
        <f t="shared" si="199"/>
        <v/>
      </c>
      <c r="D2201" s="60" t="str">
        <f t="shared" si="200"/>
        <v/>
      </c>
      <c r="E2201" s="61" t="str">
        <f>IF(A2201="","",InterestRate/VLOOKUP(PaymentFrqcy,Mapping!$A:$B,2,FALSE))</f>
        <v/>
      </c>
      <c r="F2201" s="62" t="str">
        <f>IF(A2201="","",PMT(E2201,Duration*VLOOKUP(PaymentFrqcy,Mapping!A:B,2,FALSE),LoanAmount,,VLOOKUP(PaymentsDue,Mapping!$A:$B,2,FALSE)))</f>
        <v/>
      </c>
      <c r="G2201" s="62" t="str">
        <f>IF(A2201="","",PPMT(E2201,A2201,Duration*VLOOKUP(PaymentFrqcy,Mapping!A:B,2,FALSE),LoanAmount,,VLOOKUP(PaymentsDue,Mapping!$A:$B,2,FALSE)))</f>
        <v/>
      </c>
      <c r="H2201" s="62" t="str">
        <f>IF(A2201="","",IPMT(E2201,A2201,Duration*VLOOKUP(PaymentFrqcy,Mapping!$A:$B,2,FALSE),LoanAmount,,VLOOKUP(PaymentsDue,Mapping!$A:$B,2,FALSE)))</f>
        <v/>
      </c>
      <c r="I2201" s="58" t="str">
        <f t="shared" si="201"/>
        <v/>
      </c>
      <c r="J2201" s="12" t="str">
        <f t="shared" si="202"/>
        <v/>
      </c>
      <c r="K2201" s="78" t="str">
        <f t="shared" si="203"/>
        <v/>
      </c>
    </row>
    <row r="2202" spans="1:11" x14ac:dyDescent="0.2">
      <c r="A2202" s="12" t="str">
        <f>IFERROR(IF(A2201+1&lt;=Duration*VLOOKUP(PaymentFrqcy,Mapping!A:B,2,FALSE),A2201+1,""),"")</f>
        <v/>
      </c>
      <c r="B2202" s="58" t="str">
        <f t="shared" si="204"/>
        <v/>
      </c>
      <c r="C2202" s="59" t="str">
        <f t="shared" si="199"/>
        <v/>
      </c>
      <c r="D2202" s="60" t="str">
        <f t="shared" si="200"/>
        <v/>
      </c>
      <c r="E2202" s="61" t="str">
        <f>IF(A2202="","",InterestRate/VLOOKUP(PaymentFrqcy,Mapping!$A:$B,2,FALSE))</f>
        <v/>
      </c>
      <c r="F2202" s="62" t="str">
        <f>IF(A2202="","",PMT(E2202,Duration*VLOOKUP(PaymentFrqcy,Mapping!A:B,2,FALSE),LoanAmount,,VLOOKUP(PaymentsDue,Mapping!$A:$B,2,FALSE)))</f>
        <v/>
      </c>
      <c r="G2202" s="62" t="str">
        <f>IF(A2202="","",PPMT(E2202,A2202,Duration*VLOOKUP(PaymentFrqcy,Mapping!A:B,2,FALSE),LoanAmount,,VLOOKUP(PaymentsDue,Mapping!$A:$B,2,FALSE)))</f>
        <v/>
      </c>
      <c r="H2202" s="62" t="str">
        <f>IF(A2202="","",IPMT(E2202,A2202,Duration*VLOOKUP(PaymentFrqcy,Mapping!$A:$B,2,FALSE),LoanAmount,,VLOOKUP(PaymentsDue,Mapping!$A:$B,2,FALSE)))</f>
        <v/>
      </c>
      <c r="I2202" s="58" t="str">
        <f t="shared" si="201"/>
        <v/>
      </c>
      <c r="J2202" s="12" t="str">
        <f t="shared" si="202"/>
        <v/>
      </c>
      <c r="K2202" s="78" t="str">
        <f t="shared" si="203"/>
        <v/>
      </c>
    </row>
    <row r="2203" spans="1:11" x14ac:dyDescent="0.2">
      <c r="A2203" s="12" t="str">
        <f>IFERROR(IF(A2202+1&lt;=Duration*VLOOKUP(PaymentFrqcy,Mapping!A:B,2,FALSE),A2202+1,""),"")</f>
        <v/>
      </c>
      <c r="B2203" s="58" t="str">
        <f t="shared" si="204"/>
        <v/>
      </c>
      <c r="C2203" s="59" t="str">
        <f t="shared" si="199"/>
        <v/>
      </c>
      <c r="D2203" s="60" t="str">
        <f t="shared" si="200"/>
        <v/>
      </c>
      <c r="E2203" s="61" t="str">
        <f>IF(A2203="","",InterestRate/VLOOKUP(PaymentFrqcy,Mapping!$A:$B,2,FALSE))</f>
        <v/>
      </c>
      <c r="F2203" s="62" t="str">
        <f>IF(A2203="","",PMT(E2203,Duration*VLOOKUP(PaymentFrqcy,Mapping!A:B,2,FALSE),LoanAmount,,VLOOKUP(PaymentsDue,Mapping!$A:$B,2,FALSE)))</f>
        <v/>
      </c>
      <c r="G2203" s="62" t="str">
        <f>IF(A2203="","",PPMT(E2203,A2203,Duration*VLOOKUP(PaymentFrqcy,Mapping!A:B,2,FALSE),LoanAmount,,VLOOKUP(PaymentsDue,Mapping!$A:$B,2,FALSE)))</f>
        <v/>
      </c>
      <c r="H2203" s="62" t="str">
        <f>IF(A2203="","",IPMT(E2203,A2203,Duration*VLOOKUP(PaymentFrqcy,Mapping!$A:$B,2,FALSE),LoanAmount,,VLOOKUP(PaymentsDue,Mapping!$A:$B,2,FALSE)))</f>
        <v/>
      </c>
      <c r="I2203" s="58" t="str">
        <f t="shared" si="201"/>
        <v/>
      </c>
      <c r="J2203" s="12" t="str">
        <f t="shared" si="202"/>
        <v/>
      </c>
      <c r="K2203" s="78" t="str">
        <f t="shared" si="203"/>
        <v/>
      </c>
    </row>
    <row r="2204" spans="1:11" x14ac:dyDescent="0.2">
      <c r="A2204" s="12" t="str">
        <f>IFERROR(IF(A2203+1&lt;=Duration*VLOOKUP(PaymentFrqcy,Mapping!A:B,2,FALSE),A2203+1,""),"")</f>
        <v/>
      </c>
      <c r="B2204" s="58" t="str">
        <f t="shared" si="204"/>
        <v/>
      </c>
      <c r="C2204" s="59" t="str">
        <f t="shared" si="199"/>
        <v/>
      </c>
      <c r="D2204" s="60" t="str">
        <f t="shared" si="200"/>
        <v/>
      </c>
      <c r="E2204" s="61" t="str">
        <f>IF(A2204="","",InterestRate/VLOOKUP(PaymentFrqcy,Mapping!$A:$B,2,FALSE))</f>
        <v/>
      </c>
      <c r="F2204" s="62" t="str">
        <f>IF(A2204="","",PMT(E2204,Duration*VLOOKUP(PaymentFrqcy,Mapping!A:B,2,FALSE),LoanAmount,,VLOOKUP(PaymentsDue,Mapping!$A:$B,2,FALSE)))</f>
        <v/>
      </c>
      <c r="G2204" s="62" t="str">
        <f>IF(A2204="","",PPMT(E2204,A2204,Duration*VLOOKUP(PaymentFrqcy,Mapping!A:B,2,FALSE),LoanAmount,,VLOOKUP(PaymentsDue,Mapping!$A:$B,2,FALSE)))</f>
        <v/>
      </c>
      <c r="H2204" s="62" t="str">
        <f>IF(A2204="","",IPMT(E2204,A2204,Duration*VLOOKUP(PaymentFrqcy,Mapping!$A:$B,2,FALSE),LoanAmount,,VLOOKUP(PaymentsDue,Mapping!$A:$B,2,FALSE)))</f>
        <v/>
      </c>
      <c r="I2204" s="58" t="str">
        <f t="shared" si="201"/>
        <v/>
      </c>
      <c r="J2204" s="12" t="str">
        <f t="shared" si="202"/>
        <v/>
      </c>
      <c r="K2204" s="78" t="str">
        <f t="shared" si="203"/>
        <v/>
      </c>
    </row>
    <row r="2205" spans="1:11" x14ac:dyDescent="0.2">
      <c r="A2205" s="12" t="str">
        <f>IFERROR(IF(A2204+1&lt;=Duration*VLOOKUP(PaymentFrqcy,Mapping!A:B,2,FALSE),A2204+1,""),"")</f>
        <v/>
      </c>
      <c r="B2205" s="58" t="str">
        <f t="shared" si="204"/>
        <v/>
      </c>
      <c r="C2205" s="59" t="str">
        <f t="shared" si="199"/>
        <v/>
      </c>
      <c r="D2205" s="60" t="str">
        <f t="shared" si="200"/>
        <v/>
      </c>
      <c r="E2205" s="61" t="str">
        <f>IF(A2205="","",InterestRate/VLOOKUP(PaymentFrqcy,Mapping!$A:$B,2,FALSE))</f>
        <v/>
      </c>
      <c r="F2205" s="62" t="str">
        <f>IF(A2205="","",PMT(E2205,Duration*VLOOKUP(PaymentFrqcy,Mapping!A:B,2,FALSE),LoanAmount,,VLOOKUP(PaymentsDue,Mapping!$A:$B,2,FALSE)))</f>
        <v/>
      </c>
      <c r="G2205" s="62" t="str">
        <f>IF(A2205="","",PPMT(E2205,A2205,Duration*VLOOKUP(PaymentFrqcy,Mapping!A:B,2,FALSE),LoanAmount,,VLOOKUP(PaymentsDue,Mapping!$A:$B,2,FALSE)))</f>
        <v/>
      </c>
      <c r="H2205" s="62" t="str">
        <f>IF(A2205="","",IPMT(E2205,A2205,Duration*VLOOKUP(PaymentFrqcy,Mapping!$A:$B,2,FALSE),LoanAmount,,VLOOKUP(PaymentsDue,Mapping!$A:$B,2,FALSE)))</f>
        <v/>
      </c>
      <c r="I2205" s="58" t="str">
        <f t="shared" si="201"/>
        <v/>
      </c>
      <c r="J2205" s="12" t="str">
        <f t="shared" si="202"/>
        <v/>
      </c>
      <c r="K2205" s="78" t="str">
        <f t="shared" si="203"/>
        <v/>
      </c>
    </row>
    <row r="2206" spans="1:11" x14ac:dyDescent="0.2">
      <c r="A2206" s="12" t="str">
        <f>IFERROR(IF(A2205+1&lt;=Duration*VLOOKUP(PaymentFrqcy,Mapping!A:B,2,FALSE),A2205+1,""),"")</f>
        <v/>
      </c>
      <c r="B2206" s="58" t="str">
        <f t="shared" si="204"/>
        <v/>
      </c>
      <c r="C2206" s="59" t="str">
        <f t="shared" si="199"/>
        <v/>
      </c>
      <c r="D2206" s="60" t="str">
        <f t="shared" si="200"/>
        <v/>
      </c>
      <c r="E2206" s="61" t="str">
        <f>IF(A2206="","",InterestRate/VLOOKUP(PaymentFrqcy,Mapping!$A:$B,2,FALSE))</f>
        <v/>
      </c>
      <c r="F2206" s="62" t="str">
        <f>IF(A2206="","",PMT(E2206,Duration*VLOOKUP(PaymentFrqcy,Mapping!A:B,2,FALSE),LoanAmount,,VLOOKUP(PaymentsDue,Mapping!$A:$B,2,FALSE)))</f>
        <v/>
      </c>
      <c r="G2206" s="62" t="str">
        <f>IF(A2206="","",PPMT(E2206,A2206,Duration*VLOOKUP(PaymentFrqcy,Mapping!A:B,2,FALSE),LoanAmount,,VLOOKUP(PaymentsDue,Mapping!$A:$B,2,FALSE)))</f>
        <v/>
      </c>
      <c r="H2206" s="62" t="str">
        <f>IF(A2206="","",IPMT(E2206,A2206,Duration*VLOOKUP(PaymentFrqcy,Mapping!$A:$B,2,FALSE),LoanAmount,,VLOOKUP(PaymentsDue,Mapping!$A:$B,2,FALSE)))</f>
        <v/>
      </c>
      <c r="I2206" s="58" t="str">
        <f t="shared" si="201"/>
        <v/>
      </c>
      <c r="J2206" s="12" t="str">
        <f t="shared" si="202"/>
        <v/>
      </c>
      <c r="K2206" s="78" t="str">
        <f t="shared" si="203"/>
        <v/>
      </c>
    </row>
    <row r="2207" spans="1:11" x14ac:dyDescent="0.2">
      <c r="A2207" s="12" t="str">
        <f>IFERROR(IF(A2206+1&lt;=Duration*VLOOKUP(PaymentFrqcy,Mapping!A:B,2,FALSE),A2206+1,""),"")</f>
        <v/>
      </c>
      <c r="B2207" s="58" t="str">
        <f t="shared" si="204"/>
        <v/>
      </c>
      <c r="C2207" s="59" t="str">
        <f t="shared" si="199"/>
        <v/>
      </c>
      <c r="D2207" s="60" t="str">
        <f t="shared" si="200"/>
        <v/>
      </c>
      <c r="E2207" s="61" t="str">
        <f>IF(A2207="","",InterestRate/VLOOKUP(PaymentFrqcy,Mapping!$A:$B,2,FALSE))</f>
        <v/>
      </c>
      <c r="F2207" s="62" t="str">
        <f>IF(A2207="","",PMT(E2207,Duration*VLOOKUP(PaymentFrqcy,Mapping!A:B,2,FALSE),LoanAmount,,VLOOKUP(PaymentsDue,Mapping!$A:$B,2,FALSE)))</f>
        <v/>
      </c>
      <c r="G2207" s="62" t="str">
        <f>IF(A2207="","",PPMT(E2207,A2207,Duration*VLOOKUP(PaymentFrqcy,Mapping!A:B,2,FALSE),LoanAmount,,VLOOKUP(PaymentsDue,Mapping!$A:$B,2,FALSE)))</f>
        <v/>
      </c>
      <c r="H2207" s="62" t="str">
        <f>IF(A2207="","",IPMT(E2207,A2207,Duration*VLOOKUP(PaymentFrqcy,Mapping!$A:$B,2,FALSE),LoanAmount,,VLOOKUP(PaymentsDue,Mapping!$A:$B,2,FALSE)))</f>
        <v/>
      </c>
      <c r="I2207" s="58" t="str">
        <f t="shared" si="201"/>
        <v/>
      </c>
      <c r="J2207" s="12" t="str">
        <f t="shared" si="202"/>
        <v/>
      </c>
      <c r="K2207" s="78" t="str">
        <f t="shared" si="203"/>
        <v/>
      </c>
    </row>
    <row r="2208" spans="1:11" x14ac:dyDescent="0.2">
      <c r="A2208" s="12" t="str">
        <f>IFERROR(IF(A2207+1&lt;=Duration*VLOOKUP(PaymentFrqcy,Mapping!A:B,2,FALSE),A2207+1,""),"")</f>
        <v/>
      </c>
      <c r="B2208" s="58" t="str">
        <f t="shared" si="204"/>
        <v/>
      </c>
      <c r="C2208" s="59" t="str">
        <f t="shared" si="199"/>
        <v/>
      </c>
      <c r="D2208" s="60" t="str">
        <f t="shared" si="200"/>
        <v/>
      </c>
      <c r="E2208" s="61" t="str">
        <f>IF(A2208="","",InterestRate/VLOOKUP(PaymentFrqcy,Mapping!$A:$B,2,FALSE))</f>
        <v/>
      </c>
      <c r="F2208" s="62" t="str">
        <f>IF(A2208="","",PMT(E2208,Duration*VLOOKUP(PaymentFrqcy,Mapping!A:B,2,FALSE),LoanAmount,,VLOOKUP(PaymentsDue,Mapping!$A:$B,2,FALSE)))</f>
        <v/>
      </c>
      <c r="G2208" s="62" t="str">
        <f>IF(A2208="","",PPMT(E2208,A2208,Duration*VLOOKUP(PaymentFrqcy,Mapping!A:B,2,FALSE),LoanAmount,,VLOOKUP(PaymentsDue,Mapping!$A:$B,2,FALSE)))</f>
        <v/>
      </c>
      <c r="H2208" s="62" t="str">
        <f>IF(A2208="","",IPMT(E2208,A2208,Duration*VLOOKUP(PaymentFrqcy,Mapping!$A:$B,2,FALSE),LoanAmount,,VLOOKUP(PaymentsDue,Mapping!$A:$B,2,FALSE)))</f>
        <v/>
      </c>
      <c r="I2208" s="58" t="str">
        <f t="shared" si="201"/>
        <v/>
      </c>
      <c r="J2208" s="12" t="str">
        <f t="shared" si="202"/>
        <v/>
      </c>
      <c r="K2208" s="78" t="str">
        <f t="shared" si="203"/>
        <v/>
      </c>
    </row>
    <row r="2209" spans="1:11" x14ac:dyDescent="0.2">
      <c r="A2209" s="12" t="str">
        <f>IFERROR(IF(A2208+1&lt;=Duration*VLOOKUP(PaymentFrqcy,Mapping!A:B,2,FALSE),A2208+1,""),"")</f>
        <v/>
      </c>
      <c r="B2209" s="58" t="str">
        <f t="shared" si="204"/>
        <v/>
      </c>
      <c r="C2209" s="59" t="str">
        <f t="shared" si="199"/>
        <v/>
      </c>
      <c r="D2209" s="60" t="str">
        <f t="shared" si="200"/>
        <v/>
      </c>
      <c r="E2209" s="61" t="str">
        <f>IF(A2209="","",InterestRate/VLOOKUP(PaymentFrqcy,Mapping!$A:$B,2,FALSE))</f>
        <v/>
      </c>
      <c r="F2209" s="62" t="str">
        <f>IF(A2209="","",PMT(E2209,Duration*VLOOKUP(PaymentFrqcy,Mapping!A:B,2,FALSE),LoanAmount,,VLOOKUP(PaymentsDue,Mapping!$A:$B,2,FALSE)))</f>
        <v/>
      </c>
      <c r="G2209" s="62" t="str">
        <f>IF(A2209="","",PPMT(E2209,A2209,Duration*VLOOKUP(PaymentFrqcy,Mapping!A:B,2,FALSE),LoanAmount,,VLOOKUP(PaymentsDue,Mapping!$A:$B,2,FALSE)))</f>
        <v/>
      </c>
      <c r="H2209" s="62" t="str">
        <f>IF(A2209="","",IPMT(E2209,A2209,Duration*VLOOKUP(PaymentFrqcy,Mapping!$A:$B,2,FALSE),LoanAmount,,VLOOKUP(PaymentsDue,Mapping!$A:$B,2,FALSE)))</f>
        <v/>
      </c>
      <c r="I2209" s="58" t="str">
        <f t="shared" si="201"/>
        <v/>
      </c>
      <c r="J2209" s="12" t="str">
        <f t="shared" si="202"/>
        <v/>
      </c>
      <c r="K2209" s="78" t="str">
        <f t="shared" si="203"/>
        <v/>
      </c>
    </row>
    <row r="2210" spans="1:11" x14ac:dyDescent="0.2">
      <c r="A2210" s="12" t="str">
        <f>IFERROR(IF(A2209+1&lt;=Duration*VLOOKUP(PaymentFrqcy,Mapping!A:B,2,FALSE),A2209+1,""),"")</f>
        <v/>
      </c>
      <c r="B2210" s="58" t="str">
        <f t="shared" si="204"/>
        <v/>
      </c>
      <c r="C2210" s="59" t="str">
        <f t="shared" si="199"/>
        <v/>
      </c>
      <c r="D2210" s="60" t="str">
        <f t="shared" si="200"/>
        <v/>
      </c>
      <c r="E2210" s="61" t="str">
        <f>IF(A2210="","",InterestRate/VLOOKUP(PaymentFrqcy,Mapping!$A:$B,2,FALSE))</f>
        <v/>
      </c>
      <c r="F2210" s="62" t="str">
        <f>IF(A2210="","",PMT(E2210,Duration*VLOOKUP(PaymentFrqcy,Mapping!A:B,2,FALSE),LoanAmount,,VLOOKUP(PaymentsDue,Mapping!$A:$B,2,FALSE)))</f>
        <v/>
      </c>
      <c r="G2210" s="62" t="str">
        <f>IF(A2210="","",PPMT(E2210,A2210,Duration*VLOOKUP(PaymentFrqcy,Mapping!A:B,2,FALSE),LoanAmount,,VLOOKUP(PaymentsDue,Mapping!$A:$B,2,FALSE)))</f>
        <v/>
      </c>
      <c r="H2210" s="62" t="str">
        <f>IF(A2210="","",IPMT(E2210,A2210,Duration*VLOOKUP(PaymentFrqcy,Mapping!$A:$B,2,FALSE),LoanAmount,,VLOOKUP(PaymentsDue,Mapping!$A:$B,2,FALSE)))</f>
        <v/>
      </c>
      <c r="I2210" s="58" t="str">
        <f t="shared" si="201"/>
        <v/>
      </c>
      <c r="J2210" s="12" t="str">
        <f t="shared" si="202"/>
        <v/>
      </c>
      <c r="K2210" s="78" t="str">
        <f t="shared" si="203"/>
        <v/>
      </c>
    </row>
    <row r="2211" spans="1:11" x14ac:dyDescent="0.2">
      <c r="A2211" s="12" t="str">
        <f>IFERROR(IF(A2210+1&lt;=Duration*VLOOKUP(PaymentFrqcy,Mapping!A:B,2,FALSE),A2210+1,""),"")</f>
        <v/>
      </c>
      <c r="B2211" s="58" t="str">
        <f t="shared" si="204"/>
        <v/>
      </c>
      <c r="C2211" s="59" t="str">
        <f t="shared" si="199"/>
        <v/>
      </c>
      <c r="D2211" s="60" t="str">
        <f t="shared" si="200"/>
        <v/>
      </c>
      <c r="E2211" s="61" t="str">
        <f>IF(A2211="","",InterestRate/VLOOKUP(PaymentFrqcy,Mapping!$A:$B,2,FALSE))</f>
        <v/>
      </c>
      <c r="F2211" s="62" t="str">
        <f>IF(A2211="","",PMT(E2211,Duration*VLOOKUP(PaymentFrqcy,Mapping!A:B,2,FALSE),LoanAmount,,VLOOKUP(PaymentsDue,Mapping!$A:$B,2,FALSE)))</f>
        <v/>
      </c>
      <c r="G2211" s="62" t="str">
        <f>IF(A2211="","",PPMT(E2211,A2211,Duration*VLOOKUP(PaymentFrqcy,Mapping!A:B,2,FALSE),LoanAmount,,VLOOKUP(PaymentsDue,Mapping!$A:$B,2,FALSE)))</f>
        <v/>
      </c>
      <c r="H2211" s="62" t="str">
        <f>IF(A2211="","",IPMT(E2211,A2211,Duration*VLOOKUP(PaymentFrqcy,Mapping!$A:$B,2,FALSE),LoanAmount,,VLOOKUP(PaymentsDue,Mapping!$A:$B,2,FALSE)))</f>
        <v/>
      </c>
      <c r="I2211" s="58" t="str">
        <f t="shared" si="201"/>
        <v/>
      </c>
      <c r="J2211" s="12" t="str">
        <f t="shared" si="202"/>
        <v/>
      </c>
      <c r="K2211" s="78" t="str">
        <f t="shared" si="203"/>
        <v/>
      </c>
    </row>
    <row r="2212" spans="1:11" x14ac:dyDescent="0.2">
      <c r="A2212" s="12" t="str">
        <f>IFERROR(IF(A2211+1&lt;=Duration*VLOOKUP(PaymentFrqcy,Mapping!A:B,2,FALSE),A2211+1,""),"")</f>
        <v/>
      </c>
      <c r="B2212" s="58" t="str">
        <f t="shared" si="204"/>
        <v/>
      </c>
      <c r="C2212" s="59" t="str">
        <f t="shared" si="199"/>
        <v/>
      </c>
      <c r="D2212" s="60" t="str">
        <f t="shared" si="200"/>
        <v/>
      </c>
      <c r="E2212" s="61" t="str">
        <f>IF(A2212="","",InterestRate/VLOOKUP(PaymentFrqcy,Mapping!$A:$B,2,FALSE))</f>
        <v/>
      </c>
      <c r="F2212" s="62" t="str">
        <f>IF(A2212="","",PMT(E2212,Duration*VLOOKUP(PaymentFrqcy,Mapping!A:B,2,FALSE),LoanAmount,,VLOOKUP(PaymentsDue,Mapping!$A:$B,2,FALSE)))</f>
        <v/>
      </c>
      <c r="G2212" s="62" t="str">
        <f>IF(A2212="","",PPMT(E2212,A2212,Duration*VLOOKUP(PaymentFrqcy,Mapping!A:B,2,FALSE),LoanAmount,,VLOOKUP(PaymentsDue,Mapping!$A:$B,2,FALSE)))</f>
        <v/>
      </c>
      <c r="H2212" s="62" t="str">
        <f>IF(A2212="","",IPMT(E2212,A2212,Duration*VLOOKUP(PaymentFrqcy,Mapping!$A:$B,2,FALSE),LoanAmount,,VLOOKUP(PaymentsDue,Mapping!$A:$B,2,FALSE)))</f>
        <v/>
      </c>
      <c r="I2212" s="58" t="str">
        <f t="shared" si="201"/>
        <v/>
      </c>
      <c r="J2212" s="12" t="str">
        <f t="shared" si="202"/>
        <v/>
      </c>
      <c r="K2212" s="78" t="str">
        <f t="shared" si="203"/>
        <v/>
      </c>
    </row>
    <row r="2213" spans="1:11" x14ac:dyDescent="0.2">
      <c r="A2213" s="12" t="str">
        <f>IFERROR(IF(A2212+1&lt;=Duration*VLOOKUP(PaymentFrqcy,Mapping!A:B,2,FALSE),A2212+1,""),"")</f>
        <v/>
      </c>
      <c r="B2213" s="58" t="str">
        <f t="shared" si="204"/>
        <v/>
      </c>
      <c r="C2213" s="59" t="str">
        <f t="shared" si="199"/>
        <v/>
      </c>
      <c r="D2213" s="60" t="str">
        <f t="shared" si="200"/>
        <v/>
      </c>
      <c r="E2213" s="61" t="str">
        <f>IF(A2213="","",InterestRate/VLOOKUP(PaymentFrqcy,Mapping!$A:$B,2,FALSE))</f>
        <v/>
      </c>
      <c r="F2213" s="62" t="str">
        <f>IF(A2213="","",PMT(E2213,Duration*VLOOKUP(PaymentFrqcy,Mapping!A:B,2,FALSE),LoanAmount,,VLOOKUP(PaymentsDue,Mapping!$A:$B,2,FALSE)))</f>
        <v/>
      </c>
      <c r="G2213" s="62" t="str">
        <f>IF(A2213="","",PPMT(E2213,A2213,Duration*VLOOKUP(PaymentFrqcy,Mapping!A:B,2,FALSE),LoanAmount,,VLOOKUP(PaymentsDue,Mapping!$A:$B,2,FALSE)))</f>
        <v/>
      </c>
      <c r="H2213" s="62" t="str">
        <f>IF(A2213="","",IPMT(E2213,A2213,Duration*VLOOKUP(PaymentFrqcy,Mapping!$A:$B,2,FALSE),LoanAmount,,VLOOKUP(PaymentsDue,Mapping!$A:$B,2,FALSE)))</f>
        <v/>
      </c>
      <c r="I2213" s="58" t="str">
        <f t="shared" si="201"/>
        <v/>
      </c>
      <c r="J2213" s="12" t="str">
        <f t="shared" si="202"/>
        <v/>
      </c>
      <c r="K2213" s="78" t="str">
        <f t="shared" si="203"/>
        <v/>
      </c>
    </row>
    <row r="2214" spans="1:11" x14ac:dyDescent="0.2">
      <c r="A2214" s="12" t="str">
        <f>IFERROR(IF(A2213+1&lt;=Duration*VLOOKUP(PaymentFrqcy,Mapping!A:B,2,FALSE),A2213+1,""),"")</f>
        <v/>
      </c>
      <c r="B2214" s="58" t="str">
        <f t="shared" si="204"/>
        <v/>
      </c>
      <c r="C2214" s="59" t="str">
        <f t="shared" si="199"/>
        <v/>
      </c>
      <c r="D2214" s="60" t="str">
        <f t="shared" si="200"/>
        <v/>
      </c>
      <c r="E2214" s="61" t="str">
        <f>IF(A2214="","",InterestRate/VLOOKUP(PaymentFrqcy,Mapping!$A:$B,2,FALSE))</f>
        <v/>
      </c>
      <c r="F2214" s="62" t="str">
        <f>IF(A2214="","",PMT(E2214,Duration*VLOOKUP(PaymentFrqcy,Mapping!A:B,2,FALSE),LoanAmount,,VLOOKUP(PaymentsDue,Mapping!$A:$B,2,FALSE)))</f>
        <v/>
      </c>
      <c r="G2214" s="62" t="str">
        <f>IF(A2214="","",PPMT(E2214,A2214,Duration*VLOOKUP(PaymentFrqcy,Mapping!A:B,2,FALSE),LoanAmount,,VLOOKUP(PaymentsDue,Mapping!$A:$B,2,FALSE)))</f>
        <v/>
      </c>
      <c r="H2214" s="62" t="str">
        <f>IF(A2214="","",IPMT(E2214,A2214,Duration*VLOOKUP(PaymentFrqcy,Mapping!$A:$B,2,FALSE),LoanAmount,,VLOOKUP(PaymentsDue,Mapping!$A:$B,2,FALSE)))</f>
        <v/>
      </c>
      <c r="I2214" s="58" t="str">
        <f t="shared" si="201"/>
        <v/>
      </c>
      <c r="J2214" s="12" t="str">
        <f t="shared" si="202"/>
        <v/>
      </c>
      <c r="K2214" s="78" t="str">
        <f t="shared" si="203"/>
        <v/>
      </c>
    </row>
    <row r="2215" spans="1:11" x14ac:dyDescent="0.2">
      <c r="A2215" s="12" t="str">
        <f>IFERROR(IF(A2214+1&lt;=Duration*VLOOKUP(PaymentFrqcy,Mapping!A:B,2,FALSE),A2214+1,""),"")</f>
        <v/>
      </c>
      <c r="B2215" s="58" t="str">
        <f t="shared" si="204"/>
        <v/>
      </c>
      <c r="C2215" s="59" t="str">
        <f t="shared" si="199"/>
        <v/>
      </c>
      <c r="D2215" s="60" t="str">
        <f t="shared" si="200"/>
        <v/>
      </c>
      <c r="E2215" s="61" t="str">
        <f>IF(A2215="","",InterestRate/VLOOKUP(PaymentFrqcy,Mapping!$A:$B,2,FALSE))</f>
        <v/>
      </c>
      <c r="F2215" s="62" t="str">
        <f>IF(A2215="","",PMT(E2215,Duration*VLOOKUP(PaymentFrqcy,Mapping!A:B,2,FALSE),LoanAmount,,VLOOKUP(PaymentsDue,Mapping!$A:$B,2,FALSE)))</f>
        <v/>
      </c>
      <c r="G2215" s="62" t="str">
        <f>IF(A2215="","",PPMT(E2215,A2215,Duration*VLOOKUP(PaymentFrqcy,Mapping!A:B,2,FALSE),LoanAmount,,VLOOKUP(PaymentsDue,Mapping!$A:$B,2,FALSE)))</f>
        <v/>
      </c>
      <c r="H2215" s="62" t="str">
        <f>IF(A2215="","",IPMT(E2215,A2215,Duration*VLOOKUP(PaymentFrqcy,Mapping!$A:$B,2,FALSE),LoanAmount,,VLOOKUP(PaymentsDue,Mapping!$A:$B,2,FALSE)))</f>
        <v/>
      </c>
      <c r="I2215" s="58" t="str">
        <f t="shared" si="201"/>
        <v/>
      </c>
      <c r="J2215" s="12" t="str">
        <f t="shared" si="202"/>
        <v/>
      </c>
      <c r="K2215" s="78" t="str">
        <f t="shared" si="203"/>
        <v/>
      </c>
    </row>
    <row r="2216" spans="1:11" x14ac:dyDescent="0.2">
      <c r="A2216" s="12" t="str">
        <f>IFERROR(IF(A2215+1&lt;=Duration*VLOOKUP(PaymentFrqcy,Mapping!A:B,2,FALSE),A2215+1,""),"")</f>
        <v/>
      </c>
      <c r="B2216" s="58" t="str">
        <f t="shared" si="204"/>
        <v/>
      </c>
      <c r="C2216" s="59" t="str">
        <f t="shared" si="199"/>
        <v/>
      </c>
      <c r="D2216" s="60" t="str">
        <f t="shared" si="200"/>
        <v/>
      </c>
      <c r="E2216" s="61" t="str">
        <f>IF(A2216="","",InterestRate/VLOOKUP(PaymentFrqcy,Mapping!$A:$B,2,FALSE))</f>
        <v/>
      </c>
      <c r="F2216" s="62" t="str">
        <f>IF(A2216="","",PMT(E2216,Duration*VLOOKUP(PaymentFrqcy,Mapping!A:B,2,FALSE),LoanAmount,,VLOOKUP(PaymentsDue,Mapping!$A:$B,2,FALSE)))</f>
        <v/>
      </c>
      <c r="G2216" s="62" t="str">
        <f>IF(A2216="","",PPMT(E2216,A2216,Duration*VLOOKUP(PaymentFrqcy,Mapping!A:B,2,FALSE),LoanAmount,,VLOOKUP(PaymentsDue,Mapping!$A:$B,2,FALSE)))</f>
        <v/>
      </c>
      <c r="H2216" s="62" t="str">
        <f>IF(A2216="","",IPMT(E2216,A2216,Duration*VLOOKUP(PaymentFrqcy,Mapping!$A:$B,2,FALSE),LoanAmount,,VLOOKUP(PaymentsDue,Mapping!$A:$B,2,FALSE)))</f>
        <v/>
      </c>
      <c r="I2216" s="58" t="str">
        <f t="shared" si="201"/>
        <v/>
      </c>
      <c r="J2216" s="12" t="str">
        <f t="shared" si="202"/>
        <v/>
      </c>
      <c r="K2216" s="78" t="str">
        <f t="shared" si="203"/>
        <v/>
      </c>
    </row>
    <row r="2217" spans="1:11" x14ac:dyDescent="0.2">
      <c r="A2217" s="12" t="str">
        <f>IFERROR(IF(A2216+1&lt;=Duration*VLOOKUP(PaymentFrqcy,Mapping!A:B,2,FALSE),A2216+1,""),"")</f>
        <v/>
      </c>
      <c r="B2217" s="58" t="str">
        <f t="shared" si="204"/>
        <v/>
      </c>
      <c r="C2217" s="59" t="str">
        <f t="shared" si="199"/>
        <v/>
      </c>
      <c r="D2217" s="60" t="str">
        <f t="shared" si="200"/>
        <v/>
      </c>
      <c r="E2217" s="61" t="str">
        <f>IF(A2217="","",InterestRate/VLOOKUP(PaymentFrqcy,Mapping!$A:$B,2,FALSE))</f>
        <v/>
      </c>
      <c r="F2217" s="62" t="str">
        <f>IF(A2217="","",PMT(E2217,Duration*VLOOKUP(PaymentFrqcy,Mapping!A:B,2,FALSE),LoanAmount,,VLOOKUP(PaymentsDue,Mapping!$A:$B,2,FALSE)))</f>
        <v/>
      </c>
      <c r="G2217" s="62" t="str">
        <f>IF(A2217="","",PPMT(E2217,A2217,Duration*VLOOKUP(PaymentFrqcy,Mapping!A:B,2,FALSE),LoanAmount,,VLOOKUP(PaymentsDue,Mapping!$A:$B,2,FALSE)))</f>
        <v/>
      </c>
      <c r="H2217" s="62" t="str">
        <f>IF(A2217="","",IPMT(E2217,A2217,Duration*VLOOKUP(PaymentFrqcy,Mapping!$A:$B,2,FALSE),LoanAmount,,VLOOKUP(PaymentsDue,Mapping!$A:$B,2,FALSE)))</f>
        <v/>
      </c>
      <c r="I2217" s="58" t="str">
        <f t="shared" si="201"/>
        <v/>
      </c>
      <c r="J2217" s="12" t="str">
        <f t="shared" si="202"/>
        <v/>
      </c>
      <c r="K2217" s="78" t="str">
        <f t="shared" si="203"/>
        <v/>
      </c>
    </row>
    <row r="2218" spans="1:11" x14ac:dyDescent="0.2">
      <c r="A2218" s="12" t="str">
        <f>IFERROR(IF(A2217+1&lt;=Duration*VLOOKUP(PaymentFrqcy,Mapping!A:B,2,FALSE),A2217+1,""),"")</f>
        <v/>
      </c>
      <c r="B2218" s="58" t="str">
        <f t="shared" si="204"/>
        <v/>
      </c>
      <c r="C2218" s="59" t="str">
        <f t="shared" si="199"/>
        <v/>
      </c>
      <c r="D2218" s="60" t="str">
        <f t="shared" si="200"/>
        <v/>
      </c>
      <c r="E2218" s="61" t="str">
        <f>IF(A2218="","",InterestRate/VLOOKUP(PaymentFrqcy,Mapping!$A:$B,2,FALSE))</f>
        <v/>
      </c>
      <c r="F2218" s="62" t="str">
        <f>IF(A2218="","",PMT(E2218,Duration*VLOOKUP(PaymentFrqcy,Mapping!A:B,2,FALSE),LoanAmount,,VLOOKUP(PaymentsDue,Mapping!$A:$B,2,FALSE)))</f>
        <v/>
      </c>
      <c r="G2218" s="62" t="str">
        <f>IF(A2218="","",PPMT(E2218,A2218,Duration*VLOOKUP(PaymentFrqcy,Mapping!A:B,2,FALSE),LoanAmount,,VLOOKUP(PaymentsDue,Mapping!$A:$B,2,FALSE)))</f>
        <v/>
      </c>
      <c r="H2218" s="62" t="str">
        <f>IF(A2218="","",IPMT(E2218,A2218,Duration*VLOOKUP(PaymentFrqcy,Mapping!$A:$B,2,FALSE),LoanAmount,,VLOOKUP(PaymentsDue,Mapping!$A:$B,2,FALSE)))</f>
        <v/>
      </c>
      <c r="I2218" s="58" t="str">
        <f t="shared" si="201"/>
        <v/>
      </c>
      <c r="J2218" s="12" t="str">
        <f t="shared" si="202"/>
        <v/>
      </c>
      <c r="K2218" s="78" t="str">
        <f t="shared" si="203"/>
        <v/>
      </c>
    </row>
    <row r="2219" spans="1:11" x14ac:dyDescent="0.2">
      <c r="A2219" s="12" t="str">
        <f>IFERROR(IF(A2218+1&lt;=Duration*VLOOKUP(PaymentFrqcy,Mapping!A:B,2,FALSE),A2218+1,""),"")</f>
        <v/>
      </c>
      <c r="B2219" s="58" t="str">
        <f t="shared" si="204"/>
        <v/>
      </c>
      <c r="C2219" s="59" t="str">
        <f t="shared" si="199"/>
        <v/>
      </c>
      <c r="D2219" s="60" t="str">
        <f t="shared" si="200"/>
        <v/>
      </c>
      <c r="E2219" s="61" t="str">
        <f>IF(A2219="","",InterestRate/VLOOKUP(PaymentFrqcy,Mapping!$A:$B,2,FALSE))</f>
        <v/>
      </c>
      <c r="F2219" s="62" t="str">
        <f>IF(A2219="","",PMT(E2219,Duration*VLOOKUP(PaymentFrqcy,Mapping!A:B,2,FALSE),LoanAmount,,VLOOKUP(PaymentsDue,Mapping!$A:$B,2,FALSE)))</f>
        <v/>
      </c>
      <c r="G2219" s="62" t="str">
        <f>IF(A2219="","",PPMT(E2219,A2219,Duration*VLOOKUP(PaymentFrqcy,Mapping!A:B,2,FALSE),LoanAmount,,VLOOKUP(PaymentsDue,Mapping!$A:$B,2,FALSE)))</f>
        <v/>
      </c>
      <c r="H2219" s="62" t="str">
        <f>IF(A2219="","",IPMT(E2219,A2219,Duration*VLOOKUP(PaymentFrqcy,Mapping!$A:$B,2,FALSE),LoanAmount,,VLOOKUP(PaymentsDue,Mapping!$A:$B,2,FALSE)))</f>
        <v/>
      </c>
      <c r="I2219" s="58" t="str">
        <f t="shared" si="201"/>
        <v/>
      </c>
      <c r="J2219" s="12" t="str">
        <f t="shared" si="202"/>
        <v/>
      </c>
      <c r="K2219" s="78" t="str">
        <f t="shared" si="203"/>
        <v/>
      </c>
    </row>
    <row r="2220" spans="1:11" x14ac:dyDescent="0.2">
      <c r="A2220" s="12" t="str">
        <f>IFERROR(IF(A2219+1&lt;=Duration*VLOOKUP(PaymentFrqcy,Mapping!A:B,2,FALSE),A2219+1,""),"")</f>
        <v/>
      </c>
      <c r="B2220" s="58" t="str">
        <f t="shared" si="204"/>
        <v/>
      </c>
      <c r="C2220" s="59" t="str">
        <f t="shared" si="199"/>
        <v/>
      </c>
      <c r="D2220" s="60" t="str">
        <f t="shared" si="200"/>
        <v/>
      </c>
      <c r="E2220" s="61" t="str">
        <f>IF(A2220="","",InterestRate/VLOOKUP(PaymentFrqcy,Mapping!$A:$B,2,FALSE))</f>
        <v/>
      </c>
      <c r="F2220" s="62" t="str">
        <f>IF(A2220="","",PMT(E2220,Duration*VLOOKUP(PaymentFrqcy,Mapping!A:B,2,FALSE),LoanAmount,,VLOOKUP(PaymentsDue,Mapping!$A:$B,2,FALSE)))</f>
        <v/>
      </c>
      <c r="G2220" s="62" t="str">
        <f>IF(A2220="","",PPMT(E2220,A2220,Duration*VLOOKUP(PaymentFrqcy,Mapping!A:B,2,FALSE),LoanAmount,,VLOOKUP(PaymentsDue,Mapping!$A:$B,2,FALSE)))</f>
        <v/>
      </c>
      <c r="H2220" s="62" t="str">
        <f>IF(A2220="","",IPMT(E2220,A2220,Duration*VLOOKUP(PaymentFrqcy,Mapping!$A:$B,2,FALSE),LoanAmount,,VLOOKUP(PaymentsDue,Mapping!$A:$B,2,FALSE)))</f>
        <v/>
      </c>
      <c r="I2220" s="58" t="str">
        <f t="shared" si="201"/>
        <v/>
      </c>
      <c r="J2220" s="12" t="str">
        <f t="shared" si="202"/>
        <v/>
      </c>
      <c r="K2220" s="78" t="str">
        <f t="shared" si="203"/>
        <v/>
      </c>
    </row>
    <row r="2221" spans="1:11" x14ac:dyDescent="0.2">
      <c r="A2221" s="12" t="str">
        <f>IFERROR(IF(A2220+1&lt;=Duration*VLOOKUP(PaymentFrqcy,Mapping!A:B,2,FALSE),A2220+1,""),"")</f>
        <v/>
      </c>
      <c r="B2221" s="58" t="str">
        <f t="shared" si="204"/>
        <v/>
      </c>
      <c r="C2221" s="59" t="str">
        <f t="shared" si="199"/>
        <v/>
      </c>
      <c r="D2221" s="60" t="str">
        <f t="shared" si="200"/>
        <v/>
      </c>
      <c r="E2221" s="61" t="str">
        <f>IF(A2221="","",InterestRate/VLOOKUP(PaymentFrqcy,Mapping!$A:$B,2,FALSE))</f>
        <v/>
      </c>
      <c r="F2221" s="62" t="str">
        <f>IF(A2221="","",PMT(E2221,Duration*VLOOKUP(PaymentFrqcy,Mapping!A:B,2,FALSE),LoanAmount,,VLOOKUP(PaymentsDue,Mapping!$A:$B,2,FALSE)))</f>
        <v/>
      </c>
      <c r="G2221" s="62" t="str">
        <f>IF(A2221="","",PPMT(E2221,A2221,Duration*VLOOKUP(PaymentFrqcy,Mapping!A:B,2,FALSE),LoanAmount,,VLOOKUP(PaymentsDue,Mapping!$A:$B,2,FALSE)))</f>
        <v/>
      </c>
      <c r="H2221" s="62" t="str">
        <f>IF(A2221="","",IPMT(E2221,A2221,Duration*VLOOKUP(PaymentFrqcy,Mapping!$A:$B,2,FALSE),LoanAmount,,VLOOKUP(PaymentsDue,Mapping!$A:$B,2,FALSE)))</f>
        <v/>
      </c>
      <c r="I2221" s="58" t="str">
        <f t="shared" si="201"/>
        <v/>
      </c>
      <c r="J2221" s="12" t="str">
        <f t="shared" si="202"/>
        <v/>
      </c>
      <c r="K2221" s="78" t="str">
        <f t="shared" si="203"/>
        <v/>
      </c>
    </row>
    <row r="2222" spans="1:11" x14ac:dyDescent="0.2">
      <c r="A2222" s="12" t="str">
        <f>IFERROR(IF(A2221+1&lt;=Duration*VLOOKUP(PaymentFrqcy,Mapping!A:B,2,FALSE),A2221+1,""),"")</f>
        <v/>
      </c>
      <c r="B2222" s="58" t="str">
        <f t="shared" si="204"/>
        <v/>
      </c>
      <c r="C2222" s="59" t="str">
        <f t="shared" ref="C2222:C2285" si="205">IF(AND(A2222&lt;&gt;"",PaymentFrqcy="Monthly"),DATE(YEAR(C2221),MONTH(C2221)+1,DAY(C2221)),IF(AND(A2222&lt;&gt;"",PaymentFrqcy="Quarterly"),DATE(YEAR(C2221),MONTH(C2221)+3,DAY(C2221)),IF(AND(A2222&lt;&gt;"",PaymentFrqcy="Semi-Annually"),DATE(YEAR(C2221),MONTH(C2221)+6,DAY(C2221)),"")))</f>
        <v/>
      </c>
      <c r="D2222" s="60" t="str">
        <f t="shared" ref="D2222:D2285" si="206">IFERROR(YEAR(C2222),"")</f>
        <v/>
      </c>
      <c r="E2222" s="61" t="str">
        <f>IF(A2222="","",InterestRate/VLOOKUP(PaymentFrqcy,Mapping!$A:$B,2,FALSE))</f>
        <v/>
      </c>
      <c r="F2222" s="62" t="str">
        <f>IF(A2222="","",PMT(E2222,Duration*VLOOKUP(PaymentFrqcy,Mapping!A:B,2,FALSE),LoanAmount,,VLOOKUP(PaymentsDue,Mapping!$A:$B,2,FALSE)))</f>
        <v/>
      </c>
      <c r="G2222" s="62" t="str">
        <f>IF(A2222="","",PPMT(E2222,A2222,Duration*VLOOKUP(PaymentFrqcy,Mapping!A:B,2,FALSE),LoanAmount,,VLOOKUP(PaymentsDue,Mapping!$A:$B,2,FALSE)))</f>
        <v/>
      </c>
      <c r="H2222" s="62" t="str">
        <f>IF(A2222="","",IPMT(E2222,A2222,Duration*VLOOKUP(PaymentFrqcy,Mapping!$A:$B,2,FALSE),LoanAmount,,VLOOKUP(PaymentsDue,Mapping!$A:$B,2,FALSE)))</f>
        <v/>
      </c>
      <c r="I2222" s="58" t="str">
        <f t="shared" ref="I2222:I2285" si="207">IFERROR(B2222+G2222,"")</f>
        <v/>
      </c>
      <c r="J2222" s="12" t="str">
        <f t="shared" ref="J2222:J2285" si="208">IF(A2222="","",MONTH(C2222))</f>
        <v/>
      </c>
      <c r="K2222" s="78" t="str">
        <f t="shared" ref="K2222:K2285" si="209">IF(A2222="","",YEAR(C2222))</f>
        <v/>
      </c>
    </row>
    <row r="2223" spans="1:11" x14ac:dyDescent="0.2">
      <c r="A2223" s="12" t="str">
        <f>IFERROR(IF(A2222+1&lt;=Duration*VLOOKUP(PaymentFrqcy,Mapping!A:B,2,FALSE),A2222+1,""),"")</f>
        <v/>
      </c>
      <c r="B2223" s="58" t="str">
        <f t="shared" si="204"/>
        <v/>
      </c>
      <c r="C2223" s="59" t="str">
        <f t="shared" si="205"/>
        <v/>
      </c>
      <c r="D2223" s="60" t="str">
        <f t="shared" si="206"/>
        <v/>
      </c>
      <c r="E2223" s="61" t="str">
        <f>IF(A2223="","",InterestRate/VLOOKUP(PaymentFrqcy,Mapping!$A:$B,2,FALSE))</f>
        <v/>
      </c>
      <c r="F2223" s="62" t="str">
        <f>IF(A2223="","",PMT(E2223,Duration*VLOOKUP(PaymentFrqcy,Mapping!A:B,2,FALSE),LoanAmount,,VLOOKUP(PaymentsDue,Mapping!$A:$B,2,FALSE)))</f>
        <v/>
      </c>
      <c r="G2223" s="62" t="str">
        <f>IF(A2223="","",PPMT(E2223,A2223,Duration*VLOOKUP(PaymentFrqcy,Mapping!A:B,2,FALSE),LoanAmount,,VLOOKUP(PaymentsDue,Mapping!$A:$B,2,FALSE)))</f>
        <v/>
      </c>
      <c r="H2223" s="62" t="str">
        <f>IF(A2223="","",IPMT(E2223,A2223,Duration*VLOOKUP(PaymentFrqcy,Mapping!$A:$B,2,FALSE),LoanAmount,,VLOOKUP(PaymentsDue,Mapping!$A:$B,2,FALSE)))</f>
        <v/>
      </c>
      <c r="I2223" s="58" t="str">
        <f t="shared" si="207"/>
        <v/>
      </c>
      <c r="J2223" s="12" t="str">
        <f t="shared" si="208"/>
        <v/>
      </c>
      <c r="K2223" s="78" t="str">
        <f t="shared" si="209"/>
        <v/>
      </c>
    </row>
    <row r="2224" spans="1:11" x14ac:dyDescent="0.2">
      <c r="A2224" s="12" t="str">
        <f>IFERROR(IF(A2223+1&lt;=Duration*VLOOKUP(PaymentFrqcy,Mapping!A:B,2,FALSE),A2223+1,""),"")</f>
        <v/>
      </c>
      <c r="B2224" s="58" t="str">
        <f t="shared" si="204"/>
        <v/>
      </c>
      <c r="C2224" s="59" t="str">
        <f t="shared" si="205"/>
        <v/>
      </c>
      <c r="D2224" s="60" t="str">
        <f t="shared" si="206"/>
        <v/>
      </c>
      <c r="E2224" s="61" t="str">
        <f>IF(A2224="","",InterestRate/VLOOKUP(PaymentFrqcy,Mapping!$A:$B,2,FALSE))</f>
        <v/>
      </c>
      <c r="F2224" s="62" t="str">
        <f>IF(A2224="","",PMT(E2224,Duration*VLOOKUP(PaymentFrqcy,Mapping!A:B,2,FALSE),LoanAmount,,VLOOKUP(PaymentsDue,Mapping!$A:$B,2,FALSE)))</f>
        <v/>
      </c>
      <c r="G2224" s="62" t="str">
        <f>IF(A2224="","",PPMT(E2224,A2224,Duration*VLOOKUP(PaymentFrqcy,Mapping!A:B,2,FALSE),LoanAmount,,VLOOKUP(PaymentsDue,Mapping!$A:$B,2,FALSE)))</f>
        <v/>
      </c>
      <c r="H2224" s="62" t="str">
        <f>IF(A2224="","",IPMT(E2224,A2224,Duration*VLOOKUP(PaymentFrqcy,Mapping!$A:$B,2,FALSE),LoanAmount,,VLOOKUP(PaymentsDue,Mapping!$A:$B,2,FALSE)))</f>
        <v/>
      </c>
      <c r="I2224" s="58" t="str">
        <f t="shared" si="207"/>
        <v/>
      </c>
      <c r="J2224" s="12" t="str">
        <f t="shared" si="208"/>
        <v/>
      </c>
      <c r="K2224" s="78" t="str">
        <f t="shared" si="209"/>
        <v/>
      </c>
    </row>
    <row r="2225" spans="1:11" x14ac:dyDescent="0.2">
      <c r="A2225" s="12" t="str">
        <f>IFERROR(IF(A2224+1&lt;=Duration*VLOOKUP(PaymentFrqcy,Mapping!A:B,2,FALSE),A2224+1,""),"")</f>
        <v/>
      </c>
      <c r="B2225" s="58" t="str">
        <f t="shared" si="204"/>
        <v/>
      </c>
      <c r="C2225" s="59" t="str">
        <f t="shared" si="205"/>
        <v/>
      </c>
      <c r="D2225" s="60" t="str">
        <f t="shared" si="206"/>
        <v/>
      </c>
      <c r="E2225" s="61" t="str">
        <f>IF(A2225="","",InterestRate/VLOOKUP(PaymentFrqcy,Mapping!$A:$B,2,FALSE))</f>
        <v/>
      </c>
      <c r="F2225" s="62" t="str">
        <f>IF(A2225="","",PMT(E2225,Duration*VLOOKUP(PaymentFrqcy,Mapping!A:B,2,FALSE),LoanAmount,,VLOOKUP(PaymentsDue,Mapping!$A:$B,2,FALSE)))</f>
        <v/>
      </c>
      <c r="G2225" s="62" t="str">
        <f>IF(A2225="","",PPMT(E2225,A2225,Duration*VLOOKUP(PaymentFrqcy,Mapping!A:B,2,FALSE),LoanAmount,,VLOOKUP(PaymentsDue,Mapping!$A:$B,2,FALSE)))</f>
        <v/>
      </c>
      <c r="H2225" s="62" t="str">
        <f>IF(A2225="","",IPMT(E2225,A2225,Duration*VLOOKUP(PaymentFrqcy,Mapping!$A:$B,2,FALSE),LoanAmount,,VLOOKUP(PaymentsDue,Mapping!$A:$B,2,FALSE)))</f>
        <v/>
      </c>
      <c r="I2225" s="58" t="str">
        <f t="shared" si="207"/>
        <v/>
      </c>
      <c r="J2225" s="12" t="str">
        <f t="shared" si="208"/>
        <v/>
      </c>
      <c r="K2225" s="78" t="str">
        <f t="shared" si="209"/>
        <v/>
      </c>
    </row>
    <row r="2226" spans="1:11" x14ac:dyDescent="0.2">
      <c r="A2226" s="12" t="str">
        <f>IFERROR(IF(A2225+1&lt;=Duration*VLOOKUP(PaymentFrqcy,Mapping!A:B,2,FALSE),A2225+1,""),"")</f>
        <v/>
      </c>
      <c r="B2226" s="58" t="str">
        <f t="shared" si="204"/>
        <v/>
      </c>
      <c r="C2226" s="59" t="str">
        <f t="shared" si="205"/>
        <v/>
      </c>
      <c r="D2226" s="60" t="str">
        <f t="shared" si="206"/>
        <v/>
      </c>
      <c r="E2226" s="61" t="str">
        <f>IF(A2226="","",InterestRate/VLOOKUP(PaymentFrqcy,Mapping!$A:$B,2,FALSE))</f>
        <v/>
      </c>
      <c r="F2226" s="62" t="str">
        <f>IF(A2226="","",PMT(E2226,Duration*VLOOKUP(PaymentFrqcy,Mapping!A:B,2,FALSE),LoanAmount,,VLOOKUP(PaymentsDue,Mapping!$A:$B,2,FALSE)))</f>
        <v/>
      </c>
      <c r="G2226" s="62" t="str">
        <f>IF(A2226="","",PPMT(E2226,A2226,Duration*VLOOKUP(PaymentFrqcy,Mapping!A:B,2,FALSE),LoanAmount,,VLOOKUP(PaymentsDue,Mapping!$A:$B,2,FALSE)))</f>
        <v/>
      </c>
      <c r="H2226" s="62" t="str">
        <f>IF(A2226="","",IPMT(E2226,A2226,Duration*VLOOKUP(PaymentFrqcy,Mapping!$A:$B,2,FALSE),LoanAmount,,VLOOKUP(PaymentsDue,Mapping!$A:$B,2,FALSE)))</f>
        <v/>
      </c>
      <c r="I2226" s="58" t="str">
        <f t="shared" si="207"/>
        <v/>
      </c>
      <c r="J2226" s="12" t="str">
        <f t="shared" si="208"/>
        <v/>
      </c>
      <c r="K2226" s="78" t="str">
        <f t="shared" si="209"/>
        <v/>
      </c>
    </row>
    <row r="2227" spans="1:11" x14ac:dyDescent="0.2">
      <c r="A2227" s="12" t="str">
        <f>IFERROR(IF(A2226+1&lt;=Duration*VLOOKUP(PaymentFrqcy,Mapping!A:B,2,FALSE),A2226+1,""),"")</f>
        <v/>
      </c>
      <c r="B2227" s="58" t="str">
        <f t="shared" si="204"/>
        <v/>
      </c>
      <c r="C2227" s="59" t="str">
        <f t="shared" si="205"/>
        <v/>
      </c>
      <c r="D2227" s="60" t="str">
        <f t="shared" si="206"/>
        <v/>
      </c>
      <c r="E2227" s="61" t="str">
        <f>IF(A2227="","",InterestRate/VLOOKUP(PaymentFrqcy,Mapping!$A:$B,2,FALSE))</f>
        <v/>
      </c>
      <c r="F2227" s="62" t="str">
        <f>IF(A2227="","",PMT(E2227,Duration*VLOOKUP(PaymentFrqcy,Mapping!A:B,2,FALSE),LoanAmount,,VLOOKUP(PaymentsDue,Mapping!$A:$B,2,FALSE)))</f>
        <v/>
      </c>
      <c r="G2227" s="62" t="str">
        <f>IF(A2227="","",PPMT(E2227,A2227,Duration*VLOOKUP(PaymentFrqcy,Mapping!A:B,2,FALSE),LoanAmount,,VLOOKUP(PaymentsDue,Mapping!$A:$B,2,FALSE)))</f>
        <v/>
      </c>
      <c r="H2227" s="62" t="str">
        <f>IF(A2227="","",IPMT(E2227,A2227,Duration*VLOOKUP(PaymentFrqcy,Mapping!$A:$B,2,FALSE),LoanAmount,,VLOOKUP(PaymentsDue,Mapping!$A:$B,2,FALSE)))</f>
        <v/>
      </c>
      <c r="I2227" s="58" t="str">
        <f t="shared" si="207"/>
        <v/>
      </c>
      <c r="J2227" s="12" t="str">
        <f t="shared" si="208"/>
        <v/>
      </c>
      <c r="K2227" s="78" t="str">
        <f t="shared" si="209"/>
        <v/>
      </c>
    </row>
    <row r="2228" spans="1:11" x14ac:dyDescent="0.2">
      <c r="A2228" s="12" t="str">
        <f>IFERROR(IF(A2227+1&lt;=Duration*VLOOKUP(PaymentFrqcy,Mapping!A:B,2,FALSE),A2227+1,""),"")</f>
        <v/>
      </c>
      <c r="B2228" s="58" t="str">
        <f t="shared" ref="B2228:B2291" si="210">IFERROR(IF(ROUNDDOWN(I2227,0)=0,"",I2227),"")</f>
        <v/>
      </c>
      <c r="C2228" s="59" t="str">
        <f t="shared" si="205"/>
        <v/>
      </c>
      <c r="D2228" s="60" t="str">
        <f t="shared" si="206"/>
        <v/>
      </c>
      <c r="E2228" s="61" t="str">
        <f>IF(A2228="","",InterestRate/VLOOKUP(PaymentFrqcy,Mapping!$A:$B,2,FALSE))</f>
        <v/>
      </c>
      <c r="F2228" s="62" t="str">
        <f>IF(A2228="","",PMT(E2228,Duration*VLOOKUP(PaymentFrqcy,Mapping!A:B,2,FALSE),LoanAmount,,VLOOKUP(PaymentsDue,Mapping!$A:$B,2,FALSE)))</f>
        <v/>
      </c>
      <c r="G2228" s="62" t="str">
        <f>IF(A2228="","",PPMT(E2228,A2228,Duration*VLOOKUP(PaymentFrqcy,Mapping!A:B,2,FALSE),LoanAmount,,VLOOKUP(PaymentsDue,Mapping!$A:$B,2,FALSE)))</f>
        <v/>
      </c>
      <c r="H2228" s="62" t="str">
        <f>IF(A2228="","",IPMT(E2228,A2228,Duration*VLOOKUP(PaymentFrqcy,Mapping!$A:$B,2,FALSE),LoanAmount,,VLOOKUP(PaymentsDue,Mapping!$A:$B,2,FALSE)))</f>
        <v/>
      </c>
      <c r="I2228" s="58" t="str">
        <f t="shared" si="207"/>
        <v/>
      </c>
      <c r="J2228" s="12" t="str">
        <f t="shared" si="208"/>
        <v/>
      </c>
      <c r="K2228" s="78" t="str">
        <f t="shared" si="209"/>
        <v/>
      </c>
    </row>
    <row r="2229" spans="1:11" x14ac:dyDescent="0.2">
      <c r="A2229" s="12" t="str">
        <f>IFERROR(IF(A2228+1&lt;=Duration*VLOOKUP(PaymentFrqcy,Mapping!A:B,2,FALSE),A2228+1,""),"")</f>
        <v/>
      </c>
      <c r="B2229" s="58" t="str">
        <f t="shared" si="210"/>
        <v/>
      </c>
      <c r="C2229" s="59" t="str">
        <f t="shared" si="205"/>
        <v/>
      </c>
      <c r="D2229" s="60" t="str">
        <f t="shared" si="206"/>
        <v/>
      </c>
      <c r="E2229" s="61" t="str">
        <f>IF(A2229="","",InterestRate/VLOOKUP(PaymentFrqcy,Mapping!$A:$B,2,FALSE))</f>
        <v/>
      </c>
      <c r="F2229" s="62" t="str">
        <f>IF(A2229="","",PMT(E2229,Duration*VLOOKUP(PaymentFrqcy,Mapping!A:B,2,FALSE),LoanAmount,,VLOOKUP(PaymentsDue,Mapping!$A:$B,2,FALSE)))</f>
        <v/>
      </c>
      <c r="G2229" s="62" t="str">
        <f>IF(A2229="","",PPMT(E2229,A2229,Duration*VLOOKUP(PaymentFrqcy,Mapping!A:B,2,FALSE),LoanAmount,,VLOOKUP(PaymentsDue,Mapping!$A:$B,2,FALSE)))</f>
        <v/>
      </c>
      <c r="H2229" s="62" t="str">
        <f>IF(A2229="","",IPMT(E2229,A2229,Duration*VLOOKUP(PaymentFrqcy,Mapping!$A:$B,2,FALSE),LoanAmount,,VLOOKUP(PaymentsDue,Mapping!$A:$B,2,FALSE)))</f>
        <v/>
      </c>
      <c r="I2229" s="58" t="str">
        <f t="shared" si="207"/>
        <v/>
      </c>
      <c r="J2229" s="12" t="str">
        <f t="shared" si="208"/>
        <v/>
      </c>
      <c r="K2229" s="78" t="str">
        <f t="shared" si="209"/>
        <v/>
      </c>
    </row>
    <row r="2230" spans="1:11" x14ac:dyDescent="0.2">
      <c r="A2230" s="12" t="str">
        <f>IFERROR(IF(A2229+1&lt;=Duration*VLOOKUP(PaymentFrqcy,Mapping!A:B,2,FALSE),A2229+1,""),"")</f>
        <v/>
      </c>
      <c r="B2230" s="58" t="str">
        <f t="shared" si="210"/>
        <v/>
      </c>
      <c r="C2230" s="59" t="str">
        <f t="shared" si="205"/>
        <v/>
      </c>
      <c r="D2230" s="60" t="str">
        <f t="shared" si="206"/>
        <v/>
      </c>
      <c r="E2230" s="61" t="str">
        <f>IF(A2230="","",InterestRate/VLOOKUP(PaymentFrqcy,Mapping!$A:$B,2,FALSE))</f>
        <v/>
      </c>
      <c r="F2230" s="62" t="str">
        <f>IF(A2230="","",PMT(E2230,Duration*VLOOKUP(PaymentFrqcy,Mapping!A:B,2,FALSE),LoanAmount,,VLOOKUP(PaymentsDue,Mapping!$A:$B,2,FALSE)))</f>
        <v/>
      </c>
      <c r="G2230" s="62" t="str">
        <f>IF(A2230="","",PPMT(E2230,A2230,Duration*VLOOKUP(PaymentFrqcy,Mapping!A:B,2,FALSE),LoanAmount,,VLOOKUP(PaymentsDue,Mapping!$A:$B,2,FALSE)))</f>
        <v/>
      </c>
      <c r="H2230" s="62" t="str">
        <f>IF(A2230="","",IPMT(E2230,A2230,Duration*VLOOKUP(PaymentFrqcy,Mapping!$A:$B,2,FALSE),LoanAmount,,VLOOKUP(PaymentsDue,Mapping!$A:$B,2,FALSE)))</f>
        <v/>
      </c>
      <c r="I2230" s="58" t="str">
        <f t="shared" si="207"/>
        <v/>
      </c>
      <c r="J2230" s="12" t="str">
        <f t="shared" si="208"/>
        <v/>
      </c>
      <c r="K2230" s="78" t="str">
        <f t="shared" si="209"/>
        <v/>
      </c>
    </row>
    <row r="2231" spans="1:11" x14ac:dyDescent="0.2">
      <c r="A2231" s="12" t="str">
        <f>IFERROR(IF(A2230+1&lt;=Duration*VLOOKUP(PaymentFrqcy,Mapping!A:B,2,FALSE),A2230+1,""),"")</f>
        <v/>
      </c>
      <c r="B2231" s="58" t="str">
        <f t="shared" si="210"/>
        <v/>
      </c>
      <c r="C2231" s="59" t="str">
        <f t="shared" si="205"/>
        <v/>
      </c>
      <c r="D2231" s="60" t="str">
        <f t="shared" si="206"/>
        <v/>
      </c>
      <c r="E2231" s="61" t="str">
        <f>IF(A2231="","",InterestRate/VLOOKUP(PaymentFrqcy,Mapping!$A:$B,2,FALSE))</f>
        <v/>
      </c>
      <c r="F2231" s="62" t="str">
        <f>IF(A2231="","",PMT(E2231,Duration*VLOOKUP(PaymentFrqcy,Mapping!A:B,2,FALSE),LoanAmount,,VLOOKUP(PaymentsDue,Mapping!$A:$B,2,FALSE)))</f>
        <v/>
      </c>
      <c r="G2231" s="62" t="str">
        <f>IF(A2231="","",PPMT(E2231,A2231,Duration*VLOOKUP(PaymentFrqcy,Mapping!A:B,2,FALSE),LoanAmount,,VLOOKUP(PaymentsDue,Mapping!$A:$B,2,FALSE)))</f>
        <v/>
      </c>
      <c r="H2231" s="62" t="str">
        <f>IF(A2231="","",IPMT(E2231,A2231,Duration*VLOOKUP(PaymentFrqcy,Mapping!$A:$B,2,FALSE),LoanAmount,,VLOOKUP(PaymentsDue,Mapping!$A:$B,2,FALSE)))</f>
        <v/>
      </c>
      <c r="I2231" s="58" t="str">
        <f t="shared" si="207"/>
        <v/>
      </c>
      <c r="J2231" s="12" t="str">
        <f t="shared" si="208"/>
        <v/>
      </c>
      <c r="K2231" s="78" t="str">
        <f t="shared" si="209"/>
        <v/>
      </c>
    </row>
    <row r="2232" spans="1:11" x14ac:dyDescent="0.2">
      <c r="A2232" s="12" t="str">
        <f>IFERROR(IF(A2231+1&lt;=Duration*VLOOKUP(PaymentFrqcy,Mapping!A:B,2,FALSE),A2231+1,""),"")</f>
        <v/>
      </c>
      <c r="B2232" s="58" t="str">
        <f t="shared" si="210"/>
        <v/>
      </c>
      <c r="C2232" s="59" t="str">
        <f t="shared" si="205"/>
        <v/>
      </c>
      <c r="D2232" s="60" t="str">
        <f t="shared" si="206"/>
        <v/>
      </c>
      <c r="E2232" s="61" t="str">
        <f>IF(A2232="","",InterestRate/VLOOKUP(PaymentFrqcy,Mapping!$A:$B,2,FALSE))</f>
        <v/>
      </c>
      <c r="F2232" s="62" t="str">
        <f>IF(A2232="","",PMT(E2232,Duration*VLOOKUP(PaymentFrqcy,Mapping!A:B,2,FALSE),LoanAmount,,VLOOKUP(PaymentsDue,Mapping!$A:$B,2,FALSE)))</f>
        <v/>
      </c>
      <c r="G2232" s="62" t="str">
        <f>IF(A2232="","",PPMT(E2232,A2232,Duration*VLOOKUP(PaymentFrqcy,Mapping!A:B,2,FALSE),LoanAmount,,VLOOKUP(PaymentsDue,Mapping!$A:$B,2,FALSE)))</f>
        <v/>
      </c>
      <c r="H2232" s="62" t="str">
        <f>IF(A2232="","",IPMT(E2232,A2232,Duration*VLOOKUP(PaymentFrqcy,Mapping!$A:$B,2,FALSE),LoanAmount,,VLOOKUP(PaymentsDue,Mapping!$A:$B,2,FALSE)))</f>
        <v/>
      </c>
      <c r="I2232" s="58" t="str">
        <f t="shared" si="207"/>
        <v/>
      </c>
      <c r="J2232" s="12" t="str">
        <f t="shared" si="208"/>
        <v/>
      </c>
      <c r="K2232" s="78" t="str">
        <f t="shared" si="209"/>
        <v/>
      </c>
    </row>
    <row r="2233" spans="1:11" x14ac:dyDescent="0.2">
      <c r="A2233" s="12" t="str">
        <f>IFERROR(IF(A2232+1&lt;=Duration*VLOOKUP(PaymentFrqcy,Mapping!A:B,2,FALSE),A2232+1,""),"")</f>
        <v/>
      </c>
      <c r="B2233" s="58" t="str">
        <f t="shared" si="210"/>
        <v/>
      </c>
      <c r="C2233" s="59" t="str">
        <f t="shared" si="205"/>
        <v/>
      </c>
      <c r="D2233" s="60" t="str">
        <f t="shared" si="206"/>
        <v/>
      </c>
      <c r="E2233" s="61" t="str">
        <f>IF(A2233="","",InterestRate/VLOOKUP(PaymentFrqcy,Mapping!$A:$B,2,FALSE))</f>
        <v/>
      </c>
      <c r="F2233" s="62" t="str">
        <f>IF(A2233="","",PMT(E2233,Duration*VLOOKUP(PaymentFrqcy,Mapping!A:B,2,FALSE),LoanAmount,,VLOOKUP(PaymentsDue,Mapping!$A:$B,2,FALSE)))</f>
        <v/>
      </c>
      <c r="G2233" s="62" t="str">
        <f>IF(A2233="","",PPMT(E2233,A2233,Duration*VLOOKUP(PaymentFrqcy,Mapping!A:B,2,FALSE),LoanAmount,,VLOOKUP(PaymentsDue,Mapping!$A:$B,2,FALSE)))</f>
        <v/>
      </c>
      <c r="H2233" s="62" t="str">
        <f>IF(A2233="","",IPMT(E2233,A2233,Duration*VLOOKUP(PaymentFrqcy,Mapping!$A:$B,2,FALSE),LoanAmount,,VLOOKUP(PaymentsDue,Mapping!$A:$B,2,FALSE)))</f>
        <v/>
      </c>
      <c r="I2233" s="58" t="str">
        <f t="shared" si="207"/>
        <v/>
      </c>
      <c r="J2233" s="12" t="str">
        <f t="shared" si="208"/>
        <v/>
      </c>
      <c r="K2233" s="78" t="str">
        <f t="shared" si="209"/>
        <v/>
      </c>
    </row>
    <row r="2234" spans="1:11" x14ac:dyDescent="0.2">
      <c r="A2234" s="12" t="str">
        <f>IFERROR(IF(A2233+1&lt;=Duration*VLOOKUP(PaymentFrqcy,Mapping!A:B,2,FALSE),A2233+1,""),"")</f>
        <v/>
      </c>
      <c r="B2234" s="58" t="str">
        <f t="shared" si="210"/>
        <v/>
      </c>
      <c r="C2234" s="59" t="str">
        <f t="shared" si="205"/>
        <v/>
      </c>
      <c r="D2234" s="60" t="str">
        <f t="shared" si="206"/>
        <v/>
      </c>
      <c r="E2234" s="61" t="str">
        <f>IF(A2234="","",InterestRate/VLOOKUP(PaymentFrqcy,Mapping!$A:$B,2,FALSE))</f>
        <v/>
      </c>
      <c r="F2234" s="62" t="str">
        <f>IF(A2234="","",PMT(E2234,Duration*VLOOKUP(PaymentFrqcy,Mapping!A:B,2,FALSE),LoanAmount,,VLOOKUP(PaymentsDue,Mapping!$A:$B,2,FALSE)))</f>
        <v/>
      </c>
      <c r="G2234" s="62" t="str">
        <f>IF(A2234="","",PPMT(E2234,A2234,Duration*VLOOKUP(PaymentFrqcy,Mapping!A:B,2,FALSE),LoanAmount,,VLOOKUP(PaymentsDue,Mapping!$A:$B,2,FALSE)))</f>
        <v/>
      </c>
      <c r="H2234" s="62" t="str">
        <f>IF(A2234="","",IPMT(E2234,A2234,Duration*VLOOKUP(PaymentFrqcy,Mapping!$A:$B,2,FALSE),LoanAmount,,VLOOKUP(PaymentsDue,Mapping!$A:$B,2,FALSE)))</f>
        <v/>
      </c>
      <c r="I2234" s="58" t="str">
        <f t="shared" si="207"/>
        <v/>
      </c>
      <c r="J2234" s="12" t="str">
        <f t="shared" si="208"/>
        <v/>
      </c>
      <c r="K2234" s="78" t="str">
        <f t="shared" si="209"/>
        <v/>
      </c>
    </row>
    <row r="2235" spans="1:11" x14ac:dyDescent="0.2">
      <c r="A2235" s="12" t="str">
        <f>IFERROR(IF(A2234+1&lt;=Duration*VLOOKUP(PaymentFrqcy,Mapping!A:B,2,FALSE),A2234+1,""),"")</f>
        <v/>
      </c>
      <c r="B2235" s="58" t="str">
        <f t="shared" si="210"/>
        <v/>
      </c>
      <c r="C2235" s="59" t="str">
        <f t="shared" si="205"/>
        <v/>
      </c>
      <c r="D2235" s="60" t="str">
        <f t="shared" si="206"/>
        <v/>
      </c>
      <c r="E2235" s="61" t="str">
        <f>IF(A2235="","",InterestRate/VLOOKUP(PaymentFrqcy,Mapping!$A:$B,2,FALSE))</f>
        <v/>
      </c>
      <c r="F2235" s="62" t="str">
        <f>IF(A2235="","",PMT(E2235,Duration*VLOOKUP(PaymentFrqcy,Mapping!A:B,2,FALSE),LoanAmount,,VLOOKUP(PaymentsDue,Mapping!$A:$B,2,FALSE)))</f>
        <v/>
      </c>
      <c r="G2235" s="62" t="str">
        <f>IF(A2235="","",PPMT(E2235,A2235,Duration*VLOOKUP(PaymentFrqcy,Mapping!A:B,2,FALSE),LoanAmount,,VLOOKUP(PaymentsDue,Mapping!$A:$B,2,FALSE)))</f>
        <v/>
      </c>
      <c r="H2235" s="62" t="str">
        <f>IF(A2235="","",IPMT(E2235,A2235,Duration*VLOOKUP(PaymentFrqcy,Mapping!$A:$B,2,FALSE),LoanAmount,,VLOOKUP(PaymentsDue,Mapping!$A:$B,2,FALSE)))</f>
        <v/>
      </c>
      <c r="I2235" s="58" t="str">
        <f t="shared" si="207"/>
        <v/>
      </c>
      <c r="J2235" s="12" t="str">
        <f t="shared" si="208"/>
        <v/>
      </c>
      <c r="K2235" s="78" t="str">
        <f t="shared" si="209"/>
        <v/>
      </c>
    </row>
    <row r="2236" spans="1:11" x14ac:dyDescent="0.2">
      <c r="A2236" s="12" t="str">
        <f>IFERROR(IF(A2235+1&lt;=Duration*VLOOKUP(PaymentFrqcy,Mapping!A:B,2,FALSE),A2235+1,""),"")</f>
        <v/>
      </c>
      <c r="B2236" s="58" t="str">
        <f t="shared" si="210"/>
        <v/>
      </c>
      <c r="C2236" s="59" t="str">
        <f t="shared" si="205"/>
        <v/>
      </c>
      <c r="D2236" s="60" t="str">
        <f t="shared" si="206"/>
        <v/>
      </c>
      <c r="E2236" s="61" t="str">
        <f>IF(A2236="","",InterestRate/VLOOKUP(PaymentFrqcy,Mapping!$A:$B,2,FALSE))</f>
        <v/>
      </c>
      <c r="F2236" s="62" t="str">
        <f>IF(A2236="","",PMT(E2236,Duration*VLOOKUP(PaymentFrqcy,Mapping!A:B,2,FALSE),LoanAmount,,VLOOKUP(PaymentsDue,Mapping!$A:$B,2,FALSE)))</f>
        <v/>
      </c>
      <c r="G2236" s="62" t="str">
        <f>IF(A2236="","",PPMT(E2236,A2236,Duration*VLOOKUP(PaymentFrqcy,Mapping!A:B,2,FALSE),LoanAmount,,VLOOKUP(PaymentsDue,Mapping!$A:$B,2,FALSE)))</f>
        <v/>
      </c>
      <c r="H2236" s="62" t="str">
        <f>IF(A2236="","",IPMT(E2236,A2236,Duration*VLOOKUP(PaymentFrqcy,Mapping!$A:$B,2,FALSE),LoanAmount,,VLOOKUP(PaymentsDue,Mapping!$A:$B,2,FALSE)))</f>
        <v/>
      </c>
      <c r="I2236" s="58" t="str">
        <f t="shared" si="207"/>
        <v/>
      </c>
      <c r="J2236" s="12" t="str">
        <f t="shared" si="208"/>
        <v/>
      </c>
      <c r="K2236" s="78" t="str">
        <f t="shared" si="209"/>
        <v/>
      </c>
    </row>
    <row r="2237" spans="1:11" x14ac:dyDescent="0.2">
      <c r="A2237" s="12" t="str">
        <f>IFERROR(IF(A2236+1&lt;=Duration*VLOOKUP(PaymentFrqcy,Mapping!A:B,2,FALSE),A2236+1,""),"")</f>
        <v/>
      </c>
      <c r="B2237" s="58" t="str">
        <f t="shared" si="210"/>
        <v/>
      </c>
      <c r="C2237" s="59" t="str">
        <f t="shared" si="205"/>
        <v/>
      </c>
      <c r="D2237" s="60" t="str">
        <f t="shared" si="206"/>
        <v/>
      </c>
      <c r="E2237" s="61" t="str">
        <f>IF(A2237="","",InterestRate/VLOOKUP(PaymentFrqcy,Mapping!$A:$B,2,FALSE))</f>
        <v/>
      </c>
      <c r="F2237" s="62" t="str">
        <f>IF(A2237="","",PMT(E2237,Duration*VLOOKUP(PaymentFrqcy,Mapping!A:B,2,FALSE),LoanAmount,,VLOOKUP(PaymentsDue,Mapping!$A:$B,2,FALSE)))</f>
        <v/>
      </c>
      <c r="G2237" s="62" t="str">
        <f>IF(A2237="","",PPMT(E2237,A2237,Duration*VLOOKUP(PaymentFrqcy,Mapping!A:B,2,FALSE),LoanAmount,,VLOOKUP(PaymentsDue,Mapping!$A:$B,2,FALSE)))</f>
        <v/>
      </c>
      <c r="H2237" s="62" t="str">
        <f>IF(A2237="","",IPMT(E2237,A2237,Duration*VLOOKUP(PaymentFrqcy,Mapping!$A:$B,2,FALSE),LoanAmount,,VLOOKUP(PaymentsDue,Mapping!$A:$B,2,FALSE)))</f>
        <v/>
      </c>
      <c r="I2237" s="58" t="str">
        <f t="shared" si="207"/>
        <v/>
      </c>
      <c r="J2237" s="12" t="str">
        <f t="shared" si="208"/>
        <v/>
      </c>
      <c r="K2237" s="78" t="str">
        <f t="shared" si="209"/>
        <v/>
      </c>
    </row>
    <row r="2238" spans="1:11" x14ac:dyDescent="0.2">
      <c r="A2238" s="12" t="str">
        <f>IFERROR(IF(A2237+1&lt;=Duration*VLOOKUP(PaymentFrqcy,Mapping!A:B,2,FALSE),A2237+1,""),"")</f>
        <v/>
      </c>
      <c r="B2238" s="58" t="str">
        <f t="shared" si="210"/>
        <v/>
      </c>
      <c r="C2238" s="59" t="str">
        <f t="shared" si="205"/>
        <v/>
      </c>
      <c r="D2238" s="60" t="str">
        <f t="shared" si="206"/>
        <v/>
      </c>
      <c r="E2238" s="61" t="str">
        <f>IF(A2238="","",InterestRate/VLOOKUP(PaymentFrqcy,Mapping!$A:$B,2,FALSE))</f>
        <v/>
      </c>
      <c r="F2238" s="62" t="str">
        <f>IF(A2238="","",PMT(E2238,Duration*VLOOKUP(PaymentFrqcy,Mapping!A:B,2,FALSE),LoanAmount,,VLOOKUP(PaymentsDue,Mapping!$A:$B,2,FALSE)))</f>
        <v/>
      </c>
      <c r="G2238" s="62" t="str">
        <f>IF(A2238="","",PPMT(E2238,A2238,Duration*VLOOKUP(PaymentFrqcy,Mapping!A:B,2,FALSE),LoanAmount,,VLOOKUP(PaymentsDue,Mapping!$A:$B,2,FALSE)))</f>
        <v/>
      </c>
      <c r="H2238" s="62" t="str">
        <f>IF(A2238="","",IPMT(E2238,A2238,Duration*VLOOKUP(PaymentFrqcy,Mapping!$A:$B,2,FALSE),LoanAmount,,VLOOKUP(PaymentsDue,Mapping!$A:$B,2,FALSE)))</f>
        <v/>
      </c>
      <c r="I2238" s="58" t="str">
        <f t="shared" si="207"/>
        <v/>
      </c>
      <c r="J2238" s="12" t="str">
        <f t="shared" si="208"/>
        <v/>
      </c>
      <c r="K2238" s="78" t="str">
        <f t="shared" si="209"/>
        <v/>
      </c>
    </row>
    <row r="2239" spans="1:11" x14ac:dyDescent="0.2">
      <c r="A2239" s="12" t="str">
        <f>IFERROR(IF(A2238+1&lt;=Duration*VLOOKUP(PaymentFrqcy,Mapping!A:B,2,FALSE),A2238+1,""),"")</f>
        <v/>
      </c>
      <c r="B2239" s="58" t="str">
        <f t="shared" si="210"/>
        <v/>
      </c>
      <c r="C2239" s="59" t="str">
        <f t="shared" si="205"/>
        <v/>
      </c>
      <c r="D2239" s="60" t="str">
        <f t="shared" si="206"/>
        <v/>
      </c>
      <c r="E2239" s="61" t="str">
        <f>IF(A2239="","",InterestRate/VLOOKUP(PaymentFrqcy,Mapping!$A:$B,2,FALSE))</f>
        <v/>
      </c>
      <c r="F2239" s="62" t="str">
        <f>IF(A2239="","",PMT(E2239,Duration*VLOOKUP(PaymentFrqcy,Mapping!A:B,2,FALSE),LoanAmount,,VLOOKUP(PaymentsDue,Mapping!$A:$B,2,FALSE)))</f>
        <v/>
      </c>
      <c r="G2239" s="62" t="str">
        <f>IF(A2239="","",PPMT(E2239,A2239,Duration*VLOOKUP(PaymentFrqcy,Mapping!A:B,2,FALSE),LoanAmount,,VLOOKUP(PaymentsDue,Mapping!$A:$B,2,FALSE)))</f>
        <v/>
      </c>
      <c r="H2239" s="62" t="str">
        <f>IF(A2239="","",IPMT(E2239,A2239,Duration*VLOOKUP(PaymentFrqcy,Mapping!$A:$B,2,FALSE),LoanAmount,,VLOOKUP(PaymentsDue,Mapping!$A:$B,2,FALSE)))</f>
        <v/>
      </c>
      <c r="I2239" s="58" t="str">
        <f t="shared" si="207"/>
        <v/>
      </c>
      <c r="J2239" s="12" t="str">
        <f t="shared" si="208"/>
        <v/>
      </c>
      <c r="K2239" s="78" t="str">
        <f t="shared" si="209"/>
        <v/>
      </c>
    </row>
    <row r="2240" spans="1:11" x14ac:dyDescent="0.2">
      <c r="A2240" s="12" t="str">
        <f>IFERROR(IF(A2239+1&lt;=Duration*VLOOKUP(PaymentFrqcy,Mapping!A:B,2,FALSE),A2239+1,""),"")</f>
        <v/>
      </c>
      <c r="B2240" s="58" t="str">
        <f t="shared" si="210"/>
        <v/>
      </c>
      <c r="C2240" s="59" t="str">
        <f t="shared" si="205"/>
        <v/>
      </c>
      <c r="D2240" s="60" t="str">
        <f t="shared" si="206"/>
        <v/>
      </c>
      <c r="E2240" s="61" t="str">
        <f>IF(A2240="","",InterestRate/VLOOKUP(PaymentFrqcy,Mapping!$A:$B,2,FALSE))</f>
        <v/>
      </c>
      <c r="F2240" s="62" t="str">
        <f>IF(A2240="","",PMT(E2240,Duration*VLOOKUP(PaymentFrqcy,Mapping!A:B,2,FALSE),LoanAmount,,VLOOKUP(PaymentsDue,Mapping!$A:$B,2,FALSE)))</f>
        <v/>
      </c>
      <c r="G2240" s="62" t="str">
        <f>IF(A2240="","",PPMT(E2240,A2240,Duration*VLOOKUP(PaymentFrqcy,Mapping!A:B,2,FALSE),LoanAmount,,VLOOKUP(PaymentsDue,Mapping!$A:$B,2,FALSE)))</f>
        <v/>
      </c>
      <c r="H2240" s="62" t="str">
        <f>IF(A2240="","",IPMT(E2240,A2240,Duration*VLOOKUP(PaymentFrqcy,Mapping!$A:$B,2,FALSE),LoanAmount,,VLOOKUP(PaymentsDue,Mapping!$A:$B,2,FALSE)))</f>
        <v/>
      </c>
      <c r="I2240" s="58" t="str">
        <f t="shared" si="207"/>
        <v/>
      </c>
      <c r="J2240" s="12" t="str">
        <f t="shared" si="208"/>
        <v/>
      </c>
      <c r="K2240" s="78" t="str">
        <f t="shared" si="209"/>
        <v/>
      </c>
    </row>
    <row r="2241" spans="1:11" x14ac:dyDescent="0.2">
      <c r="A2241" s="12" t="str">
        <f>IFERROR(IF(A2240+1&lt;=Duration*VLOOKUP(PaymentFrqcy,Mapping!A:B,2,FALSE),A2240+1,""),"")</f>
        <v/>
      </c>
      <c r="B2241" s="58" t="str">
        <f t="shared" si="210"/>
        <v/>
      </c>
      <c r="C2241" s="59" t="str">
        <f t="shared" si="205"/>
        <v/>
      </c>
      <c r="D2241" s="60" t="str">
        <f t="shared" si="206"/>
        <v/>
      </c>
      <c r="E2241" s="61" t="str">
        <f>IF(A2241="","",InterestRate/VLOOKUP(PaymentFrqcy,Mapping!$A:$B,2,FALSE))</f>
        <v/>
      </c>
      <c r="F2241" s="62" t="str">
        <f>IF(A2241="","",PMT(E2241,Duration*VLOOKUP(PaymentFrqcy,Mapping!A:B,2,FALSE),LoanAmount,,VLOOKUP(PaymentsDue,Mapping!$A:$B,2,FALSE)))</f>
        <v/>
      </c>
      <c r="G2241" s="62" t="str">
        <f>IF(A2241="","",PPMT(E2241,A2241,Duration*VLOOKUP(PaymentFrqcy,Mapping!A:B,2,FALSE),LoanAmount,,VLOOKUP(PaymentsDue,Mapping!$A:$B,2,FALSE)))</f>
        <v/>
      </c>
      <c r="H2241" s="62" t="str">
        <f>IF(A2241="","",IPMT(E2241,A2241,Duration*VLOOKUP(PaymentFrqcy,Mapping!$A:$B,2,FALSE),LoanAmount,,VLOOKUP(PaymentsDue,Mapping!$A:$B,2,FALSE)))</f>
        <v/>
      </c>
      <c r="I2241" s="58" t="str">
        <f t="shared" si="207"/>
        <v/>
      </c>
      <c r="J2241" s="12" t="str">
        <f t="shared" si="208"/>
        <v/>
      </c>
      <c r="K2241" s="78" t="str">
        <f t="shared" si="209"/>
        <v/>
      </c>
    </row>
    <row r="2242" spans="1:11" x14ac:dyDescent="0.2">
      <c r="A2242" s="12" t="str">
        <f>IFERROR(IF(A2241+1&lt;=Duration*VLOOKUP(PaymentFrqcy,Mapping!A:B,2,FALSE),A2241+1,""),"")</f>
        <v/>
      </c>
      <c r="B2242" s="58" t="str">
        <f t="shared" si="210"/>
        <v/>
      </c>
      <c r="C2242" s="59" t="str">
        <f t="shared" si="205"/>
        <v/>
      </c>
      <c r="D2242" s="60" t="str">
        <f t="shared" si="206"/>
        <v/>
      </c>
      <c r="E2242" s="61" t="str">
        <f>IF(A2242="","",InterestRate/VLOOKUP(PaymentFrqcy,Mapping!$A:$B,2,FALSE))</f>
        <v/>
      </c>
      <c r="F2242" s="62" t="str">
        <f>IF(A2242="","",PMT(E2242,Duration*VLOOKUP(PaymentFrqcy,Mapping!A:B,2,FALSE),LoanAmount,,VLOOKUP(PaymentsDue,Mapping!$A:$B,2,FALSE)))</f>
        <v/>
      </c>
      <c r="G2242" s="62" t="str">
        <f>IF(A2242="","",PPMT(E2242,A2242,Duration*VLOOKUP(PaymentFrqcy,Mapping!A:B,2,FALSE),LoanAmount,,VLOOKUP(PaymentsDue,Mapping!$A:$B,2,FALSE)))</f>
        <v/>
      </c>
      <c r="H2242" s="62" t="str">
        <f>IF(A2242="","",IPMT(E2242,A2242,Duration*VLOOKUP(PaymentFrqcy,Mapping!$A:$B,2,FALSE),LoanAmount,,VLOOKUP(PaymentsDue,Mapping!$A:$B,2,FALSE)))</f>
        <v/>
      </c>
      <c r="I2242" s="58" t="str">
        <f t="shared" si="207"/>
        <v/>
      </c>
      <c r="J2242" s="12" t="str">
        <f t="shared" si="208"/>
        <v/>
      </c>
      <c r="K2242" s="78" t="str">
        <f t="shared" si="209"/>
        <v/>
      </c>
    </row>
    <row r="2243" spans="1:11" x14ac:dyDescent="0.2">
      <c r="A2243" s="12" t="str">
        <f>IFERROR(IF(A2242+1&lt;=Duration*VLOOKUP(PaymentFrqcy,Mapping!A:B,2,FALSE),A2242+1,""),"")</f>
        <v/>
      </c>
      <c r="B2243" s="58" t="str">
        <f t="shared" si="210"/>
        <v/>
      </c>
      <c r="C2243" s="59" t="str">
        <f t="shared" si="205"/>
        <v/>
      </c>
      <c r="D2243" s="60" t="str">
        <f t="shared" si="206"/>
        <v/>
      </c>
      <c r="E2243" s="61" t="str">
        <f>IF(A2243="","",InterestRate/VLOOKUP(PaymentFrqcy,Mapping!$A:$B,2,FALSE))</f>
        <v/>
      </c>
      <c r="F2243" s="62" t="str">
        <f>IF(A2243="","",PMT(E2243,Duration*VLOOKUP(PaymentFrqcy,Mapping!A:B,2,FALSE),LoanAmount,,VLOOKUP(PaymentsDue,Mapping!$A:$B,2,FALSE)))</f>
        <v/>
      </c>
      <c r="G2243" s="62" t="str">
        <f>IF(A2243="","",PPMT(E2243,A2243,Duration*VLOOKUP(PaymentFrqcy,Mapping!A:B,2,FALSE),LoanAmount,,VLOOKUP(PaymentsDue,Mapping!$A:$B,2,FALSE)))</f>
        <v/>
      </c>
      <c r="H2243" s="62" t="str">
        <f>IF(A2243="","",IPMT(E2243,A2243,Duration*VLOOKUP(PaymentFrqcy,Mapping!$A:$B,2,FALSE),LoanAmount,,VLOOKUP(PaymentsDue,Mapping!$A:$B,2,FALSE)))</f>
        <v/>
      </c>
      <c r="I2243" s="58" t="str">
        <f t="shared" si="207"/>
        <v/>
      </c>
      <c r="J2243" s="12" t="str">
        <f t="shared" si="208"/>
        <v/>
      </c>
      <c r="K2243" s="78" t="str">
        <f t="shared" si="209"/>
        <v/>
      </c>
    </row>
    <row r="2244" spans="1:11" x14ac:dyDescent="0.2">
      <c r="A2244" s="12" t="str">
        <f>IFERROR(IF(A2243+1&lt;=Duration*VLOOKUP(PaymentFrqcy,Mapping!A:B,2,FALSE),A2243+1,""),"")</f>
        <v/>
      </c>
      <c r="B2244" s="58" t="str">
        <f t="shared" si="210"/>
        <v/>
      </c>
      <c r="C2244" s="59" t="str">
        <f t="shared" si="205"/>
        <v/>
      </c>
      <c r="D2244" s="60" t="str">
        <f t="shared" si="206"/>
        <v/>
      </c>
      <c r="E2244" s="61" t="str">
        <f>IF(A2244="","",InterestRate/VLOOKUP(PaymentFrqcy,Mapping!$A:$B,2,FALSE))</f>
        <v/>
      </c>
      <c r="F2244" s="62" t="str">
        <f>IF(A2244="","",PMT(E2244,Duration*VLOOKUP(PaymentFrqcy,Mapping!A:B,2,FALSE),LoanAmount,,VLOOKUP(PaymentsDue,Mapping!$A:$B,2,FALSE)))</f>
        <v/>
      </c>
      <c r="G2244" s="62" t="str">
        <f>IF(A2244="","",PPMT(E2244,A2244,Duration*VLOOKUP(PaymentFrqcy,Mapping!A:B,2,FALSE),LoanAmount,,VLOOKUP(PaymentsDue,Mapping!$A:$B,2,FALSE)))</f>
        <v/>
      </c>
      <c r="H2244" s="62" t="str">
        <f>IF(A2244="","",IPMT(E2244,A2244,Duration*VLOOKUP(PaymentFrqcy,Mapping!$A:$B,2,FALSE),LoanAmount,,VLOOKUP(PaymentsDue,Mapping!$A:$B,2,FALSE)))</f>
        <v/>
      </c>
      <c r="I2244" s="58" t="str">
        <f t="shared" si="207"/>
        <v/>
      </c>
      <c r="J2244" s="12" t="str">
        <f t="shared" si="208"/>
        <v/>
      </c>
      <c r="K2244" s="78" t="str">
        <f t="shared" si="209"/>
        <v/>
      </c>
    </row>
    <row r="2245" spans="1:11" x14ac:dyDescent="0.2">
      <c r="A2245" s="12" t="str">
        <f>IFERROR(IF(A2244+1&lt;=Duration*VLOOKUP(PaymentFrqcy,Mapping!A:B,2,FALSE),A2244+1,""),"")</f>
        <v/>
      </c>
      <c r="B2245" s="58" t="str">
        <f t="shared" si="210"/>
        <v/>
      </c>
      <c r="C2245" s="59" t="str">
        <f t="shared" si="205"/>
        <v/>
      </c>
      <c r="D2245" s="60" t="str">
        <f t="shared" si="206"/>
        <v/>
      </c>
      <c r="E2245" s="61" t="str">
        <f>IF(A2245="","",InterestRate/VLOOKUP(PaymentFrqcy,Mapping!$A:$B,2,FALSE))</f>
        <v/>
      </c>
      <c r="F2245" s="62" t="str">
        <f>IF(A2245="","",PMT(E2245,Duration*VLOOKUP(PaymentFrqcy,Mapping!A:B,2,FALSE),LoanAmount,,VLOOKUP(PaymentsDue,Mapping!$A:$B,2,FALSE)))</f>
        <v/>
      </c>
      <c r="G2245" s="62" t="str">
        <f>IF(A2245="","",PPMT(E2245,A2245,Duration*VLOOKUP(PaymentFrqcy,Mapping!A:B,2,FALSE),LoanAmount,,VLOOKUP(PaymentsDue,Mapping!$A:$B,2,FALSE)))</f>
        <v/>
      </c>
      <c r="H2245" s="62" t="str">
        <f>IF(A2245="","",IPMT(E2245,A2245,Duration*VLOOKUP(PaymentFrqcy,Mapping!$A:$B,2,FALSE),LoanAmount,,VLOOKUP(PaymentsDue,Mapping!$A:$B,2,FALSE)))</f>
        <v/>
      </c>
      <c r="I2245" s="58" t="str">
        <f t="shared" si="207"/>
        <v/>
      </c>
      <c r="J2245" s="12" t="str">
        <f t="shared" si="208"/>
        <v/>
      </c>
      <c r="K2245" s="78" t="str">
        <f t="shared" si="209"/>
        <v/>
      </c>
    </row>
    <row r="2246" spans="1:11" x14ac:dyDescent="0.2">
      <c r="A2246" s="12" t="str">
        <f>IFERROR(IF(A2245+1&lt;=Duration*VLOOKUP(PaymentFrqcy,Mapping!A:B,2,FALSE),A2245+1,""),"")</f>
        <v/>
      </c>
      <c r="B2246" s="58" t="str">
        <f t="shared" si="210"/>
        <v/>
      </c>
      <c r="C2246" s="59" t="str">
        <f t="shared" si="205"/>
        <v/>
      </c>
      <c r="D2246" s="60" t="str">
        <f t="shared" si="206"/>
        <v/>
      </c>
      <c r="E2246" s="61" t="str">
        <f>IF(A2246="","",InterestRate/VLOOKUP(PaymentFrqcy,Mapping!$A:$B,2,FALSE))</f>
        <v/>
      </c>
      <c r="F2246" s="62" t="str">
        <f>IF(A2246="","",PMT(E2246,Duration*VLOOKUP(PaymentFrqcy,Mapping!A:B,2,FALSE),LoanAmount,,VLOOKUP(PaymentsDue,Mapping!$A:$B,2,FALSE)))</f>
        <v/>
      </c>
      <c r="G2246" s="62" t="str">
        <f>IF(A2246="","",PPMT(E2246,A2246,Duration*VLOOKUP(PaymentFrqcy,Mapping!A:B,2,FALSE),LoanAmount,,VLOOKUP(PaymentsDue,Mapping!$A:$B,2,FALSE)))</f>
        <v/>
      </c>
      <c r="H2246" s="62" t="str">
        <f>IF(A2246="","",IPMT(E2246,A2246,Duration*VLOOKUP(PaymentFrqcy,Mapping!$A:$B,2,FALSE),LoanAmount,,VLOOKUP(PaymentsDue,Mapping!$A:$B,2,FALSE)))</f>
        <v/>
      </c>
      <c r="I2246" s="58" t="str">
        <f t="shared" si="207"/>
        <v/>
      </c>
      <c r="J2246" s="12" t="str">
        <f t="shared" si="208"/>
        <v/>
      </c>
      <c r="K2246" s="78" t="str">
        <f t="shared" si="209"/>
        <v/>
      </c>
    </row>
    <row r="2247" spans="1:11" x14ac:dyDescent="0.2">
      <c r="A2247" s="12" t="str">
        <f>IFERROR(IF(A2246+1&lt;=Duration*VLOOKUP(PaymentFrqcy,Mapping!A:B,2,FALSE),A2246+1,""),"")</f>
        <v/>
      </c>
      <c r="B2247" s="58" t="str">
        <f t="shared" si="210"/>
        <v/>
      </c>
      <c r="C2247" s="59" t="str">
        <f t="shared" si="205"/>
        <v/>
      </c>
      <c r="D2247" s="60" t="str">
        <f t="shared" si="206"/>
        <v/>
      </c>
      <c r="E2247" s="61" t="str">
        <f>IF(A2247="","",InterestRate/VLOOKUP(PaymentFrqcy,Mapping!$A:$B,2,FALSE))</f>
        <v/>
      </c>
      <c r="F2247" s="62" t="str">
        <f>IF(A2247="","",PMT(E2247,Duration*VLOOKUP(PaymentFrqcy,Mapping!A:B,2,FALSE),LoanAmount,,VLOOKUP(PaymentsDue,Mapping!$A:$B,2,FALSE)))</f>
        <v/>
      </c>
      <c r="G2247" s="62" t="str">
        <f>IF(A2247="","",PPMT(E2247,A2247,Duration*VLOOKUP(PaymentFrqcy,Mapping!A:B,2,FALSE),LoanAmount,,VLOOKUP(PaymentsDue,Mapping!$A:$B,2,FALSE)))</f>
        <v/>
      </c>
      <c r="H2247" s="62" t="str">
        <f>IF(A2247="","",IPMT(E2247,A2247,Duration*VLOOKUP(PaymentFrqcy,Mapping!$A:$B,2,FALSE),LoanAmount,,VLOOKUP(PaymentsDue,Mapping!$A:$B,2,FALSE)))</f>
        <v/>
      </c>
      <c r="I2247" s="58" t="str">
        <f t="shared" si="207"/>
        <v/>
      </c>
      <c r="J2247" s="12" t="str">
        <f t="shared" si="208"/>
        <v/>
      </c>
      <c r="K2247" s="78" t="str">
        <f t="shared" si="209"/>
        <v/>
      </c>
    </row>
    <row r="2248" spans="1:11" x14ac:dyDescent="0.2">
      <c r="A2248" s="12" t="str">
        <f>IFERROR(IF(A2247+1&lt;=Duration*VLOOKUP(PaymentFrqcy,Mapping!A:B,2,FALSE),A2247+1,""),"")</f>
        <v/>
      </c>
      <c r="B2248" s="58" t="str">
        <f t="shared" si="210"/>
        <v/>
      </c>
      <c r="C2248" s="59" t="str">
        <f t="shared" si="205"/>
        <v/>
      </c>
      <c r="D2248" s="60" t="str">
        <f t="shared" si="206"/>
        <v/>
      </c>
      <c r="E2248" s="61" t="str">
        <f>IF(A2248="","",InterestRate/VLOOKUP(PaymentFrqcy,Mapping!$A:$B,2,FALSE))</f>
        <v/>
      </c>
      <c r="F2248" s="62" t="str">
        <f>IF(A2248="","",PMT(E2248,Duration*VLOOKUP(PaymentFrqcy,Mapping!A:B,2,FALSE),LoanAmount,,VLOOKUP(PaymentsDue,Mapping!$A:$B,2,FALSE)))</f>
        <v/>
      </c>
      <c r="G2248" s="62" t="str">
        <f>IF(A2248="","",PPMT(E2248,A2248,Duration*VLOOKUP(PaymentFrqcy,Mapping!A:B,2,FALSE),LoanAmount,,VLOOKUP(PaymentsDue,Mapping!$A:$B,2,FALSE)))</f>
        <v/>
      </c>
      <c r="H2248" s="62" t="str">
        <f>IF(A2248="","",IPMT(E2248,A2248,Duration*VLOOKUP(PaymentFrqcy,Mapping!$A:$B,2,FALSE),LoanAmount,,VLOOKUP(PaymentsDue,Mapping!$A:$B,2,FALSE)))</f>
        <v/>
      </c>
      <c r="I2248" s="58" t="str">
        <f t="shared" si="207"/>
        <v/>
      </c>
      <c r="J2248" s="12" t="str">
        <f t="shared" si="208"/>
        <v/>
      </c>
      <c r="K2248" s="78" t="str">
        <f t="shared" si="209"/>
        <v/>
      </c>
    </row>
    <row r="2249" spans="1:11" x14ac:dyDescent="0.2">
      <c r="A2249" s="12" t="str">
        <f>IFERROR(IF(A2248+1&lt;=Duration*VLOOKUP(PaymentFrqcy,Mapping!A:B,2,FALSE),A2248+1,""),"")</f>
        <v/>
      </c>
      <c r="B2249" s="58" t="str">
        <f t="shared" si="210"/>
        <v/>
      </c>
      <c r="C2249" s="59" t="str">
        <f t="shared" si="205"/>
        <v/>
      </c>
      <c r="D2249" s="60" t="str">
        <f t="shared" si="206"/>
        <v/>
      </c>
      <c r="E2249" s="61" t="str">
        <f>IF(A2249="","",InterestRate/VLOOKUP(PaymentFrqcy,Mapping!$A:$B,2,FALSE))</f>
        <v/>
      </c>
      <c r="F2249" s="62" t="str">
        <f>IF(A2249="","",PMT(E2249,Duration*VLOOKUP(PaymentFrqcy,Mapping!A:B,2,FALSE),LoanAmount,,VLOOKUP(PaymentsDue,Mapping!$A:$B,2,FALSE)))</f>
        <v/>
      </c>
      <c r="G2249" s="62" t="str">
        <f>IF(A2249="","",PPMT(E2249,A2249,Duration*VLOOKUP(PaymentFrqcy,Mapping!A:B,2,FALSE),LoanAmount,,VLOOKUP(PaymentsDue,Mapping!$A:$B,2,FALSE)))</f>
        <v/>
      </c>
      <c r="H2249" s="62" t="str">
        <f>IF(A2249="","",IPMT(E2249,A2249,Duration*VLOOKUP(PaymentFrqcy,Mapping!$A:$B,2,FALSE),LoanAmount,,VLOOKUP(PaymentsDue,Mapping!$A:$B,2,FALSE)))</f>
        <v/>
      </c>
      <c r="I2249" s="58" t="str">
        <f t="shared" si="207"/>
        <v/>
      </c>
      <c r="J2249" s="12" t="str">
        <f t="shared" si="208"/>
        <v/>
      </c>
      <c r="K2249" s="78" t="str">
        <f t="shared" si="209"/>
        <v/>
      </c>
    </row>
    <row r="2250" spans="1:11" x14ac:dyDescent="0.2">
      <c r="A2250" s="12" t="str">
        <f>IFERROR(IF(A2249+1&lt;=Duration*VLOOKUP(PaymentFrqcy,Mapping!A:B,2,FALSE),A2249+1,""),"")</f>
        <v/>
      </c>
      <c r="B2250" s="58" t="str">
        <f t="shared" si="210"/>
        <v/>
      </c>
      <c r="C2250" s="59" t="str">
        <f t="shared" si="205"/>
        <v/>
      </c>
      <c r="D2250" s="60" t="str">
        <f t="shared" si="206"/>
        <v/>
      </c>
      <c r="E2250" s="61" t="str">
        <f>IF(A2250="","",InterestRate/VLOOKUP(PaymentFrqcy,Mapping!$A:$B,2,FALSE))</f>
        <v/>
      </c>
      <c r="F2250" s="62" t="str">
        <f>IF(A2250="","",PMT(E2250,Duration*VLOOKUP(PaymentFrqcy,Mapping!A:B,2,FALSE),LoanAmount,,VLOOKUP(PaymentsDue,Mapping!$A:$B,2,FALSE)))</f>
        <v/>
      </c>
      <c r="G2250" s="62" t="str">
        <f>IF(A2250="","",PPMT(E2250,A2250,Duration*VLOOKUP(PaymentFrqcy,Mapping!A:B,2,FALSE),LoanAmount,,VLOOKUP(PaymentsDue,Mapping!$A:$B,2,FALSE)))</f>
        <v/>
      </c>
      <c r="H2250" s="62" t="str">
        <f>IF(A2250="","",IPMT(E2250,A2250,Duration*VLOOKUP(PaymentFrqcy,Mapping!$A:$B,2,FALSE),LoanAmount,,VLOOKUP(PaymentsDue,Mapping!$A:$B,2,FALSE)))</f>
        <v/>
      </c>
      <c r="I2250" s="58" t="str">
        <f t="shared" si="207"/>
        <v/>
      </c>
      <c r="J2250" s="12" t="str">
        <f t="shared" si="208"/>
        <v/>
      </c>
      <c r="K2250" s="78" t="str">
        <f t="shared" si="209"/>
        <v/>
      </c>
    </row>
    <row r="2251" spans="1:11" x14ac:dyDescent="0.2">
      <c r="A2251" s="12" t="str">
        <f>IFERROR(IF(A2250+1&lt;=Duration*VLOOKUP(PaymentFrqcy,Mapping!A:B,2,FALSE),A2250+1,""),"")</f>
        <v/>
      </c>
      <c r="B2251" s="58" t="str">
        <f t="shared" si="210"/>
        <v/>
      </c>
      <c r="C2251" s="59" t="str">
        <f t="shared" si="205"/>
        <v/>
      </c>
      <c r="D2251" s="60" t="str">
        <f t="shared" si="206"/>
        <v/>
      </c>
      <c r="E2251" s="61" t="str">
        <f>IF(A2251="","",InterestRate/VLOOKUP(PaymentFrqcy,Mapping!$A:$B,2,FALSE))</f>
        <v/>
      </c>
      <c r="F2251" s="62" t="str">
        <f>IF(A2251="","",PMT(E2251,Duration*VLOOKUP(PaymentFrqcy,Mapping!A:B,2,FALSE),LoanAmount,,VLOOKUP(PaymentsDue,Mapping!$A:$B,2,FALSE)))</f>
        <v/>
      </c>
      <c r="G2251" s="62" t="str">
        <f>IF(A2251="","",PPMT(E2251,A2251,Duration*VLOOKUP(PaymentFrqcy,Mapping!A:B,2,FALSE),LoanAmount,,VLOOKUP(PaymentsDue,Mapping!$A:$B,2,FALSE)))</f>
        <v/>
      </c>
      <c r="H2251" s="62" t="str">
        <f>IF(A2251="","",IPMT(E2251,A2251,Duration*VLOOKUP(PaymentFrqcy,Mapping!$A:$B,2,FALSE),LoanAmount,,VLOOKUP(PaymentsDue,Mapping!$A:$B,2,FALSE)))</f>
        <v/>
      </c>
      <c r="I2251" s="58" t="str">
        <f t="shared" si="207"/>
        <v/>
      </c>
      <c r="J2251" s="12" t="str">
        <f t="shared" si="208"/>
        <v/>
      </c>
      <c r="K2251" s="78" t="str">
        <f t="shared" si="209"/>
        <v/>
      </c>
    </row>
    <row r="2252" spans="1:11" x14ac:dyDescent="0.2">
      <c r="A2252" s="12" t="str">
        <f>IFERROR(IF(A2251+1&lt;=Duration*VLOOKUP(PaymentFrqcy,Mapping!A:B,2,FALSE),A2251+1,""),"")</f>
        <v/>
      </c>
      <c r="B2252" s="58" t="str">
        <f t="shared" si="210"/>
        <v/>
      </c>
      <c r="C2252" s="59" t="str">
        <f t="shared" si="205"/>
        <v/>
      </c>
      <c r="D2252" s="60" t="str">
        <f t="shared" si="206"/>
        <v/>
      </c>
      <c r="E2252" s="61" t="str">
        <f>IF(A2252="","",InterestRate/VLOOKUP(PaymentFrqcy,Mapping!$A:$B,2,FALSE))</f>
        <v/>
      </c>
      <c r="F2252" s="62" t="str">
        <f>IF(A2252="","",PMT(E2252,Duration*VLOOKUP(PaymentFrqcy,Mapping!A:B,2,FALSE),LoanAmount,,VLOOKUP(PaymentsDue,Mapping!$A:$B,2,FALSE)))</f>
        <v/>
      </c>
      <c r="G2252" s="62" t="str">
        <f>IF(A2252="","",PPMT(E2252,A2252,Duration*VLOOKUP(PaymentFrqcy,Mapping!A:B,2,FALSE),LoanAmount,,VLOOKUP(PaymentsDue,Mapping!$A:$B,2,FALSE)))</f>
        <v/>
      </c>
      <c r="H2252" s="62" t="str">
        <f>IF(A2252="","",IPMT(E2252,A2252,Duration*VLOOKUP(PaymentFrqcy,Mapping!$A:$B,2,FALSE),LoanAmount,,VLOOKUP(PaymentsDue,Mapping!$A:$B,2,FALSE)))</f>
        <v/>
      </c>
      <c r="I2252" s="58" t="str">
        <f t="shared" si="207"/>
        <v/>
      </c>
      <c r="J2252" s="12" t="str">
        <f t="shared" si="208"/>
        <v/>
      </c>
      <c r="K2252" s="78" t="str">
        <f t="shared" si="209"/>
        <v/>
      </c>
    </row>
    <row r="2253" spans="1:11" x14ac:dyDescent="0.2">
      <c r="A2253" s="12" t="str">
        <f>IFERROR(IF(A2252+1&lt;=Duration*VLOOKUP(PaymentFrqcy,Mapping!A:B,2,FALSE),A2252+1,""),"")</f>
        <v/>
      </c>
      <c r="B2253" s="58" t="str">
        <f t="shared" si="210"/>
        <v/>
      </c>
      <c r="C2253" s="59" t="str">
        <f t="shared" si="205"/>
        <v/>
      </c>
      <c r="D2253" s="60" t="str">
        <f t="shared" si="206"/>
        <v/>
      </c>
      <c r="E2253" s="61" t="str">
        <f>IF(A2253="","",InterestRate/VLOOKUP(PaymentFrqcy,Mapping!$A:$B,2,FALSE))</f>
        <v/>
      </c>
      <c r="F2253" s="62" t="str">
        <f>IF(A2253="","",PMT(E2253,Duration*VLOOKUP(PaymentFrqcy,Mapping!A:B,2,FALSE),LoanAmount,,VLOOKUP(PaymentsDue,Mapping!$A:$B,2,FALSE)))</f>
        <v/>
      </c>
      <c r="G2253" s="62" t="str">
        <f>IF(A2253="","",PPMT(E2253,A2253,Duration*VLOOKUP(PaymentFrqcy,Mapping!A:B,2,FALSE),LoanAmount,,VLOOKUP(PaymentsDue,Mapping!$A:$B,2,FALSE)))</f>
        <v/>
      </c>
      <c r="H2253" s="62" t="str">
        <f>IF(A2253="","",IPMT(E2253,A2253,Duration*VLOOKUP(PaymentFrqcy,Mapping!$A:$B,2,FALSE),LoanAmount,,VLOOKUP(PaymentsDue,Mapping!$A:$B,2,FALSE)))</f>
        <v/>
      </c>
      <c r="I2253" s="58" t="str">
        <f t="shared" si="207"/>
        <v/>
      </c>
      <c r="J2253" s="12" t="str">
        <f t="shared" si="208"/>
        <v/>
      </c>
      <c r="K2253" s="78" t="str">
        <f t="shared" si="209"/>
        <v/>
      </c>
    </row>
    <row r="2254" spans="1:11" x14ac:dyDescent="0.2">
      <c r="A2254" s="12" t="str">
        <f>IFERROR(IF(A2253+1&lt;=Duration*VLOOKUP(PaymentFrqcy,Mapping!A:B,2,FALSE),A2253+1,""),"")</f>
        <v/>
      </c>
      <c r="B2254" s="58" t="str">
        <f t="shared" si="210"/>
        <v/>
      </c>
      <c r="C2254" s="59" t="str">
        <f t="shared" si="205"/>
        <v/>
      </c>
      <c r="D2254" s="60" t="str">
        <f t="shared" si="206"/>
        <v/>
      </c>
      <c r="E2254" s="61" t="str">
        <f>IF(A2254="","",InterestRate/VLOOKUP(PaymentFrqcy,Mapping!$A:$B,2,FALSE))</f>
        <v/>
      </c>
      <c r="F2254" s="62" t="str">
        <f>IF(A2254="","",PMT(E2254,Duration*VLOOKUP(PaymentFrqcy,Mapping!A:B,2,FALSE),LoanAmount,,VLOOKUP(PaymentsDue,Mapping!$A:$B,2,FALSE)))</f>
        <v/>
      </c>
      <c r="G2254" s="62" t="str">
        <f>IF(A2254="","",PPMT(E2254,A2254,Duration*VLOOKUP(PaymentFrqcy,Mapping!A:B,2,FALSE),LoanAmount,,VLOOKUP(PaymentsDue,Mapping!$A:$B,2,FALSE)))</f>
        <v/>
      </c>
      <c r="H2254" s="62" t="str">
        <f>IF(A2254="","",IPMT(E2254,A2254,Duration*VLOOKUP(PaymentFrqcy,Mapping!$A:$B,2,FALSE),LoanAmount,,VLOOKUP(PaymentsDue,Mapping!$A:$B,2,FALSE)))</f>
        <v/>
      </c>
      <c r="I2254" s="58" t="str">
        <f t="shared" si="207"/>
        <v/>
      </c>
      <c r="J2254" s="12" t="str">
        <f t="shared" si="208"/>
        <v/>
      </c>
      <c r="K2254" s="78" t="str">
        <f t="shared" si="209"/>
        <v/>
      </c>
    </row>
    <row r="2255" spans="1:11" x14ac:dyDescent="0.2">
      <c r="A2255" s="12" t="str">
        <f>IFERROR(IF(A2254+1&lt;=Duration*VLOOKUP(PaymentFrqcy,Mapping!A:B,2,FALSE),A2254+1,""),"")</f>
        <v/>
      </c>
      <c r="B2255" s="58" t="str">
        <f t="shared" si="210"/>
        <v/>
      </c>
      <c r="C2255" s="59" t="str">
        <f t="shared" si="205"/>
        <v/>
      </c>
      <c r="D2255" s="60" t="str">
        <f t="shared" si="206"/>
        <v/>
      </c>
      <c r="E2255" s="61" t="str">
        <f>IF(A2255="","",InterestRate/VLOOKUP(PaymentFrqcy,Mapping!$A:$B,2,FALSE))</f>
        <v/>
      </c>
      <c r="F2255" s="62" t="str">
        <f>IF(A2255="","",PMT(E2255,Duration*VLOOKUP(PaymentFrqcy,Mapping!A:B,2,FALSE),LoanAmount,,VLOOKUP(PaymentsDue,Mapping!$A:$B,2,FALSE)))</f>
        <v/>
      </c>
      <c r="G2255" s="62" t="str">
        <f>IF(A2255="","",PPMT(E2255,A2255,Duration*VLOOKUP(PaymentFrqcy,Mapping!A:B,2,FALSE),LoanAmount,,VLOOKUP(PaymentsDue,Mapping!$A:$B,2,FALSE)))</f>
        <v/>
      </c>
      <c r="H2255" s="62" t="str">
        <f>IF(A2255="","",IPMT(E2255,A2255,Duration*VLOOKUP(PaymentFrqcy,Mapping!$A:$B,2,FALSE),LoanAmount,,VLOOKUP(PaymentsDue,Mapping!$A:$B,2,FALSE)))</f>
        <v/>
      </c>
      <c r="I2255" s="58" t="str">
        <f t="shared" si="207"/>
        <v/>
      </c>
      <c r="J2255" s="12" t="str">
        <f t="shared" si="208"/>
        <v/>
      </c>
      <c r="K2255" s="78" t="str">
        <f t="shared" si="209"/>
        <v/>
      </c>
    </row>
    <row r="2256" spans="1:11" x14ac:dyDescent="0.2">
      <c r="A2256" s="12" t="str">
        <f>IFERROR(IF(A2255+1&lt;=Duration*VLOOKUP(PaymentFrqcy,Mapping!A:B,2,FALSE),A2255+1,""),"")</f>
        <v/>
      </c>
      <c r="B2256" s="58" t="str">
        <f t="shared" si="210"/>
        <v/>
      </c>
      <c r="C2256" s="59" t="str">
        <f t="shared" si="205"/>
        <v/>
      </c>
      <c r="D2256" s="60" t="str">
        <f t="shared" si="206"/>
        <v/>
      </c>
      <c r="E2256" s="61" t="str">
        <f>IF(A2256="","",InterestRate/VLOOKUP(PaymentFrqcy,Mapping!$A:$B,2,FALSE))</f>
        <v/>
      </c>
      <c r="F2256" s="62" t="str">
        <f>IF(A2256="","",PMT(E2256,Duration*VLOOKUP(PaymentFrqcy,Mapping!A:B,2,FALSE),LoanAmount,,VLOOKUP(PaymentsDue,Mapping!$A:$B,2,FALSE)))</f>
        <v/>
      </c>
      <c r="G2256" s="62" t="str">
        <f>IF(A2256="","",PPMT(E2256,A2256,Duration*VLOOKUP(PaymentFrqcy,Mapping!A:B,2,FALSE),LoanAmount,,VLOOKUP(PaymentsDue,Mapping!$A:$B,2,FALSE)))</f>
        <v/>
      </c>
      <c r="H2256" s="62" t="str">
        <f>IF(A2256="","",IPMT(E2256,A2256,Duration*VLOOKUP(PaymentFrqcy,Mapping!$A:$B,2,FALSE),LoanAmount,,VLOOKUP(PaymentsDue,Mapping!$A:$B,2,FALSE)))</f>
        <v/>
      </c>
      <c r="I2256" s="58" t="str">
        <f t="shared" si="207"/>
        <v/>
      </c>
      <c r="J2256" s="12" t="str">
        <f t="shared" si="208"/>
        <v/>
      </c>
      <c r="K2256" s="78" t="str">
        <f t="shared" si="209"/>
        <v/>
      </c>
    </row>
    <row r="2257" spans="1:11" x14ac:dyDescent="0.2">
      <c r="A2257" s="12" t="str">
        <f>IFERROR(IF(A2256+1&lt;=Duration*VLOOKUP(PaymentFrqcy,Mapping!A:B,2,FALSE),A2256+1,""),"")</f>
        <v/>
      </c>
      <c r="B2257" s="58" t="str">
        <f t="shared" si="210"/>
        <v/>
      </c>
      <c r="C2257" s="59" t="str">
        <f t="shared" si="205"/>
        <v/>
      </c>
      <c r="D2257" s="60" t="str">
        <f t="shared" si="206"/>
        <v/>
      </c>
      <c r="E2257" s="61" t="str">
        <f>IF(A2257="","",InterestRate/VLOOKUP(PaymentFrqcy,Mapping!$A:$B,2,FALSE))</f>
        <v/>
      </c>
      <c r="F2257" s="62" t="str">
        <f>IF(A2257="","",PMT(E2257,Duration*VLOOKUP(PaymentFrqcy,Mapping!A:B,2,FALSE),LoanAmount,,VLOOKUP(PaymentsDue,Mapping!$A:$B,2,FALSE)))</f>
        <v/>
      </c>
      <c r="G2257" s="62" t="str">
        <f>IF(A2257="","",PPMT(E2257,A2257,Duration*VLOOKUP(PaymentFrqcy,Mapping!A:B,2,FALSE),LoanAmount,,VLOOKUP(PaymentsDue,Mapping!$A:$B,2,FALSE)))</f>
        <v/>
      </c>
      <c r="H2257" s="62" t="str">
        <f>IF(A2257="","",IPMT(E2257,A2257,Duration*VLOOKUP(PaymentFrqcy,Mapping!$A:$B,2,FALSE),LoanAmount,,VLOOKUP(PaymentsDue,Mapping!$A:$B,2,FALSE)))</f>
        <v/>
      </c>
      <c r="I2257" s="58" t="str">
        <f t="shared" si="207"/>
        <v/>
      </c>
      <c r="J2257" s="12" t="str">
        <f t="shared" si="208"/>
        <v/>
      </c>
      <c r="K2257" s="78" t="str">
        <f t="shared" si="209"/>
        <v/>
      </c>
    </row>
    <row r="2258" spans="1:11" x14ac:dyDescent="0.2">
      <c r="A2258" s="12" t="str">
        <f>IFERROR(IF(A2257+1&lt;=Duration*VLOOKUP(PaymentFrqcy,Mapping!A:B,2,FALSE),A2257+1,""),"")</f>
        <v/>
      </c>
      <c r="B2258" s="58" t="str">
        <f t="shared" si="210"/>
        <v/>
      </c>
      <c r="C2258" s="59" t="str">
        <f t="shared" si="205"/>
        <v/>
      </c>
      <c r="D2258" s="60" t="str">
        <f t="shared" si="206"/>
        <v/>
      </c>
      <c r="E2258" s="61" t="str">
        <f>IF(A2258="","",InterestRate/VLOOKUP(PaymentFrqcy,Mapping!$A:$B,2,FALSE))</f>
        <v/>
      </c>
      <c r="F2258" s="62" t="str">
        <f>IF(A2258="","",PMT(E2258,Duration*VLOOKUP(PaymentFrqcy,Mapping!A:B,2,FALSE),LoanAmount,,VLOOKUP(PaymentsDue,Mapping!$A:$B,2,FALSE)))</f>
        <v/>
      </c>
      <c r="G2258" s="62" t="str">
        <f>IF(A2258="","",PPMT(E2258,A2258,Duration*VLOOKUP(PaymentFrqcy,Mapping!A:B,2,FALSE),LoanAmount,,VLOOKUP(PaymentsDue,Mapping!$A:$B,2,FALSE)))</f>
        <v/>
      </c>
      <c r="H2258" s="62" t="str">
        <f>IF(A2258="","",IPMT(E2258,A2258,Duration*VLOOKUP(PaymentFrqcy,Mapping!$A:$B,2,FALSE),LoanAmount,,VLOOKUP(PaymentsDue,Mapping!$A:$B,2,FALSE)))</f>
        <v/>
      </c>
      <c r="I2258" s="58" t="str">
        <f t="shared" si="207"/>
        <v/>
      </c>
      <c r="J2258" s="12" t="str">
        <f t="shared" si="208"/>
        <v/>
      </c>
      <c r="K2258" s="78" t="str">
        <f t="shared" si="209"/>
        <v/>
      </c>
    </row>
    <row r="2259" spans="1:11" x14ac:dyDescent="0.2">
      <c r="A2259" s="12" t="str">
        <f>IFERROR(IF(A2258+1&lt;=Duration*VLOOKUP(PaymentFrqcy,Mapping!A:B,2,FALSE),A2258+1,""),"")</f>
        <v/>
      </c>
      <c r="B2259" s="58" t="str">
        <f t="shared" si="210"/>
        <v/>
      </c>
      <c r="C2259" s="59" t="str">
        <f t="shared" si="205"/>
        <v/>
      </c>
      <c r="D2259" s="60" t="str">
        <f t="shared" si="206"/>
        <v/>
      </c>
      <c r="E2259" s="61" t="str">
        <f>IF(A2259="","",InterestRate/VLOOKUP(PaymentFrqcy,Mapping!$A:$B,2,FALSE))</f>
        <v/>
      </c>
      <c r="F2259" s="62" t="str">
        <f>IF(A2259="","",PMT(E2259,Duration*VLOOKUP(PaymentFrqcy,Mapping!A:B,2,FALSE),LoanAmount,,VLOOKUP(PaymentsDue,Mapping!$A:$B,2,FALSE)))</f>
        <v/>
      </c>
      <c r="G2259" s="62" t="str">
        <f>IF(A2259="","",PPMT(E2259,A2259,Duration*VLOOKUP(PaymentFrqcy,Mapping!A:B,2,FALSE),LoanAmount,,VLOOKUP(PaymentsDue,Mapping!$A:$B,2,FALSE)))</f>
        <v/>
      </c>
      <c r="H2259" s="62" t="str">
        <f>IF(A2259="","",IPMT(E2259,A2259,Duration*VLOOKUP(PaymentFrqcy,Mapping!$A:$B,2,FALSE),LoanAmount,,VLOOKUP(PaymentsDue,Mapping!$A:$B,2,FALSE)))</f>
        <v/>
      </c>
      <c r="I2259" s="58" t="str">
        <f t="shared" si="207"/>
        <v/>
      </c>
      <c r="J2259" s="12" t="str">
        <f t="shared" si="208"/>
        <v/>
      </c>
      <c r="K2259" s="78" t="str">
        <f t="shared" si="209"/>
        <v/>
      </c>
    </row>
    <row r="2260" spans="1:11" x14ac:dyDescent="0.2">
      <c r="A2260" s="12" t="str">
        <f>IFERROR(IF(A2259+1&lt;=Duration*VLOOKUP(PaymentFrqcy,Mapping!A:B,2,FALSE),A2259+1,""),"")</f>
        <v/>
      </c>
      <c r="B2260" s="58" t="str">
        <f t="shared" si="210"/>
        <v/>
      </c>
      <c r="C2260" s="59" t="str">
        <f t="shared" si="205"/>
        <v/>
      </c>
      <c r="D2260" s="60" t="str">
        <f t="shared" si="206"/>
        <v/>
      </c>
      <c r="E2260" s="61" t="str">
        <f>IF(A2260="","",InterestRate/VLOOKUP(PaymentFrqcy,Mapping!$A:$B,2,FALSE))</f>
        <v/>
      </c>
      <c r="F2260" s="62" t="str">
        <f>IF(A2260="","",PMT(E2260,Duration*VLOOKUP(PaymentFrqcy,Mapping!A:B,2,FALSE),LoanAmount,,VLOOKUP(PaymentsDue,Mapping!$A:$B,2,FALSE)))</f>
        <v/>
      </c>
      <c r="G2260" s="62" t="str">
        <f>IF(A2260="","",PPMT(E2260,A2260,Duration*VLOOKUP(PaymentFrqcy,Mapping!A:B,2,FALSE),LoanAmount,,VLOOKUP(PaymentsDue,Mapping!$A:$B,2,FALSE)))</f>
        <v/>
      </c>
      <c r="H2260" s="62" t="str">
        <f>IF(A2260="","",IPMT(E2260,A2260,Duration*VLOOKUP(PaymentFrqcy,Mapping!$A:$B,2,FALSE),LoanAmount,,VLOOKUP(PaymentsDue,Mapping!$A:$B,2,FALSE)))</f>
        <v/>
      </c>
      <c r="I2260" s="58" t="str">
        <f t="shared" si="207"/>
        <v/>
      </c>
      <c r="J2260" s="12" t="str">
        <f t="shared" si="208"/>
        <v/>
      </c>
      <c r="K2260" s="78" t="str">
        <f t="shared" si="209"/>
        <v/>
      </c>
    </row>
    <row r="2261" spans="1:11" x14ac:dyDescent="0.2">
      <c r="A2261" s="12" t="str">
        <f>IFERROR(IF(A2260+1&lt;=Duration*VLOOKUP(PaymentFrqcy,Mapping!A:B,2,FALSE),A2260+1,""),"")</f>
        <v/>
      </c>
      <c r="B2261" s="58" t="str">
        <f t="shared" si="210"/>
        <v/>
      </c>
      <c r="C2261" s="59" t="str">
        <f t="shared" si="205"/>
        <v/>
      </c>
      <c r="D2261" s="60" t="str">
        <f t="shared" si="206"/>
        <v/>
      </c>
      <c r="E2261" s="61" t="str">
        <f>IF(A2261="","",InterestRate/VLOOKUP(PaymentFrqcy,Mapping!$A:$B,2,FALSE))</f>
        <v/>
      </c>
      <c r="F2261" s="62" t="str">
        <f>IF(A2261="","",PMT(E2261,Duration*VLOOKUP(PaymentFrqcy,Mapping!A:B,2,FALSE),LoanAmount,,VLOOKUP(PaymentsDue,Mapping!$A:$B,2,FALSE)))</f>
        <v/>
      </c>
      <c r="G2261" s="62" t="str">
        <f>IF(A2261="","",PPMT(E2261,A2261,Duration*VLOOKUP(PaymentFrqcy,Mapping!A:B,2,FALSE),LoanAmount,,VLOOKUP(PaymentsDue,Mapping!$A:$B,2,FALSE)))</f>
        <v/>
      </c>
      <c r="H2261" s="62" t="str">
        <f>IF(A2261="","",IPMT(E2261,A2261,Duration*VLOOKUP(PaymentFrqcy,Mapping!$A:$B,2,FALSE),LoanAmount,,VLOOKUP(PaymentsDue,Mapping!$A:$B,2,FALSE)))</f>
        <v/>
      </c>
      <c r="I2261" s="58" t="str">
        <f t="shared" si="207"/>
        <v/>
      </c>
      <c r="J2261" s="12" t="str">
        <f t="shared" si="208"/>
        <v/>
      </c>
      <c r="K2261" s="78" t="str">
        <f t="shared" si="209"/>
        <v/>
      </c>
    </row>
    <row r="2262" spans="1:11" x14ac:dyDescent="0.2">
      <c r="A2262" s="12" t="str">
        <f>IFERROR(IF(A2261+1&lt;=Duration*VLOOKUP(PaymentFrqcy,Mapping!A:B,2,FALSE),A2261+1,""),"")</f>
        <v/>
      </c>
      <c r="B2262" s="58" t="str">
        <f t="shared" si="210"/>
        <v/>
      </c>
      <c r="C2262" s="59" t="str">
        <f t="shared" si="205"/>
        <v/>
      </c>
      <c r="D2262" s="60" t="str">
        <f t="shared" si="206"/>
        <v/>
      </c>
      <c r="E2262" s="61" t="str">
        <f>IF(A2262="","",InterestRate/VLOOKUP(PaymentFrqcy,Mapping!$A:$B,2,FALSE))</f>
        <v/>
      </c>
      <c r="F2262" s="62" t="str">
        <f>IF(A2262="","",PMT(E2262,Duration*VLOOKUP(PaymentFrqcy,Mapping!A:B,2,FALSE),LoanAmount,,VLOOKUP(PaymentsDue,Mapping!$A:$B,2,FALSE)))</f>
        <v/>
      </c>
      <c r="G2262" s="62" t="str">
        <f>IF(A2262="","",PPMT(E2262,A2262,Duration*VLOOKUP(PaymentFrqcy,Mapping!A:B,2,FALSE),LoanAmount,,VLOOKUP(PaymentsDue,Mapping!$A:$B,2,FALSE)))</f>
        <v/>
      </c>
      <c r="H2262" s="62" t="str">
        <f>IF(A2262="","",IPMT(E2262,A2262,Duration*VLOOKUP(PaymentFrqcy,Mapping!$A:$B,2,FALSE),LoanAmount,,VLOOKUP(PaymentsDue,Mapping!$A:$B,2,FALSE)))</f>
        <v/>
      </c>
      <c r="I2262" s="58" t="str">
        <f t="shared" si="207"/>
        <v/>
      </c>
      <c r="J2262" s="12" t="str">
        <f t="shared" si="208"/>
        <v/>
      </c>
      <c r="K2262" s="78" t="str">
        <f t="shared" si="209"/>
        <v/>
      </c>
    </row>
    <row r="2263" spans="1:11" x14ac:dyDescent="0.2">
      <c r="A2263" s="12" t="str">
        <f>IFERROR(IF(A2262+1&lt;=Duration*VLOOKUP(PaymentFrqcy,Mapping!A:B,2,FALSE),A2262+1,""),"")</f>
        <v/>
      </c>
      <c r="B2263" s="58" t="str">
        <f t="shared" si="210"/>
        <v/>
      </c>
      <c r="C2263" s="59" t="str">
        <f t="shared" si="205"/>
        <v/>
      </c>
      <c r="D2263" s="60" t="str">
        <f t="shared" si="206"/>
        <v/>
      </c>
      <c r="E2263" s="61" t="str">
        <f>IF(A2263="","",InterestRate/VLOOKUP(PaymentFrqcy,Mapping!$A:$B,2,FALSE))</f>
        <v/>
      </c>
      <c r="F2263" s="62" t="str">
        <f>IF(A2263="","",PMT(E2263,Duration*VLOOKUP(PaymentFrqcy,Mapping!A:B,2,FALSE),LoanAmount,,VLOOKUP(PaymentsDue,Mapping!$A:$B,2,FALSE)))</f>
        <v/>
      </c>
      <c r="G2263" s="62" t="str">
        <f>IF(A2263="","",PPMT(E2263,A2263,Duration*VLOOKUP(PaymentFrqcy,Mapping!A:B,2,FALSE),LoanAmount,,VLOOKUP(PaymentsDue,Mapping!$A:$B,2,FALSE)))</f>
        <v/>
      </c>
      <c r="H2263" s="62" t="str">
        <f>IF(A2263="","",IPMT(E2263,A2263,Duration*VLOOKUP(PaymentFrqcy,Mapping!$A:$B,2,FALSE),LoanAmount,,VLOOKUP(PaymentsDue,Mapping!$A:$B,2,FALSE)))</f>
        <v/>
      </c>
      <c r="I2263" s="58" t="str">
        <f t="shared" si="207"/>
        <v/>
      </c>
      <c r="J2263" s="12" t="str">
        <f t="shared" si="208"/>
        <v/>
      </c>
      <c r="K2263" s="78" t="str">
        <f t="shared" si="209"/>
        <v/>
      </c>
    </row>
    <row r="2264" spans="1:11" x14ac:dyDescent="0.2">
      <c r="A2264" s="12" t="str">
        <f>IFERROR(IF(A2263+1&lt;=Duration*VLOOKUP(PaymentFrqcy,Mapping!A:B,2,FALSE),A2263+1,""),"")</f>
        <v/>
      </c>
      <c r="B2264" s="58" t="str">
        <f t="shared" si="210"/>
        <v/>
      </c>
      <c r="C2264" s="59" t="str">
        <f t="shared" si="205"/>
        <v/>
      </c>
      <c r="D2264" s="60" t="str">
        <f t="shared" si="206"/>
        <v/>
      </c>
      <c r="E2264" s="61" t="str">
        <f>IF(A2264="","",InterestRate/VLOOKUP(PaymentFrqcy,Mapping!$A:$B,2,FALSE))</f>
        <v/>
      </c>
      <c r="F2264" s="62" t="str">
        <f>IF(A2264="","",PMT(E2264,Duration*VLOOKUP(PaymentFrqcy,Mapping!A:B,2,FALSE),LoanAmount,,VLOOKUP(PaymentsDue,Mapping!$A:$B,2,FALSE)))</f>
        <v/>
      </c>
      <c r="G2264" s="62" t="str">
        <f>IF(A2264="","",PPMT(E2264,A2264,Duration*VLOOKUP(PaymentFrqcy,Mapping!A:B,2,FALSE),LoanAmount,,VLOOKUP(PaymentsDue,Mapping!$A:$B,2,FALSE)))</f>
        <v/>
      </c>
      <c r="H2264" s="62" t="str">
        <f>IF(A2264="","",IPMT(E2264,A2264,Duration*VLOOKUP(PaymentFrqcy,Mapping!$A:$B,2,FALSE),LoanAmount,,VLOOKUP(PaymentsDue,Mapping!$A:$B,2,FALSE)))</f>
        <v/>
      </c>
      <c r="I2264" s="58" t="str">
        <f t="shared" si="207"/>
        <v/>
      </c>
      <c r="J2264" s="12" t="str">
        <f t="shared" si="208"/>
        <v/>
      </c>
      <c r="K2264" s="78" t="str">
        <f t="shared" si="209"/>
        <v/>
      </c>
    </row>
    <row r="2265" spans="1:11" x14ac:dyDescent="0.2">
      <c r="A2265" s="12" t="str">
        <f>IFERROR(IF(A2264+1&lt;=Duration*VLOOKUP(PaymentFrqcy,Mapping!A:B,2,FALSE),A2264+1,""),"")</f>
        <v/>
      </c>
      <c r="B2265" s="58" t="str">
        <f t="shared" si="210"/>
        <v/>
      </c>
      <c r="C2265" s="59" t="str">
        <f t="shared" si="205"/>
        <v/>
      </c>
      <c r="D2265" s="60" t="str">
        <f t="shared" si="206"/>
        <v/>
      </c>
      <c r="E2265" s="61" t="str">
        <f>IF(A2265="","",InterestRate/VLOOKUP(PaymentFrqcy,Mapping!$A:$B,2,FALSE))</f>
        <v/>
      </c>
      <c r="F2265" s="62" t="str">
        <f>IF(A2265="","",PMT(E2265,Duration*VLOOKUP(PaymentFrqcy,Mapping!A:B,2,FALSE),LoanAmount,,VLOOKUP(PaymentsDue,Mapping!$A:$B,2,FALSE)))</f>
        <v/>
      </c>
      <c r="G2265" s="62" t="str">
        <f>IF(A2265="","",PPMT(E2265,A2265,Duration*VLOOKUP(PaymentFrqcy,Mapping!A:B,2,FALSE),LoanAmount,,VLOOKUP(PaymentsDue,Mapping!$A:$B,2,FALSE)))</f>
        <v/>
      </c>
      <c r="H2265" s="62" t="str">
        <f>IF(A2265="","",IPMT(E2265,A2265,Duration*VLOOKUP(PaymentFrqcy,Mapping!$A:$B,2,FALSE),LoanAmount,,VLOOKUP(PaymentsDue,Mapping!$A:$B,2,FALSE)))</f>
        <v/>
      </c>
      <c r="I2265" s="58" t="str">
        <f t="shared" si="207"/>
        <v/>
      </c>
      <c r="J2265" s="12" t="str">
        <f t="shared" si="208"/>
        <v/>
      </c>
      <c r="K2265" s="78" t="str">
        <f t="shared" si="209"/>
        <v/>
      </c>
    </row>
    <row r="2266" spans="1:11" x14ac:dyDescent="0.2">
      <c r="A2266" s="12" t="str">
        <f>IFERROR(IF(A2265+1&lt;=Duration*VLOOKUP(PaymentFrqcy,Mapping!A:B,2,FALSE),A2265+1,""),"")</f>
        <v/>
      </c>
      <c r="B2266" s="58" t="str">
        <f t="shared" si="210"/>
        <v/>
      </c>
      <c r="C2266" s="59" t="str">
        <f t="shared" si="205"/>
        <v/>
      </c>
      <c r="D2266" s="60" t="str">
        <f t="shared" si="206"/>
        <v/>
      </c>
      <c r="E2266" s="61" t="str">
        <f>IF(A2266="","",InterestRate/VLOOKUP(PaymentFrqcy,Mapping!$A:$B,2,FALSE))</f>
        <v/>
      </c>
      <c r="F2266" s="62" t="str">
        <f>IF(A2266="","",PMT(E2266,Duration*VLOOKUP(PaymentFrqcy,Mapping!A:B,2,FALSE),LoanAmount,,VLOOKUP(PaymentsDue,Mapping!$A:$B,2,FALSE)))</f>
        <v/>
      </c>
      <c r="G2266" s="62" t="str">
        <f>IF(A2266="","",PPMT(E2266,A2266,Duration*VLOOKUP(PaymentFrqcy,Mapping!A:B,2,FALSE),LoanAmount,,VLOOKUP(PaymentsDue,Mapping!$A:$B,2,FALSE)))</f>
        <v/>
      </c>
      <c r="H2266" s="62" t="str">
        <f>IF(A2266="","",IPMT(E2266,A2266,Duration*VLOOKUP(PaymentFrqcy,Mapping!$A:$B,2,FALSE),LoanAmount,,VLOOKUP(PaymentsDue,Mapping!$A:$B,2,FALSE)))</f>
        <v/>
      </c>
      <c r="I2266" s="58" t="str">
        <f t="shared" si="207"/>
        <v/>
      </c>
      <c r="J2266" s="12" t="str">
        <f t="shared" si="208"/>
        <v/>
      </c>
      <c r="K2266" s="78" t="str">
        <f t="shared" si="209"/>
        <v/>
      </c>
    </row>
    <row r="2267" spans="1:11" x14ac:dyDescent="0.2">
      <c r="A2267" s="12" t="str">
        <f>IFERROR(IF(A2266+1&lt;=Duration*VLOOKUP(PaymentFrqcy,Mapping!A:B,2,FALSE),A2266+1,""),"")</f>
        <v/>
      </c>
      <c r="B2267" s="58" t="str">
        <f t="shared" si="210"/>
        <v/>
      </c>
      <c r="C2267" s="59" t="str">
        <f t="shared" si="205"/>
        <v/>
      </c>
      <c r="D2267" s="60" t="str">
        <f t="shared" si="206"/>
        <v/>
      </c>
      <c r="E2267" s="61" t="str">
        <f>IF(A2267="","",InterestRate/VLOOKUP(PaymentFrqcy,Mapping!$A:$B,2,FALSE))</f>
        <v/>
      </c>
      <c r="F2267" s="62" t="str">
        <f>IF(A2267="","",PMT(E2267,Duration*VLOOKUP(PaymentFrqcy,Mapping!A:B,2,FALSE),LoanAmount,,VLOOKUP(PaymentsDue,Mapping!$A:$B,2,FALSE)))</f>
        <v/>
      </c>
      <c r="G2267" s="62" t="str">
        <f>IF(A2267="","",PPMT(E2267,A2267,Duration*VLOOKUP(PaymentFrqcy,Mapping!A:B,2,FALSE),LoanAmount,,VLOOKUP(PaymentsDue,Mapping!$A:$B,2,FALSE)))</f>
        <v/>
      </c>
      <c r="H2267" s="62" t="str">
        <f>IF(A2267="","",IPMT(E2267,A2267,Duration*VLOOKUP(PaymentFrqcy,Mapping!$A:$B,2,FALSE),LoanAmount,,VLOOKUP(PaymentsDue,Mapping!$A:$B,2,FALSE)))</f>
        <v/>
      </c>
      <c r="I2267" s="58" t="str">
        <f t="shared" si="207"/>
        <v/>
      </c>
      <c r="J2267" s="12" t="str">
        <f t="shared" si="208"/>
        <v/>
      </c>
      <c r="K2267" s="78" t="str">
        <f t="shared" si="209"/>
        <v/>
      </c>
    </row>
    <row r="2268" spans="1:11" x14ac:dyDescent="0.2">
      <c r="A2268" s="12" t="str">
        <f>IFERROR(IF(A2267+1&lt;=Duration*VLOOKUP(PaymentFrqcy,Mapping!A:B,2,FALSE),A2267+1,""),"")</f>
        <v/>
      </c>
      <c r="B2268" s="58" t="str">
        <f t="shared" si="210"/>
        <v/>
      </c>
      <c r="C2268" s="59" t="str">
        <f t="shared" si="205"/>
        <v/>
      </c>
      <c r="D2268" s="60" t="str">
        <f t="shared" si="206"/>
        <v/>
      </c>
      <c r="E2268" s="61" t="str">
        <f>IF(A2268="","",InterestRate/VLOOKUP(PaymentFrqcy,Mapping!$A:$B,2,FALSE))</f>
        <v/>
      </c>
      <c r="F2268" s="62" t="str">
        <f>IF(A2268="","",PMT(E2268,Duration*VLOOKUP(PaymentFrqcy,Mapping!A:B,2,FALSE),LoanAmount,,VLOOKUP(PaymentsDue,Mapping!$A:$B,2,FALSE)))</f>
        <v/>
      </c>
      <c r="G2268" s="62" t="str">
        <f>IF(A2268="","",PPMT(E2268,A2268,Duration*VLOOKUP(PaymentFrqcy,Mapping!A:B,2,FALSE),LoanAmount,,VLOOKUP(PaymentsDue,Mapping!$A:$B,2,FALSE)))</f>
        <v/>
      </c>
      <c r="H2268" s="62" t="str">
        <f>IF(A2268="","",IPMT(E2268,A2268,Duration*VLOOKUP(PaymentFrqcy,Mapping!$A:$B,2,FALSE),LoanAmount,,VLOOKUP(PaymentsDue,Mapping!$A:$B,2,FALSE)))</f>
        <v/>
      </c>
      <c r="I2268" s="58" t="str">
        <f t="shared" si="207"/>
        <v/>
      </c>
      <c r="J2268" s="12" t="str">
        <f t="shared" si="208"/>
        <v/>
      </c>
      <c r="K2268" s="78" t="str">
        <f t="shared" si="209"/>
        <v/>
      </c>
    </row>
    <row r="2269" spans="1:11" x14ac:dyDescent="0.2">
      <c r="A2269" s="12" t="str">
        <f>IFERROR(IF(A2268+1&lt;=Duration*VLOOKUP(PaymentFrqcy,Mapping!A:B,2,FALSE),A2268+1,""),"")</f>
        <v/>
      </c>
      <c r="B2269" s="58" t="str">
        <f t="shared" si="210"/>
        <v/>
      </c>
      <c r="C2269" s="59" t="str">
        <f t="shared" si="205"/>
        <v/>
      </c>
      <c r="D2269" s="60" t="str">
        <f t="shared" si="206"/>
        <v/>
      </c>
      <c r="E2269" s="61" t="str">
        <f>IF(A2269="","",InterestRate/VLOOKUP(PaymentFrqcy,Mapping!$A:$B,2,FALSE))</f>
        <v/>
      </c>
      <c r="F2269" s="62" t="str">
        <f>IF(A2269="","",PMT(E2269,Duration*VLOOKUP(PaymentFrqcy,Mapping!A:B,2,FALSE),LoanAmount,,VLOOKUP(PaymentsDue,Mapping!$A:$B,2,FALSE)))</f>
        <v/>
      </c>
      <c r="G2269" s="62" t="str">
        <f>IF(A2269="","",PPMT(E2269,A2269,Duration*VLOOKUP(PaymentFrqcy,Mapping!A:B,2,FALSE),LoanAmount,,VLOOKUP(PaymentsDue,Mapping!$A:$B,2,FALSE)))</f>
        <v/>
      </c>
      <c r="H2269" s="62" t="str">
        <f>IF(A2269="","",IPMT(E2269,A2269,Duration*VLOOKUP(PaymentFrqcy,Mapping!$A:$B,2,FALSE),LoanAmount,,VLOOKUP(PaymentsDue,Mapping!$A:$B,2,FALSE)))</f>
        <v/>
      </c>
      <c r="I2269" s="58" t="str">
        <f t="shared" si="207"/>
        <v/>
      </c>
      <c r="J2269" s="12" t="str">
        <f t="shared" si="208"/>
        <v/>
      </c>
      <c r="K2269" s="78" t="str">
        <f t="shared" si="209"/>
        <v/>
      </c>
    </row>
    <row r="2270" spans="1:11" x14ac:dyDescent="0.2">
      <c r="A2270" s="12" t="str">
        <f>IFERROR(IF(A2269+1&lt;=Duration*VLOOKUP(PaymentFrqcy,Mapping!A:B,2,FALSE),A2269+1,""),"")</f>
        <v/>
      </c>
      <c r="B2270" s="58" t="str">
        <f t="shared" si="210"/>
        <v/>
      </c>
      <c r="C2270" s="59" t="str">
        <f t="shared" si="205"/>
        <v/>
      </c>
      <c r="D2270" s="60" t="str">
        <f t="shared" si="206"/>
        <v/>
      </c>
      <c r="E2270" s="61" t="str">
        <f>IF(A2270="","",InterestRate/VLOOKUP(PaymentFrqcy,Mapping!$A:$B,2,FALSE))</f>
        <v/>
      </c>
      <c r="F2270" s="62" t="str">
        <f>IF(A2270="","",PMT(E2270,Duration*VLOOKUP(PaymentFrqcy,Mapping!A:B,2,FALSE),LoanAmount,,VLOOKUP(PaymentsDue,Mapping!$A:$B,2,FALSE)))</f>
        <v/>
      </c>
      <c r="G2270" s="62" t="str">
        <f>IF(A2270="","",PPMT(E2270,A2270,Duration*VLOOKUP(PaymentFrqcy,Mapping!A:B,2,FALSE),LoanAmount,,VLOOKUP(PaymentsDue,Mapping!$A:$B,2,FALSE)))</f>
        <v/>
      </c>
      <c r="H2270" s="62" t="str">
        <f>IF(A2270="","",IPMT(E2270,A2270,Duration*VLOOKUP(PaymentFrqcy,Mapping!$A:$B,2,FALSE),LoanAmount,,VLOOKUP(PaymentsDue,Mapping!$A:$B,2,FALSE)))</f>
        <v/>
      </c>
      <c r="I2270" s="58" t="str">
        <f t="shared" si="207"/>
        <v/>
      </c>
      <c r="J2270" s="12" t="str">
        <f t="shared" si="208"/>
        <v/>
      </c>
      <c r="K2270" s="78" t="str">
        <f t="shared" si="209"/>
        <v/>
      </c>
    </row>
    <row r="2271" spans="1:11" x14ac:dyDescent="0.2">
      <c r="A2271" s="12" t="str">
        <f>IFERROR(IF(A2270+1&lt;=Duration*VLOOKUP(PaymentFrqcy,Mapping!A:B,2,FALSE),A2270+1,""),"")</f>
        <v/>
      </c>
      <c r="B2271" s="58" t="str">
        <f t="shared" si="210"/>
        <v/>
      </c>
      <c r="C2271" s="59" t="str">
        <f t="shared" si="205"/>
        <v/>
      </c>
      <c r="D2271" s="60" t="str">
        <f t="shared" si="206"/>
        <v/>
      </c>
      <c r="E2271" s="61" t="str">
        <f>IF(A2271="","",InterestRate/VLOOKUP(PaymentFrqcy,Mapping!$A:$B,2,FALSE))</f>
        <v/>
      </c>
      <c r="F2271" s="62" t="str">
        <f>IF(A2271="","",PMT(E2271,Duration*VLOOKUP(PaymentFrqcy,Mapping!A:B,2,FALSE),LoanAmount,,VLOOKUP(PaymentsDue,Mapping!$A:$B,2,FALSE)))</f>
        <v/>
      </c>
      <c r="G2271" s="62" t="str">
        <f>IF(A2271="","",PPMT(E2271,A2271,Duration*VLOOKUP(PaymentFrqcy,Mapping!A:B,2,FALSE),LoanAmount,,VLOOKUP(PaymentsDue,Mapping!$A:$B,2,FALSE)))</f>
        <v/>
      </c>
      <c r="H2271" s="62" t="str">
        <f>IF(A2271="","",IPMT(E2271,A2271,Duration*VLOOKUP(PaymentFrqcy,Mapping!$A:$B,2,FALSE),LoanAmount,,VLOOKUP(PaymentsDue,Mapping!$A:$B,2,FALSE)))</f>
        <v/>
      </c>
      <c r="I2271" s="58" t="str">
        <f t="shared" si="207"/>
        <v/>
      </c>
      <c r="J2271" s="12" t="str">
        <f t="shared" si="208"/>
        <v/>
      </c>
      <c r="K2271" s="78" t="str">
        <f t="shared" si="209"/>
        <v/>
      </c>
    </row>
    <row r="2272" spans="1:11" x14ac:dyDescent="0.2">
      <c r="A2272" s="12" t="str">
        <f>IFERROR(IF(A2271+1&lt;=Duration*VLOOKUP(PaymentFrqcy,Mapping!A:B,2,FALSE),A2271+1,""),"")</f>
        <v/>
      </c>
      <c r="B2272" s="58" t="str">
        <f t="shared" si="210"/>
        <v/>
      </c>
      <c r="C2272" s="59" t="str">
        <f t="shared" si="205"/>
        <v/>
      </c>
      <c r="D2272" s="60" t="str">
        <f t="shared" si="206"/>
        <v/>
      </c>
      <c r="E2272" s="61" t="str">
        <f>IF(A2272="","",InterestRate/VLOOKUP(PaymentFrqcy,Mapping!$A:$B,2,FALSE))</f>
        <v/>
      </c>
      <c r="F2272" s="62" t="str">
        <f>IF(A2272="","",PMT(E2272,Duration*VLOOKUP(PaymentFrqcy,Mapping!A:B,2,FALSE),LoanAmount,,VLOOKUP(PaymentsDue,Mapping!$A:$B,2,FALSE)))</f>
        <v/>
      </c>
      <c r="G2272" s="62" t="str">
        <f>IF(A2272="","",PPMT(E2272,A2272,Duration*VLOOKUP(PaymentFrqcy,Mapping!A:B,2,FALSE),LoanAmount,,VLOOKUP(PaymentsDue,Mapping!$A:$B,2,FALSE)))</f>
        <v/>
      </c>
      <c r="H2272" s="62" t="str">
        <f>IF(A2272="","",IPMT(E2272,A2272,Duration*VLOOKUP(PaymentFrqcy,Mapping!$A:$B,2,FALSE),LoanAmount,,VLOOKUP(PaymentsDue,Mapping!$A:$B,2,FALSE)))</f>
        <v/>
      </c>
      <c r="I2272" s="58" t="str">
        <f t="shared" si="207"/>
        <v/>
      </c>
      <c r="J2272" s="12" t="str">
        <f t="shared" si="208"/>
        <v/>
      </c>
      <c r="K2272" s="78" t="str">
        <f t="shared" si="209"/>
        <v/>
      </c>
    </row>
    <row r="2273" spans="1:11" x14ac:dyDescent="0.2">
      <c r="A2273" s="12" t="str">
        <f>IFERROR(IF(A2272+1&lt;=Duration*VLOOKUP(PaymentFrqcy,Mapping!A:B,2,FALSE),A2272+1,""),"")</f>
        <v/>
      </c>
      <c r="B2273" s="58" t="str">
        <f t="shared" si="210"/>
        <v/>
      </c>
      <c r="C2273" s="59" t="str">
        <f t="shared" si="205"/>
        <v/>
      </c>
      <c r="D2273" s="60" t="str">
        <f t="shared" si="206"/>
        <v/>
      </c>
      <c r="E2273" s="61" t="str">
        <f>IF(A2273="","",InterestRate/VLOOKUP(PaymentFrqcy,Mapping!$A:$B,2,FALSE))</f>
        <v/>
      </c>
      <c r="F2273" s="62" t="str">
        <f>IF(A2273="","",PMT(E2273,Duration*VLOOKUP(PaymentFrqcy,Mapping!A:B,2,FALSE),LoanAmount,,VLOOKUP(PaymentsDue,Mapping!$A:$B,2,FALSE)))</f>
        <v/>
      </c>
      <c r="G2273" s="62" t="str">
        <f>IF(A2273="","",PPMT(E2273,A2273,Duration*VLOOKUP(PaymentFrqcy,Mapping!A:B,2,FALSE),LoanAmount,,VLOOKUP(PaymentsDue,Mapping!$A:$B,2,FALSE)))</f>
        <v/>
      </c>
      <c r="H2273" s="62" t="str">
        <f>IF(A2273="","",IPMT(E2273,A2273,Duration*VLOOKUP(PaymentFrqcy,Mapping!$A:$B,2,FALSE),LoanAmount,,VLOOKUP(PaymentsDue,Mapping!$A:$B,2,FALSE)))</f>
        <v/>
      </c>
      <c r="I2273" s="58" t="str">
        <f t="shared" si="207"/>
        <v/>
      </c>
      <c r="J2273" s="12" t="str">
        <f t="shared" si="208"/>
        <v/>
      </c>
      <c r="K2273" s="78" t="str">
        <f t="shared" si="209"/>
        <v/>
      </c>
    </row>
    <row r="2274" spans="1:11" x14ac:dyDescent="0.2">
      <c r="A2274" s="12" t="str">
        <f>IFERROR(IF(A2273+1&lt;=Duration*VLOOKUP(PaymentFrqcy,Mapping!A:B,2,FALSE),A2273+1,""),"")</f>
        <v/>
      </c>
      <c r="B2274" s="58" t="str">
        <f t="shared" si="210"/>
        <v/>
      </c>
      <c r="C2274" s="59" t="str">
        <f t="shared" si="205"/>
        <v/>
      </c>
      <c r="D2274" s="60" t="str">
        <f t="shared" si="206"/>
        <v/>
      </c>
      <c r="E2274" s="61" t="str">
        <f>IF(A2274="","",InterestRate/VLOOKUP(PaymentFrqcy,Mapping!$A:$B,2,FALSE))</f>
        <v/>
      </c>
      <c r="F2274" s="62" t="str">
        <f>IF(A2274="","",PMT(E2274,Duration*VLOOKUP(PaymentFrqcy,Mapping!A:B,2,FALSE),LoanAmount,,VLOOKUP(PaymentsDue,Mapping!$A:$B,2,FALSE)))</f>
        <v/>
      </c>
      <c r="G2274" s="62" t="str">
        <f>IF(A2274="","",PPMT(E2274,A2274,Duration*VLOOKUP(PaymentFrqcy,Mapping!A:B,2,FALSE),LoanAmount,,VLOOKUP(PaymentsDue,Mapping!$A:$B,2,FALSE)))</f>
        <v/>
      </c>
      <c r="H2274" s="62" t="str">
        <f>IF(A2274="","",IPMT(E2274,A2274,Duration*VLOOKUP(PaymentFrqcy,Mapping!$A:$B,2,FALSE),LoanAmount,,VLOOKUP(PaymentsDue,Mapping!$A:$B,2,FALSE)))</f>
        <v/>
      </c>
      <c r="I2274" s="58" t="str">
        <f t="shared" si="207"/>
        <v/>
      </c>
      <c r="J2274" s="12" t="str">
        <f t="shared" si="208"/>
        <v/>
      </c>
      <c r="K2274" s="78" t="str">
        <f t="shared" si="209"/>
        <v/>
      </c>
    </row>
    <row r="2275" spans="1:11" x14ac:dyDescent="0.2">
      <c r="A2275" s="12" t="str">
        <f>IFERROR(IF(A2274+1&lt;=Duration*VLOOKUP(PaymentFrqcy,Mapping!A:B,2,FALSE),A2274+1,""),"")</f>
        <v/>
      </c>
      <c r="B2275" s="58" t="str">
        <f t="shared" si="210"/>
        <v/>
      </c>
      <c r="C2275" s="59" t="str">
        <f t="shared" si="205"/>
        <v/>
      </c>
      <c r="D2275" s="60" t="str">
        <f t="shared" si="206"/>
        <v/>
      </c>
      <c r="E2275" s="61" t="str">
        <f>IF(A2275="","",InterestRate/VLOOKUP(PaymentFrqcy,Mapping!$A:$B,2,FALSE))</f>
        <v/>
      </c>
      <c r="F2275" s="62" t="str">
        <f>IF(A2275="","",PMT(E2275,Duration*VLOOKUP(PaymentFrqcy,Mapping!A:B,2,FALSE),LoanAmount,,VLOOKUP(PaymentsDue,Mapping!$A:$B,2,FALSE)))</f>
        <v/>
      </c>
      <c r="G2275" s="62" t="str">
        <f>IF(A2275="","",PPMT(E2275,A2275,Duration*VLOOKUP(PaymentFrqcy,Mapping!A:B,2,FALSE),LoanAmount,,VLOOKUP(PaymentsDue,Mapping!$A:$B,2,FALSE)))</f>
        <v/>
      </c>
      <c r="H2275" s="62" t="str">
        <f>IF(A2275="","",IPMT(E2275,A2275,Duration*VLOOKUP(PaymentFrqcy,Mapping!$A:$B,2,FALSE),LoanAmount,,VLOOKUP(PaymentsDue,Mapping!$A:$B,2,FALSE)))</f>
        <v/>
      </c>
      <c r="I2275" s="58" t="str">
        <f t="shared" si="207"/>
        <v/>
      </c>
      <c r="J2275" s="12" t="str">
        <f t="shared" si="208"/>
        <v/>
      </c>
      <c r="K2275" s="78" t="str">
        <f t="shared" si="209"/>
        <v/>
      </c>
    </row>
    <row r="2276" spans="1:11" x14ac:dyDescent="0.2">
      <c r="A2276" s="12" t="str">
        <f>IFERROR(IF(A2275+1&lt;=Duration*VLOOKUP(PaymentFrqcy,Mapping!A:B,2,FALSE),A2275+1,""),"")</f>
        <v/>
      </c>
      <c r="B2276" s="58" t="str">
        <f t="shared" si="210"/>
        <v/>
      </c>
      <c r="C2276" s="59" t="str">
        <f t="shared" si="205"/>
        <v/>
      </c>
      <c r="D2276" s="60" t="str">
        <f t="shared" si="206"/>
        <v/>
      </c>
      <c r="E2276" s="61" t="str">
        <f>IF(A2276="","",InterestRate/VLOOKUP(PaymentFrqcy,Mapping!$A:$B,2,FALSE))</f>
        <v/>
      </c>
      <c r="F2276" s="62" t="str">
        <f>IF(A2276="","",PMT(E2276,Duration*VLOOKUP(PaymentFrqcy,Mapping!A:B,2,FALSE),LoanAmount,,VLOOKUP(PaymentsDue,Mapping!$A:$B,2,FALSE)))</f>
        <v/>
      </c>
      <c r="G2276" s="62" t="str">
        <f>IF(A2276="","",PPMT(E2276,A2276,Duration*VLOOKUP(PaymentFrqcy,Mapping!A:B,2,FALSE),LoanAmount,,VLOOKUP(PaymentsDue,Mapping!$A:$B,2,FALSE)))</f>
        <v/>
      </c>
      <c r="H2276" s="62" t="str">
        <f>IF(A2276="","",IPMT(E2276,A2276,Duration*VLOOKUP(PaymentFrqcy,Mapping!$A:$B,2,FALSE),LoanAmount,,VLOOKUP(PaymentsDue,Mapping!$A:$B,2,FALSE)))</f>
        <v/>
      </c>
      <c r="I2276" s="58" t="str">
        <f t="shared" si="207"/>
        <v/>
      </c>
      <c r="J2276" s="12" t="str">
        <f t="shared" si="208"/>
        <v/>
      </c>
      <c r="K2276" s="78" t="str">
        <f t="shared" si="209"/>
        <v/>
      </c>
    </row>
    <row r="2277" spans="1:11" x14ac:dyDescent="0.2">
      <c r="A2277" s="12" t="str">
        <f>IFERROR(IF(A2276+1&lt;=Duration*VLOOKUP(PaymentFrqcy,Mapping!A:B,2,FALSE),A2276+1,""),"")</f>
        <v/>
      </c>
      <c r="B2277" s="58" t="str">
        <f t="shared" si="210"/>
        <v/>
      </c>
      <c r="C2277" s="59" t="str">
        <f t="shared" si="205"/>
        <v/>
      </c>
      <c r="D2277" s="60" t="str">
        <f t="shared" si="206"/>
        <v/>
      </c>
      <c r="E2277" s="61" t="str">
        <f>IF(A2277="","",InterestRate/VLOOKUP(PaymentFrqcy,Mapping!$A:$B,2,FALSE))</f>
        <v/>
      </c>
      <c r="F2277" s="62" t="str">
        <f>IF(A2277="","",PMT(E2277,Duration*VLOOKUP(PaymentFrqcy,Mapping!A:B,2,FALSE),LoanAmount,,VLOOKUP(PaymentsDue,Mapping!$A:$B,2,FALSE)))</f>
        <v/>
      </c>
      <c r="G2277" s="62" t="str">
        <f>IF(A2277="","",PPMT(E2277,A2277,Duration*VLOOKUP(PaymentFrqcy,Mapping!A:B,2,FALSE),LoanAmount,,VLOOKUP(PaymentsDue,Mapping!$A:$B,2,FALSE)))</f>
        <v/>
      </c>
      <c r="H2277" s="62" t="str">
        <f>IF(A2277="","",IPMT(E2277,A2277,Duration*VLOOKUP(PaymentFrqcy,Mapping!$A:$B,2,FALSE),LoanAmount,,VLOOKUP(PaymentsDue,Mapping!$A:$B,2,FALSE)))</f>
        <v/>
      </c>
      <c r="I2277" s="58" t="str">
        <f t="shared" si="207"/>
        <v/>
      </c>
      <c r="J2277" s="12" t="str">
        <f t="shared" si="208"/>
        <v/>
      </c>
      <c r="K2277" s="78" t="str">
        <f t="shared" si="209"/>
        <v/>
      </c>
    </row>
    <row r="2278" spans="1:11" x14ac:dyDescent="0.2">
      <c r="A2278" s="12" t="str">
        <f>IFERROR(IF(A2277+1&lt;=Duration*VLOOKUP(PaymentFrqcy,Mapping!A:B,2,FALSE),A2277+1,""),"")</f>
        <v/>
      </c>
      <c r="B2278" s="58" t="str">
        <f t="shared" si="210"/>
        <v/>
      </c>
      <c r="C2278" s="59" t="str">
        <f t="shared" si="205"/>
        <v/>
      </c>
      <c r="D2278" s="60" t="str">
        <f t="shared" si="206"/>
        <v/>
      </c>
      <c r="E2278" s="61" t="str">
        <f>IF(A2278="","",InterestRate/VLOOKUP(PaymentFrqcy,Mapping!$A:$B,2,FALSE))</f>
        <v/>
      </c>
      <c r="F2278" s="62" t="str">
        <f>IF(A2278="","",PMT(E2278,Duration*VLOOKUP(PaymentFrqcy,Mapping!A:B,2,FALSE),LoanAmount,,VLOOKUP(PaymentsDue,Mapping!$A:$B,2,FALSE)))</f>
        <v/>
      </c>
      <c r="G2278" s="62" t="str">
        <f>IF(A2278="","",PPMT(E2278,A2278,Duration*VLOOKUP(PaymentFrqcy,Mapping!A:B,2,FALSE),LoanAmount,,VLOOKUP(PaymentsDue,Mapping!$A:$B,2,FALSE)))</f>
        <v/>
      </c>
      <c r="H2278" s="62" t="str">
        <f>IF(A2278="","",IPMT(E2278,A2278,Duration*VLOOKUP(PaymentFrqcy,Mapping!$A:$B,2,FALSE),LoanAmount,,VLOOKUP(PaymentsDue,Mapping!$A:$B,2,FALSE)))</f>
        <v/>
      </c>
      <c r="I2278" s="58" t="str">
        <f t="shared" si="207"/>
        <v/>
      </c>
      <c r="J2278" s="12" t="str">
        <f t="shared" si="208"/>
        <v/>
      </c>
      <c r="K2278" s="78" t="str">
        <f t="shared" si="209"/>
        <v/>
      </c>
    </row>
    <row r="2279" spans="1:11" x14ac:dyDescent="0.2">
      <c r="A2279" s="12" t="str">
        <f>IFERROR(IF(A2278+1&lt;=Duration*VLOOKUP(PaymentFrqcy,Mapping!A:B,2,FALSE),A2278+1,""),"")</f>
        <v/>
      </c>
      <c r="B2279" s="58" t="str">
        <f t="shared" si="210"/>
        <v/>
      </c>
      <c r="C2279" s="59" t="str">
        <f t="shared" si="205"/>
        <v/>
      </c>
      <c r="D2279" s="60" t="str">
        <f t="shared" si="206"/>
        <v/>
      </c>
      <c r="E2279" s="61" t="str">
        <f>IF(A2279="","",InterestRate/VLOOKUP(PaymentFrqcy,Mapping!$A:$B,2,FALSE))</f>
        <v/>
      </c>
      <c r="F2279" s="62" t="str">
        <f>IF(A2279="","",PMT(E2279,Duration*VLOOKUP(PaymentFrqcy,Mapping!A:B,2,FALSE),LoanAmount,,VLOOKUP(PaymentsDue,Mapping!$A:$B,2,FALSE)))</f>
        <v/>
      </c>
      <c r="G2279" s="62" t="str">
        <f>IF(A2279="","",PPMT(E2279,A2279,Duration*VLOOKUP(PaymentFrqcy,Mapping!A:B,2,FALSE),LoanAmount,,VLOOKUP(PaymentsDue,Mapping!$A:$B,2,FALSE)))</f>
        <v/>
      </c>
      <c r="H2279" s="62" t="str">
        <f>IF(A2279="","",IPMT(E2279,A2279,Duration*VLOOKUP(PaymentFrqcy,Mapping!$A:$B,2,FALSE),LoanAmount,,VLOOKUP(PaymentsDue,Mapping!$A:$B,2,FALSE)))</f>
        <v/>
      </c>
      <c r="I2279" s="58" t="str">
        <f t="shared" si="207"/>
        <v/>
      </c>
      <c r="J2279" s="12" t="str">
        <f t="shared" si="208"/>
        <v/>
      </c>
      <c r="K2279" s="78" t="str">
        <f t="shared" si="209"/>
        <v/>
      </c>
    </row>
    <row r="2280" spans="1:11" x14ac:dyDescent="0.2">
      <c r="A2280" s="12" t="str">
        <f>IFERROR(IF(A2279+1&lt;=Duration*VLOOKUP(PaymentFrqcy,Mapping!A:B,2,FALSE),A2279+1,""),"")</f>
        <v/>
      </c>
      <c r="B2280" s="58" t="str">
        <f t="shared" si="210"/>
        <v/>
      </c>
      <c r="C2280" s="59" t="str">
        <f t="shared" si="205"/>
        <v/>
      </c>
      <c r="D2280" s="60" t="str">
        <f t="shared" si="206"/>
        <v/>
      </c>
      <c r="E2280" s="61" t="str">
        <f>IF(A2280="","",InterestRate/VLOOKUP(PaymentFrqcy,Mapping!$A:$B,2,FALSE))</f>
        <v/>
      </c>
      <c r="F2280" s="62" t="str">
        <f>IF(A2280="","",PMT(E2280,Duration*VLOOKUP(PaymentFrqcy,Mapping!A:B,2,FALSE),LoanAmount,,VLOOKUP(PaymentsDue,Mapping!$A:$B,2,FALSE)))</f>
        <v/>
      </c>
      <c r="G2280" s="62" t="str">
        <f>IF(A2280="","",PPMT(E2280,A2280,Duration*VLOOKUP(PaymentFrqcy,Mapping!A:B,2,FALSE),LoanAmount,,VLOOKUP(PaymentsDue,Mapping!$A:$B,2,FALSE)))</f>
        <v/>
      </c>
      <c r="H2280" s="62" t="str">
        <f>IF(A2280="","",IPMT(E2280,A2280,Duration*VLOOKUP(PaymentFrqcy,Mapping!$A:$B,2,FALSE),LoanAmount,,VLOOKUP(PaymentsDue,Mapping!$A:$B,2,FALSE)))</f>
        <v/>
      </c>
      <c r="I2280" s="58" t="str">
        <f t="shared" si="207"/>
        <v/>
      </c>
      <c r="J2280" s="12" t="str">
        <f t="shared" si="208"/>
        <v/>
      </c>
      <c r="K2280" s="78" t="str">
        <f t="shared" si="209"/>
        <v/>
      </c>
    </row>
    <row r="2281" spans="1:11" x14ac:dyDescent="0.2">
      <c r="A2281" s="12" t="str">
        <f>IFERROR(IF(A2280+1&lt;=Duration*VLOOKUP(PaymentFrqcy,Mapping!A:B,2,FALSE),A2280+1,""),"")</f>
        <v/>
      </c>
      <c r="B2281" s="58" t="str">
        <f t="shared" si="210"/>
        <v/>
      </c>
      <c r="C2281" s="59" t="str">
        <f t="shared" si="205"/>
        <v/>
      </c>
      <c r="D2281" s="60" t="str">
        <f t="shared" si="206"/>
        <v/>
      </c>
      <c r="E2281" s="61" t="str">
        <f>IF(A2281="","",InterestRate/VLOOKUP(PaymentFrqcy,Mapping!$A:$B,2,FALSE))</f>
        <v/>
      </c>
      <c r="F2281" s="62" t="str">
        <f>IF(A2281="","",PMT(E2281,Duration*VLOOKUP(PaymentFrqcy,Mapping!A:B,2,FALSE),LoanAmount,,VLOOKUP(PaymentsDue,Mapping!$A:$B,2,FALSE)))</f>
        <v/>
      </c>
      <c r="G2281" s="62" t="str">
        <f>IF(A2281="","",PPMT(E2281,A2281,Duration*VLOOKUP(PaymentFrqcy,Mapping!A:B,2,FALSE),LoanAmount,,VLOOKUP(PaymentsDue,Mapping!$A:$B,2,FALSE)))</f>
        <v/>
      </c>
      <c r="H2281" s="62" t="str">
        <f>IF(A2281="","",IPMT(E2281,A2281,Duration*VLOOKUP(PaymentFrqcy,Mapping!$A:$B,2,FALSE),LoanAmount,,VLOOKUP(PaymentsDue,Mapping!$A:$B,2,FALSE)))</f>
        <v/>
      </c>
      <c r="I2281" s="58" t="str">
        <f t="shared" si="207"/>
        <v/>
      </c>
      <c r="J2281" s="12" t="str">
        <f t="shared" si="208"/>
        <v/>
      </c>
      <c r="K2281" s="78" t="str">
        <f t="shared" si="209"/>
        <v/>
      </c>
    </row>
    <row r="2282" spans="1:11" x14ac:dyDescent="0.2">
      <c r="A2282" s="12" t="str">
        <f>IFERROR(IF(A2281+1&lt;=Duration*VLOOKUP(PaymentFrqcy,Mapping!A:B,2,FALSE),A2281+1,""),"")</f>
        <v/>
      </c>
      <c r="B2282" s="58" t="str">
        <f t="shared" si="210"/>
        <v/>
      </c>
      <c r="C2282" s="59" t="str">
        <f t="shared" si="205"/>
        <v/>
      </c>
      <c r="D2282" s="60" t="str">
        <f t="shared" si="206"/>
        <v/>
      </c>
      <c r="E2282" s="61" t="str">
        <f>IF(A2282="","",InterestRate/VLOOKUP(PaymentFrqcy,Mapping!$A:$B,2,FALSE))</f>
        <v/>
      </c>
      <c r="F2282" s="62" t="str">
        <f>IF(A2282="","",PMT(E2282,Duration*VLOOKUP(PaymentFrqcy,Mapping!A:B,2,FALSE),LoanAmount,,VLOOKUP(PaymentsDue,Mapping!$A:$B,2,FALSE)))</f>
        <v/>
      </c>
      <c r="G2282" s="62" t="str">
        <f>IF(A2282="","",PPMT(E2282,A2282,Duration*VLOOKUP(PaymentFrqcy,Mapping!A:B,2,FALSE),LoanAmount,,VLOOKUP(PaymentsDue,Mapping!$A:$B,2,FALSE)))</f>
        <v/>
      </c>
      <c r="H2282" s="62" t="str">
        <f>IF(A2282="","",IPMT(E2282,A2282,Duration*VLOOKUP(PaymentFrqcy,Mapping!$A:$B,2,FALSE),LoanAmount,,VLOOKUP(PaymentsDue,Mapping!$A:$B,2,FALSE)))</f>
        <v/>
      </c>
      <c r="I2282" s="58" t="str">
        <f t="shared" si="207"/>
        <v/>
      </c>
      <c r="J2282" s="12" t="str">
        <f t="shared" si="208"/>
        <v/>
      </c>
      <c r="K2282" s="78" t="str">
        <f t="shared" si="209"/>
        <v/>
      </c>
    </row>
    <row r="2283" spans="1:11" x14ac:dyDescent="0.2">
      <c r="A2283" s="12" t="str">
        <f>IFERROR(IF(A2282+1&lt;=Duration*VLOOKUP(PaymentFrqcy,Mapping!A:B,2,FALSE),A2282+1,""),"")</f>
        <v/>
      </c>
      <c r="B2283" s="58" t="str">
        <f t="shared" si="210"/>
        <v/>
      </c>
      <c r="C2283" s="59" t="str">
        <f t="shared" si="205"/>
        <v/>
      </c>
      <c r="D2283" s="60" t="str">
        <f t="shared" si="206"/>
        <v/>
      </c>
      <c r="E2283" s="61" t="str">
        <f>IF(A2283="","",InterestRate/VLOOKUP(PaymentFrqcy,Mapping!$A:$B,2,FALSE))</f>
        <v/>
      </c>
      <c r="F2283" s="62" t="str">
        <f>IF(A2283="","",PMT(E2283,Duration*VLOOKUP(PaymentFrqcy,Mapping!A:B,2,FALSE),LoanAmount,,VLOOKUP(PaymentsDue,Mapping!$A:$B,2,FALSE)))</f>
        <v/>
      </c>
      <c r="G2283" s="62" t="str">
        <f>IF(A2283="","",PPMT(E2283,A2283,Duration*VLOOKUP(PaymentFrqcy,Mapping!A:B,2,FALSE),LoanAmount,,VLOOKUP(PaymentsDue,Mapping!$A:$B,2,FALSE)))</f>
        <v/>
      </c>
      <c r="H2283" s="62" t="str">
        <f>IF(A2283="","",IPMT(E2283,A2283,Duration*VLOOKUP(PaymentFrqcy,Mapping!$A:$B,2,FALSE),LoanAmount,,VLOOKUP(PaymentsDue,Mapping!$A:$B,2,FALSE)))</f>
        <v/>
      </c>
      <c r="I2283" s="58" t="str">
        <f t="shared" si="207"/>
        <v/>
      </c>
      <c r="J2283" s="12" t="str">
        <f t="shared" si="208"/>
        <v/>
      </c>
      <c r="K2283" s="78" t="str">
        <f t="shared" si="209"/>
        <v/>
      </c>
    </row>
    <row r="2284" spans="1:11" x14ac:dyDescent="0.2">
      <c r="A2284" s="12" t="str">
        <f>IFERROR(IF(A2283+1&lt;=Duration*VLOOKUP(PaymentFrqcy,Mapping!A:B,2,FALSE),A2283+1,""),"")</f>
        <v/>
      </c>
      <c r="B2284" s="58" t="str">
        <f t="shared" si="210"/>
        <v/>
      </c>
      <c r="C2284" s="59" t="str">
        <f t="shared" si="205"/>
        <v/>
      </c>
      <c r="D2284" s="60" t="str">
        <f t="shared" si="206"/>
        <v/>
      </c>
      <c r="E2284" s="61" t="str">
        <f>IF(A2284="","",InterestRate/VLOOKUP(PaymentFrqcy,Mapping!$A:$B,2,FALSE))</f>
        <v/>
      </c>
      <c r="F2284" s="62" t="str">
        <f>IF(A2284="","",PMT(E2284,Duration*VLOOKUP(PaymentFrqcy,Mapping!A:B,2,FALSE),LoanAmount,,VLOOKUP(PaymentsDue,Mapping!$A:$B,2,FALSE)))</f>
        <v/>
      </c>
      <c r="G2284" s="62" t="str">
        <f>IF(A2284="","",PPMT(E2284,A2284,Duration*VLOOKUP(PaymentFrqcy,Mapping!A:B,2,FALSE),LoanAmount,,VLOOKUP(PaymentsDue,Mapping!$A:$B,2,FALSE)))</f>
        <v/>
      </c>
      <c r="H2284" s="62" t="str">
        <f>IF(A2284="","",IPMT(E2284,A2284,Duration*VLOOKUP(PaymentFrqcy,Mapping!$A:$B,2,FALSE),LoanAmount,,VLOOKUP(PaymentsDue,Mapping!$A:$B,2,FALSE)))</f>
        <v/>
      </c>
      <c r="I2284" s="58" t="str">
        <f t="shared" si="207"/>
        <v/>
      </c>
      <c r="J2284" s="12" t="str">
        <f t="shared" si="208"/>
        <v/>
      </c>
      <c r="K2284" s="78" t="str">
        <f t="shared" si="209"/>
        <v/>
      </c>
    </row>
    <row r="2285" spans="1:11" x14ac:dyDescent="0.2">
      <c r="A2285" s="12" t="str">
        <f>IFERROR(IF(A2284+1&lt;=Duration*VLOOKUP(PaymentFrqcy,Mapping!A:B,2,FALSE),A2284+1,""),"")</f>
        <v/>
      </c>
      <c r="B2285" s="58" t="str">
        <f t="shared" si="210"/>
        <v/>
      </c>
      <c r="C2285" s="59" t="str">
        <f t="shared" si="205"/>
        <v/>
      </c>
      <c r="D2285" s="60" t="str">
        <f t="shared" si="206"/>
        <v/>
      </c>
      <c r="E2285" s="61" t="str">
        <f>IF(A2285="","",InterestRate/VLOOKUP(PaymentFrqcy,Mapping!$A:$B,2,FALSE))</f>
        <v/>
      </c>
      <c r="F2285" s="62" t="str">
        <f>IF(A2285="","",PMT(E2285,Duration*VLOOKUP(PaymentFrqcy,Mapping!A:B,2,FALSE),LoanAmount,,VLOOKUP(PaymentsDue,Mapping!$A:$B,2,FALSE)))</f>
        <v/>
      </c>
      <c r="G2285" s="62" t="str">
        <f>IF(A2285="","",PPMT(E2285,A2285,Duration*VLOOKUP(PaymentFrqcy,Mapping!A:B,2,FALSE),LoanAmount,,VLOOKUP(PaymentsDue,Mapping!$A:$B,2,FALSE)))</f>
        <v/>
      </c>
      <c r="H2285" s="62" t="str">
        <f>IF(A2285="","",IPMT(E2285,A2285,Duration*VLOOKUP(PaymentFrqcy,Mapping!$A:$B,2,FALSE),LoanAmount,,VLOOKUP(PaymentsDue,Mapping!$A:$B,2,FALSE)))</f>
        <v/>
      </c>
      <c r="I2285" s="58" t="str">
        <f t="shared" si="207"/>
        <v/>
      </c>
      <c r="J2285" s="12" t="str">
        <f t="shared" si="208"/>
        <v/>
      </c>
      <c r="K2285" s="78" t="str">
        <f t="shared" si="209"/>
        <v/>
      </c>
    </row>
    <row r="2286" spans="1:11" x14ac:dyDescent="0.2">
      <c r="A2286" s="12" t="str">
        <f>IFERROR(IF(A2285+1&lt;=Duration*VLOOKUP(PaymentFrqcy,Mapping!A:B,2,FALSE),A2285+1,""),"")</f>
        <v/>
      </c>
      <c r="B2286" s="58" t="str">
        <f t="shared" si="210"/>
        <v/>
      </c>
      <c r="C2286" s="59" t="str">
        <f t="shared" ref="C2286:C2349" si="211">IF(AND(A2286&lt;&gt;"",PaymentFrqcy="Monthly"),DATE(YEAR(C2285),MONTH(C2285)+1,DAY(C2285)),IF(AND(A2286&lt;&gt;"",PaymentFrqcy="Quarterly"),DATE(YEAR(C2285),MONTH(C2285)+3,DAY(C2285)),IF(AND(A2286&lt;&gt;"",PaymentFrqcy="Semi-Annually"),DATE(YEAR(C2285),MONTH(C2285)+6,DAY(C2285)),"")))</f>
        <v/>
      </c>
      <c r="D2286" s="60" t="str">
        <f t="shared" ref="D2286:D2349" si="212">IFERROR(YEAR(C2286),"")</f>
        <v/>
      </c>
      <c r="E2286" s="61" t="str">
        <f>IF(A2286="","",InterestRate/VLOOKUP(PaymentFrqcy,Mapping!$A:$B,2,FALSE))</f>
        <v/>
      </c>
      <c r="F2286" s="62" t="str">
        <f>IF(A2286="","",PMT(E2286,Duration*VLOOKUP(PaymentFrqcy,Mapping!A:B,2,FALSE),LoanAmount,,VLOOKUP(PaymentsDue,Mapping!$A:$B,2,FALSE)))</f>
        <v/>
      </c>
      <c r="G2286" s="62" t="str">
        <f>IF(A2286="","",PPMT(E2286,A2286,Duration*VLOOKUP(PaymentFrqcy,Mapping!A:B,2,FALSE),LoanAmount,,VLOOKUP(PaymentsDue,Mapping!$A:$B,2,FALSE)))</f>
        <v/>
      </c>
      <c r="H2286" s="62" t="str">
        <f>IF(A2286="","",IPMT(E2286,A2286,Duration*VLOOKUP(PaymentFrqcy,Mapping!$A:$B,2,FALSE),LoanAmount,,VLOOKUP(PaymentsDue,Mapping!$A:$B,2,FALSE)))</f>
        <v/>
      </c>
      <c r="I2286" s="58" t="str">
        <f t="shared" ref="I2286:I2349" si="213">IFERROR(B2286+G2286,"")</f>
        <v/>
      </c>
      <c r="J2286" s="12" t="str">
        <f t="shared" ref="J2286:J2349" si="214">IF(A2286="","",MONTH(C2286))</f>
        <v/>
      </c>
      <c r="K2286" s="78" t="str">
        <f t="shared" ref="K2286:K2349" si="215">IF(A2286="","",YEAR(C2286))</f>
        <v/>
      </c>
    </row>
    <row r="2287" spans="1:11" x14ac:dyDescent="0.2">
      <c r="A2287" s="12" t="str">
        <f>IFERROR(IF(A2286+1&lt;=Duration*VLOOKUP(PaymentFrqcy,Mapping!A:B,2,FALSE),A2286+1,""),"")</f>
        <v/>
      </c>
      <c r="B2287" s="58" t="str">
        <f t="shared" si="210"/>
        <v/>
      </c>
      <c r="C2287" s="59" t="str">
        <f t="shared" si="211"/>
        <v/>
      </c>
      <c r="D2287" s="60" t="str">
        <f t="shared" si="212"/>
        <v/>
      </c>
      <c r="E2287" s="61" t="str">
        <f>IF(A2287="","",InterestRate/VLOOKUP(PaymentFrqcy,Mapping!$A:$B,2,FALSE))</f>
        <v/>
      </c>
      <c r="F2287" s="62" t="str">
        <f>IF(A2287="","",PMT(E2287,Duration*VLOOKUP(PaymentFrqcy,Mapping!A:B,2,FALSE),LoanAmount,,VLOOKUP(PaymentsDue,Mapping!$A:$B,2,FALSE)))</f>
        <v/>
      </c>
      <c r="G2287" s="62" t="str">
        <f>IF(A2287="","",PPMT(E2287,A2287,Duration*VLOOKUP(PaymentFrqcy,Mapping!A:B,2,FALSE),LoanAmount,,VLOOKUP(PaymentsDue,Mapping!$A:$B,2,FALSE)))</f>
        <v/>
      </c>
      <c r="H2287" s="62" t="str">
        <f>IF(A2287="","",IPMT(E2287,A2287,Duration*VLOOKUP(PaymentFrqcy,Mapping!$A:$B,2,FALSE),LoanAmount,,VLOOKUP(PaymentsDue,Mapping!$A:$B,2,FALSE)))</f>
        <v/>
      </c>
      <c r="I2287" s="58" t="str">
        <f t="shared" si="213"/>
        <v/>
      </c>
      <c r="J2287" s="12" t="str">
        <f t="shared" si="214"/>
        <v/>
      </c>
      <c r="K2287" s="78" t="str">
        <f t="shared" si="215"/>
        <v/>
      </c>
    </row>
    <row r="2288" spans="1:11" x14ac:dyDescent="0.2">
      <c r="A2288" s="12" t="str">
        <f>IFERROR(IF(A2287+1&lt;=Duration*VLOOKUP(PaymentFrqcy,Mapping!A:B,2,FALSE),A2287+1,""),"")</f>
        <v/>
      </c>
      <c r="B2288" s="58" t="str">
        <f t="shared" si="210"/>
        <v/>
      </c>
      <c r="C2288" s="59" t="str">
        <f t="shared" si="211"/>
        <v/>
      </c>
      <c r="D2288" s="60" t="str">
        <f t="shared" si="212"/>
        <v/>
      </c>
      <c r="E2288" s="61" t="str">
        <f>IF(A2288="","",InterestRate/VLOOKUP(PaymentFrqcy,Mapping!$A:$B,2,FALSE))</f>
        <v/>
      </c>
      <c r="F2288" s="62" t="str">
        <f>IF(A2288="","",PMT(E2288,Duration*VLOOKUP(PaymentFrqcy,Mapping!A:B,2,FALSE),LoanAmount,,VLOOKUP(PaymentsDue,Mapping!$A:$B,2,FALSE)))</f>
        <v/>
      </c>
      <c r="G2288" s="62" t="str">
        <f>IF(A2288="","",PPMT(E2288,A2288,Duration*VLOOKUP(PaymentFrqcy,Mapping!A:B,2,FALSE),LoanAmount,,VLOOKUP(PaymentsDue,Mapping!$A:$B,2,FALSE)))</f>
        <v/>
      </c>
      <c r="H2288" s="62" t="str">
        <f>IF(A2288="","",IPMT(E2288,A2288,Duration*VLOOKUP(PaymentFrqcy,Mapping!$A:$B,2,FALSE),LoanAmount,,VLOOKUP(PaymentsDue,Mapping!$A:$B,2,FALSE)))</f>
        <v/>
      </c>
      <c r="I2288" s="58" t="str">
        <f t="shared" si="213"/>
        <v/>
      </c>
      <c r="J2288" s="12" t="str">
        <f t="shared" si="214"/>
        <v/>
      </c>
      <c r="K2288" s="78" t="str">
        <f t="shared" si="215"/>
        <v/>
      </c>
    </row>
    <row r="2289" spans="1:11" x14ac:dyDescent="0.2">
      <c r="A2289" s="12" t="str">
        <f>IFERROR(IF(A2288+1&lt;=Duration*VLOOKUP(PaymentFrqcy,Mapping!A:B,2,FALSE),A2288+1,""),"")</f>
        <v/>
      </c>
      <c r="B2289" s="58" t="str">
        <f t="shared" si="210"/>
        <v/>
      </c>
      <c r="C2289" s="59" t="str">
        <f t="shared" si="211"/>
        <v/>
      </c>
      <c r="D2289" s="60" t="str">
        <f t="shared" si="212"/>
        <v/>
      </c>
      <c r="E2289" s="61" t="str">
        <f>IF(A2289="","",InterestRate/VLOOKUP(PaymentFrqcy,Mapping!$A:$B,2,FALSE))</f>
        <v/>
      </c>
      <c r="F2289" s="62" t="str">
        <f>IF(A2289="","",PMT(E2289,Duration*VLOOKUP(PaymentFrqcy,Mapping!A:B,2,FALSE),LoanAmount,,VLOOKUP(PaymentsDue,Mapping!$A:$B,2,FALSE)))</f>
        <v/>
      </c>
      <c r="G2289" s="62" t="str">
        <f>IF(A2289="","",PPMT(E2289,A2289,Duration*VLOOKUP(PaymentFrqcy,Mapping!A:B,2,FALSE),LoanAmount,,VLOOKUP(PaymentsDue,Mapping!$A:$B,2,FALSE)))</f>
        <v/>
      </c>
      <c r="H2289" s="62" t="str">
        <f>IF(A2289="","",IPMT(E2289,A2289,Duration*VLOOKUP(PaymentFrqcy,Mapping!$A:$B,2,FALSE),LoanAmount,,VLOOKUP(PaymentsDue,Mapping!$A:$B,2,FALSE)))</f>
        <v/>
      </c>
      <c r="I2289" s="58" t="str">
        <f t="shared" si="213"/>
        <v/>
      </c>
      <c r="J2289" s="12" t="str">
        <f t="shared" si="214"/>
        <v/>
      </c>
      <c r="K2289" s="78" t="str">
        <f t="shared" si="215"/>
        <v/>
      </c>
    </row>
    <row r="2290" spans="1:11" x14ac:dyDescent="0.2">
      <c r="A2290" s="12" t="str">
        <f>IFERROR(IF(A2289+1&lt;=Duration*VLOOKUP(PaymentFrqcy,Mapping!A:B,2,FALSE),A2289+1,""),"")</f>
        <v/>
      </c>
      <c r="B2290" s="58" t="str">
        <f t="shared" si="210"/>
        <v/>
      </c>
      <c r="C2290" s="59" t="str">
        <f t="shared" si="211"/>
        <v/>
      </c>
      <c r="D2290" s="60" t="str">
        <f t="shared" si="212"/>
        <v/>
      </c>
      <c r="E2290" s="61" t="str">
        <f>IF(A2290="","",InterestRate/VLOOKUP(PaymentFrqcy,Mapping!$A:$B,2,FALSE))</f>
        <v/>
      </c>
      <c r="F2290" s="62" t="str">
        <f>IF(A2290="","",PMT(E2290,Duration*VLOOKUP(PaymentFrqcy,Mapping!A:B,2,FALSE),LoanAmount,,VLOOKUP(PaymentsDue,Mapping!$A:$B,2,FALSE)))</f>
        <v/>
      </c>
      <c r="G2290" s="62" t="str">
        <f>IF(A2290="","",PPMT(E2290,A2290,Duration*VLOOKUP(PaymentFrqcy,Mapping!A:B,2,FALSE),LoanAmount,,VLOOKUP(PaymentsDue,Mapping!$A:$B,2,FALSE)))</f>
        <v/>
      </c>
      <c r="H2290" s="62" t="str">
        <f>IF(A2290="","",IPMT(E2290,A2290,Duration*VLOOKUP(PaymentFrqcy,Mapping!$A:$B,2,FALSE),LoanAmount,,VLOOKUP(PaymentsDue,Mapping!$A:$B,2,FALSE)))</f>
        <v/>
      </c>
      <c r="I2290" s="58" t="str">
        <f t="shared" si="213"/>
        <v/>
      </c>
      <c r="J2290" s="12" t="str">
        <f t="shared" si="214"/>
        <v/>
      </c>
      <c r="K2290" s="78" t="str">
        <f t="shared" si="215"/>
        <v/>
      </c>
    </row>
    <row r="2291" spans="1:11" x14ac:dyDescent="0.2">
      <c r="A2291" s="12" t="str">
        <f>IFERROR(IF(A2290+1&lt;=Duration*VLOOKUP(PaymentFrqcy,Mapping!A:B,2,FALSE),A2290+1,""),"")</f>
        <v/>
      </c>
      <c r="B2291" s="58" t="str">
        <f t="shared" si="210"/>
        <v/>
      </c>
      <c r="C2291" s="59" t="str">
        <f t="shared" si="211"/>
        <v/>
      </c>
      <c r="D2291" s="60" t="str">
        <f t="shared" si="212"/>
        <v/>
      </c>
      <c r="E2291" s="61" t="str">
        <f>IF(A2291="","",InterestRate/VLOOKUP(PaymentFrqcy,Mapping!$A:$B,2,FALSE))</f>
        <v/>
      </c>
      <c r="F2291" s="62" t="str">
        <f>IF(A2291="","",PMT(E2291,Duration*VLOOKUP(PaymentFrqcy,Mapping!A:B,2,FALSE),LoanAmount,,VLOOKUP(PaymentsDue,Mapping!$A:$B,2,FALSE)))</f>
        <v/>
      </c>
      <c r="G2291" s="62" t="str">
        <f>IF(A2291="","",PPMT(E2291,A2291,Duration*VLOOKUP(PaymentFrqcy,Mapping!A:B,2,FALSE),LoanAmount,,VLOOKUP(PaymentsDue,Mapping!$A:$B,2,FALSE)))</f>
        <v/>
      </c>
      <c r="H2291" s="62" t="str">
        <f>IF(A2291="","",IPMT(E2291,A2291,Duration*VLOOKUP(PaymentFrqcy,Mapping!$A:$B,2,FALSE),LoanAmount,,VLOOKUP(PaymentsDue,Mapping!$A:$B,2,FALSE)))</f>
        <v/>
      </c>
      <c r="I2291" s="58" t="str">
        <f t="shared" si="213"/>
        <v/>
      </c>
      <c r="J2291" s="12" t="str">
        <f t="shared" si="214"/>
        <v/>
      </c>
      <c r="K2291" s="78" t="str">
        <f t="shared" si="215"/>
        <v/>
      </c>
    </row>
    <row r="2292" spans="1:11" x14ac:dyDescent="0.2">
      <c r="A2292" s="12" t="str">
        <f>IFERROR(IF(A2291+1&lt;=Duration*VLOOKUP(PaymentFrqcy,Mapping!A:B,2,FALSE),A2291+1,""),"")</f>
        <v/>
      </c>
      <c r="B2292" s="58" t="str">
        <f t="shared" ref="B2292:B2355" si="216">IFERROR(IF(ROUNDDOWN(I2291,0)=0,"",I2291),"")</f>
        <v/>
      </c>
      <c r="C2292" s="59" t="str">
        <f t="shared" si="211"/>
        <v/>
      </c>
      <c r="D2292" s="60" t="str">
        <f t="shared" si="212"/>
        <v/>
      </c>
      <c r="E2292" s="61" t="str">
        <f>IF(A2292="","",InterestRate/VLOOKUP(PaymentFrqcy,Mapping!$A:$B,2,FALSE))</f>
        <v/>
      </c>
      <c r="F2292" s="62" t="str">
        <f>IF(A2292="","",PMT(E2292,Duration*VLOOKUP(PaymentFrqcy,Mapping!A:B,2,FALSE),LoanAmount,,VLOOKUP(PaymentsDue,Mapping!$A:$B,2,FALSE)))</f>
        <v/>
      </c>
      <c r="G2292" s="62" t="str">
        <f>IF(A2292="","",PPMT(E2292,A2292,Duration*VLOOKUP(PaymentFrqcy,Mapping!A:B,2,FALSE),LoanAmount,,VLOOKUP(PaymentsDue,Mapping!$A:$B,2,FALSE)))</f>
        <v/>
      </c>
      <c r="H2292" s="62" t="str">
        <f>IF(A2292="","",IPMT(E2292,A2292,Duration*VLOOKUP(PaymentFrqcy,Mapping!$A:$B,2,FALSE),LoanAmount,,VLOOKUP(PaymentsDue,Mapping!$A:$B,2,FALSE)))</f>
        <v/>
      </c>
      <c r="I2292" s="58" t="str">
        <f t="shared" si="213"/>
        <v/>
      </c>
      <c r="J2292" s="12" t="str">
        <f t="shared" si="214"/>
        <v/>
      </c>
      <c r="K2292" s="78" t="str">
        <f t="shared" si="215"/>
        <v/>
      </c>
    </row>
    <row r="2293" spans="1:11" x14ac:dyDescent="0.2">
      <c r="A2293" s="12" t="str">
        <f>IFERROR(IF(A2292+1&lt;=Duration*VLOOKUP(PaymentFrqcy,Mapping!A:B,2,FALSE),A2292+1,""),"")</f>
        <v/>
      </c>
      <c r="B2293" s="58" t="str">
        <f t="shared" si="216"/>
        <v/>
      </c>
      <c r="C2293" s="59" t="str">
        <f t="shared" si="211"/>
        <v/>
      </c>
      <c r="D2293" s="60" t="str">
        <f t="shared" si="212"/>
        <v/>
      </c>
      <c r="E2293" s="61" t="str">
        <f>IF(A2293="","",InterestRate/VLOOKUP(PaymentFrqcy,Mapping!$A:$B,2,FALSE))</f>
        <v/>
      </c>
      <c r="F2293" s="62" t="str">
        <f>IF(A2293="","",PMT(E2293,Duration*VLOOKUP(PaymentFrqcy,Mapping!A:B,2,FALSE),LoanAmount,,VLOOKUP(PaymentsDue,Mapping!$A:$B,2,FALSE)))</f>
        <v/>
      </c>
      <c r="G2293" s="62" t="str">
        <f>IF(A2293="","",PPMT(E2293,A2293,Duration*VLOOKUP(PaymentFrqcy,Mapping!A:B,2,FALSE),LoanAmount,,VLOOKUP(PaymentsDue,Mapping!$A:$B,2,FALSE)))</f>
        <v/>
      </c>
      <c r="H2293" s="62" t="str">
        <f>IF(A2293="","",IPMT(E2293,A2293,Duration*VLOOKUP(PaymentFrqcy,Mapping!$A:$B,2,FALSE),LoanAmount,,VLOOKUP(PaymentsDue,Mapping!$A:$B,2,FALSE)))</f>
        <v/>
      </c>
      <c r="I2293" s="58" t="str">
        <f t="shared" si="213"/>
        <v/>
      </c>
      <c r="J2293" s="12" t="str">
        <f t="shared" si="214"/>
        <v/>
      </c>
      <c r="K2293" s="78" t="str">
        <f t="shared" si="215"/>
        <v/>
      </c>
    </row>
    <row r="2294" spans="1:11" x14ac:dyDescent="0.2">
      <c r="A2294" s="12" t="str">
        <f>IFERROR(IF(A2293+1&lt;=Duration*VLOOKUP(PaymentFrqcy,Mapping!A:B,2,FALSE),A2293+1,""),"")</f>
        <v/>
      </c>
      <c r="B2294" s="58" t="str">
        <f t="shared" si="216"/>
        <v/>
      </c>
      <c r="C2294" s="59" t="str">
        <f t="shared" si="211"/>
        <v/>
      </c>
      <c r="D2294" s="60" t="str">
        <f t="shared" si="212"/>
        <v/>
      </c>
      <c r="E2294" s="61" t="str">
        <f>IF(A2294="","",InterestRate/VLOOKUP(PaymentFrqcy,Mapping!$A:$B,2,FALSE))</f>
        <v/>
      </c>
      <c r="F2294" s="62" t="str">
        <f>IF(A2294="","",PMT(E2294,Duration*VLOOKUP(PaymentFrqcy,Mapping!A:B,2,FALSE),LoanAmount,,VLOOKUP(PaymentsDue,Mapping!$A:$B,2,FALSE)))</f>
        <v/>
      </c>
      <c r="G2294" s="62" t="str">
        <f>IF(A2294="","",PPMT(E2294,A2294,Duration*VLOOKUP(PaymentFrqcy,Mapping!A:B,2,FALSE),LoanAmount,,VLOOKUP(PaymentsDue,Mapping!$A:$B,2,FALSE)))</f>
        <v/>
      </c>
      <c r="H2294" s="62" t="str">
        <f>IF(A2294="","",IPMT(E2294,A2294,Duration*VLOOKUP(PaymentFrqcy,Mapping!$A:$B,2,FALSE),LoanAmount,,VLOOKUP(PaymentsDue,Mapping!$A:$B,2,FALSE)))</f>
        <v/>
      </c>
      <c r="I2294" s="58" t="str">
        <f t="shared" si="213"/>
        <v/>
      </c>
      <c r="J2294" s="12" t="str">
        <f t="shared" si="214"/>
        <v/>
      </c>
      <c r="K2294" s="78" t="str">
        <f t="shared" si="215"/>
        <v/>
      </c>
    </row>
    <row r="2295" spans="1:11" x14ac:dyDescent="0.2">
      <c r="A2295" s="12" t="str">
        <f>IFERROR(IF(A2294+1&lt;=Duration*VLOOKUP(PaymentFrqcy,Mapping!A:B,2,FALSE),A2294+1,""),"")</f>
        <v/>
      </c>
      <c r="B2295" s="58" t="str">
        <f t="shared" si="216"/>
        <v/>
      </c>
      <c r="C2295" s="59" t="str">
        <f t="shared" si="211"/>
        <v/>
      </c>
      <c r="D2295" s="60" t="str">
        <f t="shared" si="212"/>
        <v/>
      </c>
      <c r="E2295" s="61" t="str">
        <f>IF(A2295="","",InterestRate/VLOOKUP(PaymentFrqcy,Mapping!$A:$B,2,FALSE))</f>
        <v/>
      </c>
      <c r="F2295" s="62" t="str">
        <f>IF(A2295="","",PMT(E2295,Duration*VLOOKUP(PaymentFrqcy,Mapping!A:B,2,FALSE),LoanAmount,,VLOOKUP(PaymentsDue,Mapping!$A:$B,2,FALSE)))</f>
        <v/>
      </c>
      <c r="G2295" s="62" t="str">
        <f>IF(A2295="","",PPMT(E2295,A2295,Duration*VLOOKUP(PaymentFrqcy,Mapping!A:B,2,FALSE),LoanAmount,,VLOOKUP(PaymentsDue,Mapping!$A:$B,2,FALSE)))</f>
        <v/>
      </c>
      <c r="H2295" s="62" t="str">
        <f>IF(A2295="","",IPMT(E2295,A2295,Duration*VLOOKUP(PaymentFrqcy,Mapping!$A:$B,2,FALSE),LoanAmount,,VLOOKUP(PaymentsDue,Mapping!$A:$B,2,FALSE)))</f>
        <v/>
      </c>
      <c r="I2295" s="58" t="str">
        <f t="shared" si="213"/>
        <v/>
      </c>
      <c r="J2295" s="12" t="str">
        <f t="shared" si="214"/>
        <v/>
      </c>
      <c r="K2295" s="78" t="str">
        <f t="shared" si="215"/>
        <v/>
      </c>
    </row>
    <row r="2296" spans="1:11" x14ac:dyDescent="0.2">
      <c r="A2296" s="12" t="str">
        <f>IFERROR(IF(A2295+1&lt;=Duration*VLOOKUP(PaymentFrqcy,Mapping!A:B,2,FALSE),A2295+1,""),"")</f>
        <v/>
      </c>
      <c r="B2296" s="58" t="str">
        <f t="shared" si="216"/>
        <v/>
      </c>
      <c r="C2296" s="59" t="str">
        <f t="shared" si="211"/>
        <v/>
      </c>
      <c r="D2296" s="60" t="str">
        <f t="shared" si="212"/>
        <v/>
      </c>
      <c r="E2296" s="61" t="str">
        <f>IF(A2296="","",InterestRate/VLOOKUP(PaymentFrqcy,Mapping!$A:$B,2,FALSE))</f>
        <v/>
      </c>
      <c r="F2296" s="62" t="str">
        <f>IF(A2296="","",PMT(E2296,Duration*VLOOKUP(PaymentFrqcy,Mapping!A:B,2,FALSE),LoanAmount,,VLOOKUP(PaymentsDue,Mapping!$A:$B,2,FALSE)))</f>
        <v/>
      </c>
      <c r="G2296" s="62" t="str">
        <f>IF(A2296="","",PPMT(E2296,A2296,Duration*VLOOKUP(PaymentFrqcy,Mapping!A:B,2,FALSE),LoanAmount,,VLOOKUP(PaymentsDue,Mapping!$A:$B,2,FALSE)))</f>
        <v/>
      </c>
      <c r="H2296" s="62" t="str">
        <f>IF(A2296="","",IPMT(E2296,A2296,Duration*VLOOKUP(PaymentFrqcy,Mapping!$A:$B,2,FALSE),LoanAmount,,VLOOKUP(PaymentsDue,Mapping!$A:$B,2,FALSE)))</f>
        <v/>
      </c>
      <c r="I2296" s="58" t="str">
        <f t="shared" si="213"/>
        <v/>
      </c>
      <c r="J2296" s="12" t="str">
        <f t="shared" si="214"/>
        <v/>
      </c>
      <c r="K2296" s="78" t="str">
        <f t="shared" si="215"/>
        <v/>
      </c>
    </row>
    <row r="2297" spans="1:11" x14ac:dyDescent="0.2">
      <c r="A2297" s="12" t="str">
        <f>IFERROR(IF(A2296+1&lt;=Duration*VLOOKUP(PaymentFrqcy,Mapping!A:B,2,FALSE),A2296+1,""),"")</f>
        <v/>
      </c>
      <c r="B2297" s="58" t="str">
        <f t="shared" si="216"/>
        <v/>
      </c>
      <c r="C2297" s="59" t="str">
        <f t="shared" si="211"/>
        <v/>
      </c>
      <c r="D2297" s="60" t="str">
        <f t="shared" si="212"/>
        <v/>
      </c>
      <c r="E2297" s="61" t="str">
        <f>IF(A2297="","",InterestRate/VLOOKUP(PaymentFrqcy,Mapping!$A:$B,2,FALSE))</f>
        <v/>
      </c>
      <c r="F2297" s="62" t="str">
        <f>IF(A2297="","",PMT(E2297,Duration*VLOOKUP(PaymentFrqcy,Mapping!A:B,2,FALSE),LoanAmount,,VLOOKUP(PaymentsDue,Mapping!$A:$B,2,FALSE)))</f>
        <v/>
      </c>
      <c r="G2297" s="62" t="str">
        <f>IF(A2297="","",PPMT(E2297,A2297,Duration*VLOOKUP(PaymentFrqcy,Mapping!A:B,2,FALSE),LoanAmount,,VLOOKUP(PaymentsDue,Mapping!$A:$B,2,FALSE)))</f>
        <v/>
      </c>
      <c r="H2297" s="62" t="str">
        <f>IF(A2297="","",IPMT(E2297,A2297,Duration*VLOOKUP(PaymentFrqcy,Mapping!$A:$B,2,FALSE),LoanAmount,,VLOOKUP(PaymentsDue,Mapping!$A:$B,2,FALSE)))</f>
        <v/>
      </c>
      <c r="I2297" s="58" t="str">
        <f t="shared" si="213"/>
        <v/>
      </c>
      <c r="J2297" s="12" t="str">
        <f t="shared" si="214"/>
        <v/>
      </c>
      <c r="K2297" s="78" t="str">
        <f t="shared" si="215"/>
        <v/>
      </c>
    </row>
    <row r="2298" spans="1:11" x14ac:dyDescent="0.2">
      <c r="A2298" s="12" t="str">
        <f>IFERROR(IF(A2297+1&lt;=Duration*VLOOKUP(PaymentFrqcy,Mapping!A:B,2,FALSE),A2297+1,""),"")</f>
        <v/>
      </c>
      <c r="B2298" s="58" t="str">
        <f t="shared" si="216"/>
        <v/>
      </c>
      <c r="C2298" s="59" t="str">
        <f t="shared" si="211"/>
        <v/>
      </c>
      <c r="D2298" s="60" t="str">
        <f t="shared" si="212"/>
        <v/>
      </c>
      <c r="E2298" s="61" t="str">
        <f>IF(A2298="","",InterestRate/VLOOKUP(PaymentFrqcy,Mapping!$A:$B,2,FALSE))</f>
        <v/>
      </c>
      <c r="F2298" s="62" t="str">
        <f>IF(A2298="","",PMT(E2298,Duration*VLOOKUP(PaymentFrqcy,Mapping!A:B,2,FALSE),LoanAmount,,VLOOKUP(PaymentsDue,Mapping!$A:$B,2,FALSE)))</f>
        <v/>
      </c>
      <c r="G2298" s="62" t="str">
        <f>IF(A2298="","",PPMT(E2298,A2298,Duration*VLOOKUP(PaymentFrqcy,Mapping!A:B,2,FALSE),LoanAmount,,VLOOKUP(PaymentsDue,Mapping!$A:$B,2,FALSE)))</f>
        <v/>
      </c>
      <c r="H2298" s="62" t="str">
        <f>IF(A2298="","",IPMT(E2298,A2298,Duration*VLOOKUP(PaymentFrqcy,Mapping!$A:$B,2,FALSE),LoanAmount,,VLOOKUP(PaymentsDue,Mapping!$A:$B,2,FALSE)))</f>
        <v/>
      </c>
      <c r="I2298" s="58" t="str">
        <f t="shared" si="213"/>
        <v/>
      </c>
      <c r="J2298" s="12" t="str">
        <f t="shared" si="214"/>
        <v/>
      </c>
      <c r="K2298" s="78" t="str">
        <f t="shared" si="215"/>
        <v/>
      </c>
    </row>
    <row r="2299" spans="1:11" x14ac:dyDescent="0.2">
      <c r="A2299" s="12" t="str">
        <f>IFERROR(IF(A2298+1&lt;=Duration*VLOOKUP(PaymentFrqcy,Mapping!A:B,2,FALSE),A2298+1,""),"")</f>
        <v/>
      </c>
      <c r="B2299" s="58" t="str">
        <f t="shared" si="216"/>
        <v/>
      </c>
      <c r="C2299" s="59" t="str">
        <f t="shared" si="211"/>
        <v/>
      </c>
      <c r="D2299" s="60" t="str">
        <f t="shared" si="212"/>
        <v/>
      </c>
      <c r="E2299" s="61" t="str">
        <f>IF(A2299="","",InterestRate/VLOOKUP(PaymentFrqcy,Mapping!$A:$B,2,FALSE))</f>
        <v/>
      </c>
      <c r="F2299" s="62" t="str">
        <f>IF(A2299="","",PMT(E2299,Duration*VLOOKUP(PaymentFrqcy,Mapping!A:B,2,FALSE),LoanAmount,,VLOOKUP(PaymentsDue,Mapping!$A:$B,2,FALSE)))</f>
        <v/>
      </c>
      <c r="G2299" s="62" t="str">
        <f>IF(A2299="","",PPMT(E2299,A2299,Duration*VLOOKUP(PaymentFrqcy,Mapping!A:B,2,FALSE),LoanAmount,,VLOOKUP(PaymentsDue,Mapping!$A:$B,2,FALSE)))</f>
        <v/>
      </c>
      <c r="H2299" s="62" t="str">
        <f>IF(A2299="","",IPMT(E2299,A2299,Duration*VLOOKUP(PaymentFrqcy,Mapping!$A:$B,2,FALSE),LoanAmount,,VLOOKUP(PaymentsDue,Mapping!$A:$B,2,FALSE)))</f>
        <v/>
      </c>
      <c r="I2299" s="58" t="str">
        <f t="shared" si="213"/>
        <v/>
      </c>
      <c r="J2299" s="12" t="str">
        <f t="shared" si="214"/>
        <v/>
      </c>
      <c r="K2299" s="78" t="str">
        <f t="shared" si="215"/>
        <v/>
      </c>
    </row>
    <row r="2300" spans="1:11" x14ac:dyDescent="0.2">
      <c r="A2300" s="12" t="str">
        <f>IFERROR(IF(A2299+1&lt;=Duration*VLOOKUP(PaymentFrqcy,Mapping!A:B,2,FALSE),A2299+1,""),"")</f>
        <v/>
      </c>
      <c r="B2300" s="58" t="str">
        <f t="shared" si="216"/>
        <v/>
      </c>
      <c r="C2300" s="59" t="str">
        <f t="shared" si="211"/>
        <v/>
      </c>
      <c r="D2300" s="60" t="str">
        <f t="shared" si="212"/>
        <v/>
      </c>
      <c r="E2300" s="61" t="str">
        <f>IF(A2300="","",InterestRate/VLOOKUP(PaymentFrqcy,Mapping!$A:$B,2,FALSE))</f>
        <v/>
      </c>
      <c r="F2300" s="62" t="str">
        <f>IF(A2300="","",PMT(E2300,Duration*VLOOKUP(PaymentFrqcy,Mapping!A:B,2,FALSE),LoanAmount,,VLOOKUP(PaymentsDue,Mapping!$A:$B,2,FALSE)))</f>
        <v/>
      </c>
      <c r="G2300" s="62" t="str">
        <f>IF(A2300="","",PPMT(E2300,A2300,Duration*VLOOKUP(PaymentFrqcy,Mapping!A:B,2,FALSE),LoanAmount,,VLOOKUP(PaymentsDue,Mapping!$A:$B,2,FALSE)))</f>
        <v/>
      </c>
      <c r="H2300" s="62" t="str">
        <f>IF(A2300="","",IPMT(E2300,A2300,Duration*VLOOKUP(PaymentFrqcy,Mapping!$A:$B,2,FALSE),LoanAmount,,VLOOKUP(PaymentsDue,Mapping!$A:$B,2,FALSE)))</f>
        <v/>
      </c>
      <c r="I2300" s="58" t="str">
        <f t="shared" si="213"/>
        <v/>
      </c>
      <c r="J2300" s="12" t="str">
        <f t="shared" si="214"/>
        <v/>
      </c>
      <c r="K2300" s="78" t="str">
        <f t="shared" si="215"/>
        <v/>
      </c>
    </row>
    <row r="2301" spans="1:11" x14ac:dyDescent="0.2">
      <c r="A2301" s="12" t="str">
        <f>IFERROR(IF(A2300+1&lt;=Duration*VLOOKUP(PaymentFrqcy,Mapping!A:B,2,FALSE),A2300+1,""),"")</f>
        <v/>
      </c>
      <c r="B2301" s="58" t="str">
        <f t="shared" si="216"/>
        <v/>
      </c>
      <c r="C2301" s="59" t="str">
        <f t="shared" si="211"/>
        <v/>
      </c>
      <c r="D2301" s="60" t="str">
        <f t="shared" si="212"/>
        <v/>
      </c>
      <c r="E2301" s="61" t="str">
        <f>IF(A2301="","",InterestRate/VLOOKUP(PaymentFrqcy,Mapping!$A:$B,2,FALSE))</f>
        <v/>
      </c>
      <c r="F2301" s="62" t="str">
        <f>IF(A2301="","",PMT(E2301,Duration*VLOOKUP(PaymentFrqcy,Mapping!A:B,2,FALSE),LoanAmount,,VLOOKUP(PaymentsDue,Mapping!$A:$B,2,FALSE)))</f>
        <v/>
      </c>
      <c r="G2301" s="62" t="str">
        <f>IF(A2301="","",PPMT(E2301,A2301,Duration*VLOOKUP(PaymentFrqcy,Mapping!A:B,2,FALSE),LoanAmount,,VLOOKUP(PaymentsDue,Mapping!$A:$B,2,FALSE)))</f>
        <v/>
      </c>
      <c r="H2301" s="62" t="str">
        <f>IF(A2301="","",IPMT(E2301,A2301,Duration*VLOOKUP(PaymentFrqcy,Mapping!$A:$B,2,FALSE),LoanAmount,,VLOOKUP(PaymentsDue,Mapping!$A:$B,2,FALSE)))</f>
        <v/>
      </c>
      <c r="I2301" s="58" t="str">
        <f t="shared" si="213"/>
        <v/>
      </c>
      <c r="J2301" s="12" t="str">
        <f t="shared" si="214"/>
        <v/>
      </c>
      <c r="K2301" s="78" t="str">
        <f t="shared" si="215"/>
        <v/>
      </c>
    </row>
    <row r="2302" spans="1:11" x14ac:dyDescent="0.2">
      <c r="A2302" s="12" t="str">
        <f>IFERROR(IF(A2301+1&lt;=Duration*VLOOKUP(PaymentFrqcy,Mapping!A:B,2,FALSE),A2301+1,""),"")</f>
        <v/>
      </c>
      <c r="B2302" s="58" t="str">
        <f t="shared" si="216"/>
        <v/>
      </c>
      <c r="C2302" s="59" t="str">
        <f t="shared" si="211"/>
        <v/>
      </c>
      <c r="D2302" s="60" t="str">
        <f t="shared" si="212"/>
        <v/>
      </c>
      <c r="E2302" s="61" t="str">
        <f>IF(A2302="","",InterestRate/VLOOKUP(PaymentFrqcy,Mapping!$A:$B,2,FALSE))</f>
        <v/>
      </c>
      <c r="F2302" s="62" t="str">
        <f>IF(A2302="","",PMT(E2302,Duration*VLOOKUP(PaymentFrqcy,Mapping!A:B,2,FALSE),LoanAmount,,VLOOKUP(PaymentsDue,Mapping!$A:$B,2,FALSE)))</f>
        <v/>
      </c>
      <c r="G2302" s="62" t="str">
        <f>IF(A2302="","",PPMT(E2302,A2302,Duration*VLOOKUP(PaymentFrqcy,Mapping!A:B,2,FALSE),LoanAmount,,VLOOKUP(PaymentsDue,Mapping!$A:$B,2,FALSE)))</f>
        <v/>
      </c>
      <c r="H2302" s="62" t="str">
        <f>IF(A2302="","",IPMT(E2302,A2302,Duration*VLOOKUP(PaymentFrqcy,Mapping!$A:$B,2,FALSE),LoanAmount,,VLOOKUP(PaymentsDue,Mapping!$A:$B,2,FALSE)))</f>
        <v/>
      </c>
      <c r="I2302" s="58" t="str">
        <f t="shared" si="213"/>
        <v/>
      </c>
      <c r="J2302" s="12" t="str">
        <f t="shared" si="214"/>
        <v/>
      </c>
      <c r="K2302" s="78" t="str">
        <f t="shared" si="215"/>
        <v/>
      </c>
    </row>
    <row r="2303" spans="1:11" x14ac:dyDescent="0.2">
      <c r="A2303" s="12" t="str">
        <f>IFERROR(IF(A2302+1&lt;=Duration*VLOOKUP(PaymentFrqcy,Mapping!A:B,2,FALSE),A2302+1,""),"")</f>
        <v/>
      </c>
      <c r="B2303" s="58" t="str">
        <f t="shared" si="216"/>
        <v/>
      </c>
      <c r="C2303" s="59" t="str">
        <f t="shared" si="211"/>
        <v/>
      </c>
      <c r="D2303" s="60" t="str">
        <f t="shared" si="212"/>
        <v/>
      </c>
      <c r="E2303" s="61" t="str">
        <f>IF(A2303="","",InterestRate/VLOOKUP(PaymentFrqcy,Mapping!$A:$B,2,FALSE))</f>
        <v/>
      </c>
      <c r="F2303" s="62" t="str">
        <f>IF(A2303="","",PMT(E2303,Duration*VLOOKUP(PaymentFrqcy,Mapping!A:B,2,FALSE),LoanAmount,,VLOOKUP(PaymentsDue,Mapping!$A:$B,2,FALSE)))</f>
        <v/>
      </c>
      <c r="G2303" s="62" t="str">
        <f>IF(A2303="","",PPMT(E2303,A2303,Duration*VLOOKUP(PaymentFrqcy,Mapping!A:B,2,FALSE),LoanAmount,,VLOOKUP(PaymentsDue,Mapping!$A:$B,2,FALSE)))</f>
        <v/>
      </c>
      <c r="H2303" s="62" t="str">
        <f>IF(A2303="","",IPMT(E2303,A2303,Duration*VLOOKUP(PaymentFrqcy,Mapping!$A:$B,2,FALSE),LoanAmount,,VLOOKUP(PaymentsDue,Mapping!$A:$B,2,FALSE)))</f>
        <v/>
      </c>
      <c r="I2303" s="58" t="str">
        <f t="shared" si="213"/>
        <v/>
      </c>
      <c r="J2303" s="12" t="str">
        <f t="shared" si="214"/>
        <v/>
      </c>
      <c r="K2303" s="78" t="str">
        <f t="shared" si="215"/>
        <v/>
      </c>
    </row>
    <row r="2304" spans="1:11" x14ac:dyDescent="0.2">
      <c r="A2304" s="12" t="str">
        <f>IFERROR(IF(A2303+1&lt;=Duration*VLOOKUP(PaymentFrqcy,Mapping!A:B,2,FALSE),A2303+1,""),"")</f>
        <v/>
      </c>
      <c r="B2304" s="58" t="str">
        <f t="shared" si="216"/>
        <v/>
      </c>
      <c r="C2304" s="59" t="str">
        <f t="shared" si="211"/>
        <v/>
      </c>
      <c r="D2304" s="60" t="str">
        <f t="shared" si="212"/>
        <v/>
      </c>
      <c r="E2304" s="61" t="str">
        <f>IF(A2304="","",InterestRate/VLOOKUP(PaymentFrqcy,Mapping!$A:$B,2,FALSE))</f>
        <v/>
      </c>
      <c r="F2304" s="62" t="str">
        <f>IF(A2304="","",PMT(E2304,Duration*VLOOKUP(PaymentFrqcy,Mapping!A:B,2,FALSE),LoanAmount,,VLOOKUP(PaymentsDue,Mapping!$A:$B,2,FALSE)))</f>
        <v/>
      </c>
      <c r="G2304" s="62" t="str">
        <f>IF(A2304="","",PPMT(E2304,A2304,Duration*VLOOKUP(PaymentFrqcy,Mapping!A:B,2,FALSE),LoanAmount,,VLOOKUP(PaymentsDue,Mapping!$A:$B,2,FALSE)))</f>
        <v/>
      </c>
      <c r="H2304" s="62" t="str">
        <f>IF(A2304="","",IPMT(E2304,A2304,Duration*VLOOKUP(PaymentFrqcy,Mapping!$A:$B,2,FALSE),LoanAmount,,VLOOKUP(PaymentsDue,Mapping!$A:$B,2,FALSE)))</f>
        <v/>
      </c>
      <c r="I2304" s="58" t="str">
        <f t="shared" si="213"/>
        <v/>
      </c>
      <c r="J2304" s="12" t="str">
        <f t="shared" si="214"/>
        <v/>
      </c>
      <c r="K2304" s="78" t="str">
        <f t="shared" si="215"/>
        <v/>
      </c>
    </row>
    <row r="2305" spans="1:11" x14ac:dyDescent="0.2">
      <c r="A2305" s="12" t="str">
        <f>IFERROR(IF(A2304+1&lt;=Duration*VLOOKUP(PaymentFrqcy,Mapping!A:B,2,FALSE),A2304+1,""),"")</f>
        <v/>
      </c>
      <c r="B2305" s="58" t="str">
        <f t="shared" si="216"/>
        <v/>
      </c>
      <c r="C2305" s="59" t="str">
        <f t="shared" si="211"/>
        <v/>
      </c>
      <c r="D2305" s="60" t="str">
        <f t="shared" si="212"/>
        <v/>
      </c>
      <c r="E2305" s="61" t="str">
        <f>IF(A2305="","",InterestRate/VLOOKUP(PaymentFrqcy,Mapping!$A:$B,2,FALSE))</f>
        <v/>
      </c>
      <c r="F2305" s="62" t="str">
        <f>IF(A2305="","",PMT(E2305,Duration*VLOOKUP(PaymentFrqcy,Mapping!A:B,2,FALSE),LoanAmount,,VLOOKUP(PaymentsDue,Mapping!$A:$B,2,FALSE)))</f>
        <v/>
      </c>
      <c r="G2305" s="62" t="str">
        <f>IF(A2305="","",PPMT(E2305,A2305,Duration*VLOOKUP(PaymentFrqcy,Mapping!A:B,2,FALSE),LoanAmount,,VLOOKUP(PaymentsDue,Mapping!$A:$B,2,FALSE)))</f>
        <v/>
      </c>
      <c r="H2305" s="62" t="str">
        <f>IF(A2305="","",IPMT(E2305,A2305,Duration*VLOOKUP(PaymentFrqcy,Mapping!$A:$B,2,FALSE),LoanAmount,,VLOOKUP(PaymentsDue,Mapping!$A:$B,2,FALSE)))</f>
        <v/>
      </c>
      <c r="I2305" s="58" t="str">
        <f t="shared" si="213"/>
        <v/>
      </c>
      <c r="J2305" s="12" t="str">
        <f t="shared" si="214"/>
        <v/>
      </c>
      <c r="K2305" s="78" t="str">
        <f t="shared" si="215"/>
        <v/>
      </c>
    </row>
    <row r="2306" spans="1:11" x14ac:dyDescent="0.2">
      <c r="A2306" s="12" t="str">
        <f>IFERROR(IF(A2305+1&lt;=Duration*VLOOKUP(PaymentFrqcy,Mapping!A:B,2,FALSE),A2305+1,""),"")</f>
        <v/>
      </c>
      <c r="B2306" s="58" t="str">
        <f t="shared" si="216"/>
        <v/>
      </c>
      <c r="C2306" s="59" t="str">
        <f t="shared" si="211"/>
        <v/>
      </c>
      <c r="D2306" s="60" t="str">
        <f t="shared" si="212"/>
        <v/>
      </c>
      <c r="E2306" s="61" t="str">
        <f>IF(A2306="","",InterestRate/VLOOKUP(PaymentFrqcy,Mapping!$A:$B,2,FALSE))</f>
        <v/>
      </c>
      <c r="F2306" s="62" t="str">
        <f>IF(A2306="","",PMT(E2306,Duration*VLOOKUP(PaymentFrqcy,Mapping!A:B,2,FALSE),LoanAmount,,VLOOKUP(PaymentsDue,Mapping!$A:$B,2,FALSE)))</f>
        <v/>
      </c>
      <c r="G2306" s="62" t="str">
        <f>IF(A2306="","",PPMT(E2306,A2306,Duration*VLOOKUP(PaymentFrqcy,Mapping!A:B,2,FALSE),LoanAmount,,VLOOKUP(PaymentsDue,Mapping!$A:$B,2,FALSE)))</f>
        <v/>
      </c>
      <c r="H2306" s="62" t="str">
        <f>IF(A2306="","",IPMT(E2306,A2306,Duration*VLOOKUP(PaymentFrqcy,Mapping!$A:$B,2,FALSE),LoanAmount,,VLOOKUP(PaymentsDue,Mapping!$A:$B,2,FALSE)))</f>
        <v/>
      </c>
      <c r="I2306" s="58" t="str">
        <f t="shared" si="213"/>
        <v/>
      </c>
      <c r="J2306" s="12" t="str">
        <f t="shared" si="214"/>
        <v/>
      </c>
      <c r="K2306" s="78" t="str">
        <f t="shared" si="215"/>
        <v/>
      </c>
    </row>
    <row r="2307" spans="1:11" x14ac:dyDescent="0.2">
      <c r="A2307" s="12" t="str">
        <f>IFERROR(IF(A2306+1&lt;=Duration*VLOOKUP(PaymentFrqcy,Mapping!A:B,2,FALSE),A2306+1,""),"")</f>
        <v/>
      </c>
      <c r="B2307" s="58" t="str">
        <f t="shared" si="216"/>
        <v/>
      </c>
      <c r="C2307" s="59" t="str">
        <f t="shared" si="211"/>
        <v/>
      </c>
      <c r="D2307" s="60" t="str">
        <f t="shared" si="212"/>
        <v/>
      </c>
      <c r="E2307" s="61" t="str">
        <f>IF(A2307="","",InterestRate/VLOOKUP(PaymentFrqcy,Mapping!$A:$B,2,FALSE))</f>
        <v/>
      </c>
      <c r="F2307" s="62" t="str">
        <f>IF(A2307="","",PMT(E2307,Duration*VLOOKUP(PaymentFrqcy,Mapping!A:B,2,FALSE),LoanAmount,,VLOOKUP(PaymentsDue,Mapping!$A:$B,2,FALSE)))</f>
        <v/>
      </c>
      <c r="G2307" s="62" t="str">
        <f>IF(A2307="","",PPMT(E2307,A2307,Duration*VLOOKUP(PaymentFrqcy,Mapping!A:B,2,FALSE),LoanAmount,,VLOOKUP(PaymentsDue,Mapping!$A:$B,2,FALSE)))</f>
        <v/>
      </c>
      <c r="H2307" s="62" t="str">
        <f>IF(A2307="","",IPMT(E2307,A2307,Duration*VLOOKUP(PaymentFrqcy,Mapping!$A:$B,2,FALSE),LoanAmount,,VLOOKUP(PaymentsDue,Mapping!$A:$B,2,FALSE)))</f>
        <v/>
      </c>
      <c r="I2307" s="58" t="str">
        <f t="shared" si="213"/>
        <v/>
      </c>
      <c r="J2307" s="12" t="str">
        <f t="shared" si="214"/>
        <v/>
      </c>
      <c r="K2307" s="78" t="str">
        <f t="shared" si="215"/>
        <v/>
      </c>
    </row>
    <row r="2308" spans="1:11" x14ac:dyDescent="0.2">
      <c r="A2308" s="12" t="str">
        <f>IFERROR(IF(A2307+1&lt;=Duration*VLOOKUP(PaymentFrqcy,Mapping!A:B,2,FALSE),A2307+1,""),"")</f>
        <v/>
      </c>
      <c r="B2308" s="58" t="str">
        <f t="shared" si="216"/>
        <v/>
      </c>
      <c r="C2308" s="59" t="str">
        <f t="shared" si="211"/>
        <v/>
      </c>
      <c r="D2308" s="60" t="str">
        <f t="shared" si="212"/>
        <v/>
      </c>
      <c r="E2308" s="61" t="str">
        <f>IF(A2308="","",InterestRate/VLOOKUP(PaymentFrqcy,Mapping!$A:$B,2,FALSE))</f>
        <v/>
      </c>
      <c r="F2308" s="62" t="str">
        <f>IF(A2308="","",PMT(E2308,Duration*VLOOKUP(PaymentFrqcy,Mapping!A:B,2,FALSE),LoanAmount,,VLOOKUP(PaymentsDue,Mapping!$A:$B,2,FALSE)))</f>
        <v/>
      </c>
      <c r="G2308" s="62" t="str">
        <f>IF(A2308="","",PPMT(E2308,A2308,Duration*VLOOKUP(PaymentFrqcy,Mapping!A:B,2,FALSE),LoanAmount,,VLOOKUP(PaymentsDue,Mapping!$A:$B,2,FALSE)))</f>
        <v/>
      </c>
      <c r="H2308" s="62" t="str">
        <f>IF(A2308="","",IPMT(E2308,A2308,Duration*VLOOKUP(PaymentFrqcy,Mapping!$A:$B,2,FALSE),LoanAmount,,VLOOKUP(PaymentsDue,Mapping!$A:$B,2,FALSE)))</f>
        <v/>
      </c>
      <c r="I2308" s="58" t="str">
        <f t="shared" si="213"/>
        <v/>
      </c>
      <c r="J2308" s="12" t="str">
        <f t="shared" si="214"/>
        <v/>
      </c>
      <c r="K2308" s="78" t="str">
        <f t="shared" si="215"/>
        <v/>
      </c>
    </row>
    <row r="2309" spans="1:11" x14ac:dyDescent="0.2">
      <c r="A2309" s="12" t="str">
        <f>IFERROR(IF(A2308+1&lt;=Duration*VLOOKUP(PaymentFrqcy,Mapping!A:B,2,FALSE),A2308+1,""),"")</f>
        <v/>
      </c>
      <c r="B2309" s="58" t="str">
        <f t="shared" si="216"/>
        <v/>
      </c>
      <c r="C2309" s="59" t="str">
        <f t="shared" si="211"/>
        <v/>
      </c>
      <c r="D2309" s="60" t="str">
        <f t="shared" si="212"/>
        <v/>
      </c>
      <c r="E2309" s="61" t="str">
        <f>IF(A2309="","",InterestRate/VLOOKUP(PaymentFrqcy,Mapping!$A:$B,2,FALSE))</f>
        <v/>
      </c>
      <c r="F2309" s="62" t="str">
        <f>IF(A2309="","",PMT(E2309,Duration*VLOOKUP(PaymentFrqcy,Mapping!A:B,2,FALSE),LoanAmount,,VLOOKUP(PaymentsDue,Mapping!$A:$B,2,FALSE)))</f>
        <v/>
      </c>
      <c r="G2309" s="62" t="str">
        <f>IF(A2309="","",PPMT(E2309,A2309,Duration*VLOOKUP(PaymentFrqcy,Mapping!A:B,2,FALSE),LoanAmount,,VLOOKUP(PaymentsDue,Mapping!$A:$B,2,FALSE)))</f>
        <v/>
      </c>
      <c r="H2309" s="62" t="str">
        <f>IF(A2309="","",IPMT(E2309,A2309,Duration*VLOOKUP(PaymentFrqcy,Mapping!$A:$B,2,FALSE),LoanAmount,,VLOOKUP(PaymentsDue,Mapping!$A:$B,2,FALSE)))</f>
        <v/>
      </c>
      <c r="I2309" s="58" t="str">
        <f t="shared" si="213"/>
        <v/>
      </c>
      <c r="J2309" s="12" t="str">
        <f t="shared" si="214"/>
        <v/>
      </c>
      <c r="K2309" s="78" t="str">
        <f t="shared" si="215"/>
        <v/>
      </c>
    </row>
    <row r="2310" spans="1:11" x14ac:dyDescent="0.2">
      <c r="A2310" s="12" t="str">
        <f>IFERROR(IF(A2309+1&lt;=Duration*VLOOKUP(PaymentFrqcy,Mapping!A:B,2,FALSE),A2309+1,""),"")</f>
        <v/>
      </c>
      <c r="B2310" s="58" t="str">
        <f t="shared" si="216"/>
        <v/>
      </c>
      <c r="C2310" s="59" t="str">
        <f t="shared" si="211"/>
        <v/>
      </c>
      <c r="D2310" s="60" t="str">
        <f t="shared" si="212"/>
        <v/>
      </c>
      <c r="E2310" s="61" t="str">
        <f>IF(A2310="","",InterestRate/VLOOKUP(PaymentFrqcy,Mapping!$A:$B,2,FALSE))</f>
        <v/>
      </c>
      <c r="F2310" s="62" t="str">
        <f>IF(A2310="","",PMT(E2310,Duration*VLOOKUP(PaymentFrqcy,Mapping!A:B,2,FALSE),LoanAmount,,VLOOKUP(PaymentsDue,Mapping!$A:$B,2,FALSE)))</f>
        <v/>
      </c>
      <c r="G2310" s="62" t="str">
        <f>IF(A2310="","",PPMT(E2310,A2310,Duration*VLOOKUP(PaymentFrqcy,Mapping!A:B,2,FALSE),LoanAmount,,VLOOKUP(PaymentsDue,Mapping!$A:$B,2,FALSE)))</f>
        <v/>
      </c>
      <c r="H2310" s="62" t="str">
        <f>IF(A2310="","",IPMT(E2310,A2310,Duration*VLOOKUP(PaymentFrqcy,Mapping!$A:$B,2,FALSE),LoanAmount,,VLOOKUP(PaymentsDue,Mapping!$A:$B,2,FALSE)))</f>
        <v/>
      </c>
      <c r="I2310" s="58" t="str">
        <f t="shared" si="213"/>
        <v/>
      </c>
      <c r="J2310" s="12" t="str">
        <f t="shared" si="214"/>
        <v/>
      </c>
      <c r="K2310" s="78" t="str">
        <f t="shared" si="215"/>
        <v/>
      </c>
    </row>
    <row r="2311" spans="1:11" x14ac:dyDescent="0.2">
      <c r="A2311" s="12" t="str">
        <f>IFERROR(IF(A2310+1&lt;=Duration*VLOOKUP(PaymentFrqcy,Mapping!A:B,2,FALSE),A2310+1,""),"")</f>
        <v/>
      </c>
      <c r="B2311" s="58" t="str">
        <f t="shared" si="216"/>
        <v/>
      </c>
      <c r="C2311" s="59" t="str">
        <f t="shared" si="211"/>
        <v/>
      </c>
      <c r="D2311" s="60" t="str">
        <f t="shared" si="212"/>
        <v/>
      </c>
      <c r="E2311" s="61" t="str">
        <f>IF(A2311="","",InterestRate/VLOOKUP(PaymentFrqcy,Mapping!$A:$B,2,FALSE))</f>
        <v/>
      </c>
      <c r="F2311" s="62" t="str">
        <f>IF(A2311="","",PMT(E2311,Duration*VLOOKUP(PaymentFrqcy,Mapping!A:B,2,FALSE),LoanAmount,,VLOOKUP(PaymentsDue,Mapping!$A:$B,2,FALSE)))</f>
        <v/>
      </c>
      <c r="G2311" s="62" t="str">
        <f>IF(A2311="","",PPMT(E2311,A2311,Duration*VLOOKUP(PaymentFrqcy,Mapping!A:B,2,FALSE),LoanAmount,,VLOOKUP(PaymentsDue,Mapping!$A:$B,2,FALSE)))</f>
        <v/>
      </c>
      <c r="H2311" s="62" t="str">
        <f>IF(A2311="","",IPMT(E2311,A2311,Duration*VLOOKUP(PaymentFrqcy,Mapping!$A:$B,2,FALSE),LoanAmount,,VLOOKUP(PaymentsDue,Mapping!$A:$B,2,FALSE)))</f>
        <v/>
      </c>
      <c r="I2311" s="58" t="str">
        <f t="shared" si="213"/>
        <v/>
      </c>
      <c r="J2311" s="12" t="str">
        <f t="shared" si="214"/>
        <v/>
      </c>
      <c r="K2311" s="78" t="str">
        <f t="shared" si="215"/>
        <v/>
      </c>
    </row>
    <row r="2312" spans="1:11" x14ac:dyDescent="0.2">
      <c r="A2312" s="12" t="str">
        <f>IFERROR(IF(A2311+1&lt;=Duration*VLOOKUP(PaymentFrqcy,Mapping!A:B,2,FALSE),A2311+1,""),"")</f>
        <v/>
      </c>
      <c r="B2312" s="58" t="str">
        <f t="shared" si="216"/>
        <v/>
      </c>
      <c r="C2312" s="59" t="str">
        <f t="shared" si="211"/>
        <v/>
      </c>
      <c r="D2312" s="60" t="str">
        <f t="shared" si="212"/>
        <v/>
      </c>
      <c r="E2312" s="61" t="str">
        <f>IF(A2312="","",InterestRate/VLOOKUP(PaymentFrqcy,Mapping!$A:$B,2,FALSE))</f>
        <v/>
      </c>
      <c r="F2312" s="62" t="str">
        <f>IF(A2312="","",PMT(E2312,Duration*VLOOKUP(PaymentFrqcy,Mapping!A:B,2,FALSE),LoanAmount,,VLOOKUP(PaymentsDue,Mapping!$A:$B,2,FALSE)))</f>
        <v/>
      </c>
      <c r="G2312" s="62" t="str">
        <f>IF(A2312="","",PPMT(E2312,A2312,Duration*VLOOKUP(PaymentFrqcy,Mapping!A:B,2,FALSE),LoanAmount,,VLOOKUP(PaymentsDue,Mapping!$A:$B,2,FALSE)))</f>
        <v/>
      </c>
      <c r="H2312" s="62" t="str">
        <f>IF(A2312="","",IPMT(E2312,A2312,Duration*VLOOKUP(PaymentFrqcy,Mapping!$A:$B,2,FALSE),LoanAmount,,VLOOKUP(PaymentsDue,Mapping!$A:$B,2,FALSE)))</f>
        <v/>
      </c>
      <c r="I2312" s="58" t="str">
        <f t="shared" si="213"/>
        <v/>
      </c>
      <c r="J2312" s="12" t="str">
        <f t="shared" si="214"/>
        <v/>
      </c>
      <c r="K2312" s="78" t="str">
        <f t="shared" si="215"/>
        <v/>
      </c>
    </row>
    <row r="2313" spans="1:11" x14ac:dyDescent="0.2">
      <c r="A2313" s="12" t="str">
        <f>IFERROR(IF(A2312+1&lt;=Duration*VLOOKUP(PaymentFrqcy,Mapping!A:B,2,FALSE),A2312+1,""),"")</f>
        <v/>
      </c>
      <c r="B2313" s="58" t="str">
        <f t="shared" si="216"/>
        <v/>
      </c>
      <c r="C2313" s="59" t="str">
        <f t="shared" si="211"/>
        <v/>
      </c>
      <c r="D2313" s="60" t="str">
        <f t="shared" si="212"/>
        <v/>
      </c>
      <c r="E2313" s="61" t="str">
        <f>IF(A2313="","",InterestRate/VLOOKUP(PaymentFrqcy,Mapping!$A:$B,2,FALSE))</f>
        <v/>
      </c>
      <c r="F2313" s="62" t="str">
        <f>IF(A2313="","",PMT(E2313,Duration*VLOOKUP(PaymentFrqcy,Mapping!A:B,2,FALSE),LoanAmount,,VLOOKUP(PaymentsDue,Mapping!$A:$B,2,FALSE)))</f>
        <v/>
      </c>
      <c r="G2313" s="62" t="str">
        <f>IF(A2313="","",PPMT(E2313,A2313,Duration*VLOOKUP(PaymentFrqcy,Mapping!A:B,2,FALSE),LoanAmount,,VLOOKUP(PaymentsDue,Mapping!$A:$B,2,FALSE)))</f>
        <v/>
      </c>
      <c r="H2313" s="62" t="str">
        <f>IF(A2313="","",IPMT(E2313,A2313,Duration*VLOOKUP(PaymentFrqcy,Mapping!$A:$B,2,FALSE),LoanAmount,,VLOOKUP(PaymentsDue,Mapping!$A:$B,2,FALSE)))</f>
        <v/>
      </c>
      <c r="I2313" s="58" t="str">
        <f t="shared" si="213"/>
        <v/>
      </c>
      <c r="J2313" s="12" t="str">
        <f t="shared" si="214"/>
        <v/>
      </c>
      <c r="K2313" s="78" t="str">
        <f t="shared" si="215"/>
        <v/>
      </c>
    </row>
    <row r="2314" spans="1:11" x14ac:dyDescent="0.2">
      <c r="A2314" s="12" t="str">
        <f>IFERROR(IF(A2313+1&lt;=Duration*VLOOKUP(PaymentFrqcy,Mapping!A:B,2,FALSE),A2313+1,""),"")</f>
        <v/>
      </c>
      <c r="B2314" s="58" t="str">
        <f t="shared" si="216"/>
        <v/>
      </c>
      <c r="C2314" s="59" t="str">
        <f t="shared" si="211"/>
        <v/>
      </c>
      <c r="D2314" s="60" t="str">
        <f t="shared" si="212"/>
        <v/>
      </c>
      <c r="E2314" s="61" t="str">
        <f>IF(A2314="","",InterestRate/VLOOKUP(PaymentFrqcy,Mapping!$A:$B,2,FALSE))</f>
        <v/>
      </c>
      <c r="F2314" s="62" t="str">
        <f>IF(A2314="","",PMT(E2314,Duration*VLOOKUP(PaymentFrqcy,Mapping!A:B,2,FALSE),LoanAmount,,VLOOKUP(PaymentsDue,Mapping!$A:$B,2,FALSE)))</f>
        <v/>
      </c>
      <c r="G2314" s="62" t="str">
        <f>IF(A2314="","",PPMT(E2314,A2314,Duration*VLOOKUP(PaymentFrqcy,Mapping!A:B,2,FALSE),LoanAmount,,VLOOKUP(PaymentsDue,Mapping!$A:$B,2,FALSE)))</f>
        <v/>
      </c>
      <c r="H2314" s="62" t="str">
        <f>IF(A2314="","",IPMT(E2314,A2314,Duration*VLOOKUP(PaymentFrqcy,Mapping!$A:$B,2,FALSE),LoanAmount,,VLOOKUP(PaymentsDue,Mapping!$A:$B,2,FALSE)))</f>
        <v/>
      </c>
      <c r="I2314" s="58" t="str">
        <f t="shared" si="213"/>
        <v/>
      </c>
      <c r="J2314" s="12" t="str">
        <f t="shared" si="214"/>
        <v/>
      </c>
      <c r="K2314" s="78" t="str">
        <f t="shared" si="215"/>
        <v/>
      </c>
    </row>
    <row r="2315" spans="1:11" x14ac:dyDescent="0.2">
      <c r="A2315" s="12" t="str">
        <f>IFERROR(IF(A2314+1&lt;=Duration*VLOOKUP(PaymentFrqcy,Mapping!A:B,2,FALSE),A2314+1,""),"")</f>
        <v/>
      </c>
      <c r="B2315" s="58" t="str">
        <f t="shared" si="216"/>
        <v/>
      </c>
      <c r="C2315" s="59" t="str">
        <f t="shared" si="211"/>
        <v/>
      </c>
      <c r="D2315" s="60" t="str">
        <f t="shared" si="212"/>
        <v/>
      </c>
      <c r="E2315" s="61" t="str">
        <f>IF(A2315="","",InterestRate/VLOOKUP(PaymentFrqcy,Mapping!$A:$B,2,FALSE))</f>
        <v/>
      </c>
      <c r="F2315" s="62" t="str">
        <f>IF(A2315="","",PMT(E2315,Duration*VLOOKUP(PaymentFrqcy,Mapping!A:B,2,FALSE),LoanAmount,,VLOOKUP(PaymentsDue,Mapping!$A:$B,2,FALSE)))</f>
        <v/>
      </c>
      <c r="G2315" s="62" t="str">
        <f>IF(A2315="","",PPMT(E2315,A2315,Duration*VLOOKUP(PaymentFrqcy,Mapping!A:B,2,FALSE),LoanAmount,,VLOOKUP(PaymentsDue,Mapping!$A:$B,2,FALSE)))</f>
        <v/>
      </c>
      <c r="H2315" s="62" t="str">
        <f>IF(A2315="","",IPMT(E2315,A2315,Duration*VLOOKUP(PaymentFrqcy,Mapping!$A:$B,2,FALSE),LoanAmount,,VLOOKUP(PaymentsDue,Mapping!$A:$B,2,FALSE)))</f>
        <v/>
      </c>
      <c r="I2315" s="58" t="str">
        <f t="shared" si="213"/>
        <v/>
      </c>
      <c r="J2315" s="12" t="str">
        <f t="shared" si="214"/>
        <v/>
      </c>
      <c r="K2315" s="78" t="str">
        <f t="shared" si="215"/>
        <v/>
      </c>
    </row>
    <row r="2316" spans="1:11" x14ac:dyDescent="0.2">
      <c r="A2316" s="12" t="str">
        <f>IFERROR(IF(A2315+1&lt;=Duration*VLOOKUP(PaymentFrqcy,Mapping!A:B,2,FALSE),A2315+1,""),"")</f>
        <v/>
      </c>
      <c r="B2316" s="58" t="str">
        <f t="shared" si="216"/>
        <v/>
      </c>
      <c r="C2316" s="59" t="str">
        <f t="shared" si="211"/>
        <v/>
      </c>
      <c r="D2316" s="60" t="str">
        <f t="shared" si="212"/>
        <v/>
      </c>
      <c r="E2316" s="61" t="str">
        <f>IF(A2316="","",InterestRate/VLOOKUP(PaymentFrqcy,Mapping!$A:$B,2,FALSE))</f>
        <v/>
      </c>
      <c r="F2316" s="62" t="str">
        <f>IF(A2316="","",PMT(E2316,Duration*VLOOKUP(PaymentFrqcy,Mapping!A:B,2,FALSE),LoanAmount,,VLOOKUP(PaymentsDue,Mapping!$A:$B,2,FALSE)))</f>
        <v/>
      </c>
      <c r="G2316" s="62" t="str">
        <f>IF(A2316="","",PPMT(E2316,A2316,Duration*VLOOKUP(PaymentFrqcy,Mapping!A:B,2,FALSE),LoanAmount,,VLOOKUP(PaymentsDue,Mapping!$A:$B,2,FALSE)))</f>
        <v/>
      </c>
      <c r="H2316" s="62" t="str">
        <f>IF(A2316="","",IPMT(E2316,A2316,Duration*VLOOKUP(PaymentFrqcy,Mapping!$A:$B,2,FALSE),LoanAmount,,VLOOKUP(PaymentsDue,Mapping!$A:$B,2,FALSE)))</f>
        <v/>
      </c>
      <c r="I2316" s="58" t="str">
        <f t="shared" si="213"/>
        <v/>
      </c>
      <c r="J2316" s="12" t="str">
        <f t="shared" si="214"/>
        <v/>
      </c>
      <c r="K2316" s="78" t="str">
        <f t="shared" si="215"/>
        <v/>
      </c>
    </row>
    <row r="2317" spans="1:11" x14ac:dyDescent="0.2">
      <c r="A2317" s="12" t="str">
        <f>IFERROR(IF(A2316+1&lt;=Duration*VLOOKUP(PaymentFrqcy,Mapping!A:B,2,FALSE),A2316+1,""),"")</f>
        <v/>
      </c>
      <c r="B2317" s="58" t="str">
        <f t="shared" si="216"/>
        <v/>
      </c>
      <c r="C2317" s="59" t="str">
        <f t="shared" si="211"/>
        <v/>
      </c>
      <c r="D2317" s="60" t="str">
        <f t="shared" si="212"/>
        <v/>
      </c>
      <c r="E2317" s="61" t="str">
        <f>IF(A2317="","",InterestRate/VLOOKUP(PaymentFrqcy,Mapping!$A:$B,2,FALSE))</f>
        <v/>
      </c>
      <c r="F2317" s="62" t="str">
        <f>IF(A2317="","",PMT(E2317,Duration*VLOOKUP(PaymentFrqcy,Mapping!A:B,2,FALSE),LoanAmount,,VLOOKUP(PaymentsDue,Mapping!$A:$B,2,FALSE)))</f>
        <v/>
      </c>
      <c r="G2317" s="62" t="str">
        <f>IF(A2317="","",PPMT(E2317,A2317,Duration*VLOOKUP(PaymentFrqcy,Mapping!A:B,2,FALSE),LoanAmount,,VLOOKUP(PaymentsDue,Mapping!$A:$B,2,FALSE)))</f>
        <v/>
      </c>
      <c r="H2317" s="62" t="str">
        <f>IF(A2317="","",IPMT(E2317,A2317,Duration*VLOOKUP(PaymentFrqcy,Mapping!$A:$B,2,FALSE),LoanAmount,,VLOOKUP(PaymentsDue,Mapping!$A:$B,2,FALSE)))</f>
        <v/>
      </c>
      <c r="I2317" s="58" t="str">
        <f t="shared" si="213"/>
        <v/>
      </c>
      <c r="J2317" s="12" t="str">
        <f t="shared" si="214"/>
        <v/>
      </c>
      <c r="K2317" s="78" t="str">
        <f t="shared" si="215"/>
        <v/>
      </c>
    </row>
    <row r="2318" spans="1:11" x14ac:dyDescent="0.2">
      <c r="A2318" s="12" t="str">
        <f>IFERROR(IF(A2317+1&lt;=Duration*VLOOKUP(PaymentFrqcy,Mapping!A:B,2,FALSE),A2317+1,""),"")</f>
        <v/>
      </c>
      <c r="B2318" s="58" t="str">
        <f t="shared" si="216"/>
        <v/>
      </c>
      <c r="C2318" s="59" t="str">
        <f t="shared" si="211"/>
        <v/>
      </c>
      <c r="D2318" s="60" t="str">
        <f t="shared" si="212"/>
        <v/>
      </c>
      <c r="E2318" s="61" t="str">
        <f>IF(A2318="","",InterestRate/VLOOKUP(PaymentFrqcy,Mapping!$A:$B,2,FALSE))</f>
        <v/>
      </c>
      <c r="F2318" s="62" t="str">
        <f>IF(A2318="","",PMT(E2318,Duration*VLOOKUP(PaymentFrqcy,Mapping!A:B,2,FALSE),LoanAmount,,VLOOKUP(PaymentsDue,Mapping!$A:$B,2,FALSE)))</f>
        <v/>
      </c>
      <c r="G2318" s="62" t="str">
        <f>IF(A2318="","",PPMT(E2318,A2318,Duration*VLOOKUP(PaymentFrqcy,Mapping!A:B,2,FALSE),LoanAmount,,VLOOKUP(PaymentsDue,Mapping!$A:$B,2,FALSE)))</f>
        <v/>
      </c>
      <c r="H2318" s="62" t="str">
        <f>IF(A2318="","",IPMT(E2318,A2318,Duration*VLOOKUP(PaymentFrqcy,Mapping!$A:$B,2,FALSE),LoanAmount,,VLOOKUP(PaymentsDue,Mapping!$A:$B,2,FALSE)))</f>
        <v/>
      </c>
      <c r="I2318" s="58" t="str">
        <f t="shared" si="213"/>
        <v/>
      </c>
      <c r="J2318" s="12" t="str">
        <f t="shared" si="214"/>
        <v/>
      </c>
      <c r="K2318" s="78" t="str">
        <f t="shared" si="215"/>
        <v/>
      </c>
    </row>
    <row r="2319" spans="1:11" x14ac:dyDescent="0.2">
      <c r="A2319" s="12" t="str">
        <f>IFERROR(IF(A2318+1&lt;=Duration*VLOOKUP(PaymentFrqcy,Mapping!A:B,2,FALSE),A2318+1,""),"")</f>
        <v/>
      </c>
      <c r="B2319" s="58" t="str">
        <f t="shared" si="216"/>
        <v/>
      </c>
      <c r="C2319" s="59" t="str">
        <f t="shared" si="211"/>
        <v/>
      </c>
      <c r="D2319" s="60" t="str">
        <f t="shared" si="212"/>
        <v/>
      </c>
      <c r="E2319" s="61" t="str">
        <f>IF(A2319="","",InterestRate/VLOOKUP(PaymentFrqcy,Mapping!$A:$B,2,FALSE))</f>
        <v/>
      </c>
      <c r="F2319" s="62" t="str">
        <f>IF(A2319="","",PMT(E2319,Duration*VLOOKUP(PaymentFrqcy,Mapping!A:B,2,FALSE),LoanAmount,,VLOOKUP(PaymentsDue,Mapping!$A:$B,2,FALSE)))</f>
        <v/>
      </c>
      <c r="G2319" s="62" t="str">
        <f>IF(A2319="","",PPMT(E2319,A2319,Duration*VLOOKUP(PaymentFrqcy,Mapping!A:B,2,FALSE),LoanAmount,,VLOOKUP(PaymentsDue,Mapping!$A:$B,2,FALSE)))</f>
        <v/>
      </c>
      <c r="H2319" s="62" t="str">
        <f>IF(A2319="","",IPMT(E2319,A2319,Duration*VLOOKUP(PaymentFrqcy,Mapping!$A:$B,2,FALSE),LoanAmount,,VLOOKUP(PaymentsDue,Mapping!$A:$B,2,FALSE)))</f>
        <v/>
      </c>
      <c r="I2319" s="58" t="str">
        <f t="shared" si="213"/>
        <v/>
      </c>
      <c r="J2319" s="12" t="str">
        <f t="shared" si="214"/>
        <v/>
      </c>
      <c r="K2319" s="78" t="str">
        <f t="shared" si="215"/>
        <v/>
      </c>
    </row>
    <row r="2320" spans="1:11" x14ac:dyDescent="0.2">
      <c r="A2320" s="12" t="str">
        <f>IFERROR(IF(A2319+1&lt;=Duration*VLOOKUP(PaymentFrqcy,Mapping!A:B,2,FALSE),A2319+1,""),"")</f>
        <v/>
      </c>
      <c r="B2320" s="58" t="str">
        <f t="shared" si="216"/>
        <v/>
      </c>
      <c r="C2320" s="59" t="str">
        <f t="shared" si="211"/>
        <v/>
      </c>
      <c r="D2320" s="60" t="str">
        <f t="shared" si="212"/>
        <v/>
      </c>
      <c r="E2320" s="61" t="str">
        <f>IF(A2320="","",InterestRate/VLOOKUP(PaymentFrqcy,Mapping!$A:$B,2,FALSE))</f>
        <v/>
      </c>
      <c r="F2320" s="62" t="str">
        <f>IF(A2320="","",PMT(E2320,Duration*VLOOKUP(PaymentFrqcy,Mapping!A:B,2,FALSE),LoanAmount,,VLOOKUP(PaymentsDue,Mapping!$A:$B,2,FALSE)))</f>
        <v/>
      </c>
      <c r="G2320" s="62" t="str">
        <f>IF(A2320="","",PPMT(E2320,A2320,Duration*VLOOKUP(PaymentFrqcy,Mapping!A:B,2,FALSE),LoanAmount,,VLOOKUP(PaymentsDue,Mapping!$A:$B,2,FALSE)))</f>
        <v/>
      </c>
      <c r="H2320" s="62" t="str">
        <f>IF(A2320="","",IPMT(E2320,A2320,Duration*VLOOKUP(PaymentFrqcy,Mapping!$A:$B,2,FALSE),LoanAmount,,VLOOKUP(PaymentsDue,Mapping!$A:$B,2,FALSE)))</f>
        <v/>
      </c>
      <c r="I2320" s="58" t="str">
        <f t="shared" si="213"/>
        <v/>
      </c>
      <c r="J2320" s="12" t="str">
        <f t="shared" si="214"/>
        <v/>
      </c>
      <c r="K2320" s="78" t="str">
        <f t="shared" si="215"/>
        <v/>
      </c>
    </row>
    <row r="2321" spans="1:11" x14ac:dyDescent="0.2">
      <c r="A2321" s="12" t="str">
        <f>IFERROR(IF(A2320+1&lt;=Duration*VLOOKUP(PaymentFrqcy,Mapping!A:B,2,FALSE),A2320+1,""),"")</f>
        <v/>
      </c>
      <c r="B2321" s="58" t="str">
        <f t="shared" si="216"/>
        <v/>
      </c>
      <c r="C2321" s="59" t="str">
        <f t="shared" si="211"/>
        <v/>
      </c>
      <c r="D2321" s="60" t="str">
        <f t="shared" si="212"/>
        <v/>
      </c>
      <c r="E2321" s="61" t="str">
        <f>IF(A2321="","",InterestRate/VLOOKUP(PaymentFrqcy,Mapping!$A:$B,2,FALSE))</f>
        <v/>
      </c>
      <c r="F2321" s="62" t="str">
        <f>IF(A2321="","",PMT(E2321,Duration*VLOOKUP(PaymentFrqcy,Mapping!A:B,2,FALSE),LoanAmount,,VLOOKUP(PaymentsDue,Mapping!$A:$B,2,FALSE)))</f>
        <v/>
      </c>
      <c r="G2321" s="62" t="str">
        <f>IF(A2321="","",PPMT(E2321,A2321,Duration*VLOOKUP(PaymentFrqcy,Mapping!A:B,2,FALSE),LoanAmount,,VLOOKUP(PaymentsDue,Mapping!$A:$B,2,FALSE)))</f>
        <v/>
      </c>
      <c r="H2321" s="62" t="str">
        <f>IF(A2321="","",IPMT(E2321,A2321,Duration*VLOOKUP(PaymentFrqcy,Mapping!$A:$B,2,FALSE),LoanAmount,,VLOOKUP(PaymentsDue,Mapping!$A:$B,2,FALSE)))</f>
        <v/>
      </c>
      <c r="I2321" s="58" t="str">
        <f t="shared" si="213"/>
        <v/>
      </c>
      <c r="J2321" s="12" t="str">
        <f t="shared" si="214"/>
        <v/>
      </c>
      <c r="K2321" s="78" t="str">
        <f t="shared" si="215"/>
        <v/>
      </c>
    </row>
    <row r="2322" spans="1:11" x14ac:dyDescent="0.2">
      <c r="A2322" s="12" t="str">
        <f>IFERROR(IF(A2321+1&lt;=Duration*VLOOKUP(PaymentFrqcy,Mapping!A:B,2,FALSE),A2321+1,""),"")</f>
        <v/>
      </c>
      <c r="B2322" s="58" t="str">
        <f t="shared" si="216"/>
        <v/>
      </c>
      <c r="C2322" s="59" t="str">
        <f t="shared" si="211"/>
        <v/>
      </c>
      <c r="D2322" s="60" t="str">
        <f t="shared" si="212"/>
        <v/>
      </c>
      <c r="E2322" s="61" t="str">
        <f>IF(A2322="","",InterestRate/VLOOKUP(PaymentFrqcy,Mapping!$A:$B,2,FALSE))</f>
        <v/>
      </c>
      <c r="F2322" s="62" t="str">
        <f>IF(A2322="","",PMT(E2322,Duration*VLOOKUP(PaymentFrqcy,Mapping!A:B,2,FALSE),LoanAmount,,VLOOKUP(PaymentsDue,Mapping!$A:$B,2,FALSE)))</f>
        <v/>
      </c>
      <c r="G2322" s="62" t="str">
        <f>IF(A2322="","",PPMT(E2322,A2322,Duration*VLOOKUP(PaymentFrqcy,Mapping!A:B,2,FALSE),LoanAmount,,VLOOKUP(PaymentsDue,Mapping!$A:$B,2,FALSE)))</f>
        <v/>
      </c>
      <c r="H2322" s="62" t="str">
        <f>IF(A2322="","",IPMT(E2322,A2322,Duration*VLOOKUP(PaymentFrqcy,Mapping!$A:$B,2,FALSE),LoanAmount,,VLOOKUP(PaymentsDue,Mapping!$A:$B,2,FALSE)))</f>
        <v/>
      </c>
      <c r="I2322" s="58" t="str">
        <f t="shared" si="213"/>
        <v/>
      </c>
      <c r="J2322" s="12" t="str">
        <f t="shared" si="214"/>
        <v/>
      </c>
      <c r="K2322" s="78" t="str">
        <f t="shared" si="215"/>
        <v/>
      </c>
    </row>
    <row r="2323" spans="1:11" x14ac:dyDescent="0.2">
      <c r="A2323" s="12" t="str">
        <f>IFERROR(IF(A2322+1&lt;=Duration*VLOOKUP(PaymentFrqcy,Mapping!A:B,2,FALSE),A2322+1,""),"")</f>
        <v/>
      </c>
      <c r="B2323" s="58" t="str">
        <f t="shared" si="216"/>
        <v/>
      </c>
      <c r="C2323" s="59" t="str">
        <f t="shared" si="211"/>
        <v/>
      </c>
      <c r="D2323" s="60" t="str">
        <f t="shared" si="212"/>
        <v/>
      </c>
      <c r="E2323" s="61" t="str">
        <f>IF(A2323="","",InterestRate/VLOOKUP(PaymentFrqcy,Mapping!$A:$B,2,FALSE))</f>
        <v/>
      </c>
      <c r="F2323" s="62" t="str">
        <f>IF(A2323="","",PMT(E2323,Duration*VLOOKUP(PaymentFrqcy,Mapping!A:B,2,FALSE),LoanAmount,,VLOOKUP(PaymentsDue,Mapping!$A:$B,2,FALSE)))</f>
        <v/>
      </c>
      <c r="G2323" s="62" t="str">
        <f>IF(A2323="","",PPMT(E2323,A2323,Duration*VLOOKUP(PaymentFrqcy,Mapping!A:B,2,FALSE),LoanAmount,,VLOOKUP(PaymentsDue,Mapping!$A:$B,2,FALSE)))</f>
        <v/>
      </c>
      <c r="H2323" s="62" t="str">
        <f>IF(A2323="","",IPMT(E2323,A2323,Duration*VLOOKUP(PaymentFrqcy,Mapping!$A:$B,2,FALSE),LoanAmount,,VLOOKUP(PaymentsDue,Mapping!$A:$B,2,FALSE)))</f>
        <v/>
      </c>
      <c r="I2323" s="58" t="str">
        <f t="shared" si="213"/>
        <v/>
      </c>
      <c r="J2323" s="12" t="str">
        <f t="shared" si="214"/>
        <v/>
      </c>
      <c r="K2323" s="78" t="str">
        <f t="shared" si="215"/>
        <v/>
      </c>
    </row>
    <row r="2324" spans="1:11" x14ac:dyDescent="0.2">
      <c r="A2324" s="12" t="str">
        <f>IFERROR(IF(A2323+1&lt;=Duration*VLOOKUP(PaymentFrqcy,Mapping!A:B,2,FALSE),A2323+1,""),"")</f>
        <v/>
      </c>
      <c r="B2324" s="58" t="str">
        <f t="shared" si="216"/>
        <v/>
      </c>
      <c r="C2324" s="59" t="str">
        <f t="shared" si="211"/>
        <v/>
      </c>
      <c r="D2324" s="60" t="str">
        <f t="shared" si="212"/>
        <v/>
      </c>
      <c r="E2324" s="61" t="str">
        <f>IF(A2324="","",InterestRate/VLOOKUP(PaymentFrqcy,Mapping!$A:$B,2,FALSE))</f>
        <v/>
      </c>
      <c r="F2324" s="62" t="str">
        <f>IF(A2324="","",PMT(E2324,Duration*VLOOKUP(PaymentFrqcy,Mapping!A:B,2,FALSE),LoanAmount,,VLOOKUP(PaymentsDue,Mapping!$A:$B,2,FALSE)))</f>
        <v/>
      </c>
      <c r="G2324" s="62" t="str">
        <f>IF(A2324="","",PPMT(E2324,A2324,Duration*VLOOKUP(PaymentFrqcy,Mapping!A:B,2,FALSE),LoanAmount,,VLOOKUP(PaymentsDue,Mapping!$A:$B,2,FALSE)))</f>
        <v/>
      </c>
      <c r="H2324" s="62" t="str">
        <f>IF(A2324="","",IPMT(E2324,A2324,Duration*VLOOKUP(PaymentFrqcy,Mapping!$A:$B,2,FALSE),LoanAmount,,VLOOKUP(PaymentsDue,Mapping!$A:$B,2,FALSE)))</f>
        <v/>
      </c>
      <c r="I2324" s="58" t="str">
        <f t="shared" si="213"/>
        <v/>
      </c>
      <c r="J2324" s="12" t="str">
        <f t="shared" si="214"/>
        <v/>
      </c>
      <c r="K2324" s="78" t="str">
        <f t="shared" si="215"/>
        <v/>
      </c>
    </row>
    <row r="2325" spans="1:11" x14ac:dyDescent="0.2">
      <c r="A2325" s="12" t="str">
        <f>IFERROR(IF(A2324+1&lt;=Duration*VLOOKUP(PaymentFrqcy,Mapping!A:B,2,FALSE),A2324+1,""),"")</f>
        <v/>
      </c>
      <c r="B2325" s="58" t="str">
        <f t="shared" si="216"/>
        <v/>
      </c>
      <c r="C2325" s="59" t="str">
        <f t="shared" si="211"/>
        <v/>
      </c>
      <c r="D2325" s="60" t="str">
        <f t="shared" si="212"/>
        <v/>
      </c>
      <c r="E2325" s="61" t="str">
        <f>IF(A2325="","",InterestRate/VLOOKUP(PaymentFrqcy,Mapping!$A:$B,2,FALSE))</f>
        <v/>
      </c>
      <c r="F2325" s="62" t="str">
        <f>IF(A2325="","",PMT(E2325,Duration*VLOOKUP(PaymentFrqcy,Mapping!A:B,2,FALSE),LoanAmount,,VLOOKUP(PaymentsDue,Mapping!$A:$B,2,FALSE)))</f>
        <v/>
      </c>
      <c r="G2325" s="62" t="str">
        <f>IF(A2325="","",PPMT(E2325,A2325,Duration*VLOOKUP(PaymentFrqcy,Mapping!A:B,2,FALSE),LoanAmount,,VLOOKUP(PaymentsDue,Mapping!$A:$B,2,FALSE)))</f>
        <v/>
      </c>
      <c r="H2325" s="62" t="str">
        <f>IF(A2325="","",IPMT(E2325,A2325,Duration*VLOOKUP(PaymentFrqcy,Mapping!$A:$B,2,FALSE),LoanAmount,,VLOOKUP(PaymentsDue,Mapping!$A:$B,2,FALSE)))</f>
        <v/>
      </c>
      <c r="I2325" s="58" t="str">
        <f t="shared" si="213"/>
        <v/>
      </c>
      <c r="J2325" s="12" t="str">
        <f t="shared" si="214"/>
        <v/>
      </c>
      <c r="K2325" s="78" t="str">
        <f t="shared" si="215"/>
        <v/>
      </c>
    </row>
    <row r="2326" spans="1:11" x14ac:dyDescent="0.2">
      <c r="A2326" s="12" t="str">
        <f>IFERROR(IF(A2325+1&lt;=Duration*VLOOKUP(PaymentFrqcy,Mapping!A:B,2,FALSE),A2325+1,""),"")</f>
        <v/>
      </c>
      <c r="B2326" s="58" t="str">
        <f t="shared" si="216"/>
        <v/>
      </c>
      <c r="C2326" s="59" t="str">
        <f t="shared" si="211"/>
        <v/>
      </c>
      <c r="D2326" s="60" t="str">
        <f t="shared" si="212"/>
        <v/>
      </c>
      <c r="E2326" s="61" t="str">
        <f>IF(A2326="","",InterestRate/VLOOKUP(PaymentFrqcy,Mapping!$A:$B,2,FALSE))</f>
        <v/>
      </c>
      <c r="F2326" s="62" t="str">
        <f>IF(A2326="","",PMT(E2326,Duration*VLOOKUP(PaymentFrqcy,Mapping!A:B,2,FALSE),LoanAmount,,VLOOKUP(PaymentsDue,Mapping!$A:$B,2,FALSE)))</f>
        <v/>
      </c>
      <c r="G2326" s="62" t="str">
        <f>IF(A2326="","",PPMT(E2326,A2326,Duration*VLOOKUP(PaymentFrqcy,Mapping!A:B,2,FALSE),LoanAmount,,VLOOKUP(PaymentsDue,Mapping!$A:$B,2,FALSE)))</f>
        <v/>
      </c>
      <c r="H2326" s="62" t="str">
        <f>IF(A2326="","",IPMT(E2326,A2326,Duration*VLOOKUP(PaymentFrqcy,Mapping!$A:$B,2,FALSE),LoanAmount,,VLOOKUP(PaymentsDue,Mapping!$A:$B,2,FALSE)))</f>
        <v/>
      </c>
      <c r="I2326" s="58" t="str">
        <f t="shared" si="213"/>
        <v/>
      </c>
      <c r="J2326" s="12" t="str">
        <f t="shared" si="214"/>
        <v/>
      </c>
      <c r="K2326" s="78" t="str">
        <f t="shared" si="215"/>
        <v/>
      </c>
    </row>
    <row r="2327" spans="1:11" x14ac:dyDescent="0.2">
      <c r="A2327" s="12" t="str">
        <f>IFERROR(IF(A2326+1&lt;=Duration*VLOOKUP(PaymentFrqcy,Mapping!A:B,2,FALSE),A2326+1,""),"")</f>
        <v/>
      </c>
      <c r="B2327" s="58" t="str">
        <f t="shared" si="216"/>
        <v/>
      </c>
      <c r="C2327" s="59" t="str">
        <f t="shared" si="211"/>
        <v/>
      </c>
      <c r="D2327" s="60" t="str">
        <f t="shared" si="212"/>
        <v/>
      </c>
      <c r="E2327" s="61" t="str">
        <f>IF(A2327="","",InterestRate/VLOOKUP(PaymentFrqcy,Mapping!$A:$B,2,FALSE))</f>
        <v/>
      </c>
      <c r="F2327" s="62" t="str">
        <f>IF(A2327="","",PMT(E2327,Duration*VLOOKUP(PaymentFrqcy,Mapping!A:B,2,FALSE),LoanAmount,,VLOOKUP(PaymentsDue,Mapping!$A:$B,2,FALSE)))</f>
        <v/>
      </c>
      <c r="G2327" s="62" t="str">
        <f>IF(A2327="","",PPMT(E2327,A2327,Duration*VLOOKUP(PaymentFrqcy,Mapping!A:B,2,FALSE),LoanAmount,,VLOOKUP(PaymentsDue,Mapping!$A:$B,2,FALSE)))</f>
        <v/>
      </c>
      <c r="H2327" s="62" t="str">
        <f>IF(A2327="","",IPMT(E2327,A2327,Duration*VLOOKUP(PaymentFrqcy,Mapping!$A:$B,2,FALSE),LoanAmount,,VLOOKUP(PaymentsDue,Mapping!$A:$B,2,FALSE)))</f>
        <v/>
      </c>
      <c r="I2327" s="58" t="str">
        <f t="shared" si="213"/>
        <v/>
      </c>
      <c r="J2327" s="12" t="str">
        <f t="shared" si="214"/>
        <v/>
      </c>
      <c r="K2327" s="78" t="str">
        <f t="shared" si="215"/>
        <v/>
      </c>
    </row>
    <row r="2328" spans="1:11" x14ac:dyDescent="0.2">
      <c r="A2328" s="12" t="str">
        <f>IFERROR(IF(A2327+1&lt;=Duration*VLOOKUP(PaymentFrqcy,Mapping!A:B,2,FALSE),A2327+1,""),"")</f>
        <v/>
      </c>
      <c r="B2328" s="58" t="str">
        <f t="shared" si="216"/>
        <v/>
      </c>
      <c r="C2328" s="59" t="str">
        <f t="shared" si="211"/>
        <v/>
      </c>
      <c r="D2328" s="60" t="str">
        <f t="shared" si="212"/>
        <v/>
      </c>
      <c r="E2328" s="61" t="str">
        <f>IF(A2328="","",InterestRate/VLOOKUP(PaymentFrqcy,Mapping!$A:$B,2,FALSE))</f>
        <v/>
      </c>
      <c r="F2328" s="62" t="str">
        <f>IF(A2328="","",PMT(E2328,Duration*VLOOKUP(PaymentFrqcy,Mapping!A:B,2,FALSE),LoanAmount,,VLOOKUP(PaymentsDue,Mapping!$A:$B,2,FALSE)))</f>
        <v/>
      </c>
      <c r="G2328" s="62" t="str">
        <f>IF(A2328="","",PPMT(E2328,A2328,Duration*VLOOKUP(PaymentFrqcy,Mapping!A:B,2,FALSE),LoanAmount,,VLOOKUP(PaymentsDue,Mapping!$A:$B,2,FALSE)))</f>
        <v/>
      </c>
      <c r="H2328" s="62" t="str">
        <f>IF(A2328="","",IPMT(E2328,A2328,Duration*VLOOKUP(PaymentFrqcy,Mapping!$A:$B,2,FALSE),LoanAmount,,VLOOKUP(PaymentsDue,Mapping!$A:$B,2,FALSE)))</f>
        <v/>
      </c>
      <c r="I2328" s="58" t="str">
        <f t="shared" si="213"/>
        <v/>
      </c>
      <c r="J2328" s="12" t="str">
        <f t="shared" si="214"/>
        <v/>
      </c>
      <c r="K2328" s="78" t="str">
        <f t="shared" si="215"/>
        <v/>
      </c>
    </row>
    <row r="2329" spans="1:11" x14ac:dyDescent="0.2">
      <c r="A2329" s="12" t="str">
        <f>IFERROR(IF(A2328+1&lt;=Duration*VLOOKUP(PaymentFrqcy,Mapping!A:B,2,FALSE),A2328+1,""),"")</f>
        <v/>
      </c>
      <c r="B2329" s="58" t="str">
        <f t="shared" si="216"/>
        <v/>
      </c>
      <c r="C2329" s="59" t="str">
        <f t="shared" si="211"/>
        <v/>
      </c>
      <c r="D2329" s="60" t="str">
        <f t="shared" si="212"/>
        <v/>
      </c>
      <c r="E2329" s="61" t="str">
        <f>IF(A2329="","",InterestRate/VLOOKUP(PaymentFrqcy,Mapping!$A:$B,2,FALSE))</f>
        <v/>
      </c>
      <c r="F2329" s="62" t="str">
        <f>IF(A2329="","",PMT(E2329,Duration*VLOOKUP(PaymentFrqcy,Mapping!A:B,2,FALSE),LoanAmount,,VLOOKUP(PaymentsDue,Mapping!$A:$B,2,FALSE)))</f>
        <v/>
      </c>
      <c r="G2329" s="62" t="str">
        <f>IF(A2329="","",PPMT(E2329,A2329,Duration*VLOOKUP(PaymentFrqcy,Mapping!A:B,2,FALSE),LoanAmount,,VLOOKUP(PaymentsDue,Mapping!$A:$B,2,FALSE)))</f>
        <v/>
      </c>
      <c r="H2329" s="62" t="str">
        <f>IF(A2329="","",IPMT(E2329,A2329,Duration*VLOOKUP(PaymentFrqcy,Mapping!$A:$B,2,FALSE),LoanAmount,,VLOOKUP(PaymentsDue,Mapping!$A:$B,2,FALSE)))</f>
        <v/>
      </c>
      <c r="I2329" s="58" t="str">
        <f t="shared" si="213"/>
        <v/>
      </c>
      <c r="J2329" s="12" t="str">
        <f t="shared" si="214"/>
        <v/>
      </c>
      <c r="K2329" s="78" t="str">
        <f t="shared" si="215"/>
        <v/>
      </c>
    </row>
    <row r="2330" spans="1:11" x14ac:dyDescent="0.2">
      <c r="A2330" s="12" t="str">
        <f>IFERROR(IF(A2329+1&lt;=Duration*VLOOKUP(PaymentFrqcy,Mapping!A:B,2,FALSE),A2329+1,""),"")</f>
        <v/>
      </c>
      <c r="B2330" s="58" t="str">
        <f t="shared" si="216"/>
        <v/>
      </c>
      <c r="C2330" s="59" t="str">
        <f t="shared" si="211"/>
        <v/>
      </c>
      <c r="D2330" s="60" t="str">
        <f t="shared" si="212"/>
        <v/>
      </c>
      <c r="E2330" s="61" t="str">
        <f>IF(A2330="","",InterestRate/VLOOKUP(PaymentFrqcy,Mapping!$A:$B,2,FALSE))</f>
        <v/>
      </c>
      <c r="F2330" s="62" t="str">
        <f>IF(A2330="","",PMT(E2330,Duration*VLOOKUP(PaymentFrqcy,Mapping!A:B,2,FALSE),LoanAmount,,VLOOKUP(PaymentsDue,Mapping!$A:$B,2,FALSE)))</f>
        <v/>
      </c>
      <c r="G2330" s="62" t="str">
        <f>IF(A2330="","",PPMT(E2330,A2330,Duration*VLOOKUP(PaymentFrqcy,Mapping!A:B,2,FALSE),LoanAmount,,VLOOKUP(PaymentsDue,Mapping!$A:$B,2,FALSE)))</f>
        <v/>
      </c>
      <c r="H2330" s="62" t="str">
        <f>IF(A2330="","",IPMT(E2330,A2330,Duration*VLOOKUP(PaymentFrqcy,Mapping!$A:$B,2,FALSE),LoanAmount,,VLOOKUP(PaymentsDue,Mapping!$A:$B,2,FALSE)))</f>
        <v/>
      </c>
      <c r="I2330" s="58" t="str">
        <f t="shared" si="213"/>
        <v/>
      </c>
      <c r="J2330" s="12" t="str">
        <f t="shared" si="214"/>
        <v/>
      </c>
      <c r="K2330" s="78" t="str">
        <f t="shared" si="215"/>
        <v/>
      </c>
    </row>
    <row r="2331" spans="1:11" x14ac:dyDescent="0.2">
      <c r="A2331" s="12" t="str">
        <f>IFERROR(IF(A2330+1&lt;=Duration*VLOOKUP(PaymentFrqcy,Mapping!A:B,2,FALSE),A2330+1,""),"")</f>
        <v/>
      </c>
      <c r="B2331" s="58" t="str">
        <f t="shared" si="216"/>
        <v/>
      </c>
      <c r="C2331" s="59" t="str">
        <f t="shared" si="211"/>
        <v/>
      </c>
      <c r="D2331" s="60" t="str">
        <f t="shared" si="212"/>
        <v/>
      </c>
      <c r="E2331" s="61" t="str">
        <f>IF(A2331="","",InterestRate/VLOOKUP(PaymentFrqcy,Mapping!$A:$B,2,FALSE))</f>
        <v/>
      </c>
      <c r="F2331" s="62" t="str">
        <f>IF(A2331="","",PMT(E2331,Duration*VLOOKUP(PaymentFrqcy,Mapping!A:B,2,FALSE),LoanAmount,,VLOOKUP(PaymentsDue,Mapping!$A:$B,2,FALSE)))</f>
        <v/>
      </c>
      <c r="G2331" s="62" t="str">
        <f>IF(A2331="","",PPMT(E2331,A2331,Duration*VLOOKUP(PaymentFrqcy,Mapping!A:B,2,FALSE),LoanAmount,,VLOOKUP(PaymentsDue,Mapping!$A:$B,2,FALSE)))</f>
        <v/>
      </c>
      <c r="H2331" s="62" t="str">
        <f>IF(A2331="","",IPMT(E2331,A2331,Duration*VLOOKUP(PaymentFrqcy,Mapping!$A:$B,2,FALSE),LoanAmount,,VLOOKUP(PaymentsDue,Mapping!$A:$B,2,FALSE)))</f>
        <v/>
      </c>
      <c r="I2331" s="58" t="str">
        <f t="shared" si="213"/>
        <v/>
      </c>
      <c r="J2331" s="12" t="str">
        <f t="shared" si="214"/>
        <v/>
      </c>
      <c r="K2331" s="78" t="str">
        <f t="shared" si="215"/>
        <v/>
      </c>
    </row>
    <row r="2332" spans="1:11" x14ac:dyDescent="0.2">
      <c r="A2332" s="12" t="str">
        <f>IFERROR(IF(A2331+1&lt;=Duration*VLOOKUP(PaymentFrqcy,Mapping!A:B,2,FALSE),A2331+1,""),"")</f>
        <v/>
      </c>
      <c r="B2332" s="58" t="str">
        <f t="shared" si="216"/>
        <v/>
      </c>
      <c r="C2332" s="59" t="str">
        <f t="shared" si="211"/>
        <v/>
      </c>
      <c r="D2332" s="60" t="str">
        <f t="shared" si="212"/>
        <v/>
      </c>
      <c r="E2332" s="61" t="str">
        <f>IF(A2332="","",InterestRate/VLOOKUP(PaymentFrqcy,Mapping!$A:$B,2,FALSE))</f>
        <v/>
      </c>
      <c r="F2332" s="62" t="str">
        <f>IF(A2332="","",PMT(E2332,Duration*VLOOKUP(PaymentFrqcy,Mapping!A:B,2,FALSE),LoanAmount,,VLOOKUP(PaymentsDue,Mapping!$A:$B,2,FALSE)))</f>
        <v/>
      </c>
      <c r="G2332" s="62" t="str">
        <f>IF(A2332="","",PPMT(E2332,A2332,Duration*VLOOKUP(PaymentFrqcy,Mapping!A:B,2,FALSE),LoanAmount,,VLOOKUP(PaymentsDue,Mapping!$A:$B,2,FALSE)))</f>
        <v/>
      </c>
      <c r="H2332" s="62" t="str">
        <f>IF(A2332="","",IPMT(E2332,A2332,Duration*VLOOKUP(PaymentFrqcy,Mapping!$A:$B,2,FALSE),LoanAmount,,VLOOKUP(PaymentsDue,Mapping!$A:$B,2,FALSE)))</f>
        <v/>
      </c>
      <c r="I2332" s="58" t="str">
        <f t="shared" si="213"/>
        <v/>
      </c>
      <c r="J2332" s="12" t="str">
        <f t="shared" si="214"/>
        <v/>
      </c>
      <c r="K2332" s="78" t="str">
        <f t="shared" si="215"/>
        <v/>
      </c>
    </row>
    <row r="2333" spans="1:11" x14ac:dyDescent="0.2">
      <c r="A2333" s="12" t="str">
        <f>IFERROR(IF(A2332+1&lt;=Duration*VLOOKUP(PaymentFrqcy,Mapping!A:B,2,FALSE),A2332+1,""),"")</f>
        <v/>
      </c>
      <c r="B2333" s="58" t="str">
        <f t="shared" si="216"/>
        <v/>
      </c>
      <c r="C2333" s="59" t="str">
        <f t="shared" si="211"/>
        <v/>
      </c>
      <c r="D2333" s="60" t="str">
        <f t="shared" si="212"/>
        <v/>
      </c>
      <c r="E2333" s="61" t="str">
        <f>IF(A2333="","",InterestRate/VLOOKUP(PaymentFrqcy,Mapping!$A:$B,2,FALSE))</f>
        <v/>
      </c>
      <c r="F2333" s="62" t="str">
        <f>IF(A2333="","",PMT(E2333,Duration*VLOOKUP(PaymentFrqcy,Mapping!A:B,2,FALSE),LoanAmount,,VLOOKUP(PaymentsDue,Mapping!$A:$B,2,FALSE)))</f>
        <v/>
      </c>
      <c r="G2333" s="62" t="str">
        <f>IF(A2333="","",PPMT(E2333,A2333,Duration*VLOOKUP(PaymentFrqcy,Mapping!A:B,2,FALSE),LoanAmount,,VLOOKUP(PaymentsDue,Mapping!$A:$B,2,FALSE)))</f>
        <v/>
      </c>
      <c r="H2333" s="62" t="str">
        <f>IF(A2333="","",IPMT(E2333,A2333,Duration*VLOOKUP(PaymentFrqcy,Mapping!$A:$B,2,FALSE),LoanAmount,,VLOOKUP(PaymentsDue,Mapping!$A:$B,2,FALSE)))</f>
        <v/>
      </c>
      <c r="I2333" s="58" t="str">
        <f t="shared" si="213"/>
        <v/>
      </c>
      <c r="J2333" s="12" t="str">
        <f t="shared" si="214"/>
        <v/>
      </c>
      <c r="K2333" s="78" t="str">
        <f t="shared" si="215"/>
        <v/>
      </c>
    </row>
    <row r="2334" spans="1:11" x14ac:dyDescent="0.2">
      <c r="A2334" s="12" t="str">
        <f>IFERROR(IF(A2333+1&lt;=Duration*VLOOKUP(PaymentFrqcy,Mapping!A:B,2,FALSE),A2333+1,""),"")</f>
        <v/>
      </c>
      <c r="B2334" s="58" t="str">
        <f t="shared" si="216"/>
        <v/>
      </c>
      <c r="C2334" s="59" t="str">
        <f t="shared" si="211"/>
        <v/>
      </c>
      <c r="D2334" s="60" t="str">
        <f t="shared" si="212"/>
        <v/>
      </c>
      <c r="E2334" s="61" t="str">
        <f>IF(A2334="","",InterestRate/VLOOKUP(PaymentFrqcy,Mapping!$A:$B,2,FALSE))</f>
        <v/>
      </c>
      <c r="F2334" s="62" t="str">
        <f>IF(A2334="","",PMT(E2334,Duration*VLOOKUP(PaymentFrqcy,Mapping!A:B,2,FALSE),LoanAmount,,VLOOKUP(PaymentsDue,Mapping!$A:$B,2,FALSE)))</f>
        <v/>
      </c>
      <c r="G2334" s="62" t="str">
        <f>IF(A2334="","",PPMT(E2334,A2334,Duration*VLOOKUP(PaymentFrqcy,Mapping!A:B,2,FALSE),LoanAmount,,VLOOKUP(PaymentsDue,Mapping!$A:$B,2,FALSE)))</f>
        <v/>
      </c>
      <c r="H2334" s="62" t="str">
        <f>IF(A2334="","",IPMT(E2334,A2334,Duration*VLOOKUP(PaymentFrqcy,Mapping!$A:$B,2,FALSE),LoanAmount,,VLOOKUP(PaymentsDue,Mapping!$A:$B,2,FALSE)))</f>
        <v/>
      </c>
      <c r="I2334" s="58" t="str">
        <f t="shared" si="213"/>
        <v/>
      </c>
      <c r="J2334" s="12" t="str">
        <f t="shared" si="214"/>
        <v/>
      </c>
      <c r="K2334" s="78" t="str">
        <f t="shared" si="215"/>
        <v/>
      </c>
    </row>
    <row r="2335" spans="1:11" x14ac:dyDescent="0.2">
      <c r="A2335" s="12" t="str">
        <f>IFERROR(IF(A2334+1&lt;=Duration*VLOOKUP(PaymentFrqcy,Mapping!A:B,2,FALSE),A2334+1,""),"")</f>
        <v/>
      </c>
      <c r="B2335" s="58" t="str">
        <f t="shared" si="216"/>
        <v/>
      </c>
      <c r="C2335" s="59" t="str">
        <f t="shared" si="211"/>
        <v/>
      </c>
      <c r="D2335" s="60" t="str">
        <f t="shared" si="212"/>
        <v/>
      </c>
      <c r="E2335" s="61" t="str">
        <f>IF(A2335="","",InterestRate/VLOOKUP(PaymentFrqcy,Mapping!$A:$B,2,FALSE))</f>
        <v/>
      </c>
      <c r="F2335" s="62" t="str">
        <f>IF(A2335="","",PMT(E2335,Duration*VLOOKUP(PaymentFrqcy,Mapping!A:B,2,FALSE),LoanAmount,,VLOOKUP(PaymentsDue,Mapping!$A:$B,2,FALSE)))</f>
        <v/>
      </c>
      <c r="G2335" s="62" t="str">
        <f>IF(A2335="","",PPMT(E2335,A2335,Duration*VLOOKUP(PaymentFrqcy,Mapping!A:B,2,FALSE),LoanAmount,,VLOOKUP(PaymentsDue,Mapping!$A:$B,2,FALSE)))</f>
        <v/>
      </c>
      <c r="H2335" s="62" t="str">
        <f>IF(A2335="","",IPMT(E2335,A2335,Duration*VLOOKUP(PaymentFrqcy,Mapping!$A:$B,2,FALSE),LoanAmount,,VLOOKUP(PaymentsDue,Mapping!$A:$B,2,FALSE)))</f>
        <v/>
      </c>
      <c r="I2335" s="58" t="str">
        <f t="shared" si="213"/>
        <v/>
      </c>
      <c r="J2335" s="12" t="str">
        <f t="shared" si="214"/>
        <v/>
      </c>
      <c r="K2335" s="78" t="str">
        <f t="shared" si="215"/>
        <v/>
      </c>
    </row>
    <row r="2336" spans="1:11" x14ac:dyDescent="0.2">
      <c r="A2336" s="12" t="str">
        <f>IFERROR(IF(A2335+1&lt;=Duration*VLOOKUP(PaymentFrqcy,Mapping!A:B,2,FALSE),A2335+1,""),"")</f>
        <v/>
      </c>
      <c r="B2336" s="58" t="str">
        <f t="shared" si="216"/>
        <v/>
      </c>
      <c r="C2336" s="59" t="str">
        <f t="shared" si="211"/>
        <v/>
      </c>
      <c r="D2336" s="60" t="str">
        <f t="shared" si="212"/>
        <v/>
      </c>
      <c r="E2336" s="61" t="str">
        <f>IF(A2336="","",InterestRate/VLOOKUP(PaymentFrqcy,Mapping!$A:$B,2,FALSE))</f>
        <v/>
      </c>
      <c r="F2336" s="62" t="str">
        <f>IF(A2336="","",PMT(E2336,Duration*VLOOKUP(PaymentFrqcy,Mapping!A:B,2,FALSE),LoanAmount,,VLOOKUP(PaymentsDue,Mapping!$A:$B,2,FALSE)))</f>
        <v/>
      </c>
      <c r="G2336" s="62" t="str">
        <f>IF(A2336="","",PPMT(E2336,A2336,Duration*VLOOKUP(PaymentFrqcy,Mapping!A:B,2,FALSE),LoanAmount,,VLOOKUP(PaymentsDue,Mapping!$A:$B,2,FALSE)))</f>
        <v/>
      </c>
      <c r="H2336" s="62" t="str">
        <f>IF(A2336="","",IPMT(E2336,A2336,Duration*VLOOKUP(PaymentFrqcy,Mapping!$A:$B,2,FALSE),LoanAmount,,VLOOKUP(PaymentsDue,Mapping!$A:$B,2,FALSE)))</f>
        <v/>
      </c>
      <c r="I2336" s="58" t="str">
        <f t="shared" si="213"/>
        <v/>
      </c>
      <c r="J2336" s="12" t="str">
        <f t="shared" si="214"/>
        <v/>
      </c>
      <c r="K2336" s="78" t="str">
        <f t="shared" si="215"/>
        <v/>
      </c>
    </row>
    <row r="2337" spans="1:11" x14ac:dyDescent="0.2">
      <c r="A2337" s="12" t="str">
        <f>IFERROR(IF(A2336+1&lt;=Duration*VLOOKUP(PaymentFrqcy,Mapping!A:B,2,FALSE),A2336+1,""),"")</f>
        <v/>
      </c>
      <c r="B2337" s="58" t="str">
        <f t="shared" si="216"/>
        <v/>
      </c>
      <c r="C2337" s="59" t="str">
        <f t="shared" si="211"/>
        <v/>
      </c>
      <c r="D2337" s="60" t="str">
        <f t="shared" si="212"/>
        <v/>
      </c>
      <c r="E2337" s="61" t="str">
        <f>IF(A2337="","",InterestRate/VLOOKUP(PaymentFrqcy,Mapping!$A:$B,2,FALSE))</f>
        <v/>
      </c>
      <c r="F2337" s="62" t="str">
        <f>IF(A2337="","",PMT(E2337,Duration*VLOOKUP(PaymentFrqcy,Mapping!A:B,2,FALSE),LoanAmount,,VLOOKUP(PaymentsDue,Mapping!$A:$B,2,FALSE)))</f>
        <v/>
      </c>
      <c r="G2337" s="62" t="str">
        <f>IF(A2337="","",PPMT(E2337,A2337,Duration*VLOOKUP(PaymentFrqcy,Mapping!A:B,2,FALSE),LoanAmount,,VLOOKUP(PaymentsDue,Mapping!$A:$B,2,FALSE)))</f>
        <v/>
      </c>
      <c r="H2337" s="62" t="str">
        <f>IF(A2337="","",IPMT(E2337,A2337,Duration*VLOOKUP(PaymentFrqcy,Mapping!$A:$B,2,FALSE),LoanAmount,,VLOOKUP(PaymentsDue,Mapping!$A:$B,2,FALSE)))</f>
        <v/>
      </c>
      <c r="I2337" s="58" t="str">
        <f t="shared" si="213"/>
        <v/>
      </c>
      <c r="J2337" s="12" t="str">
        <f t="shared" si="214"/>
        <v/>
      </c>
      <c r="K2337" s="78" t="str">
        <f t="shared" si="215"/>
        <v/>
      </c>
    </row>
    <row r="2338" spans="1:11" x14ac:dyDescent="0.2">
      <c r="A2338" s="12" t="str">
        <f>IFERROR(IF(A2337+1&lt;=Duration*VLOOKUP(PaymentFrqcy,Mapping!A:B,2,FALSE),A2337+1,""),"")</f>
        <v/>
      </c>
      <c r="B2338" s="58" t="str">
        <f t="shared" si="216"/>
        <v/>
      </c>
      <c r="C2338" s="59" t="str">
        <f t="shared" si="211"/>
        <v/>
      </c>
      <c r="D2338" s="60" t="str">
        <f t="shared" si="212"/>
        <v/>
      </c>
      <c r="E2338" s="61" t="str">
        <f>IF(A2338="","",InterestRate/VLOOKUP(PaymentFrqcy,Mapping!$A:$B,2,FALSE))</f>
        <v/>
      </c>
      <c r="F2338" s="62" t="str">
        <f>IF(A2338="","",PMT(E2338,Duration*VLOOKUP(PaymentFrqcy,Mapping!A:B,2,FALSE),LoanAmount,,VLOOKUP(PaymentsDue,Mapping!$A:$B,2,FALSE)))</f>
        <v/>
      </c>
      <c r="G2338" s="62" t="str">
        <f>IF(A2338="","",PPMT(E2338,A2338,Duration*VLOOKUP(PaymentFrqcy,Mapping!A:B,2,FALSE),LoanAmount,,VLOOKUP(PaymentsDue,Mapping!$A:$B,2,FALSE)))</f>
        <v/>
      </c>
      <c r="H2338" s="62" t="str">
        <f>IF(A2338="","",IPMT(E2338,A2338,Duration*VLOOKUP(PaymentFrqcy,Mapping!$A:$B,2,FALSE),LoanAmount,,VLOOKUP(PaymentsDue,Mapping!$A:$B,2,FALSE)))</f>
        <v/>
      </c>
      <c r="I2338" s="58" t="str">
        <f t="shared" si="213"/>
        <v/>
      </c>
      <c r="J2338" s="12" t="str">
        <f t="shared" si="214"/>
        <v/>
      </c>
      <c r="K2338" s="78" t="str">
        <f t="shared" si="215"/>
        <v/>
      </c>
    </row>
    <row r="2339" spans="1:11" x14ac:dyDescent="0.2">
      <c r="A2339" s="12" t="str">
        <f>IFERROR(IF(A2338+1&lt;=Duration*VLOOKUP(PaymentFrqcy,Mapping!A:B,2,FALSE),A2338+1,""),"")</f>
        <v/>
      </c>
      <c r="B2339" s="58" t="str">
        <f t="shared" si="216"/>
        <v/>
      </c>
      <c r="C2339" s="59" t="str">
        <f t="shared" si="211"/>
        <v/>
      </c>
      <c r="D2339" s="60" t="str">
        <f t="shared" si="212"/>
        <v/>
      </c>
      <c r="E2339" s="61" t="str">
        <f>IF(A2339="","",InterestRate/VLOOKUP(PaymentFrqcy,Mapping!$A:$B,2,FALSE))</f>
        <v/>
      </c>
      <c r="F2339" s="62" t="str">
        <f>IF(A2339="","",PMT(E2339,Duration*VLOOKUP(PaymentFrqcy,Mapping!A:B,2,FALSE),LoanAmount,,VLOOKUP(PaymentsDue,Mapping!$A:$B,2,FALSE)))</f>
        <v/>
      </c>
      <c r="G2339" s="62" t="str">
        <f>IF(A2339="","",PPMT(E2339,A2339,Duration*VLOOKUP(PaymentFrqcy,Mapping!A:B,2,FALSE),LoanAmount,,VLOOKUP(PaymentsDue,Mapping!$A:$B,2,FALSE)))</f>
        <v/>
      </c>
      <c r="H2339" s="62" t="str">
        <f>IF(A2339="","",IPMT(E2339,A2339,Duration*VLOOKUP(PaymentFrqcy,Mapping!$A:$B,2,FALSE),LoanAmount,,VLOOKUP(PaymentsDue,Mapping!$A:$B,2,FALSE)))</f>
        <v/>
      </c>
      <c r="I2339" s="58" t="str">
        <f t="shared" si="213"/>
        <v/>
      </c>
      <c r="J2339" s="12" t="str">
        <f t="shared" si="214"/>
        <v/>
      </c>
      <c r="K2339" s="78" t="str">
        <f t="shared" si="215"/>
        <v/>
      </c>
    </row>
    <row r="2340" spans="1:11" x14ac:dyDescent="0.2">
      <c r="A2340" s="12" t="str">
        <f>IFERROR(IF(A2339+1&lt;=Duration*VLOOKUP(PaymentFrqcy,Mapping!A:B,2,FALSE),A2339+1,""),"")</f>
        <v/>
      </c>
      <c r="B2340" s="58" t="str">
        <f t="shared" si="216"/>
        <v/>
      </c>
      <c r="C2340" s="59" t="str">
        <f t="shared" si="211"/>
        <v/>
      </c>
      <c r="D2340" s="60" t="str">
        <f t="shared" si="212"/>
        <v/>
      </c>
      <c r="E2340" s="61" t="str">
        <f>IF(A2340="","",InterestRate/VLOOKUP(PaymentFrqcy,Mapping!$A:$B,2,FALSE))</f>
        <v/>
      </c>
      <c r="F2340" s="62" t="str">
        <f>IF(A2340="","",PMT(E2340,Duration*VLOOKUP(PaymentFrqcy,Mapping!A:B,2,FALSE),LoanAmount,,VLOOKUP(PaymentsDue,Mapping!$A:$B,2,FALSE)))</f>
        <v/>
      </c>
      <c r="G2340" s="62" t="str">
        <f>IF(A2340="","",PPMT(E2340,A2340,Duration*VLOOKUP(PaymentFrqcy,Mapping!A:B,2,FALSE),LoanAmount,,VLOOKUP(PaymentsDue,Mapping!$A:$B,2,FALSE)))</f>
        <v/>
      </c>
      <c r="H2340" s="62" t="str">
        <f>IF(A2340="","",IPMT(E2340,A2340,Duration*VLOOKUP(PaymentFrqcy,Mapping!$A:$B,2,FALSE),LoanAmount,,VLOOKUP(PaymentsDue,Mapping!$A:$B,2,FALSE)))</f>
        <v/>
      </c>
      <c r="I2340" s="58" t="str">
        <f t="shared" si="213"/>
        <v/>
      </c>
      <c r="J2340" s="12" t="str">
        <f t="shared" si="214"/>
        <v/>
      </c>
      <c r="K2340" s="78" t="str">
        <f t="shared" si="215"/>
        <v/>
      </c>
    </row>
    <row r="2341" spans="1:11" x14ac:dyDescent="0.2">
      <c r="A2341" s="12" t="str">
        <f>IFERROR(IF(A2340+1&lt;=Duration*VLOOKUP(PaymentFrqcy,Mapping!A:B,2,FALSE),A2340+1,""),"")</f>
        <v/>
      </c>
      <c r="B2341" s="58" t="str">
        <f t="shared" si="216"/>
        <v/>
      </c>
      <c r="C2341" s="59" t="str">
        <f t="shared" si="211"/>
        <v/>
      </c>
      <c r="D2341" s="60" t="str">
        <f t="shared" si="212"/>
        <v/>
      </c>
      <c r="E2341" s="61" t="str">
        <f>IF(A2341="","",InterestRate/VLOOKUP(PaymentFrqcy,Mapping!$A:$B,2,FALSE))</f>
        <v/>
      </c>
      <c r="F2341" s="62" t="str">
        <f>IF(A2341="","",PMT(E2341,Duration*VLOOKUP(PaymentFrqcy,Mapping!A:B,2,FALSE),LoanAmount,,VLOOKUP(PaymentsDue,Mapping!$A:$B,2,FALSE)))</f>
        <v/>
      </c>
      <c r="G2341" s="62" t="str">
        <f>IF(A2341="","",PPMT(E2341,A2341,Duration*VLOOKUP(PaymentFrqcy,Mapping!A:B,2,FALSE),LoanAmount,,VLOOKUP(PaymentsDue,Mapping!$A:$B,2,FALSE)))</f>
        <v/>
      </c>
      <c r="H2341" s="62" t="str">
        <f>IF(A2341="","",IPMT(E2341,A2341,Duration*VLOOKUP(PaymentFrqcy,Mapping!$A:$B,2,FALSE),LoanAmount,,VLOOKUP(PaymentsDue,Mapping!$A:$B,2,FALSE)))</f>
        <v/>
      </c>
      <c r="I2341" s="58" t="str">
        <f t="shared" si="213"/>
        <v/>
      </c>
      <c r="J2341" s="12" t="str">
        <f t="shared" si="214"/>
        <v/>
      </c>
      <c r="K2341" s="78" t="str">
        <f t="shared" si="215"/>
        <v/>
      </c>
    </row>
    <row r="2342" spans="1:11" x14ac:dyDescent="0.2">
      <c r="A2342" s="12" t="str">
        <f>IFERROR(IF(A2341+1&lt;=Duration*VLOOKUP(PaymentFrqcy,Mapping!A:B,2,FALSE),A2341+1,""),"")</f>
        <v/>
      </c>
      <c r="B2342" s="58" t="str">
        <f t="shared" si="216"/>
        <v/>
      </c>
      <c r="C2342" s="59" t="str">
        <f t="shared" si="211"/>
        <v/>
      </c>
      <c r="D2342" s="60" t="str">
        <f t="shared" si="212"/>
        <v/>
      </c>
      <c r="E2342" s="61" t="str">
        <f>IF(A2342="","",InterestRate/VLOOKUP(PaymentFrqcy,Mapping!$A:$B,2,FALSE))</f>
        <v/>
      </c>
      <c r="F2342" s="62" t="str">
        <f>IF(A2342="","",PMT(E2342,Duration*VLOOKUP(PaymentFrqcy,Mapping!A:B,2,FALSE),LoanAmount,,VLOOKUP(PaymentsDue,Mapping!$A:$B,2,FALSE)))</f>
        <v/>
      </c>
      <c r="G2342" s="62" t="str">
        <f>IF(A2342="","",PPMT(E2342,A2342,Duration*VLOOKUP(PaymentFrqcy,Mapping!A:B,2,FALSE),LoanAmount,,VLOOKUP(PaymentsDue,Mapping!$A:$B,2,FALSE)))</f>
        <v/>
      </c>
      <c r="H2342" s="62" t="str">
        <f>IF(A2342="","",IPMT(E2342,A2342,Duration*VLOOKUP(PaymentFrqcy,Mapping!$A:$B,2,FALSE),LoanAmount,,VLOOKUP(PaymentsDue,Mapping!$A:$B,2,FALSE)))</f>
        <v/>
      </c>
      <c r="I2342" s="58" t="str">
        <f t="shared" si="213"/>
        <v/>
      </c>
      <c r="J2342" s="12" t="str">
        <f t="shared" si="214"/>
        <v/>
      </c>
      <c r="K2342" s="78" t="str">
        <f t="shared" si="215"/>
        <v/>
      </c>
    </row>
    <row r="2343" spans="1:11" x14ac:dyDescent="0.2">
      <c r="A2343" s="12" t="str">
        <f>IFERROR(IF(A2342+1&lt;=Duration*VLOOKUP(PaymentFrqcy,Mapping!A:B,2,FALSE),A2342+1,""),"")</f>
        <v/>
      </c>
      <c r="B2343" s="58" t="str">
        <f t="shared" si="216"/>
        <v/>
      </c>
      <c r="C2343" s="59" t="str">
        <f t="shared" si="211"/>
        <v/>
      </c>
      <c r="D2343" s="60" t="str">
        <f t="shared" si="212"/>
        <v/>
      </c>
      <c r="E2343" s="61" t="str">
        <f>IF(A2343="","",InterestRate/VLOOKUP(PaymentFrqcy,Mapping!$A:$B,2,FALSE))</f>
        <v/>
      </c>
      <c r="F2343" s="62" t="str">
        <f>IF(A2343="","",PMT(E2343,Duration*VLOOKUP(PaymentFrqcy,Mapping!A:B,2,FALSE),LoanAmount,,VLOOKUP(PaymentsDue,Mapping!$A:$B,2,FALSE)))</f>
        <v/>
      </c>
      <c r="G2343" s="62" t="str">
        <f>IF(A2343="","",PPMT(E2343,A2343,Duration*VLOOKUP(PaymentFrqcy,Mapping!A:B,2,FALSE),LoanAmount,,VLOOKUP(PaymentsDue,Mapping!$A:$B,2,FALSE)))</f>
        <v/>
      </c>
      <c r="H2343" s="62" t="str">
        <f>IF(A2343="","",IPMT(E2343,A2343,Duration*VLOOKUP(PaymentFrqcy,Mapping!$A:$B,2,FALSE),LoanAmount,,VLOOKUP(PaymentsDue,Mapping!$A:$B,2,FALSE)))</f>
        <v/>
      </c>
      <c r="I2343" s="58" t="str">
        <f t="shared" si="213"/>
        <v/>
      </c>
      <c r="J2343" s="12" t="str">
        <f t="shared" si="214"/>
        <v/>
      </c>
      <c r="K2343" s="78" t="str">
        <f t="shared" si="215"/>
        <v/>
      </c>
    </row>
    <row r="2344" spans="1:11" x14ac:dyDescent="0.2">
      <c r="A2344" s="12" t="str">
        <f>IFERROR(IF(A2343+1&lt;=Duration*VLOOKUP(PaymentFrqcy,Mapping!A:B,2,FALSE),A2343+1,""),"")</f>
        <v/>
      </c>
      <c r="B2344" s="58" t="str">
        <f t="shared" si="216"/>
        <v/>
      </c>
      <c r="C2344" s="59" t="str">
        <f t="shared" si="211"/>
        <v/>
      </c>
      <c r="D2344" s="60" t="str">
        <f t="shared" si="212"/>
        <v/>
      </c>
      <c r="E2344" s="61" t="str">
        <f>IF(A2344="","",InterestRate/VLOOKUP(PaymentFrqcy,Mapping!$A:$B,2,FALSE))</f>
        <v/>
      </c>
      <c r="F2344" s="62" t="str">
        <f>IF(A2344="","",PMT(E2344,Duration*VLOOKUP(PaymentFrqcy,Mapping!A:B,2,FALSE),LoanAmount,,VLOOKUP(PaymentsDue,Mapping!$A:$B,2,FALSE)))</f>
        <v/>
      </c>
      <c r="G2344" s="62" t="str">
        <f>IF(A2344="","",PPMT(E2344,A2344,Duration*VLOOKUP(PaymentFrqcy,Mapping!A:B,2,FALSE),LoanAmount,,VLOOKUP(PaymentsDue,Mapping!$A:$B,2,FALSE)))</f>
        <v/>
      </c>
      <c r="H2344" s="62" t="str">
        <f>IF(A2344="","",IPMT(E2344,A2344,Duration*VLOOKUP(PaymentFrqcy,Mapping!$A:$B,2,FALSE),LoanAmount,,VLOOKUP(PaymentsDue,Mapping!$A:$B,2,FALSE)))</f>
        <v/>
      </c>
      <c r="I2344" s="58" t="str">
        <f t="shared" si="213"/>
        <v/>
      </c>
      <c r="J2344" s="12" t="str">
        <f t="shared" si="214"/>
        <v/>
      </c>
      <c r="K2344" s="78" t="str">
        <f t="shared" si="215"/>
        <v/>
      </c>
    </row>
    <row r="2345" spans="1:11" x14ac:dyDescent="0.2">
      <c r="A2345" s="12" t="str">
        <f>IFERROR(IF(A2344+1&lt;=Duration*VLOOKUP(PaymentFrqcy,Mapping!A:B,2,FALSE),A2344+1,""),"")</f>
        <v/>
      </c>
      <c r="B2345" s="58" t="str">
        <f t="shared" si="216"/>
        <v/>
      </c>
      <c r="C2345" s="59" t="str">
        <f t="shared" si="211"/>
        <v/>
      </c>
      <c r="D2345" s="60" t="str">
        <f t="shared" si="212"/>
        <v/>
      </c>
      <c r="E2345" s="61" t="str">
        <f>IF(A2345="","",InterestRate/VLOOKUP(PaymentFrqcy,Mapping!$A:$B,2,FALSE))</f>
        <v/>
      </c>
      <c r="F2345" s="62" t="str">
        <f>IF(A2345="","",PMT(E2345,Duration*VLOOKUP(PaymentFrqcy,Mapping!A:B,2,FALSE),LoanAmount,,VLOOKUP(PaymentsDue,Mapping!$A:$B,2,FALSE)))</f>
        <v/>
      </c>
      <c r="G2345" s="62" t="str">
        <f>IF(A2345="","",PPMT(E2345,A2345,Duration*VLOOKUP(PaymentFrqcy,Mapping!A:B,2,FALSE),LoanAmount,,VLOOKUP(PaymentsDue,Mapping!$A:$B,2,FALSE)))</f>
        <v/>
      </c>
      <c r="H2345" s="62" t="str">
        <f>IF(A2345="","",IPMT(E2345,A2345,Duration*VLOOKUP(PaymentFrqcy,Mapping!$A:$B,2,FALSE),LoanAmount,,VLOOKUP(PaymentsDue,Mapping!$A:$B,2,FALSE)))</f>
        <v/>
      </c>
      <c r="I2345" s="58" t="str">
        <f t="shared" si="213"/>
        <v/>
      </c>
      <c r="J2345" s="12" t="str">
        <f t="shared" si="214"/>
        <v/>
      </c>
      <c r="K2345" s="78" t="str">
        <f t="shared" si="215"/>
        <v/>
      </c>
    </row>
    <row r="2346" spans="1:11" x14ac:dyDescent="0.2">
      <c r="A2346" s="12" t="str">
        <f>IFERROR(IF(A2345+1&lt;=Duration*VLOOKUP(PaymentFrqcy,Mapping!A:B,2,FALSE),A2345+1,""),"")</f>
        <v/>
      </c>
      <c r="B2346" s="58" t="str">
        <f t="shared" si="216"/>
        <v/>
      </c>
      <c r="C2346" s="59" t="str">
        <f t="shared" si="211"/>
        <v/>
      </c>
      <c r="D2346" s="60" t="str">
        <f t="shared" si="212"/>
        <v/>
      </c>
      <c r="E2346" s="61" t="str">
        <f>IF(A2346="","",InterestRate/VLOOKUP(PaymentFrqcy,Mapping!$A:$B,2,FALSE))</f>
        <v/>
      </c>
      <c r="F2346" s="62" t="str">
        <f>IF(A2346="","",PMT(E2346,Duration*VLOOKUP(PaymentFrqcy,Mapping!A:B,2,FALSE),LoanAmount,,VLOOKUP(PaymentsDue,Mapping!$A:$B,2,FALSE)))</f>
        <v/>
      </c>
      <c r="G2346" s="62" t="str">
        <f>IF(A2346="","",PPMT(E2346,A2346,Duration*VLOOKUP(PaymentFrqcy,Mapping!A:B,2,FALSE),LoanAmount,,VLOOKUP(PaymentsDue,Mapping!$A:$B,2,FALSE)))</f>
        <v/>
      </c>
      <c r="H2346" s="62" t="str">
        <f>IF(A2346="","",IPMT(E2346,A2346,Duration*VLOOKUP(PaymentFrqcy,Mapping!$A:$B,2,FALSE),LoanAmount,,VLOOKUP(PaymentsDue,Mapping!$A:$B,2,FALSE)))</f>
        <v/>
      </c>
      <c r="I2346" s="58" t="str">
        <f t="shared" si="213"/>
        <v/>
      </c>
      <c r="J2346" s="12" t="str">
        <f t="shared" si="214"/>
        <v/>
      </c>
      <c r="K2346" s="78" t="str">
        <f t="shared" si="215"/>
        <v/>
      </c>
    </row>
    <row r="2347" spans="1:11" x14ac:dyDescent="0.2">
      <c r="A2347" s="12" t="str">
        <f>IFERROR(IF(A2346+1&lt;=Duration*VLOOKUP(PaymentFrqcy,Mapping!A:B,2,FALSE),A2346+1,""),"")</f>
        <v/>
      </c>
      <c r="B2347" s="58" t="str">
        <f t="shared" si="216"/>
        <v/>
      </c>
      <c r="C2347" s="59" t="str">
        <f t="shared" si="211"/>
        <v/>
      </c>
      <c r="D2347" s="60" t="str">
        <f t="shared" si="212"/>
        <v/>
      </c>
      <c r="E2347" s="61" t="str">
        <f>IF(A2347="","",InterestRate/VLOOKUP(PaymentFrqcy,Mapping!$A:$B,2,FALSE))</f>
        <v/>
      </c>
      <c r="F2347" s="62" t="str">
        <f>IF(A2347="","",PMT(E2347,Duration*VLOOKUP(PaymentFrqcy,Mapping!A:B,2,FALSE),LoanAmount,,VLOOKUP(PaymentsDue,Mapping!$A:$B,2,FALSE)))</f>
        <v/>
      </c>
      <c r="G2347" s="62" t="str">
        <f>IF(A2347="","",PPMT(E2347,A2347,Duration*VLOOKUP(PaymentFrqcy,Mapping!A:B,2,FALSE),LoanAmount,,VLOOKUP(PaymentsDue,Mapping!$A:$B,2,FALSE)))</f>
        <v/>
      </c>
      <c r="H2347" s="62" t="str">
        <f>IF(A2347="","",IPMT(E2347,A2347,Duration*VLOOKUP(PaymentFrqcy,Mapping!$A:$B,2,FALSE),LoanAmount,,VLOOKUP(PaymentsDue,Mapping!$A:$B,2,FALSE)))</f>
        <v/>
      </c>
      <c r="I2347" s="58" t="str">
        <f t="shared" si="213"/>
        <v/>
      </c>
      <c r="J2347" s="12" t="str">
        <f t="shared" si="214"/>
        <v/>
      </c>
      <c r="K2347" s="78" t="str">
        <f t="shared" si="215"/>
        <v/>
      </c>
    </row>
    <row r="2348" spans="1:11" x14ac:dyDescent="0.2">
      <c r="A2348" s="12" t="str">
        <f>IFERROR(IF(A2347+1&lt;=Duration*VLOOKUP(PaymentFrqcy,Mapping!A:B,2,FALSE),A2347+1,""),"")</f>
        <v/>
      </c>
      <c r="B2348" s="58" t="str">
        <f t="shared" si="216"/>
        <v/>
      </c>
      <c r="C2348" s="59" t="str">
        <f t="shared" si="211"/>
        <v/>
      </c>
      <c r="D2348" s="60" t="str">
        <f t="shared" si="212"/>
        <v/>
      </c>
      <c r="E2348" s="61" t="str">
        <f>IF(A2348="","",InterestRate/VLOOKUP(PaymentFrqcy,Mapping!$A:$B,2,FALSE))</f>
        <v/>
      </c>
      <c r="F2348" s="62" t="str">
        <f>IF(A2348="","",PMT(E2348,Duration*VLOOKUP(PaymentFrqcy,Mapping!A:B,2,FALSE),LoanAmount,,VLOOKUP(PaymentsDue,Mapping!$A:$B,2,FALSE)))</f>
        <v/>
      </c>
      <c r="G2348" s="62" t="str">
        <f>IF(A2348="","",PPMT(E2348,A2348,Duration*VLOOKUP(PaymentFrqcy,Mapping!A:B,2,FALSE),LoanAmount,,VLOOKUP(PaymentsDue,Mapping!$A:$B,2,FALSE)))</f>
        <v/>
      </c>
      <c r="H2348" s="62" t="str">
        <f>IF(A2348="","",IPMT(E2348,A2348,Duration*VLOOKUP(PaymentFrqcy,Mapping!$A:$B,2,FALSE),LoanAmount,,VLOOKUP(PaymentsDue,Mapping!$A:$B,2,FALSE)))</f>
        <v/>
      </c>
      <c r="I2348" s="58" t="str">
        <f t="shared" si="213"/>
        <v/>
      </c>
      <c r="J2348" s="12" t="str">
        <f t="shared" si="214"/>
        <v/>
      </c>
      <c r="K2348" s="78" t="str">
        <f t="shared" si="215"/>
        <v/>
      </c>
    </row>
    <row r="2349" spans="1:11" x14ac:dyDescent="0.2">
      <c r="A2349" s="12" t="str">
        <f>IFERROR(IF(A2348+1&lt;=Duration*VLOOKUP(PaymentFrqcy,Mapping!A:B,2,FALSE),A2348+1,""),"")</f>
        <v/>
      </c>
      <c r="B2349" s="58" t="str">
        <f t="shared" si="216"/>
        <v/>
      </c>
      <c r="C2349" s="59" t="str">
        <f t="shared" si="211"/>
        <v/>
      </c>
      <c r="D2349" s="60" t="str">
        <f t="shared" si="212"/>
        <v/>
      </c>
      <c r="E2349" s="61" t="str">
        <f>IF(A2349="","",InterestRate/VLOOKUP(PaymentFrqcy,Mapping!$A:$B,2,FALSE))</f>
        <v/>
      </c>
      <c r="F2349" s="62" t="str">
        <f>IF(A2349="","",PMT(E2349,Duration*VLOOKUP(PaymentFrqcy,Mapping!A:B,2,FALSE),LoanAmount,,VLOOKUP(PaymentsDue,Mapping!$A:$B,2,FALSE)))</f>
        <v/>
      </c>
      <c r="G2349" s="62" t="str">
        <f>IF(A2349="","",PPMT(E2349,A2349,Duration*VLOOKUP(PaymentFrqcy,Mapping!A:B,2,FALSE),LoanAmount,,VLOOKUP(PaymentsDue,Mapping!$A:$B,2,FALSE)))</f>
        <v/>
      </c>
      <c r="H2349" s="62" t="str">
        <f>IF(A2349="","",IPMT(E2349,A2349,Duration*VLOOKUP(PaymentFrqcy,Mapping!$A:$B,2,FALSE),LoanAmount,,VLOOKUP(PaymentsDue,Mapping!$A:$B,2,FALSE)))</f>
        <v/>
      </c>
      <c r="I2349" s="58" t="str">
        <f t="shared" si="213"/>
        <v/>
      </c>
      <c r="J2349" s="12" t="str">
        <f t="shared" si="214"/>
        <v/>
      </c>
      <c r="K2349" s="78" t="str">
        <f t="shared" si="215"/>
        <v/>
      </c>
    </row>
    <row r="2350" spans="1:11" x14ac:dyDescent="0.2">
      <c r="A2350" s="12" t="str">
        <f>IFERROR(IF(A2349+1&lt;=Duration*VLOOKUP(PaymentFrqcy,Mapping!A:B,2,FALSE),A2349+1,""),"")</f>
        <v/>
      </c>
      <c r="B2350" s="58" t="str">
        <f t="shared" si="216"/>
        <v/>
      </c>
      <c r="C2350" s="59" t="str">
        <f t="shared" ref="C2350:C2413" si="217">IF(AND(A2350&lt;&gt;"",PaymentFrqcy="Monthly"),DATE(YEAR(C2349),MONTH(C2349)+1,DAY(C2349)),IF(AND(A2350&lt;&gt;"",PaymentFrqcy="Quarterly"),DATE(YEAR(C2349),MONTH(C2349)+3,DAY(C2349)),IF(AND(A2350&lt;&gt;"",PaymentFrqcy="Semi-Annually"),DATE(YEAR(C2349),MONTH(C2349)+6,DAY(C2349)),"")))</f>
        <v/>
      </c>
      <c r="D2350" s="60" t="str">
        <f t="shared" ref="D2350:D2413" si="218">IFERROR(YEAR(C2350),"")</f>
        <v/>
      </c>
      <c r="E2350" s="61" t="str">
        <f>IF(A2350="","",InterestRate/VLOOKUP(PaymentFrqcy,Mapping!$A:$B,2,FALSE))</f>
        <v/>
      </c>
      <c r="F2350" s="62" t="str">
        <f>IF(A2350="","",PMT(E2350,Duration*VLOOKUP(PaymentFrqcy,Mapping!A:B,2,FALSE),LoanAmount,,VLOOKUP(PaymentsDue,Mapping!$A:$B,2,FALSE)))</f>
        <v/>
      </c>
      <c r="G2350" s="62" t="str">
        <f>IF(A2350="","",PPMT(E2350,A2350,Duration*VLOOKUP(PaymentFrqcy,Mapping!A:B,2,FALSE),LoanAmount,,VLOOKUP(PaymentsDue,Mapping!$A:$B,2,FALSE)))</f>
        <v/>
      </c>
      <c r="H2350" s="62" t="str">
        <f>IF(A2350="","",IPMT(E2350,A2350,Duration*VLOOKUP(PaymentFrqcy,Mapping!$A:$B,2,FALSE),LoanAmount,,VLOOKUP(PaymentsDue,Mapping!$A:$B,2,FALSE)))</f>
        <v/>
      </c>
      <c r="I2350" s="58" t="str">
        <f t="shared" ref="I2350:I2413" si="219">IFERROR(B2350+G2350,"")</f>
        <v/>
      </c>
      <c r="J2350" s="12" t="str">
        <f t="shared" ref="J2350:J2413" si="220">IF(A2350="","",MONTH(C2350))</f>
        <v/>
      </c>
      <c r="K2350" s="78" t="str">
        <f t="shared" ref="K2350:K2413" si="221">IF(A2350="","",YEAR(C2350))</f>
        <v/>
      </c>
    </row>
    <row r="2351" spans="1:11" x14ac:dyDescent="0.2">
      <c r="A2351" s="12" t="str">
        <f>IFERROR(IF(A2350+1&lt;=Duration*VLOOKUP(PaymentFrqcy,Mapping!A:B,2,FALSE),A2350+1,""),"")</f>
        <v/>
      </c>
      <c r="B2351" s="58" t="str">
        <f t="shared" si="216"/>
        <v/>
      </c>
      <c r="C2351" s="59" t="str">
        <f t="shared" si="217"/>
        <v/>
      </c>
      <c r="D2351" s="60" t="str">
        <f t="shared" si="218"/>
        <v/>
      </c>
      <c r="E2351" s="61" t="str">
        <f>IF(A2351="","",InterestRate/VLOOKUP(PaymentFrqcy,Mapping!$A:$B,2,FALSE))</f>
        <v/>
      </c>
      <c r="F2351" s="62" t="str">
        <f>IF(A2351="","",PMT(E2351,Duration*VLOOKUP(PaymentFrqcy,Mapping!A:B,2,FALSE),LoanAmount,,VLOOKUP(PaymentsDue,Mapping!$A:$B,2,FALSE)))</f>
        <v/>
      </c>
      <c r="G2351" s="62" t="str">
        <f>IF(A2351="","",PPMT(E2351,A2351,Duration*VLOOKUP(PaymentFrqcy,Mapping!A:B,2,FALSE),LoanAmount,,VLOOKUP(PaymentsDue,Mapping!$A:$B,2,FALSE)))</f>
        <v/>
      </c>
      <c r="H2351" s="62" t="str">
        <f>IF(A2351="","",IPMT(E2351,A2351,Duration*VLOOKUP(PaymentFrqcy,Mapping!$A:$B,2,FALSE),LoanAmount,,VLOOKUP(PaymentsDue,Mapping!$A:$B,2,FALSE)))</f>
        <v/>
      </c>
      <c r="I2351" s="58" t="str">
        <f t="shared" si="219"/>
        <v/>
      </c>
      <c r="J2351" s="12" t="str">
        <f t="shared" si="220"/>
        <v/>
      </c>
      <c r="K2351" s="78" t="str">
        <f t="shared" si="221"/>
        <v/>
      </c>
    </row>
    <row r="2352" spans="1:11" x14ac:dyDescent="0.2">
      <c r="A2352" s="12" t="str">
        <f>IFERROR(IF(A2351+1&lt;=Duration*VLOOKUP(PaymentFrqcy,Mapping!A:B,2,FALSE),A2351+1,""),"")</f>
        <v/>
      </c>
      <c r="B2352" s="58" t="str">
        <f t="shared" si="216"/>
        <v/>
      </c>
      <c r="C2352" s="59" t="str">
        <f t="shared" si="217"/>
        <v/>
      </c>
      <c r="D2352" s="60" t="str">
        <f t="shared" si="218"/>
        <v/>
      </c>
      <c r="E2352" s="61" t="str">
        <f>IF(A2352="","",InterestRate/VLOOKUP(PaymentFrqcy,Mapping!$A:$B,2,FALSE))</f>
        <v/>
      </c>
      <c r="F2352" s="62" t="str">
        <f>IF(A2352="","",PMT(E2352,Duration*VLOOKUP(PaymentFrqcy,Mapping!A:B,2,FALSE),LoanAmount,,VLOOKUP(PaymentsDue,Mapping!$A:$B,2,FALSE)))</f>
        <v/>
      </c>
      <c r="G2352" s="62" t="str">
        <f>IF(A2352="","",PPMT(E2352,A2352,Duration*VLOOKUP(PaymentFrqcy,Mapping!A:B,2,FALSE),LoanAmount,,VLOOKUP(PaymentsDue,Mapping!$A:$B,2,FALSE)))</f>
        <v/>
      </c>
      <c r="H2352" s="62" t="str">
        <f>IF(A2352="","",IPMT(E2352,A2352,Duration*VLOOKUP(PaymentFrqcy,Mapping!$A:$B,2,FALSE),LoanAmount,,VLOOKUP(PaymentsDue,Mapping!$A:$B,2,FALSE)))</f>
        <v/>
      </c>
      <c r="I2352" s="58" t="str">
        <f t="shared" si="219"/>
        <v/>
      </c>
      <c r="J2352" s="12" t="str">
        <f t="shared" si="220"/>
        <v/>
      </c>
      <c r="K2352" s="78" t="str">
        <f t="shared" si="221"/>
        <v/>
      </c>
    </row>
    <row r="2353" spans="1:11" x14ac:dyDescent="0.2">
      <c r="A2353" s="12" t="str">
        <f>IFERROR(IF(A2352+1&lt;=Duration*VLOOKUP(PaymentFrqcy,Mapping!A:B,2,FALSE),A2352+1,""),"")</f>
        <v/>
      </c>
      <c r="B2353" s="58" t="str">
        <f t="shared" si="216"/>
        <v/>
      </c>
      <c r="C2353" s="59" t="str">
        <f t="shared" si="217"/>
        <v/>
      </c>
      <c r="D2353" s="60" t="str">
        <f t="shared" si="218"/>
        <v/>
      </c>
      <c r="E2353" s="61" t="str">
        <f>IF(A2353="","",InterestRate/VLOOKUP(PaymentFrqcy,Mapping!$A:$B,2,FALSE))</f>
        <v/>
      </c>
      <c r="F2353" s="62" t="str">
        <f>IF(A2353="","",PMT(E2353,Duration*VLOOKUP(PaymentFrqcy,Mapping!A:B,2,FALSE),LoanAmount,,VLOOKUP(PaymentsDue,Mapping!$A:$B,2,FALSE)))</f>
        <v/>
      </c>
      <c r="G2353" s="62" t="str">
        <f>IF(A2353="","",PPMT(E2353,A2353,Duration*VLOOKUP(PaymentFrqcy,Mapping!A:B,2,FALSE),LoanAmount,,VLOOKUP(PaymentsDue,Mapping!$A:$B,2,FALSE)))</f>
        <v/>
      </c>
      <c r="H2353" s="62" t="str">
        <f>IF(A2353="","",IPMT(E2353,A2353,Duration*VLOOKUP(PaymentFrqcy,Mapping!$A:$B,2,FALSE),LoanAmount,,VLOOKUP(PaymentsDue,Mapping!$A:$B,2,FALSE)))</f>
        <v/>
      </c>
      <c r="I2353" s="58" t="str">
        <f t="shared" si="219"/>
        <v/>
      </c>
      <c r="J2353" s="12" t="str">
        <f t="shared" si="220"/>
        <v/>
      </c>
      <c r="K2353" s="78" t="str">
        <f t="shared" si="221"/>
        <v/>
      </c>
    </row>
    <row r="2354" spans="1:11" x14ac:dyDescent="0.2">
      <c r="A2354" s="12" t="str">
        <f>IFERROR(IF(A2353+1&lt;=Duration*VLOOKUP(PaymentFrqcy,Mapping!A:B,2,FALSE),A2353+1,""),"")</f>
        <v/>
      </c>
      <c r="B2354" s="58" t="str">
        <f t="shared" si="216"/>
        <v/>
      </c>
      <c r="C2354" s="59" t="str">
        <f t="shared" si="217"/>
        <v/>
      </c>
      <c r="D2354" s="60" t="str">
        <f t="shared" si="218"/>
        <v/>
      </c>
      <c r="E2354" s="61" t="str">
        <f>IF(A2354="","",InterestRate/VLOOKUP(PaymentFrqcy,Mapping!$A:$B,2,FALSE))</f>
        <v/>
      </c>
      <c r="F2354" s="62" t="str">
        <f>IF(A2354="","",PMT(E2354,Duration*VLOOKUP(PaymentFrqcy,Mapping!A:B,2,FALSE),LoanAmount,,VLOOKUP(PaymentsDue,Mapping!$A:$B,2,FALSE)))</f>
        <v/>
      </c>
      <c r="G2354" s="62" t="str">
        <f>IF(A2354="","",PPMT(E2354,A2354,Duration*VLOOKUP(PaymentFrqcy,Mapping!A:B,2,FALSE),LoanAmount,,VLOOKUP(PaymentsDue,Mapping!$A:$B,2,FALSE)))</f>
        <v/>
      </c>
      <c r="H2354" s="62" t="str">
        <f>IF(A2354="","",IPMT(E2354,A2354,Duration*VLOOKUP(PaymentFrqcy,Mapping!$A:$B,2,FALSE),LoanAmount,,VLOOKUP(PaymentsDue,Mapping!$A:$B,2,FALSE)))</f>
        <v/>
      </c>
      <c r="I2354" s="58" t="str">
        <f t="shared" si="219"/>
        <v/>
      </c>
      <c r="J2354" s="12" t="str">
        <f t="shared" si="220"/>
        <v/>
      </c>
      <c r="K2354" s="78" t="str">
        <f t="shared" si="221"/>
        <v/>
      </c>
    </row>
    <row r="2355" spans="1:11" x14ac:dyDescent="0.2">
      <c r="A2355" s="12" t="str">
        <f>IFERROR(IF(A2354+1&lt;=Duration*VLOOKUP(PaymentFrqcy,Mapping!A:B,2,FALSE),A2354+1,""),"")</f>
        <v/>
      </c>
      <c r="B2355" s="58" t="str">
        <f t="shared" si="216"/>
        <v/>
      </c>
      <c r="C2355" s="59" t="str">
        <f t="shared" si="217"/>
        <v/>
      </c>
      <c r="D2355" s="60" t="str">
        <f t="shared" si="218"/>
        <v/>
      </c>
      <c r="E2355" s="61" t="str">
        <f>IF(A2355="","",InterestRate/VLOOKUP(PaymentFrqcy,Mapping!$A:$B,2,FALSE))</f>
        <v/>
      </c>
      <c r="F2355" s="62" t="str">
        <f>IF(A2355="","",PMT(E2355,Duration*VLOOKUP(PaymentFrqcy,Mapping!A:B,2,FALSE),LoanAmount,,VLOOKUP(PaymentsDue,Mapping!$A:$B,2,FALSE)))</f>
        <v/>
      </c>
      <c r="G2355" s="62" t="str">
        <f>IF(A2355="","",PPMT(E2355,A2355,Duration*VLOOKUP(PaymentFrqcy,Mapping!A:B,2,FALSE),LoanAmount,,VLOOKUP(PaymentsDue,Mapping!$A:$B,2,FALSE)))</f>
        <v/>
      </c>
      <c r="H2355" s="62" t="str">
        <f>IF(A2355="","",IPMT(E2355,A2355,Duration*VLOOKUP(PaymentFrqcy,Mapping!$A:$B,2,FALSE),LoanAmount,,VLOOKUP(PaymentsDue,Mapping!$A:$B,2,FALSE)))</f>
        <v/>
      </c>
      <c r="I2355" s="58" t="str">
        <f t="shared" si="219"/>
        <v/>
      </c>
      <c r="J2355" s="12" t="str">
        <f t="shared" si="220"/>
        <v/>
      </c>
      <c r="K2355" s="78" t="str">
        <f t="shared" si="221"/>
        <v/>
      </c>
    </row>
    <row r="2356" spans="1:11" x14ac:dyDescent="0.2">
      <c r="A2356" s="12" t="str">
        <f>IFERROR(IF(A2355+1&lt;=Duration*VLOOKUP(PaymentFrqcy,Mapping!A:B,2,FALSE),A2355+1,""),"")</f>
        <v/>
      </c>
      <c r="B2356" s="58" t="str">
        <f t="shared" ref="B2356:B2419" si="222">IFERROR(IF(ROUNDDOWN(I2355,0)=0,"",I2355),"")</f>
        <v/>
      </c>
      <c r="C2356" s="59" t="str">
        <f t="shared" si="217"/>
        <v/>
      </c>
      <c r="D2356" s="60" t="str">
        <f t="shared" si="218"/>
        <v/>
      </c>
      <c r="E2356" s="61" t="str">
        <f>IF(A2356="","",InterestRate/VLOOKUP(PaymentFrqcy,Mapping!$A:$B,2,FALSE))</f>
        <v/>
      </c>
      <c r="F2356" s="62" t="str">
        <f>IF(A2356="","",PMT(E2356,Duration*VLOOKUP(PaymentFrqcy,Mapping!A:B,2,FALSE),LoanAmount,,VLOOKUP(PaymentsDue,Mapping!$A:$B,2,FALSE)))</f>
        <v/>
      </c>
      <c r="G2356" s="62" t="str">
        <f>IF(A2356="","",PPMT(E2356,A2356,Duration*VLOOKUP(PaymentFrqcy,Mapping!A:B,2,FALSE),LoanAmount,,VLOOKUP(PaymentsDue,Mapping!$A:$B,2,FALSE)))</f>
        <v/>
      </c>
      <c r="H2356" s="62" t="str">
        <f>IF(A2356="","",IPMT(E2356,A2356,Duration*VLOOKUP(PaymentFrqcy,Mapping!$A:$B,2,FALSE),LoanAmount,,VLOOKUP(PaymentsDue,Mapping!$A:$B,2,FALSE)))</f>
        <v/>
      </c>
      <c r="I2356" s="58" t="str">
        <f t="shared" si="219"/>
        <v/>
      </c>
      <c r="J2356" s="12" t="str">
        <f t="shared" si="220"/>
        <v/>
      </c>
      <c r="K2356" s="78" t="str">
        <f t="shared" si="221"/>
        <v/>
      </c>
    </row>
    <row r="2357" spans="1:11" x14ac:dyDescent="0.2">
      <c r="A2357" s="12" t="str">
        <f>IFERROR(IF(A2356+1&lt;=Duration*VLOOKUP(PaymentFrqcy,Mapping!A:B,2,FALSE),A2356+1,""),"")</f>
        <v/>
      </c>
      <c r="B2357" s="58" t="str">
        <f t="shared" si="222"/>
        <v/>
      </c>
      <c r="C2357" s="59" t="str">
        <f t="shared" si="217"/>
        <v/>
      </c>
      <c r="D2357" s="60" t="str">
        <f t="shared" si="218"/>
        <v/>
      </c>
      <c r="E2357" s="61" t="str">
        <f>IF(A2357="","",InterestRate/VLOOKUP(PaymentFrqcy,Mapping!$A:$B,2,FALSE))</f>
        <v/>
      </c>
      <c r="F2357" s="62" t="str">
        <f>IF(A2357="","",PMT(E2357,Duration*VLOOKUP(PaymentFrqcy,Mapping!A:B,2,FALSE),LoanAmount,,VLOOKUP(PaymentsDue,Mapping!$A:$B,2,FALSE)))</f>
        <v/>
      </c>
      <c r="G2357" s="62" t="str">
        <f>IF(A2357="","",PPMT(E2357,A2357,Duration*VLOOKUP(PaymentFrqcy,Mapping!A:B,2,FALSE),LoanAmount,,VLOOKUP(PaymentsDue,Mapping!$A:$B,2,FALSE)))</f>
        <v/>
      </c>
      <c r="H2357" s="62" t="str">
        <f>IF(A2357="","",IPMT(E2357,A2357,Duration*VLOOKUP(PaymentFrqcy,Mapping!$A:$B,2,FALSE),LoanAmount,,VLOOKUP(PaymentsDue,Mapping!$A:$B,2,FALSE)))</f>
        <v/>
      </c>
      <c r="I2357" s="58" t="str">
        <f t="shared" si="219"/>
        <v/>
      </c>
      <c r="J2357" s="12" t="str">
        <f t="shared" si="220"/>
        <v/>
      </c>
      <c r="K2357" s="78" t="str">
        <f t="shared" si="221"/>
        <v/>
      </c>
    </row>
    <row r="2358" spans="1:11" x14ac:dyDescent="0.2">
      <c r="A2358" s="12" t="str">
        <f>IFERROR(IF(A2357+1&lt;=Duration*VLOOKUP(PaymentFrqcy,Mapping!A:B,2,FALSE),A2357+1,""),"")</f>
        <v/>
      </c>
      <c r="B2358" s="58" t="str">
        <f t="shared" si="222"/>
        <v/>
      </c>
      <c r="C2358" s="59" t="str">
        <f t="shared" si="217"/>
        <v/>
      </c>
      <c r="D2358" s="60" t="str">
        <f t="shared" si="218"/>
        <v/>
      </c>
      <c r="E2358" s="61" t="str">
        <f>IF(A2358="","",InterestRate/VLOOKUP(PaymentFrqcy,Mapping!$A:$B,2,FALSE))</f>
        <v/>
      </c>
      <c r="F2358" s="62" t="str">
        <f>IF(A2358="","",PMT(E2358,Duration*VLOOKUP(PaymentFrqcy,Mapping!A:B,2,FALSE),LoanAmount,,VLOOKUP(PaymentsDue,Mapping!$A:$B,2,FALSE)))</f>
        <v/>
      </c>
      <c r="G2358" s="62" t="str">
        <f>IF(A2358="","",PPMT(E2358,A2358,Duration*VLOOKUP(PaymentFrqcy,Mapping!A:B,2,FALSE),LoanAmount,,VLOOKUP(PaymentsDue,Mapping!$A:$B,2,FALSE)))</f>
        <v/>
      </c>
      <c r="H2358" s="62" t="str">
        <f>IF(A2358="","",IPMT(E2358,A2358,Duration*VLOOKUP(PaymentFrqcy,Mapping!$A:$B,2,FALSE),LoanAmount,,VLOOKUP(PaymentsDue,Mapping!$A:$B,2,FALSE)))</f>
        <v/>
      </c>
      <c r="I2358" s="58" t="str">
        <f t="shared" si="219"/>
        <v/>
      </c>
      <c r="J2358" s="12" t="str">
        <f t="shared" si="220"/>
        <v/>
      </c>
      <c r="K2358" s="78" t="str">
        <f t="shared" si="221"/>
        <v/>
      </c>
    </row>
    <row r="2359" spans="1:11" x14ac:dyDescent="0.2">
      <c r="A2359" s="12" t="str">
        <f>IFERROR(IF(A2358+1&lt;=Duration*VLOOKUP(PaymentFrqcy,Mapping!A:B,2,FALSE),A2358+1,""),"")</f>
        <v/>
      </c>
      <c r="B2359" s="58" t="str">
        <f t="shared" si="222"/>
        <v/>
      </c>
      <c r="C2359" s="59" t="str">
        <f t="shared" si="217"/>
        <v/>
      </c>
      <c r="D2359" s="60" t="str">
        <f t="shared" si="218"/>
        <v/>
      </c>
      <c r="E2359" s="61" t="str">
        <f>IF(A2359="","",InterestRate/VLOOKUP(PaymentFrqcy,Mapping!$A:$B,2,FALSE))</f>
        <v/>
      </c>
      <c r="F2359" s="62" t="str">
        <f>IF(A2359="","",PMT(E2359,Duration*VLOOKUP(PaymentFrqcy,Mapping!A:B,2,FALSE),LoanAmount,,VLOOKUP(PaymentsDue,Mapping!$A:$B,2,FALSE)))</f>
        <v/>
      </c>
      <c r="G2359" s="62" t="str">
        <f>IF(A2359="","",PPMT(E2359,A2359,Duration*VLOOKUP(PaymentFrqcy,Mapping!A:B,2,FALSE),LoanAmount,,VLOOKUP(PaymentsDue,Mapping!$A:$B,2,FALSE)))</f>
        <v/>
      </c>
      <c r="H2359" s="62" t="str">
        <f>IF(A2359="","",IPMT(E2359,A2359,Duration*VLOOKUP(PaymentFrqcy,Mapping!$A:$B,2,FALSE),LoanAmount,,VLOOKUP(PaymentsDue,Mapping!$A:$B,2,FALSE)))</f>
        <v/>
      </c>
      <c r="I2359" s="58" t="str">
        <f t="shared" si="219"/>
        <v/>
      </c>
      <c r="J2359" s="12" t="str">
        <f t="shared" si="220"/>
        <v/>
      </c>
      <c r="K2359" s="78" t="str">
        <f t="shared" si="221"/>
        <v/>
      </c>
    </row>
    <row r="2360" spans="1:11" x14ac:dyDescent="0.2">
      <c r="A2360" s="12" t="str">
        <f>IFERROR(IF(A2359+1&lt;=Duration*VLOOKUP(PaymentFrqcy,Mapping!A:B,2,FALSE),A2359+1,""),"")</f>
        <v/>
      </c>
      <c r="B2360" s="58" t="str">
        <f t="shared" si="222"/>
        <v/>
      </c>
      <c r="C2360" s="59" t="str">
        <f t="shared" si="217"/>
        <v/>
      </c>
      <c r="D2360" s="60" t="str">
        <f t="shared" si="218"/>
        <v/>
      </c>
      <c r="E2360" s="61" t="str">
        <f>IF(A2360="","",InterestRate/VLOOKUP(PaymentFrqcy,Mapping!$A:$B,2,FALSE))</f>
        <v/>
      </c>
      <c r="F2360" s="62" t="str">
        <f>IF(A2360="","",PMT(E2360,Duration*VLOOKUP(PaymentFrqcy,Mapping!A:B,2,FALSE),LoanAmount,,VLOOKUP(PaymentsDue,Mapping!$A:$B,2,FALSE)))</f>
        <v/>
      </c>
      <c r="G2360" s="62" t="str">
        <f>IF(A2360="","",PPMT(E2360,A2360,Duration*VLOOKUP(PaymentFrqcy,Mapping!A:B,2,FALSE),LoanAmount,,VLOOKUP(PaymentsDue,Mapping!$A:$B,2,FALSE)))</f>
        <v/>
      </c>
      <c r="H2360" s="62" t="str">
        <f>IF(A2360="","",IPMT(E2360,A2360,Duration*VLOOKUP(PaymentFrqcy,Mapping!$A:$B,2,FALSE),LoanAmount,,VLOOKUP(PaymentsDue,Mapping!$A:$B,2,FALSE)))</f>
        <v/>
      </c>
      <c r="I2360" s="58" t="str">
        <f t="shared" si="219"/>
        <v/>
      </c>
      <c r="J2360" s="12" t="str">
        <f t="shared" si="220"/>
        <v/>
      </c>
      <c r="K2360" s="78" t="str">
        <f t="shared" si="221"/>
        <v/>
      </c>
    </row>
    <row r="2361" spans="1:11" x14ac:dyDescent="0.2">
      <c r="A2361" s="12" t="str">
        <f>IFERROR(IF(A2360+1&lt;=Duration*VLOOKUP(PaymentFrqcy,Mapping!A:B,2,FALSE),A2360+1,""),"")</f>
        <v/>
      </c>
      <c r="B2361" s="58" t="str">
        <f t="shared" si="222"/>
        <v/>
      </c>
      <c r="C2361" s="59" t="str">
        <f t="shared" si="217"/>
        <v/>
      </c>
      <c r="D2361" s="60" t="str">
        <f t="shared" si="218"/>
        <v/>
      </c>
      <c r="E2361" s="61" t="str">
        <f>IF(A2361="","",InterestRate/VLOOKUP(PaymentFrqcy,Mapping!$A:$B,2,FALSE))</f>
        <v/>
      </c>
      <c r="F2361" s="62" t="str">
        <f>IF(A2361="","",PMT(E2361,Duration*VLOOKUP(PaymentFrqcy,Mapping!A:B,2,FALSE),LoanAmount,,VLOOKUP(PaymentsDue,Mapping!$A:$B,2,FALSE)))</f>
        <v/>
      </c>
      <c r="G2361" s="62" t="str">
        <f>IF(A2361="","",PPMT(E2361,A2361,Duration*VLOOKUP(PaymentFrqcy,Mapping!A:B,2,FALSE),LoanAmount,,VLOOKUP(PaymentsDue,Mapping!$A:$B,2,FALSE)))</f>
        <v/>
      </c>
      <c r="H2361" s="62" t="str">
        <f>IF(A2361="","",IPMT(E2361,A2361,Duration*VLOOKUP(PaymentFrqcy,Mapping!$A:$B,2,FALSE),LoanAmount,,VLOOKUP(PaymentsDue,Mapping!$A:$B,2,FALSE)))</f>
        <v/>
      </c>
      <c r="I2361" s="58" t="str">
        <f t="shared" si="219"/>
        <v/>
      </c>
      <c r="J2361" s="12" t="str">
        <f t="shared" si="220"/>
        <v/>
      </c>
      <c r="K2361" s="78" t="str">
        <f t="shared" si="221"/>
        <v/>
      </c>
    </row>
    <row r="2362" spans="1:11" x14ac:dyDescent="0.2">
      <c r="A2362" s="12" t="str">
        <f>IFERROR(IF(A2361+1&lt;=Duration*VLOOKUP(PaymentFrqcy,Mapping!A:B,2,FALSE),A2361+1,""),"")</f>
        <v/>
      </c>
      <c r="B2362" s="58" t="str">
        <f t="shared" si="222"/>
        <v/>
      </c>
      <c r="C2362" s="59" t="str">
        <f t="shared" si="217"/>
        <v/>
      </c>
      <c r="D2362" s="60" t="str">
        <f t="shared" si="218"/>
        <v/>
      </c>
      <c r="E2362" s="61" t="str">
        <f>IF(A2362="","",InterestRate/VLOOKUP(PaymentFrqcy,Mapping!$A:$B,2,FALSE))</f>
        <v/>
      </c>
      <c r="F2362" s="62" t="str">
        <f>IF(A2362="","",PMT(E2362,Duration*VLOOKUP(PaymentFrqcy,Mapping!A:B,2,FALSE),LoanAmount,,VLOOKUP(PaymentsDue,Mapping!$A:$B,2,FALSE)))</f>
        <v/>
      </c>
      <c r="G2362" s="62" t="str">
        <f>IF(A2362="","",PPMT(E2362,A2362,Duration*VLOOKUP(PaymentFrqcy,Mapping!A:B,2,FALSE),LoanAmount,,VLOOKUP(PaymentsDue,Mapping!$A:$B,2,FALSE)))</f>
        <v/>
      </c>
      <c r="H2362" s="62" t="str">
        <f>IF(A2362="","",IPMT(E2362,A2362,Duration*VLOOKUP(PaymentFrqcy,Mapping!$A:$B,2,FALSE),LoanAmount,,VLOOKUP(PaymentsDue,Mapping!$A:$B,2,FALSE)))</f>
        <v/>
      </c>
      <c r="I2362" s="58" t="str">
        <f t="shared" si="219"/>
        <v/>
      </c>
      <c r="J2362" s="12" t="str">
        <f t="shared" si="220"/>
        <v/>
      </c>
      <c r="K2362" s="78" t="str">
        <f t="shared" si="221"/>
        <v/>
      </c>
    </row>
    <row r="2363" spans="1:11" x14ac:dyDescent="0.2">
      <c r="A2363" s="12" t="str">
        <f>IFERROR(IF(A2362+1&lt;=Duration*VLOOKUP(PaymentFrqcy,Mapping!A:B,2,FALSE),A2362+1,""),"")</f>
        <v/>
      </c>
      <c r="B2363" s="58" t="str">
        <f t="shared" si="222"/>
        <v/>
      </c>
      <c r="C2363" s="59" t="str">
        <f t="shared" si="217"/>
        <v/>
      </c>
      <c r="D2363" s="60" t="str">
        <f t="shared" si="218"/>
        <v/>
      </c>
      <c r="E2363" s="61" t="str">
        <f>IF(A2363="","",InterestRate/VLOOKUP(PaymentFrqcy,Mapping!$A:$B,2,FALSE))</f>
        <v/>
      </c>
      <c r="F2363" s="62" t="str">
        <f>IF(A2363="","",PMT(E2363,Duration*VLOOKUP(PaymentFrqcy,Mapping!A:B,2,FALSE),LoanAmount,,VLOOKUP(PaymentsDue,Mapping!$A:$B,2,FALSE)))</f>
        <v/>
      </c>
      <c r="G2363" s="62" t="str">
        <f>IF(A2363="","",PPMT(E2363,A2363,Duration*VLOOKUP(PaymentFrqcy,Mapping!A:B,2,FALSE),LoanAmount,,VLOOKUP(PaymentsDue,Mapping!$A:$B,2,FALSE)))</f>
        <v/>
      </c>
      <c r="H2363" s="62" t="str">
        <f>IF(A2363="","",IPMT(E2363,A2363,Duration*VLOOKUP(PaymentFrqcy,Mapping!$A:$B,2,FALSE),LoanAmount,,VLOOKUP(PaymentsDue,Mapping!$A:$B,2,FALSE)))</f>
        <v/>
      </c>
      <c r="I2363" s="58" t="str">
        <f t="shared" si="219"/>
        <v/>
      </c>
      <c r="J2363" s="12" t="str">
        <f t="shared" si="220"/>
        <v/>
      </c>
      <c r="K2363" s="78" t="str">
        <f t="shared" si="221"/>
        <v/>
      </c>
    </row>
    <row r="2364" spans="1:11" x14ac:dyDescent="0.2">
      <c r="A2364" s="12" t="str">
        <f>IFERROR(IF(A2363+1&lt;=Duration*VLOOKUP(PaymentFrqcy,Mapping!A:B,2,FALSE),A2363+1,""),"")</f>
        <v/>
      </c>
      <c r="B2364" s="58" t="str">
        <f t="shared" si="222"/>
        <v/>
      </c>
      <c r="C2364" s="59" t="str">
        <f t="shared" si="217"/>
        <v/>
      </c>
      <c r="D2364" s="60" t="str">
        <f t="shared" si="218"/>
        <v/>
      </c>
      <c r="E2364" s="61" t="str">
        <f>IF(A2364="","",InterestRate/VLOOKUP(PaymentFrqcy,Mapping!$A:$B,2,FALSE))</f>
        <v/>
      </c>
      <c r="F2364" s="62" t="str">
        <f>IF(A2364="","",PMT(E2364,Duration*VLOOKUP(PaymentFrqcy,Mapping!A:B,2,FALSE),LoanAmount,,VLOOKUP(PaymentsDue,Mapping!$A:$B,2,FALSE)))</f>
        <v/>
      </c>
      <c r="G2364" s="62" t="str">
        <f>IF(A2364="","",PPMT(E2364,A2364,Duration*VLOOKUP(PaymentFrqcy,Mapping!A:B,2,FALSE),LoanAmount,,VLOOKUP(PaymentsDue,Mapping!$A:$B,2,FALSE)))</f>
        <v/>
      </c>
      <c r="H2364" s="62" t="str">
        <f>IF(A2364="","",IPMT(E2364,A2364,Duration*VLOOKUP(PaymentFrqcy,Mapping!$A:$B,2,FALSE),LoanAmount,,VLOOKUP(PaymentsDue,Mapping!$A:$B,2,FALSE)))</f>
        <v/>
      </c>
      <c r="I2364" s="58" t="str">
        <f t="shared" si="219"/>
        <v/>
      </c>
      <c r="J2364" s="12" t="str">
        <f t="shared" si="220"/>
        <v/>
      </c>
      <c r="K2364" s="78" t="str">
        <f t="shared" si="221"/>
        <v/>
      </c>
    </row>
    <row r="2365" spans="1:11" x14ac:dyDescent="0.2">
      <c r="A2365" s="12" t="str">
        <f>IFERROR(IF(A2364+1&lt;=Duration*VLOOKUP(PaymentFrqcy,Mapping!A:B,2,FALSE),A2364+1,""),"")</f>
        <v/>
      </c>
      <c r="B2365" s="58" t="str">
        <f t="shared" si="222"/>
        <v/>
      </c>
      <c r="C2365" s="59" t="str">
        <f t="shared" si="217"/>
        <v/>
      </c>
      <c r="D2365" s="60" t="str">
        <f t="shared" si="218"/>
        <v/>
      </c>
      <c r="E2365" s="61" t="str">
        <f>IF(A2365="","",InterestRate/VLOOKUP(PaymentFrqcy,Mapping!$A:$B,2,FALSE))</f>
        <v/>
      </c>
      <c r="F2365" s="62" t="str">
        <f>IF(A2365="","",PMT(E2365,Duration*VLOOKUP(PaymentFrqcy,Mapping!A:B,2,FALSE),LoanAmount,,VLOOKUP(PaymentsDue,Mapping!$A:$B,2,FALSE)))</f>
        <v/>
      </c>
      <c r="G2365" s="62" t="str">
        <f>IF(A2365="","",PPMT(E2365,A2365,Duration*VLOOKUP(PaymentFrqcy,Mapping!A:B,2,FALSE),LoanAmount,,VLOOKUP(PaymentsDue,Mapping!$A:$B,2,FALSE)))</f>
        <v/>
      </c>
      <c r="H2365" s="62" t="str">
        <f>IF(A2365="","",IPMT(E2365,A2365,Duration*VLOOKUP(PaymentFrqcy,Mapping!$A:$B,2,FALSE),LoanAmount,,VLOOKUP(PaymentsDue,Mapping!$A:$B,2,FALSE)))</f>
        <v/>
      </c>
      <c r="I2365" s="58" t="str">
        <f t="shared" si="219"/>
        <v/>
      </c>
      <c r="J2365" s="12" t="str">
        <f t="shared" si="220"/>
        <v/>
      </c>
      <c r="K2365" s="78" t="str">
        <f t="shared" si="221"/>
        <v/>
      </c>
    </row>
    <row r="2366" spans="1:11" x14ac:dyDescent="0.2">
      <c r="A2366" s="12" t="str">
        <f>IFERROR(IF(A2365+1&lt;=Duration*VLOOKUP(PaymentFrqcy,Mapping!A:B,2,FALSE),A2365+1,""),"")</f>
        <v/>
      </c>
      <c r="B2366" s="58" t="str">
        <f t="shared" si="222"/>
        <v/>
      </c>
      <c r="C2366" s="59" t="str">
        <f t="shared" si="217"/>
        <v/>
      </c>
      <c r="D2366" s="60" t="str">
        <f t="shared" si="218"/>
        <v/>
      </c>
      <c r="E2366" s="61" t="str">
        <f>IF(A2366="","",InterestRate/VLOOKUP(PaymentFrqcy,Mapping!$A:$B,2,FALSE))</f>
        <v/>
      </c>
      <c r="F2366" s="62" t="str">
        <f>IF(A2366="","",PMT(E2366,Duration*VLOOKUP(PaymentFrqcy,Mapping!A:B,2,FALSE),LoanAmount,,VLOOKUP(PaymentsDue,Mapping!$A:$B,2,FALSE)))</f>
        <v/>
      </c>
      <c r="G2366" s="62" t="str">
        <f>IF(A2366="","",PPMT(E2366,A2366,Duration*VLOOKUP(PaymentFrqcy,Mapping!A:B,2,FALSE),LoanAmount,,VLOOKUP(PaymentsDue,Mapping!$A:$B,2,FALSE)))</f>
        <v/>
      </c>
      <c r="H2366" s="62" t="str">
        <f>IF(A2366="","",IPMT(E2366,A2366,Duration*VLOOKUP(PaymentFrqcy,Mapping!$A:$B,2,FALSE),LoanAmount,,VLOOKUP(PaymentsDue,Mapping!$A:$B,2,FALSE)))</f>
        <v/>
      </c>
      <c r="I2366" s="58" t="str">
        <f t="shared" si="219"/>
        <v/>
      </c>
      <c r="J2366" s="12" t="str">
        <f t="shared" si="220"/>
        <v/>
      </c>
      <c r="K2366" s="78" t="str">
        <f t="shared" si="221"/>
        <v/>
      </c>
    </row>
    <row r="2367" spans="1:11" x14ac:dyDescent="0.2">
      <c r="A2367" s="12" t="str">
        <f>IFERROR(IF(A2366+1&lt;=Duration*VLOOKUP(PaymentFrqcy,Mapping!A:B,2,FALSE),A2366+1,""),"")</f>
        <v/>
      </c>
      <c r="B2367" s="58" t="str">
        <f t="shared" si="222"/>
        <v/>
      </c>
      <c r="C2367" s="59" t="str">
        <f t="shared" si="217"/>
        <v/>
      </c>
      <c r="D2367" s="60" t="str">
        <f t="shared" si="218"/>
        <v/>
      </c>
      <c r="E2367" s="61" t="str">
        <f>IF(A2367="","",InterestRate/VLOOKUP(PaymentFrqcy,Mapping!$A:$B,2,FALSE))</f>
        <v/>
      </c>
      <c r="F2367" s="62" t="str">
        <f>IF(A2367="","",PMT(E2367,Duration*VLOOKUP(PaymentFrqcy,Mapping!A:B,2,FALSE),LoanAmount,,VLOOKUP(PaymentsDue,Mapping!$A:$B,2,FALSE)))</f>
        <v/>
      </c>
      <c r="G2367" s="62" t="str">
        <f>IF(A2367="","",PPMT(E2367,A2367,Duration*VLOOKUP(PaymentFrqcy,Mapping!A:B,2,FALSE),LoanAmount,,VLOOKUP(PaymentsDue,Mapping!$A:$B,2,FALSE)))</f>
        <v/>
      </c>
      <c r="H2367" s="62" t="str">
        <f>IF(A2367="","",IPMT(E2367,A2367,Duration*VLOOKUP(PaymentFrqcy,Mapping!$A:$B,2,FALSE),LoanAmount,,VLOOKUP(PaymentsDue,Mapping!$A:$B,2,FALSE)))</f>
        <v/>
      </c>
      <c r="I2367" s="58" t="str">
        <f t="shared" si="219"/>
        <v/>
      </c>
      <c r="J2367" s="12" t="str">
        <f t="shared" si="220"/>
        <v/>
      </c>
      <c r="K2367" s="78" t="str">
        <f t="shared" si="221"/>
        <v/>
      </c>
    </row>
    <row r="2368" spans="1:11" x14ac:dyDescent="0.2">
      <c r="A2368" s="12" t="str">
        <f>IFERROR(IF(A2367+1&lt;=Duration*VLOOKUP(PaymentFrqcy,Mapping!A:B,2,FALSE),A2367+1,""),"")</f>
        <v/>
      </c>
      <c r="B2368" s="58" t="str">
        <f t="shared" si="222"/>
        <v/>
      </c>
      <c r="C2368" s="59" t="str">
        <f t="shared" si="217"/>
        <v/>
      </c>
      <c r="D2368" s="60" t="str">
        <f t="shared" si="218"/>
        <v/>
      </c>
      <c r="E2368" s="61" t="str">
        <f>IF(A2368="","",InterestRate/VLOOKUP(PaymentFrqcy,Mapping!$A:$B,2,FALSE))</f>
        <v/>
      </c>
      <c r="F2368" s="62" t="str">
        <f>IF(A2368="","",PMT(E2368,Duration*VLOOKUP(PaymentFrqcy,Mapping!A:B,2,FALSE),LoanAmount,,VLOOKUP(PaymentsDue,Mapping!$A:$B,2,FALSE)))</f>
        <v/>
      </c>
      <c r="G2368" s="62" t="str">
        <f>IF(A2368="","",PPMT(E2368,A2368,Duration*VLOOKUP(PaymentFrqcy,Mapping!A:B,2,FALSE),LoanAmount,,VLOOKUP(PaymentsDue,Mapping!$A:$B,2,FALSE)))</f>
        <v/>
      </c>
      <c r="H2368" s="62" t="str">
        <f>IF(A2368="","",IPMT(E2368,A2368,Duration*VLOOKUP(PaymentFrqcy,Mapping!$A:$B,2,FALSE),LoanAmount,,VLOOKUP(PaymentsDue,Mapping!$A:$B,2,FALSE)))</f>
        <v/>
      </c>
      <c r="I2368" s="58" t="str">
        <f t="shared" si="219"/>
        <v/>
      </c>
      <c r="J2368" s="12" t="str">
        <f t="shared" si="220"/>
        <v/>
      </c>
      <c r="K2368" s="78" t="str">
        <f t="shared" si="221"/>
        <v/>
      </c>
    </row>
    <row r="2369" spans="1:11" x14ac:dyDescent="0.2">
      <c r="A2369" s="12" t="str">
        <f>IFERROR(IF(A2368+1&lt;=Duration*VLOOKUP(PaymentFrqcy,Mapping!A:B,2,FALSE),A2368+1,""),"")</f>
        <v/>
      </c>
      <c r="B2369" s="58" t="str">
        <f t="shared" si="222"/>
        <v/>
      </c>
      <c r="C2369" s="59" t="str">
        <f t="shared" si="217"/>
        <v/>
      </c>
      <c r="D2369" s="60" t="str">
        <f t="shared" si="218"/>
        <v/>
      </c>
      <c r="E2369" s="61" t="str">
        <f>IF(A2369="","",InterestRate/VLOOKUP(PaymentFrqcy,Mapping!$A:$B,2,FALSE))</f>
        <v/>
      </c>
      <c r="F2369" s="62" t="str">
        <f>IF(A2369="","",PMT(E2369,Duration*VLOOKUP(PaymentFrqcy,Mapping!A:B,2,FALSE),LoanAmount,,VLOOKUP(PaymentsDue,Mapping!$A:$B,2,FALSE)))</f>
        <v/>
      </c>
      <c r="G2369" s="62" t="str">
        <f>IF(A2369="","",PPMT(E2369,A2369,Duration*VLOOKUP(PaymentFrqcy,Mapping!A:B,2,FALSE),LoanAmount,,VLOOKUP(PaymentsDue,Mapping!$A:$B,2,FALSE)))</f>
        <v/>
      </c>
      <c r="H2369" s="62" t="str">
        <f>IF(A2369="","",IPMT(E2369,A2369,Duration*VLOOKUP(PaymentFrqcy,Mapping!$A:$B,2,FALSE),LoanAmount,,VLOOKUP(PaymentsDue,Mapping!$A:$B,2,FALSE)))</f>
        <v/>
      </c>
      <c r="I2369" s="58" t="str">
        <f t="shared" si="219"/>
        <v/>
      </c>
      <c r="J2369" s="12" t="str">
        <f t="shared" si="220"/>
        <v/>
      </c>
      <c r="K2369" s="78" t="str">
        <f t="shared" si="221"/>
        <v/>
      </c>
    </row>
    <row r="2370" spans="1:11" x14ac:dyDescent="0.2">
      <c r="A2370" s="12" t="str">
        <f>IFERROR(IF(A2369+1&lt;=Duration*VLOOKUP(PaymentFrqcy,Mapping!A:B,2,FALSE),A2369+1,""),"")</f>
        <v/>
      </c>
      <c r="B2370" s="58" t="str">
        <f t="shared" si="222"/>
        <v/>
      </c>
      <c r="C2370" s="59" t="str">
        <f t="shared" si="217"/>
        <v/>
      </c>
      <c r="D2370" s="60" t="str">
        <f t="shared" si="218"/>
        <v/>
      </c>
      <c r="E2370" s="61" t="str">
        <f>IF(A2370="","",InterestRate/VLOOKUP(PaymentFrqcy,Mapping!$A:$B,2,FALSE))</f>
        <v/>
      </c>
      <c r="F2370" s="62" t="str">
        <f>IF(A2370="","",PMT(E2370,Duration*VLOOKUP(PaymentFrqcy,Mapping!A:B,2,FALSE),LoanAmount,,VLOOKUP(PaymentsDue,Mapping!$A:$B,2,FALSE)))</f>
        <v/>
      </c>
      <c r="G2370" s="62" t="str">
        <f>IF(A2370="","",PPMT(E2370,A2370,Duration*VLOOKUP(PaymentFrqcy,Mapping!A:B,2,FALSE),LoanAmount,,VLOOKUP(PaymentsDue,Mapping!$A:$B,2,FALSE)))</f>
        <v/>
      </c>
      <c r="H2370" s="62" t="str">
        <f>IF(A2370="","",IPMT(E2370,A2370,Duration*VLOOKUP(PaymentFrqcy,Mapping!$A:$B,2,FALSE),LoanAmount,,VLOOKUP(PaymentsDue,Mapping!$A:$B,2,FALSE)))</f>
        <v/>
      </c>
      <c r="I2370" s="58" t="str">
        <f t="shared" si="219"/>
        <v/>
      </c>
      <c r="J2370" s="12" t="str">
        <f t="shared" si="220"/>
        <v/>
      </c>
      <c r="K2370" s="78" t="str">
        <f t="shared" si="221"/>
        <v/>
      </c>
    </row>
    <row r="2371" spans="1:11" x14ac:dyDescent="0.2">
      <c r="A2371" s="12" t="str">
        <f>IFERROR(IF(A2370+1&lt;=Duration*VLOOKUP(PaymentFrqcy,Mapping!A:B,2,FALSE),A2370+1,""),"")</f>
        <v/>
      </c>
      <c r="B2371" s="58" t="str">
        <f t="shared" si="222"/>
        <v/>
      </c>
      <c r="C2371" s="59" t="str">
        <f t="shared" si="217"/>
        <v/>
      </c>
      <c r="D2371" s="60" t="str">
        <f t="shared" si="218"/>
        <v/>
      </c>
      <c r="E2371" s="61" t="str">
        <f>IF(A2371="","",InterestRate/VLOOKUP(PaymentFrqcy,Mapping!$A:$B,2,FALSE))</f>
        <v/>
      </c>
      <c r="F2371" s="62" t="str">
        <f>IF(A2371="","",PMT(E2371,Duration*VLOOKUP(PaymentFrqcy,Mapping!A:B,2,FALSE),LoanAmount,,VLOOKUP(PaymentsDue,Mapping!$A:$B,2,FALSE)))</f>
        <v/>
      </c>
      <c r="G2371" s="62" t="str">
        <f>IF(A2371="","",PPMT(E2371,A2371,Duration*VLOOKUP(PaymentFrqcy,Mapping!A:B,2,FALSE),LoanAmount,,VLOOKUP(PaymentsDue,Mapping!$A:$B,2,FALSE)))</f>
        <v/>
      </c>
      <c r="H2371" s="62" t="str">
        <f>IF(A2371="","",IPMT(E2371,A2371,Duration*VLOOKUP(PaymentFrqcy,Mapping!$A:$B,2,FALSE),LoanAmount,,VLOOKUP(PaymentsDue,Mapping!$A:$B,2,FALSE)))</f>
        <v/>
      </c>
      <c r="I2371" s="58" t="str">
        <f t="shared" si="219"/>
        <v/>
      </c>
      <c r="J2371" s="12" t="str">
        <f t="shared" si="220"/>
        <v/>
      </c>
      <c r="K2371" s="78" t="str">
        <f t="shared" si="221"/>
        <v/>
      </c>
    </row>
    <row r="2372" spans="1:11" x14ac:dyDescent="0.2">
      <c r="A2372" s="12" t="str">
        <f>IFERROR(IF(A2371+1&lt;=Duration*VLOOKUP(PaymentFrqcy,Mapping!A:B,2,FALSE),A2371+1,""),"")</f>
        <v/>
      </c>
      <c r="B2372" s="58" t="str">
        <f t="shared" si="222"/>
        <v/>
      </c>
      <c r="C2372" s="59" t="str">
        <f t="shared" si="217"/>
        <v/>
      </c>
      <c r="D2372" s="60" t="str">
        <f t="shared" si="218"/>
        <v/>
      </c>
      <c r="E2372" s="61" t="str">
        <f>IF(A2372="","",InterestRate/VLOOKUP(PaymentFrqcy,Mapping!$A:$B,2,FALSE))</f>
        <v/>
      </c>
      <c r="F2372" s="62" t="str">
        <f>IF(A2372="","",PMT(E2372,Duration*VLOOKUP(PaymentFrqcy,Mapping!A:B,2,FALSE),LoanAmount,,VLOOKUP(PaymentsDue,Mapping!$A:$B,2,FALSE)))</f>
        <v/>
      </c>
      <c r="G2372" s="62" t="str">
        <f>IF(A2372="","",PPMT(E2372,A2372,Duration*VLOOKUP(PaymentFrqcy,Mapping!A:B,2,FALSE),LoanAmount,,VLOOKUP(PaymentsDue,Mapping!$A:$B,2,FALSE)))</f>
        <v/>
      </c>
      <c r="H2372" s="62" t="str">
        <f>IF(A2372="","",IPMT(E2372,A2372,Duration*VLOOKUP(PaymentFrqcy,Mapping!$A:$B,2,FALSE),LoanAmount,,VLOOKUP(PaymentsDue,Mapping!$A:$B,2,FALSE)))</f>
        <v/>
      </c>
      <c r="I2372" s="58" t="str">
        <f t="shared" si="219"/>
        <v/>
      </c>
      <c r="J2372" s="12" t="str">
        <f t="shared" si="220"/>
        <v/>
      </c>
      <c r="K2372" s="78" t="str">
        <f t="shared" si="221"/>
        <v/>
      </c>
    </row>
    <row r="2373" spans="1:11" x14ac:dyDescent="0.2">
      <c r="A2373" s="12" t="str">
        <f>IFERROR(IF(A2372+1&lt;=Duration*VLOOKUP(PaymentFrqcy,Mapping!A:B,2,FALSE),A2372+1,""),"")</f>
        <v/>
      </c>
      <c r="B2373" s="58" t="str">
        <f t="shared" si="222"/>
        <v/>
      </c>
      <c r="C2373" s="59" t="str">
        <f t="shared" si="217"/>
        <v/>
      </c>
      <c r="D2373" s="60" t="str">
        <f t="shared" si="218"/>
        <v/>
      </c>
      <c r="E2373" s="61" t="str">
        <f>IF(A2373="","",InterestRate/VLOOKUP(PaymentFrqcy,Mapping!$A:$B,2,FALSE))</f>
        <v/>
      </c>
      <c r="F2373" s="62" t="str">
        <f>IF(A2373="","",PMT(E2373,Duration*VLOOKUP(PaymentFrqcy,Mapping!A:B,2,FALSE),LoanAmount,,VLOOKUP(PaymentsDue,Mapping!$A:$B,2,FALSE)))</f>
        <v/>
      </c>
      <c r="G2373" s="62" t="str">
        <f>IF(A2373="","",PPMT(E2373,A2373,Duration*VLOOKUP(PaymentFrqcy,Mapping!A:B,2,FALSE),LoanAmount,,VLOOKUP(PaymentsDue,Mapping!$A:$B,2,FALSE)))</f>
        <v/>
      </c>
      <c r="H2373" s="62" t="str">
        <f>IF(A2373="","",IPMT(E2373,A2373,Duration*VLOOKUP(PaymentFrqcy,Mapping!$A:$B,2,FALSE),LoanAmount,,VLOOKUP(PaymentsDue,Mapping!$A:$B,2,FALSE)))</f>
        <v/>
      </c>
      <c r="I2373" s="58" t="str">
        <f t="shared" si="219"/>
        <v/>
      </c>
      <c r="J2373" s="12" t="str">
        <f t="shared" si="220"/>
        <v/>
      </c>
      <c r="K2373" s="78" t="str">
        <f t="shared" si="221"/>
        <v/>
      </c>
    </row>
    <row r="2374" spans="1:11" x14ac:dyDescent="0.2">
      <c r="A2374" s="12" t="str">
        <f>IFERROR(IF(A2373+1&lt;=Duration*VLOOKUP(PaymentFrqcy,Mapping!A:B,2,FALSE),A2373+1,""),"")</f>
        <v/>
      </c>
      <c r="B2374" s="58" t="str">
        <f t="shared" si="222"/>
        <v/>
      </c>
      <c r="C2374" s="59" t="str">
        <f t="shared" si="217"/>
        <v/>
      </c>
      <c r="D2374" s="60" t="str">
        <f t="shared" si="218"/>
        <v/>
      </c>
      <c r="E2374" s="61" t="str">
        <f>IF(A2374="","",InterestRate/VLOOKUP(PaymentFrqcy,Mapping!$A:$B,2,FALSE))</f>
        <v/>
      </c>
      <c r="F2374" s="62" t="str">
        <f>IF(A2374="","",PMT(E2374,Duration*VLOOKUP(PaymentFrqcy,Mapping!A:B,2,FALSE),LoanAmount,,VLOOKUP(PaymentsDue,Mapping!$A:$B,2,FALSE)))</f>
        <v/>
      </c>
      <c r="G2374" s="62" t="str">
        <f>IF(A2374="","",PPMT(E2374,A2374,Duration*VLOOKUP(PaymentFrqcy,Mapping!A:B,2,FALSE),LoanAmount,,VLOOKUP(PaymentsDue,Mapping!$A:$B,2,FALSE)))</f>
        <v/>
      </c>
      <c r="H2374" s="62" t="str">
        <f>IF(A2374="","",IPMT(E2374,A2374,Duration*VLOOKUP(PaymentFrqcy,Mapping!$A:$B,2,FALSE),LoanAmount,,VLOOKUP(PaymentsDue,Mapping!$A:$B,2,FALSE)))</f>
        <v/>
      </c>
      <c r="I2374" s="58" t="str">
        <f t="shared" si="219"/>
        <v/>
      </c>
      <c r="J2374" s="12" t="str">
        <f t="shared" si="220"/>
        <v/>
      </c>
      <c r="K2374" s="78" t="str">
        <f t="shared" si="221"/>
        <v/>
      </c>
    </row>
    <row r="2375" spans="1:11" x14ac:dyDescent="0.2">
      <c r="A2375" s="12" t="str">
        <f>IFERROR(IF(A2374+1&lt;=Duration*VLOOKUP(PaymentFrqcy,Mapping!A:B,2,FALSE),A2374+1,""),"")</f>
        <v/>
      </c>
      <c r="B2375" s="58" t="str">
        <f t="shared" si="222"/>
        <v/>
      </c>
      <c r="C2375" s="59" t="str">
        <f t="shared" si="217"/>
        <v/>
      </c>
      <c r="D2375" s="60" t="str">
        <f t="shared" si="218"/>
        <v/>
      </c>
      <c r="E2375" s="61" t="str">
        <f>IF(A2375="","",InterestRate/VLOOKUP(PaymentFrqcy,Mapping!$A:$B,2,FALSE))</f>
        <v/>
      </c>
      <c r="F2375" s="62" t="str">
        <f>IF(A2375="","",PMT(E2375,Duration*VLOOKUP(PaymentFrqcy,Mapping!A:B,2,FALSE),LoanAmount,,VLOOKUP(PaymentsDue,Mapping!$A:$B,2,FALSE)))</f>
        <v/>
      </c>
      <c r="G2375" s="62" t="str">
        <f>IF(A2375="","",PPMT(E2375,A2375,Duration*VLOOKUP(PaymentFrqcy,Mapping!A:B,2,FALSE),LoanAmount,,VLOOKUP(PaymentsDue,Mapping!$A:$B,2,FALSE)))</f>
        <v/>
      </c>
      <c r="H2375" s="62" t="str">
        <f>IF(A2375="","",IPMT(E2375,A2375,Duration*VLOOKUP(PaymentFrqcy,Mapping!$A:$B,2,FALSE),LoanAmount,,VLOOKUP(PaymentsDue,Mapping!$A:$B,2,FALSE)))</f>
        <v/>
      </c>
      <c r="I2375" s="58" t="str">
        <f t="shared" si="219"/>
        <v/>
      </c>
      <c r="J2375" s="12" t="str">
        <f t="shared" si="220"/>
        <v/>
      </c>
      <c r="K2375" s="78" t="str">
        <f t="shared" si="221"/>
        <v/>
      </c>
    </row>
    <row r="2376" spans="1:11" x14ac:dyDescent="0.2">
      <c r="A2376" s="12" t="str">
        <f>IFERROR(IF(A2375+1&lt;=Duration*VLOOKUP(PaymentFrqcy,Mapping!A:B,2,FALSE),A2375+1,""),"")</f>
        <v/>
      </c>
      <c r="B2376" s="58" t="str">
        <f t="shared" si="222"/>
        <v/>
      </c>
      <c r="C2376" s="59" t="str">
        <f t="shared" si="217"/>
        <v/>
      </c>
      <c r="D2376" s="60" t="str">
        <f t="shared" si="218"/>
        <v/>
      </c>
      <c r="E2376" s="61" t="str">
        <f>IF(A2376="","",InterestRate/VLOOKUP(PaymentFrqcy,Mapping!$A:$B,2,FALSE))</f>
        <v/>
      </c>
      <c r="F2376" s="62" t="str">
        <f>IF(A2376="","",PMT(E2376,Duration*VLOOKUP(PaymentFrqcy,Mapping!A:B,2,FALSE),LoanAmount,,VLOOKUP(PaymentsDue,Mapping!$A:$B,2,FALSE)))</f>
        <v/>
      </c>
      <c r="G2376" s="62" t="str">
        <f>IF(A2376="","",PPMT(E2376,A2376,Duration*VLOOKUP(PaymentFrqcy,Mapping!A:B,2,FALSE),LoanAmount,,VLOOKUP(PaymentsDue,Mapping!$A:$B,2,FALSE)))</f>
        <v/>
      </c>
      <c r="H2376" s="62" t="str">
        <f>IF(A2376="","",IPMT(E2376,A2376,Duration*VLOOKUP(PaymentFrqcy,Mapping!$A:$B,2,FALSE),LoanAmount,,VLOOKUP(PaymentsDue,Mapping!$A:$B,2,FALSE)))</f>
        <v/>
      </c>
      <c r="I2376" s="58" t="str">
        <f t="shared" si="219"/>
        <v/>
      </c>
      <c r="J2376" s="12" t="str">
        <f t="shared" si="220"/>
        <v/>
      </c>
      <c r="K2376" s="78" t="str">
        <f t="shared" si="221"/>
        <v/>
      </c>
    </row>
    <row r="2377" spans="1:11" x14ac:dyDescent="0.2">
      <c r="A2377" s="12" t="str">
        <f>IFERROR(IF(A2376+1&lt;=Duration*VLOOKUP(PaymentFrqcy,Mapping!A:B,2,FALSE),A2376+1,""),"")</f>
        <v/>
      </c>
      <c r="B2377" s="58" t="str">
        <f t="shared" si="222"/>
        <v/>
      </c>
      <c r="C2377" s="59" t="str">
        <f t="shared" si="217"/>
        <v/>
      </c>
      <c r="D2377" s="60" t="str">
        <f t="shared" si="218"/>
        <v/>
      </c>
      <c r="E2377" s="61" t="str">
        <f>IF(A2377="","",InterestRate/VLOOKUP(PaymentFrqcy,Mapping!$A:$B,2,FALSE))</f>
        <v/>
      </c>
      <c r="F2377" s="62" t="str">
        <f>IF(A2377="","",PMT(E2377,Duration*VLOOKUP(PaymentFrqcy,Mapping!A:B,2,FALSE),LoanAmount,,VLOOKUP(PaymentsDue,Mapping!$A:$B,2,FALSE)))</f>
        <v/>
      </c>
      <c r="G2377" s="62" t="str">
        <f>IF(A2377="","",PPMT(E2377,A2377,Duration*VLOOKUP(PaymentFrqcy,Mapping!A:B,2,FALSE),LoanAmount,,VLOOKUP(PaymentsDue,Mapping!$A:$B,2,FALSE)))</f>
        <v/>
      </c>
      <c r="H2377" s="62" t="str">
        <f>IF(A2377="","",IPMT(E2377,A2377,Duration*VLOOKUP(PaymentFrqcy,Mapping!$A:$B,2,FALSE),LoanAmount,,VLOOKUP(PaymentsDue,Mapping!$A:$B,2,FALSE)))</f>
        <v/>
      </c>
      <c r="I2377" s="58" t="str">
        <f t="shared" si="219"/>
        <v/>
      </c>
      <c r="J2377" s="12" t="str">
        <f t="shared" si="220"/>
        <v/>
      </c>
      <c r="K2377" s="78" t="str">
        <f t="shared" si="221"/>
        <v/>
      </c>
    </row>
    <row r="2378" spans="1:11" x14ac:dyDescent="0.2">
      <c r="A2378" s="12" t="str">
        <f>IFERROR(IF(A2377+1&lt;=Duration*VLOOKUP(PaymentFrqcy,Mapping!A:B,2,FALSE),A2377+1,""),"")</f>
        <v/>
      </c>
      <c r="B2378" s="58" t="str">
        <f t="shared" si="222"/>
        <v/>
      </c>
      <c r="C2378" s="59" t="str">
        <f t="shared" si="217"/>
        <v/>
      </c>
      <c r="D2378" s="60" t="str">
        <f t="shared" si="218"/>
        <v/>
      </c>
      <c r="E2378" s="61" t="str">
        <f>IF(A2378="","",InterestRate/VLOOKUP(PaymentFrqcy,Mapping!$A:$B,2,FALSE))</f>
        <v/>
      </c>
      <c r="F2378" s="62" t="str">
        <f>IF(A2378="","",PMT(E2378,Duration*VLOOKUP(PaymentFrqcy,Mapping!A:B,2,FALSE),LoanAmount,,VLOOKUP(PaymentsDue,Mapping!$A:$B,2,FALSE)))</f>
        <v/>
      </c>
      <c r="G2378" s="62" t="str">
        <f>IF(A2378="","",PPMT(E2378,A2378,Duration*VLOOKUP(PaymentFrqcy,Mapping!A:B,2,FALSE),LoanAmount,,VLOOKUP(PaymentsDue,Mapping!$A:$B,2,FALSE)))</f>
        <v/>
      </c>
      <c r="H2378" s="62" t="str">
        <f>IF(A2378="","",IPMT(E2378,A2378,Duration*VLOOKUP(PaymentFrqcy,Mapping!$A:$B,2,FALSE),LoanAmount,,VLOOKUP(PaymentsDue,Mapping!$A:$B,2,FALSE)))</f>
        <v/>
      </c>
      <c r="I2378" s="58" t="str">
        <f t="shared" si="219"/>
        <v/>
      </c>
      <c r="J2378" s="12" t="str">
        <f t="shared" si="220"/>
        <v/>
      </c>
      <c r="K2378" s="78" t="str">
        <f t="shared" si="221"/>
        <v/>
      </c>
    </row>
    <row r="2379" spans="1:11" x14ac:dyDescent="0.2">
      <c r="A2379" s="12" t="str">
        <f>IFERROR(IF(A2378+1&lt;=Duration*VLOOKUP(PaymentFrqcy,Mapping!A:B,2,FALSE),A2378+1,""),"")</f>
        <v/>
      </c>
      <c r="B2379" s="58" t="str">
        <f t="shared" si="222"/>
        <v/>
      </c>
      <c r="C2379" s="59" t="str">
        <f t="shared" si="217"/>
        <v/>
      </c>
      <c r="D2379" s="60" t="str">
        <f t="shared" si="218"/>
        <v/>
      </c>
      <c r="E2379" s="61" t="str">
        <f>IF(A2379="","",InterestRate/VLOOKUP(PaymentFrqcy,Mapping!$A:$B,2,FALSE))</f>
        <v/>
      </c>
      <c r="F2379" s="62" t="str">
        <f>IF(A2379="","",PMT(E2379,Duration*VLOOKUP(PaymentFrqcy,Mapping!A:B,2,FALSE),LoanAmount,,VLOOKUP(PaymentsDue,Mapping!$A:$B,2,FALSE)))</f>
        <v/>
      </c>
      <c r="G2379" s="62" t="str">
        <f>IF(A2379="","",PPMT(E2379,A2379,Duration*VLOOKUP(PaymentFrqcy,Mapping!A:B,2,FALSE),LoanAmount,,VLOOKUP(PaymentsDue,Mapping!$A:$B,2,FALSE)))</f>
        <v/>
      </c>
      <c r="H2379" s="62" t="str">
        <f>IF(A2379="","",IPMT(E2379,A2379,Duration*VLOOKUP(PaymentFrqcy,Mapping!$A:$B,2,FALSE),LoanAmount,,VLOOKUP(PaymentsDue,Mapping!$A:$B,2,FALSE)))</f>
        <v/>
      </c>
      <c r="I2379" s="58" t="str">
        <f t="shared" si="219"/>
        <v/>
      </c>
      <c r="J2379" s="12" t="str">
        <f t="shared" si="220"/>
        <v/>
      </c>
      <c r="K2379" s="78" t="str">
        <f t="shared" si="221"/>
        <v/>
      </c>
    </row>
    <row r="2380" spans="1:11" x14ac:dyDescent="0.2">
      <c r="A2380" s="12" t="str">
        <f>IFERROR(IF(A2379+1&lt;=Duration*VLOOKUP(PaymentFrqcy,Mapping!A:B,2,FALSE),A2379+1,""),"")</f>
        <v/>
      </c>
      <c r="B2380" s="58" t="str">
        <f t="shared" si="222"/>
        <v/>
      </c>
      <c r="C2380" s="59" t="str">
        <f t="shared" si="217"/>
        <v/>
      </c>
      <c r="D2380" s="60" t="str">
        <f t="shared" si="218"/>
        <v/>
      </c>
      <c r="E2380" s="61" t="str">
        <f>IF(A2380="","",InterestRate/VLOOKUP(PaymentFrqcy,Mapping!$A:$B,2,FALSE))</f>
        <v/>
      </c>
      <c r="F2380" s="62" t="str">
        <f>IF(A2380="","",PMT(E2380,Duration*VLOOKUP(PaymentFrqcy,Mapping!A:B,2,FALSE),LoanAmount,,VLOOKUP(PaymentsDue,Mapping!$A:$B,2,FALSE)))</f>
        <v/>
      </c>
      <c r="G2380" s="62" t="str">
        <f>IF(A2380="","",PPMT(E2380,A2380,Duration*VLOOKUP(PaymentFrqcy,Mapping!A:B,2,FALSE),LoanAmount,,VLOOKUP(PaymentsDue,Mapping!$A:$B,2,FALSE)))</f>
        <v/>
      </c>
      <c r="H2380" s="62" t="str">
        <f>IF(A2380="","",IPMT(E2380,A2380,Duration*VLOOKUP(PaymentFrqcy,Mapping!$A:$B,2,FALSE),LoanAmount,,VLOOKUP(PaymentsDue,Mapping!$A:$B,2,FALSE)))</f>
        <v/>
      </c>
      <c r="I2380" s="58" t="str">
        <f t="shared" si="219"/>
        <v/>
      </c>
      <c r="J2380" s="12" t="str">
        <f t="shared" si="220"/>
        <v/>
      </c>
      <c r="K2380" s="78" t="str">
        <f t="shared" si="221"/>
        <v/>
      </c>
    </row>
    <row r="2381" spans="1:11" x14ac:dyDescent="0.2">
      <c r="A2381" s="12" t="str">
        <f>IFERROR(IF(A2380+1&lt;=Duration*VLOOKUP(PaymentFrqcy,Mapping!A:B,2,FALSE),A2380+1,""),"")</f>
        <v/>
      </c>
      <c r="B2381" s="58" t="str">
        <f t="shared" si="222"/>
        <v/>
      </c>
      <c r="C2381" s="59" t="str">
        <f t="shared" si="217"/>
        <v/>
      </c>
      <c r="D2381" s="60" t="str">
        <f t="shared" si="218"/>
        <v/>
      </c>
      <c r="E2381" s="61" t="str">
        <f>IF(A2381="","",InterestRate/VLOOKUP(PaymentFrqcy,Mapping!$A:$B,2,FALSE))</f>
        <v/>
      </c>
      <c r="F2381" s="62" t="str">
        <f>IF(A2381="","",PMT(E2381,Duration*VLOOKUP(PaymentFrqcy,Mapping!A:B,2,FALSE),LoanAmount,,VLOOKUP(PaymentsDue,Mapping!$A:$B,2,FALSE)))</f>
        <v/>
      </c>
      <c r="G2381" s="62" t="str">
        <f>IF(A2381="","",PPMT(E2381,A2381,Duration*VLOOKUP(PaymentFrqcy,Mapping!A:B,2,FALSE),LoanAmount,,VLOOKUP(PaymentsDue,Mapping!$A:$B,2,FALSE)))</f>
        <v/>
      </c>
      <c r="H2381" s="62" t="str">
        <f>IF(A2381="","",IPMT(E2381,A2381,Duration*VLOOKUP(PaymentFrqcy,Mapping!$A:$B,2,FALSE),LoanAmount,,VLOOKUP(PaymentsDue,Mapping!$A:$B,2,FALSE)))</f>
        <v/>
      </c>
      <c r="I2381" s="58" t="str">
        <f t="shared" si="219"/>
        <v/>
      </c>
      <c r="J2381" s="12" t="str">
        <f t="shared" si="220"/>
        <v/>
      </c>
      <c r="K2381" s="78" t="str">
        <f t="shared" si="221"/>
        <v/>
      </c>
    </row>
    <row r="2382" spans="1:11" x14ac:dyDescent="0.2">
      <c r="A2382" s="12" t="str">
        <f>IFERROR(IF(A2381+1&lt;=Duration*VLOOKUP(PaymentFrqcy,Mapping!A:B,2,FALSE),A2381+1,""),"")</f>
        <v/>
      </c>
      <c r="B2382" s="58" t="str">
        <f t="shared" si="222"/>
        <v/>
      </c>
      <c r="C2382" s="59" t="str">
        <f t="shared" si="217"/>
        <v/>
      </c>
      <c r="D2382" s="60" t="str">
        <f t="shared" si="218"/>
        <v/>
      </c>
      <c r="E2382" s="61" t="str">
        <f>IF(A2382="","",InterestRate/VLOOKUP(PaymentFrqcy,Mapping!$A:$B,2,FALSE))</f>
        <v/>
      </c>
      <c r="F2382" s="62" t="str">
        <f>IF(A2382="","",PMT(E2382,Duration*VLOOKUP(PaymentFrqcy,Mapping!A:B,2,FALSE),LoanAmount,,VLOOKUP(PaymentsDue,Mapping!$A:$B,2,FALSE)))</f>
        <v/>
      </c>
      <c r="G2382" s="62" t="str">
        <f>IF(A2382="","",PPMT(E2382,A2382,Duration*VLOOKUP(PaymentFrqcy,Mapping!A:B,2,FALSE),LoanAmount,,VLOOKUP(PaymentsDue,Mapping!$A:$B,2,FALSE)))</f>
        <v/>
      </c>
      <c r="H2382" s="62" t="str">
        <f>IF(A2382="","",IPMT(E2382,A2382,Duration*VLOOKUP(PaymentFrqcy,Mapping!$A:$B,2,FALSE),LoanAmount,,VLOOKUP(PaymentsDue,Mapping!$A:$B,2,FALSE)))</f>
        <v/>
      </c>
      <c r="I2382" s="58" t="str">
        <f t="shared" si="219"/>
        <v/>
      </c>
      <c r="J2382" s="12" t="str">
        <f t="shared" si="220"/>
        <v/>
      </c>
      <c r="K2382" s="78" t="str">
        <f t="shared" si="221"/>
        <v/>
      </c>
    </row>
    <row r="2383" spans="1:11" x14ac:dyDescent="0.2">
      <c r="A2383" s="12" t="str">
        <f>IFERROR(IF(A2382+1&lt;=Duration*VLOOKUP(PaymentFrqcy,Mapping!A:B,2,FALSE),A2382+1,""),"")</f>
        <v/>
      </c>
      <c r="B2383" s="58" t="str">
        <f t="shared" si="222"/>
        <v/>
      </c>
      <c r="C2383" s="59" t="str">
        <f t="shared" si="217"/>
        <v/>
      </c>
      <c r="D2383" s="60" t="str">
        <f t="shared" si="218"/>
        <v/>
      </c>
      <c r="E2383" s="61" t="str">
        <f>IF(A2383="","",InterestRate/VLOOKUP(PaymentFrqcy,Mapping!$A:$B,2,FALSE))</f>
        <v/>
      </c>
      <c r="F2383" s="62" t="str">
        <f>IF(A2383="","",PMT(E2383,Duration*VLOOKUP(PaymentFrqcy,Mapping!A:B,2,FALSE),LoanAmount,,VLOOKUP(PaymentsDue,Mapping!$A:$B,2,FALSE)))</f>
        <v/>
      </c>
      <c r="G2383" s="62" t="str">
        <f>IF(A2383="","",PPMT(E2383,A2383,Duration*VLOOKUP(PaymentFrqcy,Mapping!A:B,2,FALSE),LoanAmount,,VLOOKUP(PaymentsDue,Mapping!$A:$B,2,FALSE)))</f>
        <v/>
      </c>
      <c r="H2383" s="62" t="str">
        <f>IF(A2383="","",IPMT(E2383,A2383,Duration*VLOOKUP(PaymentFrqcy,Mapping!$A:$B,2,FALSE),LoanAmount,,VLOOKUP(PaymentsDue,Mapping!$A:$B,2,FALSE)))</f>
        <v/>
      </c>
      <c r="I2383" s="58" t="str">
        <f t="shared" si="219"/>
        <v/>
      </c>
      <c r="J2383" s="12" t="str">
        <f t="shared" si="220"/>
        <v/>
      </c>
      <c r="K2383" s="78" t="str">
        <f t="shared" si="221"/>
        <v/>
      </c>
    </row>
    <row r="2384" spans="1:11" x14ac:dyDescent="0.2">
      <c r="A2384" s="12" t="str">
        <f>IFERROR(IF(A2383+1&lt;=Duration*VLOOKUP(PaymentFrqcy,Mapping!A:B,2,FALSE),A2383+1,""),"")</f>
        <v/>
      </c>
      <c r="B2384" s="58" t="str">
        <f t="shared" si="222"/>
        <v/>
      </c>
      <c r="C2384" s="59" t="str">
        <f t="shared" si="217"/>
        <v/>
      </c>
      <c r="D2384" s="60" t="str">
        <f t="shared" si="218"/>
        <v/>
      </c>
      <c r="E2384" s="61" t="str">
        <f>IF(A2384="","",InterestRate/VLOOKUP(PaymentFrqcy,Mapping!$A:$B,2,FALSE))</f>
        <v/>
      </c>
      <c r="F2384" s="62" t="str">
        <f>IF(A2384="","",PMT(E2384,Duration*VLOOKUP(PaymentFrqcy,Mapping!A:B,2,FALSE),LoanAmount,,VLOOKUP(PaymentsDue,Mapping!$A:$B,2,FALSE)))</f>
        <v/>
      </c>
      <c r="G2384" s="62" t="str">
        <f>IF(A2384="","",PPMT(E2384,A2384,Duration*VLOOKUP(PaymentFrqcy,Mapping!A:B,2,FALSE),LoanAmount,,VLOOKUP(PaymentsDue,Mapping!$A:$B,2,FALSE)))</f>
        <v/>
      </c>
      <c r="H2384" s="62" t="str">
        <f>IF(A2384="","",IPMT(E2384,A2384,Duration*VLOOKUP(PaymentFrqcy,Mapping!$A:$B,2,FALSE),LoanAmount,,VLOOKUP(PaymentsDue,Mapping!$A:$B,2,FALSE)))</f>
        <v/>
      </c>
      <c r="I2384" s="58" t="str">
        <f t="shared" si="219"/>
        <v/>
      </c>
      <c r="J2384" s="12" t="str">
        <f t="shared" si="220"/>
        <v/>
      </c>
      <c r="K2384" s="78" t="str">
        <f t="shared" si="221"/>
        <v/>
      </c>
    </row>
    <row r="2385" spans="1:11" x14ac:dyDescent="0.2">
      <c r="A2385" s="12" t="str">
        <f>IFERROR(IF(A2384+1&lt;=Duration*VLOOKUP(PaymentFrqcy,Mapping!A:B,2,FALSE),A2384+1,""),"")</f>
        <v/>
      </c>
      <c r="B2385" s="58" t="str">
        <f t="shared" si="222"/>
        <v/>
      </c>
      <c r="C2385" s="59" t="str">
        <f t="shared" si="217"/>
        <v/>
      </c>
      <c r="D2385" s="60" t="str">
        <f t="shared" si="218"/>
        <v/>
      </c>
      <c r="E2385" s="61" t="str">
        <f>IF(A2385="","",InterestRate/VLOOKUP(PaymentFrqcy,Mapping!$A:$B,2,FALSE))</f>
        <v/>
      </c>
      <c r="F2385" s="62" t="str">
        <f>IF(A2385="","",PMT(E2385,Duration*VLOOKUP(PaymentFrqcy,Mapping!A:B,2,FALSE),LoanAmount,,VLOOKUP(PaymentsDue,Mapping!$A:$B,2,FALSE)))</f>
        <v/>
      </c>
      <c r="G2385" s="62" t="str">
        <f>IF(A2385="","",PPMT(E2385,A2385,Duration*VLOOKUP(PaymentFrqcy,Mapping!A:B,2,FALSE),LoanAmount,,VLOOKUP(PaymentsDue,Mapping!$A:$B,2,FALSE)))</f>
        <v/>
      </c>
      <c r="H2385" s="62" t="str">
        <f>IF(A2385="","",IPMT(E2385,A2385,Duration*VLOOKUP(PaymentFrqcy,Mapping!$A:$B,2,FALSE),LoanAmount,,VLOOKUP(PaymentsDue,Mapping!$A:$B,2,FALSE)))</f>
        <v/>
      </c>
      <c r="I2385" s="58" t="str">
        <f t="shared" si="219"/>
        <v/>
      </c>
      <c r="J2385" s="12" t="str">
        <f t="shared" si="220"/>
        <v/>
      </c>
      <c r="K2385" s="78" t="str">
        <f t="shared" si="221"/>
        <v/>
      </c>
    </row>
    <row r="2386" spans="1:11" x14ac:dyDescent="0.2">
      <c r="A2386" s="12" t="str">
        <f>IFERROR(IF(A2385+1&lt;=Duration*VLOOKUP(PaymentFrqcy,Mapping!A:B,2,FALSE),A2385+1,""),"")</f>
        <v/>
      </c>
      <c r="B2386" s="58" t="str">
        <f t="shared" si="222"/>
        <v/>
      </c>
      <c r="C2386" s="59" t="str">
        <f t="shared" si="217"/>
        <v/>
      </c>
      <c r="D2386" s="60" t="str">
        <f t="shared" si="218"/>
        <v/>
      </c>
      <c r="E2386" s="61" t="str">
        <f>IF(A2386="","",InterestRate/VLOOKUP(PaymentFrqcy,Mapping!$A:$B,2,FALSE))</f>
        <v/>
      </c>
      <c r="F2386" s="62" t="str">
        <f>IF(A2386="","",PMT(E2386,Duration*VLOOKUP(PaymentFrqcy,Mapping!A:B,2,FALSE),LoanAmount,,VLOOKUP(PaymentsDue,Mapping!$A:$B,2,FALSE)))</f>
        <v/>
      </c>
      <c r="G2386" s="62" t="str">
        <f>IF(A2386="","",PPMT(E2386,A2386,Duration*VLOOKUP(PaymentFrqcy,Mapping!A:B,2,FALSE),LoanAmount,,VLOOKUP(PaymentsDue,Mapping!$A:$B,2,FALSE)))</f>
        <v/>
      </c>
      <c r="H2386" s="62" t="str">
        <f>IF(A2386="","",IPMT(E2386,A2386,Duration*VLOOKUP(PaymentFrqcy,Mapping!$A:$B,2,FALSE),LoanAmount,,VLOOKUP(PaymentsDue,Mapping!$A:$B,2,FALSE)))</f>
        <v/>
      </c>
      <c r="I2386" s="58" t="str">
        <f t="shared" si="219"/>
        <v/>
      </c>
      <c r="J2386" s="12" t="str">
        <f t="shared" si="220"/>
        <v/>
      </c>
      <c r="K2386" s="78" t="str">
        <f t="shared" si="221"/>
        <v/>
      </c>
    </row>
    <row r="2387" spans="1:11" x14ac:dyDescent="0.2">
      <c r="A2387" s="12" t="str">
        <f>IFERROR(IF(A2386+1&lt;=Duration*VLOOKUP(PaymentFrqcy,Mapping!A:B,2,FALSE),A2386+1,""),"")</f>
        <v/>
      </c>
      <c r="B2387" s="58" t="str">
        <f t="shared" si="222"/>
        <v/>
      </c>
      <c r="C2387" s="59" t="str">
        <f t="shared" si="217"/>
        <v/>
      </c>
      <c r="D2387" s="60" t="str">
        <f t="shared" si="218"/>
        <v/>
      </c>
      <c r="E2387" s="61" t="str">
        <f>IF(A2387="","",InterestRate/VLOOKUP(PaymentFrqcy,Mapping!$A:$B,2,FALSE))</f>
        <v/>
      </c>
      <c r="F2387" s="62" t="str">
        <f>IF(A2387="","",PMT(E2387,Duration*VLOOKUP(PaymentFrqcy,Mapping!A:B,2,FALSE),LoanAmount,,VLOOKUP(PaymentsDue,Mapping!$A:$B,2,FALSE)))</f>
        <v/>
      </c>
      <c r="G2387" s="62" t="str">
        <f>IF(A2387="","",PPMT(E2387,A2387,Duration*VLOOKUP(PaymentFrqcy,Mapping!A:B,2,FALSE),LoanAmount,,VLOOKUP(PaymentsDue,Mapping!$A:$B,2,FALSE)))</f>
        <v/>
      </c>
      <c r="H2387" s="62" t="str">
        <f>IF(A2387="","",IPMT(E2387,A2387,Duration*VLOOKUP(PaymentFrqcy,Mapping!$A:$B,2,FALSE),LoanAmount,,VLOOKUP(PaymentsDue,Mapping!$A:$B,2,FALSE)))</f>
        <v/>
      </c>
      <c r="I2387" s="58" t="str">
        <f t="shared" si="219"/>
        <v/>
      </c>
      <c r="J2387" s="12" t="str">
        <f t="shared" si="220"/>
        <v/>
      </c>
      <c r="K2387" s="78" t="str">
        <f t="shared" si="221"/>
        <v/>
      </c>
    </row>
    <row r="2388" spans="1:11" x14ac:dyDescent="0.2">
      <c r="A2388" s="12" t="str">
        <f>IFERROR(IF(A2387+1&lt;=Duration*VLOOKUP(PaymentFrqcy,Mapping!A:B,2,FALSE),A2387+1,""),"")</f>
        <v/>
      </c>
      <c r="B2388" s="58" t="str">
        <f t="shared" si="222"/>
        <v/>
      </c>
      <c r="C2388" s="59" t="str">
        <f t="shared" si="217"/>
        <v/>
      </c>
      <c r="D2388" s="60" t="str">
        <f t="shared" si="218"/>
        <v/>
      </c>
      <c r="E2388" s="61" t="str">
        <f>IF(A2388="","",InterestRate/VLOOKUP(PaymentFrqcy,Mapping!$A:$B,2,FALSE))</f>
        <v/>
      </c>
      <c r="F2388" s="62" t="str">
        <f>IF(A2388="","",PMT(E2388,Duration*VLOOKUP(PaymentFrqcy,Mapping!A:B,2,FALSE),LoanAmount,,VLOOKUP(PaymentsDue,Mapping!$A:$B,2,FALSE)))</f>
        <v/>
      </c>
      <c r="G2388" s="62" t="str">
        <f>IF(A2388="","",PPMT(E2388,A2388,Duration*VLOOKUP(PaymentFrqcy,Mapping!A:B,2,FALSE),LoanAmount,,VLOOKUP(PaymentsDue,Mapping!$A:$B,2,FALSE)))</f>
        <v/>
      </c>
      <c r="H2388" s="62" t="str">
        <f>IF(A2388="","",IPMT(E2388,A2388,Duration*VLOOKUP(PaymentFrqcy,Mapping!$A:$B,2,FALSE),LoanAmount,,VLOOKUP(PaymentsDue,Mapping!$A:$B,2,FALSE)))</f>
        <v/>
      </c>
      <c r="I2388" s="58" t="str">
        <f t="shared" si="219"/>
        <v/>
      </c>
      <c r="J2388" s="12" t="str">
        <f t="shared" si="220"/>
        <v/>
      </c>
      <c r="K2388" s="78" t="str">
        <f t="shared" si="221"/>
        <v/>
      </c>
    </row>
    <row r="2389" spans="1:11" x14ac:dyDescent="0.2">
      <c r="A2389" s="12" t="str">
        <f>IFERROR(IF(A2388+1&lt;=Duration*VLOOKUP(PaymentFrqcy,Mapping!A:B,2,FALSE),A2388+1,""),"")</f>
        <v/>
      </c>
      <c r="B2389" s="58" t="str">
        <f t="shared" si="222"/>
        <v/>
      </c>
      <c r="C2389" s="59" t="str">
        <f t="shared" si="217"/>
        <v/>
      </c>
      <c r="D2389" s="60" t="str">
        <f t="shared" si="218"/>
        <v/>
      </c>
      <c r="E2389" s="61" t="str">
        <f>IF(A2389="","",InterestRate/VLOOKUP(PaymentFrqcy,Mapping!$A:$B,2,FALSE))</f>
        <v/>
      </c>
      <c r="F2389" s="62" t="str">
        <f>IF(A2389="","",PMT(E2389,Duration*VLOOKUP(PaymentFrqcy,Mapping!A:B,2,FALSE),LoanAmount,,VLOOKUP(PaymentsDue,Mapping!$A:$B,2,FALSE)))</f>
        <v/>
      </c>
      <c r="G2389" s="62" t="str">
        <f>IF(A2389="","",PPMT(E2389,A2389,Duration*VLOOKUP(PaymentFrqcy,Mapping!A:B,2,FALSE),LoanAmount,,VLOOKUP(PaymentsDue,Mapping!$A:$B,2,FALSE)))</f>
        <v/>
      </c>
      <c r="H2389" s="62" t="str">
        <f>IF(A2389="","",IPMT(E2389,A2389,Duration*VLOOKUP(PaymentFrqcy,Mapping!$A:$B,2,FALSE),LoanAmount,,VLOOKUP(PaymentsDue,Mapping!$A:$B,2,FALSE)))</f>
        <v/>
      </c>
      <c r="I2389" s="58" t="str">
        <f t="shared" si="219"/>
        <v/>
      </c>
      <c r="J2389" s="12" t="str">
        <f t="shared" si="220"/>
        <v/>
      </c>
      <c r="K2389" s="78" t="str">
        <f t="shared" si="221"/>
        <v/>
      </c>
    </row>
    <row r="2390" spans="1:11" x14ac:dyDescent="0.2">
      <c r="A2390" s="12" t="str">
        <f>IFERROR(IF(A2389+1&lt;=Duration*VLOOKUP(PaymentFrqcy,Mapping!A:B,2,FALSE),A2389+1,""),"")</f>
        <v/>
      </c>
      <c r="B2390" s="58" t="str">
        <f t="shared" si="222"/>
        <v/>
      </c>
      <c r="C2390" s="59" t="str">
        <f t="shared" si="217"/>
        <v/>
      </c>
      <c r="D2390" s="60" t="str">
        <f t="shared" si="218"/>
        <v/>
      </c>
      <c r="E2390" s="61" t="str">
        <f>IF(A2390="","",InterestRate/VLOOKUP(PaymentFrqcy,Mapping!$A:$B,2,FALSE))</f>
        <v/>
      </c>
      <c r="F2390" s="62" t="str">
        <f>IF(A2390="","",PMT(E2390,Duration*VLOOKUP(PaymentFrqcy,Mapping!A:B,2,FALSE),LoanAmount,,VLOOKUP(PaymentsDue,Mapping!$A:$B,2,FALSE)))</f>
        <v/>
      </c>
      <c r="G2390" s="62" t="str">
        <f>IF(A2390="","",PPMT(E2390,A2390,Duration*VLOOKUP(PaymentFrqcy,Mapping!A:B,2,FALSE),LoanAmount,,VLOOKUP(PaymentsDue,Mapping!$A:$B,2,FALSE)))</f>
        <v/>
      </c>
      <c r="H2390" s="62" t="str">
        <f>IF(A2390="","",IPMT(E2390,A2390,Duration*VLOOKUP(PaymentFrqcy,Mapping!$A:$B,2,FALSE),LoanAmount,,VLOOKUP(PaymentsDue,Mapping!$A:$B,2,FALSE)))</f>
        <v/>
      </c>
      <c r="I2390" s="58" t="str">
        <f t="shared" si="219"/>
        <v/>
      </c>
      <c r="J2390" s="12" t="str">
        <f t="shared" si="220"/>
        <v/>
      </c>
      <c r="K2390" s="78" t="str">
        <f t="shared" si="221"/>
        <v/>
      </c>
    </row>
    <row r="2391" spans="1:11" x14ac:dyDescent="0.2">
      <c r="A2391" s="12" t="str">
        <f>IFERROR(IF(A2390+1&lt;=Duration*VLOOKUP(PaymentFrqcy,Mapping!A:B,2,FALSE),A2390+1,""),"")</f>
        <v/>
      </c>
      <c r="B2391" s="58" t="str">
        <f t="shared" si="222"/>
        <v/>
      </c>
      <c r="C2391" s="59" t="str">
        <f t="shared" si="217"/>
        <v/>
      </c>
      <c r="D2391" s="60" t="str">
        <f t="shared" si="218"/>
        <v/>
      </c>
      <c r="E2391" s="61" t="str">
        <f>IF(A2391="","",InterestRate/VLOOKUP(PaymentFrqcy,Mapping!$A:$B,2,FALSE))</f>
        <v/>
      </c>
      <c r="F2391" s="62" t="str">
        <f>IF(A2391="","",PMT(E2391,Duration*VLOOKUP(PaymentFrqcy,Mapping!A:B,2,FALSE),LoanAmount,,VLOOKUP(PaymentsDue,Mapping!$A:$B,2,FALSE)))</f>
        <v/>
      </c>
      <c r="G2391" s="62" t="str">
        <f>IF(A2391="","",PPMT(E2391,A2391,Duration*VLOOKUP(PaymentFrqcy,Mapping!A:B,2,FALSE),LoanAmount,,VLOOKUP(PaymentsDue,Mapping!$A:$B,2,FALSE)))</f>
        <v/>
      </c>
      <c r="H2391" s="62" t="str">
        <f>IF(A2391="","",IPMT(E2391,A2391,Duration*VLOOKUP(PaymentFrqcy,Mapping!$A:$B,2,FALSE),LoanAmount,,VLOOKUP(PaymentsDue,Mapping!$A:$B,2,FALSE)))</f>
        <v/>
      </c>
      <c r="I2391" s="58" t="str">
        <f t="shared" si="219"/>
        <v/>
      </c>
      <c r="J2391" s="12" t="str">
        <f t="shared" si="220"/>
        <v/>
      </c>
      <c r="K2391" s="78" t="str">
        <f t="shared" si="221"/>
        <v/>
      </c>
    </row>
    <row r="2392" spans="1:11" x14ac:dyDescent="0.2">
      <c r="A2392" s="12" t="str">
        <f>IFERROR(IF(A2391+1&lt;=Duration*VLOOKUP(PaymentFrqcy,Mapping!A:B,2,FALSE),A2391+1,""),"")</f>
        <v/>
      </c>
      <c r="B2392" s="58" t="str">
        <f t="shared" si="222"/>
        <v/>
      </c>
      <c r="C2392" s="59" t="str">
        <f t="shared" si="217"/>
        <v/>
      </c>
      <c r="D2392" s="60" t="str">
        <f t="shared" si="218"/>
        <v/>
      </c>
      <c r="E2392" s="61" t="str">
        <f>IF(A2392="","",InterestRate/VLOOKUP(PaymentFrqcy,Mapping!$A:$B,2,FALSE))</f>
        <v/>
      </c>
      <c r="F2392" s="62" t="str">
        <f>IF(A2392="","",PMT(E2392,Duration*VLOOKUP(PaymentFrqcy,Mapping!A:B,2,FALSE),LoanAmount,,VLOOKUP(PaymentsDue,Mapping!$A:$B,2,FALSE)))</f>
        <v/>
      </c>
      <c r="G2392" s="62" t="str">
        <f>IF(A2392="","",PPMT(E2392,A2392,Duration*VLOOKUP(PaymentFrqcy,Mapping!A:B,2,FALSE),LoanAmount,,VLOOKUP(PaymentsDue,Mapping!$A:$B,2,FALSE)))</f>
        <v/>
      </c>
      <c r="H2392" s="62" t="str">
        <f>IF(A2392="","",IPMT(E2392,A2392,Duration*VLOOKUP(PaymentFrqcy,Mapping!$A:$B,2,FALSE),LoanAmount,,VLOOKUP(PaymentsDue,Mapping!$A:$B,2,FALSE)))</f>
        <v/>
      </c>
      <c r="I2392" s="58" t="str">
        <f t="shared" si="219"/>
        <v/>
      </c>
      <c r="J2392" s="12" t="str">
        <f t="shared" si="220"/>
        <v/>
      </c>
      <c r="K2392" s="78" t="str">
        <f t="shared" si="221"/>
        <v/>
      </c>
    </row>
    <row r="2393" spans="1:11" x14ac:dyDescent="0.2">
      <c r="A2393" s="12" t="str">
        <f>IFERROR(IF(A2392+1&lt;=Duration*VLOOKUP(PaymentFrqcy,Mapping!A:B,2,FALSE),A2392+1,""),"")</f>
        <v/>
      </c>
      <c r="B2393" s="58" t="str">
        <f t="shared" si="222"/>
        <v/>
      </c>
      <c r="C2393" s="59" t="str">
        <f t="shared" si="217"/>
        <v/>
      </c>
      <c r="D2393" s="60" t="str">
        <f t="shared" si="218"/>
        <v/>
      </c>
      <c r="E2393" s="61" t="str">
        <f>IF(A2393="","",InterestRate/VLOOKUP(PaymentFrqcy,Mapping!$A:$B,2,FALSE))</f>
        <v/>
      </c>
      <c r="F2393" s="62" t="str">
        <f>IF(A2393="","",PMT(E2393,Duration*VLOOKUP(PaymentFrqcy,Mapping!A:B,2,FALSE),LoanAmount,,VLOOKUP(PaymentsDue,Mapping!$A:$B,2,FALSE)))</f>
        <v/>
      </c>
      <c r="G2393" s="62" t="str">
        <f>IF(A2393="","",PPMT(E2393,A2393,Duration*VLOOKUP(PaymentFrqcy,Mapping!A:B,2,FALSE),LoanAmount,,VLOOKUP(PaymentsDue,Mapping!$A:$B,2,FALSE)))</f>
        <v/>
      </c>
      <c r="H2393" s="62" t="str">
        <f>IF(A2393="","",IPMT(E2393,A2393,Duration*VLOOKUP(PaymentFrqcy,Mapping!$A:$B,2,FALSE),LoanAmount,,VLOOKUP(PaymentsDue,Mapping!$A:$B,2,FALSE)))</f>
        <v/>
      </c>
      <c r="I2393" s="58" t="str">
        <f t="shared" si="219"/>
        <v/>
      </c>
      <c r="J2393" s="12" t="str">
        <f t="shared" si="220"/>
        <v/>
      </c>
      <c r="K2393" s="78" t="str">
        <f t="shared" si="221"/>
        <v/>
      </c>
    </row>
    <row r="2394" spans="1:11" x14ac:dyDescent="0.2">
      <c r="A2394" s="12" t="str">
        <f>IFERROR(IF(A2393+1&lt;=Duration*VLOOKUP(PaymentFrqcy,Mapping!A:B,2,FALSE),A2393+1,""),"")</f>
        <v/>
      </c>
      <c r="B2394" s="58" t="str">
        <f t="shared" si="222"/>
        <v/>
      </c>
      <c r="C2394" s="59" t="str">
        <f t="shared" si="217"/>
        <v/>
      </c>
      <c r="D2394" s="60" t="str">
        <f t="shared" si="218"/>
        <v/>
      </c>
      <c r="E2394" s="61" t="str">
        <f>IF(A2394="","",InterestRate/VLOOKUP(PaymentFrqcy,Mapping!$A:$B,2,FALSE))</f>
        <v/>
      </c>
      <c r="F2394" s="62" t="str">
        <f>IF(A2394="","",PMT(E2394,Duration*VLOOKUP(PaymentFrqcy,Mapping!A:B,2,FALSE),LoanAmount,,VLOOKUP(PaymentsDue,Mapping!$A:$B,2,FALSE)))</f>
        <v/>
      </c>
      <c r="G2394" s="62" t="str">
        <f>IF(A2394="","",PPMT(E2394,A2394,Duration*VLOOKUP(PaymentFrqcy,Mapping!A:B,2,FALSE),LoanAmount,,VLOOKUP(PaymentsDue,Mapping!$A:$B,2,FALSE)))</f>
        <v/>
      </c>
      <c r="H2394" s="62" t="str">
        <f>IF(A2394="","",IPMT(E2394,A2394,Duration*VLOOKUP(PaymentFrqcy,Mapping!$A:$B,2,FALSE),LoanAmount,,VLOOKUP(PaymentsDue,Mapping!$A:$B,2,FALSE)))</f>
        <v/>
      </c>
      <c r="I2394" s="58" t="str">
        <f t="shared" si="219"/>
        <v/>
      </c>
      <c r="J2394" s="12" t="str">
        <f t="shared" si="220"/>
        <v/>
      </c>
      <c r="K2394" s="78" t="str">
        <f t="shared" si="221"/>
        <v/>
      </c>
    </row>
    <row r="2395" spans="1:11" x14ac:dyDescent="0.2">
      <c r="A2395" s="12" t="str">
        <f>IFERROR(IF(A2394+1&lt;=Duration*VLOOKUP(PaymentFrqcy,Mapping!A:B,2,FALSE),A2394+1,""),"")</f>
        <v/>
      </c>
      <c r="B2395" s="58" t="str">
        <f t="shared" si="222"/>
        <v/>
      </c>
      <c r="C2395" s="59" t="str">
        <f t="shared" si="217"/>
        <v/>
      </c>
      <c r="D2395" s="60" t="str">
        <f t="shared" si="218"/>
        <v/>
      </c>
      <c r="E2395" s="61" t="str">
        <f>IF(A2395="","",InterestRate/VLOOKUP(PaymentFrqcy,Mapping!$A:$B,2,FALSE))</f>
        <v/>
      </c>
      <c r="F2395" s="62" t="str">
        <f>IF(A2395="","",PMT(E2395,Duration*VLOOKUP(PaymentFrqcy,Mapping!A:B,2,FALSE),LoanAmount,,VLOOKUP(PaymentsDue,Mapping!$A:$B,2,FALSE)))</f>
        <v/>
      </c>
      <c r="G2395" s="62" t="str">
        <f>IF(A2395="","",PPMT(E2395,A2395,Duration*VLOOKUP(PaymentFrqcy,Mapping!A:B,2,FALSE),LoanAmount,,VLOOKUP(PaymentsDue,Mapping!$A:$B,2,FALSE)))</f>
        <v/>
      </c>
      <c r="H2395" s="62" t="str">
        <f>IF(A2395="","",IPMT(E2395,A2395,Duration*VLOOKUP(PaymentFrqcy,Mapping!$A:$B,2,FALSE),LoanAmount,,VLOOKUP(PaymentsDue,Mapping!$A:$B,2,FALSE)))</f>
        <v/>
      </c>
      <c r="I2395" s="58" t="str">
        <f t="shared" si="219"/>
        <v/>
      </c>
      <c r="J2395" s="12" t="str">
        <f t="shared" si="220"/>
        <v/>
      </c>
      <c r="K2395" s="78" t="str">
        <f t="shared" si="221"/>
        <v/>
      </c>
    </row>
    <row r="2396" spans="1:11" x14ac:dyDescent="0.2">
      <c r="A2396" s="12" t="str">
        <f>IFERROR(IF(A2395+1&lt;=Duration*VLOOKUP(PaymentFrqcy,Mapping!A:B,2,FALSE),A2395+1,""),"")</f>
        <v/>
      </c>
      <c r="B2396" s="58" t="str">
        <f t="shared" si="222"/>
        <v/>
      </c>
      <c r="C2396" s="59" t="str">
        <f t="shared" si="217"/>
        <v/>
      </c>
      <c r="D2396" s="60" t="str">
        <f t="shared" si="218"/>
        <v/>
      </c>
      <c r="E2396" s="61" t="str">
        <f>IF(A2396="","",InterestRate/VLOOKUP(PaymentFrqcy,Mapping!$A:$B,2,FALSE))</f>
        <v/>
      </c>
      <c r="F2396" s="62" t="str">
        <f>IF(A2396="","",PMT(E2396,Duration*VLOOKUP(PaymentFrqcy,Mapping!A:B,2,FALSE),LoanAmount,,VLOOKUP(PaymentsDue,Mapping!$A:$B,2,FALSE)))</f>
        <v/>
      </c>
      <c r="G2396" s="62" t="str">
        <f>IF(A2396="","",PPMT(E2396,A2396,Duration*VLOOKUP(PaymentFrqcy,Mapping!A:B,2,FALSE),LoanAmount,,VLOOKUP(PaymentsDue,Mapping!$A:$B,2,FALSE)))</f>
        <v/>
      </c>
      <c r="H2396" s="62" t="str">
        <f>IF(A2396="","",IPMT(E2396,A2396,Duration*VLOOKUP(PaymentFrqcy,Mapping!$A:$B,2,FALSE),LoanAmount,,VLOOKUP(PaymentsDue,Mapping!$A:$B,2,FALSE)))</f>
        <v/>
      </c>
      <c r="I2396" s="58" t="str">
        <f t="shared" si="219"/>
        <v/>
      </c>
      <c r="J2396" s="12" t="str">
        <f t="shared" si="220"/>
        <v/>
      </c>
      <c r="K2396" s="78" t="str">
        <f t="shared" si="221"/>
        <v/>
      </c>
    </row>
    <row r="2397" spans="1:11" x14ac:dyDescent="0.2">
      <c r="A2397" s="12" t="str">
        <f>IFERROR(IF(A2396+1&lt;=Duration*VLOOKUP(PaymentFrqcy,Mapping!A:B,2,FALSE),A2396+1,""),"")</f>
        <v/>
      </c>
      <c r="B2397" s="58" t="str">
        <f t="shared" si="222"/>
        <v/>
      </c>
      <c r="C2397" s="59" t="str">
        <f t="shared" si="217"/>
        <v/>
      </c>
      <c r="D2397" s="60" t="str">
        <f t="shared" si="218"/>
        <v/>
      </c>
      <c r="E2397" s="61" t="str">
        <f>IF(A2397="","",InterestRate/VLOOKUP(PaymentFrqcy,Mapping!$A:$B,2,FALSE))</f>
        <v/>
      </c>
      <c r="F2397" s="62" t="str">
        <f>IF(A2397="","",PMT(E2397,Duration*VLOOKUP(PaymentFrqcy,Mapping!A:B,2,FALSE),LoanAmount,,VLOOKUP(PaymentsDue,Mapping!$A:$B,2,FALSE)))</f>
        <v/>
      </c>
      <c r="G2397" s="62" t="str">
        <f>IF(A2397="","",PPMT(E2397,A2397,Duration*VLOOKUP(PaymentFrqcy,Mapping!A:B,2,FALSE),LoanAmount,,VLOOKUP(PaymentsDue,Mapping!$A:$B,2,FALSE)))</f>
        <v/>
      </c>
      <c r="H2397" s="62" t="str">
        <f>IF(A2397="","",IPMT(E2397,A2397,Duration*VLOOKUP(PaymentFrqcy,Mapping!$A:$B,2,FALSE),LoanAmount,,VLOOKUP(PaymentsDue,Mapping!$A:$B,2,FALSE)))</f>
        <v/>
      </c>
      <c r="I2397" s="58" t="str">
        <f t="shared" si="219"/>
        <v/>
      </c>
      <c r="J2397" s="12" t="str">
        <f t="shared" si="220"/>
        <v/>
      </c>
      <c r="K2397" s="78" t="str">
        <f t="shared" si="221"/>
        <v/>
      </c>
    </row>
    <row r="2398" spans="1:11" x14ac:dyDescent="0.2">
      <c r="A2398" s="12" t="str">
        <f>IFERROR(IF(A2397+1&lt;=Duration*VLOOKUP(PaymentFrqcy,Mapping!A:B,2,FALSE),A2397+1,""),"")</f>
        <v/>
      </c>
      <c r="B2398" s="58" t="str">
        <f t="shared" si="222"/>
        <v/>
      </c>
      <c r="C2398" s="59" t="str">
        <f t="shared" si="217"/>
        <v/>
      </c>
      <c r="D2398" s="60" t="str">
        <f t="shared" si="218"/>
        <v/>
      </c>
      <c r="E2398" s="61" t="str">
        <f>IF(A2398="","",InterestRate/VLOOKUP(PaymentFrqcy,Mapping!$A:$B,2,FALSE))</f>
        <v/>
      </c>
      <c r="F2398" s="62" t="str">
        <f>IF(A2398="","",PMT(E2398,Duration*VLOOKUP(PaymentFrqcy,Mapping!A:B,2,FALSE),LoanAmount,,VLOOKUP(PaymentsDue,Mapping!$A:$B,2,FALSE)))</f>
        <v/>
      </c>
      <c r="G2398" s="62" t="str">
        <f>IF(A2398="","",PPMT(E2398,A2398,Duration*VLOOKUP(PaymentFrqcy,Mapping!A:B,2,FALSE),LoanAmount,,VLOOKUP(PaymentsDue,Mapping!$A:$B,2,FALSE)))</f>
        <v/>
      </c>
      <c r="H2398" s="62" t="str">
        <f>IF(A2398="","",IPMT(E2398,A2398,Duration*VLOOKUP(PaymentFrqcy,Mapping!$A:$B,2,FALSE),LoanAmount,,VLOOKUP(PaymentsDue,Mapping!$A:$B,2,FALSE)))</f>
        <v/>
      </c>
      <c r="I2398" s="58" t="str">
        <f t="shared" si="219"/>
        <v/>
      </c>
      <c r="J2398" s="12" t="str">
        <f t="shared" si="220"/>
        <v/>
      </c>
      <c r="K2398" s="78" t="str">
        <f t="shared" si="221"/>
        <v/>
      </c>
    </row>
    <row r="2399" spans="1:11" x14ac:dyDescent="0.2">
      <c r="A2399" s="12" t="str">
        <f>IFERROR(IF(A2398+1&lt;=Duration*VLOOKUP(PaymentFrqcy,Mapping!A:B,2,FALSE),A2398+1,""),"")</f>
        <v/>
      </c>
      <c r="B2399" s="58" t="str">
        <f t="shared" si="222"/>
        <v/>
      </c>
      <c r="C2399" s="59" t="str">
        <f t="shared" si="217"/>
        <v/>
      </c>
      <c r="D2399" s="60" t="str">
        <f t="shared" si="218"/>
        <v/>
      </c>
      <c r="E2399" s="61" t="str">
        <f>IF(A2399="","",InterestRate/VLOOKUP(PaymentFrqcy,Mapping!$A:$B,2,FALSE))</f>
        <v/>
      </c>
      <c r="F2399" s="62" t="str">
        <f>IF(A2399="","",PMT(E2399,Duration*VLOOKUP(PaymentFrqcy,Mapping!A:B,2,FALSE),LoanAmount,,VLOOKUP(PaymentsDue,Mapping!$A:$B,2,FALSE)))</f>
        <v/>
      </c>
      <c r="G2399" s="62" t="str">
        <f>IF(A2399="","",PPMT(E2399,A2399,Duration*VLOOKUP(PaymentFrqcy,Mapping!A:B,2,FALSE),LoanAmount,,VLOOKUP(PaymentsDue,Mapping!$A:$B,2,FALSE)))</f>
        <v/>
      </c>
      <c r="H2399" s="62" t="str">
        <f>IF(A2399="","",IPMT(E2399,A2399,Duration*VLOOKUP(PaymentFrqcy,Mapping!$A:$B,2,FALSE),LoanAmount,,VLOOKUP(PaymentsDue,Mapping!$A:$B,2,FALSE)))</f>
        <v/>
      </c>
      <c r="I2399" s="58" t="str">
        <f t="shared" si="219"/>
        <v/>
      </c>
      <c r="J2399" s="12" t="str">
        <f t="shared" si="220"/>
        <v/>
      </c>
      <c r="K2399" s="78" t="str">
        <f t="shared" si="221"/>
        <v/>
      </c>
    </row>
    <row r="2400" spans="1:11" x14ac:dyDescent="0.2">
      <c r="A2400" s="12" t="str">
        <f>IFERROR(IF(A2399+1&lt;=Duration*VLOOKUP(PaymentFrqcy,Mapping!A:B,2,FALSE),A2399+1,""),"")</f>
        <v/>
      </c>
      <c r="B2400" s="58" t="str">
        <f t="shared" si="222"/>
        <v/>
      </c>
      <c r="C2400" s="59" t="str">
        <f t="shared" si="217"/>
        <v/>
      </c>
      <c r="D2400" s="60" t="str">
        <f t="shared" si="218"/>
        <v/>
      </c>
      <c r="E2400" s="61" t="str">
        <f>IF(A2400="","",InterestRate/VLOOKUP(PaymentFrqcy,Mapping!$A:$B,2,FALSE))</f>
        <v/>
      </c>
      <c r="F2400" s="62" t="str">
        <f>IF(A2400="","",PMT(E2400,Duration*VLOOKUP(PaymentFrqcy,Mapping!A:B,2,FALSE),LoanAmount,,VLOOKUP(PaymentsDue,Mapping!$A:$B,2,FALSE)))</f>
        <v/>
      </c>
      <c r="G2400" s="62" t="str">
        <f>IF(A2400="","",PPMT(E2400,A2400,Duration*VLOOKUP(PaymentFrqcy,Mapping!A:B,2,FALSE),LoanAmount,,VLOOKUP(PaymentsDue,Mapping!$A:$B,2,FALSE)))</f>
        <v/>
      </c>
      <c r="H2400" s="62" t="str">
        <f>IF(A2400="","",IPMT(E2400,A2400,Duration*VLOOKUP(PaymentFrqcy,Mapping!$A:$B,2,FALSE),LoanAmount,,VLOOKUP(PaymentsDue,Mapping!$A:$B,2,FALSE)))</f>
        <v/>
      </c>
      <c r="I2400" s="58" t="str">
        <f t="shared" si="219"/>
        <v/>
      </c>
      <c r="J2400" s="12" t="str">
        <f t="shared" si="220"/>
        <v/>
      </c>
      <c r="K2400" s="78" t="str">
        <f t="shared" si="221"/>
        <v/>
      </c>
    </row>
    <row r="2401" spans="1:11" x14ac:dyDescent="0.2">
      <c r="A2401" s="12" t="str">
        <f>IFERROR(IF(A2400+1&lt;=Duration*VLOOKUP(PaymentFrqcy,Mapping!A:B,2,FALSE),A2400+1,""),"")</f>
        <v/>
      </c>
      <c r="B2401" s="58" t="str">
        <f t="shared" si="222"/>
        <v/>
      </c>
      <c r="C2401" s="59" t="str">
        <f t="shared" si="217"/>
        <v/>
      </c>
      <c r="D2401" s="60" t="str">
        <f t="shared" si="218"/>
        <v/>
      </c>
      <c r="E2401" s="61" t="str">
        <f>IF(A2401="","",InterestRate/VLOOKUP(PaymentFrqcy,Mapping!$A:$B,2,FALSE))</f>
        <v/>
      </c>
      <c r="F2401" s="62" t="str">
        <f>IF(A2401="","",PMT(E2401,Duration*VLOOKUP(PaymentFrqcy,Mapping!A:B,2,FALSE),LoanAmount,,VLOOKUP(PaymentsDue,Mapping!$A:$B,2,FALSE)))</f>
        <v/>
      </c>
      <c r="G2401" s="62" t="str">
        <f>IF(A2401="","",PPMT(E2401,A2401,Duration*VLOOKUP(PaymentFrqcy,Mapping!A:B,2,FALSE),LoanAmount,,VLOOKUP(PaymentsDue,Mapping!$A:$B,2,FALSE)))</f>
        <v/>
      </c>
      <c r="H2401" s="62" t="str">
        <f>IF(A2401="","",IPMT(E2401,A2401,Duration*VLOOKUP(PaymentFrqcy,Mapping!$A:$B,2,FALSE),LoanAmount,,VLOOKUP(PaymentsDue,Mapping!$A:$B,2,FALSE)))</f>
        <v/>
      </c>
      <c r="I2401" s="58" t="str">
        <f t="shared" si="219"/>
        <v/>
      </c>
      <c r="J2401" s="12" t="str">
        <f t="shared" si="220"/>
        <v/>
      </c>
      <c r="K2401" s="78" t="str">
        <f t="shared" si="221"/>
        <v/>
      </c>
    </row>
    <row r="2402" spans="1:11" x14ac:dyDescent="0.2">
      <c r="A2402" s="12" t="str">
        <f>IFERROR(IF(A2401+1&lt;=Duration*VLOOKUP(PaymentFrqcy,Mapping!A:B,2,FALSE),A2401+1,""),"")</f>
        <v/>
      </c>
      <c r="B2402" s="58" t="str">
        <f t="shared" si="222"/>
        <v/>
      </c>
      <c r="C2402" s="59" t="str">
        <f t="shared" si="217"/>
        <v/>
      </c>
      <c r="D2402" s="60" t="str">
        <f t="shared" si="218"/>
        <v/>
      </c>
      <c r="E2402" s="61" t="str">
        <f>IF(A2402="","",InterestRate/VLOOKUP(PaymentFrqcy,Mapping!$A:$B,2,FALSE))</f>
        <v/>
      </c>
      <c r="F2402" s="62" t="str">
        <f>IF(A2402="","",PMT(E2402,Duration*VLOOKUP(PaymentFrqcy,Mapping!A:B,2,FALSE),LoanAmount,,VLOOKUP(PaymentsDue,Mapping!$A:$B,2,FALSE)))</f>
        <v/>
      </c>
      <c r="G2402" s="62" t="str">
        <f>IF(A2402="","",PPMT(E2402,A2402,Duration*VLOOKUP(PaymentFrqcy,Mapping!A:B,2,FALSE),LoanAmount,,VLOOKUP(PaymentsDue,Mapping!$A:$B,2,FALSE)))</f>
        <v/>
      </c>
      <c r="H2402" s="62" t="str">
        <f>IF(A2402="","",IPMT(E2402,A2402,Duration*VLOOKUP(PaymentFrqcy,Mapping!$A:$B,2,FALSE),LoanAmount,,VLOOKUP(PaymentsDue,Mapping!$A:$B,2,FALSE)))</f>
        <v/>
      </c>
      <c r="I2402" s="58" t="str">
        <f t="shared" si="219"/>
        <v/>
      </c>
      <c r="J2402" s="12" t="str">
        <f t="shared" si="220"/>
        <v/>
      </c>
      <c r="K2402" s="78" t="str">
        <f t="shared" si="221"/>
        <v/>
      </c>
    </row>
    <row r="2403" spans="1:11" x14ac:dyDescent="0.2">
      <c r="A2403" s="12" t="str">
        <f>IFERROR(IF(A2402+1&lt;=Duration*VLOOKUP(PaymentFrqcy,Mapping!A:B,2,FALSE),A2402+1,""),"")</f>
        <v/>
      </c>
      <c r="B2403" s="58" t="str">
        <f t="shared" si="222"/>
        <v/>
      </c>
      <c r="C2403" s="59" t="str">
        <f t="shared" si="217"/>
        <v/>
      </c>
      <c r="D2403" s="60" t="str">
        <f t="shared" si="218"/>
        <v/>
      </c>
      <c r="E2403" s="61" t="str">
        <f>IF(A2403="","",InterestRate/VLOOKUP(PaymentFrqcy,Mapping!$A:$B,2,FALSE))</f>
        <v/>
      </c>
      <c r="F2403" s="62" t="str">
        <f>IF(A2403="","",PMT(E2403,Duration*VLOOKUP(PaymentFrqcy,Mapping!A:B,2,FALSE),LoanAmount,,VLOOKUP(PaymentsDue,Mapping!$A:$B,2,FALSE)))</f>
        <v/>
      </c>
      <c r="G2403" s="62" t="str">
        <f>IF(A2403="","",PPMT(E2403,A2403,Duration*VLOOKUP(PaymentFrqcy,Mapping!A:B,2,FALSE),LoanAmount,,VLOOKUP(PaymentsDue,Mapping!$A:$B,2,FALSE)))</f>
        <v/>
      </c>
      <c r="H2403" s="62" t="str">
        <f>IF(A2403="","",IPMT(E2403,A2403,Duration*VLOOKUP(PaymentFrqcy,Mapping!$A:$B,2,FALSE),LoanAmount,,VLOOKUP(PaymentsDue,Mapping!$A:$B,2,FALSE)))</f>
        <v/>
      </c>
      <c r="I2403" s="58" t="str">
        <f t="shared" si="219"/>
        <v/>
      </c>
      <c r="J2403" s="12" t="str">
        <f t="shared" si="220"/>
        <v/>
      </c>
      <c r="K2403" s="78" t="str">
        <f t="shared" si="221"/>
        <v/>
      </c>
    </row>
    <row r="2404" spans="1:11" x14ac:dyDescent="0.2">
      <c r="A2404" s="12" t="str">
        <f>IFERROR(IF(A2403+1&lt;=Duration*VLOOKUP(PaymentFrqcy,Mapping!A:B,2,FALSE),A2403+1,""),"")</f>
        <v/>
      </c>
      <c r="B2404" s="58" t="str">
        <f t="shared" si="222"/>
        <v/>
      </c>
      <c r="C2404" s="59" t="str">
        <f t="shared" si="217"/>
        <v/>
      </c>
      <c r="D2404" s="60" t="str">
        <f t="shared" si="218"/>
        <v/>
      </c>
      <c r="E2404" s="61" t="str">
        <f>IF(A2404="","",InterestRate/VLOOKUP(PaymentFrqcy,Mapping!$A:$B,2,FALSE))</f>
        <v/>
      </c>
      <c r="F2404" s="62" t="str">
        <f>IF(A2404="","",PMT(E2404,Duration*VLOOKUP(PaymentFrqcy,Mapping!A:B,2,FALSE),LoanAmount,,VLOOKUP(PaymentsDue,Mapping!$A:$B,2,FALSE)))</f>
        <v/>
      </c>
      <c r="G2404" s="62" t="str">
        <f>IF(A2404="","",PPMT(E2404,A2404,Duration*VLOOKUP(PaymentFrqcy,Mapping!A:B,2,FALSE),LoanAmount,,VLOOKUP(PaymentsDue,Mapping!$A:$B,2,FALSE)))</f>
        <v/>
      </c>
      <c r="H2404" s="62" t="str">
        <f>IF(A2404="","",IPMT(E2404,A2404,Duration*VLOOKUP(PaymentFrqcy,Mapping!$A:$B,2,FALSE),LoanAmount,,VLOOKUP(PaymentsDue,Mapping!$A:$B,2,FALSE)))</f>
        <v/>
      </c>
      <c r="I2404" s="58" t="str">
        <f t="shared" si="219"/>
        <v/>
      </c>
      <c r="J2404" s="12" t="str">
        <f t="shared" si="220"/>
        <v/>
      </c>
      <c r="K2404" s="78" t="str">
        <f t="shared" si="221"/>
        <v/>
      </c>
    </row>
    <row r="2405" spans="1:11" x14ac:dyDescent="0.2">
      <c r="A2405" s="12" t="str">
        <f>IFERROR(IF(A2404+1&lt;=Duration*VLOOKUP(PaymentFrqcy,Mapping!A:B,2,FALSE),A2404+1,""),"")</f>
        <v/>
      </c>
      <c r="B2405" s="58" t="str">
        <f t="shared" si="222"/>
        <v/>
      </c>
      <c r="C2405" s="59" t="str">
        <f t="shared" si="217"/>
        <v/>
      </c>
      <c r="D2405" s="60" t="str">
        <f t="shared" si="218"/>
        <v/>
      </c>
      <c r="E2405" s="61" t="str">
        <f>IF(A2405="","",InterestRate/VLOOKUP(PaymentFrqcy,Mapping!$A:$B,2,FALSE))</f>
        <v/>
      </c>
      <c r="F2405" s="62" t="str">
        <f>IF(A2405="","",PMT(E2405,Duration*VLOOKUP(PaymentFrqcy,Mapping!A:B,2,FALSE),LoanAmount,,VLOOKUP(PaymentsDue,Mapping!$A:$B,2,FALSE)))</f>
        <v/>
      </c>
      <c r="G2405" s="62" t="str">
        <f>IF(A2405="","",PPMT(E2405,A2405,Duration*VLOOKUP(PaymentFrqcy,Mapping!A:B,2,FALSE),LoanAmount,,VLOOKUP(PaymentsDue,Mapping!$A:$B,2,FALSE)))</f>
        <v/>
      </c>
      <c r="H2405" s="62" t="str">
        <f>IF(A2405="","",IPMT(E2405,A2405,Duration*VLOOKUP(PaymentFrqcy,Mapping!$A:$B,2,FALSE),LoanAmount,,VLOOKUP(PaymentsDue,Mapping!$A:$B,2,FALSE)))</f>
        <v/>
      </c>
      <c r="I2405" s="58" t="str">
        <f t="shared" si="219"/>
        <v/>
      </c>
      <c r="J2405" s="12" t="str">
        <f t="shared" si="220"/>
        <v/>
      </c>
      <c r="K2405" s="78" t="str">
        <f t="shared" si="221"/>
        <v/>
      </c>
    </row>
    <row r="2406" spans="1:11" x14ac:dyDescent="0.2">
      <c r="A2406" s="12" t="str">
        <f>IFERROR(IF(A2405+1&lt;=Duration*VLOOKUP(PaymentFrqcy,Mapping!A:B,2,FALSE),A2405+1,""),"")</f>
        <v/>
      </c>
      <c r="B2406" s="58" t="str">
        <f t="shared" si="222"/>
        <v/>
      </c>
      <c r="C2406" s="59" t="str">
        <f t="shared" si="217"/>
        <v/>
      </c>
      <c r="D2406" s="60" t="str">
        <f t="shared" si="218"/>
        <v/>
      </c>
      <c r="E2406" s="61" t="str">
        <f>IF(A2406="","",InterestRate/VLOOKUP(PaymentFrqcy,Mapping!$A:$B,2,FALSE))</f>
        <v/>
      </c>
      <c r="F2406" s="62" t="str">
        <f>IF(A2406="","",PMT(E2406,Duration*VLOOKUP(PaymentFrqcy,Mapping!A:B,2,FALSE),LoanAmount,,VLOOKUP(PaymentsDue,Mapping!$A:$B,2,FALSE)))</f>
        <v/>
      </c>
      <c r="G2406" s="62" t="str">
        <f>IF(A2406="","",PPMT(E2406,A2406,Duration*VLOOKUP(PaymentFrqcy,Mapping!A:B,2,FALSE),LoanAmount,,VLOOKUP(PaymentsDue,Mapping!$A:$B,2,FALSE)))</f>
        <v/>
      </c>
      <c r="H2406" s="62" t="str">
        <f>IF(A2406="","",IPMT(E2406,A2406,Duration*VLOOKUP(PaymentFrqcy,Mapping!$A:$B,2,FALSE),LoanAmount,,VLOOKUP(PaymentsDue,Mapping!$A:$B,2,FALSE)))</f>
        <v/>
      </c>
      <c r="I2406" s="58" t="str">
        <f t="shared" si="219"/>
        <v/>
      </c>
      <c r="J2406" s="12" t="str">
        <f t="shared" si="220"/>
        <v/>
      </c>
      <c r="K2406" s="78" t="str">
        <f t="shared" si="221"/>
        <v/>
      </c>
    </row>
    <row r="2407" spans="1:11" x14ac:dyDescent="0.2">
      <c r="A2407" s="12" t="str">
        <f>IFERROR(IF(A2406+1&lt;=Duration*VLOOKUP(PaymentFrqcy,Mapping!A:B,2,FALSE),A2406+1,""),"")</f>
        <v/>
      </c>
      <c r="B2407" s="58" t="str">
        <f t="shared" si="222"/>
        <v/>
      </c>
      <c r="C2407" s="59" t="str">
        <f t="shared" si="217"/>
        <v/>
      </c>
      <c r="D2407" s="60" t="str">
        <f t="shared" si="218"/>
        <v/>
      </c>
      <c r="E2407" s="61" t="str">
        <f>IF(A2407="","",InterestRate/VLOOKUP(PaymentFrqcy,Mapping!$A:$B,2,FALSE))</f>
        <v/>
      </c>
      <c r="F2407" s="62" t="str">
        <f>IF(A2407="","",PMT(E2407,Duration*VLOOKUP(PaymentFrqcy,Mapping!A:B,2,FALSE),LoanAmount,,VLOOKUP(PaymentsDue,Mapping!$A:$B,2,FALSE)))</f>
        <v/>
      </c>
      <c r="G2407" s="62" t="str">
        <f>IF(A2407="","",PPMT(E2407,A2407,Duration*VLOOKUP(PaymentFrqcy,Mapping!A:B,2,FALSE),LoanAmount,,VLOOKUP(PaymentsDue,Mapping!$A:$B,2,FALSE)))</f>
        <v/>
      </c>
      <c r="H2407" s="62" t="str">
        <f>IF(A2407="","",IPMT(E2407,A2407,Duration*VLOOKUP(PaymentFrqcy,Mapping!$A:$B,2,FALSE),LoanAmount,,VLOOKUP(PaymentsDue,Mapping!$A:$B,2,FALSE)))</f>
        <v/>
      </c>
      <c r="I2407" s="58" t="str">
        <f t="shared" si="219"/>
        <v/>
      </c>
      <c r="J2407" s="12" t="str">
        <f t="shared" si="220"/>
        <v/>
      </c>
      <c r="K2407" s="78" t="str">
        <f t="shared" si="221"/>
        <v/>
      </c>
    </row>
    <row r="2408" spans="1:11" x14ac:dyDescent="0.2">
      <c r="A2408" s="12" t="str">
        <f>IFERROR(IF(A2407+1&lt;=Duration*VLOOKUP(PaymentFrqcy,Mapping!A:B,2,FALSE),A2407+1,""),"")</f>
        <v/>
      </c>
      <c r="B2408" s="58" t="str">
        <f t="shared" si="222"/>
        <v/>
      </c>
      <c r="C2408" s="59" t="str">
        <f t="shared" si="217"/>
        <v/>
      </c>
      <c r="D2408" s="60" t="str">
        <f t="shared" si="218"/>
        <v/>
      </c>
      <c r="E2408" s="61" t="str">
        <f>IF(A2408="","",InterestRate/VLOOKUP(PaymentFrqcy,Mapping!$A:$B,2,FALSE))</f>
        <v/>
      </c>
      <c r="F2408" s="62" t="str">
        <f>IF(A2408="","",PMT(E2408,Duration*VLOOKUP(PaymentFrqcy,Mapping!A:B,2,FALSE),LoanAmount,,VLOOKUP(PaymentsDue,Mapping!$A:$B,2,FALSE)))</f>
        <v/>
      </c>
      <c r="G2408" s="62" t="str">
        <f>IF(A2408="","",PPMT(E2408,A2408,Duration*VLOOKUP(PaymentFrqcy,Mapping!A:B,2,FALSE),LoanAmount,,VLOOKUP(PaymentsDue,Mapping!$A:$B,2,FALSE)))</f>
        <v/>
      </c>
      <c r="H2408" s="62" t="str">
        <f>IF(A2408="","",IPMT(E2408,A2408,Duration*VLOOKUP(PaymentFrqcy,Mapping!$A:$B,2,FALSE),LoanAmount,,VLOOKUP(PaymentsDue,Mapping!$A:$B,2,FALSE)))</f>
        <v/>
      </c>
      <c r="I2408" s="58" t="str">
        <f t="shared" si="219"/>
        <v/>
      </c>
      <c r="J2408" s="12" t="str">
        <f t="shared" si="220"/>
        <v/>
      </c>
      <c r="K2408" s="78" t="str">
        <f t="shared" si="221"/>
        <v/>
      </c>
    </row>
    <row r="2409" spans="1:11" x14ac:dyDescent="0.2">
      <c r="A2409" s="12" t="str">
        <f>IFERROR(IF(A2408+1&lt;=Duration*VLOOKUP(PaymentFrqcy,Mapping!A:B,2,FALSE),A2408+1,""),"")</f>
        <v/>
      </c>
      <c r="B2409" s="58" t="str">
        <f t="shared" si="222"/>
        <v/>
      </c>
      <c r="C2409" s="59" t="str">
        <f t="shared" si="217"/>
        <v/>
      </c>
      <c r="D2409" s="60" t="str">
        <f t="shared" si="218"/>
        <v/>
      </c>
      <c r="E2409" s="61" t="str">
        <f>IF(A2409="","",InterestRate/VLOOKUP(PaymentFrqcy,Mapping!$A:$B,2,FALSE))</f>
        <v/>
      </c>
      <c r="F2409" s="62" t="str">
        <f>IF(A2409="","",PMT(E2409,Duration*VLOOKUP(PaymentFrqcy,Mapping!A:B,2,FALSE),LoanAmount,,VLOOKUP(PaymentsDue,Mapping!$A:$B,2,FALSE)))</f>
        <v/>
      </c>
      <c r="G2409" s="62" t="str">
        <f>IF(A2409="","",PPMT(E2409,A2409,Duration*VLOOKUP(PaymentFrqcy,Mapping!A:B,2,FALSE),LoanAmount,,VLOOKUP(PaymentsDue,Mapping!$A:$B,2,FALSE)))</f>
        <v/>
      </c>
      <c r="H2409" s="62" t="str">
        <f>IF(A2409="","",IPMT(E2409,A2409,Duration*VLOOKUP(PaymentFrqcy,Mapping!$A:$B,2,FALSE),LoanAmount,,VLOOKUP(PaymentsDue,Mapping!$A:$B,2,FALSE)))</f>
        <v/>
      </c>
      <c r="I2409" s="58" t="str">
        <f t="shared" si="219"/>
        <v/>
      </c>
      <c r="J2409" s="12" t="str">
        <f t="shared" si="220"/>
        <v/>
      </c>
      <c r="K2409" s="78" t="str">
        <f t="shared" si="221"/>
        <v/>
      </c>
    </row>
    <row r="2410" spans="1:11" x14ac:dyDescent="0.2">
      <c r="A2410" s="12" t="str">
        <f>IFERROR(IF(A2409+1&lt;=Duration*VLOOKUP(PaymentFrqcy,Mapping!A:B,2,FALSE),A2409+1,""),"")</f>
        <v/>
      </c>
      <c r="B2410" s="58" t="str">
        <f t="shared" si="222"/>
        <v/>
      </c>
      <c r="C2410" s="59" t="str">
        <f t="shared" si="217"/>
        <v/>
      </c>
      <c r="D2410" s="60" t="str">
        <f t="shared" si="218"/>
        <v/>
      </c>
      <c r="E2410" s="61" t="str">
        <f>IF(A2410="","",InterestRate/VLOOKUP(PaymentFrqcy,Mapping!$A:$B,2,FALSE))</f>
        <v/>
      </c>
      <c r="F2410" s="62" t="str">
        <f>IF(A2410="","",PMT(E2410,Duration*VLOOKUP(PaymentFrqcy,Mapping!A:B,2,FALSE),LoanAmount,,VLOOKUP(PaymentsDue,Mapping!$A:$B,2,FALSE)))</f>
        <v/>
      </c>
      <c r="G2410" s="62" t="str">
        <f>IF(A2410="","",PPMT(E2410,A2410,Duration*VLOOKUP(PaymentFrqcy,Mapping!A:B,2,FALSE),LoanAmount,,VLOOKUP(PaymentsDue,Mapping!$A:$B,2,FALSE)))</f>
        <v/>
      </c>
      <c r="H2410" s="62" t="str">
        <f>IF(A2410="","",IPMT(E2410,A2410,Duration*VLOOKUP(PaymentFrqcy,Mapping!$A:$B,2,FALSE),LoanAmount,,VLOOKUP(PaymentsDue,Mapping!$A:$B,2,FALSE)))</f>
        <v/>
      </c>
      <c r="I2410" s="58" t="str">
        <f t="shared" si="219"/>
        <v/>
      </c>
      <c r="J2410" s="12" t="str">
        <f t="shared" si="220"/>
        <v/>
      </c>
      <c r="K2410" s="78" t="str">
        <f t="shared" si="221"/>
        <v/>
      </c>
    </row>
    <row r="2411" spans="1:11" x14ac:dyDescent="0.2">
      <c r="A2411" s="12" t="str">
        <f>IFERROR(IF(A2410+1&lt;=Duration*VLOOKUP(PaymentFrqcy,Mapping!A:B,2,FALSE),A2410+1,""),"")</f>
        <v/>
      </c>
      <c r="B2411" s="58" t="str">
        <f t="shared" si="222"/>
        <v/>
      </c>
      <c r="C2411" s="59" t="str">
        <f t="shared" si="217"/>
        <v/>
      </c>
      <c r="D2411" s="60" t="str">
        <f t="shared" si="218"/>
        <v/>
      </c>
      <c r="E2411" s="61" t="str">
        <f>IF(A2411="","",InterestRate/VLOOKUP(PaymentFrqcy,Mapping!$A:$B,2,FALSE))</f>
        <v/>
      </c>
      <c r="F2411" s="62" t="str">
        <f>IF(A2411="","",PMT(E2411,Duration*VLOOKUP(PaymentFrqcy,Mapping!A:B,2,FALSE),LoanAmount,,VLOOKUP(PaymentsDue,Mapping!$A:$B,2,FALSE)))</f>
        <v/>
      </c>
      <c r="G2411" s="62" t="str">
        <f>IF(A2411="","",PPMT(E2411,A2411,Duration*VLOOKUP(PaymentFrqcy,Mapping!A:B,2,FALSE),LoanAmount,,VLOOKUP(PaymentsDue,Mapping!$A:$B,2,FALSE)))</f>
        <v/>
      </c>
      <c r="H2411" s="62" t="str">
        <f>IF(A2411="","",IPMT(E2411,A2411,Duration*VLOOKUP(PaymentFrqcy,Mapping!$A:$B,2,FALSE),LoanAmount,,VLOOKUP(PaymentsDue,Mapping!$A:$B,2,FALSE)))</f>
        <v/>
      </c>
      <c r="I2411" s="58" t="str">
        <f t="shared" si="219"/>
        <v/>
      </c>
      <c r="J2411" s="12" t="str">
        <f t="shared" si="220"/>
        <v/>
      </c>
      <c r="K2411" s="78" t="str">
        <f t="shared" si="221"/>
        <v/>
      </c>
    </row>
    <row r="2412" spans="1:11" x14ac:dyDescent="0.2">
      <c r="A2412" s="12" t="str">
        <f>IFERROR(IF(A2411+1&lt;=Duration*VLOOKUP(PaymentFrqcy,Mapping!A:B,2,FALSE),A2411+1,""),"")</f>
        <v/>
      </c>
      <c r="B2412" s="58" t="str">
        <f t="shared" si="222"/>
        <v/>
      </c>
      <c r="C2412" s="59" t="str">
        <f t="shared" si="217"/>
        <v/>
      </c>
      <c r="D2412" s="60" t="str">
        <f t="shared" si="218"/>
        <v/>
      </c>
      <c r="E2412" s="61" t="str">
        <f>IF(A2412="","",InterestRate/VLOOKUP(PaymentFrqcy,Mapping!$A:$B,2,FALSE))</f>
        <v/>
      </c>
      <c r="F2412" s="62" t="str">
        <f>IF(A2412="","",PMT(E2412,Duration*VLOOKUP(PaymentFrqcy,Mapping!A:B,2,FALSE),LoanAmount,,VLOOKUP(PaymentsDue,Mapping!$A:$B,2,FALSE)))</f>
        <v/>
      </c>
      <c r="G2412" s="62" t="str">
        <f>IF(A2412="","",PPMT(E2412,A2412,Duration*VLOOKUP(PaymentFrqcy,Mapping!A:B,2,FALSE),LoanAmount,,VLOOKUP(PaymentsDue,Mapping!$A:$B,2,FALSE)))</f>
        <v/>
      </c>
      <c r="H2412" s="62" t="str">
        <f>IF(A2412="","",IPMT(E2412,A2412,Duration*VLOOKUP(PaymentFrqcy,Mapping!$A:$B,2,FALSE),LoanAmount,,VLOOKUP(PaymentsDue,Mapping!$A:$B,2,FALSE)))</f>
        <v/>
      </c>
      <c r="I2412" s="58" t="str">
        <f t="shared" si="219"/>
        <v/>
      </c>
      <c r="J2412" s="12" t="str">
        <f t="shared" si="220"/>
        <v/>
      </c>
      <c r="K2412" s="78" t="str">
        <f t="shared" si="221"/>
        <v/>
      </c>
    </row>
    <row r="2413" spans="1:11" x14ac:dyDescent="0.2">
      <c r="A2413" s="12" t="str">
        <f>IFERROR(IF(A2412+1&lt;=Duration*VLOOKUP(PaymentFrqcy,Mapping!A:B,2,FALSE),A2412+1,""),"")</f>
        <v/>
      </c>
      <c r="B2413" s="58" t="str">
        <f t="shared" si="222"/>
        <v/>
      </c>
      <c r="C2413" s="59" t="str">
        <f t="shared" si="217"/>
        <v/>
      </c>
      <c r="D2413" s="60" t="str">
        <f t="shared" si="218"/>
        <v/>
      </c>
      <c r="E2413" s="61" t="str">
        <f>IF(A2413="","",InterestRate/VLOOKUP(PaymentFrqcy,Mapping!$A:$B,2,FALSE))</f>
        <v/>
      </c>
      <c r="F2413" s="62" t="str">
        <f>IF(A2413="","",PMT(E2413,Duration*VLOOKUP(PaymentFrqcy,Mapping!A:B,2,FALSE),LoanAmount,,VLOOKUP(PaymentsDue,Mapping!$A:$B,2,FALSE)))</f>
        <v/>
      </c>
      <c r="G2413" s="62" t="str">
        <f>IF(A2413="","",PPMT(E2413,A2413,Duration*VLOOKUP(PaymentFrqcy,Mapping!A:B,2,FALSE),LoanAmount,,VLOOKUP(PaymentsDue,Mapping!$A:$B,2,FALSE)))</f>
        <v/>
      </c>
      <c r="H2413" s="62" t="str">
        <f>IF(A2413="","",IPMT(E2413,A2413,Duration*VLOOKUP(PaymentFrqcy,Mapping!$A:$B,2,FALSE),LoanAmount,,VLOOKUP(PaymentsDue,Mapping!$A:$B,2,FALSE)))</f>
        <v/>
      </c>
      <c r="I2413" s="58" t="str">
        <f t="shared" si="219"/>
        <v/>
      </c>
      <c r="J2413" s="12" t="str">
        <f t="shared" si="220"/>
        <v/>
      </c>
      <c r="K2413" s="78" t="str">
        <f t="shared" si="221"/>
        <v/>
      </c>
    </row>
    <row r="2414" spans="1:11" x14ac:dyDescent="0.2">
      <c r="A2414" s="12" t="str">
        <f>IFERROR(IF(A2413+1&lt;=Duration*VLOOKUP(PaymentFrqcy,Mapping!A:B,2,FALSE),A2413+1,""),"")</f>
        <v/>
      </c>
      <c r="B2414" s="58" t="str">
        <f t="shared" si="222"/>
        <v/>
      </c>
      <c r="C2414" s="59" t="str">
        <f t="shared" ref="C2414:C2477" si="223">IF(AND(A2414&lt;&gt;"",PaymentFrqcy="Monthly"),DATE(YEAR(C2413),MONTH(C2413)+1,DAY(C2413)),IF(AND(A2414&lt;&gt;"",PaymentFrqcy="Quarterly"),DATE(YEAR(C2413),MONTH(C2413)+3,DAY(C2413)),IF(AND(A2414&lt;&gt;"",PaymentFrqcy="Semi-Annually"),DATE(YEAR(C2413),MONTH(C2413)+6,DAY(C2413)),"")))</f>
        <v/>
      </c>
      <c r="D2414" s="60" t="str">
        <f t="shared" ref="D2414:D2477" si="224">IFERROR(YEAR(C2414),"")</f>
        <v/>
      </c>
      <c r="E2414" s="61" t="str">
        <f>IF(A2414="","",InterestRate/VLOOKUP(PaymentFrqcy,Mapping!$A:$B,2,FALSE))</f>
        <v/>
      </c>
      <c r="F2414" s="62" t="str">
        <f>IF(A2414="","",PMT(E2414,Duration*VLOOKUP(PaymentFrqcy,Mapping!A:B,2,FALSE),LoanAmount,,VLOOKUP(PaymentsDue,Mapping!$A:$B,2,FALSE)))</f>
        <v/>
      </c>
      <c r="G2414" s="62" t="str">
        <f>IF(A2414="","",PPMT(E2414,A2414,Duration*VLOOKUP(PaymentFrqcy,Mapping!A:B,2,FALSE),LoanAmount,,VLOOKUP(PaymentsDue,Mapping!$A:$B,2,FALSE)))</f>
        <v/>
      </c>
      <c r="H2414" s="62" t="str">
        <f>IF(A2414="","",IPMT(E2414,A2414,Duration*VLOOKUP(PaymentFrqcy,Mapping!$A:$B,2,FALSE),LoanAmount,,VLOOKUP(PaymentsDue,Mapping!$A:$B,2,FALSE)))</f>
        <v/>
      </c>
      <c r="I2414" s="58" t="str">
        <f t="shared" ref="I2414:I2477" si="225">IFERROR(B2414+G2414,"")</f>
        <v/>
      </c>
      <c r="J2414" s="12" t="str">
        <f t="shared" ref="J2414:J2477" si="226">IF(A2414="","",MONTH(C2414))</f>
        <v/>
      </c>
      <c r="K2414" s="78" t="str">
        <f t="shared" ref="K2414:K2477" si="227">IF(A2414="","",YEAR(C2414))</f>
        <v/>
      </c>
    </row>
    <row r="2415" spans="1:11" x14ac:dyDescent="0.2">
      <c r="A2415" s="12" t="str">
        <f>IFERROR(IF(A2414+1&lt;=Duration*VLOOKUP(PaymentFrqcy,Mapping!A:B,2,FALSE),A2414+1,""),"")</f>
        <v/>
      </c>
      <c r="B2415" s="58" t="str">
        <f t="shared" si="222"/>
        <v/>
      </c>
      <c r="C2415" s="59" t="str">
        <f t="shared" si="223"/>
        <v/>
      </c>
      <c r="D2415" s="60" t="str">
        <f t="shared" si="224"/>
        <v/>
      </c>
      <c r="E2415" s="61" t="str">
        <f>IF(A2415="","",InterestRate/VLOOKUP(PaymentFrqcy,Mapping!$A:$B,2,FALSE))</f>
        <v/>
      </c>
      <c r="F2415" s="62" t="str">
        <f>IF(A2415="","",PMT(E2415,Duration*VLOOKUP(PaymentFrqcy,Mapping!A:B,2,FALSE),LoanAmount,,VLOOKUP(PaymentsDue,Mapping!$A:$B,2,FALSE)))</f>
        <v/>
      </c>
      <c r="G2415" s="62" t="str">
        <f>IF(A2415="","",PPMT(E2415,A2415,Duration*VLOOKUP(PaymentFrqcy,Mapping!A:B,2,FALSE),LoanAmount,,VLOOKUP(PaymentsDue,Mapping!$A:$B,2,FALSE)))</f>
        <v/>
      </c>
      <c r="H2415" s="62" t="str">
        <f>IF(A2415="","",IPMT(E2415,A2415,Duration*VLOOKUP(PaymentFrqcy,Mapping!$A:$B,2,FALSE),LoanAmount,,VLOOKUP(PaymentsDue,Mapping!$A:$B,2,FALSE)))</f>
        <v/>
      </c>
      <c r="I2415" s="58" t="str">
        <f t="shared" si="225"/>
        <v/>
      </c>
      <c r="J2415" s="12" t="str">
        <f t="shared" si="226"/>
        <v/>
      </c>
      <c r="K2415" s="78" t="str">
        <f t="shared" si="227"/>
        <v/>
      </c>
    </row>
    <row r="2416" spans="1:11" x14ac:dyDescent="0.2">
      <c r="A2416" s="12" t="str">
        <f>IFERROR(IF(A2415+1&lt;=Duration*VLOOKUP(PaymentFrqcy,Mapping!A:B,2,FALSE),A2415+1,""),"")</f>
        <v/>
      </c>
      <c r="B2416" s="58" t="str">
        <f t="shared" si="222"/>
        <v/>
      </c>
      <c r="C2416" s="59" t="str">
        <f t="shared" si="223"/>
        <v/>
      </c>
      <c r="D2416" s="60" t="str">
        <f t="shared" si="224"/>
        <v/>
      </c>
      <c r="E2416" s="61" t="str">
        <f>IF(A2416="","",InterestRate/VLOOKUP(PaymentFrqcy,Mapping!$A:$B,2,FALSE))</f>
        <v/>
      </c>
      <c r="F2416" s="62" t="str">
        <f>IF(A2416="","",PMT(E2416,Duration*VLOOKUP(PaymentFrqcy,Mapping!A:B,2,FALSE),LoanAmount,,VLOOKUP(PaymentsDue,Mapping!$A:$B,2,FALSE)))</f>
        <v/>
      </c>
      <c r="G2416" s="62" t="str">
        <f>IF(A2416="","",PPMT(E2416,A2416,Duration*VLOOKUP(PaymentFrqcy,Mapping!A:B,2,FALSE),LoanAmount,,VLOOKUP(PaymentsDue,Mapping!$A:$B,2,FALSE)))</f>
        <v/>
      </c>
      <c r="H2416" s="62" t="str">
        <f>IF(A2416="","",IPMT(E2416,A2416,Duration*VLOOKUP(PaymentFrqcy,Mapping!$A:$B,2,FALSE),LoanAmount,,VLOOKUP(PaymentsDue,Mapping!$A:$B,2,FALSE)))</f>
        <v/>
      </c>
      <c r="I2416" s="58" t="str">
        <f t="shared" si="225"/>
        <v/>
      </c>
      <c r="J2416" s="12" t="str">
        <f t="shared" si="226"/>
        <v/>
      </c>
      <c r="K2416" s="78" t="str">
        <f t="shared" si="227"/>
        <v/>
      </c>
    </row>
    <row r="2417" spans="1:11" x14ac:dyDescent="0.2">
      <c r="A2417" s="12" t="str">
        <f>IFERROR(IF(A2416+1&lt;=Duration*VLOOKUP(PaymentFrqcy,Mapping!A:B,2,FALSE),A2416+1,""),"")</f>
        <v/>
      </c>
      <c r="B2417" s="58" t="str">
        <f t="shared" si="222"/>
        <v/>
      </c>
      <c r="C2417" s="59" t="str">
        <f t="shared" si="223"/>
        <v/>
      </c>
      <c r="D2417" s="60" t="str">
        <f t="shared" si="224"/>
        <v/>
      </c>
      <c r="E2417" s="61" t="str">
        <f>IF(A2417="","",InterestRate/VLOOKUP(PaymentFrqcy,Mapping!$A:$B,2,FALSE))</f>
        <v/>
      </c>
      <c r="F2417" s="62" t="str">
        <f>IF(A2417="","",PMT(E2417,Duration*VLOOKUP(PaymentFrqcy,Mapping!A:B,2,FALSE),LoanAmount,,VLOOKUP(PaymentsDue,Mapping!$A:$B,2,FALSE)))</f>
        <v/>
      </c>
      <c r="G2417" s="62" t="str">
        <f>IF(A2417="","",PPMT(E2417,A2417,Duration*VLOOKUP(PaymentFrqcy,Mapping!A:B,2,FALSE),LoanAmount,,VLOOKUP(PaymentsDue,Mapping!$A:$B,2,FALSE)))</f>
        <v/>
      </c>
      <c r="H2417" s="62" t="str">
        <f>IF(A2417="","",IPMT(E2417,A2417,Duration*VLOOKUP(PaymentFrqcy,Mapping!$A:$B,2,FALSE),LoanAmount,,VLOOKUP(PaymentsDue,Mapping!$A:$B,2,FALSE)))</f>
        <v/>
      </c>
      <c r="I2417" s="58" t="str">
        <f t="shared" si="225"/>
        <v/>
      </c>
      <c r="J2417" s="12" t="str">
        <f t="shared" si="226"/>
        <v/>
      </c>
      <c r="K2417" s="78" t="str">
        <f t="shared" si="227"/>
        <v/>
      </c>
    </row>
    <row r="2418" spans="1:11" x14ac:dyDescent="0.2">
      <c r="A2418" s="12" t="str">
        <f>IFERROR(IF(A2417+1&lt;=Duration*VLOOKUP(PaymentFrqcy,Mapping!A:B,2,FALSE),A2417+1,""),"")</f>
        <v/>
      </c>
      <c r="B2418" s="58" t="str">
        <f t="shared" si="222"/>
        <v/>
      </c>
      <c r="C2418" s="59" t="str">
        <f t="shared" si="223"/>
        <v/>
      </c>
      <c r="D2418" s="60" t="str">
        <f t="shared" si="224"/>
        <v/>
      </c>
      <c r="E2418" s="61" t="str">
        <f>IF(A2418="","",InterestRate/VLOOKUP(PaymentFrqcy,Mapping!$A:$B,2,FALSE))</f>
        <v/>
      </c>
      <c r="F2418" s="62" t="str">
        <f>IF(A2418="","",PMT(E2418,Duration*VLOOKUP(PaymentFrqcy,Mapping!A:B,2,FALSE),LoanAmount,,VLOOKUP(PaymentsDue,Mapping!$A:$B,2,FALSE)))</f>
        <v/>
      </c>
      <c r="G2418" s="62" t="str">
        <f>IF(A2418="","",PPMT(E2418,A2418,Duration*VLOOKUP(PaymentFrqcy,Mapping!A:B,2,FALSE),LoanAmount,,VLOOKUP(PaymentsDue,Mapping!$A:$B,2,FALSE)))</f>
        <v/>
      </c>
      <c r="H2418" s="62" t="str">
        <f>IF(A2418="","",IPMT(E2418,A2418,Duration*VLOOKUP(PaymentFrqcy,Mapping!$A:$B,2,FALSE),LoanAmount,,VLOOKUP(PaymentsDue,Mapping!$A:$B,2,FALSE)))</f>
        <v/>
      </c>
      <c r="I2418" s="58" t="str">
        <f t="shared" si="225"/>
        <v/>
      </c>
      <c r="J2418" s="12" t="str">
        <f t="shared" si="226"/>
        <v/>
      </c>
      <c r="K2418" s="78" t="str">
        <f t="shared" si="227"/>
        <v/>
      </c>
    </row>
    <row r="2419" spans="1:11" x14ac:dyDescent="0.2">
      <c r="A2419" s="12" t="str">
        <f>IFERROR(IF(A2418+1&lt;=Duration*VLOOKUP(PaymentFrqcy,Mapping!A:B,2,FALSE),A2418+1,""),"")</f>
        <v/>
      </c>
      <c r="B2419" s="58" t="str">
        <f t="shared" si="222"/>
        <v/>
      </c>
      <c r="C2419" s="59" t="str">
        <f t="shared" si="223"/>
        <v/>
      </c>
      <c r="D2419" s="60" t="str">
        <f t="shared" si="224"/>
        <v/>
      </c>
      <c r="E2419" s="61" t="str">
        <f>IF(A2419="","",InterestRate/VLOOKUP(PaymentFrqcy,Mapping!$A:$B,2,FALSE))</f>
        <v/>
      </c>
      <c r="F2419" s="62" t="str">
        <f>IF(A2419="","",PMT(E2419,Duration*VLOOKUP(PaymentFrqcy,Mapping!A:B,2,FALSE),LoanAmount,,VLOOKUP(PaymentsDue,Mapping!$A:$B,2,FALSE)))</f>
        <v/>
      </c>
      <c r="G2419" s="62" t="str">
        <f>IF(A2419="","",PPMT(E2419,A2419,Duration*VLOOKUP(PaymentFrqcy,Mapping!A:B,2,FALSE),LoanAmount,,VLOOKUP(PaymentsDue,Mapping!$A:$B,2,FALSE)))</f>
        <v/>
      </c>
      <c r="H2419" s="62" t="str">
        <f>IF(A2419="","",IPMT(E2419,A2419,Duration*VLOOKUP(PaymentFrqcy,Mapping!$A:$B,2,FALSE),LoanAmount,,VLOOKUP(PaymentsDue,Mapping!$A:$B,2,FALSE)))</f>
        <v/>
      </c>
      <c r="I2419" s="58" t="str">
        <f t="shared" si="225"/>
        <v/>
      </c>
      <c r="J2419" s="12" t="str">
        <f t="shared" si="226"/>
        <v/>
      </c>
      <c r="K2419" s="78" t="str">
        <f t="shared" si="227"/>
        <v/>
      </c>
    </row>
    <row r="2420" spans="1:11" x14ac:dyDescent="0.2">
      <c r="A2420" s="12" t="str">
        <f>IFERROR(IF(A2419+1&lt;=Duration*VLOOKUP(PaymentFrqcy,Mapping!A:B,2,FALSE),A2419+1,""),"")</f>
        <v/>
      </c>
      <c r="B2420" s="58" t="str">
        <f t="shared" ref="B2420:B2483" si="228">IFERROR(IF(ROUNDDOWN(I2419,0)=0,"",I2419),"")</f>
        <v/>
      </c>
      <c r="C2420" s="59" t="str">
        <f t="shared" si="223"/>
        <v/>
      </c>
      <c r="D2420" s="60" t="str">
        <f t="shared" si="224"/>
        <v/>
      </c>
      <c r="E2420" s="61" t="str">
        <f>IF(A2420="","",InterestRate/VLOOKUP(PaymentFrqcy,Mapping!$A:$B,2,FALSE))</f>
        <v/>
      </c>
      <c r="F2420" s="62" t="str">
        <f>IF(A2420="","",PMT(E2420,Duration*VLOOKUP(PaymentFrqcy,Mapping!A:B,2,FALSE),LoanAmount,,VLOOKUP(PaymentsDue,Mapping!$A:$B,2,FALSE)))</f>
        <v/>
      </c>
      <c r="G2420" s="62" t="str">
        <f>IF(A2420="","",PPMT(E2420,A2420,Duration*VLOOKUP(PaymentFrqcy,Mapping!A:B,2,FALSE),LoanAmount,,VLOOKUP(PaymentsDue,Mapping!$A:$B,2,FALSE)))</f>
        <v/>
      </c>
      <c r="H2420" s="62" t="str">
        <f>IF(A2420="","",IPMT(E2420,A2420,Duration*VLOOKUP(PaymentFrqcy,Mapping!$A:$B,2,FALSE),LoanAmount,,VLOOKUP(PaymentsDue,Mapping!$A:$B,2,FALSE)))</f>
        <v/>
      </c>
      <c r="I2420" s="58" t="str">
        <f t="shared" si="225"/>
        <v/>
      </c>
      <c r="J2420" s="12" t="str">
        <f t="shared" si="226"/>
        <v/>
      </c>
      <c r="K2420" s="78" t="str">
        <f t="shared" si="227"/>
        <v/>
      </c>
    </row>
    <row r="2421" spans="1:11" x14ac:dyDescent="0.2">
      <c r="A2421" s="12" t="str">
        <f>IFERROR(IF(A2420+1&lt;=Duration*VLOOKUP(PaymentFrqcy,Mapping!A:B,2,FALSE),A2420+1,""),"")</f>
        <v/>
      </c>
      <c r="B2421" s="58" t="str">
        <f t="shared" si="228"/>
        <v/>
      </c>
      <c r="C2421" s="59" t="str">
        <f t="shared" si="223"/>
        <v/>
      </c>
      <c r="D2421" s="60" t="str">
        <f t="shared" si="224"/>
        <v/>
      </c>
      <c r="E2421" s="61" t="str">
        <f>IF(A2421="","",InterestRate/VLOOKUP(PaymentFrqcy,Mapping!$A:$B,2,FALSE))</f>
        <v/>
      </c>
      <c r="F2421" s="62" t="str">
        <f>IF(A2421="","",PMT(E2421,Duration*VLOOKUP(PaymentFrqcy,Mapping!A:B,2,FALSE),LoanAmount,,VLOOKUP(PaymentsDue,Mapping!$A:$B,2,FALSE)))</f>
        <v/>
      </c>
      <c r="G2421" s="62" t="str">
        <f>IF(A2421="","",PPMT(E2421,A2421,Duration*VLOOKUP(PaymentFrqcy,Mapping!A:B,2,FALSE),LoanAmount,,VLOOKUP(PaymentsDue,Mapping!$A:$B,2,FALSE)))</f>
        <v/>
      </c>
      <c r="H2421" s="62" t="str">
        <f>IF(A2421="","",IPMT(E2421,A2421,Duration*VLOOKUP(PaymentFrqcy,Mapping!$A:$B,2,FALSE),LoanAmount,,VLOOKUP(PaymentsDue,Mapping!$A:$B,2,FALSE)))</f>
        <v/>
      </c>
      <c r="I2421" s="58" t="str">
        <f t="shared" si="225"/>
        <v/>
      </c>
      <c r="J2421" s="12" t="str">
        <f t="shared" si="226"/>
        <v/>
      </c>
      <c r="K2421" s="78" t="str">
        <f t="shared" si="227"/>
        <v/>
      </c>
    </row>
    <row r="2422" spans="1:11" x14ac:dyDescent="0.2">
      <c r="A2422" s="12" t="str">
        <f>IFERROR(IF(A2421+1&lt;=Duration*VLOOKUP(PaymentFrqcy,Mapping!A:B,2,FALSE),A2421+1,""),"")</f>
        <v/>
      </c>
      <c r="B2422" s="58" t="str">
        <f t="shared" si="228"/>
        <v/>
      </c>
      <c r="C2422" s="59" t="str">
        <f t="shared" si="223"/>
        <v/>
      </c>
      <c r="D2422" s="60" t="str">
        <f t="shared" si="224"/>
        <v/>
      </c>
      <c r="E2422" s="61" t="str">
        <f>IF(A2422="","",InterestRate/VLOOKUP(PaymentFrqcy,Mapping!$A:$B,2,FALSE))</f>
        <v/>
      </c>
      <c r="F2422" s="62" t="str">
        <f>IF(A2422="","",PMT(E2422,Duration*VLOOKUP(PaymentFrqcy,Mapping!A:B,2,FALSE),LoanAmount,,VLOOKUP(PaymentsDue,Mapping!$A:$B,2,FALSE)))</f>
        <v/>
      </c>
      <c r="G2422" s="62" t="str">
        <f>IF(A2422="","",PPMT(E2422,A2422,Duration*VLOOKUP(PaymentFrqcy,Mapping!A:B,2,FALSE),LoanAmount,,VLOOKUP(PaymentsDue,Mapping!$A:$B,2,FALSE)))</f>
        <v/>
      </c>
      <c r="H2422" s="62" t="str">
        <f>IF(A2422="","",IPMT(E2422,A2422,Duration*VLOOKUP(PaymentFrqcy,Mapping!$A:$B,2,FALSE),LoanAmount,,VLOOKUP(PaymentsDue,Mapping!$A:$B,2,FALSE)))</f>
        <v/>
      </c>
      <c r="I2422" s="58" t="str">
        <f t="shared" si="225"/>
        <v/>
      </c>
      <c r="J2422" s="12" t="str">
        <f t="shared" si="226"/>
        <v/>
      </c>
      <c r="K2422" s="78" t="str">
        <f t="shared" si="227"/>
        <v/>
      </c>
    </row>
    <row r="2423" spans="1:11" x14ac:dyDescent="0.2">
      <c r="A2423" s="12" t="str">
        <f>IFERROR(IF(A2422+1&lt;=Duration*VLOOKUP(PaymentFrqcy,Mapping!A:B,2,FALSE),A2422+1,""),"")</f>
        <v/>
      </c>
      <c r="B2423" s="58" t="str">
        <f t="shared" si="228"/>
        <v/>
      </c>
      <c r="C2423" s="59" t="str">
        <f t="shared" si="223"/>
        <v/>
      </c>
      <c r="D2423" s="60" t="str">
        <f t="shared" si="224"/>
        <v/>
      </c>
      <c r="E2423" s="61" t="str">
        <f>IF(A2423="","",InterestRate/VLOOKUP(PaymentFrqcy,Mapping!$A:$B,2,FALSE))</f>
        <v/>
      </c>
      <c r="F2423" s="62" t="str">
        <f>IF(A2423="","",PMT(E2423,Duration*VLOOKUP(PaymentFrqcy,Mapping!A:B,2,FALSE),LoanAmount,,VLOOKUP(PaymentsDue,Mapping!$A:$B,2,FALSE)))</f>
        <v/>
      </c>
      <c r="G2423" s="62" t="str">
        <f>IF(A2423="","",PPMT(E2423,A2423,Duration*VLOOKUP(PaymentFrqcy,Mapping!A:B,2,FALSE),LoanAmount,,VLOOKUP(PaymentsDue,Mapping!$A:$B,2,FALSE)))</f>
        <v/>
      </c>
      <c r="H2423" s="62" t="str">
        <f>IF(A2423="","",IPMT(E2423,A2423,Duration*VLOOKUP(PaymentFrqcy,Mapping!$A:$B,2,FALSE),LoanAmount,,VLOOKUP(PaymentsDue,Mapping!$A:$B,2,FALSE)))</f>
        <v/>
      </c>
      <c r="I2423" s="58" t="str">
        <f t="shared" si="225"/>
        <v/>
      </c>
      <c r="J2423" s="12" t="str">
        <f t="shared" si="226"/>
        <v/>
      </c>
      <c r="K2423" s="78" t="str">
        <f t="shared" si="227"/>
        <v/>
      </c>
    </row>
    <row r="2424" spans="1:11" x14ac:dyDescent="0.2">
      <c r="A2424" s="12" t="str">
        <f>IFERROR(IF(A2423+1&lt;=Duration*VLOOKUP(PaymentFrqcy,Mapping!A:B,2,FALSE),A2423+1,""),"")</f>
        <v/>
      </c>
      <c r="B2424" s="58" t="str">
        <f t="shared" si="228"/>
        <v/>
      </c>
      <c r="C2424" s="59" t="str">
        <f t="shared" si="223"/>
        <v/>
      </c>
      <c r="D2424" s="60" t="str">
        <f t="shared" si="224"/>
        <v/>
      </c>
      <c r="E2424" s="61" t="str">
        <f>IF(A2424="","",InterestRate/VLOOKUP(PaymentFrqcy,Mapping!$A:$B,2,FALSE))</f>
        <v/>
      </c>
      <c r="F2424" s="62" t="str">
        <f>IF(A2424="","",PMT(E2424,Duration*VLOOKUP(PaymentFrqcy,Mapping!A:B,2,FALSE),LoanAmount,,VLOOKUP(PaymentsDue,Mapping!$A:$B,2,FALSE)))</f>
        <v/>
      </c>
      <c r="G2424" s="62" t="str">
        <f>IF(A2424="","",PPMT(E2424,A2424,Duration*VLOOKUP(PaymentFrqcy,Mapping!A:B,2,FALSE),LoanAmount,,VLOOKUP(PaymentsDue,Mapping!$A:$B,2,FALSE)))</f>
        <v/>
      </c>
      <c r="H2424" s="62" t="str">
        <f>IF(A2424="","",IPMT(E2424,A2424,Duration*VLOOKUP(PaymentFrqcy,Mapping!$A:$B,2,FALSE),LoanAmount,,VLOOKUP(PaymentsDue,Mapping!$A:$B,2,FALSE)))</f>
        <v/>
      </c>
      <c r="I2424" s="58" t="str">
        <f t="shared" si="225"/>
        <v/>
      </c>
      <c r="J2424" s="12" t="str">
        <f t="shared" si="226"/>
        <v/>
      </c>
      <c r="K2424" s="78" t="str">
        <f t="shared" si="227"/>
        <v/>
      </c>
    </row>
    <row r="2425" spans="1:11" x14ac:dyDescent="0.2">
      <c r="A2425" s="12" t="str">
        <f>IFERROR(IF(A2424+1&lt;=Duration*VLOOKUP(PaymentFrqcy,Mapping!A:B,2,FALSE),A2424+1,""),"")</f>
        <v/>
      </c>
      <c r="B2425" s="58" t="str">
        <f t="shared" si="228"/>
        <v/>
      </c>
      <c r="C2425" s="59" t="str">
        <f t="shared" si="223"/>
        <v/>
      </c>
      <c r="D2425" s="60" t="str">
        <f t="shared" si="224"/>
        <v/>
      </c>
      <c r="E2425" s="61" t="str">
        <f>IF(A2425="","",InterestRate/VLOOKUP(PaymentFrqcy,Mapping!$A:$B,2,FALSE))</f>
        <v/>
      </c>
      <c r="F2425" s="62" t="str">
        <f>IF(A2425="","",PMT(E2425,Duration*VLOOKUP(PaymentFrqcy,Mapping!A:B,2,FALSE),LoanAmount,,VLOOKUP(PaymentsDue,Mapping!$A:$B,2,FALSE)))</f>
        <v/>
      </c>
      <c r="G2425" s="62" t="str">
        <f>IF(A2425="","",PPMT(E2425,A2425,Duration*VLOOKUP(PaymentFrqcy,Mapping!A:B,2,FALSE),LoanAmount,,VLOOKUP(PaymentsDue,Mapping!$A:$B,2,FALSE)))</f>
        <v/>
      </c>
      <c r="H2425" s="62" t="str">
        <f>IF(A2425="","",IPMT(E2425,A2425,Duration*VLOOKUP(PaymentFrqcy,Mapping!$A:$B,2,FALSE),LoanAmount,,VLOOKUP(PaymentsDue,Mapping!$A:$B,2,FALSE)))</f>
        <v/>
      </c>
      <c r="I2425" s="58" t="str">
        <f t="shared" si="225"/>
        <v/>
      </c>
      <c r="J2425" s="12" t="str">
        <f t="shared" si="226"/>
        <v/>
      </c>
      <c r="K2425" s="78" t="str">
        <f t="shared" si="227"/>
        <v/>
      </c>
    </row>
    <row r="2426" spans="1:11" x14ac:dyDescent="0.2">
      <c r="A2426" s="12" t="str">
        <f>IFERROR(IF(A2425+1&lt;=Duration*VLOOKUP(PaymentFrqcy,Mapping!A:B,2,FALSE),A2425+1,""),"")</f>
        <v/>
      </c>
      <c r="B2426" s="58" t="str">
        <f t="shared" si="228"/>
        <v/>
      </c>
      <c r="C2426" s="59" t="str">
        <f t="shared" si="223"/>
        <v/>
      </c>
      <c r="D2426" s="60" t="str">
        <f t="shared" si="224"/>
        <v/>
      </c>
      <c r="E2426" s="61" t="str">
        <f>IF(A2426="","",InterestRate/VLOOKUP(PaymentFrqcy,Mapping!$A:$B,2,FALSE))</f>
        <v/>
      </c>
      <c r="F2426" s="62" t="str">
        <f>IF(A2426="","",PMT(E2426,Duration*VLOOKUP(PaymentFrqcy,Mapping!A:B,2,FALSE),LoanAmount,,VLOOKUP(PaymentsDue,Mapping!$A:$B,2,FALSE)))</f>
        <v/>
      </c>
      <c r="G2426" s="62" t="str">
        <f>IF(A2426="","",PPMT(E2426,A2426,Duration*VLOOKUP(PaymentFrqcy,Mapping!A:B,2,FALSE),LoanAmount,,VLOOKUP(PaymentsDue,Mapping!$A:$B,2,FALSE)))</f>
        <v/>
      </c>
      <c r="H2426" s="62" t="str">
        <f>IF(A2426="","",IPMT(E2426,A2426,Duration*VLOOKUP(PaymentFrqcy,Mapping!$A:$B,2,FALSE),LoanAmount,,VLOOKUP(PaymentsDue,Mapping!$A:$B,2,FALSE)))</f>
        <v/>
      </c>
      <c r="I2426" s="58" t="str">
        <f t="shared" si="225"/>
        <v/>
      </c>
      <c r="J2426" s="12" t="str">
        <f t="shared" si="226"/>
        <v/>
      </c>
      <c r="K2426" s="78" t="str">
        <f t="shared" si="227"/>
        <v/>
      </c>
    </row>
    <row r="2427" spans="1:11" x14ac:dyDescent="0.2">
      <c r="A2427" s="12" t="str">
        <f>IFERROR(IF(A2426+1&lt;=Duration*VLOOKUP(PaymentFrqcy,Mapping!A:B,2,FALSE),A2426+1,""),"")</f>
        <v/>
      </c>
      <c r="B2427" s="58" t="str">
        <f t="shared" si="228"/>
        <v/>
      </c>
      <c r="C2427" s="59" t="str">
        <f t="shared" si="223"/>
        <v/>
      </c>
      <c r="D2427" s="60" t="str">
        <f t="shared" si="224"/>
        <v/>
      </c>
      <c r="E2427" s="61" t="str">
        <f>IF(A2427="","",InterestRate/VLOOKUP(PaymentFrqcy,Mapping!$A:$B,2,FALSE))</f>
        <v/>
      </c>
      <c r="F2427" s="62" t="str">
        <f>IF(A2427="","",PMT(E2427,Duration*VLOOKUP(PaymentFrqcy,Mapping!A:B,2,FALSE),LoanAmount,,VLOOKUP(PaymentsDue,Mapping!$A:$B,2,FALSE)))</f>
        <v/>
      </c>
      <c r="G2427" s="62" t="str">
        <f>IF(A2427="","",PPMT(E2427,A2427,Duration*VLOOKUP(PaymentFrqcy,Mapping!A:B,2,FALSE),LoanAmount,,VLOOKUP(PaymentsDue,Mapping!$A:$B,2,FALSE)))</f>
        <v/>
      </c>
      <c r="H2427" s="62" t="str">
        <f>IF(A2427="","",IPMT(E2427,A2427,Duration*VLOOKUP(PaymentFrqcy,Mapping!$A:$B,2,FALSE),LoanAmount,,VLOOKUP(PaymentsDue,Mapping!$A:$B,2,FALSE)))</f>
        <v/>
      </c>
      <c r="I2427" s="58" t="str">
        <f t="shared" si="225"/>
        <v/>
      </c>
      <c r="J2427" s="12" t="str">
        <f t="shared" si="226"/>
        <v/>
      </c>
      <c r="K2427" s="78" t="str">
        <f t="shared" si="227"/>
        <v/>
      </c>
    </row>
    <row r="2428" spans="1:11" x14ac:dyDescent="0.2">
      <c r="A2428" s="12" t="str">
        <f>IFERROR(IF(A2427+1&lt;=Duration*VLOOKUP(PaymentFrqcy,Mapping!A:B,2,FALSE),A2427+1,""),"")</f>
        <v/>
      </c>
      <c r="B2428" s="58" t="str">
        <f t="shared" si="228"/>
        <v/>
      </c>
      <c r="C2428" s="59" t="str">
        <f t="shared" si="223"/>
        <v/>
      </c>
      <c r="D2428" s="60" t="str">
        <f t="shared" si="224"/>
        <v/>
      </c>
      <c r="E2428" s="61" t="str">
        <f>IF(A2428="","",InterestRate/VLOOKUP(PaymentFrqcy,Mapping!$A:$B,2,FALSE))</f>
        <v/>
      </c>
      <c r="F2428" s="62" t="str">
        <f>IF(A2428="","",PMT(E2428,Duration*VLOOKUP(PaymentFrqcy,Mapping!A:B,2,FALSE),LoanAmount,,VLOOKUP(PaymentsDue,Mapping!$A:$B,2,FALSE)))</f>
        <v/>
      </c>
      <c r="G2428" s="62" t="str">
        <f>IF(A2428="","",PPMT(E2428,A2428,Duration*VLOOKUP(PaymentFrqcy,Mapping!A:B,2,FALSE),LoanAmount,,VLOOKUP(PaymentsDue,Mapping!$A:$B,2,FALSE)))</f>
        <v/>
      </c>
      <c r="H2428" s="62" t="str">
        <f>IF(A2428="","",IPMT(E2428,A2428,Duration*VLOOKUP(PaymentFrqcy,Mapping!$A:$B,2,FALSE),LoanAmount,,VLOOKUP(PaymentsDue,Mapping!$A:$B,2,FALSE)))</f>
        <v/>
      </c>
      <c r="I2428" s="58" t="str">
        <f t="shared" si="225"/>
        <v/>
      </c>
      <c r="J2428" s="12" t="str">
        <f t="shared" si="226"/>
        <v/>
      </c>
      <c r="K2428" s="78" t="str">
        <f t="shared" si="227"/>
        <v/>
      </c>
    </row>
    <row r="2429" spans="1:11" x14ac:dyDescent="0.2">
      <c r="A2429" s="12" t="str">
        <f>IFERROR(IF(A2428+1&lt;=Duration*VLOOKUP(PaymentFrqcy,Mapping!A:B,2,FALSE),A2428+1,""),"")</f>
        <v/>
      </c>
      <c r="B2429" s="58" t="str">
        <f t="shared" si="228"/>
        <v/>
      </c>
      <c r="C2429" s="59" t="str">
        <f t="shared" si="223"/>
        <v/>
      </c>
      <c r="D2429" s="60" t="str">
        <f t="shared" si="224"/>
        <v/>
      </c>
      <c r="E2429" s="61" t="str">
        <f>IF(A2429="","",InterestRate/VLOOKUP(PaymentFrqcy,Mapping!$A:$B,2,FALSE))</f>
        <v/>
      </c>
      <c r="F2429" s="62" t="str">
        <f>IF(A2429="","",PMT(E2429,Duration*VLOOKUP(PaymentFrqcy,Mapping!A:B,2,FALSE),LoanAmount,,VLOOKUP(PaymentsDue,Mapping!$A:$B,2,FALSE)))</f>
        <v/>
      </c>
      <c r="G2429" s="62" t="str">
        <f>IF(A2429="","",PPMT(E2429,A2429,Duration*VLOOKUP(PaymentFrqcy,Mapping!A:B,2,FALSE),LoanAmount,,VLOOKUP(PaymentsDue,Mapping!$A:$B,2,FALSE)))</f>
        <v/>
      </c>
      <c r="H2429" s="62" t="str">
        <f>IF(A2429="","",IPMT(E2429,A2429,Duration*VLOOKUP(PaymentFrqcy,Mapping!$A:$B,2,FALSE),LoanAmount,,VLOOKUP(PaymentsDue,Mapping!$A:$B,2,FALSE)))</f>
        <v/>
      </c>
      <c r="I2429" s="58" t="str">
        <f t="shared" si="225"/>
        <v/>
      </c>
      <c r="J2429" s="12" t="str">
        <f t="shared" si="226"/>
        <v/>
      </c>
      <c r="K2429" s="78" t="str">
        <f t="shared" si="227"/>
        <v/>
      </c>
    </row>
    <row r="2430" spans="1:11" x14ac:dyDescent="0.2">
      <c r="A2430" s="12" t="str">
        <f>IFERROR(IF(A2429+1&lt;=Duration*VLOOKUP(PaymentFrqcy,Mapping!A:B,2,FALSE),A2429+1,""),"")</f>
        <v/>
      </c>
      <c r="B2430" s="58" t="str">
        <f t="shared" si="228"/>
        <v/>
      </c>
      <c r="C2430" s="59" t="str">
        <f t="shared" si="223"/>
        <v/>
      </c>
      <c r="D2430" s="60" t="str">
        <f t="shared" si="224"/>
        <v/>
      </c>
      <c r="E2430" s="61" t="str">
        <f>IF(A2430="","",InterestRate/VLOOKUP(PaymentFrqcy,Mapping!$A:$B,2,FALSE))</f>
        <v/>
      </c>
      <c r="F2430" s="62" t="str">
        <f>IF(A2430="","",PMT(E2430,Duration*VLOOKUP(PaymentFrqcy,Mapping!A:B,2,FALSE),LoanAmount,,VLOOKUP(PaymentsDue,Mapping!$A:$B,2,FALSE)))</f>
        <v/>
      </c>
      <c r="G2430" s="62" t="str">
        <f>IF(A2430="","",PPMT(E2430,A2430,Duration*VLOOKUP(PaymentFrqcy,Mapping!A:B,2,FALSE),LoanAmount,,VLOOKUP(PaymentsDue,Mapping!$A:$B,2,FALSE)))</f>
        <v/>
      </c>
      <c r="H2430" s="62" t="str">
        <f>IF(A2430="","",IPMT(E2430,A2430,Duration*VLOOKUP(PaymentFrqcy,Mapping!$A:$B,2,FALSE),LoanAmount,,VLOOKUP(PaymentsDue,Mapping!$A:$B,2,FALSE)))</f>
        <v/>
      </c>
      <c r="I2430" s="58" t="str">
        <f t="shared" si="225"/>
        <v/>
      </c>
      <c r="J2430" s="12" t="str">
        <f t="shared" si="226"/>
        <v/>
      </c>
      <c r="K2430" s="78" t="str">
        <f t="shared" si="227"/>
        <v/>
      </c>
    </row>
    <row r="2431" spans="1:11" x14ac:dyDescent="0.2">
      <c r="A2431" s="12" t="str">
        <f>IFERROR(IF(A2430+1&lt;=Duration*VLOOKUP(PaymentFrqcy,Mapping!A:B,2,FALSE),A2430+1,""),"")</f>
        <v/>
      </c>
      <c r="B2431" s="58" t="str">
        <f t="shared" si="228"/>
        <v/>
      </c>
      <c r="C2431" s="59" t="str">
        <f t="shared" si="223"/>
        <v/>
      </c>
      <c r="D2431" s="60" t="str">
        <f t="shared" si="224"/>
        <v/>
      </c>
      <c r="E2431" s="61" t="str">
        <f>IF(A2431="","",InterestRate/VLOOKUP(PaymentFrqcy,Mapping!$A:$B,2,FALSE))</f>
        <v/>
      </c>
      <c r="F2431" s="62" t="str">
        <f>IF(A2431="","",PMT(E2431,Duration*VLOOKUP(PaymentFrqcy,Mapping!A:B,2,FALSE),LoanAmount,,VLOOKUP(PaymentsDue,Mapping!$A:$B,2,FALSE)))</f>
        <v/>
      </c>
      <c r="G2431" s="62" t="str">
        <f>IF(A2431="","",PPMT(E2431,A2431,Duration*VLOOKUP(PaymentFrqcy,Mapping!A:B,2,FALSE),LoanAmount,,VLOOKUP(PaymentsDue,Mapping!$A:$B,2,FALSE)))</f>
        <v/>
      </c>
      <c r="H2431" s="62" t="str">
        <f>IF(A2431="","",IPMT(E2431,A2431,Duration*VLOOKUP(PaymentFrqcy,Mapping!$A:$B,2,FALSE),LoanAmount,,VLOOKUP(PaymentsDue,Mapping!$A:$B,2,FALSE)))</f>
        <v/>
      </c>
      <c r="I2431" s="58" t="str">
        <f t="shared" si="225"/>
        <v/>
      </c>
      <c r="J2431" s="12" t="str">
        <f t="shared" si="226"/>
        <v/>
      </c>
      <c r="K2431" s="78" t="str">
        <f t="shared" si="227"/>
        <v/>
      </c>
    </row>
    <row r="2432" spans="1:11" x14ac:dyDescent="0.2">
      <c r="A2432" s="12" t="str">
        <f>IFERROR(IF(A2431+1&lt;=Duration*VLOOKUP(PaymentFrqcy,Mapping!A:B,2,FALSE),A2431+1,""),"")</f>
        <v/>
      </c>
      <c r="B2432" s="58" t="str">
        <f t="shared" si="228"/>
        <v/>
      </c>
      <c r="C2432" s="59" t="str">
        <f t="shared" si="223"/>
        <v/>
      </c>
      <c r="D2432" s="60" t="str">
        <f t="shared" si="224"/>
        <v/>
      </c>
      <c r="E2432" s="61" t="str">
        <f>IF(A2432="","",InterestRate/VLOOKUP(PaymentFrqcy,Mapping!$A:$B,2,FALSE))</f>
        <v/>
      </c>
      <c r="F2432" s="62" t="str">
        <f>IF(A2432="","",PMT(E2432,Duration*VLOOKUP(PaymentFrqcy,Mapping!A:B,2,FALSE),LoanAmount,,VLOOKUP(PaymentsDue,Mapping!$A:$B,2,FALSE)))</f>
        <v/>
      </c>
      <c r="G2432" s="62" t="str">
        <f>IF(A2432="","",PPMT(E2432,A2432,Duration*VLOOKUP(PaymentFrqcy,Mapping!A:B,2,FALSE),LoanAmount,,VLOOKUP(PaymentsDue,Mapping!$A:$B,2,FALSE)))</f>
        <v/>
      </c>
      <c r="H2432" s="62" t="str">
        <f>IF(A2432="","",IPMT(E2432,A2432,Duration*VLOOKUP(PaymentFrqcy,Mapping!$A:$B,2,FALSE),LoanAmount,,VLOOKUP(PaymentsDue,Mapping!$A:$B,2,FALSE)))</f>
        <v/>
      </c>
      <c r="I2432" s="58" t="str">
        <f t="shared" si="225"/>
        <v/>
      </c>
      <c r="J2432" s="12" t="str">
        <f t="shared" si="226"/>
        <v/>
      </c>
      <c r="K2432" s="78" t="str">
        <f t="shared" si="227"/>
        <v/>
      </c>
    </row>
    <row r="2433" spans="1:11" x14ac:dyDescent="0.2">
      <c r="A2433" s="12" t="str">
        <f>IFERROR(IF(A2432+1&lt;=Duration*VLOOKUP(PaymentFrqcy,Mapping!A:B,2,FALSE),A2432+1,""),"")</f>
        <v/>
      </c>
      <c r="B2433" s="58" t="str">
        <f t="shared" si="228"/>
        <v/>
      </c>
      <c r="C2433" s="59" t="str">
        <f t="shared" si="223"/>
        <v/>
      </c>
      <c r="D2433" s="60" t="str">
        <f t="shared" si="224"/>
        <v/>
      </c>
      <c r="E2433" s="61" t="str">
        <f>IF(A2433="","",InterestRate/VLOOKUP(PaymentFrqcy,Mapping!$A:$B,2,FALSE))</f>
        <v/>
      </c>
      <c r="F2433" s="62" t="str">
        <f>IF(A2433="","",PMT(E2433,Duration*VLOOKUP(PaymentFrqcy,Mapping!A:B,2,FALSE),LoanAmount,,VLOOKUP(PaymentsDue,Mapping!$A:$B,2,FALSE)))</f>
        <v/>
      </c>
      <c r="G2433" s="62" t="str">
        <f>IF(A2433="","",PPMT(E2433,A2433,Duration*VLOOKUP(PaymentFrqcy,Mapping!A:B,2,FALSE),LoanAmount,,VLOOKUP(PaymentsDue,Mapping!$A:$B,2,FALSE)))</f>
        <v/>
      </c>
      <c r="H2433" s="62" t="str">
        <f>IF(A2433="","",IPMT(E2433,A2433,Duration*VLOOKUP(PaymentFrqcy,Mapping!$A:$B,2,FALSE),LoanAmount,,VLOOKUP(PaymentsDue,Mapping!$A:$B,2,FALSE)))</f>
        <v/>
      </c>
      <c r="I2433" s="58" t="str">
        <f t="shared" si="225"/>
        <v/>
      </c>
      <c r="J2433" s="12" t="str">
        <f t="shared" si="226"/>
        <v/>
      </c>
      <c r="K2433" s="78" t="str">
        <f t="shared" si="227"/>
        <v/>
      </c>
    </row>
    <row r="2434" spans="1:11" x14ac:dyDescent="0.2">
      <c r="A2434" s="12" t="str">
        <f>IFERROR(IF(A2433+1&lt;=Duration*VLOOKUP(PaymentFrqcy,Mapping!A:B,2,FALSE),A2433+1,""),"")</f>
        <v/>
      </c>
      <c r="B2434" s="58" t="str">
        <f t="shared" si="228"/>
        <v/>
      </c>
      <c r="C2434" s="59" t="str">
        <f t="shared" si="223"/>
        <v/>
      </c>
      <c r="D2434" s="60" t="str">
        <f t="shared" si="224"/>
        <v/>
      </c>
      <c r="E2434" s="61" t="str">
        <f>IF(A2434="","",InterestRate/VLOOKUP(PaymentFrqcy,Mapping!$A:$B,2,FALSE))</f>
        <v/>
      </c>
      <c r="F2434" s="62" t="str">
        <f>IF(A2434="","",PMT(E2434,Duration*VLOOKUP(PaymentFrqcy,Mapping!A:B,2,FALSE),LoanAmount,,VLOOKUP(PaymentsDue,Mapping!$A:$B,2,FALSE)))</f>
        <v/>
      </c>
      <c r="G2434" s="62" t="str">
        <f>IF(A2434="","",PPMT(E2434,A2434,Duration*VLOOKUP(PaymentFrqcy,Mapping!A:B,2,FALSE),LoanAmount,,VLOOKUP(PaymentsDue,Mapping!$A:$B,2,FALSE)))</f>
        <v/>
      </c>
      <c r="H2434" s="62" t="str">
        <f>IF(A2434="","",IPMT(E2434,A2434,Duration*VLOOKUP(PaymentFrqcy,Mapping!$A:$B,2,FALSE),LoanAmount,,VLOOKUP(PaymentsDue,Mapping!$A:$B,2,FALSE)))</f>
        <v/>
      </c>
      <c r="I2434" s="58" t="str">
        <f t="shared" si="225"/>
        <v/>
      </c>
      <c r="J2434" s="12" t="str">
        <f t="shared" si="226"/>
        <v/>
      </c>
      <c r="K2434" s="78" t="str">
        <f t="shared" si="227"/>
        <v/>
      </c>
    </row>
    <row r="2435" spans="1:11" x14ac:dyDescent="0.2">
      <c r="A2435" s="12" t="str">
        <f>IFERROR(IF(A2434+1&lt;=Duration*VLOOKUP(PaymentFrqcy,Mapping!A:B,2,FALSE),A2434+1,""),"")</f>
        <v/>
      </c>
      <c r="B2435" s="58" t="str">
        <f t="shared" si="228"/>
        <v/>
      </c>
      <c r="C2435" s="59" t="str">
        <f t="shared" si="223"/>
        <v/>
      </c>
      <c r="D2435" s="60" t="str">
        <f t="shared" si="224"/>
        <v/>
      </c>
      <c r="E2435" s="61" t="str">
        <f>IF(A2435="","",InterestRate/VLOOKUP(PaymentFrqcy,Mapping!$A:$B,2,FALSE))</f>
        <v/>
      </c>
      <c r="F2435" s="62" t="str">
        <f>IF(A2435="","",PMT(E2435,Duration*VLOOKUP(PaymentFrqcy,Mapping!A:B,2,FALSE),LoanAmount,,VLOOKUP(PaymentsDue,Mapping!$A:$B,2,FALSE)))</f>
        <v/>
      </c>
      <c r="G2435" s="62" t="str">
        <f>IF(A2435="","",PPMT(E2435,A2435,Duration*VLOOKUP(PaymentFrqcy,Mapping!A:B,2,FALSE),LoanAmount,,VLOOKUP(PaymentsDue,Mapping!$A:$B,2,FALSE)))</f>
        <v/>
      </c>
      <c r="H2435" s="62" t="str">
        <f>IF(A2435="","",IPMT(E2435,A2435,Duration*VLOOKUP(PaymentFrqcy,Mapping!$A:$B,2,FALSE),LoanAmount,,VLOOKUP(PaymentsDue,Mapping!$A:$B,2,FALSE)))</f>
        <v/>
      </c>
      <c r="I2435" s="58" t="str">
        <f t="shared" si="225"/>
        <v/>
      </c>
      <c r="J2435" s="12" t="str">
        <f t="shared" si="226"/>
        <v/>
      </c>
      <c r="K2435" s="78" t="str">
        <f t="shared" si="227"/>
        <v/>
      </c>
    </row>
    <row r="2436" spans="1:11" x14ac:dyDescent="0.2">
      <c r="A2436" s="12" t="str">
        <f>IFERROR(IF(A2435+1&lt;=Duration*VLOOKUP(PaymentFrqcy,Mapping!A:B,2,FALSE),A2435+1,""),"")</f>
        <v/>
      </c>
      <c r="B2436" s="58" t="str">
        <f t="shared" si="228"/>
        <v/>
      </c>
      <c r="C2436" s="59" t="str">
        <f t="shared" si="223"/>
        <v/>
      </c>
      <c r="D2436" s="60" t="str">
        <f t="shared" si="224"/>
        <v/>
      </c>
      <c r="E2436" s="61" t="str">
        <f>IF(A2436="","",InterestRate/VLOOKUP(PaymentFrqcy,Mapping!$A:$B,2,FALSE))</f>
        <v/>
      </c>
      <c r="F2436" s="62" t="str">
        <f>IF(A2436="","",PMT(E2436,Duration*VLOOKUP(PaymentFrqcy,Mapping!A:B,2,FALSE),LoanAmount,,VLOOKUP(PaymentsDue,Mapping!$A:$B,2,FALSE)))</f>
        <v/>
      </c>
      <c r="G2436" s="62" t="str">
        <f>IF(A2436="","",PPMT(E2436,A2436,Duration*VLOOKUP(PaymentFrqcy,Mapping!A:B,2,FALSE),LoanAmount,,VLOOKUP(PaymentsDue,Mapping!$A:$B,2,FALSE)))</f>
        <v/>
      </c>
      <c r="H2436" s="62" t="str">
        <f>IF(A2436="","",IPMT(E2436,A2436,Duration*VLOOKUP(PaymentFrqcy,Mapping!$A:$B,2,FALSE),LoanAmount,,VLOOKUP(PaymentsDue,Mapping!$A:$B,2,FALSE)))</f>
        <v/>
      </c>
      <c r="I2436" s="58" t="str">
        <f t="shared" si="225"/>
        <v/>
      </c>
      <c r="J2436" s="12" t="str">
        <f t="shared" si="226"/>
        <v/>
      </c>
      <c r="K2436" s="78" t="str">
        <f t="shared" si="227"/>
        <v/>
      </c>
    </row>
    <row r="2437" spans="1:11" x14ac:dyDescent="0.2">
      <c r="A2437" s="12" t="str">
        <f>IFERROR(IF(A2436+1&lt;=Duration*VLOOKUP(PaymentFrqcy,Mapping!A:B,2,FALSE),A2436+1,""),"")</f>
        <v/>
      </c>
      <c r="B2437" s="58" t="str">
        <f t="shared" si="228"/>
        <v/>
      </c>
      <c r="C2437" s="59" t="str">
        <f t="shared" si="223"/>
        <v/>
      </c>
      <c r="D2437" s="60" t="str">
        <f t="shared" si="224"/>
        <v/>
      </c>
      <c r="E2437" s="61" t="str">
        <f>IF(A2437="","",InterestRate/VLOOKUP(PaymentFrqcy,Mapping!$A:$B,2,FALSE))</f>
        <v/>
      </c>
      <c r="F2437" s="62" t="str">
        <f>IF(A2437="","",PMT(E2437,Duration*VLOOKUP(PaymentFrqcy,Mapping!A:B,2,FALSE),LoanAmount,,VLOOKUP(PaymentsDue,Mapping!$A:$B,2,FALSE)))</f>
        <v/>
      </c>
      <c r="G2437" s="62" t="str">
        <f>IF(A2437="","",PPMT(E2437,A2437,Duration*VLOOKUP(PaymentFrqcy,Mapping!A:B,2,FALSE),LoanAmount,,VLOOKUP(PaymentsDue,Mapping!$A:$B,2,FALSE)))</f>
        <v/>
      </c>
      <c r="H2437" s="62" t="str">
        <f>IF(A2437="","",IPMT(E2437,A2437,Duration*VLOOKUP(PaymentFrqcy,Mapping!$A:$B,2,FALSE),LoanAmount,,VLOOKUP(PaymentsDue,Mapping!$A:$B,2,FALSE)))</f>
        <v/>
      </c>
      <c r="I2437" s="58" t="str">
        <f t="shared" si="225"/>
        <v/>
      </c>
      <c r="J2437" s="12" t="str">
        <f t="shared" si="226"/>
        <v/>
      </c>
      <c r="K2437" s="78" t="str">
        <f t="shared" si="227"/>
        <v/>
      </c>
    </row>
    <row r="2438" spans="1:11" x14ac:dyDescent="0.2">
      <c r="A2438" s="12" t="str">
        <f>IFERROR(IF(A2437+1&lt;=Duration*VLOOKUP(PaymentFrqcy,Mapping!A:B,2,FALSE),A2437+1,""),"")</f>
        <v/>
      </c>
      <c r="B2438" s="58" t="str">
        <f t="shared" si="228"/>
        <v/>
      </c>
      <c r="C2438" s="59" t="str">
        <f t="shared" si="223"/>
        <v/>
      </c>
      <c r="D2438" s="60" t="str">
        <f t="shared" si="224"/>
        <v/>
      </c>
      <c r="E2438" s="61" t="str">
        <f>IF(A2438="","",InterestRate/VLOOKUP(PaymentFrqcy,Mapping!$A:$B,2,FALSE))</f>
        <v/>
      </c>
      <c r="F2438" s="62" t="str">
        <f>IF(A2438="","",PMT(E2438,Duration*VLOOKUP(PaymentFrqcy,Mapping!A:B,2,FALSE),LoanAmount,,VLOOKUP(PaymentsDue,Mapping!$A:$B,2,FALSE)))</f>
        <v/>
      </c>
      <c r="G2438" s="62" t="str">
        <f>IF(A2438="","",PPMT(E2438,A2438,Duration*VLOOKUP(PaymentFrqcy,Mapping!A:B,2,FALSE),LoanAmount,,VLOOKUP(PaymentsDue,Mapping!$A:$B,2,FALSE)))</f>
        <v/>
      </c>
      <c r="H2438" s="62" t="str">
        <f>IF(A2438="","",IPMT(E2438,A2438,Duration*VLOOKUP(PaymentFrqcy,Mapping!$A:$B,2,FALSE),LoanAmount,,VLOOKUP(PaymentsDue,Mapping!$A:$B,2,FALSE)))</f>
        <v/>
      </c>
      <c r="I2438" s="58" t="str">
        <f t="shared" si="225"/>
        <v/>
      </c>
      <c r="J2438" s="12" t="str">
        <f t="shared" si="226"/>
        <v/>
      </c>
      <c r="K2438" s="78" t="str">
        <f t="shared" si="227"/>
        <v/>
      </c>
    </row>
    <row r="2439" spans="1:11" x14ac:dyDescent="0.2">
      <c r="A2439" s="12" t="str">
        <f>IFERROR(IF(A2438+1&lt;=Duration*VLOOKUP(PaymentFrqcy,Mapping!A:B,2,FALSE),A2438+1,""),"")</f>
        <v/>
      </c>
      <c r="B2439" s="58" t="str">
        <f t="shared" si="228"/>
        <v/>
      </c>
      <c r="C2439" s="59" t="str">
        <f t="shared" si="223"/>
        <v/>
      </c>
      <c r="D2439" s="60" t="str">
        <f t="shared" si="224"/>
        <v/>
      </c>
      <c r="E2439" s="61" t="str">
        <f>IF(A2439="","",InterestRate/VLOOKUP(PaymentFrqcy,Mapping!$A:$B,2,FALSE))</f>
        <v/>
      </c>
      <c r="F2439" s="62" t="str">
        <f>IF(A2439="","",PMT(E2439,Duration*VLOOKUP(PaymentFrqcy,Mapping!A:B,2,FALSE),LoanAmount,,VLOOKUP(PaymentsDue,Mapping!$A:$B,2,FALSE)))</f>
        <v/>
      </c>
      <c r="G2439" s="62" t="str">
        <f>IF(A2439="","",PPMT(E2439,A2439,Duration*VLOOKUP(PaymentFrqcy,Mapping!A:B,2,FALSE),LoanAmount,,VLOOKUP(PaymentsDue,Mapping!$A:$B,2,FALSE)))</f>
        <v/>
      </c>
      <c r="H2439" s="62" t="str">
        <f>IF(A2439="","",IPMT(E2439,A2439,Duration*VLOOKUP(PaymentFrqcy,Mapping!$A:$B,2,FALSE),LoanAmount,,VLOOKUP(PaymentsDue,Mapping!$A:$B,2,FALSE)))</f>
        <v/>
      </c>
      <c r="I2439" s="58" t="str">
        <f t="shared" si="225"/>
        <v/>
      </c>
      <c r="J2439" s="12" t="str">
        <f t="shared" si="226"/>
        <v/>
      </c>
      <c r="K2439" s="78" t="str">
        <f t="shared" si="227"/>
        <v/>
      </c>
    </row>
    <row r="2440" spans="1:11" x14ac:dyDescent="0.2">
      <c r="A2440" s="12" t="str">
        <f>IFERROR(IF(A2439+1&lt;=Duration*VLOOKUP(PaymentFrqcy,Mapping!A:B,2,FALSE),A2439+1,""),"")</f>
        <v/>
      </c>
      <c r="B2440" s="58" t="str">
        <f t="shared" si="228"/>
        <v/>
      </c>
      <c r="C2440" s="59" t="str">
        <f t="shared" si="223"/>
        <v/>
      </c>
      <c r="D2440" s="60" t="str">
        <f t="shared" si="224"/>
        <v/>
      </c>
      <c r="E2440" s="61" t="str">
        <f>IF(A2440="","",InterestRate/VLOOKUP(PaymentFrqcy,Mapping!$A:$B,2,FALSE))</f>
        <v/>
      </c>
      <c r="F2440" s="62" t="str">
        <f>IF(A2440="","",PMT(E2440,Duration*VLOOKUP(PaymentFrqcy,Mapping!A:B,2,FALSE),LoanAmount,,VLOOKUP(PaymentsDue,Mapping!$A:$B,2,FALSE)))</f>
        <v/>
      </c>
      <c r="G2440" s="62" t="str">
        <f>IF(A2440="","",PPMT(E2440,A2440,Duration*VLOOKUP(PaymentFrqcy,Mapping!A:B,2,FALSE),LoanAmount,,VLOOKUP(PaymentsDue,Mapping!$A:$B,2,FALSE)))</f>
        <v/>
      </c>
      <c r="H2440" s="62" t="str">
        <f>IF(A2440="","",IPMT(E2440,A2440,Duration*VLOOKUP(PaymentFrqcy,Mapping!$A:$B,2,FALSE),LoanAmount,,VLOOKUP(PaymentsDue,Mapping!$A:$B,2,FALSE)))</f>
        <v/>
      </c>
      <c r="I2440" s="58" t="str">
        <f t="shared" si="225"/>
        <v/>
      </c>
      <c r="J2440" s="12" t="str">
        <f t="shared" si="226"/>
        <v/>
      </c>
      <c r="K2440" s="78" t="str">
        <f t="shared" si="227"/>
        <v/>
      </c>
    </row>
    <row r="2441" spans="1:11" x14ac:dyDescent="0.2">
      <c r="A2441" s="12" t="str">
        <f>IFERROR(IF(A2440+1&lt;=Duration*VLOOKUP(PaymentFrqcy,Mapping!A:B,2,FALSE),A2440+1,""),"")</f>
        <v/>
      </c>
      <c r="B2441" s="58" t="str">
        <f t="shared" si="228"/>
        <v/>
      </c>
      <c r="C2441" s="59" t="str">
        <f t="shared" si="223"/>
        <v/>
      </c>
      <c r="D2441" s="60" t="str">
        <f t="shared" si="224"/>
        <v/>
      </c>
      <c r="E2441" s="61" t="str">
        <f>IF(A2441="","",InterestRate/VLOOKUP(PaymentFrqcy,Mapping!$A:$B,2,FALSE))</f>
        <v/>
      </c>
      <c r="F2441" s="62" t="str">
        <f>IF(A2441="","",PMT(E2441,Duration*VLOOKUP(PaymentFrqcy,Mapping!A:B,2,FALSE),LoanAmount,,VLOOKUP(PaymentsDue,Mapping!$A:$B,2,FALSE)))</f>
        <v/>
      </c>
      <c r="G2441" s="62" t="str">
        <f>IF(A2441="","",PPMT(E2441,A2441,Duration*VLOOKUP(PaymentFrqcy,Mapping!A:B,2,FALSE),LoanAmount,,VLOOKUP(PaymentsDue,Mapping!$A:$B,2,FALSE)))</f>
        <v/>
      </c>
      <c r="H2441" s="62" t="str">
        <f>IF(A2441="","",IPMT(E2441,A2441,Duration*VLOOKUP(PaymentFrqcy,Mapping!$A:$B,2,FALSE),LoanAmount,,VLOOKUP(PaymentsDue,Mapping!$A:$B,2,FALSE)))</f>
        <v/>
      </c>
      <c r="I2441" s="58" t="str">
        <f t="shared" si="225"/>
        <v/>
      </c>
      <c r="J2441" s="12" t="str">
        <f t="shared" si="226"/>
        <v/>
      </c>
      <c r="K2441" s="78" t="str">
        <f t="shared" si="227"/>
        <v/>
      </c>
    </row>
    <row r="2442" spans="1:11" x14ac:dyDescent="0.2">
      <c r="A2442" s="12" t="str">
        <f>IFERROR(IF(A2441+1&lt;=Duration*VLOOKUP(PaymentFrqcy,Mapping!A:B,2,FALSE),A2441+1,""),"")</f>
        <v/>
      </c>
      <c r="B2442" s="58" t="str">
        <f t="shared" si="228"/>
        <v/>
      </c>
      <c r="C2442" s="59" t="str">
        <f t="shared" si="223"/>
        <v/>
      </c>
      <c r="D2442" s="60" t="str">
        <f t="shared" si="224"/>
        <v/>
      </c>
      <c r="E2442" s="61" t="str">
        <f>IF(A2442="","",InterestRate/VLOOKUP(PaymentFrqcy,Mapping!$A:$B,2,FALSE))</f>
        <v/>
      </c>
      <c r="F2442" s="62" t="str">
        <f>IF(A2442="","",PMT(E2442,Duration*VLOOKUP(PaymentFrqcy,Mapping!A:B,2,FALSE),LoanAmount,,VLOOKUP(PaymentsDue,Mapping!$A:$B,2,FALSE)))</f>
        <v/>
      </c>
      <c r="G2442" s="62" t="str">
        <f>IF(A2442="","",PPMT(E2442,A2442,Duration*VLOOKUP(PaymentFrqcy,Mapping!A:B,2,FALSE),LoanAmount,,VLOOKUP(PaymentsDue,Mapping!$A:$B,2,FALSE)))</f>
        <v/>
      </c>
      <c r="H2442" s="62" t="str">
        <f>IF(A2442="","",IPMT(E2442,A2442,Duration*VLOOKUP(PaymentFrqcy,Mapping!$A:$B,2,FALSE),LoanAmount,,VLOOKUP(PaymentsDue,Mapping!$A:$B,2,FALSE)))</f>
        <v/>
      </c>
      <c r="I2442" s="58" t="str">
        <f t="shared" si="225"/>
        <v/>
      </c>
      <c r="J2442" s="12" t="str">
        <f t="shared" si="226"/>
        <v/>
      </c>
      <c r="K2442" s="78" t="str">
        <f t="shared" si="227"/>
        <v/>
      </c>
    </row>
    <row r="2443" spans="1:11" x14ac:dyDescent="0.2">
      <c r="A2443" s="12" t="str">
        <f>IFERROR(IF(A2442+1&lt;=Duration*VLOOKUP(PaymentFrqcy,Mapping!A:B,2,FALSE),A2442+1,""),"")</f>
        <v/>
      </c>
      <c r="B2443" s="58" t="str">
        <f t="shared" si="228"/>
        <v/>
      </c>
      <c r="C2443" s="59" t="str">
        <f t="shared" si="223"/>
        <v/>
      </c>
      <c r="D2443" s="60" t="str">
        <f t="shared" si="224"/>
        <v/>
      </c>
      <c r="E2443" s="61" t="str">
        <f>IF(A2443="","",InterestRate/VLOOKUP(PaymentFrqcy,Mapping!$A:$B,2,FALSE))</f>
        <v/>
      </c>
      <c r="F2443" s="62" t="str">
        <f>IF(A2443="","",PMT(E2443,Duration*VLOOKUP(PaymentFrqcy,Mapping!A:B,2,FALSE),LoanAmount,,VLOOKUP(PaymentsDue,Mapping!$A:$B,2,FALSE)))</f>
        <v/>
      </c>
      <c r="G2443" s="62" t="str">
        <f>IF(A2443="","",PPMT(E2443,A2443,Duration*VLOOKUP(PaymentFrqcy,Mapping!A:B,2,FALSE),LoanAmount,,VLOOKUP(PaymentsDue,Mapping!$A:$B,2,FALSE)))</f>
        <v/>
      </c>
      <c r="H2443" s="62" t="str">
        <f>IF(A2443="","",IPMT(E2443,A2443,Duration*VLOOKUP(PaymentFrqcy,Mapping!$A:$B,2,FALSE),LoanAmount,,VLOOKUP(PaymentsDue,Mapping!$A:$B,2,FALSE)))</f>
        <v/>
      </c>
      <c r="I2443" s="58" t="str">
        <f t="shared" si="225"/>
        <v/>
      </c>
      <c r="J2443" s="12" t="str">
        <f t="shared" si="226"/>
        <v/>
      </c>
      <c r="K2443" s="78" t="str">
        <f t="shared" si="227"/>
        <v/>
      </c>
    </row>
    <row r="2444" spans="1:11" x14ac:dyDescent="0.2">
      <c r="A2444" s="12" t="str">
        <f>IFERROR(IF(A2443+1&lt;=Duration*VLOOKUP(PaymentFrqcy,Mapping!A:B,2,FALSE),A2443+1,""),"")</f>
        <v/>
      </c>
      <c r="B2444" s="58" t="str">
        <f t="shared" si="228"/>
        <v/>
      </c>
      <c r="C2444" s="59" t="str">
        <f t="shared" si="223"/>
        <v/>
      </c>
      <c r="D2444" s="60" t="str">
        <f t="shared" si="224"/>
        <v/>
      </c>
      <c r="E2444" s="61" t="str">
        <f>IF(A2444="","",InterestRate/VLOOKUP(PaymentFrqcy,Mapping!$A:$B,2,FALSE))</f>
        <v/>
      </c>
      <c r="F2444" s="62" t="str">
        <f>IF(A2444="","",PMT(E2444,Duration*VLOOKUP(PaymentFrqcy,Mapping!A:B,2,FALSE),LoanAmount,,VLOOKUP(PaymentsDue,Mapping!$A:$B,2,FALSE)))</f>
        <v/>
      </c>
      <c r="G2444" s="62" t="str">
        <f>IF(A2444="","",PPMT(E2444,A2444,Duration*VLOOKUP(PaymentFrqcy,Mapping!A:B,2,FALSE),LoanAmount,,VLOOKUP(PaymentsDue,Mapping!$A:$B,2,FALSE)))</f>
        <v/>
      </c>
      <c r="H2444" s="62" t="str">
        <f>IF(A2444="","",IPMT(E2444,A2444,Duration*VLOOKUP(PaymentFrqcy,Mapping!$A:$B,2,FALSE),LoanAmount,,VLOOKUP(PaymentsDue,Mapping!$A:$B,2,FALSE)))</f>
        <v/>
      </c>
      <c r="I2444" s="58" t="str">
        <f t="shared" si="225"/>
        <v/>
      </c>
      <c r="J2444" s="12" t="str">
        <f t="shared" si="226"/>
        <v/>
      </c>
      <c r="K2444" s="78" t="str">
        <f t="shared" si="227"/>
        <v/>
      </c>
    </row>
    <row r="2445" spans="1:11" x14ac:dyDescent="0.2">
      <c r="A2445" s="12" t="str">
        <f>IFERROR(IF(A2444+1&lt;=Duration*VLOOKUP(PaymentFrqcy,Mapping!A:B,2,FALSE),A2444+1,""),"")</f>
        <v/>
      </c>
      <c r="B2445" s="58" t="str">
        <f t="shared" si="228"/>
        <v/>
      </c>
      <c r="C2445" s="59" t="str">
        <f t="shared" si="223"/>
        <v/>
      </c>
      <c r="D2445" s="60" t="str">
        <f t="shared" si="224"/>
        <v/>
      </c>
      <c r="E2445" s="61" t="str">
        <f>IF(A2445="","",InterestRate/VLOOKUP(PaymentFrqcy,Mapping!$A:$B,2,FALSE))</f>
        <v/>
      </c>
      <c r="F2445" s="62" t="str">
        <f>IF(A2445="","",PMT(E2445,Duration*VLOOKUP(PaymentFrqcy,Mapping!A:B,2,FALSE),LoanAmount,,VLOOKUP(PaymentsDue,Mapping!$A:$B,2,FALSE)))</f>
        <v/>
      </c>
      <c r="G2445" s="62" t="str">
        <f>IF(A2445="","",PPMT(E2445,A2445,Duration*VLOOKUP(PaymentFrqcy,Mapping!A:B,2,FALSE),LoanAmount,,VLOOKUP(PaymentsDue,Mapping!$A:$B,2,FALSE)))</f>
        <v/>
      </c>
      <c r="H2445" s="62" t="str">
        <f>IF(A2445="","",IPMT(E2445,A2445,Duration*VLOOKUP(PaymentFrqcy,Mapping!$A:$B,2,FALSE),LoanAmount,,VLOOKUP(PaymentsDue,Mapping!$A:$B,2,FALSE)))</f>
        <v/>
      </c>
      <c r="I2445" s="58" t="str">
        <f t="shared" si="225"/>
        <v/>
      </c>
      <c r="J2445" s="12" t="str">
        <f t="shared" si="226"/>
        <v/>
      </c>
      <c r="K2445" s="78" t="str">
        <f t="shared" si="227"/>
        <v/>
      </c>
    </row>
    <row r="2446" spans="1:11" x14ac:dyDescent="0.2">
      <c r="A2446" s="12" t="str">
        <f>IFERROR(IF(A2445+1&lt;=Duration*VLOOKUP(PaymentFrqcy,Mapping!A:B,2,FALSE),A2445+1,""),"")</f>
        <v/>
      </c>
      <c r="B2446" s="58" t="str">
        <f t="shared" si="228"/>
        <v/>
      </c>
      <c r="C2446" s="59" t="str">
        <f t="shared" si="223"/>
        <v/>
      </c>
      <c r="D2446" s="60" t="str">
        <f t="shared" si="224"/>
        <v/>
      </c>
      <c r="E2446" s="61" t="str">
        <f>IF(A2446="","",InterestRate/VLOOKUP(PaymentFrqcy,Mapping!$A:$B,2,FALSE))</f>
        <v/>
      </c>
      <c r="F2446" s="62" t="str">
        <f>IF(A2446="","",PMT(E2446,Duration*VLOOKUP(PaymentFrqcy,Mapping!A:B,2,FALSE),LoanAmount,,VLOOKUP(PaymentsDue,Mapping!$A:$B,2,FALSE)))</f>
        <v/>
      </c>
      <c r="G2446" s="62" t="str">
        <f>IF(A2446="","",PPMT(E2446,A2446,Duration*VLOOKUP(PaymentFrqcy,Mapping!A:B,2,FALSE),LoanAmount,,VLOOKUP(PaymentsDue,Mapping!$A:$B,2,FALSE)))</f>
        <v/>
      </c>
      <c r="H2446" s="62" t="str">
        <f>IF(A2446="","",IPMT(E2446,A2446,Duration*VLOOKUP(PaymentFrqcy,Mapping!$A:$B,2,FALSE),LoanAmount,,VLOOKUP(PaymentsDue,Mapping!$A:$B,2,FALSE)))</f>
        <v/>
      </c>
      <c r="I2446" s="58" t="str">
        <f t="shared" si="225"/>
        <v/>
      </c>
      <c r="J2446" s="12" t="str">
        <f t="shared" si="226"/>
        <v/>
      </c>
      <c r="K2446" s="78" t="str">
        <f t="shared" si="227"/>
        <v/>
      </c>
    </row>
    <row r="2447" spans="1:11" x14ac:dyDescent="0.2">
      <c r="A2447" s="12" t="str">
        <f>IFERROR(IF(A2446+1&lt;=Duration*VLOOKUP(PaymentFrqcy,Mapping!A:B,2,FALSE),A2446+1,""),"")</f>
        <v/>
      </c>
      <c r="B2447" s="58" t="str">
        <f t="shared" si="228"/>
        <v/>
      </c>
      <c r="C2447" s="59" t="str">
        <f t="shared" si="223"/>
        <v/>
      </c>
      <c r="D2447" s="60" t="str">
        <f t="shared" si="224"/>
        <v/>
      </c>
      <c r="E2447" s="61" t="str">
        <f>IF(A2447="","",InterestRate/VLOOKUP(PaymentFrqcy,Mapping!$A:$B,2,FALSE))</f>
        <v/>
      </c>
      <c r="F2447" s="62" t="str">
        <f>IF(A2447="","",PMT(E2447,Duration*VLOOKUP(PaymentFrqcy,Mapping!A:B,2,FALSE),LoanAmount,,VLOOKUP(PaymentsDue,Mapping!$A:$B,2,FALSE)))</f>
        <v/>
      </c>
      <c r="G2447" s="62" t="str">
        <f>IF(A2447="","",PPMT(E2447,A2447,Duration*VLOOKUP(PaymentFrqcy,Mapping!A:B,2,FALSE),LoanAmount,,VLOOKUP(PaymentsDue,Mapping!$A:$B,2,FALSE)))</f>
        <v/>
      </c>
      <c r="H2447" s="62" t="str">
        <f>IF(A2447="","",IPMT(E2447,A2447,Duration*VLOOKUP(PaymentFrqcy,Mapping!$A:$B,2,FALSE),LoanAmount,,VLOOKUP(PaymentsDue,Mapping!$A:$B,2,FALSE)))</f>
        <v/>
      </c>
      <c r="I2447" s="58" t="str">
        <f t="shared" si="225"/>
        <v/>
      </c>
      <c r="J2447" s="12" t="str">
        <f t="shared" si="226"/>
        <v/>
      </c>
      <c r="K2447" s="78" t="str">
        <f t="shared" si="227"/>
        <v/>
      </c>
    </row>
    <row r="2448" spans="1:11" x14ac:dyDescent="0.2">
      <c r="A2448" s="12" t="str">
        <f>IFERROR(IF(A2447+1&lt;=Duration*VLOOKUP(PaymentFrqcy,Mapping!A:B,2,FALSE),A2447+1,""),"")</f>
        <v/>
      </c>
      <c r="B2448" s="58" t="str">
        <f t="shared" si="228"/>
        <v/>
      </c>
      <c r="C2448" s="59" t="str">
        <f t="shared" si="223"/>
        <v/>
      </c>
      <c r="D2448" s="60" t="str">
        <f t="shared" si="224"/>
        <v/>
      </c>
      <c r="E2448" s="61" t="str">
        <f>IF(A2448="","",InterestRate/VLOOKUP(PaymentFrqcy,Mapping!$A:$B,2,FALSE))</f>
        <v/>
      </c>
      <c r="F2448" s="62" t="str">
        <f>IF(A2448="","",PMT(E2448,Duration*VLOOKUP(PaymentFrqcy,Mapping!A:B,2,FALSE),LoanAmount,,VLOOKUP(PaymentsDue,Mapping!$A:$B,2,FALSE)))</f>
        <v/>
      </c>
      <c r="G2448" s="62" t="str">
        <f>IF(A2448="","",PPMT(E2448,A2448,Duration*VLOOKUP(PaymentFrqcy,Mapping!A:B,2,FALSE),LoanAmount,,VLOOKUP(PaymentsDue,Mapping!$A:$B,2,FALSE)))</f>
        <v/>
      </c>
      <c r="H2448" s="62" t="str">
        <f>IF(A2448="","",IPMT(E2448,A2448,Duration*VLOOKUP(PaymentFrqcy,Mapping!$A:$B,2,FALSE),LoanAmount,,VLOOKUP(PaymentsDue,Mapping!$A:$B,2,FALSE)))</f>
        <v/>
      </c>
      <c r="I2448" s="58" t="str">
        <f t="shared" si="225"/>
        <v/>
      </c>
      <c r="J2448" s="12" t="str">
        <f t="shared" si="226"/>
        <v/>
      </c>
      <c r="K2448" s="78" t="str">
        <f t="shared" si="227"/>
        <v/>
      </c>
    </row>
    <row r="2449" spans="1:11" x14ac:dyDescent="0.2">
      <c r="A2449" s="12" t="str">
        <f>IFERROR(IF(A2448+1&lt;=Duration*VLOOKUP(PaymentFrqcy,Mapping!A:B,2,FALSE),A2448+1,""),"")</f>
        <v/>
      </c>
      <c r="B2449" s="58" t="str">
        <f t="shared" si="228"/>
        <v/>
      </c>
      <c r="C2449" s="59" t="str">
        <f t="shared" si="223"/>
        <v/>
      </c>
      <c r="D2449" s="60" t="str">
        <f t="shared" si="224"/>
        <v/>
      </c>
      <c r="E2449" s="61" t="str">
        <f>IF(A2449="","",InterestRate/VLOOKUP(PaymentFrqcy,Mapping!$A:$B,2,FALSE))</f>
        <v/>
      </c>
      <c r="F2449" s="62" t="str">
        <f>IF(A2449="","",PMT(E2449,Duration*VLOOKUP(PaymentFrqcy,Mapping!A:B,2,FALSE),LoanAmount,,VLOOKUP(PaymentsDue,Mapping!$A:$B,2,FALSE)))</f>
        <v/>
      </c>
      <c r="G2449" s="62" t="str">
        <f>IF(A2449="","",PPMT(E2449,A2449,Duration*VLOOKUP(PaymentFrqcy,Mapping!A:B,2,FALSE),LoanAmount,,VLOOKUP(PaymentsDue,Mapping!$A:$B,2,FALSE)))</f>
        <v/>
      </c>
      <c r="H2449" s="62" t="str">
        <f>IF(A2449="","",IPMT(E2449,A2449,Duration*VLOOKUP(PaymentFrqcy,Mapping!$A:$B,2,FALSE),LoanAmount,,VLOOKUP(PaymentsDue,Mapping!$A:$B,2,FALSE)))</f>
        <v/>
      </c>
      <c r="I2449" s="58" t="str">
        <f t="shared" si="225"/>
        <v/>
      </c>
      <c r="J2449" s="12" t="str">
        <f t="shared" si="226"/>
        <v/>
      </c>
      <c r="K2449" s="78" t="str">
        <f t="shared" si="227"/>
        <v/>
      </c>
    </row>
    <row r="2450" spans="1:11" x14ac:dyDescent="0.2">
      <c r="A2450" s="12" t="str">
        <f>IFERROR(IF(A2449+1&lt;=Duration*VLOOKUP(PaymentFrqcy,Mapping!A:B,2,FALSE),A2449+1,""),"")</f>
        <v/>
      </c>
      <c r="B2450" s="58" t="str">
        <f t="shared" si="228"/>
        <v/>
      </c>
      <c r="C2450" s="59" t="str">
        <f t="shared" si="223"/>
        <v/>
      </c>
      <c r="D2450" s="60" t="str">
        <f t="shared" si="224"/>
        <v/>
      </c>
      <c r="E2450" s="61" t="str">
        <f>IF(A2450="","",InterestRate/VLOOKUP(PaymentFrqcy,Mapping!$A:$B,2,FALSE))</f>
        <v/>
      </c>
      <c r="F2450" s="62" t="str">
        <f>IF(A2450="","",PMT(E2450,Duration*VLOOKUP(PaymentFrqcy,Mapping!A:B,2,FALSE),LoanAmount,,VLOOKUP(PaymentsDue,Mapping!$A:$B,2,FALSE)))</f>
        <v/>
      </c>
      <c r="G2450" s="62" t="str">
        <f>IF(A2450="","",PPMT(E2450,A2450,Duration*VLOOKUP(PaymentFrqcy,Mapping!A:B,2,FALSE),LoanAmount,,VLOOKUP(PaymentsDue,Mapping!$A:$B,2,FALSE)))</f>
        <v/>
      </c>
      <c r="H2450" s="62" t="str">
        <f>IF(A2450="","",IPMT(E2450,A2450,Duration*VLOOKUP(PaymentFrqcy,Mapping!$A:$B,2,FALSE),LoanAmount,,VLOOKUP(PaymentsDue,Mapping!$A:$B,2,FALSE)))</f>
        <v/>
      </c>
      <c r="I2450" s="58" t="str">
        <f t="shared" si="225"/>
        <v/>
      </c>
      <c r="J2450" s="12" t="str">
        <f t="shared" si="226"/>
        <v/>
      </c>
      <c r="K2450" s="78" t="str">
        <f t="shared" si="227"/>
        <v/>
      </c>
    </row>
    <row r="2451" spans="1:11" x14ac:dyDescent="0.2">
      <c r="A2451" s="12" t="str">
        <f>IFERROR(IF(A2450+1&lt;=Duration*VLOOKUP(PaymentFrqcy,Mapping!A:B,2,FALSE),A2450+1,""),"")</f>
        <v/>
      </c>
      <c r="B2451" s="58" t="str">
        <f t="shared" si="228"/>
        <v/>
      </c>
      <c r="C2451" s="59" t="str">
        <f t="shared" si="223"/>
        <v/>
      </c>
      <c r="D2451" s="60" t="str">
        <f t="shared" si="224"/>
        <v/>
      </c>
      <c r="E2451" s="61" t="str">
        <f>IF(A2451="","",InterestRate/VLOOKUP(PaymentFrqcy,Mapping!$A:$B,2,FALSE))</f>
        <v/>
      </c>
      <c r="F2451" s="62" t="str">
        <f>IF(A2451="","",PMT(E2451,Duration*VLOOKUP(PaymentFrqcy,Mapping!A:B,2,FALSE),LoanAmount,,VLOOKUP(PaymentsDue,Mapping!$A:$B,2,FALSE)))</f>
        <v/>
      </c>
      <c r="G2451" s="62" t="str">
        <f>IF(A2451="","",PPMT(E2451,A2451,Duration*VLOOKUP(PaymentFrqcy,Mapping!A:B,2,FALSE),LoanAmount,,VLOOKUP(PaymentsDue,Mapping!$A:$B,2,FALSE)))</f>
        <v/>
      </c>
      <c r="H2451" s="62" t="str">
        <f>IF(A2451="","",IPMT(E2451,A2451,Duration*VLOOKUP(PaymentFrqcy,Mapping!$A:$B,2,FALSE),LoanAmount,,VLOOKUP(PaymentsDue,Mapping!$A:$B,2,FALSE)))</f>
        <v/>
      </c>
      <c r="I2451" s="58" t="str">
        <f t="shared" si="225"/>
        <v/>
      </c>
      <c r="J2451" s="12" t="str">
        <f t="shared" si="226"/>
        <v/>
      </c>
      <c r="K2451" s="78" t="str">
        <f t="shared" si="227"/>
        <v/>
      </c>
    </row>
    <row r="2452" spans="1:11" x14ac:dyDescent="0.2">
      <c r="A2452" s="12" t="str">
        <f>IFERROR(IF(A2451+1&lt;=Duration*VLOOKUP(PaymentFrqcy,Mapping!A:B,2,FALSE),A2451+1,""),"")</f>
        <v/>
      </c>
      <c r="B2452" s="58" t="str">
        <f t="shared" si="228"/>
        <v/>
      </c>
      <c r="C2452" s="59" t="str">
        <f t="shared" si="223"/>
        <v/>
      </c>
      <c r="D2452" s="60" t="str">
        <f t="shared" si="224"/>
        <v/>
      </c>
      <c r="E2452" s="61" t="str">
        <f>IF(A2452="","",InterestRate/VLOOKUP(PaymentFrqcy,Mapping!$A:$B,2,FALSE))</f>
        <v/>
      </c>
      <c r="F2452" s="62" t="str">
        <f>IF(A2452="","",PMT(E2452,Duration*VLOOKUP(PaymentFrqcy,Mapping!A:B,2,FALSE),LoanAmount,,VLOOKUP(PaymentsDue,Mapping!$A:$B,2,FALSE)))</f>
        <v/>
      </c>
      <c r="G2452" s="62" t="str">
        <f>IF(A2452="","",PPMT(E2452,A2452,Duration*VLOOKUP(PaymentFrqcy,Mapping!A:B,2,FALSE),LoanAmount,,VLOOKUP(PaymentsDue,Mapping!$A:$B,2,FALSE)))</f>
        <v/>
      </c>
      <c r="H2452" s="62" t="str">
        <f>IF(A2452="","",IPMT(E2452,A2452,Duration*VLOOKUP(PaymentFrqcy,Mapping!$A:$B,2,FALSE),LoanAmount,,VLOOKUP(PaymentsDue,Mapping!$A:$B,2,FALSE)))</f>
        <v/>
      </c>
      <c r="I2452" s="58" t="str">
        <f t="shared" si="225"/>
        <v/>
      </c>
      <c r="J2452" s="12" t="str">
        <f t="shared" si="226"/>
        <v/>
      </c>
      <c r="K2452" s="78" t="str">
        <f t="shared" si="227"/>
        <v/>
      </c>
    </row>
    <row r="2453" spans="1:11" x14ac:dyDescent="0.2">
      <c r="A2453" s="12" t="str">
        <f>IFERROR(IF(A2452+1&lt;=Duration*VLOOKUP(PaymentFrqcy,Mapping!A:B,2,FALSE),A2452+1,""),"")</f>
        <v/>
      </c>
      <c r="B2453" s="58" t="str">
        <f t="shared" si="228"/>
        <v/>
      </c>
      <c r="C2453" s="59" t="str">
        <f t="shared" si="223"/>
        <v/>
      </c>
      <c r="D2453" s="60" t="str">
        <f t="shared" si="224"/>
        <v/>
      </c>
      <c r="E2453" s="61" t="str">
        <f>IF(A2453="","",InterestRate/VLOOKUP(PaymentFrqcy,Mapping!$A:$B,2,FALSE))</f>
        <v/>
      </c>
      <c r="F2453" s="62" t="str">
        <f>IF(A2453="","",PMT(E2453,Duration*VLOOKUP(PaymentFrqcy,Mapping!A:B,2,FALSE),LoanAmount,,VLOOKUP(PaymentsDue,Mapping!$A:$B,2,FALSE)))</f>
        <v/>
      </c>
      <c r="G2453" s="62" t="str">
        <f>IF(A2453="","",PPMT(E2453,A2453,Duration*VLOOKUP(PaymentFrqcy,Mapping!A:B,2,FALSE),LoanAmount,,VLOOKUP(PaymentsDue,Mapping!$A:$B,2,FALSE)))</f>
        <v/>
      </c>
      <c r="H2453" s="62" t="str">
        <f>IF(A2453="","",IPMT(E2453,A2453,Duration*VLOOKUP(PaymentFrqcy,Mapping!$A:$B,2,FALSE),LoanAmount,,VLOOKUP(PaymentsDue,Mapping!$A:$B,2,FALSE)))</f>
        <v/>
      </c>
      <c r="I2453" s="58" t="str">
        <f t="shared" si="225"/>
        <v/>
      </c>
      <c r="J2453" s="12" t="str">
        <f t="shared" si="226"/>
        <v/>
      </c>
      <c r="K2453" s="78" t="str">
        <f t="shared" si="227"/>
        <v/>
      </c>
    </row>
    <row r="2454" spans="1:11" x14ac:dyDescent="0.2">
      <c r="A2454" s="12" t="str">
        <f>IFERROR(IF(A2453+1&lt;=Duration*VLOOKUP(PaymentFrqcy,Mapping!A:B,2,FALSE),A2453+1,""),"")</f>
        <v/>
      </c>
      <c r="B2454" s="58" t="str">
        <f t="shared" si="228"/>
        <v/>
      </c>
      <c r="C2454" s="59" t="str">
        <f t="shared" si="223"/>
        <v/>
      </c>
      <c r="D2454" s="60" t="str">
        <f t="shared" si="224"/>
        <v/>
      </c>
      <c r="E2454" s="61" t="str">
        <f>IF(A2454="","",InterestRate/VLOOKUP(PaymentFrqcy,Mapping!$A:$B,2,FALSE))</f>
        <v/>
      </c>
      <c r="F2454" s="62" t="str">
        <f>IF(A2454="","",PMT(E2454,Duration*VLOOKUP(PaymentFrqcy,Mapping!A:B,2,FALSE),LoanAmount,,VLOOKUP(PaymentsDue,Mapping!$A:$B,2,FALSE)))</f>
        <v/>
      </c>
      <c r="G2454" s="62" t="str">
        <f>IF(A2454="","",PPMT(E2454,A2454,Duration*VLOOKUP(PaymentFrqcy,Mapping!A:B,2,FALSE),LoanAmount,,VLOOKUP(PaymentsDue,Mapping!$A:$B,2,FALSE)))</f>
        <v/>
      </c>
      <c r="H2454" s="62" t="str">
        <f>IF(A2454="","",IPMT(E2454,A2454,Duration*VLOOKUP(PaymentFrqcy,Mapping!$A:$B,2,FALSE),LoanAmount,,VLOOKUP(PaymentsDue,Mapping!$A:$B,2,FALSE)))</f>
        <v/>
      </c>
      <c r="I2454" s="58" t="str">
        <f t="shared" si="225"/>
        <v/>
      </c>
      <c r="J2454" s="12" t="str">
        <f t="shared" si="226"/>
        <v/>
      </c>
      <c r="K2454" s="78" t="str">
        <f t="shared" si="227"/>
        <v/>
      </c>
    </row>
    <row r="2455" spans="1:11" x14ac:dyDescent="0.2">
      <c r="A2455" s="12" t="str">
        <f>IFERROR(IF(A2454+1&lt;=Duration*VLOOKUP(PaymentFrqcy,Mapping!A:B,2,FALSE),A2454+1,""),"")</f>
        <v/>
      </c>
      <c r="B2455" s="58" t="str">
        <f t="shared" si="228"/>
        <v/>
      </c>
      <c r="C2455" s="59" t="str">
        <f t="shared" si="223"/>
        <v/>
      </c>
      <c r="D2455" s="60" t="str">
        <f t="shared" si="224"/>
        <v/>
      </c>
      <c r="E2455" s="61" t="str">
        <f>IF(A2455="","",InterestRate/VLOOKUP(PaymentFrqcy,Mapping!$A:$B,2,FALSE))</f>
        <v/>
      </c>
      <c r="F2455" s="62" t="str">
        <f>IF(A2455="","",PMT(E2455,Duration*VLOOKUP(PaymentFrqcy,Mapping!A:B,2,FALSE),LoanAmount,,VLOOKUP(PaymentsDue,Mapping!$A:$B,2,FALSE)))</f>
        <v/>
      </c>
      <c r="G2455" s="62" t="str">
        <f>IF(A2455="","",PPMT(E2455,A2455,Duration*VLOOKUP(PaymentFrqcy,Mapping!A:B,2,FALSE),LoanAmount,,VLOOKUP(PaymentsDue,Mapping!$A:$B,2,FALSE)))</f>
        <v/>
      </c>
      <c r="H2455" s="62" t="str">
        <f>IF(A2455="","",IPMT(E2455,A2455,Duration*VLOOKUP(PaymentFrqcy,Mapping!$A:$B,2,FALSE),LoanAmount,,VLOOKUP(PaymentsDue,Mapping!$A:$B,2,FALSE)))</f>
        <v/>
      </c>
      <c r="I2455" s="58" t="str">
        <f t="shared" si="225"/>
        <v/>
      </c>
      <c r="J2455" s="12" t="str">
        <f t="shared" si="226"/>
        <v/>
      </c>
      <c r="K2455" s="78" t="str">
        <f t="shared" si="227"/>
        <v/>
      </c>
    </row>
    <row r="2456" spans="1:11" x14ac:dyDescent="0.2">
      <c r="A2456" s="12" t="str">
        <f>IFERROR(IF(A2455+1&lt;=Duration*VLOOKUP(PaymentFrqcy,Mapping!A:B,2,FALSE),A2455+1,""),"")</f>
        <v/>
      </c>
      <c r="B2456" s="58" t="str">
        <f t="shared" si="228"/>
        <v/>
      </c>
      <c r="C2456" s="59" t="str">
        <f t="shared" si="223"/>
        <v/>
      </c>
      <c r="D2456" s="60" t="str">
        <f t="shared" si="224"/>
        <v/>
      </c>
      <c r="E2456" s="61" t="str">
        <f>IF(A2456="","",InterestRate/VLOOKUP(PaymentFrqcy,Mapping!$A:$B,2,FALSE))</f>
        <v/>
      </c>
      <c r="F2456" s="62" t="str">
        <f>IF(A2456="","",PMT(E2456,Duration*VLOOKUP(PaymentFrqcy,Mapping!A:B,2,FALSE),LoanAmount,,VLOOKUP(PaymentsDue,Mapping!$A:$B,2,FALSE)))</f>
        <v/>
      </c>
      <c r="G2456" s="62" t="str">
        <f>IF(A2456="","",PPMT(E2456,A2456,Duration*VLOOKUP(PaymentFrqcy,Mapping!A:B,2,FALSE),LoanAmount,,VLOOKUP(PaymentsDue,Mapping!$A:$B,2,FALSE)))</f>
        <v/>
      </c>
      <c r="H2456" s="62" t="str">
        <f>IF(A2456="","",IPMT(E2456,A2456,Duration*VLOOKUP(PaymentFrqcy,Mapping!$A:$B,2,FALSE),LoanAmount,,VLOOKUP(PaymentsDue,Mapping!$A:$B,2,FALSE)))</f>
        <v/>
      </c>
      <c r="I2456" s="58" t="str">
        <f t="shared" si="225"/>
        <v/>
      </c>
      <c r="J2456" s="12" t="str">
        <f t="shared" si="226"/>
        <v/>
      </c>
      <c r="K2456" s="78" t="str">
        <f t="shared" si="227"/>
        <v/>
      </c>
    </row>
    <row r="2457" spans="1:11" x14ac:dyDescent="0.2">
      <c r="A2457" s="12" t="str">
        <f>IFERROR(IF(A2456+1&lt;=Duration*VLOOKUP(PaymentFrqcy,Mapping!A:B,2,FALSE),A2456+1,""),"")</f>
        <v/>
      </c>
      <c r="B2457" s="58" t="str">
        <f t="shared" si="228"/>
        <v/>
      </c>
      <c r="C2457" s="59" t="str">
        <f t="shared" si="223"/>
        <v/>
      </c>
      <c r="D2457" s="60" t="str">
        <f t="shared" si="224"/>
        <v/>
      </c>
      <c r="E2457" s="61" t="str">
        <f>IF(A2457="","",InterestRate/VLOOKUP(PaymentFrqcy,Mapping!$A:$B,2,FALSE))</f>
        <v/>
      </c>
      <c r="F2457" s="62" t="str">
        <f>IF(A2457="","",PMT(E2457,Duration*VLOOKUP(PaymentFrqcy,Mapping!A:B,2,FALSE),LoanAmount,,VLOOKUP(PaymentsDue,Mapping!$A:$B,2,FALSE)))</f>
        <v/>
      </c>
      <c r="G2457" s="62" t="str">
        <f>IF(A2457="","",PPMT(E2457,A2457,Duration*VLOOKUP(PaymentFrqcy,Mapping!A:B,2,FALSE),LoanAmount,,VLOOKUP(PaymentsDue,Mapping!$A:$B,2,FALSE)))</f>
        <v/>
      </c>
      <c r="H2457" s="62" t="str">
        <f>IF(A2457="","",IPMT(E2457,A2457,Duration*VLOOKUP(PaymentFrqcy,Mapping!$A:$B,2,FALSE),LoanAmount,,VLOOKUP(PaymentsDue,Mapping!$A:$B,2,FALSE)))</f>
        <v/>
      </c>
      <c r="I2457" s="58" t="str">
        <f t="shared" si="225"/>
        <v/>
      </c>
      <c r="J2457" s="12" t="str">
        <f t="shared" si="226"/>
        <v/>
      </c>
      <c r="K2457" s="78" t="str">
        <f t="shared" si="227"/>
        <v/>
      </c>
    </row>
    <row r="2458" spans="1:11" x14ac:dyDescent="0.2">
      <c r="A2458" s="12" t="str">
        <f>IFERROR(IF(A2457+1&lt;=Duration*VLOOKUP(PaymentFrqcy,Mapping!A:B,2,FALSE),A2457+1,""),"")</f>
        <v/>
      </c>
      <c r="B2458" s="58" t="str">
        <f t="shared" si="228"/>
        <v/>
      </c>
      <c r="C2458" s="59" t="str">
        <f t="shared" si="223"/>
        <v/>
      </c>
      <c r="D2458" s="60" t="str">
        <f t="shared" si="224"/>
        <v/>
      </c>
      <c r="E2458" s="61" t="str">
        <f>IF(A2458="","",InterestRate/VLOOKUP(PaymentFrqcy,Mapping!$A:$B,2,FALSE))</f>
        <v/>
      </c>
      <c r="F2458" s="62" t="str">
        <f>IF(A2458="","",PMT(E2458,Duration*VLOOKUP(PaymentFrqcy,Mapping!A:B,2,FALSE),LoanAmount,,VLOOKUP(PaymentsDue,Mapping!$A:$B,2,FALSE)))</f>
        <v/>
      </c>
      <c r="G2458" s="62" t="str">
        <f>IF(A2458="","",PPMT(E2458,A2458,Duration*VLOOKUP(PaymentFrqcy,Mapping!A:B,2,FALSE),LoanAmount,,VLOOKUP(PaymentsDue,Mapping!$A:$B,2,FALSE)))</f>
        <v/>
      </c>
      <c r="H2458" s="62" t="str">
        <f>IF(A2458="","",IPMT(E2458,A2458,Duration*VLOOKUP(PaymentFrqcy,Mapping!$A:$B,2,FALSE),LoanAmount,,VLOOKUP(PaymentsDue,Mapping!$A:$B,2,FALSE)))</f>
        <v/>
      </c>
      <c r="I2458" s="58" t="str">
        <f t="shared" si="225"/>
        <v/>
      </c>
      <c r="J2458" s="12" t="str">
        <f t="shared" si="226"/>
        <v/>
      </c>
      <c r="K2458" s="78" t="str">
        <f t="shared" si="227"/>
        <v/>
      </c>
    </row>
    <row r="2459" spans="1:11" x14ac:dyDescent="0.2">
      <c r="A2459" s="12" t="str">
        <f>IFERROR(IF(A2458+1&lt;=Duration*VLOOKUP(PaymentFrqcy,Mapping!A:B,2,FALSE),A2458+1,""),"")</f>
        <v/>
      </c>
      <c r="B2459" s="58" t="str">
        <f t="shared" si="228"/>
        <v/>
      </c>
      <c r="C2459" s="59" t="str">
        <f t="shared" si="223"/>
        <v/>
      </c>
      <c r="D2459" s="60" t="str">
        <f t="shared" si="224"/>
        <v/>
      </c>
      <c r="E2459" s="61" t="str">
        <f>IF(A2459="","",InterestRate/VLOOKUP(PaymentFrqcy,Mapping!$A:$B,2,FALSE))</f>
        <v/>
      </c>
      <c r="F2459" s="62" t="str">
        <f>IF(A2459="","",PMT(E2459,Duration*VLOOKUP(PaymentFrqcy,Mapping!A:B,2,FALSE),LoanAmount,,VLOOKUP(PaymentsDue,Mapping!$A:$B,2,FALSE)))</f>
        <v/>
      </c>
      <c r="G2459" s="62" t="str">
        <f>IF(A2459="","",PPMT(E2459,A2459,Duration*VLOOKUP(PaymentFrqcy,Mapping!A:B,2,FALSE),LoanAmount,,VLOOKUP(PaymentsDue,Mapping!$A:$B,2,FALSE)))</f>
        <v/>
      </c>
      <c r="H2459" s="62" t="str">
        <f>IF(A2459="","",IPMT(E2459,A2459,Duration*VLOOKUP(PaymentFrqcy,Mapping!$A:$B,2,FALSE),LoanAmount,,VLOOKUP(PaymentsDue,Mapping!$A:$B,2,FALSE)))</f>
        <v/>
      </c>
      <c r="I2459" s="58" t="str">
        <f t="shared" si="225"/>
        <v/>
      </c>
      <c r="J2459" s="12" t="str">
        <f t="shared" si="226"/>
        <v/>
      </c>
      <c r="K2459" s="78" t="str">
        <f t="shared" si="227"/>
        <v/>
      </c>
    </row>
    <row r="2460" spans="1:11" x14ac:dyDescent="0.2">
      <c r="A2460" s="12" t="str">
        <f>IFERROR(IF(A2459+1&lt;=Duration*VLOOKUP(PaymentFrqcy,Mapping!A:B,2,FALSE),A2459+1,""),"")</f>
        <v/>
      </c>
      <c r="B2460" s="58" t="str">
        <f t="shared" si="228"/>
        <v/>
      </c>
      <c r="C2460" s="59" t="str">
        <f t="shared" si="223"/>
        <v/>
      </c>
      <c r="D2460" s="60" t="str">
        <f t="shared" si="224"/>
        <v/>
      </c>
      <c r="E2460" s="61" t="str">
        <f>IF(A2460="","",InterestRate/VLOOKUP(PaymentFrqcy,Mapping!$A:$B,2,FALSE))</f>
        <v/>
      </c>
      <c r="F2460" s="62" t="str">
        <f>IF(A2460="","",PMT(E2460,Duration*VLOOKUP(PaymentFrqcy,Mapping!A:B,2,FALSE),LoanAmount,,VLOOKUP(PaymentsDue,Mapping!$A:$B,2,FALSE)))</f>
        <v/>
      </c>
      <c r="G2460" s="62" t="str">
        <f>IF(A2460="","",PPMT(E2460,A2460,Duration*VLOOKUP(PaymentFrqcy,Mapping!A:B,2,FALSE),LoanAmount,,VLOOKUP(PaymentsDue,Mapping!$A:$B,2,FALSE)))</f>
        <v/>
      </c>
      <c r="H2460" s="62" t="str">
        <f>IF(A2460="","",IPMT(E2460,A2460,Duration*VLOOKUP(PaymentFrqcy,Mapping!$A:$B,2,FALSE),LoanAmount,,VLOOKUP(PaymentsDue,Mapping!$A:$B,2,FALSE)))</f>
        <v/>
      </c>
      <c r="I2460" s="58" t="str">
        <f t="shared" si="225"/>
        <v/>
      </c>
      <c r="J2460" s="12" t="str">
        <f t="shared" si="226"/>
        <v/>
      </c>
      <c r="K2460" s="78" t="str">
        <f t="shared" si="227"/>
        <v/>
      </c>
    </row>
    <row r="2461" spans="1:11" x14ac:dyDescent="0.2">
      <c r="A2461" s="12" t="str">
        <f>IFERROR(IF(A2460+1&lt;=Duration*VLOOKUP(PaymentFrqcy,Mapping!A:B,2,FALSE),A2460+1,""),"")</f>
        <v/>
      </c>
      <c r="B2461" s="58" t="str">
        <f t="shared" si="228"/>
        <v/>
      </c>
      <c r="C2461" s="59" t="str">
        <f t="shared" si="223"/>
        <v/>
      </c>
      <c r="D2461" s="60" t="str">
        <f t="shared" si="224"/>
        <v/>
      </c>
      <c r="E2461" s="61" t="str">
        <f>IF(A2461="","",InterestRate/VLOOKUP(PaymentFrqcy,Mapping!$A:$B,2,FALSE))</f>
        <v/>
      </c>
      <c r="F2461" s="62" t="str">
        <f>IF(A2461="","",PMT(E2461,Duration*VLOOKUP(PaymentFrqcy,Mapping!A:B,2,FALSE),LoanAmount,,VLOOKUP(PaymentsDue,Mapping!$A:$B,2,FALSE)))</f>
        <v/>
      </c>
      <c r="G2461" s="62" t="str">
        <f>IF(A2461="","",PPMT(E2461,A2461,Duration*VLOOKUP(PaymentFrqcy,Mapping!A:B,2,FALSE),LoanAmount,,VLOOKUP(PaymentsDue,Mapping!$A:$B,2,FALSE)))</f>
        <v/>
      </c>
      <c r="H2461" s="62" t="str">
        <f>IF(A2461="","",IPMT(E2461,A2461,Duration*VLOOKUP(PaymentFrqcy,Mapping!$A:$B,2,FALSE),LoanAmount,,VLOOKUP(PaymentsDue,Mapping!$A:$B,2,FALSE)))</f>
        <v/>
      </c>
      <c r="I2461" s="58" t="str">
        <f t="shared" si="225"/>
        <v/>
      </c>
      <c r="J2461" s="12" t="str">
        <f t="shared" si="226"/>
        <v/>
      </c>
      <c r="K2461" s="78" t="str">
        <f t="shared" si="227"/>
        <v/>
      </c>
    </row>
    <row r="2462" spans="1:11" x14ac:dyDescent="0.2">
      <c r="A2462" s="12" t="str">
        <f>IFERROR(IF(A2461+1&lt;=Duration*VLOOKUP(PaymentFrqcy,Mapping!A:B,2,FALSE),A2461+1,""),"")</f>
        <v/>
      </c>
      <c r="B2462" s="58" t="str">
        <f t="shared" si="228"/>
        <v/>
      </c>
      <c r="C2462" s="59" t="str">
        <f t="shared" si="223"/>
        <v/>
      </c>
      <c r="D2462" s="60" t="str">
        <f t="shared" si="224"/>
        <v/>
      </c>
      <c r="E2462" s="61" t="str">
        <f>IF(A2462="","",InterestRate/VLOOKUP(PaymentFrqcy,Mapping!$A:$B,2,FALSE))</f>
        <v/>
      </c>
      <c r="F2462" s="62" t="str">
        <f>IF(A2462="","",PMT(E2462,Duration*VLOOKUP(PaymentFrqcy,Mapping!A:B,2,FALSE),LoanAmount,,VLOOKUP(PaymentsDue,Mapping!$A:$B,2,FALSE)))</f>
        <v/>
      </c>
      <c r="G2462" s="62" t="str">
        <f>IF(A2462="","",PPMT(E2462,A2462,Duration*VLOOKUP(PaymentFrqcy,Mapping!A:B,2,FALSE),LoanAmount,,VLOOKUP(PaymentsDue,Mapping!$A:$B,2,FALSE)))</f>
        <v/>
      </c>
      <c r="H2462" s="62" t="str">
        <f>IF(A2462="","",IPMT(E2462,A2462,Duration*VLOOKUP(PaymentFrqcy,Mapping!$A:$B,2,FALSE),LoanAmount,,VLOOKUP(PaymentsDue,Mapping!$A:$B,2,FALSE)))</f>
        <v/>
      </c>
      <c r="I2462" s="58" t="str">
        <f t="shared" si="225"/>
        <v/>
      </c>
      <c r="J2462" s="12" t="str">
        <f t="shared" si="226"/>
        <v/>
      </c>
      <c r="K2462" s="78" t="str">
        <f t="shared" si="227"/>
        <v/>
      </c>
    </row>
    <row r="2463" spans="1:11" x14ac:dyDescent="0.2">
      <c r="A2463" s="12" t="str">
        <f>IFERROR(IF(A2462+1&lt;=Duration*VLOOKUP(PaymentFrqcy,Mapping!A:B,2,FALSE),A2462+1,""),"")</f>
        <v/>
      </c>
      <c r="B2463" s="58" t="str">
        <f t="shared" si="228"/>
        <v/>
      </c>
      <c r="C2463" s="59" t="str">
        <f t="shared" si="223"/>
        <v/>
      </c>
      <c r="D2463" s="60" t="str">
        <f t="shared" si="224"/>
        <v/>
      </c>
      <c r="E2463" s="61" t="str">
        <f>IF(A2463="","",InterestRate/VLOOKUP(PaymentFrqcy,Mapping!$A:$B,2,FALSE))</f>
        <v/>
      </c>
      <c r="F2463" s="62" t="str">
        <f>IF(A2463="","",PMT(E2463,Duration*VLOOKUP(PaymentFrqcy,Mapping!A:B,2,FALSE),LoanAmount,,VLOOKUP(PaymentsDue,Mapping!$A:$B,2,FALSE)))</f>
        <v/>
      </c>
      <c r="G2463" s="62" t="str">
        <f>IF(A2463="","",PPMT(E2463,A2463,Duration*VLOOKUP(PaymentFrqcy,Mapping!A:B,2,FALSE),LoanAmount,,VLOOKUP(PaymentsDue,Mapping!$A:$B,2,FALSE)))</f>
        <v/>
      </c>
      <c r="H2463" s="62" t="str">
        <f>IF(A2463="","",IPMT(E2463,A2463,Duration*VLOOKUP(PaymentFrqcy,Mapping!$A:$B,2,FALSE),LoanAmount,,VLOOKUP(PaymentsDue,Mapping!$A:$B,2,FALSE)))</f>
        <v/>
      </c>
      <c r="I2463" s="58" t="str">
        <f t="shared" si="225"/>
        <v/>
      </c>
      <c r="J2463" s="12" t="str">
        <f t="shared" si="226"/>
        <v/>
      </c>
      <c r="K2463" s="78" t="str">
        <f t="shared" si="227"/>
        <v/>
      </c>
    </row>
    <row r="2464" spans="1:11" x14ac:dyDescent="0.2">
      <c r="A2464" s="12" t="str">
        <f>IFERROR(IF(A2463+1&lt;=Duration*VLOOKUP(PaymentFrqcy,Mapping!A:B,2,FALSE),A2463+1,""),"")</f>
        <v/>
      </c>
      <c r="B2464" s="58" t="str">
        <f t="shared" si="228"/>
        <v/>
      </c>
      <c r="C2464" s="59" t="str">
        <f t="shared" si="223"/>
        <v/>
      </c>
      <c r="D2464" s="60" t="str">
        <f t="shared" si="224"/>
        <v/>
      </c>
      <c r="E2464" s="61" t="str">
        <f>IF(A2464="","",InterestRate/VLOOKUP(PaymentFrqcy,Mapping!$A:$B,2,FALSE))</f>
        <v/>
      </c>
      <c r="F2464" s="62" t="str">
        <f>IF(A2464="","",PMT(E2464,Duration*VLOOKUP(PaymentFrqcy,Mapping!A:B,2,FALSE),LoanAmount,,VLOOKUP(PaymentsDue,Mapping!$A:$B,2,FALSE)))</f>
        <v/>
      </c>
      <c r="G2464" s="62" t="str">
        <f>IF(A2464="","",PPMT(E2464,A2464,Duration*VLOOKUP(PaymentFrqcy,Mapping!A:B,2,FALSE),LoanAmount,,VLOOKUP(PaymentsDue,Mapping!$A:$B,2,FALSE)))</f>
        <v/>
      </c>
      <c r="H2464" s="62" t="str">
        <f>IF(A2464="","",IPMT(E2464,A2464,Duration*VLOOKUP(PaymentFrqcy,Mapping!$A:$B,2,FALSE),LoanAmount,,VLOOKUP(PaymentsDue,Mapping!$A:$B,2,FALSE)))</f>
        <v/>
      </c>
      <c r="I2464" s="58" t="str">
        <f t="shared" si="225"/>
        <v/>
      </c>
      <c r="J2464" s="12" t="str">
        <f t="shared" si="226"/>
        <v/>
      </c>
      <c r="K2464" s="78" t="str">
        <f t="shared" si="227"/>
        <v/>
      </c>
    </row>
    <row r="2465" spans="1:11" x14ac:dyDescent="0.2">
      <c r="A2465" s="12" t="str">
        <f>IFERROR(IF(A2464+1&lt;=Duration*VLOOKUP(PaymentFrqcy,Mapping!A:B,2,FALSE),A2464+1,""),"")</f>
        <v/>
      </c>
      <c r="B2465" s="58" t="str">
        <f t="shared" si="228"/>
        <v/>
      </c>
      <c r="C2465" s="59" t="str">
        <f t="shared" si="223"/>
        <v/>
      </c>
      <c r="D2465" s="60" t="str">
        <f t="shared" si="224"/>
        <v/>
      </c>
      <c r="E2465" s="61" t="str">
        <f>IF(A2465="","",InterestRate/VLOOKUP(PaymentFrqcy,Mapping!$A:$B,2,FALSE))</f>
        <v/>
      </c>
      <c r="F2465" s="62" t="str">
        <f>IF(A2465="","",PMT(E2465,Duration*VLOOKUP(PaymentFrqcy,Mapping!A:B,2,FALSE),LoanAmount,,VLOOKUP(PaymentsDue,Mapping!$A:$B,2,FALSE)))</f>
        <v/>
      </c>
      <c r="G2465" s="62" t="str">
        <f>IF(A2465="","",PPMT(E2465,A2465,Duration*VLOOKUP(PaymentFrqcy,Mapping!A:B,2,FALSE),LoanAmount,,VLOOKUP(PaymentsDue,Mapping!$A:$B,2,FALSE)))</f>
        <v/>
      </c>
      <c r="H2465" s="62" t="str">
        <f>IF(A2465="","",IPMT(E2465,A2465,Duration*VLOOKUP(PaymentFrqcy,Mapping!$A:$B,2,FALSE),LoanAmount,,VLOOKUP(PaymentsDue,Mapping!$A:$B,2,FALSE)))</f>
        <v/>
      </c>
      <c r="I2465" s="58" t="str">
        <f t="shared" si="225"/>
        <v/>
      </c>
      <c r="J2465" s="12" t="str">
        <f t="shared" si="226"/>
        <v/>
      </c>
      <c r="K2465" s="78" t="str">
        <f t="shared" si="227"/>
        <v/>
      </c>
    </row>
    <row r="2466" spans="1:11" x14ac:dyDescent="0.2">
      <c r="A2466" s="12" t="str">
        <f>IFERROR(IF(A2465+1&lt;=Duration*VLOOKUP(PaymentFrqcy,Mapping!A:B,2,FALSE),A2465+1,""),"")</f>
        <v/>
      </c>
      <c r="B2466" s="58" t="str">
        <f t="shared" si="228"/>
        <v/>
      </c>
      <c r="C2466" s="59" t="str">
        <f t="shared" si="223"/>
        <v/>
      </c>
      <c r="D2466" s="60" t="str">
        <f t="shared" si="224"/>
        <v/>
      </c>
      <c r="E2466" s="61" t="str">
        <f>IF(A2466="","",InterestRate/VLOOKUP(PaymentFrqcy,Mapping!$A:$B,2,FALSE))</f>
        <v/>
      </c>
      <c r="F2466" s="62" t="str">
        <f>IF(A2466="","",PMT(E2466,Duration*VLOOKUP(PaymentFrqcy,Mapping!A:B,2,FALSE),LoanAmount,,VLOOKUP(PaymentsDue,Mapping!$A:$B,2,FALSE)))</f>
        <v/>
      </c>
      <c r="G2466" s="62" t="str">
        <f>IF(A2466="","",PPMT(E2466,A2466,Duration*VLOOKUP(PaymentFrqcy,Mapping!A:B,2,FALSE),LoanAmount,,VLOOKUP(PaymentsDue,Mapping!$A:$B,2,FALSE)))</f>
        <v/>
      </c>
      <c r="H2466" s="62" t="str">
        <f>IF(A2466="","",IPMT(E2466,A2466,Duration*VLOOKUP(PaymentFrqcy,Mapping!$A:$B,2,FALSE),LoanAmount,,VLOOKUP(PaymentsDue,Mapping!$A:$B,2,FALSE)))</f>
        <v/>
      </c>
      <c r="I2466" s="58" t="str">
        <f t="shared" si="225"/>
        <v/>
      </c>
      <c r="J2466" s="12" t="str">
        <f t="shared" si="226"/>
        <v/>
      </c>
      <c r="K2466" s="78" t="str">
        <f t="shared" si="227"/>
        <v/>
      </c>
    </row>
    <row r="2467" spans="1:11" x14ac:dyDescent="0.2">
      <c r="A2467" s="12" t="str">
        <f>IFERROR(IF(A2466+1&lt;=Duration*VLOOKUP(PaymentFrqcy,Mapping!A:B,2,FALSE),A2466+1,""),"")</f>
        <v/>
      </c>
      <c r="B2467" s="58" t="str">
        <f t="shared" si="228"/>
        <v/>
      </c>
      <c r="C2467" s="59" t="str">
        <f t="shared" si="223"/>
        <v/>
      </c>
      <c r="D2467" s="60" t="str">
        <f t="shared" si="224"/>
        <v/>
      </c>
      <c r="E2467" s="61" t="str">
        <f>IF(A2467="","",InterestRate/VLOOKUP(PaymentFrqcy,Mapping!$A:$B,2,FALSE))</f>
        <v/>
      </c>
      <c r="F2467" s="62" t="str">
        <f>IF(A2467="","",PMT(E2467,Duration*VLOOKUP(PaymentFrqcy,Mapping!A:B,2,FALSE),LoanAmount,,VLOOKUP(PaymentsDue,Mapping!$A:$B,2,FALSE)))</f>
        <v/>
      </c>
      <c r="G2467" s="62" t="str">
        <f>IF(A2467="","",PPMT(E2467,A2467,Duration*VLOOKUP(PaymentFrqcy,Mapping!A:B,2,FALSE),LoanAmount,,VLOOKUP(PaymentsDue,Mapping!$A:$B,2,FALSE)))</f>
        <v/>
      </c>
      <c r="H2467" s="62" t="str">
        <f>IF(A2467="","",IPMT(E2467,A2467,Duration*VLOOKUP(PaymentFrqcy,Mapping!$A:$B,2,FALSE),LoanAmount,,VLOOKUP(PaymentsDue,Mapping!$A:$B,2,FALSE)))</f>
        <v/>
      </c>
      <c r="I2467" s="58" t="str">
        <f t="shared" si="225"/>
        <v/>
      </c>
      <c r="J2467" s="12" t="str">
        <f t="shared" si="226"/>
        <v/>
      </c>
      <c r="K2467" s="78" t="str">
        <f t="shared" si="227"/>
        <v/>
      </c>
    </row>
    <row r="2468" spans="1:11" x14ac:dyDescent="0.2">
      <c r="A2468" s="12" t="str">
        <f>IFERROR(IF(A2467+1&lt;=Duration*VLOOKUP(PaymentFrqcy,Mapping!A:B,2,FALSE),A2467+1,""),"")</f>
        <v/>
      </c>
      <c r="B2468" s="58" t="str">
        <f t="shared" si="228"/>
        <v/>
      </c>
      <c r="C2468" s="59" t="str">
        <f t="shared" si="223"/>
        <v/>
      </c>
      <c r="D2468" s="60" t="str">
        <f t="shared" si="224"/>
        <v/>
      </c>
      <c r="E2468" s="61" t="str">
        <f>IF(A2468="","",InterestRate/VLOOKUP(PaymentFrqcy,Mapping!$A:$B,2,FALSE))</f>
        <v/>
      </c>
      <c r="F2468" s="62" t="str">
        <f>IF(A2468="","",PMT(E2468,Duration*VLOOKUP(PaymentFrqcy,Mapping!A:B,2,FALSE),LoanAmount,,VLOOKUP(PaymentsDue,Mapping!$A:$B,2,FALSE)))</f>
        <v/>
      </c>
      <c r="G2468" s="62" t="str">
        <f>IF(A2468="","",PPMT(E2468,A2468,Duration*VLOOKUP(PaymentFrqcy,Mapping!A:B,2,FALSE),LoanAmount,,VLOOKUP(PaymentsDue,Mapping!$A:$B,2,FALSE)))</f>
        <v/>
      </c>
      <c r="H2468" s="62" t="str">
        <f>IF(A2468="","",IPMT(E2468,A2468,Duration*VLOOKUP(PaymentFrqcy,Mapping!$A:$B,2,FALSE),LoanAmount,,VLOOKUP(PaymentsDue,Mapping!$A:$B,2,FALSE)))</f>
        <v/>
      </c>
      <c r="I2468" s="58" t="str">
        <f t="shared" si="225"/>
        <v/>
      </c>
      <c r="J2468" s="12" t="str">
        <f t="shared" si="226"/>
        <v/>
      </c>
      <c r="K2468" s="78" t="str">
        <f t="shared" si="227"/>
        <v/>
      </c>
    </row>
    <row r="2469" spans="1:11" x14ac:dyDescent="0.2">
      <c r="A2469" s="12" t="str">
        <f>IFERROR(IF(A2468+1&lt;=Duration*VLOOKUP(PaymentFrqcy,Mapping!A:B,2,FALSE),A2468+1,""),"")</f>
        <v/>
      </c>
      <c r="B2469" s="58" t="str">
        <f t="shared" si="228"/>
        <v/>
      </c>
      <c r="C2469" s="59" t="str">
        <f t="shared" si="223"/>
        <v/>
      </c>
      <c r="D2469" s="60" t="str">
        <f t="shared" si="224"/>
        <v/>
      </c>
      <c r="E2469" s="61" t="str">
        <f>IF(A2469="","",InterestRate/VLOOKUP(PaymentFrqcy,Mapping!$A:$B,2,FALSE))</f>
        <v/>
      </c>
      <c r="F2469" s="62" t="str">
        <f>IF(A2469="","",PMT(E2469,Duration*VLOOKUP(PaymentFrqcy,Mapping!A:B,2,FALSE),LoanAmount,,VLOOKUP(PaymentsDue,Mapping!$A:$B,2,FALSE)))</f>
        <v/>
      </c>
      <c r="G2469" s="62" t="str">
        <f>IF(A2469="","",PPMT(E2469,A2469,Duration*VLOOKUP(PaymentFrqcy,Mapping!A:B,2,FALSE),LoanAmount,,VLOOKUP(PaymentsDue,Mapping!$A:$B,2,FALSE)))</f>
        <v/>
      </c>
      <c r="H2469" s="62" t="str">
        <f>IF(A2469="","",IPMT(E2469,A2469,Duration*VLOOKUP(PaymentFrqcy,Mapping!$A:$B,2,FALSE),LoanAmount,,VLOOKUP(PaymentsDue,Mapping!$A:$B,2,FALSE)))</f>
        <v/>
      </c>
      <c r="I2469" s="58" t="str">
        <f t="shared" si="225"/>
        <v/>
      </c>
      <c r="J2469" s="12" t="str">
        <f t="shared" si="226"/>
        <v/>
      </c>
      <c r="K2469" s="78" t="str">
        <f t="shared" si="227"/>
        <v/>
      </c>
    </row>
    <row r="2470" spans="1:11" x14ac:dyDescent="0.2">
      <c r="A2470" s="12" t="str">
        <f>IFERROR(IF(A2469+1&lt;=Duration*VLOOKUP(PaymentFrqcy,Mapping!A:B,2,FALSE),A2469+1,""),"")</f>
        <v/>
      </c>
      <c r="B2470" s="58" t="str">
        <f t="shared" si="228"/>
        <v/>
      </c>
      <c r="C2470" s="59" t="str">
        <f t="shared" si="223"/>
        <v/>
      </c>
      <c r="D2470" s="60" t="str">
        <f t="shared" si="224"/>
        <v/>
      </c>
      <c r="E2470" s="61" t="str">
        <f>IF(A2470="","",InterestRate/VLOOKUP(PaymentFrqcy,Mapping!$A:$B,2,FALSE))</f>
        <v/>
      </c>
      <c r="F2470" s="62" t="str">
        <f>IF(A2470="","",PMT(E2470,Duration*VLOOKUP(PaymentFrqcy,Mapping!A:B,2,FALSE),LoanAmount,,VLOOKUP(PaymentsDue,Mapping!$A:$B,2,FALSE)))</f>
        <v/>
      </c>
      <c r="G2470" s="62" t="str">
        <f>IF(A2470="","",PPMT(E2470,A2470,Duration*VLOOKUP(PaymentFrqcy,Mapping!A:B,2,FALSE),LoanAmount,,VLOOKUP(PaymentsDue,Mapping!$A:$B,2,FALSE)))</f>
        <v/>
      </c>
      <c r="H2470" s="62" t="str">
        <f>IF(A2470="","",IPMT(E2470,A2470,Duration*VLOOKUP(PaymentFrqcy,Mapping!$A:$B,2,FALSE),LoanAmount,,VLOOKUP(PaymentsDue,Mapping!$A:$B,2,FALSE)))</f>
        <v/>
      </c>
      <c r="I2470" s="58" t="str">
        <f t="shared" si="225"/>
        <v/>
      </c>
      <c r="J2470" s="12" t="str">
        <f t="shared" si="226"/>
        <v/>
      </c>
      <c r="K2470" s="78" t="str">
        <f t="shared" si="227"/>
        <v/>
      </c>
    </row>
    <row r="2471" spans="1:11" x14ac:dyDescent="0.2">
      <c r="A2471" s="12" t="str">
        <f>IFERROR(IF(A2470+1&lt;=Duration*VLOOKUP(PaymentFrqcy,Mapping!A:B,2,FALSE),A2470+1,""),"")</f>
        <v/>
      </c>
      <c r="B2471" s="58" t="str">
        <f t="shared" si="228"/>
        <v/>
      </c>
      <c r="C2471" s="59" t="str">
        <f t="shared" si="223"/>
        <v/>
      </c>
      <c r="D2471" s="60" t="str">
        <f t="shared" si="224"/>
        <v/>
      </c>
      <c r="E2471" s="61" t="str">
        <f>IF(A2471="","",InterestRate/VLOOKUP(PaymentFrqcy,Mapping!$A:$B,2,FALSE))</f>
        <v/>
      </c>
      <c r="F2471" s="62" t="str">
        <f>IF(A2471="","",PMT(E2471,Duration*VLOOKUP(PaymentFrqcy,Mapping!A:B,2,FALSE),LoanAmount,,VLOOKUP(PaymentsDue,Mapping!$A:$B,2,FALSE)))</f>
        <v/>
      </c>
      <c r="G2471" s="62" t="str">
        <f>IF(A2471="","",PPMT(E2471,A2471,Duration*VLOOKUP(PaymentFrqcy,Mapping!A:B,2,FALSE),LoanAmount,,VLOOKUP(PaymentsDue,Mapping!$A:$B,2,FALSE)))</f>
        <v/>
      </c>
      <c r="H2471" s="62" t="str">
        <f>IF(A2471="","",IPMT(E2471,A2471,Duration*VLOOKUP(PaymentFrqcy,Mapping!$A:$B,2,FALSE),LoanAmount,,VLOOKUP(PaymentsDue,Mapping!$A:$B,2,FALSE)))</f>
        <v/>
      </c>
      <c r="I2471" s="58" t="str">
        <f t="shared" si="225"/>
        <v/>
      </c>
      <c r="J2471" s="12" t="str">
        <f t="shared" si="226"/>
        <v/>
      </c>
      <c r="K2471" s="78" t="str">
        <f t="shared" si="227"/>
        <v/>
      </c>
    </row>
    <row r="2472" spans="1:11" x14ac:dyDescent="0.2">
      <c r="A2472" s="12" t="str">
        <f>IFERROR(IF(A2471+1&lt;=Duration*VLOOKUP(PaymentFrqcy,Mapping!A:B,2,FALSE),A2471+1,""),"")</f>
        <v/>
      </c>
      <c r="B2472" s="58" t="str">
        <f t="shared" si="228"/>
        <v/>
      </c>
      <c r="C2472" s="59" t="str">
        <f t="shared" si="223"/>
        <v/>
      </c>
      <c r="D2472" s="60" t="str">
        <f t="shared" si="224"/>
        <v/>
      </c>
      <c r="E2472" s="61" t="str">
        <f>IF(A2472="","",InterestRate/VLOOKUP(PaymentFrqcy,Mapping!$A:$B,2,FALSE))</f>
        <v/>
      </c>
      <c r="F2472" s="62" t="str">
        <f>IF(A2472="","",PMT(E2472,Duration*VLOOKUP(PaymentFrqcy,Mapping!A:B,2,FALSE),LoanAmount,,VLOOKUP(PaymentsDue,Mapping!$A:$B,2,FALSE)))</f>
        <v/>
      </c>
      <c r="G2472" s="62" t="str">
        <f>IF(A2472="","",PPMT(E2472,A2472,Duration*VLOOKUP(PaymentFrqcy,Mapping!A:B,2,FALSE),LoanAmount,,VLOOKUP(PaymentsDue,Mapping!$A:$B,2,FALSE)))</f>
        <v/>
      </c>
      <c r="H2472" s="62" t="str">
        <f>IF(A2472="","",IPMT(E2472,A2472,Duration*VLOOKUP(PaymentFrqcy,Mapping!$A:$B,2,FALSE),LoanAmount,,VLOOKUP(PaymentsDue,Mapping!$A:$B,2,FALSE)))</f>
        <v/>
      </c>
      <c r="I2472" s="58" t="str">
        <f t="shared" si="225"/>
        <v/>
      </c>
      <c r="J2472" s="12" t="str">
        <f t="shared" si="226"/>
        <v/>
      </c>
      <c r="K2472" s="78" t="str">
        <f t="shared" si="227"/>
        <v/>
      </c>
    </row>
    <row r="2473" spans="1:11" x14ac:dyDescent="0.2">
      <c r="A2473" s="12" t="str">
        <f>IFERROR(IF(A2472+1&lt;=Duration*VLOOKUP(PaymentFrqcy,Mapping!A:B,2,FALSE),A2472+1,""),"")</f>
        <v/>
      </c>
      <c r="B2473" s="58" t="str">
        <f t="shared" si="228"/>
        <v/>
      </c>
      <c r="C2473" s="59" t="str">
        <f t="shared" si="223"/>
        <v/>
      </c>
      <c r="D2473" s="60" t="str">
        <f t="shared" si="224"/>
        <v/>
      </c>
      <c r="E2473" s="61" t="str">
        <f>IF(A2473="","",InterestRate/VLOOKUP(PaymentFrqcy,Mapping!$A:$B,2,FALSE))</f>
        <v/>
      </c>
      <c r="F2473" s="62" t="str">
        <f>IF(A2473="","",PMT(E2473,Duration*VLOOKUP(PaymentFrqcy,Mapping!A:B,2,FALSE),LoanAmount,,VLOOKUP(PaymentsDue,Mapping!$A:$B,2,FALSE)))</f>
        <v/>
      </c>
      <c r="G2473" s="62" t="str">
        <f>IF(A2473="","",PPMT(E2473,A2473,Duration*VLOOKUP(PaymentFrqcy,Mapping!A:B,2,FALSE),LoanAmount,,VLOOKUP(PaymentsDue,Mapping!$A:$B,2,FALSE)))</f>
        <v/>
      </c>
      <c r="H2473" s="62" t="str">
        <f>IF(A2473="","",IPMT(E2473,A2473,Duration*VLOOKUP(PaymentFrqcy,Mapping!$A:$B,2,FALSE),LoanAmount,,VLOOKUP(PaymentsDue,Mapping!$A:$B,2,FALSE)))</f>
        <v/>
      </c>
      <c r="I2473" s="58" t="str">
        <f t="shared" si="225"/>
        <v/>
      </c>
      <c r="J2473" s="12" t="str">
        <f t="shared" si="226"/>
        <v/>
      </c>
      <c r="K2473" s="78" t="str">
        <f t="shared" si="227"/>
        <v/>
      </c>
    </row>
    <row r="2474" spans="1:11" x14ac:dyDescent="0.2">
      <c r="A2474" s="12" t="str">
        <f>IFERROR(IF(A2473+1&lt;=Duration*VLOOKUP(PaymentFrqcy,Mapping!A:B,2,FALSE),A2473+1,""),"")</f>
        <v/>
      </c>
      <c r="B2474" s="58" t="str">
        <f t="shared" si="228"/>
        <v/>
      </c>
      <c r="C2474" s="59" t="str">
        <f t="shared" si="223"/>
        <v/>
      </c>
      <c r="D2474" s="60" t="str">
        <f t="shared" si="224"/>
        <v/>
      </c>
      <c r="E2474" s="61" t="str">
        <f>IF(A2474="","",InterestRate/VLOOKUP(PaymentFrqcy,Mapping!$A:$B,2,FALSE))</f>
        <v/>
      </c>
      <c r="F2474" s="62" t="str">
        <f>IF(A2474="","",PMT(E2474,Duration*VLOOKUP(PaymentFrqcy,Mapping!A:B,2,FALSE),LoanAmount,,VLOOKUP(PaymentsDue,Mapping!$A:$B,2,FALSE)))</f>
        <v/>
      </c>
      <c r="G2474" s="62" t="str">
        <f>IF(A2474="","",PPMT(E2474,A2474,Duration*VLOOKUP(PaymentFrqcy,Mapping!A:B,2,FALSE),LoanAmount,,VLOOKUP(PaymentsDue,Mapping!$A:$B,2,FALSE)))</f>
        <v/>
      </c>
      <c r="H2474" s="62" t="str">
        <f>IF(A2474="","",IPMT(E2474,A2474,Duration*VLOOKUP(PaymentFrqcy,Mapping!$A:$B,2,FALSE),LoanAmount,,VLOOKUP(PaymentsDue,Mapping!$A:$B,2,FALSE)))</f>
        <v/>
      </c>
      <c r="I2474" s="58" t="str">
        <f t="shared" si="225"/>
        <v/>
      </c>
      <c r="J2474" s="12" t="str">
        <f t="shared" si="226"/>
        <v/>
      </c>
      <c r="K2474" s="78" t="str">
        <f t="shared" si="227"/>
        <v/>
      </c>
    </row>
    <row r="2475" spans="1:11" x14ac:dyDescent="0.2">
      <c r="A2475" s="12" t="str">
        <f>IFERROR(IF(A2474+1&lt;=Duration*VLOOKUP(PaymentFrqcy,Mapping!A:B,2,FALSE),A2474+1,""),"")</f>
        <v/>
      </c>
      <c r="B2475" s="58" t="str">
        <f t="shared" si="228"/>
        <v/>
      </c>
      <c r="C2475" s="59" t="str">
        <f t="shared" si="223"/>
        <v/>
      </c>
      <c r="D2475" s="60" t="str">
        <f t="shared" si="224"/>
        <v/>
      </c>
      <c r="E2475" s="61" t="str">
        <f>IF(A2475="","",InterestRate/VLOOKUP(PaymentFrqcy,Mapping!$A:$B,2,FALSE))</f>
        <v/>
      </c>
      <c r="F2475" s="62" t="str">
        <f>IF(A2475="","",PMT(E2475,Duration*VLOOKUP(PaymentFrqcy,Mapping!A:B,2,FALSE),LoanAmount,,VLOOKUP(PaymentsDue,Mapping!$A:$B,2,FALSE)))</f>
        <v/>
      </c>
      <c r="G2475" s="62" t="str">
        <f>IF(A2475="","",PPMT(E2475,A2475,Duration*VLOOKUP(PaymentFrqcy,Mapping!A:B,2,FALSE),LoanAmount,,VLOOKUP(PaymentsDue,Mapping!$A:$B,2,FALSE)))</f>
        <v/>
      </c>
      <c r="H2475" s="62" t="str">
        <f>IF(A2475="","",IPMT(E2475,A2475,Duration*VLOOKUP(PaymentFrqcy,Mapping!$A:$B,2,FALSE),LoanAmount,,VLOOKUP(PaymentsDue,Mapping!$A:$B,2,FALSE)))</f>
        <v/>
      </c>
      <c r="I2475" s="58" t="str">
        <f t="shared" si="225"/>
        <v/>
      </c>
      <c r="J2475" s="12" t="str">
        <f t="shared" si="226"/>
        <v/>
      </c>
      <c r="K2475" s="78" t="str">
        <f t="shared" si="227"/>
        <v/>
      </c>
    </row>
    <row r="2476" spans="1:11" x14ac:dyDescent="0.2">
      <c r="A2476" s="12" t="str">
        <f>IFERROR(IF(A2475+1&lt;=Duration*VLOOKUP(PaymentFrqcy,Mapping!A:B,2,FALSE),A2475+1,""),"")</f>
        <v/>
      </c>
      <c r="B2476" s="58" t="str">
        <f t="shared" si="228"/>
        <v/>
      </c>
      <c r="C2476" s="59" t="str">
        <f t="shared" si="223"/>
        <v/>
      </c>
      <c r="D2476" s="60" t="str">
        <f t="shared" si="224"/>
        <v/>
      </c>
      <c r="E2476" s="61" t="str">
        <f>IF(A2476="","",InterestRate/VLOOKUP(PaymentFrqcy,Mapping!$A:$B,2,FALSE))</f>
        <v/>
      </c>
      <c r="F2476" s="62" t="str">
        <f>IF(A2476="","",PMT(E2476,Duration*VLOOKUP(PaymentFrqcy,Mapping!A:B,2,FALSE),LoanAmount,,VLOOKUP(PaymentsDue,Mapping!$A:$B,2,FALSE)))</f>
        <v/>
      </c>
      <c r="G2476" s="62" t="str">
        <f>IF(A2476="","",PPMT(E2476,A2476,Duration*VLOOKUP(PaymentFrqcy,Mapping!A:B,2,FALSE),LoanAmount,,VLOOKUP(PaymentsDue,Mapping!$A:$B,2,FALSE)))</f>
        <v/>
      </c>
      <c r="H2476" s="62" t="str">
        <f>IF(A2476="","",IPMT(E2476,A2476,Duration*VLOOKUP(PaymentFrqcy,Mapping!$A:$B,2,FALSE),LoanAmount,,VLOOKUP(PaymentsDue,Mapping!$A:$B,2,FALSE)))</f>
        <v/>
      </c>
      <c r="I2476" s="58" t="str">
        <f t="shared" si="225"/>
        <v/>
      </c>
      <c r="J2476" s="12" t="str">
        <f t="shared" si="226"/>
        <v/>
      </c>
      <c r="K2476" s="78" t="str">
        <f t="shared" si="227"/>
        <v/>
      </c>
    </row>
    <row r="2477" spans="1:11" x14ac:dyDescent="0.2">
      <c r="A2477" s="12" t="str">
        <f>IFERROR(IF(A2476+1&lt;=Duration*VLOOKUP(PaymentFrqcy,Mapping!A:B,2,FALSE),A2476+1,""),"")</f>
        <v/>
      </c>
      <c r="B2477" s="58" t="str">
        <f t="shared" si="228"/>
        <v/>
      </c>
      <c r="C2477" s="59" t="str">
        <f t="shared" si="223"/>
        <v/>
      </c>
      <c r="D2477" s="60" t="str">
        <f t="shared" si="224"/>
        <v/>
      </c>
      <c r="E2477" s="61" t="str">
        <f>IF(A2477="","",InterestRate/VLOOKUP(PaymentFrqcy,Mapping!$A:$B,2,FALSE))</f>
        <v/>
      </c>
      <c r="F2477" s="62" t="str">
        <f>IF(A2477="","",PMT(E2477,Duration*VLOOKUP(PaymentFrqcy,Mapping!A:B,2,FALSE),LoanAmount,,VLOOKUP(PaymentsDue,Mapping!$A:$B,2,FALSE)))</f>
        <v/>
      </c>
      <c r="G2477" s="62" t="str">
        <f>IF(A2477="","",PPMT(E2477,A2477,Duration*VLOOKUP(PaymentFrqcy,Mapping!A:B,2,FALSE),LoanAmount,,VLOOKUP(PaymentsDue,Mapping!$A:$B,2,FALSE)))</f>
        <v/>
      </c>
      <c r="H2477" s="62" t="str">
        <f>IF(A2477="","",IPMT(E2477,A2477,Duration*VLOOKUP(PaymentFrqcy,Mapping!$A:$B,2,FALSE),LoanAmount,,VLOOKUP(PaymentsDue,Mapping!$A:$B,2,FALSE)))</f>
        <v/>
      </c>
      <c r="I2477" s="58" t="str">
        <f t="shared" si="225"/>
        <v/>
      </c>
      <c r="J2477" s="12" t="str">
        <f t="shared" si="226"/>
        <v/>
      </c>
      <c r="K2477" s="78" t="str">
        <f t="shared" si="227"/>
        <v/>
      </c>
    </row>
    <row r="2478" spans="1:11" x14ac:dyDescent="0.2">
      <c r="A2478" s="12" t="str">
        <f>IFERROR(IF(A2477+1&lt;=Duration*VLOOKUP(PaymentFrqcy,Mapping!A:B,2,FALSE),A2477+1,""),"")</f>
        <v/>
      </c>
      <c r="B2478" s="58" t="str">
        <f t="shared" si="228"/>
        <v/>
      </c>
      <c r="C2478" s="59" t="str">
        <f t="shared" ref="C2478:C2541" si="229">IF(AND(A2478&lt;&gt;"",PaymentFrqcy="Monthly"),DATE(YEAR(C2477),MONTH(C2477)+1,DAY(C2477)),IF(AND(A2478&lt;&gt;"",PaymentFrqcy="Quarterly"),DATE(YEAR(C2477),MONTH(C2477)+3,DAY(C2477)),IF(AND(A2478&lt;&gt;"",PaymentFrqcy="Semi-Annually"),DATE(YEAR(C2477),MONTH(C2477)+6,DAY(C2477)),"")))</f>
        <v/>
      </c>
      <c r="D2478" s="60" t="str">
        <f t="shared" ref="D2478:D2541" si="230">IFERROR(YEAR(C2478),"")</f>
        <v/>
      </c>
      <c r="E2478" s="61" t="str">
        <f>IF(A2478="","",InterestRate/VLOOKUP(PaymentFrqcy,Mapping!$A:$B,2,FALSE))</f>
        <v/>
      </c>
      <c r="F2478" s="62" t="str">
        <f>IF(A2478="","",PMT(E2478,Duration*VLOOKUP(PaymentFrqcy,Mapping!A:B,2,FALSE),LoanAmount,,VLOOKUP(PaymentsDue,Mapping!$A:$B,2,FALSE)))</f>
        <v/>
      </c>
      <c r="G2478" s="62" t="str">
        <f>IF(A2478="","",PPMT(E2478,A2478,Duration*VLOOKUP(PaymentFrqcy,Mapping!A:B,2,FALSE),LoanAmount,,VLOOKUP(PaymentsDue,Mapping!$A:$B,2,FALSE)))</f>
        <v/>
      </c>
      <c r="H2478" s="62" t="str">
        <f>IF(A2478="","",IPMT(E2478,A2478,Duration*VLOOKUP(PaymentFrqcy,Mapping!$A:$B,2,FALSE),LoanAmount,,VLOOKUP(PaymentsDue,Mapping!$A:$B,2,FALSE)))</f>
        <v/>
      </c>
      <c r="I2478" s="58" t="str">
        <f t="shared" ref="I2478:I2541" si="231">IFERROR(B2478+G2478,"")</f>
        <v/>
      </c>
      <c r="J2478" s="12" t="str">
        <f t="shared" ref="J2478:J2541" si="232">IF(A2478="","",MONTH(C2478))</f>
        <v/>
      </c>
      <c r="K2478" s="78" t="str">
        <f t="shared" ref="K2478:K2541" si="233">IF(A2478="","",YEAR(C2478))</f>
        <v/>
      </c>
    </row>
    <row r="2479" spans="1:11" x14ac:dyDescent="0.2">
      <c r="A2479" s="12" t="str">
        <f>IFERROR(IF(A2478+1&lt;=Duration*VLOOKUP(PaymentFrqcy,Mapping!A:B,2,FALSE),A2478+1,""),"")</f>
        <v/>
      </c>
      <c r="B2479" s="58" t="str">
        <f t="shared" si="228"/>
        <v/>
      </c>
      <c r="C2479" s="59" t="str">
        <f t="shared" si="229"/>
        <v/>
      </c>
      <c r="D2479" s="60" t="str">
        <f t="shared" si="230"/>
        <v/>
      </c>
      <c r="E2479" s="61" t="str">
        <f>IF(A2479="","",InterestRate/VLOOKUP(PaymentFrqcy,Mapping!$A:$B,2,FALSE))</f>
        <v/>
      </c>
      <c r="F2479" s="62" t="str">
        <f>IF(A2479="","",PMT(E2479,Duration*VLOOKUP(PaymentFrqcy,Mapping!A:B,2,FALSE),LoanAmount,,VLOOKUP(PaymentsDue,Mapping!$A:$B,2,FALSE)))</f>
        <v/>
      </c>
      <c r="G2479" s="62" t="str">
        <f>IF(A2479="","",PPMT(E2479,A2479,Duration*VLOOKUP(PaymentFrqcy,Mapping!A:B,2,FALSE),LoanAmount,,VLOOKUP(PaymentsDue,Mapping!$A:$B,2,FALSE)))</f>
        <v/>
      </c>
      <c r="H2479" s="62" t="str">
        <f>IF(A2479="","",IPMT(E2479,A2479,Duration*VLOOKUP(PaymentFrqcy,Mapping!$A:$B,2,FALSE),LoanAmount,,VLOOKUP(PaymentsDue,Mapping!$A:$B,2,FALSE)))</f>
        <v/>
      </c>
      <c r="I2479" s="58" t="str">
        <f t="shared" si="231"/>
        <v/>
      </c>
      <c r="J2479" s="12" t="str">
        <f t="shared" si="232"/>
        <v/>
      </c>
      <c r="K2479" s="78" t="str">
        <f t="shared" si="233"/>
        <v/>
      </c>
    </row>
    <row r="2480" spans="1:11" x14ac:dyDescent="0.2">
      <c r="A2480" s="12" t="str">
        <f>IFERROR(IF(A2479+1&lt;=Duration*VLOOKUP(PaymentFrqcy,Mapping!A:B,2,FALSE),A2479+1,""),"")</f>
        <v/>
      </c>
      <c r="B2480" s="58" t="str">
        <f t="shared" si="228"/>
        <v/>
      </c>
      <c r="C2480" s="59" t="str">
        <f t="shared" si="229"/>
        <v/>
      </c>
      <c r="D2480" s="60" t="str">
        <f t="shared" si="230"/>
        <v/>
      </c>
      <c r="E2480" s="61" t="str">
        <f>IF(A2480="","",InterestRate/VLOOKUP(PaymentFrqcy,Mapping!$A:$B,2,FALSE))</f>
        <v/>
      </c>
      <c r="F2480" s="62" t="str">
        <f>IF(A2480="","",PMT(E2480,Duration*VLOOKUP(PaymentFrqcy,Mapping!A:B,2,FALSE),LoanAmount,,VLOOKUP(PaymentsDue,Mapping!$A:$B,2,FALSE)))</f>
        <v/>
      </c>
      <c r="G2480" s="62" t="str">
        <f>IF(A2480="","",PPMT(E2480,A2480,Duration*VLOOKUP(PaymentFrqcy,Mapping!A:B,2,FALSE),LoanAmount,,VLOOKUP(PaymentsDue,Mapping!$A:$B,2,FALSE)))</f>
        <v/>
      </c>
      <c r="H2480" s="62" t="str">
        <f>IF(A2480="","",IPMT(E2480,A2480,Duration*VLOOKUP(PaymentFrqcy,Mapping!$A:$B,2,FALSE),LoanAmount,,VLOOKUP(PaymentsDue,Mapping!$A:$B,2,FALSE)))</f>
        <v/>
      </c>
      <c r="I2480" s="58" t="str">
        <f t="shared" si="231"/>
        <v/>
      </c>
      <c r="J2480" s="12" t="str">
        <f t="shared" si="232"/>
        <v/>
      </c>
      <c r="K2480" s="78" t="str">
        <f t="shared" si="233"/>
        <v/>
      </c>
    </row>
    <row r="2481" spans="1:11" x14ac:dyDescent="0.2">
      <c r="A2481" s="12" t="str">
        <f>IFERROR(IF(A2480+1&lt;=Duration*VLOOKUP(PaymentFrqcy,Mapping!A:B,2,FALSE),A2480+1,""),"")</f>
        <v/>
      </c>
      <c r="B2481" s="58" t="str">
        <f t="shared" si="228"/>
        <v/>
      </c>
      <c r="C2481" s="59" t="str">
        <f t="shared" si="229"/>
        <v/>
      </c>
      <c r="D2481" s="60" t="str">
        <f t="shared" si="230"/>
        <v/>
      </c>
      <c r="E2481" s="61" t="str">
        <f>IF(A2481="","",InterestRate/VLOOKUP(PaymentFrqcy,Mapping!$A:$B,2,FALSE))</f>
        <v/>
      </c>
      <c r="F2481" s="62" t="str">
        <f>IF(A2481="","",PMT(E2481,Duration*VLOOKUP(PaymentFrqcy,Mapping!A:B,2,FALSE),LoanAmount,,VLOOKUP(PaymentsDue,Mapping!$A:$B,2,FALSE)))</f>
        <v/>
      </c>
      <c r="G2481" s="62" t="str">
        <f>IF(A2481="","",PPMT(E2481,A2481,Duration*VLOOKUP(PaymentFrqcy,Mapping!A:B,2,FALSE),LoanAmount,,VLOOKUP(PaymentsDue,Mapping!$A:$B,2,FALSE)))</f>
        <v/>
      </c>
      <c r="H2481" s="62" t="str">
        <f>IF(A2481="","",IPMT(E2481,A2481,Duration*VLOOKUP(PaymentFrqcy,Mapping!$A:$B,2,FALSE),LoanAmount,,VLOOKUP(PaymentsDue,Mapping!$A:$B,2,FALSE)))</f>
        <v/>
      </c>
      <c r="I2481" s="58" t="str">
        <f t="shared" si="231"/>
        <v/>
      </c>
      <c r="J2481" s="12" t="str">
        <f t="shared" si="232"/>
        <v/>
      </c>
      <c r="K2481" s="78" t="str">
        <f t="shared" si="233"/>
        <v/>
      </c>
    </row>
    <row r="2482" spans="1:11" x14ac:dyDescent="0.2">
      <c r="A2482" s="12" t="str">
        <f>IFERROR(IF(A2481+1&lt;=Duration*VLOOKUP(PaymentFrqcy,Mapping!A:B,2,FALSE),A2481+1,""),"")</f>
        <v/>
      </c>
      <c r="B2482" s="58" t="str">
        <f t="shared" si="228"/>
        <v/>
      </c>
      <c r="C2482" s="59" t="str">
        <f t="shared" si="229"/>
        <v/>
      </c>
      <c r="D2482" s="60" t="str">
        <f t="shared" si="230"/>
        <v/>
      </c>
      <c r="E2482" s="61" t="str">
        <f>IF(A2482="","",InterestRate/VLOOKUP(PaymentFrqcy,Mapping!$A:$B,2,FALSE))</f>
        <v/>
      </c>
      <c r="F2482" s="62" t="str">
        <f>IF(A2482="","",PMT(E2482,Duration*VLOOKUP(PaymentFrqcy,Mapping!A:B,2,FALSE),LoanAmount,,VLOOKUP(PaymentsDue,Mapping!$A:$B,2,FALSE)))</f>
        <v/>
      </c>
      <c r="G2482" s="62" t="str">
        <f>IF(A2482="","",PPMT(E2482,A2482,Duration*VLOOKUP(PaymentFrqcy,Mapping!A:B,2,FALSE),LoanAmount,,VLOOKUP(PaymentsDue,Mapping!$A:$B,2,FALSE)))</f>
        <v/>
      </c>
      <c r="H2482" s="62" t="str">
        <f>IF(A2482="","",IPMT(E2482,A2482,Duration*VLOOKUP(PaymentFrqcy,Mapping!$A:$B,2,FALSE),LoanAmount,,VLOOKUP(PaymentsDue,Mapping!$A:$B,2,FALSE)))</f>
        <v/>
      </c>
      <c r="I2482" s="58" t="str">
        <f t="shared" si="231"/>
        <v/>
      </c>
      <c r="J2482" s="12" t="str">
        <f t="shared" si="232"/>
        <v/>
      </c>
      <c r="K2482" s="78" t="str">
        <f t="shared" si="233"/>
        <v/>
      </c>
    </row>
    <row r="2483" spans="1:11" x14ac:dyDescent="0.2">
      <c r="A2483" s="12" t="str">
        <f>IFERROR(IF(A2482+1&lt;=Duration*VLOOKUP(PaymentFrqcy,Mapping!A:B,2,FALSE),A2482+1,""),"")</f>
        <v/>
      </c>
      <c r="B2483" s="58" t="str">
        <f t="shared" si="228"/>
        <v/>
      </c>
      <c r="C2483" s="59" t="str">
        <f t="shared" si="229"/>
        <v/>
      </c>
      <c r="D2483" s="60" t="str">
        <f t="shared" si="230"/>
        <v/>
      </c>
      <c r="E2483" s="61" t="str">
        <f>IF(A2483="","",InterestRate/VLOOKUP(PaymentFrqcy,Mapping!$A:$B,2,FALSE))</f>
        <v/>
      </c>
      <c r="F2483" s="62" t="str">
        <f>IF(A2483="","",PMT(E2483,Duration*VLOOKUP(PaymentFrqcy,Mapping!A:B,2,FALSE),LoanAmount,,VLOOKUP(PaymentsDue,Mapping!$A:$B,2,FALSE)))</f>
        <v/>
      </c>
      <c r="G2483" s="62" t="str">
        <f>IF(A2483="","",PPMT(E2483,A2483,Duration*VLOOKUP(PaymentFrqcy,Mapping!A:B,2,FALSE),LoanAmount,,VLOOKUP(PaymentsDue,Mapping!$A:$B,2,FALSE)))</f>
        <v/>
      </c>
      <c r="H2483" s="62" t="str">
        <f>IF(A2483="","",IPMT(E2483,A2483,Duration*VLOOKUP(PaymentFrqcy,Mapping!$A:$B,2,FALSE),LoanAmount,,VLOOKUP(PaymentsDue,Mapping!$A:$B,2,FALSE)))</f>
        <v/>
      </c>
      <c r="I2483" s="58" t="str">
        <f t="shared" si="231"/>
        <v/>
      </c>
      <c r="J2483" s="12" t="str">
        <f t="shared" si="232"/>
        <v/>
      </c>
      <c r="K2483" s="78" t="str">
        <f t="shared" si="233"/>
        <v/>
      </c>
    </row>
    <row r="2484" spans="1:11" x14ac:dyDescent="0.2">
      <c r="A2484" s="12" t="str">
        <f>IFERROR(IF(A2483+1&lt;=Duration*VLOOKUP(PaymentFrqcy,Mapping!A:B,2,FALSE),A2483+1,""),"")</f>
        <v/>
      </c>
      <c r="B2484" s="58" t="str">
        <f t="shared" ref="B2484:B2547" si="234">IFERROR(IF(ROUNDDOWN(I2483,0)=0,"",I2483),"")</f>
        <v/>
      </c>
      <c r="C2484" s="59" t="str">
        <f t="shared" si="229"/>
        <v/>
      </c>
      <c r="D2484" s="60" t="str">
        <f t="shared" si="230"/>
        <v/>
      </c>
      <c r="E2484" s="61" t="str">
        <f>IF(A2484="","",InterestRate/VLOOKUP(PaymentFrqcy,Mapping!$A:$B,2,FALSE))</f>
        <v/>
      </c>
      <c r="F2484" s="62" t="str">
        <f>IF(A2484="","",PMT(E2484,Duration*VLOOKUP(PaymentFrqcy,Mapping!A:B,2,FALSE),LoanAmount,,VLOOKUP(PaymentsDue,Mapping!$A:$B,2,FALSE)))</f>
        <v/>
      </c>
      <c r="G2484" s="62" t="str">
        <f>IF(A2484="","",PPMT(E2484,A2484,Duration*VLOOKUP(PaymentFrqcy,Mapping!A:B,2,FALSE),LoanAmount,,VLOOKUP(PaymentsDue,Mapping!$A:$B,2,FALSE)))</f>
        <v/>
      </c>
      <c r="H2484" s="62" t="str">
        <f>IF(A2484="","",IPMT(E2484,A2484,Duration*VLOOKUP(PaymentFrqcy,Mapping!$A:$B,2,FALSE),LoanAmount,,VLOOKUP(PaymentsDue,Mapping!$A:$B,2,FALSE)))</f>
        <v/>
      </c>
      <c r="I2484" s="58" t="str">
        <f t="shared" si="231"/>
        <v/>
      </c>
      <c r="J2484" s="12" t="str">
        <f t="shared" si="232"/>
        <v/>
      </c>
      <c r="K2484" s="78" t="str">
        <f t="shared" si="233"/>
        <v/>
      </c>
    </row>
    <row r="2485" spans="1:11" x14ac:dyDescent="0.2">
      <c r="A2485" s="12" t="str">
        <f>IFERROR(IF(A2484+1&lt;=Duration*VLOOKUP(PaymentFrqcy,Mapping!A:B,2,FALSE),A2484+1,""),"")</f>
        <v/>
      </c>
      <c r="B2485" s="58" t="str">
        <f t="shared" si="234"/>
        <v/>
      </c>
      <c r="C2485" s="59" t="str">
        <f t="shared" si="229"/>
        <v/>
      </c>
      <c r="D2485" s="60" t="str">
        <f t="shared" si="230"/>
        <v/>
      </c>
      <c r="E2485" s="61" t="str">
        <f>IF(A2485="","",InterestRate/VLOOKUP(PaymentFrqcy,Mapping!$A:$B,2,FALSE))</f>
        <v/>
      </c>
      <c r="F2485" s="62" t="str">
        <f>IF(A2485="","",PMT(E2485,Duration*VLOOKUP(PaymentFrqcy,Mapping!A:B,2,FALSE),LoanAmount,,VLOOKUP(PaymentsDue,Mapping!$A:$B,2,FALSE)))</f>
        <v/>
      </c>
      <c r="G2485" s="62" t="str">
        <f>IF(A2485="","",PPMT(E2485,A2485,Duration*VLOOKUP(PaymentFrqcy,Mapping!A:B,2,FALSE),LoanAmount,,VLOOKUP(PaymentsDue,Mapping!$A:$B,2,FALSE)))</f>
        <v/>
      </c>
      <c r="H2485" s="62" t="str">
        <f>IF(A2485="","",IPMT(E2485,A2485,Duration*VLOOKUP(PaymentFrqcy,Mapping!$A:$B,2,FALSE),LoanAmount,,VLOOKUP(PaymentsDue,Mapping!$A:$B,2,FALSE)))</f>
        <v/>
      </c>
      <c r="I2485" s="58" t="str">
        <f t="shared" si="231"/>
        <v/>
      </c>
      <c r="J2485" s="12" t="str">
        <f t="shared" si="232"/>
        <v/>
      </c>
      <c r="K2485" s="78" t="str">
        <f t="shared" si="233"/>
        <v/>
      </c>
    </row>
    <row r="2486" spans="1:11" x14ac:dyDescent="0.2">
      <c r="A2486" s="12" t="str">
        <f>IFERROR(IF(A2485+1&lt;=Duration*VLOOKUP(PaymentFrqcy,Mapping!A:B,2,FALSE),A2485+1,""),"")</f>
        <v/>
      </c>
      <c r="B2486" s="58" t="str">
        <f t="shared" si="234"/>
        <v/>
      </c>
      <c r="C2486" s="59" t="str">
        <f t="shared" si="229"/>
        <v/>
      </c>
      <c r="D2486" s="60" t="str">
        <f t="shared" si="230"/>
        <v/>
      </c>
      <c r="E2486" s="61" t="str">
        <f>IF(A2486="","",InterestRate/VLOOKUP(PaymentFrqcy,Mapping!$A:$B,2,FALSE))</f>
        <v/>
      </c>
      <c r="F2486" s="62" t="str">
        <f>IF(A2486="","",PMT(E2486,Duration*VLOOKUP(PaymentFrqcy,Mapping!A:B,2,FALSE),LoanAmount,,VLOOKUP(PaymentsDue,Mapping!$A:$B,2,FALSE)))</f>
        <v/>
      </c>
      <c r="G2486" s="62" t="str">
        <f>IF(A2486="","",PPMT(E2486,A2486,Duration*VLOOKUP(PaymentFrqcy,Mapping!A:B,2,FALSE),LoanAmount,,VLOOKUP(PaymentsDue,Mapping!$A:$B,2,FALSE)))</f>
        <v/>
      </c>
      <c r="H2486" s="62" t="str">
        <f>IF(A2486="","",IPMT(E2486,A2486,Duration*VLOOKUP(PaymentFrqcy,Mapping!$A:$B,2,FALSE),LoanAmount,,VLOOKUP(PaymentsDue,Mapping!$A:$B,2,FALSE)))</f>
        <v/>
      </c>
      <c r="I2486" s="58" t="str">
        <f t="shared" si="231"/>
        <v/>
      </c>
      <c r="J2486" s="12" t="str">
        <f t="shared" si="232"/>
        <v/>
      </c>
      <c r="K2486" s="78" t="str">
        <f t="shared" si="233"/>
        <v/>
      </c>
    </row>
    <row r="2487" spans="1:11" x14ac:dyDescent="0.2">
      <c r="A2487" s="12" t="str">
        <f>IFERROR(IF(A2486+1&lt;=Duration*VLOOKUP(PaymentFrqcy,Mapping!A:B,2,FALSE),A2486+1,""),"")</f>
        <v/>
      </c>
      <c r="B2487" s="58" t="str">
        <f t="shared" si="234"/>
        <v/>
      </c>
      <c r="C2487" s="59" t="str">
        <f t="shared" si="229"/>
        <v/>
      </c>
      <c r="D2487" s="60" t="str">
        <f t="shared" si="230"/>
        <v/>
      </c>
      <c r="E2487" s="61" t="str">
        <f>IF(A2487="","",InterestRate/VLOOKUP(PaymentFrqcy,Mapping!$A:$B,2,FALSE))</f>
        <v/>
      </c>
      <c r="F2487" s="62" t="str">
        <f>IF(A2487="","",PMT(E2487,Duration*VLOOKUP(PaymentFrqcy,Mapping!A:B,2,FALSE),LoanAmount,,VLOOKUP(PaymentsDue,Mapping!$A:$B,2,FALSE)))</f>
        <v/>
      </c>
      <c r="G2487" s="62" t="str">
        <f>IF(A2487="","",PPMT(E2487,A2487,Duration*VLOOKUP(PaymentFrqcy,Mapping!A:B,2,FALSE),LoanAmount,,VLOOKUP(PaymentsDue,Mapping!$A:$B,2,FALSE)))</f>
        <v/>
      </c>
      <c r="H2487" s="62" t="str">
        <f>IF(A2487="","",IPMT(E2487,A2487,Duration*VLOOKUP(PaymentFrqcy,Mapping!$A:$B,2,FALSE),LoanAmount,,VLOOKUP(PaymentsDue,Mapping!$A:$B,2,FALSE)))</f>
        <v/>
      </c>
      <c r="I2487" s="58" t="str">
        <f t="shared" si="231"/>
        <v/>
      </c>
      <c r="J2487" s="12" t="str">
        <f t="shared" si="232"/>
        <v/>
      </c>
      <c r="K2487" s="78" t="str">
        <f t="shared" si="233"/>
        <v/>
      </c>
    </row>
    <row r="2488" spans="1:11" x14ac:dyDescent="0.2">
      <c r="A2488" s="12" t="str">
        <f>IFERROR(IF(A2487+1&lt;=Duration*VLOOKUP(PaymentFrqcy,Mapping!A:B,2,FALSE),A2487+1,""),"")</f>
        <v/>
      </c>
      <c r="B2488" s="58" t="str">
        <f t="shared" si="234"/>
        <v/>
      </c>
      <c r="C2488" s="59" t="str">
        <f t="shared" si="229"/>
        <v/>
      </c>
      <c r="D2488" s="60" t="str">
        <f t="shared" si="230"/>
        <v/>
      </c>
      <c r="E2488" s="61" t="str">
        <f>IF(A2488="","",InterestRate/VLOOKUP(PaymentFrqcy,Mapping!$A:$B,2,FALSE))</f>
        <v/>
      </c>
      <c r="F2488" s="62" t="str">
        <f>IF(A2488="","",PMT(E2488,Duration*VLOOKUP(PaymentFrqcy,Mapping!A:B,2,FALSE),LoanAmount,,VLOOKUP(PaymentsDue,Mapping!$A:$B,2,FALSE)))</f>
        <v/>
      </c>
      <c r="G2488" s="62" t="str">
        <f>IF(A2488="","",PPMT(E2488,A2488,Duration*VLOOKUP(PaymentFrqcy,Mapping!A:B,2,FALSE),LoanAmount,,VLOOKUP(PaymentsDue,Mapping!$A:$B,2,FALSE)))</f>
        <v/>
      </c>
      <c r="H2488" s="62" t="str">
        <f>IF(A2488="","",IPMT(E2488,A2488,Duration*VLOOKUP(PaymentFrqcy,Mapping!$A:$B,2,FALSE),LoanAmount,,VLOOKUP(PaymentsDue,Mapping!$A:$B,2,FALSE)))</f>
        <v/>
      </c>
      <c r="I2488" s="58" t="str">
        <f t="shared" si="231"/>
        <v/>
      </c>
      <c r="J2488" s="12" t="str">
        <f t="shared" si="232"/>
        <v/>
      </c>
      <c r="K2488" s="78" t="str">
        <f t="shared" si="233"/>
        <v/>
      </c>
    </row>
    <row r="2489" spans="1:11" x14ac:dyDescent="0.2">
      <c r="A2489" s="12" t="str">
        <f>IFERROR(IF(A2488+1&lt;=Duration*VLOOKUP(PaymentFrqcy,Mapping!A:B,2,FALSE),A2488+1,""),"")</f>
        <v/>
      </c>
      <c r="B2489" s="58" t="str">
        <f t="shared" si="234"/>
        <v/>
      </c>
      <c r="C2489" s="59" t="str">
        <f t="shared" si="229"/>
        <v/>
      </c>
      <c r="D2489" s="60" t="str">
        <f t="shared" si="230"/>
        <v/>
      </c>
      <c r="E2489" s="61" t="str">
        <f>IF(A2489="","",InterestRate/VLOOKUP(PaymentFrqcy,Mapping!$A:$B,2,FALSE))</f>
        <v/>
      </c>
      <c r="F2489" s="62" t="str">
        <f>IF(A2489="","",PMT(E2489,Duration*VLOOKUP(PaymentFrqcy,Mapping!A:B,2,FALSE),LoanAmount,,VLOOKUP(PaymentsDue,Mapping!$A:$B,2,FALSE)))</f>
        <v/>
      </c>
      <c r="G2489" s="62" t="str">
        <f>IF(A2489="","",PPMT(E2489,A2489,Duration*VLOOKUP(PaymentFrqcy,Mapping!A:B,2,FALSE),LoanAmount,,VLOOKUP(PaymentsDue,Mapping!$A:$B,2,FALSE)))</f>
        <v/>
      </c>
      <c r="H2489" s="62" t="str">
        <f>IF(A2489="","",IPMT(E2489,A2489,Duration*VLOOKUP(PaymentFrqcy,Mapping!$A:$B,2,FALSE),LoanAmount,,VLOOKUP(PaymentsDue,Mapping!$A:$B,2,FALSE)))</f>
        <v/>
      </c>
      <c r="I2489" s="58" t="str">
        <f t="shared" si="231"/>
        <v/>
      </c>
      <c r="J2489" s="12" t="str">
        <f t="shared" si="232"/>
        <v/>
      </c>
      <c r="K2489" s="78" t="str">
        <f t="shared" si="233"/>
        <v/>
      </c>
    </row>
    <row r="2490" spans="1:11" x14ac:dyDescent="0.2">
      <c r="A2490" s="12" t="str">
        <f>IFERROR(IF(A2489+1&lt;=Duration*VLOOKUP(PaymentFrqcy,Mapping!A:B,2,FALSE),A2489+1,""),"")</f>
        <v/>
      </c>
      <c r="B2490" s="58" t="str">
        <f t="shared" si="234"/>
        <v/>
      </c>
      <c r="C2490" s="59" t="str">
        <f t="shared" si="229"/>
        <v/>
      </c>
      <c r="D2490" s="60" t="str">
        <f t="shared" si="230"/>
        <v/>
      </c>
      <c r="E2490" s="61" t="str">
        <f>IF(A2490="","",InterestRate/VLOOKUP(PaymentFrqcy,Mapping!$A:$B,2,FALSE))</f>
        <v/>
      </c>
      <c r="F2490" s="62" t="str">
        <f>IF(A2490="","",PMT(E2490,Duration*VLOOKUP(PaymentFrqcy,Mapping!A:B,2,FALSE),LoanAmount,,VLOOKUP(PaymentsDue,Mapping!$A:$B,2,FALSE)))</f>
        <v/>
      </c>
      <c r="G2490" s="62" t="str">
        <f>IF(A2490="","",PPMT(E2490,A2490,Duration*VLOOKUP(PaymentFrqcy,Mapping!A:B,2,FALSE),LoanAmount,,VLOOKUP(PaymentsDue,Mapping!$A:$B,2,FALSE)))</f>
        <v/>
      </c>
      <c r="H2490" s="62" t="str">
        <f>IF(A2490="","",IPMT(E2490,A2490,Duration*VLOOKUP(PaymentFrqcy,Mapping!$A:$B,2,FALSE),LoanAmount,,VLOOKUP(PaymentsDue,Mapping!$A:$B,2,FALSE)))</f>
        <v/>
      </c>
      <c r="I2490" s="58" t="str">
        <f t="shared" si="231"/>
        <v/>
      </c>
      <c r="J2490" s="12" t="str">
        <f t="shared" si="232"/>
        <v/>
      </c>
      <c r="K2490" s="78" t="str">
        <f t="shared" si="233"/>
        <v/>
      </c>
    </row>
    <row r="2491" spans="1:11" x14ac:dyDescent="0.2">
      <c r="A2491" s="12" t="str">
        <f>IFERROR(IF(A2490+1&lt;=Duration*VLOOKUP(PaymentFrqcy,Mapping!A:B,2,FALSE),A2490+1,""),"")</f>
        <v/>
      </c>
      <c r="B2491" s="58" t="str">
        <f t="shared" si="234"/>
        <v/>
      </c>
      <c r="C2491" s="59" t="str">
        <f t="shared" si="229"/>
        <v/>
      </c>
      <c r="D2491" s="60" t="str">
        <f t="shared" si="230"/>
        <v/>
      </c>
      <c r="E2491" s="61" t="str">
        <f>IF(A2491="","",InterestRate/VLOOKUP(PaymentFrqcy,Mapping!$A:$B,2,FALSE))</f>
        <v/>
      </c>
      <c r="F2491" s="62" t="str">
        <f>IF(A2491="","",PMT(E2491,Duration*VLOOKUP(PaymentFrqcy,Mapping!A:B,2,FALSE),LoanAmount,,VLOOKUP(PaymentsDue,Mapping!$A:$B,2,FALSE)))</f>
        <v/>
      </c>
      <c r="G2491" s="62" t="str">
        <f>IF(A2491="","",PPMT(E2491,A2491,Duration*VLOOKUP(PaymentFrqcy,Mapping!A:B,2,FALSE),LoanAmount,,VLOOKUP(PaymentsDue,Mapping!$A:$B,2,FALSE)))</f>
        <v/>
      </c>
      <c r="H2491" s="62" t="str">
        <f>IF(A2491="","",IPMT(E2491,A2491,Duration*VLOOKUP(PaymentFrqcy,Mapping!$A:$B,2,FALSE),LoanAmount,,VLOOKUP(PaymentsDue,Mapping!$A:$B,2,FALSE)))</f>
        <v/>
      </c>
      <c r="I2491" s="58" t="str">
        <f t="shared" si="231"/>
        <v/>
      </c>
      <c r="J2491" s="12" t="str">
        <f t="shared" si="232"/>
        <v/>
      </c>
      <c r="K2491" s="78" t="str">
        <f t="shared" si="233"/>
        <v/>
      </c>
    </row>
    <row r="2492" spans="1:11" x14ac:dyDescent="0.2">
      <c r="A2492" s="12" t="str">
        <f>IFERROR(IF(A2491+1&lt;=Duration*VLOOKUP(PaymentFrqcy,Mapping!A:B,2,FALSE),A2491+1,""),"")</f>
        <v/>
      </c>
      <c r="B2492" s="58" t="str">
        <f t="shared" si="234"/>
        <v/>
      </c>
      <c r="C2492" s="59" t="str">
        <f t="shared" si="229"/>
        <v/>
      </c>
      <c r="D2492" s="60" t="str">
        <f t="shared" si="230"/>
        <v/>
      </c>
      <c r="E2492" s="61" t="str">
        <f>IF(A2492="","",InterestRate/VLOOKUP(PaymentFrqcy,Mapping!$A:$B,2,FALSE))</f>
        <v/>
      </c>
      <c r="F2492" s="62" t="str">
        <f>IF(A2492="","",PMT(E2492,Duration*VLOOKUP(PaymentFrqcy,Mapping!A:B,2,FALSE),LoanAmount,,VLOOKUP(PaymentsDue,Mapping!$A:$B,2,FALSE)))</f>
        <v/>
      </c>
      <c r="G2492" s="62" t="str">
        <f>IF(A2492="","",PPMT(E2492,A2492,Duration*VLOOKUP(PaymentFrqcy,Mapping!A:B,2,FALSE),LoanAmount,,VLOOKUP(PaymentsDue,Mapping!$A:$B,2,FALSE)))</f>
        <v/>
      </c>
      <c r="H2492" s="62" t="str">
        <f>IF(A2492="","",IPMT(E2492,A2492,Duration*VLOOKUP(PaymentFrqcy,Mapping!$A:$B,2,FALSE),LoanAmount,,VLOOKUP(PaymentsDue,Mapping!$A:$B,2,FALSE)))</f>
        <v/>
      </c>
      <c r="I2492" s="58" t="str">
        <f t="shared" si="231"/>
        <v/>
      </c>
      <c r="J2492" s="12" t="str">
        <f t="shared" si="232"/>
        <v/>
      </c>
      <c r="K2492" s="78" t="str">
        <f t="shared" si="233"/>
        <v/>
      </c>
    </row>
    <row r="2493" spans="1:11" x14ac:dyDescent="0.2">
      <c r="A2493" s="12" t="str">
        <f>IFERROR(IF(A2492+1&lt;=Duration*VLOOKUP(PaymentFrqcy,Mapping!A:B,2,FALSE),A2492+1,""),"")</f>
        <v/>
      </c>
      <c r="B2493" s="58" t="str">
        <f t="shared" si="234"/>
        <v/>
      </c>
      <c r="C2493" s="59" t="str">
        <f t="shared" si="229"/>
        <v/>
      </c>
      <c r="D2493" s="60" t="str">
        <f t="shared" si="230"/>
        <v/>
      </c>
      <c r="E2493" s="61" t="str">
        <f>IF(A2493="","",InterestRate/VLOOKUP(PaymentFrqcy,Mapping!$A:$B,2,FALSE))</f>
        <v/>
      </c>
      <c r="F2493" s="62" t="str">
        <f>IF(A2493="","",PMT(E2493,Duration*VLOOKUP(PaymentFrqcy,Mapping!A:B,2,FALSE),LoanAmount,,VLOOKUP(PaymentsDue,Mapping!$A:$B,2,FALSE)))</f>
        <v/>
      </c>
      <c r="G2493" s="62" t="str">
        <f>IF(A2493="","",PPMT(E2493,A2493,Duration*VLOOKUP(PaymentFrqcy,Mapping!A:B,2,FALSE),LoanAmount,,VLOOKUP(PaymentsDue,Mapping!$A:$B,2,FALSE)))</f>
        <v/>
      </c>
      <c r="H2493" s="62" t="str">
        <f>IF(A2493="","",IPMT(E2493,A2493,Duration*VLOOKUP(PaymentFrqcy,Mapping!$A:$B,2,FALSE),LoanAmount,,VLOOKUP(PaymentsDue,Mapping!$A:$B,2,FALSE)))</f>
        <v/>
      </c>
      <c r="I2493" s="58" t="str">
        <f t="shared" si="231"/>
        <v/>
      </c>
      <c r="J2493" s="12" t="str">
        <f t="shared" si="232"/>
        <v/>
      </c>
      <c r="K2493" s="78" t="str">
        <f t="shared" si="233"/>
        <v/>
      </c>
    </row>
    <row r="2494" spans="1:11" x14ac:dyDescent="0.2">
      <c r="A2494" s="12" t="str">
        <f>IFERROR(IF(A2493+1&lt;=Duration*VLOOKUP(PaymentFrqcy,Mapping!A:B,2,FALSE),A2493+1,""),"")</f>
        <v/>
      </c>
      <c r="B2494" s="58" t="str">
        <f t="shared" si="234"/>
        <v/>
      </c>
      <c r="C2494" s="59" t="str">
        <f t="shared" si="229"/>
        <v/>
      </c>
      <c r="D2494" s="60" t="str">
        <f t="shared" si="230"/>
        <v/>
      </c>
      <c r="E2494" s="61" t="str">
        <f>IF(A2494="","",InterestRate/VLOOKUP(PaymentFrqcy,Mapping!$A:$B,2,FALSE))</f>
        <v/>
      </c>
      <c r="F2494" s="62" t="str">
        <f>IF(A2494="","",PMT(E2494,Duration*VLOOKUP(PaymentFrqcy,Mapping!A:B,2,FALSE),LoanAmount,,VLOOKUP(PaymentsDue,Mapping!$A:$B,2,FALSE)))</f>
        <v/>
      </c>
      <c r="G2494" s="62" t="str">
        <f>IF(A2494="","",PPMT(E2494,A2494,Duration*VLOOKUP(PaymentFrqcy,Mapping!A:B,2,FALSE),LoanAmount,,VLOOKUP(PaymentsDue,Mapping!$A:$B,2,FALSE)))</f>
        <v/>
      </c>
      <c r="H2494" s="62" t="str">
        <f>IF(A2494="","",IPMT(E2494,A2494,Duration*VLOOKUP(PaymentFrqcy,Mapping!$A:$B,2,FALSE),LoanAmount,,VLOOKUP(PaymentsDue,Mapping!$A:$B,2,FALSE)))</f>
        <v/>
      </c>
      <c r="I2494" s="58" t="str">
        <f t="shared" si="231"/>
        <v/>
      </c>
      <c r="J2494" s="12" t="str">
        <f t="shared" si="232"/>
        <v/>
      </c>
      <c r="K2494" s="78" t="str">
        <f t="shared" si="233"/>
        <v/>
      </c>
    </row>
    <row r="2495" spans="1:11" x14ac:dyDescent="0.2">
      <c r="A2495" s="12" t="str">
        <f>IFERROR(IF(A2494+1&lt;=Duration*VLOOKUP(PaymentFrqcy,Mapping!A:B,2,FALSE),A2494+1,""),"")</f>
        <v/>
      </c>
      <c r="B2495" s="58" t="str">
        <f t="shared" si="234"/>
        <v/>
      </c>
      <c r="C2495" s="59" t="str">
        <f t="shared" si="229"/>
        <v/>
      </c>
      <c r="D2495" s="60" t="str">
        <f t="shared" si="230"/>
        <v/>
      </c>
      <c r="E2495" s="61" t="str">
        <f>IF(A2495="","",InterestRate/VLOOKUP(PaymentFrqcy,Mapping!$A:$B,2,FALSE))</f>
        <v/>
      </c>
      <c r="F2495" s="62" t="str">
        <f>IF(A2495="","",PMT(E2495,Duration*VLOOKUP(PaymentFrqcy,Mapping!A:B,2,FALSE),LoanAmount,,VLOOKUP(PaymentsDue,Mapping!$A:$B,2,FALSE)))</f>
        <v/>
      </c>
      <c r="G2495" s="62" t="str">
        <f>IF(A2495="","",PPMT(E2495,A2495,Duration*VLOOKUP(PaymentFrqcy,Mapping!A:B,2,FALSE),LoanAmount,,VLOOKUP(PaymentsDue,Mapping!$A:$B,2,FALSE)))</f>
        <v/>
      </c>
      <c r="H2495" s="62" t="str">
        <f>IF(A2495="","",IPMT(E2495,A2495,Duration*VLOOKUP(PaymentFrqcy,Mapping!$A:$B,2,FALSE),LoanAmount,,VLOOKUP(PaymentsDue,Mapping!$A:$B,2,FALSE)))</f>
        <v/>
      </c>
      <c r="I2495" s="58" t="str">
        <f t="shared" si="231"/>
        <v/>
      </c>
      <c r="J2495" s="12" t="str">
        <f t="shared" si="232"/>
        <v/>
      </c>
      <c r="K2495" s="78" t="str">
        <f t="shared" si="233"/>
        <v/>
      </c>
    </row>
    <row r="2496" spans="1:11" x14ac:dyDescent="0.2">
      <c r="A2496" s="12" t="str">
        <f>IFERROR(IF(A2495+1&lt;=Duration*VLOOKUP(PaymentFrqcy,Mapping!A:B,2,FALSE),A2495+1,""),"")</f>
        <v/>
      </c>
      <c r="B2496" s="58" t="str">
        <f t="shared" si="234"/>
        <v/>
      </c>
      <c r="C2496" s="59" t="str">
        <f t="shared" si="229"/>
        <v/>
      </c>
      <c r="D2496" s="60" t="str">
        <f t="shared" si="230"/>
        <v/>
      </c>
      <c r="E2496" s="61" t="str">
        <f>IF(A2496="","",InterestRate/VLOOKUP(PaymentFrqcy,Mapping!$A:$B,2,FALSE))</f>
        <v/>
      </c>
      <c r="F2496" s="62" t="str">
        <f>IF(A2496="","",PMT(E2496,Duration*VLOOKUP(PaymentFrqcy,Mapping!A:B,2,FALSE),LoanAmount,,VLOOKUP(PaymentsDue,Mapping!$A:$B,2,FALSE)))</f>
        <v/>
      </c>
      <c r="G2496" s="62" t="str">
        <f>IF(A2496="","",PPMT(E2496,A2496,Duration*VLOOKUP(PaymentFrqcy,Mapping!A:B,2,FALSE),LoanAmount,,VLOOKUP(PaymentsDue,Mapping!$A:$B,2,FALSE)))</f>
        <v/>
      </c>
      <c r="H2496" s="62" t="str">
        <f>IF(A2496="","",IPMT(E2496,A2496,Duration*VLOOKUP(PaymentFrqcy,Mapping!$A:$B,2,FALSE),LoanAmount,,VLOOKUP(PaymentsDue,Mapping!$A:$B,2,FALSE)))</f>
        <v/>
      </c>
      <c r="I2496" s="58" t="str">
        <f t="shared" si="231"/>
        <v/>
      </c>
      <c r="J2496" s="12" t="str">
        <f t="shared" si="232"/>
        <v/>
      </c>
      <c r="K2496" s="78" t="str">
        <f t="shared" si="233"/>
        <v/>
      </c>
    </row>
    <row r="2497" spans="1:11" x14ac:dyDescent="0.2">
      <c r="A2497" s="12" t="str">
        <f>IFERROR(IF(A2496+1&lt;=Duration*VLOOKUP(PaymentFrqcy,Mapping!A:B,2,FALSE),A2496+1,""),"")</f>
        <v/>
      </c>
      <c r="B2497" s="58" t="str">
        <f t="shared" si="234"/>
        <v/>
      </c>
      <c r="C2497" s="59" t="str">
        <f t="shared" si="229"/>
        <v/>
      </c>
      <c r="D2497" s="60" t="str">
        <f t="shared" si="230"/>
        <v/>
      </c>
      <c r="E2497" s="61" t="str">
        <f>IF(A2497="","",InterestRate/VLOOKUP(PaymentFrqcy,Mapping!$A:$B,2,FALSE))</f>
        <v/>
      </c>
      <c r="F2497" s="62" t="str">
        <f>IF(A2497="","",PMT(E2497,Duration*VLOOKUP(PaymentFrqcy,Mapping!A:B,2,FALSE),LoanAmount,,VLOOKUP(PaymentsDue,Mapping!$A:$B,2,FALSE)))</f>
        <v/>
      </c>
      <c r="G2497" s="62" t="str">
        <f>IF(A2497="","",PPMT(E2497,A2497,Duration*VLOOKUP(PaymentFrqcy,Mapping!A:B,2,FALSE),LoanAmount,,VLOOKUP(PaymentsDue,Mapping!$A:$B,2,FALSE)))</f>
        <v/>
      </c>
      <c r="H2497" s="62" t="str">
        <f>IF(A2497="","",IPMT(E2497,A2497,Duration*VLOOKUP(PaymentFrqcy,Mapping!$A:$B,2,FALSE),LoanAmount,,VLOOKUP(PaymentsDue,Mapping!$A:$B,2,FALSE)))</f>
        <v/>
      </c>
      <c r="I2497" s="58" t="str">
        <f t="shared" si="231"/>
        <v/>
      </c>
      <c r="J2497" s="12" t="str">
        <f t="shared" si="232"/>
        <v/>
      </c>
      <c r="K2497" s="78" t="str">
        <f t="shared" si="233"/>
        <v/>
      </c>
    </row>
    <row r="2498" spans="1:11" x14ac:dyDescent="0.2">
      <c r="A2498" s="12" t="str">
        <f>IFERROR(IF(A2497+1&lt;=Duration*VLOOKUP(PaymentFrqcy,Mapping!A:B,2,FALSE),A2497+1,""),"")</f>
        <v/>
      </c>
      <c r="B2498" s="58" t="str">
        <f t="shared" si="234"/>
        <v/>
      </c>
      <c r="C2498" s="59" t="str">
        <f t="shared" si="229"/>
        <v/>
      </c>
      <c r="D2498" s="60" t="str">
        <f t="shared" si="230"/>
        <v/>
      </c>
      <c r="E2498" s="61" t="str">
        <f>IF(A2498="","",InterestRate/VLOOKUP(PaymentFrqcy,Mapping!$A:$B,2,FALSE))</f>
        <v/>
      </c>
      <c r="F2498" s="62" t="str">
        <f>IF(A2498="","",PMT(E2498,Duration*VLOOKUP(PaymentFrqcy,Mapping!A:B,2,FALSE),LoanAmount,,VLOOKUP(PaymentsDue,Mapping!$A:$B,2,FALSE)))</f>
        <v/>
      </c>
      <c r="G2498" s="62" t="str">
        <f>IF(A2498="","",PPMT(E2498,A2498,Duration*VLOOKUP(PaymentFrqcy,Mapping!A:B,2,FALSE),LoanAmount,,VLOOKUP(PaymentsDue,Mapping!$A:$B,2,FALSE)))</f>
        <v/>
      </c>
      <c r="H2498" s="62" t="str">
        <f>IF(A2498="","",IPMT(E2498,A2498,Duration*VLOOKUP(PaymentFrqcy,Mapping!$A:$B,2,FALSE),LoanAmount,,VLOOKUP(PaymentsDue,Mapping!$A:$B,2,FALSE)))</f>
        <v/>
      </c>
      <c r="I2498" s="58" t="str">
        <f t="shared" si="231"/>
        <v/>
      </c>
      <c r="J2498" s="12" t="str">
        <f t="shared" si="232"/>
        <v/>
      </c>
      <c r="K2498" s="78" t="str">
        <f t="shared" si="233"/>
        <v/>
      </c>
    </row>
    <row r="2499" spans="1:11" x14ac:dyDescent="0.2">
      <c r="A2499" s="12" t="str">
        <f>IFERROR(IF(A2498+1&lt;=Duration*VLOOKUP(PaymentFrqcy,Mapping!A:B,2,FALSE),A2498+1,""),"")</f>
        <v/>
      </c>
      <c r="B2499" s="58" t="str">
        <f t="shared" si="234"/>
        <v/>
      </c>
      <c r="C2499" s="59" t="str">
        <f t="shared" si="229"/>
        <v/>
      </c>
      <c r="D2499" s="60" t="str">
        <f t="shared" si="230"/>
        <v/>
      </c>
      <c r="E2499" s="61" t="str">
        <f>IF(A2499="","",InterestRate/VLOOKUP(PaymentFrqcy,Mapping!$A:$B,2,FALSE))</f>
        <v/>
      </c>
      <c r="F2499" s="62" t="str">
        <f>IF(A2499="","",PMT(E2499,Duration*VLOOKUP(PaymentFrqcy,Mapping!A:B,2,FALSE),LoanAmount,,VLOOKUP(PaymentsDue,Mapping!$A:$B,2,FALSE)))</f>
        <v/>
      </c>
      <c r="G2499" s="62" t="str">
        <f>IF(A2499="","",PPMT(E2499,A2499,Duration*VLOOKUP(PaymentFrqcy,Mapping!A:B,2,FALSE),LoanAmount,,VLOOKUP(PaymentsDue,Mapping!$A:$B,2,FALSE)))</f>
        <v/>
      </c>
      <c r="H2499" s="62" t="str">
        <f>IF(A2499="","",IPMT(E2499,A2499,Duration*VLOOKUP(PaymentFrqcy,Mapping!$A:$B,2,FALSE),LoanAmount,,VLOOKUP(PaymentsDue,Mapping!$A:$B,2,FALSE)))</f>
        <v/>
      </c>
      <c r="I2499" s="58" t="str">
        <f t="shared" si="231"/>
        <v/>
      </c>
      <c r="J2499" s="12" t="str">
        <f t="shared" si="232"/>
        <v/>
      </c>
      <c r="K2499" s="78" t="str">
        <f t="shared" si="233"/>
        <v/>
      </c>
    </row>
    <row r="2500" spans="1:11" x14ac:dyDescent="0.2">
      <c r="A2500" s="12" t="str">
        <f>IFERROR(IF(A2499+1&lt;=Duration*VLOOKUP(PaymentFrqcy,Mapping!A:B,2,FALSE),A2499+1,""),"")</f>
        <v/>
      </c>
      <c r="B2500" s="58" t="str">
        <f t="shared" si="234"/>
        <v/>
      </c>
      <c r="C2500" s="59" t="str">
        <f t="shared" si="229"/>
        <v/>
      </c>
      <c r="D2500" s="60" t="str">
        <f t="shared" si="230"/>
        <v/>
      </c>
      <c r="E2500" s="61" t="str">
        <f>IF(A2500="","",InterestRate/VLOOKUP(PaymentFrqcy,Mapping!$A:$B,2,FALSE))</f>
        <v/>
      </c>
      <c r="F2500" s="62" t="str">
        <f>IF(A2500="","",PMT(E2500,Duration*VLOOKUP(PaymentFrqcy,Mapping!A:B,2,FALSE),LoanAmount,,VLOOKUP(PaymentsDue,Mapping!$A:$B,2,FALSE)))</f>
        <v/>
      </c>
      <c r="G2500" s="62" t="str">
        <f>IF(A2500="","",PPMT(E2500,A2500,Duration*VLOOKUP(PaymentFrqcy,Mapping!A:B,2,FALSE),LoanAmount,,VLOOKUP(PaymentsDue,Mapping!$A:$B,2,FALSE)))</f>
        <v/>
      </c>
      <c r="H2500" s="62" t="str">
        <f>IF(A2500="","",IPMT(E2500,A2500,Duration*VLOOKUP(PaymentFrqcy,Mapping!$A:$B,2,FALSE),LoanAmount,,VLOOKUP(PaymentsDue,Mapping!$A:$B,2,FALSE)))</f>
        <v/>
      </c>
      <c r="I2500" s="58" t="str">
        <f t="shared" si="231"/>
        <v/>
      </c>
      <c r="J2500" s="12" t="str">
        <f t="shared" si="232"/>
        <v/>
      </c>
      <c r="K2500" s="78" t="str">
        <f t="shared" si="233"/>
        <v/>
      </c>
    </row>
    <row r="2501" spans="1:11" x14ac:dyDescent="0.2">
      <c r="A2501" s="12" t="str">
        <f>IFERROR(IF(A2500+1&lt;=Duration*VLOOKUP(PaymentFrqcy,Mapping!A:B,2,FALSE),A2500+1,""),"")</f>
        <v/>
      </c>
      <c r="B2501" s="58" t="str">
        <f t="shared" si="234"/>
        <v/>
      </c>
      <c r="C2501" s="59" t="str">
        <f t="shared" si="229"/>
        <v/>
      </c>
      <c r="D2501" s="60" t="str">
        <f t="shared" si="230"/>
        <v/>
      </c>
      <c r="E2501" s="61" t="str">
        <f>IF(A2501="","",InterestRate/VLOOKUP(PaymentFrqcy,Mapping!$A:$B,2,FALSE))</f>
        <v/>
      </c>
      <c r="F2501" s="62" t="str">
        <f>IF(A2501="","",PMT(E2501,Duration*VLOOKUP(PaymentFrqcy,Mapping!A:B,2,FALSE),LoanAmount,,VLOOKUP(PaymentsDue,Mapping!$A:$B,2,FALSE)))</f>
        <v/>
      </c>
      <c r="G2501" s="62" t="str">
        <f>IF(A2501="","",PPMT(E2501,A2501,Duration*VLOOKUP(PaymentFrqcy,Mapping!A:B,2,FALSE),LoanAmount,,VLOOKUP(PaymentsDue,Mapping!$A:$B,2,FALSE)))</f>
        <v/>
      </c>
      <c r="H2501" s="62" t="str">
        <f>IF(A2501="","",IPMT(E2501,A2501,Duration*VLOOKUP(PaymentFrqcy,Mapping!$A:$B,2,FALSE),LoanAmount,,VLOOKUP(PaymentsDue,Mapping!$A:$B,2,FALSE)))</f>
        <v/>
      </c>
      <c r="I2501" s="58" t="str">
        <f t="shared" si="231"/>
        <v/>
      </c>
      <c r="J2501" s="12" t="str">
        <f t="shared" si="232"/>
        <v/>
      </c>
      <c r="K2501" s="78" t="str">
        <f t="shared" si="233"/>
        <v/>
      </c>
    </row>
    <row r="2502" spans="1:11" x14ac:dyDescent="0.2">
      <c r="A2502" s="12" t="str">
        <f>IFERROR(IF(A2501+1&lt;=Duration*VLOOKUP(PaymentFrqcy,Mapping!A:B,2,FALSE),A2501+1,""),"")</f>
        <v/>
      </c>
      <c r="B2502" s="58" t="str">
        <f t="shared" si="234"/>
        <v/>
      </c>
      <c r="C2502" s="59" t="str">
        <f t="shared" si="229"/>
        <v/>
      </c>
      <c r="D2502" s="60" t="str">
        <f t="shared" si="230"/>
        <v/>
      </c>
      <c r="E2502" s="61" t="str">
        <f>IF(A2502="","",InterestRate/VLOOKUP(PaymentFrqcy,Mapping!$A:$B,2,FALSE))</f>
        <v/>
      </c>
      <c r="F2502" s="62" t="str">
        <f>IF(A2502="","",PMT(E2502,Duration*VLOOKUP(PaymentFrqcy,Mapping!A:B,2,FALSE),LoanAmount,,VLOOKUP(PaymentsDue,Mapping!$A:$B,2,FALSE)))</f>
        <v/>
      </c>
      <c r="G2502" s="62" t="str">
        <f>IF(A2502="","",PPMT(E2502,A2502,Duration*VLOOKUP(PaymentFrqcy,Mapping!A:B,2,FALSE),LoanAmount,,VLOOKUP(PaymentsDue,Mapping!$A:$B,2,FALSE)))</f>
        <v/>
      </c>
      <c r="H2502" s="62" t="str">
        <f>IF(A2502="","",IPMT(E2502,A2502,Duration*VLOOKUP(PaymentFrqcy,Mapping!$A:$B,2,FALSE),LoanAmount,,VLOOKUP(PaymentsDue,Mapping!$A:$B,2,FALSE)))</f>
        <v/>
      </c>
      <c r="I2502" s="58" t="str">
        <f t="shared" si="231"/>
        <v/>
      </c>
      <c r="J2502" s="12" t="str">
        <f t="shared" si="232"/>
        <v/>
      </c>
      <c r="K2502" s="78" t="str">
        <f t="shared" si="233"/>
        <v/>
      </c>
    </row>
    <row r="2503" spans="1:11" x14ac:dyDescent="0.2">
      <c r="A2503" s="12" t="str">
        <f>IFERROR(IF(A2502+1&lt;=Duration*VLOOKUP(PaymentFrqcy,Mapping!A:B,2,FALSE),A2502+1,""),"")</f>
        <v/>
      </c>
      <c r="B2503" s="58" t="str">
        <f t="shared" si="234"/>
        <v/>
      </c>
      <c r="C2503" s="59" t="str">
        <f t="shared" si="229"/>
        <v/>
      </c>
      <c r="D2503" s="60" t="str">
        <f t="shared" si="230"/>
        <v/>
      </c>
      <c r="E2503" s="61" t="str">
        <f>IF(A2503="","",InterestRate/VLOOKUP(PaymentFrqcy,Mapping!$A:$B,2,FALSE))</f>
        <v/>
      </c>
      <c r="F2503" s="62" t="str">
        <f>IF(A2503="","",PMT(E2503,Duration*VLOOKUP(PaymentFrqcy,Mapping!A:B,2,FALSE),LoanAmount,,VLOOKUP(PaymentsDue,Mapping!$A:$B,2,FALSE)))</f>
        <v/>
      </c>
      <c r="G2503" s="62" t="str">
        <f>IF(A2503="","",PPMT(E2503,A2503,Duration*VLOOKUP(PaymentFrqcy,Mapping!A:B,2,FALSE),LoanAmount,,VLOOKUP(PaymentsDue,Mapping!$A:$B,2,FALSE)))</f>
        <v/>
      </c>
      <c r="H2503" s="62" t="str">
        <f>IF(A2503="","",IPMT(E2503,A2503,Duration*VLOOKUP(PaymentFrqcy,Mapping!$A:$B,2,FALSE),LoanAmount,,VLOOKUP(PaymentsDue,Mapping!$A:$B,2,FALSE)))</f>
        <v/>
      </c>
      <c r="I2503" s="58" t="str">
        <f t="shared" si="231"/>
        <v/>
      </c>
      <c r="J2503" s="12" t="str">
        <f t="shared" si="232"/>
        <v/>
      </c>
      <c r="K2503" s="78" t="str">
        <f t="shared" si="233"/>
        <v/>
      </c>
    </row>
    <row r="2504" spans="1:11" x14ac:dyDescent="0.2">
      <c r="A2504" s="12" t="str">
        <f>IFERROR(IF(A2503+1&lt;=Duration*VLOOKUP(PaymentFrqcy,Mapping!A:B,2,FALSE),A2503+1,""),"")</f>
        <v/>
      </c>
      <c r="B2504" s="58" t="str">
        <f t="shared" si="234"/>
        <v/>
      </c>
      <c r="C2504" s="59" t="str">
        <f t="shared" si="229"/>
        <v/>
      </c>
      <c r="D2504" s="60" t="str">
        <f t="shared" si="230"/>
        <v/>
      </c>
      <c r="E2504" s="61" t="str">
        <f>IF(A2504="","",InterestRate/VLOOKUP(PaymentFrqcy,Mapping!$A:$B,2,FALSE))</f>
        <v/>
      </c>
      <c r="F2504" s="62" t="str">
        <f>IF(A2504="","",PMT(E2504,Duration*VLOOKUP(PaymentFrqcy,Mapping!A:B,2,FALSE),LoanAmount,,VLOOKUP(PaymentsDue,Mapping!$A:$B,2,FALSE)))</f>
        <v/>
      </c>
      <c r="G2504" s="62" t="str">
        <f>IF(A2504="","",PPMT(E2504,A2504,Duration*VLOOKUP(PaymentFrqcy,Mapping!A:B,2,FALSE),LoanAmount,,VLOOKUP(PaymentsDue,Mapping!$A:$B,2,FALSE)))</f>
        <v/>
      </c>
      <c r="H2504" s="62" t="str">
        <f>IF(A2504="","",IPMT(E2504,A2504,Duration*VLOOKUP(PaymentFrqcy,Mapping!$A:$B,2,FALSE),LoanAmount,,VLOOKUP(PaymentsDue,Mapping!$A:$B,2,FALSE)))</f>
        <v/>
      </c>
      <c r="I2504" s="58" t="str">
        <f t="shared" si="231"/>
        <v/>
      </c>
      <c r="J2504" s="12" t="str">
        <f t="shared" si="232"/>
        <v/>
      </c>
      <c r="K2504" s="78" t="str">
        <f t="shared" si="233"/>
        <v/>
      </c>
    </row>
    <row r="2505" spans="1:11" x14ac:dyDescent="0.2">
      <c r="A2505" s="12" t="str">
        <f>IFERROR(IF(A2504+1&lt;=Duration*VLOOKUP(PaymentFrqcy,Mapping!A:B,2,FALSE),A2504+1,""),"")</f>
        <v/>
      </c>
      <c r="B2505" s="58" t="str">
        <f t="shared" si="234"/>
        <v/>
      </c>
      <c r="C2505" s="59" t="str">
        <f t="shared" si="229"/>
        <v/>
      </c>
      <c r="D2505" s="60" t="str">
        <f t="shared" si="230"/>
        <v/>
      </c>
      <c r="E2505" s="61" t="str">
        <f>IF(A2505="","",InterestRate/VLOOKUP(PaymentFrqcy,Mapping!$A:$B,2,FALSE))</f>
        <v/>
      </c>
      <c r="F2505" s="62" t="str">
        <f>IF(A2505="","",PMT(E2505,Duration*VLOOKUP(PaymentFrqcy,Mapping!A:B,2,FALSE),LoanAmount,,VLOOKUP(PaymentsDue,Mapping!$A:$B,2,FALSE)))</f>
        <v/>
      </c>
      <c r="G2505" s="62" t="str">
        <f>IF(A2505="","",PPMT(E2505,A2505,Duration*VLOOKUP(PaymentFrqcy,Mapping!A:B,2,FALSE),LoanAmount,,VLOOKUP(PaymentsDue,Mapping!$A:$B,2,FALSE)))</f>
        <v/>
      </c>
      <c r="H2505" s="62" t="str">
        <f>IF(A2505="","",IPMT(E2505,A2505,Duration*VLOOKUP(PaymentFrqcy,Mapping!$A:$B,2,FALSE),LoanAmount,,VLOOKUP(PaymentsDue,Mapping!$A:$B,2,FALSE)))</f>
        <v/>
      </c>
      <c r="I2505" s="58" t="str">
        <f t="shared" si="231"/>
        <v/>
      </c>
      <c r="J2505" s="12" t="str">
        <f t="shared" si="232"/>
        <v/>
      </c>
      <c r="K2505" s="78" t="str">
        <f t="shared" si="233"/>
        <v/>
      </c>
    </row>
    <row r="2506" spans="1:11" x14ac:dyDescent="0.2">
      <c r="A2506" s="12" t="str">
        <f>IFERROR(IF(A2505+1&lt;=Duration*VLOOKUP(PaymentFrqcy,Mapping!A:B,2,FALSE),A2505+1,""),"")</f>
        <v/>
      </c>
      <c r="B2506" s="58" t="str">
        <f t="shared" si="234"/>
        <v/>
      </c>
      <c r="C2506" s="59" t="str">
        <f t="shared" si="229"/>
        <v/>
      </c>
      <c r="D2506" s="60" t="str">
        <f t="shared" si="230"/>
        <v/>
      </c>
      <c r="E2506" s="61" t="str">
        <f>IF(A2506="","",InterestRate/VLOOKUP(PaymentFrqcy,Mapping!$A:$B,2,FALSE))</f>
        <v/>
      </c>
      <c r="F2506" s="62" t="str">
        <f>IF(A2506="","",PMT(E2506,Duration*VLOOKUP(PaymentFrqcy,Mapping!A:B,2,FALSE),LoanAmount,,VLOOKUP(PaymentsDue,Mapping!$A:$B,2,FALSE)))</f>
        <v/>
      </c>
      <c r="G2506" s="62" t="str">
        <f>IF(A2506="","",PPMT(E2506,A2506,Duration*VLOOKUP(PaymentFrqcy,Mapping!A:B,2,FALSE),LoanAmount,,VLOOKUP(PaymentsDue,Mapping!$A:$B,2,FALSE)))</f>
        <v/>
      </c>
      <c r="H2506" s="62" t="str">
        <f>IF(A2506="","",IPMT(E2506,A2506,Duration*VLOOKUP(PaymentFrqcy,Mapping!$A:$B,2,FALSE),LoanAmount,,VLOOKUP(PaymentsDue,Mapping!$A:$B,2,FALSE)))</f>
        <v/>
      </c>
      <c r="I2506" s="58" t="str">
        <f t="shared" si="231"/>
        <v/>
      </c>
      <c r="J2506" s="12" t="str">
        <f t="shared" si="232"/>
        <v/>
      </c>
      <c r="K2506" s="78" t="str">
        <f t="shared" si="233"/>
        <v/>
      </c>
    </row>
    <row r="2507" spans="1:11" x14ac:dyDescent="0.2">
      <c r="A2507" s="12" t="str">
        <f>IFERROR(IF(A2506+1&lt;=Duration*VLOOKUP(PaymentFrqcy,Mapping!A:B,2,FALSE),A2506+1,""),"")</f>
        <v/>
      </c>
      <c r="B2507" s="58" t="str">
        <f t="shared" si="234"/>
        <v/>
      </c>
      <c r="C2507" s="59" t="str">
        <f t="shared" si="229"/>
        <v/>
      </c>
      <c r="D2507" s="60" t="str">
        <f t="shared" si="230"/>
        <v/>
      </c>
      <c r="E2507" s="61" t="str">
        <f>IF(A2507="","",InterestRate/VLOOKUP(PaymentFrqcy,Mapping!$A:$B,2,FALSE))</f>
        <v/>
      </c>
      <c r="F2507" s="62" t="str">
        <f>IF(A2507="","",PMT(E2507,Duration*VLOOKUP(PaymentFrqcy,Mapping!A:B,2,FALSE),LoanAmount,,VLOOKUP(PaymentsDue,Mapping!$A:$B,2,FALSE)))</f>
        <v/>
      </c>
      <c r="G2507" s="62" t="str">
        <f>IF(A2507="","",PPMT(E2507,A2507,Duration*VLOOKUP(PaymentFrqcy,Mapping!A:B,2,FALSE),LoanAmount,,VLOOKUP(PaymentsDue,Mapping!$A:$B,2,FALSE)))</f>
        <v/>
      </c>
      <c r="H2507" s="62" t="str">
        <f>IF(A2507="","",IPMT(E2507,A2507,Duration*VLOOKUP(PaymentFrqcy,Mapping!$A:$B,2,FALSE),LoanAmount,,VLOOKUP(PaymentsDue,Mapping!$A:$B,2,FALSE)))</f>
        <v/>
      </c>
      <c r="I2507" s="58" t="str">
        <f t="shared" si="231"/>
        <v/>
      </c>
      <c r="J2507" s="12" t="str">
        <f t="shared" si="232"/>
        <v/>
      </c>
      <c r="K2507" s="78" t="str">
        <f t="shared" si="233"/>
        <v/>
      </c>
    </row>
    <row r="2508" spans="1:11" x14ac:dyDescent="0.2">
      <c r="A2508" s="12" t="str">
        <f>IFERROR(IF(A2507+1&lt;=Duration*VLOOKUP(PaymentFrqcy,Mapping!A:B,2,FALSE),A2507+1,""),"")</f>
        <v/>
      </c>
      <c r="B2508" s="58" t="str">
        <f t="shared" si="234"/>
        <v/>
      </c>
      <c r="C2508" s="59" t="str">
        <f t="shared" si="229"/>
        <v/>
      </c>
      <c r="D2508" s="60" t="str">
        <f t="shared" si="230"/>
        <v/>
      </c>
      <c r="E2508" s="61" t="str">
        <f>IF(A2508="","",InterestRate/VLOOKUP(PaymentFrqcy,Mapping!$A:$B,2,FALSE))</f>
        <v/>
      </c>
      <c r="F2508" s="62" t="str">
        <f>IF(A2508="","",PMT(E2508,Duration*VLOOKUP(PaymentFrqcy,Mapping!A:B,2,FALSE),LoanAmount,,VLOOKUP(PaymentsDue,Mapping!$A:$B,2,FALSE)))</f>
        <v/>
      </c>
      <c r="G2508" s="62" t="str">
        <f>IF(A2508="","",PPMT(E2508,A2508,Duration*VLOOKUP(PaymentFrqcy,Mapping!A:B,2,FALSE),LoanAmount,,VLOOKUP(PaymentsDue,Mapping!$A:$B,2,FALSE)))</f>
        <v/>
      </c>
      <c r="H2508" s="62" t="str">
        <f>IF(A2508="","",IPMT(E2508,A2508,Duration*VLOOKUP(PaymentFrqcy,Mapping!$A:$B,2,FALSE),LoanAmount,,VLOOKUP(PaymentsDue,Mapping!$A:$B,2,FALSE)))</f>
        <v/>
      </c>
      <c r="I2508" s="58" t="str">
        <f t="shared" si="231"/>
        <v/>
      </c>
      <c r="J2508" s="12" t="str">
        <f t="shared" si="232"/>
        <v/>
      </c>
      <c r="K2508" s="78" t="str">
        <f t="shared" si="233"/>
        <v/>
      </c>
    </row>
    <row r="2509" spans="1:11" x14ac:dyDescent="0.2">
      <c r="A2509" s="12" t="str">
        <f>IFERROR(IF(A2508+1&lt;=Duration*VLOOKUP(PaymentFrqcy,Mapping!A:B,2,FALSE),A2508+1,""),"")</f>
        <v/>
      </c>
      <c r="B2509" s="58" t="str">
        <f t="shared" si="234"/>
        <v/>
      </c>
      <c r="C2509" s="59" t="str">
        <f t="shared" si="229"/>
        <v/>
      </c>
      <c r="D2509" s="60" t="str">
        <f t="shared" si="230"/>
        <v/>
      </c>
      <c r="E2509" s="61" t="str">
        <f>IF(A2509="","",InterestRate/VLOOKUP(PaymentFrqcy,Mapping!$A:$B,2,FALSE))</f>
        <v/>
      </c>
      <c r="F2509" s="62" t="str">
        <f>IF(A2509="","",PMT(E2509,Duration*VLOOKUP(PaymentFrqcy,Mapping!A:B,2,FALSE),LoanAmount,,VLOOKUP(PaymentsDue,Mapping!$A:$B,2,FALSE)))</f>
        <v/>
      </c>
      <c r="G2509" s="62" t="str">
        <f>IF(A2509="","",PPMT(E2509,A2509,Duration*VLOOKUP(PaymentFrqcy,Mapping!A:B,2,FALSE),LoanAmount,,VLOOKUP(PaymentsDue,Mapping!$A:$B,2,FALSE)))</f>
        <v/>
      </c>
      <c r="H2509" s="62" t="str">
        <f>IF(A2509="","",IPMT(E2509,A2509,Duration*VLOOKUP(PaymentFrqcy,Mapping!$A:$B,2,FALSE),LoanAmount,,VLOOKUP(PaymentsDue,Mapping!$A:$B,2,FALSE)))</f>
        <v/>
      </c>
      <c r="I2509" s="58" t="str">
        <f t="shared" si="231"/>
        <v/>
      </c>
      <c r="J2509" s="12" t="str">
        <f t="shared" si="232"/>
        <v/>
      </c>
      <c r="K2509" s="78" t="str">
        <f t="shared" si="233"/>
        <v/>
      </c>
    </row>
    <row r="2510" spans="1:11" x14ac:dyDescent="0.2">
      <c r="A2510" s="12" t="str">
        <f>IFERROR(IF(A2509+1&lt;=Duration*VLOOKUP(PaymentFrqcy,Mapping!A:B,2,FALSE),A2509+1,""),"")</f>
        <v/>
      </c>
      <c r="B2510" s="58" t="str">
        <f t="shared" si="234"/>
        <v/>
      </c>
      <c r="C2510" s="59" t="str">
        <f t="shared" si="229"/>
        <v/>
      </c>
      <c r="D2510" s="60" t="str">
        <f t="shared" si="230"/>
        <v/>
      </c>
      <c r="E2510" s="61" t="str">
        <f>IF(A2510="","",InterestRate/VLOOKUP(PaymentFrqcy,Mapping!$A:$B,2,FALSE))</f>
        <v/>
      </c>
      <c r="F2510" s="62" t="str">
        <f>IF(A2510="","",PMT(E2510,Duration*VLOOKUP(PaymentFrqcy,Mapping!A:B,2,FALSE),LoanAmount,,VLOOKUP(PaymentsDue,Mapping!$A:$B,2,FALSE)))</f>
        <v/>
      </c>
      <c r="G2510" s="62" t="str">
        <f>IF(A2510="","",PPMT(E2510,A2510,Duration*VLOOKUP(PaymentFrqcy,Mapping!A:B,2,FALSE),LoanAmount,,VLOOKUP(PaymentsDue,Mapping!$A:$B,2,FALSE)))</f>
        <v/>
      </c>
      <c r="H2510" s="62" t="str">
        <f>IF(A2510="","",IPMT(E2510,A2510,Duration*VLOOKUP(PaymentFrqcy,Mapping!$A:$B,2,FALSE),LoanAmount,,VLOOKUP(PaymentsDue,Mapping!$A:$B,2,FALSE)))</f>
        <v/>
      </c>
      <c r="I2510" s="58" t="str">
        <f t="shared" si="231"/>
        <v/>
      </c>
      <c r="J2510" s="12" t="str">
        <f t="shared" si="232"/>
        <v/>
      </c>
      <c r="K2510" s="78" t="str">
        <f t="shared" si="233"/>
        <v/>
      </c>
    </row>
    <row r="2511" spans="1:11" x14ac:dyDescent="0.2">
      <c r="A2511" s="12" t="str">
        <f>IFERROR(IF(A2510+1&lt;=Duration*VLOOKUP(PaymentFrqcy,Mapping!A:B,2,FALSE),A2510+1,""),"")</f>
        <v/>
      </c>
      <c r="B2511" s="58" t="str">
        <f t="shared" si="234"/>
        <v/>
      </c>
      <c r="C2511" s="59" t="str">
        <f t="shared" si="229"/>
        <v/>
      </c>
      <c r="D2511" s="60" t="str">
        <f t="shared" si="230"/>
        <v/>
      </c>
      <c r="E2511" s="61" t="str">
        <f>IF(A2511="","",InterestRate/VLOOKUP(PaymentFrqcy,Mapping!$A:$B,2,FALSE))</f>
        <v/>
      </c>
      <c r="F2511" s="62" t="str">
        <f>IF(A2511="","",PMT(E2511,Duration*VLOOKUP(PaymentFrqcy,Mapping!A:B,2,FALSE),LoanAmount,,VLOOKUP(PaymentsDue,Mapping!$A:$B,2,FALSE)))</f>
        <v/>
      </c>
      <c r="G2511" s="62" t="str">
        <f>IF(A2511="","",PPMT(E2511,A2511,Duration*VLOOKUP(PaymentFrqcy,Mapping!A:B,2,FALSE),LoanAmount,,VLOOKUP(PaymentsDue,Mapping!$A:$B,2,FALSE)))</f>
        <v/>
      </c>
      <c r="H2511" s="62" t="str">
        <f>IF(A2511="","",IPMT(E2511,A2511,Duration*VLOOKUP(PaymentFrqcy,Mapping!$A:$B,2,FALSE),LoanAmount,,VLOOKUP(PaymentsDue,Mapping!$A:$B,2,FALSE)))</f>
        <v/>
      </c>
      <c r="I2511" s="58" t="str">
        <f t="shared" si="231"/>
        <v/>
      </c>
      <c r="J2511" s="12" t="str">
        <f t="shared" si="232"/>
        <v/>
      </c>
      <c r="K2511" s="78" t="str">
        <f t="shared" si="233"/>
        <v/>
      </c>
    </row>
    <row r="2512" spans="1:11" x14ac:dyDescent="0.2">
      <c r="A2512" s="12" t="str">
        <f>IFERROR(IF(A2511+1&lt;=Duration*VLOOKUP(PaymentFrqcy,Mapping!A:B,2,FALSE),A2511+1,""),"")</f>
        <v/>
      </c>
      <c r="B2512" s="58" t="str">
        <f t="shared" si="234"/>
        <v/>
      </c>
      <c r="C2512" s="59" t="str">
        <f t="shared" si="229"/>
        <v/>
      </c>
      <c r="D2512" s="60" t="str">
        <f t="shared" si="230"/>
        <v/>
      </c>
      <c r="E2512" s="61" t="str">
        <f>IF(A2512="","",InterestRate/VLOOKUP(PaymentFrqcy,Mapping!$A:$B,2,FALSE))</f>
        <v/>
      </c>
      <c r="F2512" s="62" t="str">
        <f>IF(A2512="","",PMT(E2512,Duration*VLOOKUP(PaymentFrqcy,Mapping!A:B,2,FALSE),LoanAmount,,VLOOKUP(PaymentsDue,Mapping!$A:$B,2,FALSE)))</f>
        <v/>
      </c>
      <c r="G2512" s="62" t="str">
        <f>IF(A2512="","",PPMT(E2512,A2512,Duration*VLOOKUP(PaymentFrqcy,Mapping!A:B,2,FALSE),LoanAmount,,VLOOKUP(PaymentsDue,Mapping!$A:$B,2,FALSE)))</f>
        <v/>
      </c>
      <c r="H2512" s="62" t="str">
        <f>IF(A2512="","",IPMT(E2512,A2512,Duration*VLOOKUP(PaymentFrqcy,Mapping!$A:$B,2,FALSE),LoanAmount,,VLOOKUP(PaymentsDue,Mapping!$A:$B,2,FALSE)))</f>
        <v/>
      </c>
      <c r="I2512" s="58" t="str">
        <f t="shared" si="231"/>
        <v/>
      </c>
      <c r="J2512" s="12" t="str">
        <f t="shared" si="232"/>
        <v/>
      </c>
      <c r="K2512" s="78" t="str">
        <f t="shared" si="233"/>
        <v/>
      </c>
    </row>
    <row r="2513" spans="1:11" x14ac:dyDescent="0.2">
      <c r="A2513" s="12" t="str">
        <f>IFERROR(IF(A2512+1&lt;=Duration*VLOOKUP(PaymentFrqcy,Mapping!A:B,2,FALSE),A2512+1,""),"")</f>
        <v/>
      </c>
      <c r="B2513" s="58" t="str">
        <f t="shared" si="234"/>
        <v/>
      </c>
      <c r="C2513" s="59" t="str">
        <f t="shared" si="229"/>
        <v/>
      </c>
      <c r="D2513" s="60" t="str">
        <f t="shared" si="230"/>
        <v/>
      </c>
      <c r="E2513" s="61" t="str">
        <f>IF(A2513="","",InterestRate/VLOOKUP(PaymentFrqcy,Mapping!$A:$B,2,FALSE))</f>
        <v/>
      </c>
      <c r="F2513" s="62" t="str">
        <f>IF(A2513="","",PMT(E2513,Duration*VLOOKUP(PaymentFrqcy,Mapping!A:B,2,FALSE),LoanAmount,,VLOOKUP(PaymentsDue,Mapping!$A:$B,2,FALSE)))</f>
        <v/>
      </c>
      <c r="G2513" s="62" t="str">
        <f>IF(A2513="","",PPMT(E2513,A2513,Duration*VLOOKUP(PaymentFrqcy,Mapping!A:B,2,FALSE),LoanAmount,,VLOOKUP(PaymentsDue,Mapping!$A:$B,2,FALSE)))</f>
        <v/>
      </c>
      <c r="H2513" s="62" t="str">
        <f>IF(A2513="","",IPMT(E2513,A2513,Duration*VLOOKUP(PaymentFrqcy,Mapping!$A:$B,2,FALSE),LoanAmount,,VLOOKUP(PaymentsDue,Mapping!$A:$B,2,FALSE)))</f>
        <v/>
      </c>
      <c r="I2513" s="58" t="str">
        <f t="shared" si="231"/>
        <v/>
      </c>
      <c r="J2513" s="12" t="str">
        <f t="shared" si="232"/>
        <v/>
      </c>
      <c r="K2513" s="78" t="str">
        <f t="shared" si="233"/>
        <v/>
      </c>
    </row>
    <row r="2514" spans="1:11" x14ac:dyDescent="0.2">
      <c r="A2514" s="12" t="str">
        <f>IFERROR(IF(A2513+1&lt;=Duration*VLOOKUP(PaymentFrqcy,Mapping!A:B,2,FALSE),A2513+1,""),"")</f>
        <v/>
      </c>
      <c r="B2514" s="58" t="str">
        <f t="shared" si="234"/>
        <v/>
      </c>
      <c r="C2514" s="59" t="str">
        <f t="shared" si="229"/>
        <v/>
      </c>
      <c r="D2514" s="60" t="str">
        <f t="shared" si="230"/>
        <v/>
      </c>
      <c r="E2514" s="61" t="str">
        <f>IF(A2514="","",InterestRate/VLOOKUP(PaymentFrqcy,Mapping!$A:$B,2,FALSE))</f>
        <v/>
      </c>
      <c r="F2514" s="62" t="str">
        <f>IF(A2514="","",PMT(E2514,Duration*VLOOKUP(PaymentFrqcy,Mapping!A:B,2,FALSE),LoanAmount,,VLOOKUP(PaymentsDue,Mapping!$A:$B,2,FALSE)))</f>
        <v/>
      </c>
      <c r="G2514" s="62" t="str">
        <f>IF(A2514="","",PPMT(E2514,A2514,Duration*VLOOKUP(PaymentFrqcy,Mapping!A:B,2,FALSE),LoanAmount,,VLOOKUP(PaymentsDue,Mapping!$A:$B,2,FALSE)))</f>
        <v/>
      </c>
      <c r="H2514" s="62" t="str">
        <f>IF(A2514="","",IPMT(E2514,A2514,Duration*VLOOKUP(PaymentFrqcy,Mapping!$A:$B,2,FALSE),LoanAmount,,VLOOKUP(PaymentsDue,Mapping!$A:$B,2,FALSE)))</f>
        <v/>
      </c>
      <c r="I2514" s="58" t="str">
        <f t="shared" si="231"/>
        <v/>
      </c>
      <c r="J2514" s="12" t="str">
        <f t="shared" si="232"/>
        <v/>
      </c>
      <c r="K2514" s="78" t="str">
        <f t="shared" si="233"/>
        <v/>
      </c>
    </row>
    <row r="2515" spans="1:11" x14ac:dyDescent="0.2">
      <c r="A2515" s="12" t="str">
        <f>IFERROR(IF(A2514+1&lt;=Duration*VLOOKUP(PaymentFrqcy,Mapping!A:B,2,FALSE),A2514+1,""),"")</f>
        <v/>
      </c>
      <c r="B2515" s="58" t="str">
        <f t="shared" si="234"/>
        <v/>
      </c>
      <c r="C2515" s="59" t="str">
        <f t="shared" si="229"/>
        <v/>
      </c>
      <c r="D2515" s="60" t="str">
        <f t="shared" si="230"/>
        <v/>
      </c>
      <c r="E2515" s="61" t="str">
        <f>IF(A2515="","",InterestRate/VLOOKUP(PaymentFrqcy,Mapping!$A:$B,2,FALSE))</f>
        <v/>
      </c>
      <c r="F2515" s="62" t="str">
        <f>IF(A2515="","",PMT(E2515,Duration*VLOOKUP(PaymentFrqcy,Mapping!A:B,2,FALSE),LoanAmount,,VLOOKUP(PaymentsDue,Mapping!$A:$B,2,FALSE)))</f>
        <v/>
      </c>
      <c r="G2515" s="62" t="str">
        <f>IF(A2515="","",PPMT(E2515,A2515,Duration*VLOOKUP(PaymentFrqcy,Mapping!A:B,2,FALSE),LoanAmount,,VLOOKUP(PaymentsDue,Mapping!$A:$B,2,FALSE)))</f>
        <v/>
      </c>
      <c r="H2515" s="62" t="str">
        <f>IF(A2515="","",IPMT(E2515,A2515,Duration*VLOOKUP(PaymentFrqcy,Mapping!$A:$B,2,FALSE),LoanAmount,,VLOOKUP(PaymentsDue,Mapping!$A:$B,2,FALSE)))</f>
        <v/>
      </c>
      <c r="I2515" s="58" t="str">
        <f t="shared" si="231"/>
        <v/>
      </c>
      <c r="J2515" s="12" t="str">
        <f t="shared" si="232"/>
        <v/>
      </c>
      <c r="K2515" s="78" t="str">
        <f t="shared" si="233"/>
        <v/>
      </c>
    </row>
    <row r="2516" spans="1:11" x14ac:dyDescent="0.2">
      <c r="A2516" s="12" t="str">
        <f>IFERROR(IF(A2515+1&lt;=Duration*VLOOKUP(PaymentFrqcy,Mapping!A:B,2,FALSE),A2515+1,""),"")</f>
        <v/>
      </c>
      <c r="B2516" s="58" t="str">
        <f t="shared" si="234"/>
        <v/>
      </c>
      <c r="C2516" s="59" t="str">
        <f t="shared" si="229"/>
        <v/>
      </c>
      <c r="D2516" s="60" t="str">
        <f t="shared" si="230"/>
        <v/>
      </c>
      <c r="E2516" s="61" t="str">
        <f>IF(A2516="","",InterestRate/VLOOKUP(PaymentFrqcy,Mapping!$A:$B,2,FALSE))</f>
        <v/>
      </c>
      <c r="F2516" s="62" t="str">
        <f>IF(A2516="","",PMT(E2516,Duration*VLOOKUP(PaymentFrqcy,Mapping!A:B,2,FALSE),LoanAmount,,VLOOKUP(PaymentsDue,Mapping!$A:$B,2,FALSE)))</f>
        <v/>
      </c>
      <c r="G2516" s="62" t="str">
        <f>IF(A2516="","",PPMT(E2516,A2516,Duration*VLOOKUP(PaymentFrqcy,Mapping!A:B,2,FALSE),LoanAmount,,VLOOKUP(PaymentsDue,Mapping!$A:$B,2,FALSE)))</f>
        <v/>
      </c>
      <c r="H2516" s="62" t="str">
        <f>IF(A2516="","",IPMT(E2516,A2516,Duration*VLOOKUP(PaymentFrqcy,Mapping!$A:$B,2,FALSE),LoanAmount,,VLOOKUP(PaymentsDue,Mapping!$A:$B,2,FALSE)))</f>
        <v/>
      </c>
      <c r="I2516" s="58" t="str">
        <f t="shared" si="231"/>
        <v/>
      </c>
      <c r="J2516" s="12" t="str">
        <f t="shared" si="232"/>
        <v/>
      </c>
      <c r="K2516" s="78" t="str">
        <f t="shared" si="233"/>
        <v/>
      </c>
    </row>
    <row r="2517" spans="1:11" x14ac:dyDescent="0.2">
      <c r="A2517" s="12" t="str">
        <f>IFERROR(IF(A2516+1&lt;=Duration*VLOOKUP(PaymentFrqcy,Mapping!A:B,2,FALSE),A2516+1,""),"")</f>
        <v/>
      </c>
      <c r="B2517" s="58" t="str">
        <f t="shared" si="234"/>
        <v/>
      </c>
      <c r="C2517" s="59" t="str">
        <f t="shared" si="229"/>
        <v/>
      </c>
      <c r="D2517" s="60" t="str">
        <f t="shared" si="230"/>
        <v/>
      </c>
      <c r="E2517" s="61" t="str">
        <f>IF(A2517="","",InterestRate/VLOOKUP(PaymentFrqcy,Mapping!$A:$B,2,FALSE))</f>
        <v/>
      </c>
      <c r="F2517" s="62" t="str">
        <f>IF(A2517="","",PMT(E2517,Duration*VLOOKUP(PaymentFrqcy,Mapping!A:B,2,FALSE),LoanAmount,,VLOOKUP(PaymentsDue,Mapping!$A:$B,2,FALSE)))</f>
        <v/>
      </c>
      <c r="G2517" s="62" t="str">
        <f>IF(A2517="","",PPMT(E2517,A2517,Duration*VLOOKUP(PaymentFrqcy,Mapping!A:B,2,FALSE),LoanAmount,,VLOOKUP(PaymentsDue,Mapping!$A:$B,2,FALSE)))</f>
        <v/>
      </c>
      <c r="H2517" s="62" t="str">
        <f>IF(A2517="","",IPMT(E2517,A2517,Duration*VLOOKUP(PaymentFrqcy,Mapping!$A:$B,2,FALSE),LoanAmount,,VLOOKUP(PaymentsDue,Mapping!$A:$B,2,FALSE)))</f>
        <v/>
      </c>
      <c r="I2517" s="58" t="str">
        <f t="shared" si="231"/>
        <v/>
      </c>
      <c r="J2517" s="12" t="str">
        <f t="shared" si="232"/>
        <v/>
      </c>
      <c r="K2517" s="78" t="str">
        <f t="shared" si="233"/>
        <v/>
      </c>
    </row>
    <row r="2518" spans="1:11" x14ac:dyDescent="0.2">
      <c r="A2518" s="12" t="str">
        <f>IFERROR(IF(A2517+1&lt;=Duration*VLOOKUP(PaymentFrqcy,Mapping!A:B,2,FALSE),A2517+1,""),"")</f>
        <v/>
      </c>
      <c r="B2518" s="58" t="str">
        <f t="shared" si="234"/>
        <v/>
      </c>
      <c r="C2518" s="59" t="str">
        <f t="shared" si="229"/>
        <v/>
      </c>
      <c r="D2518" s="60" t="str">
        <f t="shared" si="230"/>
        <v/>
      </c>
      <c r="E2518" s="61" t="str">
        <f>IF(A2518="","",InterestRate/VLOOKUP(PaymentFrqcy,Mapping!$A:$B,2,FALSE))</f>
        <v/>
      </c>
      <c r="F2518" s="62" t="str">
        <f>IF(A2518="","",PMT(E2518,Duration*VLOOKUP(PaymentFrqcy,Mapping!A:B,2,FALSE),LoanAmount,,VLOOKUP(PaymentsDue,Mapping!$A:$B,2,FALSE)))</f>
        <v/>
      </c>
      <c r="G2518" s="62" t="str">
        <f>IF(A2518="","",PPMT(E2518,A2518,Duration*VLOOKUP(PaymentFrqcy,Mapping!A:B,2,FALSE),LoanAmount,,VLOOKUP(PaymentsDue,Mapping!$A:$B,2,FALSE)))</f>
        <v/>
      </c>
      <c r="H2518" s="62" t="str">
        <f>IF(A2518="","",IPMT(E2518,A2518,Duration*VLOOKUP(PaymentFrqcy,Mapping!$A:$B,2,FALSE),LoanAmount,,VLOOKUP(PaymentsDue,Mapping!$A:$B,2,FALSE)))</f>
        <v/>
      </c>
      <c r="I2518" s="58" t="str">
        <f t="shared" si="231"/>
        <v/>
      </c>
      <c r="J2518" s="12" t="str">
        <f t="shared" si="232"/>
        <v/>
      </c>
      <c r="K2518" s="78" t="str">
        <f t="shared" si="233"/>
        <v/>
      </c>
    </row>
    <row r="2519" spans="1:11" x14ac:dyDescent="0.2">
      <c r="A2519" s="12" t="str">
        <f>IFERROR(IF(A2518+1&lt;=Duration*VLOOKUP(PaymentFrqcy,Mapping!A:B,2,FALSE),A2518+1,""),"")</f>
        <v/>
      </c>
      <c r="B2519" s="58" t="str">
        <f t="shared" si="234"/>
        <v/>
      </c>
      <c r="C2519" s="59" t="str">
        <f t="shared" si="229"/>
        <v/>
      </c>
      <c r="D2519" s="60" t="str">
        <f t="shared" si="230"/>
        <v/>
      </c>
      <c r="E2519" s="61" t="str">
        <f>IF(A2519="","",InterestRate/VLOOKUP(PaymentFrqcy,Mapping!$A:$B,2,FALSE))</f>
        <v/>
      </c>
      <c r="F2519" s="62" t="str">
        <f>IF(A2519="","",PMT(E2519,Duration*VLOOKUP(PaymentFrqcy,Mapping!A:B,2,FALSE),LoanAmount,,VLOOKUP(PaymentsDue,Mapping!$A:$B,2,FALSE)))</f>
        <v/>
      </c>
      <c r="G2519" s="62" t="str">
        <f>IF(A2519="","",PPMT(E2519,A2519,Duration*VLOOKUP(PaymentFrqcy,Mapping!A:B,2,FALSE),LoanAmount,,VLOOKUP(PaymentsDue,Mapping!$A:$B,2,FALSE)))</f>
        <v/>
      </c>
      <c r="H2519" s="62" t="str">
        <f>IF(A2519="","",IPMT(E2519,A2519,Duration*VLOOKUP(PaymentFrqcy,Mapping!$A:$B,2,FALSE),LoanAmount,,VLOOKUP(PaymentsDue,Mapping!$A:$B,2,FALSE)))</f>
        <v/>
      </c>
      <c r="I2519" s="58" t="str">
        <f t="shared" si="231"/>
        <v/>
      </c>
      <c r="J2519" s="12" t="str">
        <f t="shared" si="232"/>
        <v/>
      </c>
      <c r="K2519" s="78" t="str">
        <f t="shared" si="233"/>
        <v/>
      </c>
    </row>
    <row r="2520" spans="1:11" x14ac:dyDescent="0.2">
      <c r="A2520" s="12" t="str">
        <f>IFERROR(IF(A2519+1&lt;=Duration*VLOOKUP(PaymentFrqcy,Mapping!A:B,2,FALSE),A2519+1,""),"")</f>
        <v/>
      </c>
      <c r="B2520" s="58" t="str">
        <f t="shared" si="234"/>
        <v/>
      </c>
      <c r="C2520" s="59" t="str">
        <f t="shared" si="229"/>
        <v/>
      </c>
      <c r="D2520" s="60" t="str">
        <f t="shared" si="230"/>
        <v/>
      </c>
      <c r="E2520" s="61" t="str">
        <f>IF(A2520="","",InterestRate/VLOOKUP(PaymentFrqcy,Mapping!$A:$B,2,FALSE))</f>
        <v/>
      </c>
      <c r="F2520" s="62" t="str">
        <f>IF(A2520="","",PMT(E2520,Duration*VLOOKUP(PaymentFrqcy,Mapping!A:B,2,FALSE),LoanAmount,,VLOOKUP(PaymentsDue,Mapping!$A:$B,2,FALSE)))</f>
        <v/>
      </c>
      <c r="G2520" s="62" t="str">
        <f>IF(A2520="","",PPMT(E2520,A2520,Duration*VLOOKUP(PaymentFrqcy,Mapping!A:B,2,FALSE),LoanAmount,,VLOOKUP(PaymentsDue,Mapping!$A:$B,2,FALSE)))</f>
        <v/>
      </c>
      <c r="H2520" s="62" t="str">
        <f>IF(A2520="","",IPMT(E2520,A2520,Duration*VLOOKUP(PaymentFrqcy,Mapping!$A:$B,2,FALSE),LoanAmount,,VLOOKUP(PaymentsDue,Mapping!$A:$B,2,FALSE)))</f>
        <v/>
      </c>
      <c r="I2520" s="58" t="str">
        <f t="shared" si="231"/>
        <v/>
      </c>
      <c r="J2520" s="12" t="str">
        <f t="shared" si="232"/>
        <v/>
      </c>
      <c r="K2520" s="78" t="str">
        <f t="shared" si="233"/>
        <v/>
      </c>
    </row>
    <row r="2521" spans="1:11" x14ac:dyDescent="0.2">
      <c r="A2521" s="12" t="str">
        <f>IFERROR(IF(A2520+1&lt;=Duration*VLOOKUP(PaymentFrqcy,Mapping!A:B,2,FALSE),A2520+1,""),"")</f>
        <v/>
      </c>
      <c r="B2521" s="58" t="str">
        <f t="shared" si="234"/>
        <v/>
      </c>
      <c r="C2521" s="59" t="str">
        <f t="shared" si="229"/>
        <v/>
      </c>
      <c r="D2521" s="60" t="str">
        <f t="shared" si="230"/>
        <v/>
      </c>
      <c r="E2521" s="61" t="str">
        <f>IF(A2521="","",InterestRate/VLOOKUP(PaymentFrqcy,Mapping!$A:$B,2,FALSE))</f>
        <v/>
      </c>
      <c r="F2521" s="62" t="str">
        <f>IF(A2521="","",PMT(E2521,Duration*VLOOKUP(PaymentFrqcy,Mapping!A:B,2,FALSE),LoanAmount,,VLOOKUP(PaymentsDue,Mapping!$A:$B,2,FALSE)))</f>
        <v/>
      </c>
      <c r="G2521" s="62" t="str">
        <f>IF(A2521="","",PPMT(E2521,A2521,Duration*VLOOKUP(PaymentFrqcy,Mapping!A:B,2,FALSE),LoanAmount,,VLOOKUP(PaymentsDue,Mapping!$A:$B,2,FALSE)))</f>
        <v/>
      </c>
      <c r="H2521" s="62" t="str">
        <f>IF(A2521="","",IPMT(E2521,A2521,Duration*VLOOKUP(PaymentFrqcy,Mapping!$A:$B,2,FALSE),LoanAmount,,VLOOKUP(PaymentsDue,Mapping!$A:$B,2,FALSE)))</f>
        <v/>
      </c>
      <c r="I2521" s="58" t="str">
        <f t="shared" si="231"/>
        <v/>
      </c>
      <c r="J2521" s="12" t="str">
        <f t="shared" si="232"/>
        <v/>
      </c>
      <c r="K2521" s="78" t="str">
        <f t="shared" si="233"/>
        <v/>
      </c>
    </row>
    <row r="2522" spans="1:11" x14ac:dyDescent="0.2">
      <c r="A2522" s="12" t="str">
        <f>IFERROR(IF(A2521+1&lt;=Duration*VLOOKUP(PaymentFrqcy,Mapping!A:B,2,FALSE),A2521+1,""),"")</f>
        <v/>
      </c>
      <c r="B2522" s="58" t="str">
        <f t="shared" si="234"/>
        <v/>
      </c>
      <c r="C2522" s="59" t="str">
        <f t="shared" si="229"/>
        <v/>
      </c>
      <c r="D2522" s="60" t="str">
        <f t="shared" si="230"/>
        <v/>
      </c>
      <c r="E2522" s="61" t="str">
        <f>IF(A2522="","",InterestRate/VLOOKUP(PaymentFrqcy,Mapping!$A:$B,2,FALSE))</f>
        <v/>
      </c>
      <c r="F2522" s="62" t="str">
        <f>IF(A2522="","",PMT(E2522,Duration*VLOOKUP(PaymentFrqcy,Mapping!A:B,2,FALSE),LoanAmount,,VLOOKUP(PaymentsDue,Mapping!$A:$B,2,FALSE)))</f>
        <v/>
      </c>
      <c r="G2522" s="62" t="str">
        <f>IF(A2522="","",PPMT(E2522,A2522,Duration*VLOOKUP(PaymentFrqcy,Mapping!A:B,2,FALSE),LoanAmount,,VLOOKUP(PaymentsDue,Mapping!$A:$B,2,FALSE)))</f>
        <v/>
      </c>
      <c r="H2522" s="62" t="str">
        <f>IF(A2522="","",IPMT(E2522,A2522,Duration*VLOOKUP(PaymentFrqcy,Mapping!$A:$B,2,FALSE),LoanAmount,,VLOOKUP(PaymentsDue,Mapping!$A:$B,2,FALSE)))</f>
        <v/>
      </c>
      <c r="I2522" s="58" t="str">
        <f t="shared" si="231"/>
        <v/>
      </c>
      <c r="J2522" s="12" t="str">
        <f t="shared" si="232"/>
        <v/>
      </c>
      <c r="K2522" s="78" t="str">
        <f t="shared" si="233"/>
        <v/>
      </c>
    </row>
    <row r="2523" spans="1:11" x14ac:dyDescent="0.2">
      <c r="A2523" s="12" t="str">
        <f>IFERROR(IF(A2522+1&lt;=Duration*VLOOKUP(PaymentFrqcy,Mapping!A:B,2,FALSE),A2522+1,""),"")</f>
        <v/>
      </c>
      <c r="B2523" s="58" t="str">
        <f t="shared" si="234"/>
        <v/>
      </c>
      <c r="C2523" s="59" t="str">
        <f t="shared" si="229"/>
        <v/>
      </c>
      <c r="D2523" s="60" t="str">
        <f t="shared" si="230"/>
        <v/>
      </c>
      <c r="E2523" s="61" t="str">
        <f>IF(A2523="","",InterestRate/VLOOKUP(PaymentFrqcy,Mapping!$A:$B,2,FALSE))</f>
        <v/>
      </c>
      <c r="F2523" s="62" t="str">
        <f>IF(A2523="","",PMT(E2523,Duration*VLOOKUP(PaymentFrqcy,Mapping!A:B,2,FALSE),LoanAmount,,VLOOKUP(PaymentsDue,Mapping!$A:$B,2,FALSE)))</f>
        <v/>
      </c>
      <c r="G2523" s="62" t="str">
        <f>IF(A2523="","",PPMT(E2523,A2523,Duration*VLOOKUP(PaymentFrqcy,Mapping!A:B,2,FALSE),LoanAmount,,VLOOKUP(PaymentsDue,Mapping!$A:$B,2,FALSE)))</f>
        <v/>
      </c>
      <c r="H2523" s="62" t="str">
        <f>IF(A2523="","",IPMT(E2523,A2523,Duration*VLOOKUP(PaymentFrqcy,Mapping!$A:$B,2,FALSE),LoanAmount,,VLOOKUP(PaymentsDue,Mapping!$A:$B,2,FALSE)))</f>
        <v/>
      </c>
      <c r="I2523" s="58" t="str">
        <f t="shared" si="231"/>
        <v/>
      </c>
      <c r="J2523" s="12" t="str">
        <f t="shared" si="232"/>
        <v/>
      </c>
      <c r="K2523" s="78" t="str">
        <f t="shared" si="233"/>
        <v/>
      </c>
    </row>
    <row r="2524" spans="1:11" x14ac:dyDescent="0.2">
      <c r="A2524" s="12" t="str">
        <f>IFERROR(IF(A2523+1&lt;=Duration*VLOOKUP(PaymentFrqcy,Mapping!A:B,2,FALSE),A2523+1,""),"")</f>
        <v/>
      </c>
      <c r="B2524" s="58" t="str">
        <f t="shared" si="234"/>
        <v/>
      </c>
      <c r="C2524" s="59" t="str">
        <f t="shared" si="229"/>
        <v/>
      </c>
      <c r="D2524" s="60" t="str">
        <f t="shared" si="230"/>
        <v/>
      </c>
      <c r="E2524" s="61" t="str">
        <f>IF(A2524="","",InterestRate/VLOOKUP(PaymentFrqcy,Mapping!$A:$B,2,FALSE))</f>
        <v/>
      </c>
      <c r="F2524" s="62" t="str">
        <f>IF(A2524="","",PMT(E2524,Duration*VLOOKUP(PaymentFrqcy,Mapping!A:B,2,FALSE),LoanAmount,,VLOOKUP(PaymentsDue,Mapping!$A:$B,2,FALSE)))</f>
        <v/>
      </c>
      <c r="G2524" s="62" t="str">
        <f>IF(A2524="","",PPMT(E2524,A2524,Duration*VLOOKUP(PaymentFrqcy,Mapping!A:B,2,FALSE),LoanAmount,,VLOOKUP(PaymentsDue,Mapping!$A:$B,2,FALSE)))</f>
        <v/>
      </c>
      <c r="H2524" s="62" t="str">
        <f>IF(A2524="","",IPMT(E2524,A2524,Duration*VLOOKUP(PaymentFrqcy,Mapping!$A:$B,2,FALSE),LoanAmount,,VLOOKUP(PaymentsDue,Mapping!$A:$B,2,FALSE)))</f>
        <v/>
      </c>
      <c r="I2524" s="58" t="str">
        <f t="shared" si="231"/>
        <v/>
      </c>
      <c r="J2524" s="12" t="str">
        <f t="shared" si="232"/>
        <v/>
      </c>
      <c r="K2524" s="78" t="str">
        <f t="shared" si="233"/>
        <v/>
      </c>
    </row>
    <row r="2525" spans="1:11" x14ac:dyDescent="0.2">
      <c r="A2525" s="12" t="str">
        <f>IFERROR(IF(A2524+1&lt;=Duration*VLOOKUP(PaymentFrqcy,Mapping!A:B,2,FALSE),A2524+1,""),"")</f>
        <v/>
      </c>
      <c r="B2525" s="58" t="str">
        <f t="shared" si="234"/>
        <v/>
      </c>
      <c r="C2525" s="59" t="str">
        <f t="shared" si="229"/>
        <v/>
      </c>
      <c r="D2525" s="60" t="str">
        <f t="shared" si="230"/>
        <v/>
      </c>
      <c r="E2525" s="61" t="str">
        <f>IF(A2525="","",InterestRate/VLOOKUP(PaymentFrqcy,Mapping!$A:$B,2,FALSE))</f>
        <v/>
      </c>
      <c r="F2525" s="62" t="str">
        <f>IF(A2525="","",PMT(E2525,Duration*VLOOKUP(PaymentFrqcy,Mapping!A:B,2,FALSE),LoanAmount,,VLOOKUP(PaymentsDue,Mapping!$A:$B,2,FALSE)))</f>
        <v/>
      </c>
      <c r="G2525" s="62" t="str">
        <f>IF(A2525="","",PPMT(E2525,A2525,Duration*VLOOKUP(PaymentFrqcy,Mapping!A:B,2,FALSE),LoanAmount,,VLOOKUP(PaymentsDue,Mapping!$A:$B,2,FALSE)))</f>
        <v/>
      </c>
      <c r="H2525" s="62" t="str">
        <f>IF(A2525="","",IPMT(E2525,A2525,Duration*VLOOKUP(PaymentFrqcy,Mapping!$A:$B,2,FALSE),LoanAmount,,VLOOKUP(PaymentsDue,Mapping!$A:$B,2,FALSE)))</f>
        <v/>
      </c>
      <c r="I2525" s="58" t="str">
        <f t="shared" si="231"/>
        <v/>
      </c>
      <c r="J2525" s="12" t="str">
        <f t="shared" si="232"/>
        <v/>
      </c>
      <c r="K2525" s="78" t="str">
        <f t="shared" si="233"/>
        <v/>
      </c>
    </row>
    <row r="2526" spans="1:11" x14ac:dyDescent="0.2">
      <c r="A2526" s="12" t="str">
        <f>IFERROR(IF(A2525+1&lt;=Duration*VLOOKUP(PaymentFrqcy,Mapping!A:B,2,FALSE),A2525+1,""),"")</f>
        <v/>
      </c>
      <c r="B2526" s="58" t="str">
        <f t="shared" si="234"/>
        <v/>
      </c>
      <c r="C2526" s="59" t="str">
        <f t="shared" si="229"/>
        <v/>
      </c>
      <c r="D2526" s="60" t="str">
        <f t="shared" si="230"/>
        <v/>
      </c>
      <c r="E2526" s="61" t="str">
        <f>IF(A2526="","",InterestRate/VLOOKUP(PaymentFrqcy,Mapping!$A:$B,2,FALSE))</f>
        <v/>
      </c>
      <c r="F2526" s="62" t="str">
        <f>IF(A2526="","",PMT(E2526,Duration*VLOOKUP(PaymentFrqcy,Mapping!A:B,2,FALSE),LoanAmount,,VLOOKUP(PaymentsDue,Mapping!$A:$B,2,FALSE)))</f>
        <v/>
      </c>
      <c r="G2526" s="62" t="str">
        <f>IF(A2526="","",PPMT(E2526,A2526,Duration*VLOOKUP(PaymentFrqcy,Mapping!A:B,2,FALSE),LoanAmount,,VLOOKUP(PaymentsDue,Mapping!$A:$B,2,FALSE)))</f>
        <v/>
      </c>
      <c r="H2526" s="62" t="str">
        <f>IF(A2526="","",IPMT(E2526,A2526,Duration*VLOOKUP(PaymentFrqcy,Mapping!$A:$B,2,FALSE),LoanAmount,,VLOOKUP(PaymentsDue,Mapping!$A:$B,2,FALSE)))</f>
        <v/>
      </c>
      <c r="I2526" s="58" t="str">
        <f t="shared" si="231"/>
        <v/>
      </c>
      <c r="J2526" s="12" t="str">
        <f t="shared" si="232"/>
        <v/>
      </c>
      <c r="K2526" s="78" t="str">
        <f t="shared" si="233"/>
        <v/>
      </c>
    </row>
    <row r="2527" spans="1:11" x14ac:dyDescent="0.2">
      <c r="A2527" s="12" t="str">
        <f>IFERROR(IF(A2526+1&lt;=Duration*VLOOKUP(PaymentFrqcy,Mapping!A:B,2,FALSE),A2526+1,""),"")</f>
        <v/>
      </c>
      <c r="B2527" s="58" t="str">
        <f t="shared" si="234"/>
        <v/>
      </c>
      <c r="C2527" s="59" t="str">
        <f t="shared" si="229"/>
        <v/>
      </c>
      <c r="D2527" s="60" t="str">
        <f t="shared" si="230"/>
        <v/>
      </c>
      <c r="E2527" s="61" t="str">
        <f>IF(A2527="","",InterestRate/VLOOKUP(PaymentFrqcy,Mapping!$A:$B,2,FALSE))</f>
        <v/>
      </c>
      <c r="F2527" s="62" t="str">
        <f>IF(A2527="","",PMT(E2527,Duration*VLOOKUP(PaymentFrqcy,Mapping!A:B,2,FALSE),LoanAmount,,VLOOKUP(PaymentsDue,Mapping!$A:$B,2,FALSE)))</f>
        <v/>
      </c>
      <c r="G2527" s="62" t="str">
        <f>IF(A2527="","",PPMT(E2527,A2527,Duration*VLOOKUP(PaymentFrqcy,Mapping!A:B,2,FALSE),LoanAmount,,VLOOKUP(PaymentsDue,Mapping!$A:$B,2,FALSE)))</f>
        <v/>
      </c>
      <c r="H2527" s="62" t="str">
        <f>IF(A2527="","",IPMT(E2527,A2527,Duration*VLOOKUP(PaymentFrqcy,Mapping!$A:$B,2,FALSE),LoanAmount,,VLOOKUP(PaymentsDue,Mapping!$A:$B,2,FALSE)))</f>
        <v/>
      </c>
      <c r="I2527" s="58" t="str">
        <f t="shared" si="231"/>
        <v/>
      </c>
      <c r="J2527" s="12" t="str">
        <f t="shared" si="232"/>
        <v/>
      </c>
      <c r="K2527" s="78" t="str">
        <f t="shared" si="233"/>
        <v/>
      </c>
    </row>
    <row r="2528" spans="1:11" x14ac:dyDescent="0.2">
      <c r="A2528" s="12" t="str">
        <f>IFERROR(IF(A2527+1&lt;=Duration*VLOOKUP(PaymentFrqcy,Mapping!A:B,2,FALSE),A2527+1,""),"")</f>
        <v/>
      </c>
      <c r="B2528" s="58" t="str">
        <f t="shared" si="234"/>
        <v/>
      </c>
      <c r="C2528" s="59" t="str">
        <f t="shared" si="229"/>
        <v/>
      </c>
      <c r="D2528" s="60" t="str">
        <f t="shared" si="230"/>
        <v/>
      </c>
      <c r="E2528" s="61" t="str">
        <f>IF(A2528="","",InterestRate/VLOOKUP(PaymentFrqcy,Mapping!$A:$B,2,FALSE))</f>
        <v/>
      </c>
      <c r="F2528" s="62" t="str">
        <f>IF(A2528="","",PMT(E2528,Duration*VLOOKUP(PaymentFrqcy,Mapping!A:B,2,FALSE),LoanAmount,,VLOOKUP(PaymentsDue,Mapping!$A:$B,2,FALSE)))</f>
        <v/>
      </c>
      <c r="G2528" s="62" t="str">
        <f>IF(A2528="","",PPMT(E2528,A2528,Duration*VLOOKUP(PaymentFrqcy,Mapping!A:B,2,FALSE),LoanAmount,,VLOOKUP(PaymentsDue,Mapping!$A:$B,2,FALSE)))</f>
        <v/>
      </c>
      <c r="H2528" s="62" t="str">
        <f>IF(A2528="","",IPMT(E2528,A2528,Duration*VLOOKUP(PaymentFrqcy,Mapping!$A:$B,2,FALSE),LoanAmount,,VLOOKUP(PaymentsDue,Mapping!$A:$B,2,FALSE)))</f>
        <v/>
      </c>
      <c r="I2528" s="58" t="str">
        <f t="shared" si="231"/>
        <v/>
      </c>
      <c r="J2528" s="12" t="str">
        <f t="shared" si="232"/>
        <v/>
      </c>
      <c r="K2528" s="78" t="str">
        <f t="shared" si="233"/>
        <v/>
      </c>
    </row>
    <row r="2529" spans="1:11" x14ac:dyDescent="0.2">
      <c r="A2529" s="12" t="str">
        <f>IFERROR(IF(A2528+1&lt;=Duration*VLOOKUP(PaymentFrqcy,Mapping!A:B,2,FALSE),A2528+1,""),"")</f>
        <v/>
      </c>
      <c r="B2529" s="58" t="str">
        <f t="shared" si="234"/>
        <v/>
      </c>
      <c r="C2529" s="59" t="str">
        <f t="shared" si="229"/>
        <v/>
      </c>
      <c r="D2529" s="60" t="str">
        <f t="shared" si="230"/>
        <v/>
      </c>
      <c r="E2529" s="61" t="str">
        <f>IF(A2529="","",InterestRate/VLOOKUP(PaymentFrqcy,Mapping!$A:$B,2,FALSE))</f>
        <v/>
      </c>
      <c r="F2529" s="62" t="str">
        <f>IF(A2529="","",PMT(E2529,Duration*VLOOKUP(PaymentFrqcy,Mapping!A:B,2,FALSE),LoanAmount,,VLOOKUP(PaymentsDue,Mapping!$A:$B,2,FALSE)))</f>
        <v/>
      </c>
      <c r="G2529" s="62" t="str">
        <f>IF(A2529="","",PPMT(E2529,A2529,Duration*VLOOKUP(PaymentFrqcy,Mapping!A:B,2,FALSE),LoanAmount,,VLOOKUP(PaymentsDue,Mapping!$A:$B,2,FALSE)))</f>
        <v/>
      </c>
      <c r="H2529" s="62" t="str">
        <f>IF(A2529="","",IPMT(E2529,A2529,Duration*VLOOKUP(PaymentFrqcy,Mapping!$A:$B,2,FALSE),LoanAmount,,VLOOKUP(PaymentsDue,Mapping!$A:$B,2,FALSE)))</f>
        <v/>
      </c>
      <c r="I2529" s="58" t="str">
        <f t="shared" si="231"/>
        <v/>
      </c>
      <c r="J2529" s="12" t="str">
        <f t="shared" si="232"/>
        <v/>
      </c>
      <c r="K2529" s="78" t="str">
        <f t="shared" si="233"/>
        <v/>
      </c>
    </row>
    <row r="2530" spans="1:11" x14ac:dyDescent="0.2">
      <c r="A2530" s="12" t="str">
        <f>IFERROR(IF(A2529+1&lt;=Duration*VLOOKUP(PaymentFrqcy,Mapping!A:B,2,FALSE),A2529+1,""),"")</f>
        <v/>
      </c>
      <c r="B2530" s="58" t="str">
        <f t="shared" si="234"/>
        <v/>
      </c>
      <c r="C2530" s="59" t="str">
        <f t="shared" si="229"/>
        <v/>
      </c>
      <c r="D2530" s="60" t="str">
        <f t="shared" si="230"/>
        <v/>
      </c>
      <c r="E2530" s="61" t="str">
        <f>IF(A2530="","",InterestRate/VLOOKUP(PaymentFrqcy,Mapping!$A:$B,2,FALSE))</f>
        <v/>
      </c>
      <c r="F2530" s="62" t="str">
        <f>IF(A2530="","",PMT(E2530,Duration*VLOOKUP(PaymentFrqcy,Mapping!A:B,2,FALSE),LoanAmount,,VLOOKUP(PaymentsDue,Mapping!$A:$B,2,FALSE)))</f>
        <v/>
      </c>
      <c r="G2530" s="62" t="str">
        <f>IF(A2530="","",PPMT(E2530,A2530,Duration*VLOOKUP(PaymentFrqcy,Mapping!A:B,2,FALSE),LoanAmount,,VLOOKUP(PaymentsDue,Mapping!$A:$B,2,FALSE)))</f>
        <v/>
      </c>
      <c r="H2530" s="62" t="str">
        <f>IF(A2530="","",IPMT(E2530,A2530,Duration*VLOOKUP(PaymentFrqcy,Mapping!$A:$B,2,FALSE),LoanAmount,,VLOOKUP(PaymentsDue,Mapping!$A:$B,2,FALSE)))</f>
        <v/>
      </c>
      <c r="I2530" s="58" t="str">
        <f t="shared" si="231"/>
        <v/>
      </c>
      <c r="J2530" s="12" t="str">
        <f t="shared" si="232"/>
        <v/>
      </c>
      <c r="K2530" s="78" t="str">
        <f t="shared" si="233"/>
        <v/>
      </c>
    </row>
    <row r="2531" spans="1:11" x14ac:dyDescent="0.2">
      <c r="A2531" s="12" t="str">
        <f>IFERROR(IF(A2530+1&lt;=Duration*VLOOKUP(PaymentFrqcy,Mapping!A:B,2,FALSE),A2530+1,""),"")</f>
        <v/>
      </c>
      <c r="B2531" s="58" t="str">
        <f t="shared" si="234"/>
        <v/>
      </c>
      <c r="C2531" s="59" t="str">
        <f t="shared" si="229"/>
        <v/>
      </c>
      <c r="D2531" s="60" t="str">
        <f t="shared" si="230"/>
        <v/>
      </c>
      <c r="E2531" s="61" t="str">
        <f>IF(A2531="","",InterestRate/VLOOKUP(PaymentFrqcy,Mapping!$A:$B,2,FALSE))</f>
        <v/>
      </c>
      <c r="F2531" s="62" t="str">
        <f>IF(A2531="","",PMT(E2531,Duration*VLOOKUP(PaymentFrqcy,Mapping!A:B,2,FALSE),LoanAmount,,VLOOKUP(PaymentsDue,Mapping!$A:$B,2,FALSE)))</f>
        <v/>
      </c>
      <c r="G2531" s="62" t="str">
        <f>IF(A2531="","",PPMT(E2531,A2531,Duration*VLOOKUP(PaymentFrqcy,Mapping!A:B,2,FALSE),LoanAmount,,VLOOKUP(PaymentsDue,Mapping!$A:$B,2,FALSE)))</f>
        <v/>
      </c>
      <c r="H2531" s="62" t="str">
        <f>IF(A2531="","",IPMT(E2531,A2531,Duration*VLOOKUP(PaymentFrqcy,Mapping!$A:$B,2,FALSE),LoanAmount,,VLOOKUP(PaymentsDue,Mapping!$A:$B,2,FALSE)))</f>
        <v/>
      </c>
      <c r="I2531" s="58" t="str">
        <f t="shared" si="231"/>
        <v/>
      </c>
      <c r="J2531" s="12" t="str">
        <f t="shared" si="232"/>
        <v/>
      </c>
      <c r="K2531" s="78" t="str">
        <f t="shared" si="233"/>
        <v/>
      </c>
    </row>
    <row r="2532" spans="1:11" x14ac:dyDescent="0.2">
      <c r="A2532" s="12" t="str">
        <f>IFERROR(IF(A2531+1&lt;=Duration*VLOOKUP(PaymentFrqcy,Mapping!A:B,2,FALSE),A2531+1,""),"")</f>
        <v/>
      </c>
      <c r="B2532" s="58" t="str">
        <f t="shared" si="234"/>
        <v/>
      </c>
      <c r="C2532" s="59" t="str">
        <f t="shared" si="229"/>
        <v/>
      </c>
      <c r="D2532" s="60" t="str">
        <f t="shared" si="230"/>
        <v/>
      </c>
      <c r="E2532" s="61" t="str">
        <f>IF(A2532="","",InterestRate/VLOOKUP(PaymentFrqcy,Mapping!$A:$B,2,FALSE))</f>
        <v/>
      </c>
      <c r="F2532" s="62" t="str">
        <f>IF(A2532="","",PMT(E2532,Duration*VLOOKUP(PaymentFrqcy,Mapping!A:B,2,FALSE),LoanAmount,,VLOOKUP(PaymentsDue,Mapping!$A:$B,2,FALSE)))</f>
        <v/>
      </c>
      <c r="G2532" s="62" t="str">
        <f>IF(A2532="","",PPMT(E2532,A2532,Duration*VLOOKUP(PaymentFrqcy,Mapping!A:B,2,FALSE),LoanAmount,,VLOOKUP(PaymentsDue,Mapping!$A:$B,2,FALSE)))</f>
        <v/>
      </c>
      <c r="H2532" s="62" t="str">
        <f>IF(A2532="","",IPMT(E2532,A2532,Duration*VLOOKUP(PaymentFrqcy,Mapping!$A:$B,2,FALSE),LoanAmount,,VLOOKUP(PaymentsDue,Mapping!$A:$B,2,FALSE)))</f>
        <v/>
      </c>
      <c r="I2532" s="58" t="str">
        <f t="shared" si="231"/>
        <v/>
      </c>
      <c r="J2532" s="12" t="str">
        <f t="shared" si="232"/>
        <v/>
      </c>
      <c r="K2532" s="78" t="str">
        <f t="shared" si="233"/>
        <v/>
      </c>
    </row>
    <row r="2533" spans="1:11" x14ac:dyDescent="0.2">
      <c r="A2533" s="12" t="str">
        <f>IFERROR(IF(A2532+1&lt;=Duration*VLOOKUP(PaymentFrqcy,Mapping!A:B,2,FALSE),A2532+1,""),"")</f>
        <v/>
      </c>
      <c r="B2533" s="58" t="str">
        <f t="shared" si="234"/>
        <v/>
      </c>
      <c r="C2533" s="59" t="str">
        <f t="shared" si="229"/>
        <v/>
      </c>
      <c r="D2533" s="60" t="str">
        <f t="shared" si="230"/>
        <v/>
      </c>
      <c r="E2533" s="61" t="str">
        <f>IF(A2533="","",InterestRate/VLOOKUP(PaymentFrqcy,Mapping!$A:$B,2,FALSE))</f>
        <v/>
      </c>
      <c r="F2533" s="62" t="str">
        <f>IF(A2533="","",PMT(E2533,Duration*VLOOKUP(PaymentFrqcy,Mapping!A:B,2,FALSE),LoanAmount,,VLOOKUP(PaymentsDue,Mapping!$A:$B,2,FALSE)))</f>
        <v/>
      </c>
      <c r="G2533" s="62" t="str">
        <f>IF(A2533="","",PPMT(E2533,A2533,Duration*VLOOKUP(PaymentFrqcy,Mapping!A:B,2,FALSE),LoanAmount,,VLOOKUP(PaymentsDue,Mapping!$A:$B,2,FALSE)))</f>
        <v/>
      </c>
      <c r="H2533" s="62" t="str">
        <f>IF(A2533="","",IPMT(E2533,A2533,Duration*VLOOKUP(PaymentFrqcy,Mapping!$A:$B,2,FALSE),LoanAmount,,VLOOKUP(PaymentsDue,Mapping!$A:$B,2,FALSE)))</f>
        <v/>
      </c>
      <c r="I2533" s="58" t="str">
        <f t="shared" si="231"/>
        <v/>
      </c>
      <c r="J2533" s="12" t="str">
        <f t="shared" si="232"/>
        <v/>
      </c>
      <c r="K2533" s="78" t="str">
        <f t="shared" si="233"/>
        <v/>
      </c>
    </row>
    <row r="2534" spans="1:11" x14ac:dyDescent="0.2">
      <c r="A2534" s="12" t="str">
        <f>IFERROR(IF(A2533+1&lt;=Duration*VLOOKUP(PaymentFrqcy,Mapping!A:B,2,FALSE),A2533+1,""),"")</f>
        <v/>
      </c>
      <c r="B2534" s="58" t="str">
        <f t="shared" si="234"/>
        <v/>
      </c>
      <c r="C2534" s="59" t="str">
        <f t="shared" si="229"/>
        <v/>
      </c>
      <c r="D2534" s="60" t="str">
        <f t="shared" si="230"/>
        <v/>
      </c>
      <c r="E2534" s="61" t="str">
        <f>IF(A2534="","",InterestRate/VLOOKUP(PaymentFrqcy,Mapping!$A:$B,2,FALSE))</f>
        <v/>
      </c>
      <c r="F2534" s="62" t="str">
        <f>IF(A2534="","",PMT(E2534,Duration*VLOOKUP(PaymentFrqcy,Mapping!A:B,2,FALSE),LoanAmount,,VLOOKUP(PaymentsDue,Mapping!$A:$B,2,FALSE)))</f>
        <v/>
      </c>
      <c r="G2534" s="62" t="str">
        <f>IF(A2534="","",PPMT(E2534,A2534,Duration*VLOOKUP(PaymentFrqcy,Mapping!A:B,2,FALSE),LoanAmount,,VLOOKUP(PaymentsDue,Mapping!$A:$B,2,FALSE)))</f>
        <v/>
      </c>
      <c r="H2534" s="62" t="str">
        <f>IF(A2534="","",IPMT(E2534,A2534,Duration*VLOOKUP(PaymentFrqcy,Mapping!$A:$B,2,FALSE),LoanAmount,,VLOOKUP(PaymentsDue,Mapping!$A:$B,2,FALSE)))</f>
        <v/>
      </c>
      <c r="I2534" s="58" t="str">
        <f t="shared" si="231"/>
        <v/>
      </c>
      <c r="J2534" s="12" t="str">
        <f t="shared" si="232"/>
        <v/>
      </c>
      <c r="K2534" s="78" t="str">
        <f t="shared" si="233"/>
        <v/>
      </c>
    </row>
    <row r="2535" spans="1:11" x14ac:dyDescent="0.2">
      <c r="A2535" s="12" t="str">
        <f>IFERROR(IF(A2534+1&lt;=Duration*VLOOKUP(PaymentFrqcy,Mapping!A:B,2,FALSE),A2534+1,""),"")</f>
        <v/>
      </c>
      <c r="B2535" s="58" t="str">
        <f t="shared" si="234"/>
        <v/>
      </c>
      <c r="C2535" s="59" t="str">
        <f t="shared" si="229"/>
        <v/>
      </c>
      <c r="D2535" s="60" t="str">
        <f t="shared" si="230"/>
        <v/>
      </c>
      <c r="E2535" s="61" t="str">
        <f>IF(A2535="","",InterestRate/VLOOKUP(PaymentFrqcy,Mapping!$A:$B,2,FALSE))</f>
        <v/>
      </c>
      <c r="F2535" s="62" t="str">
        <f>IF(A2535="","",PMT(E2535,Duration*VLOOKUP(PaymentFrqcy,Mapping!A:B,2,FALSE),LoanAmount,,VLOOKUP(PaymentsDue,Mapping!$A:$B,2,FALSE)))</f>
        <v/>
      </c>
      <c r="G2535" s="62" t="str">
        <f>IF(A2535="","",PPMT(E2535,A2535,Duration*VLOOKUP(PaymentFrqcy,Mapping!A:B,2,FALSE),LoanAmount,,VLOOKUP(PaymentsDue,Mapping!$A:$B,2,FALSE)))</f>
        <v/>
      </c>
      <c r="H2535" s="62" t="str">
        <f>IF(A2535="","",IPMT(E2535,A2535,Duration*VLOOKUP(PaymentFrqcy,Mapping!$A:$B,2,FALSE),LoanAmount,,VLOOKUP(PaymentsDue,Mapping!$A:$B,2,FALSE)))</f>
        <v/>
      </c>
      <c r="I2535" s="58" t="str">
        <f t="shared" si="231"/>
        <v/>
      </c>
      <c r="J2535" s="12" t="str">
        <f t="shared" si="232"/>
        <v/>
      </c>
      <c r="K2535" s="78" t="str">
        <f t="shared" si="233"/>
        <v/>
      </c>
    </row>
    <row r="2536" spans="1:11" x14ac:dyDescent="0.2">
      <c r="A2536" s="12" t="str">
        <f>IFERROR(IF(A2535+1&lt;=Duration*VLOOKUP(PaymentFrqcy,Mapping!A:B,2,FALSE),A2535+1,""),"")</f>
        <v/>
      </c>
      <c r="B2536" s="58" t="str">
        <f t="shared" si="234"/>
        <v/>
      </c>
      <c r="C2536" s="59" t="str">
        <f t="shared" si="229"/>
        <v/>
      </c>
      <c r="D2536" s="60" t="str">
        <f t="shared" si="230"/>
        <v/>
      </c>
      <c r="E2536" s="61" t="str">
        <f>IF(A2536="","",InterestRate/VLOOKUP(PaymentFrqcy,Mapping!$A:$B,2,FALSE))</f>
        <v/>
      </c>
      <c r="F2536" s="62" t="str">
        <f>IF(A2536="","",PMT(E2536,Duration*VLOOKUP(PaymentFrqcy,Mapping!A:B,2,FALSE),LoanAmount,,VLOOKUP(PaymentsDue,Mapping!$A:$B,2,FALSE)))</f>
        <v/>
      </c>
      <c r="G2536" s="62" t="str">
        <f>IF(A2536="","",PPMT(E2536,A2536,Duration*VLOOKUP(PaymentFrqcy,Mapping!A:B,2,FALSE),LoanAmount,,VLOOKUP(PaymentsDue,Mapping!$A:$B,2,FALSE)))</f>
        <v/>
      </c>
      <c r="H2536" s="62" t="str">
        <f>IF(A2536="","",IPMT(E2536,A2536,Duration*VLOOKUP(PaymentFrqcy,Mapping!$A:$B,2,FALSE),LoanAmount,,VLOOKUP(PaymentsDue,Mapping!$A:$B,2,FALSE)))</f>
        <v/>
      </c>
      <c r="I2536" s="58" t="str">
        <f t="shared" si="231"/>
        <v/>
      </c>
      <c r="J2536" s="12" t="str">
        <f t="shared" si="232"/>
        <v/>
      </c>
      <c r="K2536" s="78" t="str">
        <f t="shared" si="233"/>
        <v/>
      </c>
    </row>
    <row r="2537" spans="1:11" x14ac:dyDescent="0.2">
      <c r="A2537" s="12" t="str">
        <f>IFERROR(IF(A2536+1&lt;=Duration*VLOOKUP(PaymentFrqcy,Mapping!A:B,2,FALSE),A2536+1,""),"")</f>
        <v/>
      </c>
      <c r="B2537" s="58" t="str">
        <f t="shared" si="234"/>
        <v/>
      </c>
      <c r="C2537" s="59" t="str">
        <f t="shared" si="229"/>
        <v/>
      </c>
      <c r="D2537" s="60" t="str">
        <f t="shared" si="230"/>
        <v/>
      </c>
      <c r="E2537" s="61" t="str">
        <f>IF(A2537="","",InterestRate/VLOOKUP(PaymentFrqcy,Mapping!$A:$B,2,FALSE))</f>
        <v/>
      </c>
      <c r="F2537" s="62" t="str">
        <f>IF(A2537="","",PMT(E2537,Duration*VLOOKUP(PaymentFrqcy,Mapping!A:B,2,FALSE),LoanAmount,,VLOOKUP(PaymentsDue,Mapping!$A:$B,2,FALSE)))</f>
        <v/>
      </c>
      <c r="G2537" s="62" t="str">
        <f>IF(A2537="","",PPMT(E2537,A2537,Duration*VLOOKUP(PaymentFrqcy,Mapping!A:B,2,FALSE),LoanAmount,,VLOOKUP(PaymentsDue,Mapping!$A:$B,2,FALSE)))</f>
        <v/>
      </c>
      <c r="H2537" s="62" t="str">
        <f>IF(A2537="","",IPMT(E2537,A2537,Duration*VLOOKUP(PaymentFrqcy,Mapping!$A:$B,2,FALSE),LoanAmount,,VLOOKUP(PaymentsDue,Mapping!$A:$B,2,FALSE)))</f>
        <v/>
      </c>
      <c r="I2537" s="58" t="str">
        <f t="shared" si="231"/>
        <v/>
      </c>
      <c r="J2537" s="12" t="str">
        <f t="shared" si="232"/>
        <v/>
      </c>
      <c r="K2537" s="78" t="str">
        <f t="shared" si="233"/>
        <v/>
      </c>
    </row>
    <row r="2538" spans="1:11" x14ac:dyDescent="0.2">
      <c r="A2538" s="12" t="str">
        <f>IFERROR(IF(A2537+1&lt;=Duration*VLOOKUP(PaymentFrqcy,Mapping!A:B,2,FALSE),A2537+1,""),"")</f>
        <v/>
      </c>
      <c r="B2538" s="58" t="str">
        <f t="shared" si="234"/>
        <v/>
      </c>
      <c r="C2538" s="59" t="str">
        <f t="shared" si="229"/>
        <v/>
      </c>
      <c r="D2538" s="60" t="str">
        <f t="shared" si="230"/>
        <v/>
      </c>
      <c r="E2538" s="61" t="str">
        <f>IF(A2538="","",InterestRate/VLOOKUP(PaymentFrqcy,Mapping!$A:$B,2,FALSE))</f>
        <v/>
      </c>
      <c r="F2538" s="62" t="str">
        <f>IF(A2538="","",PMT(E2538,Duration*VLOOKUP(PaymentFrqcy,Mapping!A:B,2,FALSE),LoanAmount,,VLOOKUP(PaymentsDue,Mapping!$A:$B,2,FALSE)))</f>
        <v/>
      </c>
      <c r="G2538" s="62" t="str">
        <f>IF(A2538="","",PPMT(E2538,A2538,Duration*VLOOKUP(PaymentFrqcy,Mapping!A:B,2,FALSE),LoanAmount,,VLOOKUP(PaymentsDue,Mapping!$A:$B,2,FALSE)))</f>
        <v/>
      </c>
      <c r="H2538" s="62" t="str">
        <f>IF(A2538="","",IPMT(E2538,A2538,Duration*VLOOKUP(PaymentFrqcy,Mapping!$A:$B,2,FALSE),LoanAmount,,VLOOKUP(PaymentsDue,Mapping!$A:$B,2,FALSE)))</f>
        <v/>
      </c>
      <c r="I2538" s="58" t="str">
        <f t="shared" si="231"/>
        <v/>
      </c>
      <c r="J2538" s="12" t="str">
        <f t="shared" si="232"/>
        <v/>
      </c>
      <c r="K2538" s="78" t="str">
        <f t="shared" si="233"/>
        <v/>
      </c>
    </row>
    <row r="2539" spans="1:11" x14ac:dyDescent="0.2">
      <c r="A2539" s="12" t="str">
        <f>IFERROR(IF(A2538+1&lt;=Duration*VLOOKUP(PaymentFrqcy,Mapping!A:B,2,FALSE),A2538+1,""),"")</f>
        <v/>
      </c>
      <c r="B2539" s="58" t="str">
        <f t="shared" si="234"/>
        <v/>
      </c>
      <c r="C2539" s="59" t="str">
        <f t="shared" si="229"/>
        <v/>
      </c>
      <c r="D2539" s="60" t="str">
        <f t="shared" si="230"/>
        <v/>
      </c>
      <c r="E2539" s="61" t="str">
        <f>IF(A2539="","",InterestRate/VLOOKUP(PaymentFrqcy,Mapping!$A:$B,2,FALSE))</f>
        <v/>
      </c>
      <c r="F2539" s="62" t="str">
        <f>IF(A2539="","",PMT(E2539,Duration*VLOOKUP(PaymentFrqcy,Mapping!A:B,2,FALSE),LoanAmount,,VLOOKUP(PaymentsDue,Mapping!$A:$B,2,FALSE)))</f>
        <v/>
      </c>
      <c r="G2539" s="62" t="str">
        <f>IF(A2539="","",PPMT(E2539,A2539,Duration*VLOOKUP(PaymentFrqcy,Mapping!A:B,2,FALSE),LoanAmount,,VLOOKUP(PaymentsDue,Mapping!$A:$B,2,FALSE)))</f>
        <v/>
      </c>
      <c r="H2539" s="62" t="str">
        <f>IF(A2539="","",IPMT(E2539,A2539,Duration*VLOOKUP(PaymentFrqcy,Mapping!$A:$B,2,FALSE),LoanAmount,,VLOOKUP(PaymentsDue,Mapping!$A:$B,2,FALSE)))</f>
        <v/>
      </c>
      <c r="I2539" s="58" t="str">
        <f t="shared" si="231"/>
        <v/>
      </c>
      <c r="J2539" s="12" t="str">
        <f t="shared" si="232"/>
        <v/>
      </c>
      <c r="K2539" s="78" t="str">
        <f t="shared" si="233"/>
        <v/>
      </c>
    </row>
    <row r="2540" spans="1:11" x14ac:dyDescent="0.2">
      <c r="A2540" s="12" t="str">
        <f>IFERROR(IF(A2539+1&lt;=Duration*VLOOKUP(PaymentFrqcy,Mapping!A:B,2,FALSE),A2539+1,""),"")</f>
        <v/>
      </c>
      <c r="B2540" s="58" t="str">
        <f t="shared" si="234"/>
        <v/>
      </c>
      <c r="C2540" s="59" t="str">
        <f t="shared" si="229"/>
        <v/>
      </c>
      <c r="D2540" s="60" t="str">
        <f t="shared" si="230"/>
        <v/>
      </c>
      <c r="E2540" s="61" t="str">
        <f>IF(A2540="","",InterestRate/VLOOKUP(PaymentFrqcy,Mapping!$A:$B,2,FALSE))</f>
        <v/>
      </c>
      <c r="F2540" s="62" t="str">
        <f>IF(A2540="","",PMT(E2540,Duration*VLOOKUP(PaymentFrqcy,Mapping!A:B,2,FALSE),LoanAmount,,VLOOKUP(PaymentsDue,Mapping!$A:$B,2,FALSE)))</f>
        <v/>
      </c>
      <c r="G2540" s="62" t="str">
        <f>IF(A2540="","",PPMT(E2540,A2540,Duration*VLOOKUP(PaymentFrqcy,Mapping!A:B,2,FALSE),LoanAmount,,VLOOKUP(PaymentsDue,Mapping!$A:$B,2,FALSE)))</f>
        <v/>
      </c>
      <c r="H2540" s="62" t="str">
        <f>IF(A2540="","",IPMT(E2540,A2540,Duration*VLOOKUP(PaymentFrqcy,Mapping!$A:$B,2,FALSE),LoanAmount,,VLOOKUP(PaymentsDue,Mapping!$A:$B,2,FALSE)))</f>
        <v/>
      </c>
      <c r="I2540" s="58" t="str">
        <f t="shared" si="231"/>
        <v/>
      </c>
      <c r="J2540" s="12" t="str">
        <f t="shared" si="232"/>
        <v/>
      </c>
      <c r="K2540" s="78" t="str">
        <f t="shared" si="233"/>
        <v/>
      </c>
    </row>
    <row r="2541" spans="1:11" x14ac:dyDescent="0.2">
      <c r="A2541" s="12" t="str">
        <f>IFERROR(IF(A2540+1&lt;=Duration*VLOOKUP(PaymentFrqcy,Mapping!A:B,2,FALSE),A2540+1,""),"")</f>
        <v/>
      </c>
      <c r="B2541" s="58" t="str">
        <f t="shared" si="234"/>
        <v/>
      </c>
      <c r="C2541" s="59" t="str">
        <f t="shared" si="229"/>
        <v/>
      </c>
      <c r="D2541" s="60" t="str">
        <f t="shared" si="230"/>
        <v/>
      </c>
      <c r="E2541" s="61" t="str">
        <f>IF(A2541="","",InterestRate/VLOOKUP(PaymentFrqcy,Mapping!$A:$B,2,FALSE))</f>
        <v/>
      </c>
      <c r="F2541" s="62" t="str">
        <f>IF(A2541="","",PMT(E2541,Duration*VLOOKUP(PaymentFrqcy,Mapping!A:B,2,FALSE),LoanAmount,,VLOOKUP(PaymentsDue,Mapping!$A:$B,2,FALSE)))</f>
        <v/>
      </c>
      <c r="G2541" s="62" t="str">
        <f>IF(A2541="","",PPMT(E2541,A2541,Duration*VLOOKUP(PaymentFrqcy,Mapping!A:B,2,FALSE),LoanAmount,,VLOOKUP(PaymentsDue,Mapping!$A:$B,2,FALSE)))</f>
        <v/>
      </c>
      <c r="H2541" s="62" t="str">
        <f>IF(A2541="","",IPMT(E2541,A2541,Duration*VLOOKUP(PaymentFrqcy,Mapping!$A:$B,2,FALSE),LoanAmount,,VLOOKUP(PaymentsDue,Mapping!$A:$B,2,FALSE)))</f>
        <v/>
      </c>
      <c r="I2541" s="58" t="str">
        <f t="shared" si="231"/>
        <v/>
      </c>
      <c r="J2541" s="12" t="str">
        <f t="shared" si="232"/>
        <v/>
      </c>
      <c r="K2541" s="78" t="str">
        <f t="shared" si="233"/>
        <v/>
      </c>
    </row>
    <row r="2542" spans="1:11" x14ac:dyDescent="0.2">
      <c r="A2542" s="12" t="str">
        <f>IFERROR(IF(A2541+1&lt;=Duration*VLOOKUP(PaymentFrqcy,Mapping!A:B,2,FALSE),A2541+1,""),"")</f>
        <v/>
      </c>
      <c r="B2542" s="58" t="str">
        <f t="shared" si="234"/>
        <v/>
      </c>
      <c r="C2542" s="59" t="str">
        <f t="shared" ref="C2542:C2605" si="235">IF(AND(A2542&lt;&gt;"",PaymentFrqcy="Monthly"),DATE(YEAR(C2541),MONTH(C2541)+1,DAY(C2541)),IF(AND(A2542&lt;&gt;"",PaymentFrqcy="Quarterly"),DATE(YEAR(C2541),MONTH(C2541)+3,DAY(C2541)),IF(AND(A2542&lt;&gt;"",PaymentFrqcy="Semi-Annually"),DATE(YEAR(C2541),MONTH(C2541)+6,DAY(C2541)),"")))</f>
        <v/>
      </c>
      <c r="D2542" s="60" t="str">
        <f t="shared" ref="D2542:D2605" si="236">IFERROR(YEAR(C2542),"")</f>
        <v/>
      </c>
      <c r="E2542" s="61" t="str">
        <f>IF(A2542="","",InterestRate/VLOOKUP(PaymentFrqcy,Mapping!$A:$B,2,FALSE))</f>
        <v/>
      </c>
      <c r="F2542" s="62" t="str">
        <f>IF(A2542="","",PMT(E2542,Duration*VLOOKUP(PaymentFrqcy,Mapping!A:B,2,FALSE),LoanAmount,,VLOOKUP(PaymentsDue,Mapping!$A:$B,2,FALSE)))</f>
        <v/>
      </c>
      <c r="G2542" s="62" t="str">
        <f>IF(A2542="","",PPMT(E2542,A2542,Duration*VLOOKUP(PaymentFrqcy,Mapping!A:B,2,FALSE),LoanAmount,,VLOOKUP(PaymentsDue,Mapping!$A:$B,2,FALSE)))</f>
        <v/>
      </c>
      <c r="H2542" s="62" t="str">
        <f>IF(A2542="","",IPMT(E2542,A2542,Duration*VLOOKUP(PaymentFrqcy,Mapping!$A:$B,2,FALSE),LoanAmount,,VLOOKUP(PaymentsDue,Mapping!$A:$B,2,FALSE)))</f>
        <v/>
      </c>
      <c r="I2542" s="58" t="str">
        <f t="shared" ref="I2542:I2605" si="237">IFERROR(B2542+G2542,"")</f>
        <v/>
      </c>
      <c r="J2542" s="12" t="str">
        <f t="shared" ref="J2542:J2605" si="238">IF(A2542="","",MONTH(C2542))</f>
        <v/>
      </c>
      <c r="K2542" s="78" t="str">
        <f t="shared" ref="K2542:K2605" si="239">IF(A2542="","",YEAR(C2542))</f>
        <v/>
      </c>
    </row>
    <row r="2543" spans="1:11" x14ac:dyDescent="0.2">
      <c r="A2543" s="12" t="str">
        <f>IFERROR(IF(A2542+1&lt;=Duration*VLOOKUP(PaymentFrqcy,Mapping!A:B,2,FALSE),A2542+1,""),"")</f>
        <v/>
      </c>
      <c r="B2543" s="58" t="str">
        <f t="shared" si="234"/>
        <v/>
      </c>
      <c r="C2543" s="59" t="str">
        <f t="shared" si="235"/>
        <v/>
      </c>
      <c r="D2543" s="60" t="str">
        <f t="shared" si="236"/>
        <v/>
      </c>
      <c r="E2543" s="61" t="str">
        <f>IF(A2543="","",InterestRate/VLOOKUP(PaymentFrqcy,Mapping!$A:$B,2,FALSE))</f>
        <v/>
      </c>
      <c r="F2543" s="62" t="str">
        <f>IF(A2543="","",PMT(E2543,Duration*VLOOKUP(PaymentFrqcy,Mapping!A:B,2,FALSE),LoanAmount,,VLOOKUP(PaymentsDue,Mapping!$A:$B,2,FALSE)))</f>
        <v/>
      </c>
      <c r="G2543" s="62" t="str">
        <f>IF(A2543="","",PPMT(E2543,A2543,Duration*VLOOKUP(PaymentFrqcy,Mapping!A:B,2,FALSE),LoanAmount,,VLOOKUP(PaymentsDue,Mapping!$A:$B,2,FALSE)))</f>
        <v/>
      </c>
      <c r="H2543" s="62" t="str">
        <f>IF(A2543="","",IPMT(E2543,A2543,Duration*VLOOKUP(PaymentFrqcy,Mapping!$A:$B,2,FALSE),LoanAmount,,VLOOKUP(PaymentsDue,Mapping!$A:$B,2,FALSE)))</f>
        <v/>
      </c>
      <c r="I2543" s="58" t="str">
        <f t="shared" si="237"/>
        <v/>
      </c>
      <c r="J2543" s="12" t="str">
        <f t="shared" si="238"/>
        <v/>
      </c>
      <c r="K2543" s="78" t="str">
        <f t="shared" si="239"/>
        <v/>
      </c>
    </row>
    <row r="2544" spans="1:11" x14ac:dyDescent="0.2">
      <c r="A2544" s="12" t="str">
        <f>IFERROR(IF(A2543+1&lt;=Duration*VLOOKUP(PaymentFrqcy,Mapping!A:B,2,FALSE),A2543+1,""),"")</f>
        <v/>
      </c>
      <c r="B2544" s="58" t="str">
        <f t="shared" si="234"/>
        <v/>
      </c>
      <c r="C2544" s="59" t="str">
        <f t="shared" si="235"/>
        <v/>
      </c>
      <c r="D2544" s="60" t="str">
        <f t="shared" si="236"/>
        <v/>
      </c>
      <c r="E2544" s="61" t="str">
        <f>IF(A2544="","",InterestRate/VLOOKUP(PaymentFrqcy,Mapping!$A:$B,2,FALSE))</f>
        <v/>
      </c>
      <c r="F2544" s="62" t="str">
        <f>IF(A2544="","",PMT(E2544,Duration*VLOOKUP(PaymentFrqcy,Mapping!A:B,2,FALSE),LoanAmount,,VLOOKUP(PaymentsDue,Mapping!$A:$B,2,FALSE)))</f>
        <v/>
      </c>
      <c r="G2544" s="62" t="str">
        <f>IF(A2544="","",PPMT(E2544,A2544,Duration*VLOOKUP(PaymentFrqcy,Mapping!A:B,2,FALSE),LoanAmount,,VLOOKUP(PaymentsDue,Mapping!$A:$B,2,FALSE)))</f>
        <v/>
      </c>
      <c r="H2544" s="62" t="str">
        <f>IF(A2544="","",IPMT(E2544,A2544,Duration*VLOOKUP(PaymentFrqcy,Mapping!$A:$B,2,FALSE),LoanAmount,,VLOOKUP(PaymentsDue,Mapping!$A:$B,2,FALSE)))</f>
        <v/>
      </c>
      <c r="I2544" s="58" t="str">
        <f t="shared" si="237"/>
        <v/>
      </c>
      <c r="J2544" s="12" t="str">
        <f t="shared" si="238"/>
        <v/>
      </c>
      <c r="K2544" s="78" t="str">
        <f t="shared" si="239"/>
        <v/>
      </c>
    </row>
    <row r="2545" spans="1:11" x14ac:dyDescent="0.2">
      <c r="A2545" s="12" t="str">
        <f>IFERROR(IF(A2544+1&lt;=Duration*VLOOKUP(PaymentFrqcy,Mapping!A:B,2,FALSE),A2544+1,""),"")</f>
        <v/>
      </c>
      <c r="B2545" s="58" t="str">
        <f t="shared" si="234"/>
        <v/>
      </c>
      <c r="C2545" s="59" t="str">
        <f t="shared" si="235"/>
        <v/>
      </c>
      <c r="D2545" s="60" t="str">
        <f t="shared" si="236"/>
        <v/>
      </c>
      <c r="E2545" s="61" t="str">
        <f>IF(A2545="","",InterestRate/VLOOKUP(PaymentFrqcy,Mapping!$A:$B,2,FALSE))</f>
        <v/>
      </c>
      <c r="F2545" s="62" t="str">
        <f>IF(A2545="","",PMT(E2545,Duration*VLOOKUP(PaymentFrqcy,Mapping!A:B,2,FALSE),LoanAmount,,VLOOKUP(PaymentsDue,Mapping!$A:$B,2,FALSE)))</f>
        <v/>
      </c>
      <c r="G2545" s="62" t="str">
        <f>IF(A2545="","",PPMT(E2545,A2545,Duration*VLOOKUP(PaymentFrqcy,Mapping!A:B,2,FALSE),LoanAmount,,VLOOKUP(PaymentsDue,Mapping!$A:$B,2,FALSE)))</f>
        <v/>
      </c>
      <c r="H2545" s="62" t="str">
        <f>IF(A2545="","",IPMT(E2545,A2545,Duration*VLOOKUP(PaymentFrqcy,Mapping!$A:$B,2,FALSE),LoanAmount,,VLOOKUP(PaymentsDue,Mapping!$A:$B,2,FALSE)))</f>
        <v/>
      </c>
      <c r="I2545" s="58" t="str">
        <f t="shared" si="237"/>
        <v/>
      </c>
      <c r="J2545" s="12" t="str">
        <f t="shared" si="238"/>
        <v/>
      </c>
      <c r="K2545" s="78" t="str">
        <f t="shared" si="239"/>
        <v/>
      </c>
    </row>
    <row r="2546" spans="1:11" x14ac:dyDescent="0.2">
      <c r="A2546" s="12" t="str">
        <f>IFERROR(IF(A2545+1&lt;=Duration*VLOOKUP(PaymentFrqcy,Mapping!A:B,2,FALSE),A2545+1,""),"")</f>
        <v/>
      </c>
      <c r="B2546" s="58" t="str">
        <f t="shared" si="234"/>
        <v/>
      </c>
      <c r="C2546" s="59" t="str">
        <f t="shared" si="235"/>
        <v/>
      </c>
      <c r="D2546" s="60" t="str">
        <f t="shared" si="236"/>
        <v/>
      </c>
      <c r="E2546" s="61" t="str">
        <f>IF(A2546="","",InterestRate/VLOOKUP(PaymentFrqcy,Mapping!$A:$B,2,FALSE))</f>
        <v/>
      </c>
      <c r="F2546" s="62" t="str">
        <f>IF(A2546="","",PMT(E2546,Duration*VLOOKUP(PaymentFrqcy,Mapping!A:B,2,FALSE),LoanAmount,,VLOOKUP(PaymentsDue,Mapping!$A:$B,2,FALSE)))</f>
        <v/>
      </c>
      <c r="G2546" s="62" t="str">
        <f>IF(A2546="","",PPMT(E2546,A2546,Duration*VLOOKUP(PaymentFrqcy,Mapping!A:B,2,FALSE),LoanAmount,,VLOOKUP(PaymentsDue,Mapping!$A:$B,2,FALSE)))</f>
        <v/>
      </c>
      <c r="H2546" s="62" t="str">
        <f>IF(A2546="","",IPMT(E2546,A2546,Duration*VLOOKUP(PaymentFrqcy,Mapping!$A:$B,2,FALSE),LoanAmount,,VLOOKUP(PaymentsDue,Mapping!$A:$B,2,FALSE)))</f>
        <v/>
      </c>
      <c r="I2546" s="58" t="str">
        <f t="shared" si="237"/>
        <v/>
      </c>
      <c r="J2546" s="12" t="str">
        <f t="shared" si="238"/>
        <v/>
      </c>
      <c r="K2546" s="78" t="str">
        <f t="shared" si="239"/>
        <v/>
      </c>
    </row>
    <row r="2547" spans="1:11" x14ac:dyDescent="0.2">
      <c r="A2547" s="12" t="str">
        <f>IFERROR(IF(A2546+1&lt;=Duration*VLOOKUP(PaymentFrqcy,Mapping!A:B,2,FALSE),A2546+1,""),"")</f>
        <v/>
      </c>
      <c r="B2547" s="58" t="str">
        <f t="shared" si="234"/>
        <v/>
      </c>
      <c r="C2547" s="59" t="str">
        <f t="shared" si="235"/>
        <v/>
      </c>
      <c r="D2547" s="60" t="str">
        <f t="shared" si="236"/>
        <v/>
      </c>
      <c r="E2547" s="61" t="str">
        <f>IF(A2547="","",InterestRate/VLOOKUP(PaymentFrqcy,Mapping!$A:$B,2,FALSE))</f>
        <v/>
      </c>
      <c r="F2547" s="62" t="str">
        <f>IF(A2547="","",PMT(E2547,Duration*VLOOKUP(PaymentFrqcy,Mapping!A:B,2,FALSE),LoanAmount,,VLOOKUP(PaymentsDue,Mapping!$A:$B,2,FALSE)))</f>
        <v/>
      </c>
      <c r="G2547" s="62" t="str">
        <f>IF(A2547="","",PPMT(E2547,A2547,Duration*VLOOKUP(PaymentFrqcy,Mapping!A:B,2,FALSE),LoanAmount,,VLOOKUP(PaymentsDue,Mapping!$A:$B,2,FALSE)))</f>
        <v/>
      </c>
      <c r="H2547" s="62" t="str">
        <f>IF(A2547="","",IPMT(E2547,A2547,Duration*VLOOKUP(PaymentFrqcy,Mapping!$A:$B,2,FALSE),LoanAmount,,VLOOKUP(PaymentsDue,Mapping!$A:$B,2,FALSE)))</f>
        <v/>
      </c>
      <c r="I2547" s="58" t="str">
        <f t="shared" si="237"/>
        <v/>
      </c>
      <c r="J2547" s="12" t="str">
        <f t="shared" si="238"/>
        <v/>
      </c>
      <c r="K2547" s="78" t="str">
        <f t="shared" si="239"/>
        <v/>
      </c>
    </row>
    <row r="2548" spans="1:11" x14ac:dyDescent="0.2">
      <c r="A2548" s="12" t="str">
        <f>IFERROR(IF(A2547+1&lt;=Duration*VLOOKUP(PaymentFrqcy,Mapping!A:B,2,FALSE),A2547+1,""),"")</f>
        <v/>
      </c>
      <c r="B2548" s="58" t="str">
        <f t="shared" ref="B2548:B2611" si="240">IFERROR(IF(ROUNDDOWN(I2547,0)=0,"",I2547),"")</f>
        <v/>
      </c>
      <c r="C2548" s="59" t="str">
        <f t="shared" si="235"/>
        <v/>
      </c>
      <c r="D2548" s="60" t="str">
        <f t="shared" si="236"/>
        <v/>
      </c>
      <c r="E2548" s="61" t="str">
        <f>IF(A2548="","",InterestRate/VLOOKUP(PaymentFrqcy,Mapping!$A:$B,2,FALSE))</f>
        <v/>
      </c>
      <c r="F2548" s="62" t="str">
        <f>IF(A2548="","",PMT(E2548,Duration*VLOOKUP(PaymentFrqcy,Mapping!A:B,2,FALSE),LoanAmount,,VLOOKUP(PaymentsDue,Mapping!$A:$B,2,FALSE)))</f>
        <v/>
      </c>
      <c r="G2548" s="62" t="str">
        <f>IF(A2548="","",PPMT(E2548,A2548,Duration*VLOOKUP(PaymentFrqcy,Mapping!A:B,2,FALSE),LoanAmount,,VLOOKUP(PaymentsDue,Mapping!$A:$B,2,FALSE)))</f>
        <v/>
      </c>
      <c r="H2548" s="62" t="str">
        <f>IF(A2548="","",IPMT(E2548,A2548,Duration*VLOOKUP(PaymentFrqcy,Mapping!$A:$B,2,FALSE),LoanAmount,,VLOOKUP(PaymentsDue,Mapping!$A:$B,2,FALSE)))</f>
        <v/>
      </c>
      <c r="I2548" s="58" t="str">
        <f t="shared" si="237"/>
        <v/>
      </c>
      <c r="J2548" s="12" t="str">
        <f t="shared" si="238"/>
        <v/>
      </c>
      <c r="K2548" s="78" t="str">
        <f t="shared" si="239"/>
        <v/>
      </c>
    </row>
    <row r="2549" spans="1:11" x14ac:dyDescent="0.2">
      <c r="A2549" s="12" t="str">
        <f>IFERROR(IF(A2548+1&lt;=Duration*VLOOKUP(PaymentFrqcy,Mapping!A:B,2,FALSE),A2548+1,""),"")</f>
        <v/>
      </c>
      <c r="B2549" s="58" t="str">
        <f t="shared" si="240"/>
        <v/>
      </c>
      <c r="C2549" s="59" t="str">
        <f t="shared" si="235"/>
        <v/>
      </c>
      <c r="D2549" s="60" t="str">
        <f t="shared" si="236"/>
        <v/>
      </c>
      <c r="E2549" s="61" t="str">
        <f>IF(A2549="","",InterestRate/VLOOKUP(PaymentFrqcy,Mapping!$A:$B,2,FALSE))</f>
        <v/>
      </c>
      <c r="F2549" s="62" t="str">
        <f>IF(A2549="","",PMT(E2549,Duration*VLOOKUP(PaymentFrqcy,Mapping!A:B,2,FALSE),LoanAmount,,VLOOKUP(PaymentsDue,Mapping!$A:$B,2,FALSE)))</f>
        <v/>
      </c>
      <c r="G2549" s="62" t="str">
        <f>IF(A2549="","",PPMT(E2549,A2549,Duration*VLOOKUP(PaymentFrqcy,Mapping!A:B,2,FALSE),LoanAmount,,VLOOKUP(PaymentsDue,Mapping!$A:$B,2,FALSE)))</f>
        <v/>
      </c>
      <c r="H2549" s="62" t="str">
        <f>IF(A2549="","",IPMT(E2549,A2549,Duration*VLOOKUP(PaymentFrqcy,Mapping!$A:$B,2,FALSE),LoanAmount,,VLOOKUP(PaymentsDue,Mapping!$A:$B,2,FALSE)))</f>
        <v/>
      </c>
      <c r="I2549" s="58" t="str">
        <f t="shared" si="237"/>
        <v/>
      </c>
      <c r="J2549" s="12" t="str">
        <f t="shared" si="238"/>
        <v/>
      </c>
      <c r="K2549" s="78" t="str">
        <f t="shared" si="239"/>
        <v/>
      </c>
    </row>
    <row r="2550" spans="1:11" x14ac:dyDescent="0.2">
      <c r="A2550" s="12" t="str">
        <f>IFERROR(IF(A2549+1&lt;=Duration*VLOOKUP(PaymentFrqcy,Mapping!A:B,2,FALSE),A2549+1,""),"")</f>
        <v/>
      </c>
      <c r="B2550" s="58" t="str">
        <f t="shared" si="240"/>
        <v/>
      </c>
      <c r="C2550" s="59" t="str">
        <f t="shared" si="235"/>
        <v/>
      </c>
      <c r="D2550" s="60" t="str">
        <f t="shared" si="236"/>
        <v/>
      </c>
      <c r="E2550" s="61" t="str">
        <f>IF(A2550="","",InterestRate/VLOOKUP(PaymentFrqcy,Mapping!$A:$B,2,FALSE))</f>
        <v/>
      </c>
      <c r="F2550" s="62" t="str">
        <f>IF(A2550="","",PMT(E2550,Duration*VLOOKUP(PaymentFrqcy,Mapping!A:B,2,FALSE),LoanAmount,,VLOOKUP(PaymentsDue,Mapping!$A:$B,2,FALSE)))</f>
        <v/>
      </c>
      <c r="G2550" s="62" t="str">
        <f>IF(A2550="","",PPMT(E2550,A2550,Duration*VLOOKUP(PaymentFrqcy,Mapping!A:B,2,FALSE),LoanAmount,,VLOOKUP(PaymentsDue,Mapping!$A:$B,2,FALSE)))</f>
        <v/>
      </c>
      <c r="H2550" s="62" t="str">
        <f>IF(A2550="","",IPMT(E2550,A2550,Duration*VLOOKUP(PaymentFrqcy,Mapping!$A:$B,2,FALSE),LoanAmount,,VLOOKUP(PaymentsDue,Mapping!$A:$B,2,FALSE)))</f>
        <v/>
      </c>
      <c r="I2550" s="58" t="str">
        <f t="shared" si="237"/>
        <v/>
      </c>
      <c r="J2550" s="12" t="str">
        <f t="shared" si="238"/>
        <v/>
      </c>
      <c r="K2550" s="78" t="str">
        <f t="shared" si="239"/>
        <v/>
      </c>
    </row>
    <row r="2551" spans="1:11" x14ac:dyDescent="0.2">
      <c r="A2551" s="12" t="str">
        <f>IFERROR(IF(A2550+1&lt;=Duration*VLOOKUP(PaymentFrqcy,Mapping!A:B,2,FALSE),A2550+1,""),"")</f>
        <v/>
      </c>
      <c r="B2551" s="58" t="str">
        <f t="shared" si="240"/>
        <v/>
      </c>
      <c r="C2551" s="59" t="str">
        <f t="shared" si="235"/>
        <v/>
      </c>
      <c r="D2551" s="60" t="str">
        <f t="shared" si="236"/>
        <v/>
      </c>
      <c r="E2551" s="61" t="str">
        <f>IF(A2551="","",InterestRate/VLOOKUP(PaymentFrqcy,Mapping!$A:$B,2,FALSE))</f>
        <v/>
      </c>
      <c r="F2551" s="62" t="str">
        <f>IF(A2551="","",PMT(E2551,Duration*VLOOKUP(PaymentFrqcy,Mapping!A:B,2,FALSE),LoanAmount,,VLOOKUP(PaymentsDue,Mapping!$A:$B,2,FALSE)))</f>
        <v/>
      </c>
      <c r="G2551" s="62" t="str">
        <f>IF(A2551="","",PPMT(E2551,A2551,Duration*VLOOKUP(PaymentFrqcy,Mapping!A:B,2,FALSE),LoanAmount,,VLOOKUP(PaymentsDue,Mapping!$A:$B,2,FALSE)))</f>
        <v/>
      </c>
      <c r="H2551" s="62" t="str">
        <f>IF(A2551="","",IPMT(E2551,A2551,Duration*VLOOKUP(PaymentFrqcy,Mapping!$A:$B,2,FALSE),LoanAmount,,VLOOKUP(PaymentsDue,Mapping!$A:$B,2,FALSE)))</f>
        <v/>
      </c>
      <c r="I2551" s="58" t="str">
        <f t="shared" si="237"/>
        <v/>
      </c>
      <c r="J2551" s="12" t="str">
        <f t="shared" si="238"/>
        <v/>
      </c>
      <c r="K2551" s="78" t="str">
        <f t="shared" si="239"/>
        <v/>
      </c>
    </row>
    <row r="2552" spans="1:11" x14ac:dyDescent="0.2">
      <c r="A2552" s="12" t="str">
        <f>IFERROR(IF(A2551+1&lt;=Duration*VLOOKUP(PaymentFrqcy,Mapping!A:B,2,FALSE),A2551+1,""),"")</f>
        <v/>
      </c>
      <c r="B2552" s="58" t="str">
        <f t="shared" si="240"/>
        <v/>
      </c>
      <c r="C2552" s="59" t="str">
        <f t="shared" si="235"/>
        <v/>
      </c>
      <c r="D2552" s="60" t="str">
        <f t="shared" si="236"/>
        <v/>
      </c>
      <c r="E2552" s="61" t="str">
        <f>IF(A2552="","",InterestRate/VLOOKUP(PaymentFrqcy,Mapping!$A:$B,2,FALSE))</f>
        <v/>
      </c>
      <c r="F2552" s="62" t="str">
        <f>IF(A2552="","",PMT(E2552,Duration*VLOOKUP(PaymentFrqcy,Mapping!A:B,2,FALSE),LoanAmount,,VLOOKUP(PaymentsDue,Mapping!$A:$B,2,FALSE)))</f>
        <v/>
      </c>
      <c r="G2552" s="62" t="str">
        <f>IF(A2552="","",PPMT(E2552,A2552,Duration*VLOOKUP(PaymentFrqcy,Mapping!A:B,2,FALSE),LoanAmount,,VLOOKUP(PaymentsDue,Mapping!$A:$B,2,FALSE)))</f>
        <v/>
      </c>
      <c r="H2552" s="62" t="str">
        <f>IF(A2552="","",IPMT(E2552,A2552,Duration*VLOOKUP(PaymentFrqcy,Mapping!$A:$B,2,FALSE),LoanAmount,,VLOOKUP(PaymentsDue,Mapping!$A:$B,2,FALSE)))</f>
        <v/>
      </c>
      <c r="I2552" s="58" t="str">
        <f t="shared" si="237"/>
        <v/>
      </c>
      <c r="J2552" s="12" t="str">
        <f t="shared" si="238"/>
        <v/>
      </c>
      <c r="K2552" s="78" t="str">
        <f t="shared" si="239"/>
        <v/>
      </c>
    </row>
    <row r="2553" spans="1:11" x14ac:dyDescent="0.2">
      <c r="A2553" s="12" t="str">
        <f>IFERROR(IF(A2552+1&lt;=Duration*VLOOKUP(PaymentFrqcy,Mapping!A:B,2,FALSE),A2552+1,""),"")</f>
        <v/>
      </c>
      <c r="B2553" s="58" t="str">
        <f t="shared" si="240"/>
        <v/>
      </c>
      <c r="C2553" s="59" t="str">
        <f t="shared" si="235"/>
        <v/>
      </c>
      <c r="D2553" s="60" t="str">
        <f t="shared" si="236"/>
        <v/>
      </c>
      <c r="E2553" s="61" t="str">
        <f>IF(A2553="","",InterestRate/VLOOKUP(PaymentFrqcy,Mapping!$A:$B,2,FALSE))</f>
        <v/>
      </c>
      <c r="F2553" s="62" t="str">
        <f>IF(A2553="","",PMT(E2553,Duration*VLOOKUP(PaymentFrqcy,Mapping!A:B,2,FALSE),LoanAmount,,VLOOKUP(PaymentsDue,Mapping!$A:$B,2,FALSE)))</f>
        <v/>
      </c>
      <c r="G2553" s="62" t="str">
        <f>IF(A2553="","",PPMT(E2553,A2553,Duration*VLOOKUP(PaymentFrqcy,Mapping!A:B,2,FALSE),LoanAmount,,VLOOKUP(PaymentsDue,Mapping!$A:$B,2,FALSE)))</f>
        <v/>
      </c>
      <c r="H2553" s="62" t="str">
        <f>IF(A2553="","",IPMT(E2553,A2553,Duration*VLOOKUP(PaymentFrqcy,Mapping!$A:$B,2,FALSE),LoanAmount,,VLOOKUP(PaymentsDue,Mapping!$A:$B,2,FALSE)))</f>
        <v/>
      </c>
      <c r="I2553" s="58" t="str">
        <f t="shared" si="237"/>
        <v/>
      </c>
      <c r="J2553" s="12" t="str">
        <f t="shared" si="238"/>
        <v/>
      </c>
      <c r="K2553" s="78" t="str">
        <f t="shared" si="239"/>
        <v/>
      </c>
    </row>
    <row r="2554" spans="1:11" x14ac:dyDescent="0.2">
      <c r="A2554" s="12" t="str">
        <f>IFERROR(IF(A2553+1&lt;=Duration*VLOOKUP(PaymentFrqcy,Mapping!A:B,2,FALSE),A2553+1,""),"")</f>
        <v/>
      </c>
      <c r="B2554" s="58" t="str">
        <f t="shared" si="240"/>
        <v/>
      </c>
      <c r="C2554" s="59" t="str">
        <f t="shared" si="235"/>
        <v/>
      </c>
      <c r="D2554" s="60" t="str">
        <f t="shared" si="236"/>
        <v/>
      </c>
      <c r="E2554" s="61" t="str">
        <f>IF(A2554="","",InterestRate/VLOOKUP(PaymentFrqcy,Mapping!$A:$B,2,FALSE))</f>
        <v/>
      </c>
      <c r="F2554" s="62" t="str">
        <f>IF(A2554="","",PMT(E2554,Duration*VLOOKUP(PaymentFrqcy,Mapping!A:B,2,FALSE),LoanAmount,,VLOOKUP(PaymentsDue,Mapping!$A:$B,2,FALSE)))</f>
        <v/>
      </c>
      <c r="G2554" s="62" t="str">
        <f>IF(A2554="","",PPMT(E2554,A2554,Duration*VLOOKUP(PaymentFrqcy,Mapping!A:B,2,FALSE),LoanAmount,,VLOOKUP(PaymentsDue,Mapping!$A:$B,2,FALSE)))</f>
        <v/>
      </c>
      <c r="H2554" s="62" t="str">
        <f>IF(A2554="","",IPMT(E2554,A2554,Duration*VLOOKUP(PaymentFrqcy,Mapping!$A:$B,2,FALSE),LoanAmount,,VLOOKUP(PaymentsDue,Mapping!$A:$B,2,FALSE)))</f>
        <v/>
      </c>
      <c r="I2554" s="58" t="str">
        <f t="shared" si="237"/>
        <v/>
      </c>
      <c r="J2554" s="12" t="str">
        <f t="shared" si="238"/>
        <v/>
      </c>
      <c r="K2554" s="78" t="str">
        <f t="shared" si="239"/>
        <v/>
      </c>
    </row>
    <row r="2555" spans="1:11" x14ac:dyDescent="0.2">
      <c r="A2555" s="12" t="str">
        <f>IFERROR(IF(A2554+1&lt;=Duration*VLOOKUP(PaymentFrqcy,Mapping!A:B,2,FALSE),A2554+1,""),"")</f>
        <v/>
      </c>
      <c r="B2555" s="58" t="str">
        <f t="shared" si="240"/>
        <v/>
      </c>
      <c r="C2555" s="59" t="str">
        <f t="shared" si="235"/>
        <v/>
      </c>
      <c r="D2555" s="60" t="str">
        <f t="shared" si="236"/>
        <v/>
      </c>
      <c r="E2555" s="61" t="str">
        <f>IF(A2555="","",InterestRate/VLOOKUP(PaymentFrqcy,Mapping!$A:$B,2,FALSE))</f>
        <v/>
      </c>
      <c r="F2555" s="62" t="str">
        <f>IF(A2555="","",PMT(E2555,Duration*VLOOKUP(PaymentFrqcy,Mapping!A:B,2,FALSE),LoanAmount,,VLOOKUP(PaymentsDue,Mapping!$A:$B,2,FALSE)))</f>
        <v/>
      </c>
      <c r="G2555" s="62" t="str">
        <f>IF(A2555="","",PPMT(E2555,A2555,Duration*VLOOKUP(PaymentFrqcy,Mapping!A:B,2,FALSE),LoanAmount,,VLOOKUP(PaymentsDue,Mapping!$A:$B,2,FALSE)))</f>
        <v/>
      </c>
      <c r="H2555" s="62" t="str">
        <f>IF(A2555="","",IPMT(E2555,A2555,Duration*VLOOKUP(PaymentFrqcy,Mapping!$A:$B,2,FALSE),LoanAmount,,VLOOKUP(PaymentsDue,Mapping!$A:$B,2,FALSE)))</f>
        <v/>
      </c>
      <c r="I2555" s="58" t="str">
        <f t="shared" si="237"/>
        <v/>
      </c>
      <c r="J2555" s="12" t="str">
        <f t="shared" si="238"/>
        <v/>
      </c>
      <c r="K2555" s="78" t="str">
        <f t="shared" si="239"/>
        <v/>
      </c>
    </row>
    <row r="2556" spans="1:11" x14ac:dyDescent="0.2">
      <c r="A2556" s="12" t="str">
        <f>IFERROR(IF(A2555+1&lt;=Duration*VLOOKUP(PaymentFrqcy,Mapping!A:B,2,FALSE),A2555+1,""),"")</f>
        <v/>
      </c>
      <c r="B2556" s="58" t="str">
        <f t="shared" si="240"/>
        <v/>
      </c>
      <c r="C2556" s="59" t="str">
        <f t="shared" si="235"/>
        <v/>
      </c>
      <c r="D2556" s="60" t="str">
        <f t="shared" si="236"/>
        <v/>
      </c>
      <c r="E2556" s="61" t="str">
        <f>IF(A2556="","",InterestRate/VLOOKUP(PaymentFrqcy,Mapping!$A:$B,2,FALSE))</f>
        <v/>
      </c>
      <c r="F2556" s="62" t="str">
        <f>IF(A2556="","",PMT(E2556,Duration*VLOOKUP(PaymentFrqcy,Mapping!A:B,2,FALSE),LoanAmount,,VLOOKUP(PaymentsDue,Mapping!$A:$B,2,FALSE)))</f>
        <v/>
      </c>
      <c r="G2556" s="62" t="str">
        <f>IF(A2556="","",PPMT(E2556,A2556,Duration*VLOOKUP(PaymentFrqcy,Mapping!A:B,2,FALSE),LoanAmount,,VLOOKUP(PaymentsDue,Mapping!$A:$B,2,FALSE)))</f>
        <v/>
      </c>
      <c r="H2556" s="62" t="str">
        <f>IF(A2556="","",IPMT(E2556,A2556,Duration*VLOOKUP(PaymentFrqcy,Mapping!$A:$B,2,FALSE),LoanAmount,,VLOOKUP(PaymentsDue,Mapping!$A:$B,2,FALSE)))</f>
        <v/>
      </c>
      <c r="I2556" s="58" t="str">
        <f t="shared" si="237"/>
        <v/>
      </c>
      <c r="J2556" s="12" t="str">
        <f t="shared" si="238"/>
        <v/>
      </c>
      <c r="K2556" s="78" t="str">
        <f t="shared" si="239"/>
        <v/>
      </c>
    </row>
    <row r="2557" spans="1:11" x14ac:dyDescent="0.2">
      <c r="A2557" s="12" t="str">
        <f>IFERROR(IF(A2556+1&lt;=Duration*VLOOKUP(PaymentFrqcy,Mapping!A:B,2,FALSE),A2556+1,""),"")</f>
        <v/>
      </c>
      <c r="B2557" s="58" t="str">
        <f t="shared" si="240"/>
        <v/>
      </c>
      <c r="C2557" s="59" t="str">
        <f t="shared" si="235"/>
        <v/>
      </c>
      <c r="D2557" s="60" t="str">
        <f t="shared" si="236"/>
        <v/>
      </c>
      <c r="E2557" s="61" t="str">
        <f>IF(A2557="","",InterestRate/VLOOKUP(PaymentFrqcy,Mapping!$A:$B,2,FALSE))</f>
        <v/>
      </c>
      <c r="F2557" s="62" t="str">
        <f>IF(A2557="","",PMT(E2557,Duration*VLOOKUP(PaymentFrqcy,Mapping!A:B,2,FALSE),LoanAmount,,VLOOKUP(PaymentsDue,Mapping!$A:$B,2,FALSE)))</f>
        <v/>
      </c>
      <c r="G2557" s="62" t="str">
        <f>IF(A2557="","",PPMT(E2557,A2557,Duration*VLOOKUP(PaymentFrqcy,Mapping!A:B,2,FALSE),LoanAmount,,VLOOKUP(PaymentsDue,Mapping!$A:$B,2,FALSE)))</f>
        <v/>
      </c>
      <c r="H2557" s="62" t="str">
        <f>IF(A2557="","",IPMT(E2557,A2557,Duration*VLOOKUP(PaymentFrqcy,Mapping!$A:$B,2,FALSE),LoanAmount,,VLOOKUP(PaymentsDue,Mapping!$A:$B,2,FALSE)))</f>
        <v/>
      </c>
      <c r="I2557" s="58" t="str">
        <f t="shared" si="237"/>
        <v/>
      </c>
      <c r="J2557" s="12" t="str">
        <f t="shared" si="238"/>
        <v/>
      </c>
      <c r="K2557" s="78" t="str">
        <f t="shared" si="239"/>
        <v/>
      </c>
    </row>
    <row r="2558" spans="1:11" x14ac:dyDescent="0.2">
      <c r="A2558" s="12" t="str">
        <f>IFERROR(IF(A2557+1&lt;=Duration*VLOOKUP(PaymentFrqcy,Mapping!A:B,2,FALSE),A2557+1,""),"")</f>
        <v/>
      </c>
      <c r="B2558" s="58" t="str">
        <f t="shared" si="240"/>
        <v/>
      </c>
      <c r="C2558" s="59" t="str">
        <f t="shared" si="235"/>
        <v/>
      </c>
      <c r="D2558" s="60" t="str">
        <f t="shared" si="236"/>
        <v/>
      </c>
      <c r="E2558" s="61" t="str">
        <f>IF(A2558="","",InterestRate/VLOOKUP(PaymentFrqcy,Mapping!$A:$B,2,FALSE))</f>
        <v/>
      </c>
      <c r="F2558" s="62" t="str">
        <f>IF(A2558="","",PMT(E2558,Duration*VLOOKUP(PaymentFrqcy,Mapping!A:B,2,FALSE),LoanAmount,,VLOOKUP(PaymentsDue,Mapping!$A:$B,2,FALSE)))</f>
        <v/>
      </c>
      <c r="G2558" s="62" t="str">
        <f>IF(A2558="","",PPMT(E2558,A2558,Duration*VLOOKUP(PaymentFrqcy,Mapping!A:B,2,FALSE),LoanAmount,,VLOOKUP(PaymentsDue,Mapping!$A:$B,2,FALSE)))</f>
        <v/>
      </c>
      <c r="H2558" s="62" t="str">
        <f>IF(A2558="","",IPMT(E2558,A2558,Duration*VLOOKUP(PaymentFrqcy,Mapping!$A:$B,2,FALSE),LoanAmount,,VLOOKUP(PaymentsDue,Mapping!$A:$B,2,FALSE)))</f>
        <v/>
      </c>
      <c r="I2558" s="58" t="str">
        <f t="shared" si="237"/>
        <v/>
      </c>
      <c r="J2558" s="12" t="str">
        <f t="shared" si="238"/>
        <v/>
      </c>
      <c r="K2558" s="78" t="str">
        <f t="shared" si="239"/>
        <v/>
      </c>
    </row>
    <row r="2559" spans="1:11" x14ac:dyDescent="0.2">
      <c r="A2559" s="12" t="str">
        <f>IFERROR(IF(A2558+1&lt;=Duration*VLOOKUP(PaymentFrqcy,Mapping!A:B,2,FALSE),A2558+1,""),"")</f>
        <v/>
      </c>
      <c r="B2559" s="58" t="str">
        <f t="shared" si="240"/>
        <v/>
      </c>
      <c r="C2559" s="59" t="str">
        <f t="shared" si="235"/>
        <v/>
      </c>
      <c r="D2559" s="60" t="str">
        <f t="shared" si="236"/>
        <v/>
      </c>
      <c r="E2559" s="61" t="str">
        <f>IF(A2559="","",InterestRate/VLOOKUP(PaymentFrqcy,Mapping!$A:$B,2,FALSE))</f>
        <v/>
      </c>
      <c r="F2559" s="62" t="str">
        <f>IF(A2559="","",PMT(E2559,Duration*VLOOKUP(PaymentFrqcy,Mapping!A:B,2,FALSE),LoanAmount,,VLOOKUP(PaymentsDue,Mapping!$A:$B,2,FALSE)))</f>
        <v/>
      </c>
      <c r="G2559" s="62" t="str">
        <f>IF(A2559="","",PPMT(E2559,A2559,Duration*VLOOKUP(PaymentFrqcy,Mapping!A:B,2,FALSE),LoanAmount,,VLOOKUP(PaymentsDue,Mapping!$A:$B,2,FALSE)))</f>
        <v/>
      </c>
      <c r="H2559" s="62" t="str">
        <f>IF(A2559="","",IPMT(E2559,A2559,Duration*VLOOKUP(PaymentFrqcy,Mapping!$A:$B,2,FALSE),LoanAmount,,VLOOKUP(PaymentsDue,Mapping!$A:$B,2,FALSE)))</f>
        <v/>
      </c>
      <c r="I2559" s="58" t="str">
        <f t="shared" si="237"/>
        <v/>
      </c>
      <c r="J2559" s="12" t="str">
        <f t="shared" si="238"/>
        <v/>
      </c>
      <c r="K2559" s="78" t="str">
        <f t="shared" si="239"/>
        <v/>
      </c>
    </row>
    <row r="2560" spans="1:11" x14ac:dyDescent="0.2">
      <c r="A2560" s="12" t="str">
        <f>IFERROR(IF(A2559+1&lt;=Duration*VLOOKUP(PaymentFrqcy,Mapping!A:B,2,FALSE),A2559+1,""),"")</f>
        <v/>
      </c>
      <c r="B2560" s="58" t="str">
        <f t="shared" si="240"/>
        <v/>
      </c>
      <c r="C2560" s="59" t="str">
        <f t="shared" si="235"/>
        <v/>
      </c>
      <c r="D2560" s="60" t="str">
        <f t="shared" si="236"/>
        <v/>
      </c>
      <c r="E2560" s="61" t="str">
        <f>IF(A2560="","",InterestRate/VLOOKUP(PaymentFrqcy,Mapping!$A:$B,2,FALSE))</f>
        <v/>
      </c>
      <c r="F2560" s="62" t="str">
        <f>IF(A2560="","",PMT(E2560,Duration*VLOOKUP(PaymentFrqcy,Mapping!A:B,2,FALSE),LoanAmount,,VLOOKUP(PaymentsDue,Mapping!$A:$B,2,FALSE)))</f>
        <v/>
      </c>
      <c r="G2560" s="62" t="str">
        <f>IF(A2560="","",PPMT(E2560,A2560,Duration*VLOOKUP(PaymentFrqcy,Mapping!A:B,2,FALSE),LoanAmount,,VLOOKUP(PaymentsDue,Mapping!$A:$B,2,FALSE)))</f>
        <v/>
      </c>
      <c r="H2560" s="62" t="str">
        <f>IF(A2560="","",IPMT(E2560,A2560,Duration*VLOOKUP(PaymentFrqcy,Mapping!$A:$B,2,FALSE),LoanAmount,,VLOOKUP(PaymentsDue,Mapping!$A:$B,2,FALSE)))</f>
        <v/>
      </c>
      <c r="I2560" s="58" t="str">
        <f t="shared" si="237"/>
        <v/>
      </c>
      <c r="J2560" s="12" t="str">
        <f t="shared" si="238"/>
        <v/>
      </c>
      <c r="K2560" s="78" t="str">
        <f t="shared" si="239"/>
        <v/>
      </c>
    </row>
    <row r="2561" spans="1:11" x14ac:dyDescent="0.2">
      <c r="A2561" s="12" t="str">
        <f>IFERROR(IF(A2560+1&lt;=Duration*VLOOKUP(PaymentFrqcy,Mapping!A:B,2,FALSE),A2560+1,""),"")</f>
        <v/>
      </c>
      <c r="B2561" s="58" t="str">
        <f t="shared" si="240"/>
        <v/>
      </c>
      <c r="C2561" s="59" t="str">
        <f t="shared" si="235"/>
        <v/>
      </c>
      <c r="D2561" s="60" t="str">
        <f t="shared" si="236"/>
        <v/>
      </c>
      <c r="E2561" s="61" t="str">
        <f>IF(A2561="","",InterestRate/VLOOKUP(PaymentFrqcy,Mapping!$A:$B,2,FALSE))</f>
        <v/>
      </c>
      <c r="F2561" s="62" t="str">
        <f>IF(A2561="","",PMT(E2561,Duration*VLOOKUP(PaymentFrqcy,Mapping!A:B,2,FALSE),LoanAmount,,VLOOKUP(PaymentsDue,Mapping!$A:$B,2,FALSE)))</f>
        <v/>
      </c>
      <c r="G2561" s="62" t="str">
        <f>IF(A2561="","",PPMT(E2561,A2561,Duration*VLOOKUP(PaymentFrqcy,Mapping!A:B,2,FALSE),LoanAmount,,VLOOKUP(PaymentsDue,Mapping!$A:$B,2,FALSE)))</f>
        <v/>
      </c>
      <c r="H2561" s="62" t="str">
        <f>IF(A2561="","",IPMT(E2561,A2561,Duration*VLOOKUP(PaymentFrqcy,Mapping!$A:$B,2,FALSE),LoanAmount,,VLOOKUP(PaymentsDue,Mapping!$A:$B,2,FALSE)))</f>
        <v/>
      </c>
      <c r="I2561" s="58" t="str">
        <f t="shared" si="237"/>
        <v/>
      </c>
      <c r="J2561" s="12" t="str">
        <f t="shared" si="238"/>
        <v/>
      </c>
      <c r="K2561" s="78" t="str">
        <f t="shared" si="239"/>
        <v/>
      </c>
    </row>
    <row r="2562" spans="1:11" x14ac:dyDescent="0.2">
      <c r="A2562" s="12" t="str">
        <f>IFERROR(IF(A2561+1&lt;=Duration*VLOOKUP(PaymentFrqcy,Mapping!A:B,2,FALSE),A2561+1,""),"")</f>
        <v/>
      </c>
      <c r="B2562" s="58" t="str">
        <f t="shared" si="240"/>
        <v/>
      </c>
      <c r="C2562" s="59" t="str">
        <f t="shared" si="235"/>
        <v/>
      </c>
      <c r="D2562" s="60" t="str">
        <f t="shared" si="236"/>
        <v/>
      </c>
      <c r="E2562" s="61" t="str">
        <f>IF(A2562="","",InterestRate/VLOOKUP(PaymentFrqcy,Mapping!$A:$B,2,FALSE))</f>
        <v/>
      </c>
      <c r="F2562" s="62" t="str">
        <f>IF(A2562="","",PMT(E2562,Duration*VLOOKUP(PaymentFrqcy,Mapping!A:B,2,FALSE),LoanAmount,,VLOOKUP(PaymentsDue,Mapping!$A:$B,2,FALSE)))</f>
        <v/>
      </c>
      <c r="G2562" s="62" t="str">
        <f>IF(A2562="","",PPMT(E2562,A2562,Duration*VLOOKUP(PaymentFrqcy,Mapping!A:B,2,FALSE),LoanAmount,,VLOOKUP(PaymentsDue,Mapping!$A:$B,2,FALSE)))</f>
        <v/>
      </c>
      <c r="H2562" s="62" t="str">
        <f>IF(A2562="","",IPMT(E2562,A2562,Duration*VLOOKUP(PaymentFrqcy,Mapping!$A:$B,2,FALSE),LoanAmount,,VLOOKUP(PaymentsDue,Mapping!$A:$B,2,FALSE)))</f>
        <v/>
      </c>
      <c r="I2562" s="58" t="str">
        <f t="shared" si="237"/>
        <v/>
      </c>
      <c r="J2562" s="12" t="str">
        <f t="shared" si="238"/>
        <v/>
      </c>
      <c r="K2562" s="78" t="str">
        <f t="shared" si="239"/>
        <v/>
      </c>
    </row>
    <row r="2563" spans="1:11" x14ac:dyDescent="0.2">
      <c r="A2563" s="12" t="str">
        <f>IFERROR(IF(A2562+1&lt;=Duration*VLOOKUP(PaymentFrqcy,Mapping!A:B,2,FALSE),A2562+1,""),"")</f>
        <v/>
      </c>
      <c r="B2563" s="58" t="str">
        <f t="shared" si="240"/>
        <v/>
      </c>
      <c r="C2563" s="59" t="str">
        <f t="shared" si="235"/>
        <v/>
      </c>
      <c r="D2563" s="60" t="str">
        <f t="shared" si="236"/>
        <v/>
      </c>
      <c r="E2563" s="61" t="str">
        <f>IF(A2563="","",InterestRate/VLOOKUP(PaymentFrqcy,Mapping!$A:$B,2,FALSE))</f>
        <v/>
      </c>
      <c r="F2563" s="62" t="str">
        <f>IF(A2563="","",PMT(E2563,Duration*VLOOKUP(PaymentFrqcy,Mapping!A:B,2,FALSE),LoanAmount,,VLOOKUP(PaymentsDue,Mapping!$A:$B,2,FALSE)))</f>
        <v/>
      </c>
      <c r="G2563" s="62" t="str">
        <f>IF(A2563="","",PPMT(E2563,A2563,Duration*VLOOKUP(PaymentFrqcy,Mapping!A:B,2,FALSE),LoanAmount,,VLOOKUP(PaymentsDue,Mapping!$A:$B,2,FALSE)))</f>
        <v/>
      </c>
      <c r="H2563" s="62" t="str">
        <f>IF(A2563="","",IPMT(E2563,A2563,Duration*VLOOKUP(PaymentFrqcy,Mapping!$A:$B,2,FALSE),LoanAmount,,VLOOKUP(PaymentsDue,Mapping!$A:$B,2,FALSE)))</f>
        <v/>
      </c>
      <c r="I2563" s="58" t="str">
        <f t="shared" si="237"/>
        <v/>
      </c>
      <c r="J2563" s="12" t="str">
        <f t="shared" si="238"/>
        <v/>
      </c>
      <c r="K2563" s="78" t="str">
        <f t="shared" si="239"/>
        <v/>
      </c>
    </row>
    <row r="2564" spans="1:11" x14ac:dyDescent="0.2">
      <c r="A2564" s="12" t="str">
        <f>IFERROR(IF(A2563+1&lt;=Duration*VLOOKUP(PaymentFrqcy,Mapping!A:B,2,FALSE),A2563+1,""),"")</f>
        <v/>
      </c>
      <c r="B2564" s="58" t="str">
        <f t="shared" si="240"/>
        <v/>
      </c>
      <c r="C2564" s="59" t="str">
        <f t="shared" si="235"/>
        <v/>
      </c>
      <c r="D2564" s="60" t="str">
        <f t="shared" si="236"/>
        <v/>
      </c>
      <c r="E2564" s="61" t="str">
        <f>IF(A2564="","",InterestRate/VLOOKUP(PaymentFrqcy,Mapping!$A:$B,2,FALSE))</f>
        <v/>
      </c>
      <c r="F2564" s="62" t="str">
        <f>IF(A2564="","",PMT(E2564,Duration*VLOOKUP(PaymentFrqcy,Mapping!A:B,2,FALSE),LoanAmount,,VLOOKUP(PaymentsDue,Mapping!$A:$B,2,FALSE)))</f>
        <v/>
      </c>
      <c r="G2564" s="62" t="str">
        <f>IF(A2564="","",PPMT(E2564,A2564,Duration*VLOOKUP(PaymentFrqcy,Mapping!A:B,2,FALSE),LoanAmount,,VLOOKUP(PaymentsDue,Mapping!$A:$B,2,FALSE)))</f>
        <v/>
      </c>
      <c r="H2564" s="62" t="str">
        <f>IF(A2564="","",IPMT(E2564,A2564,Duration*VLOOKUP(PaymentFrqcy,Mapping!$A:$B,2,FALSE),LoanAmount,,VLOOKUP(PaymentsDue,Mapping!$A:$B,2,FALSE)))</f>
        <v/>
      </c>
      <c r="I2564" s="58" t="str">
        <f t="shared" si="237"/>
        <v/>
      </c>
      <c r="J2564" s="12" t="str">
        <f t="shared" si="238"/>
        <v/>
      </c>
      <c r="K2564" s="78" t="str">
        <f t="shared" si="239"/>
        <v/>
      </c>
    </row>
    <row r="2565" spans="1:11" x14ac:dyDescent="0.2">
      <c r="A2565" s="12" t="str">
        <f>IFERROR(IF(A2564+1&lt;=Duration*VLOOKUP(PaymentFrqcy,Mapping!A:B,2,FALSE),A2564+1,""),"")</f>
        <v/>
      </c>
      <c r="B2565" s="58" t="str">
        <f t="shared" si="240"/>
        <v/>
      </c>
      <c r="C2565" s="59" t="str">
        <f t="shared" si="235"/>
        <v/>
      </c>
      <c r="D2565" s="60" t="str">
        <f t="shared" si="236"/>
        <v/>
      </c>
      <c r="E2565" s="61" t="str">
        <f>IF(A2565="","",InterestRate/VLOOKUP(PaymentFrqcy,Mapping!$A:$B,2,FALSE))</f>
        <v/>
      </c>
      <c r="F2565" s="62" t="str">
        <f>IF(A2565="","",PMT(E2565,Duration*VLOOKUP(PaymentFrqcy,Mapping!A:B,2,FALSE),LoanAmount,,VLOOKUP(PaymentsDue,Mapping!$A:$B,2,FALSE)))</f>
        <v/>
      </c>
      <c r="G2565" s="62" t="str">
        <f>IF(A2565="","",PPMT(E2565,A2565,Duration*VLOOKUP(PaymentFrqcy,Mapping!A:B,2,FALSE),LoanAmount,,VLOOKUP(PaymentsDue,Mapping!$A:$B,2,FALSE)))</f>
        <v/>
      </c>
      <c r="H2565" s="62" t="str">
        <f>IF(A2565="","",IPMT(E2565,A2565,Duration*VLOOKUP(PaymentFrqcy,Mapping!$A:$B,2,FALSE),LoanAmount,,VLOOKUP(PaymentsDue,Mapping!$A:$B,2,FALSE)))</f>
        <v/>
      </c>
      <c r="I2565" s="58" t="str">
        <f t="shared" si="237"/>
        <v/>
      </c>
      <c r="J2565" s="12" t="str">
        <f t="shared" si="238"/>
        <v/>
      </c>
      <c r="K2565" s="78" t="str">
        <f t="shared" si="239"/>
        <v/>
      </c>
    </row>
    <row r="2566" spans="1:11" x14ac:dyDescent="0.2">
      <c r="A2566" s="12" t="str">
        <f>IFERROR(IF(A2565+1&lt;=Duration*VLOOKUP(PaymentFrqcy,Mapping!A:B,2,FALSE),A2565+1,""),"")</f>
        <v/>
      </c>
      <c r="B2566" s="58" t="str">
        <f t="shared" si="240"/>
        <v/>
      </c>
      <c r="C2566" s="59" t="str">
        <f t="shared" si="235"/>
        <v/>
      </c>
      <c r="D2566" s="60" t="str">
        <f t="shared" si="236"/>
        <v/>
      </c>
      <c r="E2566" s="61" t="str">
        <f>IF(A2566="","",InterestRate/VLOOKUP(PaymentFrqcy,Mapping!$A:$B,2,FALSE))</f>
        <v/>
      </c>
      <c r="F2566" s="62" t="str">
        <f>IF(A2566="","",PMT(E2566,Duration*VLOOKUP(PaymentFrqcy,Mapping!A:B,2,FALSE),LoanAmount,,VLOOKUP(PaymentsDue,Mapping!$A:$B,2,FALSE)))</f>
        <v/>
      </c>
      <c r="G2566" s="62" t="str">
        <f>IF(A2566="","",PPMT(E2566,A2566,Duration*VLOOKUP(PaymentFrqcy,Mapping!A:B,2,FALSE),LoanAmount,,VLOOKUP(PaymentsDue,Mapping!$A:$B,2,FALSE)))</f>
        <v/>
      </c>
      <c r="H2566" s="62" t="str">
        <f>IF(A2566="","",IPMT(E2566,A2566,Duration*VLOOKUP(PaymentFrqcy,Mapping!$A:$B,2,FALSE),LoanAmount,,VLOOKUP(PaymentsDue,Mapping!$A:$B,2,FALSE)))</f>
        <v/>
      </c>
      <c r="I2566" s="58" t="str">
        <f t="shared" si="237"/>
        <v/>
      </c>
      <c r="J2566" s="12" t="str">
        <f t="shared" si="238"/>
        <v/>
      </c>
      <c r="K2566" s="78" t="str">
        <f t="shared" si="239"/>
        <v/>
      </c>
    </row>
    <row r="2567" spans="1:11" x14ac:dyDescent="0.2">
      <c r="A2567" s="12" t="str">
        <f>IFERROR(IF(A2566+1&lt;=Duration*VLOOKUP(PaymentFrqcy,Mapping!A:B,2,FALSE),A2566+1,""),"")</f>
        <v/>
      </c>
      <c r="B2567" s="58" t="str">
        <f t="shared" si="240"/>
        <v/>
      </c>
      <c r="C2567" s="59" t="str">
        <f t="shared" si="235"/>
        <v/>
      </c>
      <c r="D2567" s="60" t="str">
        <f t="shared" si="236"/>
        <v/>
      </c>
      <c r="E2567" s="61" t="str">
        <f>IF(A2567="","",InterestRate/VLOOKUP(PaymentFrqcy,Mapping!$A:$B,2,FALSE))</f>
        <v/>
      </c>
      <c r="F2567" s="62" t="str">
        <f>IF(A2567="","",PMT(E2567,Duration*VLOOKUP(PaymentFrqcy,Mapping!A:B,2,FALSE),LoanAmount,,VLOOKUP(PaymentsDue,Mapping!$A:$B,2,FALSE)))</f>
        <v/>
      </c>
      <c r="G2567" s="62" t="str">
        <f>IF(A2567="","",PPMT(E2567,A2567,Duration*VLOOKUP(PaymentFrqcy,Mapping!A:B,2,FALSE),LoanAmount,,VLOOKUP(PaymentsDue,Mapping!$A:$B,2,FALSE)))</f>
        <v/>
      </c>
      <c r="H2567" s="62" t="str">
        <f>IF(A2567="","",IPMT(E2567,A2567,Duration*VLOOKUP(PaymentFrqcy,Mapping!$A:$B,2,FALSE),LoanAmount,,VLOOKUP(PaymentsDue,Mapping!$A:$B,2,FALSE)))</f>
        <v/>
      </c>
      <c r="I2567" s="58" t="str">
        <f t="shared" si="237"/>
        <v/>
      </c>
      <c r="J2567" s="12" t="str">
        <f t="shared" si="238"/>
        <v/>
      </c>
      <c r="K2567" s="78" t="str">
        <f t="shared" si="239"/>
        <v/>
      </c>
    </row>
    <row r="2568" spans="1:11" x14ac:dyDescent="0.2">
      <c r="A2568" s="12" t="str">
        <f>IFERROR(IF(A2567+1&lt;=Duration*VLOOKUP(PaymentFrqcy,Mapping!A:B,2,FALSE),A2567+1,""),"")</f>
        <v/>
      </c>
      <c r="B2568" s="58" t="str">
        <f t="shared" si="240"/>
        <v/>
      </c>
      <c r="C2568" s="59" t="str">
        <f t="shared" si="235"/>
        <v/>
      </c>
      <c r="D2568" s="60" t="str">
        <f t="shared" si="236"/>
        <v/>
      </c>
      <c r="E2568" s="61" t="str">
        <f>IF(A2568="","",InterestRate/VLOOKUP(PaymentFrqcy,Mapping!$A:$B,2,FALSE))</f>
        <v/>
      </c>
      <c r="F2568" s="62" t="str">
        <f>IF(A2568="","",PMT(E2568,Duration*VLOOKUP(PaymentFrqcy,Mapping!A:B,2,FALSE),LoanAmount,,VLOOKUP(PaymentsDue,Mapping!$A:$B,2,FALSE)))</f>
        <v/>
      </c>
      <c r="G2568" s="62" t="str">
        <f>IF(A2568="","",PPMT(E2568,A2568,Duration*VLOOKUP(PaymentFrqcy,Mapping!A:B,2,FALSE),LoanAmount,,VLOOKUP(PaymentsDue,Mapping!$A:$B,2,FALSE)))</f>
        <v/>
      </c>
      <c r="H2568" s="62" t="str">
        <f>IF(A2568="","",IPMT(E2568,A2568,Duration*VLOOKUP(PaymentFrqcy,Mapping!$A:$B,2,FALSE),LoanAmount,,VLOOKUP(PaymentsDue,Mapping!$A:$B,2,FALSE)))</f>
        <v/>
      </c>
      <c r="I2568" s="58" t="str">
        <f t="shared" si="237"/>
        <v/>
      </c>
      <c r="J2568" s="12" t="str">
        <f t="shared" si="238"/>
        <v/>
      </c>
      <c r="K2568" s="78" t="str">
        <f t="shared" si="239"/>
        <v/>
      </c>
    </row>
    <row r="2569" spans="1:11" x14ac:dyDescent="0.2">
      <c r="A2569" s="12" t="str">
        <f>IFERROR(IF(A2568+1&lt;=Duration*VLOOKUP(PaymentFrqcy,Mapping!A:B,2,FALSE),A2568+1,""),"")</f>
        <v/>
      </c>
      <c r="B2569" s="58" t="str">
        <f t="shared" si="240"/>
        <v/>
      </c>
      <c r="C2569" s="59" t="str">
        <f t="shared" si="235"/>
        <v/>
      </c>
      <c r="D2569" s="60" t="str">
        <f t="shared" si="236"/>
        <v/>
      </c>
      <c r="E2569" s="61" t="str">
        <f>IF(A2569="","",InterestRate/VLOOKUP(PaymentFrqcy,Mapping!$A:$B,2,FALSE))</f>
        <v/>
      </c>
      <c r="F2569" s="62" t="str">
        <f>IF(A2569="","",PMT(E2569,Duration*VLOOKUP(PaymentFrqcy,Mapping!A:B,2,FALSE),LoanAmount,,VLOOKUP(PaymentsDue,Mapping!$A:$B,2,FALSE)))</f>
        <v/>
      </c>
      <c r="G2569" s="62" t="str">
        <f>IF(A2569="","",PPMT(E2569,A2569,Duration*VLOOKUP(PaymentFrqcy,Mapping!A:B,2,FALSE),LoanAmount,,VLOOKUP(PaymentsDue,Mapping!$A:$B,2,FALSE)))</f>
        <v/>
      </c>
      <c r="H2569" s="62" t="str">
        <f>IF(A2569="","",IPMT(E2569,A2569,Duration*VLOOKUP(PaymentFrqcy,Mapping!$A:$B,2,FALSE),LoanAmount,,VLOOKUP(PaymentsDue,Mapping!$A:$B,2,FALSE)))</f>
        <v/>
      </c>
      <c r="I2569" s="58" t="str">
        <f t="shared" si="237"/>
        <v/>
      </c>
      <c r="J2569" s="12" t="str">
        <f t="shared" si="238"/>
        <v/>
      </c>
      <c r="K2569" s="78" t="str">
        <f t="shared" si="239"/>
        <v/>
      </c>
    </row>
    <row r="2570" spans="1:11" x14ac:dyDescent="0.2">
      <c r="A2570" s="12" t="str">
        <f>IFERROR(IF(A2569+1&lt;=Duration*VLOOKUP(PaymentFrqcy,Mapping!A:B,2,FALSE),A2569+1,""),"")</f>
        <v/>
      </c>
      <c r="B2570" s="58" t="str">
        <f t="shared" si="240"/>
        <v/>
      </c>
      <c r="C2570" s="59" t="str">
        <f t="shared" si="235"/>
        <v/>
      </c>
      <c r="D2570" s="60" t="str">
        <f t="shared" si="236"/>
        <v/>
      </c>
      <c r="E2570" s="61" t="str">
        <f>IF(A2570="","",InterestRate/VLOOKUP(PaymentFrqcy,Mapping!$A:$B,2,FALSE))</f>
        <v/>
      </c>
      <c r="F2570" s="62" t="str">
        <f>IF(A2570="","",PMT(E2570,Duration*VLOOKUP(PaymentFrqcy,Mapping!A:B,2,FALSE),LoanAmount,,VLOOKUP(PaymentsDue,Mapping!$A:$B,2,FALSE)))</f>
        <v/>
      </c>
      <c r="G2570" s="62" t="str">
        <f>IF(A2570="","",PPMT(E2570,A2570,Duration*VLOOKUP(PaymentFrqcy,Mapping!A:B,2,FALSE),LoanAmount,,VLOOKUP(PaymentsDue,Mapping!$A:$B,2,FALSE)))</f>
        <v/>
      </c>
      <c r="H2570" s="62" t="str">
        <f>IF(A2570="","",IPMT(E2570,A2570,Duration*VLOOKUP(PaymentFrqcy,Mapping!$A:$B,2,FALSE),LoanAmount,,VLOOKUP(PaymentsDue,Mapping!$A:$B,2,FALSE)))</f>
        <v/>
      </c>
      <c r="I2570" s="58" t="str">
        <f t="shared" si="237"/>
        <v/>
      </c>
      <c r="J2570" s="12" t="str">
        <f t="shared" si="238"/>
        <v/>
      </c>
      <c r="K2570" s="78" t="str">
        <f t="shared" si="239"/>
        <v/>
      </c>
    </row>
    <row r="2571" spans="1:11" x14ac:dyDescent="0.2">
      <c r="A2571" s="12" t="str">
        <f>IFERROR(IF(A2570+1&lt;=Duration*VLOOKUP(PaymentFrqcy,Mapping!A:B,2,FALSE),A2570+1,""),"")</f>
        <v/>
      </c>
      <c r="B2571" s="58" t="str">
        <f t="shared" si="240"/>
        <v/>
      </c>
      <c r="C2571" s="59" t="str">
        <f t="shared" si="235"/>
        <v/>
      </c>
      <c r="D2571" s="60" t="str">
        <f t="shared" si="236"/>
        <v/>
      </c>
      <c r="E2571" s="61" t="str">
        <f>IF(A2571="","",InterestRate/VLOOKUP(PaymentFrqcy,Mapping!$A:$B,2,FALSE))</f>
        <v/>
      </c>
      <c r="F2571" s="62" t="str">
        <f>IF(A2571="","",PMT(E2571,Duration*VLOOKUP(PaymentFrqcy,Mapping!A:B,2,FALSE),LoanAmount,,VLOOKUP(PaymentsDue,Mapping!$A:$B,2,FALSE)))</f>
        <v/>
      </c>
      <c r="G2571" s="62" t="str">
        <f>IF(A2571="","",PPMT(E2571,A2571,Duration*VLOOKUP(PaymentFrqcy,Mapping!A:B,2,FALSE),LoanAmount,,VLOOKUP(PaymentsDue,Mapping!$A:$B,2,FALSE)))</f>
        <v/>
      </c>
      <c r="H2571" s="62" t="str">
        <f>IF(A2571="","",IPMT(E2571,A2571,Duration*VLOOKUP(PaymentFrqcy,Mapping!$A:$B,2,FALSE),LoanAmount,,VLOOKUP(PaymentsDue,Mapping!$A:$B,2,FALSE)))</f>
        <v/>
      </c>
      <c r="I2571" s="58" t="str">
        <f t="shared" si="237"/>
        <v/>
      </c>
      <c r="J2571" s="12" t="str">
        <f t="shared" si="238"/>
        <v/>
      </c>
      <c r="K2571" s="78" t="str">
        <f t="shared" si="239"/>
        <v/>
      </c>
    </row>
    <row r="2572" spans="1:11" x14ac:dyDescent="0.2">
      <c r="A2572" s="12" t="str">
        <f>IFERROR(IF(A2571+1&lt;=Duration*VLOOKUP(PaymentFrqcy,Mapping!A:B,2,FALSE),A2571+1,""),"")</f>
        <v/>
      </c>
      <c r="B2572" s="58" t="str">
        <f t="shared" si="240"/>
        <v/>
      </c>
      <c r="C2572" s="59" t="str">
        <f t="shared" si="235"/>
        <v/>
      </c>
      <c r="D2572" s="60" t="str">
        <f t="shared" si="236"/>
        <v/>
      </c>
      <c r="E2572" s="61" t="str">
        <f>IF(A2572="","",InterestRate/VLOOKUP(PaymentFrqcy,Mapping!$A:$B,2,FALSE))</f>
        <v/>
      </c>
      <c r="F2572" s="62" t="str">
        <f>IF(A2572="","",PMT(E2572,Duration*VLOOKUP(PaymentFrqcy,Mapping!A:B,2,FALSE),LoanAmount,,VLOOKUP(PaymentsDue,Mapping!$A:$B,2,FALSE)))</f>
        <v/>
      </c>
      <c r="G2572" s="62" t="str">
        <f>IF(A2572="","",PPMT(E2572,A2572,Duration*VLOOKUP(PaymentFrqcy,Mapping!A:B,2,FALSE),LoanAmount,,VLOOKUP(PaymentsDue,Mapping!$A:$B,2,FALSE)))</f>
        <v/>
      </c>
      <c r="H2572" s="62" t="str">
        <f>IF(A2572="","",IPMT(E2572,A2572,Duration*VLOOKUP(PaymentFrqcy,Mapping!$A:$B,2,FALSE),LoanAmount,,VLOOKUP(PaymentsDue,Mapping!$A:$B,2,FALSE)))</f>
        <v/>
      </c>
      <c r="I2572" s="58" t="str">
        <f t="shared" si="237"/>
        <v/>
      </c>
      <c r="J2572" s="12" t="str">
        <f t="shared" si="238"/>
        <v/>
      </c>
      <c r="K2572" s="78" t="str">
        <f t="shared" si="239"/>
        <v/>
      </c>
    </row>
    <row r="2573" spans="1:11" x14ac:dyDescent="0.2">
      <c r="A2573" s="12" t="str">
        <f>IFERROR(IF(A2572+1&lt;=Duration*VLOOKUP(PaymentFrqcy,Mapping!A:B,2,FALSE),A2572+1,""),"")</f>
        <v/>
      </c>
      <c r="B2573" s="58" t="str">
        <f t="shared" si="240"/>
        <v/>
      </c>
      <c r="C2573" s="59" t="str">
        <f t="shared" si="235"/>
        <v/>
      </c>
      <c r="D2573" s="60" t="str">
        <f t="shared" si="236"/>
        <v/>
      </c>
      <c r="E2573" s="61" t="str">
        <f>IF(A2573="","",InterestRate/VLOOKUP(PaymentFrqcy,Mapping!$A:$B,2,FALSE))</f>
        <v/>
      </c>
      <c r="F2573" s="62" t="str">
        <f>IF(A2573="","",PMT(E2573,Duration*VLOOKUP(PaymentFrqcy,Mapping!A:B,2,FALSE),LoanAmount,,VLOOKUP(PaymentsDue,Mapping!$A:$B,2,FALSE)))</f>
        <v/>
      </c>
      <c r="G2573" s="62" t="str">
        <f>IF(A2573="","",PPMT(E2573,A2573,Duration*VLOOKUP(PaymentFrqcy,Mapping!A:B,2,FALSE),LoanAmount,,VLOOKUP(PaymentsDue,Mapping!$A:$B,2,FALSE)))</f>
        <v/>
      </c>
      <c r="H2573" s="62" t="str">
        <f>IF(A2573="","",IPMT(E2573,A2573,Duration*VLOOKUP(PaymentFrqcy,Mapping!$A:$B,2,FALSE),LoanAmount,,VLOOKUP(PaymentsDue,Mapping!$A:$B,2,FALSE)))</f>
        <v/>
      </c>
      <c r="I2573" s="58" t="str">
        <f t="shared" si="237"/>
        <v/>
      </c>
      <c r="J2573" s="12" t="str">
        <f t="shared" si="238"/>
        <v/>
      </c>
      <c r="K2573" s="78" t="str">
        <f t="shared" si="239"/>
        <v/>
      </c>
    </row>
    <row r="2574" spans="1:11" x14ac:dyDescent="0.2">
      <c r="A2574" s="12" t="str">
        <f>IFERROR(IF(A2573+1&lt;=Duration*VLOOKUP(PaymentFrqcy,Mapping!A:B,2,FALSE),A2573+1,""),"")</f>
        <v/>
      </c>
      <c r="B2574" s="58" t="str">
        <f t="shared" si="240"/>
        <v/>
      </c>
      <c r="C2574" s="59" t="str">
        <f t="shared" si="235"/>
        <v/>
      </c>
      <c r="D2574" s="60" t="str">
        <f t="shared" si="236"/>
        <v/>
      </c>
      <c r="E2574" s="61" t="str">
        <f>IF(A2574="","",InterestRate/VLOOKUP(PaymentFrqcy,Mapping!$A:$B,2,FALSE))</f>
        <v/>
      </c>
      <c r="F2574" s="62" t="str">
        <f>IF(A2574="","",PMT(E2574,Duration*VLOOKUP(PaymentFrqcy,Mapping!A:B,2,FALSE),LoanAmount,,VLOOKUP(PaymentsDue,Mapping!$A:$B,2,FALSE)))</f>
        <v/>
      </c>
      <c r="G2574" s="62" t="str">
        <f>IF(A2574="","",PPMT(E2574,A2574,Duration*VLOOKUP(PaymentFrqcy,Mapping!A:B,2,FALSE),LoanAmount,,VLOOKUP(PaymentsDue,Mapping!$A:$B,2,FALSE)))</f>
        <v/>
      </c>
      <c r="H2574" s="62" t="str">
        <f>IF(A2574="","",IPMT(E2574,A2574,Duration*VLOOKUP(PaymentFrqcy,Mapping!$A:$B,2,FALSE),LoanAmount,,VLOOKUP(PaymentsDue,Mapping!$A:$B,2,FALSE)))</f>
        <v/>
      </c>
      <c r="I2574" s="58" t="str">
        <f t="shared" si="237"/>
        <v/>
      </c>
      <c r="J2574" s="12" t="str">
        <f t="shared" si="238"/>
        <v/>
      </c>
      <c r="K2574" s="78" t="str">
        <f t="shared" si="239"/>
        <v/>
      </c>
    </row>
    <row r="2575" spans="1:11" x14ac:dyDescent="0.2">
      <c r="A2575" s="12" t="str">
        <f>IFERROR(IF(A2574+1&lt;=Duration*VLOOKUP(PaymentFrqcy,Mapping!A:B,2,FALSE),A2574+1,""),"")</f>
        <v/>
      </c>
      <c r="B2575" s="58" t="str">
        <f t="shared" si="240"/>
        <v/>
      </c>
      <c r="C2575" s="59" t="str">
        <f t="shared" si="235"/>
        <v/>
      </c>
      <c r="D2575" s="60" t="str">
        <f t="shared" si="236"/>
        <v/>
      </c>
      <c r="E2575" s="61" t="str">
        <f>IF(A2575="","",InterestRate/VLOOKUP(PaymentFrqcy,Mapping!$A:$B,2,FALSE))</f>
        <v/>
      </c>
      <c r="F2575" s="62" t="str">
        <f>IF(A2575="","",PMT(E2575,Duration*VLOOKUP(PaymentFrqcy,Mapping!A:B,2,FALSE),LoanAmount,,VLOOKUP(PaymentsDue,Mapping!$A:$B,2,FALSE)))</f>
        <v/>
      </c>
      <c r="G2575" s="62" t="str">
        <f>IF(A2575="","",PPMT(E2575,A2575,Duration*VLOOKUP(PaymentFrqcy,Mapping!A:B,2,FALSE),LoanAmount,,VLOOKUP(PaymentsDue,Mapping!$A:$B,2,FALSE)))</f>
        <v/>
      </c>
      <c r="H2575" s="62" t="str">
        <f>IF(A2575="","",IPMT(E2575,A2575,Duration*VLOOKUP(PaymentFrqcy,Mapping!$A:$B,2,FALSE),LoanAmount,,VLOOKUP(PaymentsDue,Mapping!$A:$B,2,FALSE)))</f>
        <v/>
      </c>
      <c r="I2575" s="58" t="str">
        <f t="shared" si="237"/>
        <v/>
      </c>
      <c r="J2575" s="12" t="str">
        <f t="shared" si="238"/>
        <v/>
      </c>
      <c r="K2575" s="78" t="str">
        <f t="shared" si="239"/>
        <v/>
      </c>
    </row>
    <row r="2576" spans="1:11" x14ac:dyDescent="0.2">
      <c r="A2576" s="12" t="str">
        <f>IFERROR(IF(A2575+1&lt;=Duration*VLOOKUP(PaymentFrqcy,Mapping!A:B,2,FALSE),A2575+1,""),"")</f>
        <v/>
      </c>
      <c r="B2576" s="58" t="str">
        <f t="shared" si="240"/>
        <v/>
      </c>
      <c r="C2576" s="59" t="str">
        <f t="shared" si="235"/>
        <v/>
      </c>
      <c r="D2576" s="60" t="str">
        <f t="shared" si="236"/>
        <v/>
      </c>
      <c r="E2576" s="61" t="str">
        <f>IF(A2576="","",InterestRate/VLOOKUP(PaymentFrqcy,Mapping!$A:$B,2,FALSE))</f>
        <v/>
      </c>
      <c r="F2576" s="62" t="str">
        <f>IF(A2576="","",PMT(E2576,Duration*VLOOKUP(PaymentFrqcy,Mapping!A:B,2,FALSE),LoanAmount,,VLOOKUP(PaymentsDue,Mapping!$A:$B,2,FALSE)))</f>
        <v/>
      </c>
      <c r="G2576" s="62" t="str">
        <f>IF(A2576="","",PPMT(E2576,A2576,Duration*VLOOKUP(PaymentFrqcy,Mapping!A:B,2,FALSE),LoanAmount,,VLOOKUP(PaymentsDue,Mapping!$A:$B,2,FALSE)))</f>
        <v/>
      </c>
      <c r="H2576" s="62" t="str">
        <f>IF(A2576="","",IPMT(E2576,A2576,Duration*VLOOKUP(PaymentFrqcy,Mapping!$A:$B,2,FALSE),LoanAmount,,VLOOKUP(PaymentsDue,Mapping!$A:$B,2,FALSE)))</f>
        <v/>
      </c>
      <c r="I2576" s="58" t="str">
        <f t="shared" si="237"/>
        <v/>
      </c>
      <c r="J2576" s="12" t="str">
        <f t="shared" si="238"/>
        <v/>
      </c>
      <c r="K2576" s="78" t="str">
        <f t="shared" si="239"/>
        <v/>
      </c>
    </row>
    <row r="2577" spans="1:11" x14ac:dyDescent="0.2">
      <c r="A2577" s="12" t="str">
        <f>IFERROR(IF(A2576+1&lt;=Duration*VLOOKUP(PaymentFrqcy,Mapping!A:B,2,FALSE),A2576+1,""),"")</f>
        <v/>
      </c>
      <c r="B2577" s="58" t="str">
        <f t="shared" si="240"/>
        <v/>
      </c>
      <c r="C2577" s="59" t="str">
        <f t="shared" si="235"/>
        <v/>
      </c>
      <c r="D2577" s="60" t="str">
        <f t="shared" si="236"/>
        <v/>
      </c>
      <c r="E2577" s="61" t="str">
        <f>IF(A2577="","",InterestRate/VLOOKUP(PaymentFrqcy,Mapping!$A:$B,2,FALSE))</f>
        <v/>
      </c>
      <c r="F2577" s="62" t="str">
        <f>IF(A2577="","",PMT(E2577,Duration*VLOOKUP(PaymentFrqcy,Mapping!A:B,2,FALSE),LoanAmount,,VLOOKUP(PaymentsDue,Mapping!$A:$B,2,FALSE)))</f>
        <v/>
      </c>
      <c r="G2577" s="62" t="str">
        <f>IF(A2577="","",PPMT(E2577,A2577,Duration*VLOOKUP(PaymentFrqcy,Mapping!A:B,2,FALSE),LoanAmount,,VLOOKUP(PaymentsDue,Mapping!$A:$B,2,FALSE)))</f>
        <v/>
      </c>
      <c r="H2577" s="62" t="str">
        <f>IF(A2577="","",IPMT(E2577,A2577,Duration*VLOOKUP(PaymentFrqcy,Mapping!$A:$B,2,FALSE),LoanAmount,,VLOOKUP(PaymentsDue,Mapping!$A:$B,2,FALSE)))</f>
        <v/>
      </c>
      <c r="I2577" s="58" t="str">
        <f t="shared" si="237"/>
        <v/>
      </c>
      <c r="J2577" s="12" t="str">
        <f t="shared" si="238"/>
        <v/>
      </c>
      <c r="K2577" s="78" t="str">
        <f t="shared" si="239"/>
        <v/>
      </c>
    </row>
    <row r="2578" spans="1:11" x14ac:dyDescent="0.2">
      <c r="A2578" s="12" t="str">
        <f>IFERROR(IF(A2577+1&lt;=Duration*VLOOKUP(PaymentFrqcy,Mapping!A:B,2,FALSE),A2577+1,""),"")</f>
        <v/>
      </c>
      <c r="B2578" s="58" t="str">
        <f t="shared" si="240"/>
        <v/>
      </c>
      <c r="C2578" s="59" t="str">
        <f t="shared" si="235"/>
        <v/>
      </c>
      <c r="D2578" s="60" t="str">
        <f t="shared" si="236"/>
        <v/>
      </c>
      <c r="E2578" s="61" t="str">
        <f>IF(A2578="","",InterestRate/VLOOKUP(PaymentFrqcy,Mapping!$A:$B,2,FALSE))</f>
        <v/>
      </c>
      <c r="F2578" s="62" t="str">
        <f>IF(A2578="","",PMT(E2578,Duration*VLOOKUP(PaymentFrqcy,Mapping!A:B,2,FALSE),LoanAmount,,VLOOKUP(PaymentsDue,Mapping!$A:$B,2,FALSE)))</f>
        <v/>
      </c>
      <c r="G2578" s="62" t="str">
        <f>IF(A2578="","",PPMT(E2578,A2578,Duration*VLOOKUP(PaymentFrqcy,Mapping!A:B,2,FALSE),LoanAmount,,VLOOKUP(PaymentsDue,Mapping!$A:$B,2,FALSE)))</f>
        <v/>
      </c>
      <c r="H2578" s="62" t="str">
        <f>IF(A2578="","",IPMT(E2578,A2578,Duration*VLOOKUP(PaymentFrqcy,Mapping!$A:$B,2,FALSE),LoanAmount,,VLOOKUP(PaymentsDue,Mapping!$A:$B,2,FALSE)))</f>
        <v/>
      </c>
      <c r="I2578" s="58" t="str">
        <f t="shared" si="237"/>
        <v/>
      </c>
      <c r="J2578" s="12" t="str">
        <f t="shared" si="238"/>
        <v/>
      </c>
      <c r="K2578" s="78" t="str">
        <f t="shared" si="239"/>
        <v/>
      </c>
    </row>
    <row r="2579" spans="1:11" x14ac:dyDescent="0.2">
      <c r="A2579" s="12" t="str">
        <f>IFERROR(IF(A2578+1&lt;=Duration*VLOOKUP(PaymentFrqcy,Mapping!A:B,2,FALSE),A2578+1,""),"")</f>
        <v/>
      </c>
      <c r="B2579" s="58" t="str">
        <f t="shared" si="240"/>
        <v/>
      </c>
      <c r="C2579" s="59" t="str">
        <f t="shared" si="235"/>
        <v/>
      </c>
      <c r="D2579" s="60" t="str">
        <f t="shared" si="236"/>
        <v/>
      </c>
      <c r="E2579" s="61" t="str">
        <f>IF(A2579="","",InterestRate/VLOOKUP(PaymentFrqcy,Mapping!$A:$B,2,FALSE))</f>
        <v/>
      </c>
      <c r="F2579" s="62" t="str">
        <f>IF(A2579="","",PMT(E2579,Duration*VLOOKUP(PaymentFrqcy,Mapping!A:B,2,FALSE),LoanAmount,,VLOOKUP(PaymentsDue,Mapping!$A:$B,2,FALSE)))</f>
        <v/>
      </c>
      <c r="G2579" s="62" t="str">
        <f>IF(A2579="","",PPMT(E2579,A2579,Duration*VLOOKUP(PaymentFrqcy,Mapping!A:B,2,FALSE),LoanAmount,,VLOOKUP(PaymentsDue,Mapping!$A:$B,2,FALSE)))</f>
        <v/>
      </c>
      <c r="H2579" s="62" t="str">
        <f>IF(A2579="","",IPMT(E2579,A2579,Duration*VLOOKUP(PaymentFrqcy,Mapping!$A:$B,2,FALSE),LoanAmount,,VLOOKUP(PaymentsDue,Mapping!$A:$B,2,FALSE)))</f>
        <v/>
      </c>
      <c r="I2579" s="58" t="str">
        <f t="shared" si="237"/>
        <v/>
      </c>
      <c r="J2579" s="12" t="str">
        <f t="shared" si="238"/>
        <v/>
      </c>
      <c r="K2579" s="78" t="str">
        <f t="shared" si="239"/>
        <v/>
      </c>
    </row>
    <row r="2580" spans="1:11" x14ac:dyDescent="0.2">
      <c r="A2580" s="12" t="str">
        <f>IFERROR(IF(A2579+1&lt;=Duration*VLOOKUP(PaymentFrqcy,Mapping!A:B,2,FALSE),A2579+1,""),"")</f>
        <v/>
      </c>
      <c r="B2580" s="58" t="str">
        <f t="shared" si="240"/>
        <v/>
      </c>
      <c r="C2580" s="59" t="str">
        <f t="shared" si="235"/>
        <v/>
      </c>
      <c r="D2580" s="60" t="str">
        <f t="shared" si="236"/>
        <v/>
      </c>
      <c r="E2580" s="61" t="str">
        <f>IF(A2580="","",InterestRate/VLOOKUP(PaymentFrqcy,Mapping!$A:$B,2,FALSE))</f>
        <v/>
      </c>
      <c r="F2580" s="62" t="str">
        <f>IF(A2580="","",PMT(E2580,Duration*VLOOKUP(PaymentFrqcy,Mapping!A:B,2,FALSE),LoanAmount,,VLOOKUP(PaymentsDue,Mapping!$A:$B,2,FALSE)))</f>
        <v/>
      </c>
      <c r="G2580" s="62" t="str">
        <f>IF(A2580="","",PPMT(E2580,A2580,Duration*VLOOKUP(PaymentFrqcy,Mapping!A:B,2,FALSE),LoanAmount,,VLOOKUP(PaymentsDue,Mapping!$A:$B,2,FALSE)))</f>
        <v/>
      </c>
      <c r="H2580" s="62" t="str">
        <f>IF(A2580="","",IPMT(E2580,A2580,Duration*VLOOKUP(PaymentFrqcy,Mapping!$A:$B,2,FALSE),LoanAmount,,VLOOKUP(PaymentsDue,Mapping!$A:$B,2,FALSE)))</f>
        <v/>
      </c>
      <c r="I2580" s="58" t="str">
        <f t="shared" si="237"/>
        <v/>
      </c>
      <c r="J2580" s="12" t="str">
        <f t="shared" si="238"/>
        <v/>
      </c>
      <c r="K2580" s="78" t="str">
        <f t="shared" si="239"/>
        <v/>
      </c>
    </row>
    <row r="2581" spans="1:11" x14ac:dyDescent="0.2">
      <c r="A2581" s="12" t="str">
        <f>IFERROR(IF(A2580+1&lt;=Duration*VLOOKUP(PaymentFrqcy,Mapping!A:B,2,FALSE),A2580+1,""),"")</f>
        <v/>
      </c>
      <c r="B2581" s="58" t="str">
        <f t="shared" si="240"/>
        <v/>
      </c>
      <c r="C2581" s="59" t="str">
        <f t="shared" si="235"/>
        <v/>
      </c>
      <c r="D2581" s="60" t="str">
        <f t="shared" si="236"/>
        <v/>
      </c>
      <c r="E2581" s="61" t="str">
        <f>IF(A2581="","",InterestRate/VLOOKUP(PaymentFrqcy,Mapping!$A:$B,2,FALSE))</f>
        <v/>
      </c>
      <c r="F2581" s="62" t="str">
        <f>IF(A2581="","",PMT(E2581,Duration*VLOOKUP(PaymentFrqcy,Mapping!A:B,2,FALSE),LoanAmount,,VLOOKUP(PaymentsDue,Mapping!$A:$B,2,FALSE)))</f>
        <v/>
      </c>
      <c r="G2581" s="62" t="str">
        <f>IF(A2581="","",PPMT(E2581,A2581,Duration*VLOOKUP(PaymentFrqcy,Mapping!A:B,2,FALSE),LoanAmount,,VLOOKUP(PaymentsDue,Mapping!$A:$B,2,FALSE)))</f>
        <v/>
      </c>
      <c r="H2581" s="62" t="str">
        <f>IF(A2581="","",IPMT(E2581,A2581,Duration*VLOOKUP(PaymentFrqcy,Mapping!$A:$B,2,FALSE),LoanAmount,,VLOOKUP(PaymentsDue,Mapping!$A:$B,2,FALSE)))</f>
        <v/>
      </c>
      <c r="I2581" s="58" t="str">
        <f t="shared" si="237"/>
        <v/>
      </c>
      <c r="J2581" s="12" t="str">
        <f t="shared" si="238"/>
        <v/>
      </c>
      <c r="K2581" s="78" t="str">
        <f t="shared" si="239"/>
        <v/>
      </c>
    </row>
    <row r="2582" spans="1:11" x14ac:dyDescent="0.2">
      <c r="A2582" s="12" t="str">
        <f>IFERROR(IF(A2581+1&lt;=Duration*VLOOKUP(PaymentFrqcy,Mapping!A:B,2,FALSE),A2581+1,""),"")</f>
        <v/>
      </c>
      <c r="B2582" s="58" t="str">
        <f t="shared" si="240"/>
        <v/>
      </c>
      <c r="C2582" s="59" t="str">
        <f t="shared" si="235"/>
        <v/>
      </c>
      <c r="D2582" s="60" t="str">
        <f t="shared" si="236"/>
        <v/>
      </c>
      <c r="E2582" s="61" t="str">
        <f>IF(A2582="","",InterestRate/VLOOKUP(PaymentFrqcy,Mapping!$A:$B,2,FALSE))</f>
        <v/>
      </c>
      <c r="F2582" s="62" t="str">
        <f>IF(A2582="","",PMT(E2582,Duration*VLOOKUP(PaymentFrqcy,Mapping!A:B,2,FALSE),LoanAmount,,VLOOKUP(PaymentsDue,Mapping!$A:$B,2,FALSE)))</f>
        <v/>
      </c>
      <c r="G2582" s="62" t="str">
        <f>IF(A2582="","",PPMT(E2582,A2582,Duration*VLOOKUP(PaymentFrqcy,Mapping!A:B,2,FALSE),LoanAmount,,VLOOKUP(PaymentsDue,Mapping!$A:$B,2,FALSE)))</f>
        <v/>
      </c>
      <c r="H2582" s="62" t="str">
        <f>IF(A2582="","",IPMT(E2582,A2582,Duration*VLOOKUP(PaymentFrqcy,Mapping!$A:$B,2,FALSE),LoanAmount,,VLOOKUP(PaymentsDue,Mapping!$A:$B,2,FALSE)))</f>
        <v/>
      </c>
      <c r="I2582" s="58" t="str">
        <f t="shared" si="237"/>
        <v/>
      </c>
      <c r="J2582" s="12" t="str">
        <f t="shared" si="238"/>
        <v/>
      </c>
      <c r="K2582" s="78" t="str">
        <f t="shared" si="239"/>
        <v/>
      </c>
    </row>
    <row r="2583" spans="1:11" x14ac:dyDescent="0.2">
      <c r="A2583" s="12" t="str">
        <f>IFERROR(IF(A2582+1&lt;=Duration*VLOOKUP(PaymentFrqcy,Mapping!A:B,2,FALSE),A2582+1,""),"")</f>
        <v/>
      </c>
      <c r="B2583" s="58" t="str">
        <f t="shared" si="240"/>
        <v/>
      </c>
      <c r="C2583" s="59" t="str">
        <f t="shared" si="235"/>
        <v/>
      </c>
      <c r="D2583" s="60" t="str">
        <f t="shared" si="236"/>
        <v/>
      </c>
      <c r="E2583" s="61" t="str">
        <f>IF(A2583="","",InterestRate/VLOOKUP(PaymentFrqcy,Mapping!$A:$B,2,FALSE))</f>
        <v/>
      </c>
      <c r="F2583" s="62" t="str">
        <f>IF(A2583="","",PMT(E2583,Duration*VLOOKUP(PaymentFrqcy,Mapping!A:B,2,FALSE),LoanAmount,,VLOOKUP(PaymentsDue,Mapping!$A:$B,2,FALSE)))</f>
        <v/>
      </c>
      <c r="G2583" s="62" t="str">
        <f>IF(A2583="","",PPMT(E2583,A2583,Duration*VLOOKUP(PaymentFrqcy,Mapping!A:B,2,FALSE),LoanAmount,,VLOOKUP(PaymentsDue,Mapping!$A:$B,2,FALSE)))</f>
        <v/>
      </c>
      <c r="H2583" s="62" t="str">
        <f>IF(A2583="","",IPMT(E2583,A2583,Duration*VLOOKUP(PaymentFrqcy,Mapping!$A:$B,2,FALSE),LoanAmount,,VLOOKUP(PaymentsDue,Mapping!$A:$B,2,FALSE)))</f>
        <v/>
      </c>
      <c r="I2583" s="58" t="str">
        <f t="shared" si="237"/>
        <v/>
      </c>
      <c r="J2583" s="12" t="str">
        <f t="shared" si="238"/>
        <v/>
      </c>
      <c r="K2583" s="78" t="str">
        <f t="shared" si="239"/>
        <v/>
      </c>
    </row>
    <row r="2584" spans="1:11" x14ac:dyDescent="0.2">
      <c r="A2584" s="12" t="str">
        <f>IFERROR(IF(A2583+1&lt;=Duration*VLOOKUP(PaymentFrqcy,Mapping!A:B,2,FALSE),A2583+1,""),"")</f>
        <v/>
      </c>
      <c r="B2584" s="58" t="str">
        <f t="shared" si="240"/>
        <v/>
      </c>
      <c r="C2584" s="59" t="str">
        <f t="shared" si="235"/>
        <v/>
      </c>
      <c r="D2584" s="60" t="str">
        <f t="shared" si="236"/>
        <v/>
      </c>
      <c r="E2584" s="61" t="str">
        <f>IF(A2584="","",InterestRate/VLOOKUP(PaymentFrqcy,Mapping!$A:$B,2,FALSE))</f>
        <v/>
      </c>
      <c r="F2584" s="62" t="str">
        <f>IF(A2584="","",PMT(E2584,Duration*VLOOKUP(PaymentFrqcy,Mapping!A:B,2,FALSE),LoanAmount,,VLOOKUP(PaymentsDue,Mapping!$A:$B,2,FALSE)))</f>
        <v/>
      </c>
      <c r="G2584" s="62" t="str">
        <f>IF(A2584="","",PPMT(E2584,A2584,Duration*VLOOKUP(PaymentFrqcy,Mapping!A:B,2,FALSE),LoanAmount,,VLOOKUP(PaymentsDue,Mapping!$A:$B,2,FALSE)))</f>
        <v/>
      </c>
      <c r="H2584" s="62" t="str">
        <f>IF(A2584="","",IPMT(E2584,A2584,Duration*VLOOKUP(PaymentFrqcy,Mapping!$A:$B,2,FALSE),LoanAmount,,VLOOKUP(PaymentsDue,Mapping!$A:$B,2,FALSE)))</f>
        <v/>
      </c>
      <c r="I2584" s="58" t="str">
        <f t="shared" si="237"/>
        <v/>
      </c>
      <c r="J2584" s="12" t="str">
        <f t="shared" si="238"/>
        <v/>
      </c>
      <c r="K2584" s="78" t="str">
        <f t="shared" si="239"/>
        <v/>
      </c>
    </row>
    <row r="2585" spans="1:11" x14ac:dyDescent="0.2">
      <c r="A2585" s="12" t="str">
        <f>IFERROR(IF(A2584+1&lt;=Duration*VLOOKUP(PaymentFrqcy,Mapping!A:B,2,FALSE),A2584+1,""),"")</f>
        <v/>
      </c>
      <c r="B2585" s="58" t="str">
        <f t="shared" si="240"/>
        <v/>
      </c>
      <c r="C2585" s="59" t="str">
        <f t="shared" si="235"/>
        <v/>
      </c>
      <c r="D2585" s="60" t="str">
        <f t="shared" si="236"/>
        <v/>
      </c>
      <c r="E2585" s="61" t="str">
        <f>IF(A2585="","",InterestRate/VLOOKUP(PaymentFrqcy,Mapping!$A:$B,2,FALSE))</f>
        <v/>
      </c>
      <c r="F2585" s="62" t="str">
        <f>IF(A2585="","",PMT(E2585,Duration*VLOOKUP(PaymentFrqcy,Mapping!A:B,2,FALSE),LoanAmount,,VLOOKUP(PaymentsDue,Mapping!$A:$B,2,FALSE)))</f>
        <v/>
      </c>
      <c r="G2585" s="62" t="str">
        <f>IF(A2585="","",PPMT(E2585,A2585,Duration*VLOOKUP(PaymentFrqcy,Mapping!A:B,2,FALSE),LoanAmount,,VLOOKUP(PaymentsDue,Mapping!$A:$B,2,FALSE)))</f>
        <v/>
      </c>
      <c r="H2585" s="62" t="str">
        <f>IF(A2585="","",IPMT(E2585,A2585,Duration*VLOOKUP(PaymentFrqcy,Mapping!$A:$B,2,FALSE),LoanAmount,,VLOOKUP(PaymentsDue,Mapping!$A:$B,2,FALSE)))</f>
        <v/>
      </c>
      <c r="I2585" s="58" t="str">
        <f t="shared" si="237"/>
        <v/>
      </c>
      <c r="J2585" s="12" t="str">
        <f t="shared" si="238"/>
        <v/>
      </c>
      <c r="K2585" s="78" t="str">
        <f t="shared" si="239"/>
        <v/>
      </c>
    </row>
    <row r="2586" spans="1:11" x14ac:dyDescent="0.2">
      <c r="A2586" s="12" t="str">
        <f>IFERROR(IF(A2585+1&lt;=Duration*VLOOKUP(PaymentFrqcy,Mapping!A:B,2,FALSE),A2585+1,""),"")</f>
        <v/>
      </c>
      <c r="B2586" s="58" t="str">
        <f t="shared" si="240"/>
        <v/>
      </c>
      <c r="C2586" s="59" t="str">
        <f t="shared" si="235"/>
        <v/>
      </c>
      <c r="D2586" s="60" t="str">
        <f t="shared" si="236"/>
        <v/>
      </c>
      <c r="E2586" s="61" t="str">
        <f>IF(A2586="","",InterestRate/VLOOKUP(PaymentFrqcy,Mapping!$A:$B,2,FALSE))</f>
        <v/>
      </c>
      <c r="F2586" s="62" t="str">
        <f>IF(A2586="","",PMT(E2586,Duration*VLOOKUP(PaymentFrqcy,Mapping!A:B,2,FALSE),LoanAmount,,VLOOKUP(PaymentsDue,Mapping!$A:$B,2,FALSE)))</f>
        <v/>
      </c>
      <c r="G2586" s="62" t="str">
        <f>IF(A2586="","",PPMT(E2586,A2586,Duration*VLOOKUP(PaymentFrqcy,Mapping!A:B,2,FALSE),LoanAmount,,VLOOKUP(PaymentsDue,Mapping!$A:$B,2,FALSE)))</f>
        <v/>
      </c>
      <c r="H2586" s="62" t="str">
        <f>IF(A2586="","",IPMT(E2586,A2586,Duration*VLOOKUP(PaymentFrqcy,Mapping!$A:$B,2,FALSE),LoanAmount,,VLOOKUP(PaymentsDue,Mapping!$A:$B,2,FALSE)))</f>
        <v/>
      </c>
      <c r="I2586" s="58" t="str">
        <f t="shared" si="237"/>
        <v/>
      </c>
      <c r="J2586" s="12" t="str">
        <f t="shared" si="238"/>
        <v/>
      </c>
      <c r="K2586" s="78" t="str">
        <f t="shared" si="239"/>
        <v/>
      </c>
    </row>
    <row r="2587" spans="1:11" x14ac:dyDescent="0.2">
      <c r="A2587" s="12" t="str">
        <f>IFERROR(IF(A2586+1&lt;=Duration*VLOOKUP(PaymentFrqcy,Mapping!A:B,2,FALSE),A2586+1,""),"")</f>
        <v/>
      </c>
      <c r="B2587" s="58" t="str">
        <f t="shared" si="240"/>
        <v/>
      </c>
      <c r="C2587" s="59" t="str">
        <f t="shared" si="235"/>
        <v/>
      </c>
      <c r="D2587" s="60" t="str">
        <f t="shared" si="236"/>
        <v/>
      </c>
      <c r="E2587" s="61" t="str">
        <f>IF(A2587="","",InterestRate/VLOOKUP(PaymentFrqcy,Mapping!$A:$B,2,FALSE))</f>
        <v/>
      </c>
      <c r="F2587" s="62" t="str">
        <f>IF(A2587="","",PMT(E2587,Duration*VLOOKUP(PaymentFrqcy,Mapping!A:B,2,FALSE),LoanAmount,,VLOOKUP(PaymentsDue,Mapping!$A:$B,2,FALSE)))</f>
        <v/>
      </c>
      <c r="G2587" s="62" t="str">
        <f>IF(A2587="","",PPMT(E2587,A2587,Duration*VLOOKUP(PaymentFrqcy,Mapping!A:B,2,FALSE),LoanAmount,,VLOOKUP(PaymentsDue,Mapping!$A:$B,2,FALSE)))</f>
        <v/>
      </c>
      <c r="H2587" s="62" t="str">
        <f>IF(A2587="","",IPMT(E2587,A2587,Duration*VLOOKUP(PaymentFrqcy,Mapping!$A:$B,2,FALSE),LoanAmount,,VLOOKUP(PaymentsDue,Mapping!$A:$B,2,FALSE)))</f>
        <v/>
      </c>
      <c r="I2587" s="58" t="str">
        <f t="shared" si="237"/>
        <v/>
      </c>
      <c r="J2587" s="12" t="str">
        <f t="shared" si="238"/>
        <v/>
      </c>
      <c r="K2587" s="78" t="str">
        <f t="shared" si="239"/>
        <v/>
      </c>
    </row>
    <row r="2588" spans="1:11" x14ac:dyDescent="0.2">
      <c r="A2588" s="12" t="str">
        <f>IFERROR(IF(A2587+1&lt;=Duration*VLOOKUP(PaymentFrqcy,Mapping!A:B,2,FALSE),A2587+1,""),"")</f>
        <v/>
      </c>
      <c r="B2588" s="58" t="str">
        <f t="shared" si="240"/>
        <v/>
      </c>
      <c r="C2588" s="59" t="str">
        <f t="shared" si="235"/>
        <v/>
      </c>
      <c r="D2588" s="60" t="str">
        <f t="shared" si="236"/>
        <v/>
      </c>
      <c r="E2588" s="61" t="str">
        <f>IF(A2588="","",InterestRate/VLOOKUP(PaymentFrqcy,Mapping!$A:$B,2,FALSE))</f>
        <v/>
      </c>
      <c r="F2588" s="62" t="str">
        <f>IF(A2588="","",PMT(E2588,Duration*VLOOKUP(PaymentFrqcy,Mapping!A:B,2,FALSE),LoanAmount,,VLOOKUP(PaymentsDue,Mapping!$A:$B,2,FALSE)))</f>
        <v/>
      </c>
      <c r="G2588" s="62" t="str">
        <f>IF(A2588="","",PPMT(E2588,A2588,Duration*VLOOKUP(PaymentFrqcy,Mapping!A:B,2,FALSE),LoanAmount,,VLOOKUP(PaymentsDue,Mapping!$A:$B,2,FALSE)))</f>
        <v/>
      </c>
      <c r="H2588" s="62" t="str">
        <f>IF(A2588="","",IPMT(E2588,A2588,Duration*VLOOKUP(PaymentFrqcy,Mapping!$A:$B,2,FALSE),LoanAmount,,VLOOKUP(PaymentsDue,Mapping!$A:$B,2,FALSE)))</f>
        <v/>
      </c>
      <c r="I2588" s="58" t="str">
        <f t="shared" si="237"/>
        <v/>
      </c>
      <c r="J2588" s="12" t="str">
        <f t="shared" si="238"/>
        <v/>
      </c>
      <c r="K2588" s="78" t="str">
        <f t="shared" si="239"/>
        <v/>
      </c>
    </row>
    <row r="2589" spans="1:11" x14ac:dyDescent="0.2">
      <c r="A2589" s="12" t="str">
        <f>IFERROR(IF(A2588+1&lt;=Duration*VLOOKUP(PaymentFrqcy,Mapping!A:B,2,FALSE),A2588+1,""),"")</f>
        <v/>
      </c>
      <c r="B2589" s="58" t="str">
        <f t="shared" si="240"/>
        <v/>
      </c>
      <c r="C2589" s="59" t="str">
        <f t="shared" si="235"/>
        <v/>
      </c>
      <c r="D2589" s="60" t="str">
        <f t="shared" si="236"/>
        <v/>
      </c>
      <c r="E2589" s="61" t="str">
        <f>IF(A2589="","",InterestRate/VLOOKUP(PaymentFrqcy,Mapping!$A:$B,2,FALSE))</f>
        <v/>
      </c>
      <c r="F2589" s="62" t="str">
        <f>IF(A2589="","",PMT(E2589,Duration*VLOOKUP(PaymentFrqcy,Mapping!A:B,2,FALSE),LoanAmount,,VLOOKUP(PaymentsDue,Mapping!$A:$B,2,FALSE)))</f>
        <v/>
      </c>
      <c r="G2589" s="62" t="str">
        <f>IF(A2589="","",PPMT(E2589,A2589,Duration*VLOOKUP(PaymentFrqcy,Mapping!A:B,2,FALSE),LoanAmount,,VLOOKUP(PaymentsDue,Mapping!$A:$B,2,FALSE)))</f>
        <v/>
      </c>
      <c r="H2589" s="62" t="str">
        <f>IF(A2589="","",IPMT(E2589,A2589,Duration*VLOOKUP(PaymentFrqcy,Mapping!$A:$B,2,FALSE),LoanAmount,,VLOOKUP(PaymentsDue,Mapping!$A:$B,2,FALSE)))</f>
        <v/>
      </c>
      <c r="I2589" s="58" t="str">
        <f t="shared" si="237"/>
        <v/>
      </c>
      <c r="J2589" s="12" t="str">
        <f t="shared" si="238"/>
        <v/>
      </c>
      <c r="K2589" s="78" t="str">
        <f t="shared" si="239"/>
        <v/>
      </c>
    </row>
    <row r="2590" spans="1:11" x14ac:dyDescent="0.2">
      <c r="A2590" s="12" t="str">
        <f>IFERROR(IF(A2589+1&lt;=Duration*VLOOKUP(PaymentFrqcy,Mapping!A:B,2,FALSE),A2589+1,""),"")</f>
        <v/>
      </c>
      <c r="B2590" s="58" t="str">
        <f t="shared" si="240"/>
        <v/>
      </c>
      <c r="C2590" s="59" t="str">
        <f t="shared" si="235"/>
        <v/>
      </c>
      <c r="D2590" s="60" t="str">
        <f t="shared" si="236"/>
        <v/>
      </c>
      <c r="E2590" s="61" t="str">
        <f>IF(A2590="","",InterestRate/VLOOKUP(PaymentFrqcy,Mapping!$A:$B,2,FALSE))</f>
        <v/>
      </c>
      <c r="F2590" s="62" t="str">
        <f>IF(A2590="","",PMT(E2590,Duration*VLOOKUP(PaymentFrqcy,Mapping!A:B,2,FALSE),LoanAmount,,VLOOKUP(PaymentsDue,Mapping!$A:$B,2,FALSE)))</f>
        <v/>
      </c>
      <c r="G2590" s="62" t="str">
        <f>IF(A2590="","",PPMT(E2590,A2590,Duration*VLOOKUP(PaymentFrqcy,Mapping!A:B,2,FALSE),LoanAmount,,VLOOKUP(PaymentsDue,Mapping!$A:$B,2,FALSE)))</f>
        <v/>
      </c>
      <c r="H2590" s="62" t="str">
        <f>IF(A2590="","",IPMT(E2590,A2590,Duration*VLOOKUP(PaymentFrqcy,Mapping!$A:$B,2,FALSE),LoanAmount,,VLOOKUP(PaymentsDue,Mapping!$A:$B,2,FALSE)))</f>
        <v/>
      </c>
      <c r="I2590" s="58" t="str">
        <f t="shared" si="237"/>
        <v/>
      </c>
      <c r="J2590" s="12" t="str">
        <f t="shared" si="238"/>
        <v/>
      </c>
      <c r="K2590" s="78" t="str">
        <f t="shared" si="239"/>
        <v/>
      </c>
    </row>
    <row r="2591" spans="1:11" x14ac:dyDescent="0.2">
      <c r="A2591" s="12" t="str">
        <f>IFERROR(IF(A2590+1&lt;=Duration*VLOOKUP(PaymentFrqcy,Mapping!A:B,2,FALSE),A2590+1,""),"")</f>
        <v/>
      </c>
      <c r="B2591" s="58" t="str">
        <f t="shared" si="240"/>
        <v/>
      </c>
      <c r="C2591" s="59" t="str">
        <f t="shared" si="235"/>
        <v/>
      </c>
      <c r="D2591" s="60" t="str">
        <f t="shared" si="236"/>
        <v/>
      </c>
      <c r="E2591" s="61" t="str">
        <f>IF(A2591="","",InterestRate/VLOOKUP(PaymentFrqcy,Mapping!$A:$B,2,FALSE))</f>
        <v/>
      </c>
      <c r="F2591" s="62" t="str">
        <f>IF(A2591="","",PMT(E2591,Duration*VLOOKUP(PaymentFrqcy,Mapping!A:B,2,FALSE),LoanAmount,,VLOOKUP(PaymentsDue,Mapping!$A:$B,2,FALSE)))</f>
        <v/>
      </c>
      <c r="G2591" s="62" t="str">
        <f>IF(A2591="","",PPMT(E2591,A2591,Duration*VLOOKUP(PaymentFrqcy,Mapping!A:B,2,FALSE),LoanAmount,,VLOOKUP(PaymentsDue,Mapping!$A:$B,2,FALSE)))</f>
        <v/>
      </c>
      <c r="H2591" s="62" t="str">
        <f>IF(A2591="","",IPMT(E2591,A2591,Duration*VLOOKUP(PaymentFrqcy,Mapping!$A:$B,2,FALSE),LoanAmount,,VLOOKUP(PaymentsDue,Mapping!$A:$B,2,FALSE)))</f>
        <v/>
      </c>
      <c r="I2591" s="58" t="str">
        <f t="shared" si="237"/>
        <v/>
      </c>
      <c r="J2591" s="12" t="str">
        <f t="shared" si="238"/>
        <v/>
      </c>
      <c r="K2591" s="78" t="str">
        <f t="shared" si="239"/>
        <v/>
      </c>
    </row>
    <row r="2592" spans="1:11" x14ac:dyDescent="0.2">
      <c r="A2592" s="12" t="str">
        <f>IFERROR(IF(A2591+1&lt;=Duration*VLOOKUP(PaymentFrqcy,Mapping!A:B,2,FALSE),A2591+1,""),"")</f>
        <v/>
      </c>
      <c r="B2592" s="58" t="str">
        <f t="shared" si="240"/>
        <v/>
      </c>
      <c r="C2592" s="59" t="str">
        <f t="shared" si="235"/>
        <v/>
      </c>
      <c r="D2592" s="60" t="str">
        <f t="shared" si="236"/>
        <v/>
      </c>
      <c r="E2592" s="61" t="str">
        <f>IF(A2592="","",InterestRate/VLOOKUP(PaymentFrqcy,Mapping!$A:$B,2,FALSE))</f>
        <v/>
      </c>
      <c r="F2592" s="62" t="str">
        <f>IF(A2592="","",PMT(E2592,Duration*VLOOKUP(PaymentFrqcy,Mapping!A:B,2,FALSE),LoanAmount,,VLOOKUP(PaymentsDue,Mapping!$A:$B,2,FALSE)))</f>
        <v/>
      </c>
      <c r="G2592" s="62" t="str">
        <f>IF(A2592="","",PPMT(E2592,A2592,Duration*VLOOKUP(PaymentFrqcy,Mapping!A:B,2,FALSE),LoanAmount,,VLOOKUP(PaymentsDue,Mapping!$A:$B,2,FALSE)))</f>
        <v/>
      </c>
      <c r="H2592" s="62" t="str">
        <f>IF(A2592="","",IPMT(E2592,A2592,Duration*VLOOKUP(PaymentFrqcy,Mapping!$A:$B,2,FALSE),LoanAmount,,VLOOKUP(PaymentsDue,Mapping!$A:$B,2,FALSE)))</f>
        <v/>
      </c>
      <c r="I2592" s="58" t="str">
        <f t="shared" si="237"/>
        <v/>
      </c>
      <c r="J2592" s="12" t="str">
        <f t="shared" si="238"/>
        <v/>
      </c>
      <c r="K2592" s="78" t="str">
        <f t="shared" si="239"/>
        <v/>
      </c>
    </row>
    <row r="2593" spans="1:11" x14ac:dyDescent="0.2">
      <c r="A2593" s="12" t="str">
        <f>IFERROR(IF(A2592+1&lt;=Duration*VLOOKUP(PaymentFrqcy,Mapping!A:B,2,FALSE),A2592+1,""),"")</f>
        <v/>
      </c>
      <c r="B2593" s="58" t="str">
        <f t="shared" si="240"/>
        <v/>
      </c>
      <c r="C2593" s="59" t="str">
        <f t="shared" si="235"/>
        <v/>
      </c>
      <c r="D2593" s="60" t="str">
        <f t="shared" si="236"/>
        <v/>
      </c>
      <c r="E2593" s="61" t="str">
        <f>IF(A2593="","",InterestRate/VLOOKUP(PaymentFrqcy,Mapping!$A:$B,2,FALSE))</f>
        <v/>
      </c>
      <c r="F2593" s="62" t="str">
        <f>IF(A2593="","",PMT(E2593,Duration*VLOOKUP(PaymentFrqcy,Mapping!A:B,2,FALSE),LoanAmount,,VLOOKUP(PaymentsDue,Mapping!$A:$B,2,FALSE)))</f>
        <v/>
      </c>
      <c r="G2593" s="62" t="str">
        <f>IF(A2593="","",PPMT(E2593,A2593,Duration*VLOOKUP(PaymentFrqcy,Mapping!A:B,2,FALSE),LoanAmount,,VLOOKUP(PaymentsDue,Mapping!$A:$B,2,FALSE)))</f>
        <v/>
      </c>
      <c r="H2593" s="62" t="str">
        <f>IF(A2593="","",IPMT(E2593,A2593,Duration*VLOOKUP(PaymentFrqcy,Mapping!$A:$B,2,FALSE),LoanAmount,,VLOOKUP(PaymentsDue,Mapping!$A:$B,2,FALSE)))</f>
        <v/>
      </c>
      <c r="I2593" s="58" t="str">
        <f t="shared" si="237"/>
        <v/>
      </c>
      <c r="J2593" s="12" t="str">
        <f t="shared" si="238"/>
        <v/>
      </c>
      <c r="K2593" s="78" t="str">
        <f t="shared" si="239"/>
        <v/>
      </c>
    </row>
    <row r="2594" spans="1:11" x14ac:dyDescent="0.2">
      <c r="A2594" s="12" t="str">
        <f>IFERROR(IF(A2593+1&lt;=Duration*VLOOKUP(PaymentFrqcy,Mapping!A:B,2,FALSE),A2593+1,""),"")</f>
        <v/>
      </c>
      <c r="B2594" s="58" t="str">
        <f t="shared" si="240"/>
        <v/>
      </c>
      <c r="C2594" s="59" t="str">
        <f t="shared" si="235"/>
        <v/>
      </c>
      <c r="D2594" s="60" t="str">
        <f t="shared" si="236"/>
        <v/>
      </c>
      <c r="E2594" s="61" t="str">
        <f>IF(A2594="","",InterestRate/VLOOKUP(PaymentFrqcy,Mapping!$A:$B,2,FALSE))</f>
        <v/>
      </c>
      <c r="F2594" s="62" t="str">
        <f>IF(A2594="","",PMT(E2594,Duration*VLOOKUP(PaymentFrqcy,Mapping!A:B,2,FALSE),LoanAmount,,VLOOKUP(PaymentsDue,Mapping!$A:$B,2,FALSE)))</f>
        <v/>
      </c>
      <c r="G2594" s="62" t="str">
        <f>IF(A2594="","",PPMT(E2594,A2594,Duration*VLOOKUP(PaymentFrqcy,Mapping!A:B,2,FALSE),LoanAmount,,VLOOKUP(PaymentsDue,Mapping!$A:$B,2,FALSE)))</f>
        <v/>
      </c>
      <c r="H2594" s="62" t="str">
        <f>IF(A2594="","",IPMT(E2594,A2594,Duration*VLOOKUP(PaymentFrqcy,Mapping!$A:$B,2,FALSE),LoanAmount,,VLOOKUP(PaymentsDue,Mapping!$A:$B,2,FALSE)))</f>
        <v/>
      </c>
      <c r="I2594" s="58" t="str">
        <f t="shared" si="237"/>
        <v/>
      </c>
      <c r="J2594" s="12" t="str">
        <f t="shared" si="238"/>
        <v/>
      </c>
      <c r="K2594" s="78" t="str">
        <f t="shared" si="239"/>
        <v/>
      </c>
    </row>
    <row r="2595" spans="1:11" x14ac:dyDescent="0.2">
      <c r="A2595" s="12" t="str">
        <f>IFERROR(IF(A2594+1&lt;=Duration*VLOOKUP(PaymentFrqcy,Mapping!A:B,2,FALSE),A2594+1,""),"")</f>
        <v/>
      </c>
      <c r="B2595" s="58" t="str">
        <f t="shared" si="240"/>
        <v/>
      </c>
      <c r="C2595" s="59" t="str">
        <f t="shared" si="235"/>
        <v/>
      </c>
      <c r="D2595" s="60" t="str">
        <f t="shared" si="236"/>
        <v/>
      </c>
      <c r="E2595" s="61" t="str">
        <f>IF(A2595="","",InterestRate/VLOOKUP(PaymentFrqcy,Mapping!$A:$B,2,FALSE))</f>
        <v/>
      </c>
      <c r="F2595" s="62" t="str">
        <f>IF(A2595="","",PMT(E2595,Duration*VLOOKUP(PaymentFrqcy,Mapping!A:B,2,FALSE),LoanAmount,,VLOOKUP(PaymentsDue,Mapping!$A:$B,2,FALSE)))</f>
        <v/>
      </c>
      <c r="G2595" s="62" t="str">
        <f>IF(A2595="","",PPMT(E2595,A2595,Duration*VLOOKUP(PaymentFrqcy,Mapping!A:B,2,FALSE),LoanAmount,,VLOOKUP(PaymentsDue,Mapping!$A:$B,2,FALSE)))</f>
        <v/>
      </c>
      <c r="H2595" s="62" t="str">
        <f>IF(A2595="","",IPMT(E2595,A2595,Duration*VLOOKUP(PaymentFrqcy,Mapping!$A:$B,2,FALSE),LoanAmount,,VLOOKUP(PaymentsDue,Mapping!$A:$B,2,FALSE)))</f>
        <v/>
      </c>
      <c r="I2595" s="58" t="str">
        <f t="shared" si="237"/>
        <v/>
      </c>
      <c r="J2595" s="12" t="str">
        <f t="shared" si="238"/>
        <v/>
      </c>
      <c r="K2595" s="78" t="str">
        <f t="shared" si="239"/>
        <v/>
      </c>
    </row>
    <row r="2596" spans="1:11" x14ac:dyDescent="0.2">
      <c r="A2596" s="12" t="str">
        <f>IFERROR(IF(A2595+1&lt;=Duration*VLOOKUP(PaymentFrqcy,Mapping!A:B,2,FALSE),A2595+1,""),"")</f>
        <v/>
      </c>
      <c r="B2596" s="58" t="str">
        <f t="shared" si="240"/>
        <v/>
      </c>
      <c r="C2596" s="59" t="str">
        <f t="shared" si="235"/>
        <v/>
      </c>
      <c r="D2596" s="60" t="str">
        <f t="shared" si="236"/>
        <v/>
      </c>
      <c r="E2596" s="61" t="str">
        <f>IF(A2596="","",InterestRate/VLOOKUP(PaymentFrqcy,Mapping!$A:$B,2,FALSE))</f>
        <v/>
      </c>
      <c r="F2596" s="62" t="str">
        <f>IF(A2596="","",PMT(E2596,Duration*VLOOKUP(PaymentFrqcy,Mapping!A:B,2,FALSE),LoanAmount,,VLOOKUP(PaymentsDue,Mapping!$A:$B,2,FALSE)))</f>
        <v/>
      </c>
      <c r="G2596" s="62" t="str">
        <f>IF(A2596="","",PPMT(E2596,A2596,Duration*VLOOKUP(PaymentFrqcy,Mapping!A:B,2,FALSE),LoanAmount,,VLOOKUP(PaymentsDue,Mapping!$A:$B,2,FALSE)))</f>
        <v/>
      </c>
      <c r="H2596" s="62" t="str">
        <f>IF(A2596="","",IPMT(E2596,A2596,Duration*VLOOKUP(PaymentFrqcy,Mapping!$A:$B,2,FALSE),LoanAmount,,VLOOKUP(PaymentsDue,Mapping!$A:$B,2,FALSE)))</f>
        <v/>
      </c>
      <c r="I2596" s="58" t="str">
        <f t="shared" si="237"/>
        <v/>
      </c>
      <c r="J2596" s="12" t="str">
        <f t="shared" si="238"/>
        <v/>
      </c>
      <c r="K2596" s="78" t="str">
        <f t="shared" si="239"/>
        <v/>
      </c>
    </row>
    <row r="2597" spans="1:11" x14ac:dyDescent="0.2">
      <c r="A2597" s="12" t="str">
        <f>IFERROR(IF(A2596+1&lt;=Duration*VLOOKUP(PaymentFrqcy,Mapping!A:B,2,FALSE),A2596+1,""),"")</f>
        <v/>
      </c>
      <c r="B2597" s="58" t="str">
        <f t="shared" si="240"/>
        <v/>
      </c>
      <c r="C2597" s="59" t="str">
        <f t="shared" si="235"/>
        <v/>
      </c>
      <c r="D2597" s="60" t="str">
        <f t="shared" si="236"/>
        <v/>
      </c>
      <c r="E2597" s="61" t="str">
        <f>IF(A2597="","",InterestRate/VLOOKUP(PaymentFrqcy,Mapping!$A:$B,2,FALSE))</f>
        <v/>
      </c>
      <c r="F2597" s="62" t="str">
        <f>IF(A2597="","",PMT(E2597,Duration*VLOOKUP(PaymentFrqcy,Mapping!A:B,2,FALSE),LoanAmount,,VLOOKUP(PaymentsDue,Mapping!$A:$B,2,FALSE)))</f>
        <v/>
      </c>
      <c r="G2597" s="62" t="str">
        <f>IF(A2597="","",PPMT(E2597,A2597,Duration*VLOOKUP(PaymentFrqcy,Mapping!A:B,2,FALSE),LoanAmount,,VLOOKUP(PaymentsDue,Mapping!$A:$B,2,FALSE)))</f>
        <v/>
      </c>
      <c r="H2597" s="62" t="str">
        <f>IF(A2597="","",IPMT(E2597,A2597,Duration*VLOOKUP(PaymentFrqcy,Mapping!$A:$B,2,FALSE),LoanAmount,,VLOOKUP(PaymentsDue,Mapping!$A:$B,2,FALSE)))</f>
        <v/>
      </c>
      <c r="I2597" s="58" t="str">
        <f t="shared" si="237"/>
        <v/>
      </c>
      <c r="J2597" s="12" t="str">
        <f t="shared" si="238"/>
        <v/>
      </c>
      <c r="K2597" s="78" t="str">
        <f t="shared" si="239"/>
        <v/>
      </c>
    </row>
    <row r="2598" spans="1:11" x14ac:dyDescent="0.2">
      <c r="A2598" s="12" t="str">
        <f>IFERROR(IF(A2597+1&lt;=Duration*VLOOKUP(PaymentFrqcy,Mapping!A:B,2,FALSE),A2597+1,""),"")</f>
        <v/>
      </c>
      <c r="B2598" s="58" t="str">
        <f t="shared" si="240"/>
        <v/>
      </c>
      <c r="C2598" s="59" t="str">
        <f t="shared" si="235"/>
        <v/>
      </c>
      <c r="D2598" s="60" t="str">
        <f t="shared" si="236"/>
        <v/>
      </c>
      <c r="E2598" s="61" t="str">
        <f>IF(A2598="","",InterestRate/VLOOKUP(PaymentFrqcy,Mapping!$A:$B,2,FALSE))</f>
        <v/>
      </c>
      <c r="F2598" s="62" t="str">
        <f>IF(A2598="","",PMT(E2598,Duration*VLOOKUP(PaymentFrqcy,Mapping!A:B,2,FALSE),LoanAmount,,VLOOKUP(PaymentsDue,Mapping!$A:$B,2,FALSE)))</f>
        <v/>
      </c>
      <c r="G2598" s="62" t="str">
        <f>IF(A2598="","",PPMT(E2598,A2598,Duration*VLOOKUP(PaymentFrqcy,Mapping!A:B,2,FALSE),LoanAmount,,VLOOKUP(PaymentsDue,Mapping!$A:$B,2,FALSE)))</f>
        <v/>
      </c>
      <c r="H2598" s="62" t="str">
        <f>IF(A2598="","",IPMT(E2598,A2598,Duration*VLOOKUP(PaymentFrqcy,Mapping!$A:$B,2,FALSE),LoanAmount,,VLOOKUP(PaymentsDue,Mapping!$A:$B,2,FALSE)))</f>
        <v/>
      </c>
      <c r="I2598" s="58" t="str">
        <f t="shared" si="237"/>
        <v/>
      </c>
      <c r="J2598" s="12" t="str">
        <f t="shared" si="238"/>
        <v/>
      </c>
      <c r="K2598" s="78" t="str">
        <f t="shared" si="239"/>
        <v/>
      </c>
    </row>
    <row r="2599" spans="1:11" x14ac:dyDescent="0.2">
      <c r="A2599" s="12" t="str">
        <f>IFERROR(IF(A2598+1&lt;=Duration*VLOOKUP(PaymentFrqcy,Mapping!A:B,2,FALSE),A2598+1,""),"")</f>
        <v/>
      </c>
      <c r="B2599" s="58" t="str">
        <f t="shared" si="240"/>
        <v/>
      </c>
      <c r="C2599" s="59" t="str">
        <f t="shared" si="235"/>
        <v/>
      </c>
      <c r="D2599" s="60" t="str">
        <f t="shared" si="236"/>
        <v/>
      </c>
      <c r="E2599" s="61" t="str">
        <f>IF(A2599="","",InterestRate/VLOOKUP(PaymentFrqcy,Mapping!$A:$B,2,FALSE))</f>
        <v/>
      </c>
      <c r="F2599" s="62" t="str">
        <f>IF(A2599="","",PMT(E2599,Duration*VLOOKUP(PaymentFrqcy,Mapping!A:B,2,FALSE),LoanAmount,,VLOOKUP(PaymentsDue,Mapping!$A:$B,2,FALSE)))</f>
        <v/>
      </c>
      <c r="G2599" s="62" t="str">
        <f>IF(A2599="","",PPMT(E2599,A2599,Duration*VLOOKUP(PaymentFrqcy,Mapping!A:B,2,FALSE),LoanAmount,,VLOOKUP(PaymentsDue,Mapping!$A:$B,2,FALSE)))</f>
        <v/>
      </c>
      <c r="H2599" s="62" t="str">
        <f>IF(A2599="","",IPMT(E2599,A2599,Duration*VLOOKUP(PaymentFrqcy,Mapping!$A:$B,2,FALSE),LoanAmount,,VLOOKUP(PaymentsDue,Mapping!$A:$B,2,FALSE)))</f>
        <v/>
      </c>
      <c r="I2599" s="58" t="str">
        <f t="shared" si="237"/>
        <v/>
      </c>
      <c r="J2599" s="12" t="str">
        <f t="shared" si="238"/>
        <v/>
      </c>
      <c r="K2599" s="78" t="str">
        <f t="shared" si="239"/>
        <v/>
      </c>
    </row>
    <row r="2600" spans="1:11" x14ac:dyDescent="0.2">
      <c r="A2600" s="12" t="str">
        <f>IFERROR(IF(A2599+1&lt;=Duration*VLOOKUP(PaymentFrqcy,Mapping!A:B,2,FALSE),A2599+1,""),"")</f>
        <v/>
      </c>
      <c r="B2600" s="58" t="str">
        <f t="shared" si="240"/>
        <v/>
      </c>
      <c r="C2600" s="59" t="str">
        <f t="shared" si="235"/>
        <v/>
      </c>
      <c r="D2600" s="60" t="str">
        <f t="shared" si="236"/>
        <v/>
      </c>
      <c r="E2600" s="61" t="str">
        <f>IF(A2600="","",InterestRate/VLOOKUP(PaymentFrqcy,Mapping!$A:$B,2,FALSE))</f>
        <v/>
      </c>
      <c r="F2600" s="62" t="str">
        <f>IF(A2600="","",PMT(E2600,Duration*VLOOKUP(PaymentFrqcy,Mapping!A:B,2,FALSE),LoanAmount,,VLOOKUP(PaymentsDue,Mapping!$A:$B,2,FALSE)))</f>
        <v/>
      </c>
      <c r="G2600" s="62" t="str">
        <f>IF(A2600="","",PPMT(E2600,A2600,Duration*VLOOKUP(PaymentFrqcy,Mapping!A:B,2,FALSE),LoanAmount,,VLOOKUP(PaymentsDue,Mapping!$A:$B,2,FALSE)))</f>
        <v/>
      </c>
      <c r="H2600" s="62" t="str">
        <f>IF(A2600="","",IPMT(E2600,A2600,Duration*VLOOKUP(PaymentFrqcy,Mapping!$A:$B,2,FALSE),LoanAmount,,VLOOKUP(PaymentsDue,Mapping!$A:$B,2,FALSE)))</f>
        <v/>
      </c>
      <c r="I2600" s="58" t="str">
        <f t="shared" si="237"/>
        <v/>
      </c>
      <c r="J2600" s="12" t="str">
        <f t="shared" si="238"/>
        <v/>
      </c>
      <c r="K2600" s="78" t="str">
        <f t="shared" si="239"/>
        <v/>
      </c>
    </row>
    <row r="2601" spans="1:11" x14ac:dyDescent="0.2">
      <c r="A2601" s="12" t="str">
        <f>IFERROR(IF(A2600+1&lt;=Duration*VLOOKUP(PaymentFrqcy,Mapping!A:B,2,FALSE),A2600+1,""),"")</f>
        <v/>
      </c>
      <c r="B2601" s="58" t="str">
        <f t="shared" si="240"/>
        <v/>
      </c>
      <c r="C2601" s="59" t="str">
        <f t="shared" si="235"/>
        <v/>
      </c>
      <c r="D2601" s="60" t="str">
        <f t="shared" si="236"/>
        <v/>
      </c>
      <c r="E2601" s="61" t="str">
        <f>IF(A2601="","",InterestRate/VLOOKUP(PaymentFrqcy,Mapping!$A:$B,2,FALSE))</f>
        <v/>
      </c>
      <c r="F2601" s="62" t="str">
        <f>IF(A2601="","",PMT(E2601,Duration*VLOOKUP(PaymentFrqcy,Mapping!A:B,2,FALSE),LoanAmount,,VLOOKUP(PaymentsDue,Mapping!$A:$B,2,FALSE)))</f>
        <v/>
      </c>
      <c r="G2601" s="62" t="str">
        <f>IF(A2601="","",PPMT(E2601,A2601,Duration*VLOOKUP(PaymentFrqcy,Mapping!A:B,2,FALSE),LoanAmount,,VLOOKUP(PaymentsDue,Mapping!$A:$B,2,FALSE)))</f>
        <v/>
      </c>
      <c r="H2601" s="62" t="str">
        <f>IF(A2601="","",IPMT(E2601,A2601,Duration*VLOOKUP(PaymentFrqcy,Mapping!$A:$B,2,FALSE),LoanAmount,,VLOOKUP(PaymentsDue,Mapping!$A:$B,2,FALSE)))</f>
        <v/>
      </c>
      <c r="I2601" s="58" t="str">
        <f t="shared" si="237"/>
        <v/>
      </c>
      <c r="J2601" s="12" t="str">
        <f t="shared" si="238"/>
        <v/>
      </c>
      <c r="K2601" s="78" t="str">
        <f t="shared" si="239"/>
        <v/>
      </c>
    </row>
    <row r="2602" spans="1:11" x14ac:dyDescent="0.2">
      <c r="A2602" s="12" t="str">
        <f>IFERROR(IF(A2601+1&lt;=Duration*VLOOKUP(PaymentFrqcy,Mapping!A:B,2,FALSE),A2601+1,""),"")</f>
        <v/>
      </c>
      <c r="B2602" s="58" t="str">
        <f t="shared" si="240"/>
        <v/>
      </c>
      <c r="C2602" s="59" t="str">
        <f t="shared" si="235"/>
        <v/>
      </c>
      <c r="D2602" s="60" t="str">
        <f t="shared" si="236"/>
        <v/>
      </c>
      <c r="E2602" s="61" t="str">
        <f>IF(A2602="","",InterestRate/VLOOKUP(PaymentFrqcy,Mapping!$A:$B,2,FALSE))</f>
        <v/>
      </c>
      <c r="F2602" s="62" t="str">
        <f>IF(A2602="","",PMT(E2602,Duration*VLOOKUP(PaymentFrqcy,Mapping!A:B,2,FALSE),LoanAmount,,VLOOKUP(PaymentsDue,Mapping!$A:$B,2,FALSE)))</f>
        <v/>
      </c>
      <c r="G2602" s="62" t="str">
        <f>IF(A2602="","",PPMT(E2602,A2602,Duration*VLOOKUP(PaymentFrqcy,Mapping!A:B,2,FALSE),LoanAmount,,VLOOKUP(PaymentsDue,Mapping!$A:$B,2,FALSE)))</f>
        <v/>
      </c>
      <c r="H2602" s="62" t="str">
        <f>IF(A2602="","",IPMT(E2602,A2602,Duration*VLOOKUP(PaymentFrqcy,Mapping!$A:$B,2,FALSE),LoanAmount,,VLOOKUP(PaymentsDue,Mapping!$A:$B,2,FALSE)))</f>
        <v/>
      </c>
      <c r="I2602" s="58" t="str">
        <f t="shared" si="237"/>
        <v/>
      </c>
      <c r="J2602" s="12" t="str">
        <f t="shared" si="238"/>
        <v/>
      </c>
      <c r="K2602" s="78" t="str">
        <f t="shared" si="239"/>
        <v/>
      </c>
    </row>
    <row r="2603" spans="1:11" x14ac:dyDescent="0.2">
      <c r="A2603" s="12" t="str">
        <f>IFERROR(IF(A2602+1&lt;=Duration*VLOOKUP(PaymentFrqcy,Mapping!A:B,2,FALSE),A2602+1,""),"")</f>
        <v/>
      </c>
      <c r="B2603" s="58" t="str">
        <f t="shared" si="240"/>
        <v/>
      </c>
      <c r="C2603" s="59" t="str">
        <f t="shared" si="235"/>
        <v/>
      </c>
      <c r="D2603" s="60" t="str">
        <f t="shared" si="236"/>
        <v/>
      </c>
      <c r="E2603" s="61" t="str">
        <f>IF(A2603="","",InterestRate/VLOOKUP(PaymentFrqcy,Mapping!$A:$B,2,FALSE))</f>
        <v/>
      </c>
      <c r="F2603" s="62" t="str">
        <f>IF(A2603="","",PMT(E2603,Duration*VLOOKUP(PaymentFrqcy,Mapping!A:B,2,FALSE),LoanAmount,,VLOOKUP(PaymentsDue,Mapping!$A:$B,2,FALSE)))</f>
        <v/>
      </c>
      <c r="G2603" s="62" t="str">
        <f>IF(A2603="","",PPMT(E2603,A2603,Duration*VLOOKUP(PaymentFrqcy,Mapping!A:B,2,FALSE),LoanAmount,,VLOOKUP(PaymentsDue,Mapping!$A:$B,2,FALSE)))</f>
        <v/>
      </c>
      <c r="H2603" s="62" t="str">
        <f>IF(A2603="","",IPMT(E2603,A2603,Duration*VLOOKUP(PaymentFrqcy,Mapping!$A:$B,2,FALSE),LoanAmount,,VLOOKUP(PaymentsDue,Mapping!$A:$B,2,FALSE)))</f>
        <v/>
      </c>
      <c r="I2603" s="58" t="str">
        <f t="shared" si="237"/>
        <v/>
      </c>
      <c r="J2603" s="12" t="str">
        <f t="shared" si="238"/>
        <v/>
      </c>
      <c r="K2603" s="78" t="str">
        <f t="shared" si="239"/>
        <v/>
      </c>
    </row>
    <row r="2604" spans="1:11" x14ac:dyDescent="0.2">
      <c r="A2604" s="12" t="str">
        <f>IFERROR(IF(A2603+1&lt;=Duration*VLOOKUP(PaymentFrqcy,Mapping!A:B,2,FALSE),A2603+1,""),"")</f>
        <v/>
      </c>
      <c r="B2604" s="58" t="str">
        <f t="shared" si="240"/>
        <v/>
      </c>
      <c r="C2604" s="59" t="str">
        <f t="shared" si="235"/>
        <v/>
      </c>
      <c r="D2604" s="60" t="str">
        <f t="shared" si="236"/>
        <v/>
      </c>
      <c r="E2604" s="61" t="str">
        <f>IF(A2604="","",InterestRate/VLOOKUP(PaymentFrqcy,Mapping!$A:$B,2,FALSE))</f>
        <v/>
      </c>
      <c r="F2604" s="62" t="str">
        <f>IF(A2604="","",PMT(E2604,Duration*VLOOKUP(PaymentFrqcy,Mapping!A:B,2,FALSE),LoanAmount,,VLOOKUP(PaymentsDue,Mapping!$A:$B,2,FALSE)))</f>
        <v/>
      </c>
      <c r="G2604" s="62" t="str">
        <f>IF(A2604="","",PPMT(E2604,A2604,Duration*VLOOKUP(PaymentFrqcy,Mapping!A:B,2,FALSE),LoanAmount,,VLOOKUP(PaymentsDue,Mapping!$A:$B,2,FALSE)))</f>
        <v/>
      </c>
      <c r="H2604" s="62" t="str">
        <f>IF(A2604="","",IPMT(E2604,A2604,Duration*VLOOKUP(PaymentFrqcy,Mapping!$A:$B,2,FALSE),LoanAmount,,VLOOKUP(PaymentsDue,Mapping!$A:$B,2,FALSE)))</f>
        <v/>
      </c>
      <c r="I2604" s="58" t="str">
        <f t="shared" si="237"/>
        <v/>
      </c>
      <c r="J2604" s="12" t="str">
        <f t="shared" si="238"/>
        <v/>
      </c>
      <c r="K2604" s="78" t="str">
        <f t="shared" si="239"/>
        <v/>
      </c>
    </row>
    <row r="2605" spans="1:11" x14ac:dyDescent="0.2">
      <c r="A2605" s="12" t="str">
        <f>IFERROR(IF(A2604+1&lt;=Duration*VLOOKUP(PaymentFrqcy,Mapping!A:B,2,FALSE),A2604+1,""),"")</f>
        <v/>
      </c>
      <c r="B2605" s="58" t="str">
        <f t="shared" si="240"/>
        <v/>
      </c>
      <c r="C2605" s="59" t="str">
        <f t="shared" si="235"/>
        <v/>
      </c>
      <c r="D2605" s="60" t="str">
        <f t="shared" si="236"/>
        <v/>
      </c>
      <c r="E2605" s="61" t="str">
        <f>IF(A2605="","",InterestRate/VLOOKUP(PaymentFrqcy,Mapping!$A:$B,2,FALSE))</f>
        <v/>
      </c>
      <c r="F2605" s="62" t="str">
        <f>IF(A2605="","",PMT(E2605,Duration*VLOOKUP(PaymentFrqcy,Mapping!A:B,2,FALSE),LoanAmount,,VLOOKUP(PaymentsDue,Mapping!$A:$B,2,FALSE)))</f>
        <v/>
      </c>
      <c r="G2605" s="62" t="str">
        <f>IF(A2605="","",PPMT(E2605,A2605,Duration*VLOOKUP(PaymentFrqcy,Mapping!A:B,2,FALSE),LoanAmount,,VLOOKUP(PaymentsDue,Mapping!$A:$B,2,FALSE)))</f>
        <v/>
      </c>
      <c r="H2605" s="62" t="str">
        <f>IF(A2605="","",IPMT(E2605,A2605,Duration*VLOOKUP(PaymentFrqcy,Mapping!$A:$B,2,FALSE),LoanAmount,,VLOOKUP(PaymentsDue,Mapping!$A:$B,2,FALSE)))</f>
        <v/>
      </c>
      <c r="I2605" s="58" t="str">
        <f t="shared" si="237"/>
        <v/>
      </c>
      <c r="J2605" s="12" t="str">
        <f t="shared" si="238"/>
        <v/>
      </c>
      <c r="K2605" s="78" t="str">
        <f t="shared" si="239"/>
        <v/>
      </c>
    </row>
    <row r="2606" spans="1:11" x14ac:dyDescent="0.2">
      <c r="A2606" s="12" t="str">
        <f>IFERROR(IF(A2605+1&lt;=Duration*VLOOKUP(PaymentFrqcy,Mapping!A:B,2,FALSE),A2605+1,""),"")</f>
        <v/>
      </c>
      <c r="B2606" s="58" t="str">
        <f t="shared" si="240"/>
        <v/>
      </c>
      <c r="C2606" s="59" t="str">
        <f t="shared" ref="C2606:C2669" si="241">IF(AND(A2606&lt;&gt;"",PaymentFrqcy="Monthly"),DATE(YEAR(C2605),MONTH(C2605)+1,DAY(C2605)),IF(AND(A2606&lt;&gt;"",PaymentFrqcy="Quarterly"),DATE(YEAR(C2605),MONTH(C2605)+3,DAY(C2605)),IF(AND(A2606&lt;&gt;"",PaymentFrqcy="Semi-Annually"),DATE(YEAR(C2605),MONTH(C2605)+6,DAY(C2605)),"")))</f>
        <v/>
      </c>
      <c r="D2606" s="60" t="str">
        <f t="shared" ref="D2606:D2669" si="242">IFERROR(YEAR(C2606),"")</f>
        <v/>
      </c>
      <c r="E2606" s="61" t="str">
        <f>IF(A2606="","",InterestRate/VLOOKUP(PaymentFrqcy,Mapping!$A:$B,2,FALSE))</f>
        <v/>
      </c>
      <c r="F2606" s="62" t="str">
        <f>IF(A2606="","",PMT(E2606,Duration*VLOOKUP(PaymentFrqcy,Mapping!A:B,2,FALSE),LoanAmount,,VLOOKUP(PaymentsDue,Mapping!$A:$B,2,FALSE)))</f>
        <v/>
      </c>
      <c r="G2606" s="62" t="str">
        <f>IF(A2606="","",PPMT(E2606,A2606,Duration*VLOOKUP(PaymentFrqcy,Mapping!A:B,2,FALSE),LoanAmount,,VLOOKUP(PaymentsDue,Mapping!$A:$B,2,FALSE)))</f>
        <v/>
      </c>
      <c r="H2606" s="62" t="str">
        <f>IF(A2606="","",IPMT(E2606,A2606,Duration*VLOOKUP(PaymentFrqcy,Mapping!$A:$B,2,FALSE),LoanAmount,,VLOOKUP(PaymentsDue,Mapping!$A:$B,2,FALSE)))</f>
        <v/>
      </c>
      <c r="I2606" s="58" t="str">
        <f t="shared" ref="I2606:I2669" si="243">IFERROR(B2606+G2606,"")</f>
        <v/>
      </c>
      <c r="J2606" s="12" t="str">
        <f t="shared" ref="J2606:J2669" si="244">IF(A2606="","",MONTH(C2606))</f>
        <v/>
      </c>
      <c r="K2606" s="78" t="str">
        <f t="shared" ref="K2606:K2669" si="245">IF(A2606="","",YEAR(C2606))</f>
        <v/>
      </c>
    </row>
    <row r="2607" spans="1:11" x14ac:dyDescent="0.2">
      <c r="A2607" s="12" t="str">
        <f>IFERROR(IF(A2606+1&lt;=Duration*VLOOKUP(PaymentFrqcy,Mapping!A:B,2,FALSE),A2606+1,""),"")</f>
        <v/>
      </c>
      <c r="B2607" s="58" t="str">
        <f t="shared" si="240"/>
        <v/>
      </c>
      <c r="C2607" s="59" t="str">
        <f t="shared" si="241"/>
        <v/>
      </c>
      <c r="D2607" s="60" t="str">
        <f t="shared" si="242"/>
        <v/>
      </c>
      <c r="E2607" s="61" t="str">
        <f>IF(A2607="","",InterestRate/VLOOKUP(PaymentFrqcy,Mapping!$A:$B,2,FALSE))</f>
        <v/>
      </c>
      <c r="F2607" s="62" t="str">
        <f>IF(A2607="","",PMT(E2607,Duration*VLOOKUP(PaymentFrqcy,Mapping!A:B,2,FALSE),LoanAmount,,VLOOKUP(PaymentsDue,Mapping!$A:$B,2,FALSE)))</f>
        <v/>
      </c>
      <c r="G2607" s="62" t="str">
        <f>IF(A2607="","",PPMT(E2607,A2607,Duration*VLOOKUP(PaymentFrqcy,Mapping!A:B,2,FALSE),LoanAmount,,VLOOKUP(PaymentsDue,Mapping!$A:$B,2,FALSE)))</f>
        <v/>
      </c>
      <c r="H2607" s="62" t="str">
        <f>IF(A2607="","",IPMT(E2607,A2607,Duration*VLOOKUP(PaymentFrqcy,Mapping!$A:$B,2,FALSE),LoanAmount,,VLOOKUP(PaymentsDue,Mapping!$A:$B,2,FALSE)))</f>
        <v/>
      </c>
      <c r="I2607" s="58" t="str">
        <f t="shared" si="243"/>
        <v/>
      </c>
      <c r="J2607" s="12" t="str">
        <f t="shared" si="244"/>
        <v/>
      </c>
      <c r="K2607" s="78" t="str">
        <f t="shared" si="245"/>
        <v/>
      </c>
    </row>
    <row r="2608" spans="1:11" x14ac:dyDescent="0.2">
      <c r="A2608" s="12" t="str">
        <f>IFERROR(IF(A2607+1&lt;=Duration*VLOOKUP(PaymentFrqcy,Mapping!A:B,2,FALSE),A2607+1,""),"")</f>
        <v/>
      </c>
      <c r="B2608" s="58" t="str">
        <f t="shared" si="240"/>
        <v/>
      </c>
      <c r="C2608" s="59" t="str">
        <f t="shared" si="241"/>
        <v/>
      </c>
      <c r="D2608" s="60" t="str">
        <f t="shared" si="242"/>
        <v/>
      </c>
      <c r="E2608" s="61" t="str">
        <f>IF(A2608="","",InterestRate/VLOOKUP(PaymentFrqcy,Mapping!$A:$B,2,FALSE))</f>
        <v/>
      </c>
      <c r="F2608" s="62" t="str">
        <f>IF(A2608="","",PMT(E2608,Duration*VLOOKUP(PaymentFrqcy,Mapping!A:B,2,FALSE),LoanAmount,,VLOOKUP(PaymentsDue,Mapping!$A:$B,2,FALSE)))</f>
        <v/>
      </c>
      <c r="G2608" s="62" t="str">
        <f>IF(A2608="","",PPMT(E2608,A2608,Duration*VLOOKUP(PaymentFrqcy,Mapping!A:B,2,FALSE),LoanAmount,,VLOOKUP(PaymentsDue,Mapping!$A:$B,2,FALSE)))</f>
        <v/>
      </c>
      <c r="H2608" s="62" t="str">
        <f>IF(A2608="","",IPMT(E2608,A2608,Duration*VLOOKUP(PaymentFrqcy,Mapping!$A:$B,2,FALSE),LoanAmount,,VLOOKUP(PaymentsDue,Mapping!$A:$B,2,FALSE)))</f>
        <v/>
      </c>
      <c r="I2608" s="58" t="str">
        <f t="shared" si="243"/>
        <v/>
      </c>
      <c r="J2608" s="12" t="str">
        <f t="shared" si="244"/>
        <v/>
      </c>
      <c r="K2608" s="78" t="str">
        <f t="shared" si="245"/>
        <v/>
      </c>
    </row>
    <row r="2609" spans="1:11" x14ac:dyDescent="0.2">
      <c r="A2609" s="12" t="str">
        <f>IFERROR(IF(A2608+1&lt;=Duration*VLOOKUP(PaymentFrqcy,Mapping!A:B,2,FALSE),A2608+1,""),"")</f>
        <v/>
      </c>
      <c r="B2609" s="58" t="str">
        <f t="shared" si="240"/>
        <v/>
      </c>
      <c r="C2609" s="59" t="str">
        <f t="shared" si="241"/>
        <v/>
      </c>
      <c r="D2609" s="60" t="str">
        <f t="shared" si="242"/>
        <v/>
      </c>
      <c r="E2609" s="61" t="str">
        <f>IF(A2609="","",InterestRate/VLOOKUP(PaymentFrqcy,Mapping!$A:$B,2,FALSE))</f>
        <v/>
      </c>
      <c r="F2609" s="62" t="str">
        <f>IF(A2609="","",PMT(E2609,Duration*VLOOKUP(PaymentFrqcy,Mapping!A:B,2,FALSE),LoanAmount,,VLOOKUP(PaymentsDue,Mapping!$A:$B,2,FALSE)))</f>
        <v/>
      </c>
      <c r="G2609" s="62" t="str">
        <f>IF(A2609="","",PPMT(E2609,A2609,Duration*VLOOKUP(PaymentFrqcy,Mapping!A:B,2,FALSE),LoanAmount,,VLOOKUP(PaymentsDue,Mapping!$A:$B,2,FALSE)))</f>
        <v/>
      </c>
      <c r="H2609" s="62" t="str">
        <f>IF(A2609="","",IPMT(E2609,A2609,Duration*VLOOKUP(PaymentFrqcy,Mapping!$A:$B,2,FALSE),LoanAmount,,VLOOKUP(PaymentsDue,Mapping!$A:$B,2,FALSE)))</f>
        <v/>
      </c>
      <c r="I2609" s="58" t="str">
        <f t="shared" si="243"/>
        <v/>
      </c>
      <c r="J2609" s="12" t="str">
        <f t="shared" si="244"/>
        <v/>
      </c>
      <c r="K2609" s="78" t="str">
        <f t="shared" si="245"/>
        <v/>
      </c>
    </row>
    <row r="2610" spans="1:11" x14ac:dyDescent="0.2">
      <c r="A2610" s="12" t="str">
        <f>IFERROR(IF(A2609+1&lt;=Duration*VLOOKUP(PaymentFrqcy,Mapping!A:B,2,FALSE),A2609+1,""),"")</f>
        <v/>
      </c>
      <c r="B2610" s="58" t="str">
        <f t="shared" si="240"/>
        <v/>
      </c>
      <c r="C2610" s="59" t="str">
        <f t="shared" si="241"/>
        <v/>
      </c>
      <c r="D2610" s="60" t="str">
        <f t="shared" si="242"/>
        <v/>
      </c>
      <c r="E2610" s="61" t="str">
        <f>IF(A2610="","",InterestRate/VLOOKUP(PaymentFrqcy,Mapping!$A:$B,2,FALSE))</f>
        <v/>
      </c>
      <c r="F2610" s="62" t="str">
        <f>IF(A2610="","",PMT(E2610,Duration*VLOOKUP(PaymentFrqcy,Mapping!A:B,2,FALSE),LoanAmount,,VLOOKUP(PaymentsDue,Mapping!$A:$B,2,FALSE)))</f>
        <v/>
      </c>
      <c r="G2610" s="62" t="str">
        <f>IF(A2610="","",PPMT(E2610,A2610,Duration*VLOOKUP(PaymentFrqcy,Mapping!A:B,2,FALSE),LoanAmount,,VLOOKUP(PaymentsDue,Mapping!$A:$B,2,FALSE)))</f>
        <v/>
      </c>
      <c r="H2610" s="62" t="str">
        <f>IF(A2610="","",IPMT(E2610,A2610,Duration*VLOOKUP(PaymentFrqcy,Mapping!$A:$B,2,FALSE),LoanAmount,,VLOOKUP(PaymentsDue,Mapping!$A:$B,2,FALSE)))</f>
        <v/>
      </c>
      <c r="I2610" s="58" t="str">
        <f t="shared" si="243"/>
        <v/>
      </c>
      <c r="J2610" s="12" t="str">
        <f t="shared" si="244"/>
        <v/>
      </c>
      <c r="K2610" s="78" t="str">
        <f t="shared" si="245"/>
        <v/>
      </c>
    </row>
    <row r="2611" spans="1:11" x14ac:dyDescent="0.2">
      <c r="A2611" s="12" t="str">
        <f>IFERROR(IF(A2610+1&lt;=Duration*VLOOKUP(PaymentFrqcy,Mapping!A:B,2,FALSE),A2610+1,""),"")</f>
        <v/>
      </c>
      <c r="B2611" s="58" t="str">
        <f t="shared" si="240"/>
        <v/>
      </c>
      <c r="C2611" s="59" t="str">
        <f t="shared" si="241"/>
        <v/>
      </c>
      <c r="D2611" s="60" t="str">
        <f t="shared" si="242"/>
        <v/>
      </c>
      <c r="E2611" s="61" t="str">
        <f>IF(A2611="","",InterestRate/VLOOKUP(PaymentFrqcy,Mapping!$A:$B,2,FALSE))</f>
        <v/>
      </c>
      <c r="F2611" s="62" t="str">
        <f>IF(A2611="","",PMT(E2611,Duration*VLOOKUP(PaymentFrqcy,Mapping!A:B,2,FALSE),LoanAmount,,VLOOKUP(PaymentsDue,Mapping!$A:$B,2,FALSE)))</f>
        <v/>
      </c>
      <c r="G2611" s="62" t="str">
        <f>IF(A2611="","",PPMT(E2611,A2611,Duration*VLOOKUP(PaymentFrqcy,Mapping!A:B,2,FALSE),LoanAmount,,VLOOKUP(PaymentsDue,Mapping!$A:$B,2,FALSE)))</f>
        <v/>
      </c>
      <c r="H2611" s="62" t="str">
        <f>IF(A2611="","",IPMT(E2611,A2611,Duration*VLOOKUP(PaymentFrqcy,Mapping!$A:$B,2,FALSE),LoanAmount,,VLOOKUP(PaymentsDue,Mapping!$A:$B,2,FALSE)))</f>
        <v/>
      </c>
      <c r="I2611" s="58" t="str">
        <f t="shared" si="243"/>
        <v/>
      </c>
      <c r="J2611" s="12" t="str">
        <f t="shared" si="244"/>
        <v/>
      </c>
      <c r="K2611" s="78" t="str">
        <f t="shared" si="245"/>
        <v/>
      </c>
    </row>
    <row r="2612" spans="1:11" x14ac:dyDescent="0.2">
      <c r="A2612" s="12" t="str">
        <f>IFERROR(IF(A2611+1&lt;=Duration*VLOOKUP(PaymentFrqcy,Mapping!A:B,2,FALSE),A2611+1,""),"")</f>
        <v/>
      </c>
      <c r="B2612" s="58" t="str">
        <f t="shared" ref="B2612:B2675" si="246">IFERROR(IF(ROUNDDOWN(I2611,0)=0,"",I2611),"")</f>
        <v/>
      </c>
      <c r="C2612" s="59" t="str">
        <f t="shared" si="241"/>
        <v/>
      </c>
      <c r="D2612" s="60" t="str">
        <f t="shared" si="242"/>
        <v/>
      </c>
      <c r="E2612" s="61" t="str">
        <f>IF(A2612="","",InterestRate/VLOOKUP(PaymentFrqcy,Mapping!$A:$B,2,FALSE))</f>
        <v/>
      </c>
      <c r="F2612" s="62" t="str">
        <f>IF(A2612="","",PMT(E2612,Duration*VLOOKUP(PaymentFrqcy,Mapping!A:B,2,FALSE),LoanAmount,,VLOOKUP(PaymentsDue,Mapping!$A:$B,2,FALSE)))</f>
        <v/>
      </c>
      <c r="G2612" s="62" t="str">
        <f>IF(A2612="","",PPMT(E2612,A2612,Duration*VLOOKUP(PaymentFrqcy,Mapping!A:B,2,FALSE),LoanAmount,,VLOOKUP(PaymentsDue,Mapping!$A:$B,2,FALSE)))</f>
        <v/>
      </c>
      <c r="H2612" s="62" t="str">
        <f>IF(A2612="","",IPMT(E2612,A2612,Duration*VLOOKUP(PaymentFrqcy,Mapping!$A:$B,2,FALSE),LoanAmount,,VLOOKUP(PaymentsDue,Mapping!$A:$B,2,FALSE)))</f>
        <v/>
      </c>
      <c r="I2612" s="58" t="str">
        <f t="shared" si="243"/>
        <v/>
      </c>
      <c r="J2612" s="12" t="str">
        <f t="shared" si="244"/>
        <v/>
      </c>
      <c r="K2612" s="78" t="str">
        <f t="shared" si="245"/>
        <v/>
      </c>
    </row>
    <row r="2613" spans="1:11" x14ac:dyDescent="0.2">
      <c r="A2613" s="12" t="str">
        <f>IFERROR(IF(A2612+1&lt;=Duration*VLOOKUP(PaymentFrqcy,Mapping!A:B,2,FALSE),A2612+1,""),"")</f>
        <v/>
      </c>
      <c r="B2613" s="58" t="str">
        <f t="shared" si="246"/>
        <v/>
      </c>
      <c r="C2613" s="59" t="str">
        <f t="shared" si="241"/>
        <v/>
      </c>
      <c r="D2613" s="60" t="str">
        <f t="shared" si="242"/>
        <v/>
      </c>
      <c r="E2613" s="61" t="str">
        <f>IF(A2613="","",InterestRate/VLOOKUP(PaymentFrqcy,Mapping!$A:$B,2,FALSE))</f>
        <v/>
      </c>
      <c r="F2613" s="62" t="str">
        <f>IF(A2613="","",PMT(E2613,Duration*VLOOKUP(PaymentFrqcy,Mapping!A:B,2,FALSE),LoanAmount,,VLOOKUP(PaymentsDue,Mapping!$A:$B,2,FALSE)))</f>
        <v/>
      </c>
      <c r="G2613" s="62" t="str">
        <f>IF(A2613="","",PPMT(E2613,A2613,Duration*VLOOKUP(PaymentFrqcy,Mapping!A:B,2,FALSE),LoanAmount,,VLOOKUP(PaymentsDue,Mapping!$A:$B,2,FALSE)))</f>
        <v/>
      </c>
      <c r="H2613" s="62" t="str">
        <f>IF(A2613="","",IPMT(E2613,A2613,Duration*VLOOKUP(PaymentFrqcy,Mapping!$A:$B,2,FALSE),LoanAmount,,VLOOKUP(PaymentsDue,Mapping!$A:$B,2,FALSE)))</f>
        <v/>
      </c>
      <c r="I2613" s="58" t="str">
        <f t="shared" si="243"/>
        <v/>
      </c>
      <c r="J2613" s="12" t="str">
        <f t="shared" si="244"/>
        <v/>
      </c>
      <c r="K2613" s="78" t="str">
        <f t="shared" si="245"/>
        <v/>
      </c>
    </row>
    <row r="2614" spans="1:11" x14ac:dyDescent="0.2">
      <c r="A2614" s="12" t="str">
        <f>IFERROR(IF(A2613+1&lt;=Duration*VLOOKUP(PaymentFrqcy,Mapping!A:B,2,FALSE),A2613+1,""),"")</f>
        <v/>
      </c>
      <c r="B2614" s="58" t="str">
        <f t="shared" si="246"/>
        <v/>
      </c>
      <c r="C2614" s="59" t="str">
        <f t="shared" si="241"/>
        <v/>
      </c>
      <c r="D2614" s="60" t="str">
        <f t="shared" si="242"/>
        <v/>
      </c>
      <c r="E2614" s="61" t="str">
        <f>IF(A2614="","",InterestRate/VLOOKUP(PaymentFrqcy,Mapping!$A:$B,2,FALSE))</f>
        <v/>
      </c>
      <c r="F2614" s="62" t="str">
        <f>IF(A2614="","",PMT(E2614,Duration*VLOOKUP(PaymentFrqcy,Mapping!A:B,2,FALSE),LoanAmount,,VLOOKUP(PaymentsDue,Mapping!$A:$B,2,FALSE)))</f>
        <v/>
      </c>
      <c r="G2614" s="62" t="str">
        <f>IF(A2614="","",PPMT(E2614,A2614,Duration*VLOOKUP(PaymentFrqcy,Mapping!A:B,2,FALSE),LoanAmount,,VLOOKUP(PaymentsDue,Mapping!$A:$B,2,FALSE)))</f>
        <v/>
      </c>
      <c r="H2614" s="62" t="str">
        <f>IF(A2614="","",IPMT(E2614,A2614,Duration*VLOOKUP(PaymentFrqcy,Mapping!$A:$B,2,FALSE),LoanAmount,,VLOOKUP(PaymentsDue,Mapping!$A:$B,2,FALSE)))</f>
        <v/>
      </c>
      <c r="I2614" s="58" t="str">
        <f t="shared" si="243"/>
        <v/>
      </c>
      <c r="J2614" s="12" t="str">
        <f t="shared" si="244"/>
        <v/>
      </c>
      <c r="K2614" s="78" t="str">
        <f t="shared" si="245"/>
        <v/>
      </c>
    </row>
    <row r="2615" spans="1:11" x14ac:dyDescent="0.2">
      <c r="A2615" s="12" t="str">
        <f>IFERROR(IF(A2614+1&lt;=Duration*VLOOKUP(PaymentFrqcy,Mapping!A:B,2,FALSE),A2614+1,""),"")</f>
        <v/>
      </c>
      <c r="B2615" s="58" t="str">
        <f t="shared" si="246"/>
        <v/>
      </c>
      <c r="C2615" s="59" t="str">
        <f t="shared" si="241"/>
        <v/>
      </c>
      <c r="D2615" s="60" t="str">
        <f t="shared" si="242"/>
        <v/>
      </c>
      <c r="E2615" s="61" t="str">
        <f>IF(A2615="","",InterestRate/VLOOKUP(PaymentFrqcy,Mapping!$A:$B,2,FALSE))</f>
        <v/>
      </c>
      <c r="F2615" s="62" t="str">
        <f>IF(A2615="","",PMT(E2615,Duration*VLOOKUP(PaymentFrqcy,Mapping!A:B,2,FALSE),LoanAmount,,VLOOKUP(PaymentsDue,Mapping!$A:$B,2,FALSE)))</f>
        <v/>
      </c>
      <c r="G2615" s="62" t="str">
        <f>IF(A2615="","",PPMT(E2615,A2615,Duration*VLOOKUP(PaymentFrqcy,Mapping!A:B,2,FALSE),LoanAmount,,VLOOKUP(PaymentsDue,Mapping!$A:$B,2,FALSE)))</f>
        <v/>
      </c>
      <c r="H2615" s="62" t="str">
        <f>IF(A2615="","",IPMT(E2615,A2615,Duration*VLOOKUP(PaymentFrqcy,Mapping!$A:$B,2,FALSE),LoanAmount,,VLOOKUP(PaymentsDue,Mapping!$A:$B,2,FALSE)))</f>
        <v/>
      </c>
      <c r="I2615" s="58" t="str">
        <f t="shared" si="243"/>
        <v/>
      </c>
      <c r="J2615" s="12" t="str">
        <f t="shared" si="244"/>
        <v/>
      </c>
      <c r="K2615" s="78" t="str">
        <f t="shared" si="245"/>
        <v/>
      </c>
    </row>
    <row r="2616" spans="1:11" x14ac:dyDescent="0.2">
      <c r="A2616" s="12" t="str">
        <f>IFERROR(IF(A2615+1&lt;=Duration*VLOOKUP(PaymentFrqcy,Mapping!A:B,2,FALSE),A2615+1,""),"")</f>
        <v/>
      </c>
      <c r="B2616" s="58" t="str">
        <f t="shared" si="246"/>
        <v/>
      </c>
      <c r="C2616" s="59" t="str">
        <f t="shared" si="241"/>
        <v/>
      </c>
      <c r="D2616" s="60" t="str">
        <f t="shared" si="242"/>
        <v/>
      </c>
      <c r="E2616" s="61" t="str">
        <f>IF(A2616="","",InterestRate/VLOOKUP(PaymentFrqcy,Mapping!$A:$B,2,FALSE))</f>
        <v/>
      </c>
      <c r="F2616" s="62" t="str">
        <f>IF(A2616="","",PMT(E2616,Duration*VLOOKUP(PaymentFrqcy,Mapping!A:B,2,FALSE),LoanAmount,,VLOOKUP(PaymentsDue,Mapping!$A:$B,2,FALSE)))</f>
        <v/>
      </c>
      <c r="G2616" s="62" t="str">
        <f>IF(A2616="","",PPMT(E2616,A2616,Duration*VLOOKUP(PaymentFrqcy,Mapping!A:B,2,FALSE),LoanAmount,,VLOOKUP(PaymentsDue,Mapping!$A:$B,2,FALSE)))</f>
        <v/>
      </c>
      <c r="H2616" s="62" t="str">
        <f>IF(A2616="","",IPMT(E2616,A2616,Duration*VLOOKUP(PaymentFrqcy,Mapping!$A:$B,2,FALSE),LoanAmount,,VLOOKUP(PaymentsDue,Mapping!$A:$B,2,FALSE)))</f>
        <v/>
      </c>
      <c r="I2616" s="58" t="str">
        <f t="shared" si="243"/>
        <v/>
      </c>
      <c r="J2616" s="12" t="str">
        <f t="shared" si="244"/>
        <v/>
      </c>
      <c r="K2616" s="78" t="str">
        <f t="shared" si="245"/>
        <v/>
      </c>
    </row>
    <row r="2617" spans="1:11" x14ac:dyDescent="0.2">
      <c r="A2617" s="12" t="str">
        <f>IFERROR(IF(A2616+1&lt;=Duration*VLOOKUP(PaymentFrqcy,Mapping!A:B,2,FALSE),A2616+1,""),"")</f>
        <v/>
      </c>
      <c r="B2617" s="58" t="str">
        <f t="shared" si="246"/>
        <v/>
      </c>
      <c r="C2617" s="59" t="str">
        <f t="shared" si="241"/>
        <v/>
      </c>
      <c r="D2617" s="60" t="str">
        <f t="shared" si="242"/>
        <v/>
      </c>
      <c r="E2617" s="61" t="str">
        <f>IF(A2617="","",InterestRate/VLOOKUP(PaymentFrqcy,Mapping!$A:$B,2,FALSE))</f>
        <v/>
      </c>
      <c r="F2617" s="62" t="str">
        <f>IF(A2617="","",PMT(E2617,Duration*VLOOKUP(PaymentFrqcy,Mapping!A:B,2,FALSE),LoanAmount,,VLOOKUP(PaymentsDue,Mapping!$A:$B,2,FALSE)))</f>
        <v/>
      </c>
      <c r="G2617" s="62" t="str">
        <f>IF(A2617="","",PPMT(E2617,A2617,Duration*VLOOKUP(PaymentFrqcy,Mapping!A:B,2,FALSE),LoanAmount,,VLOOKUP(PaymentsDue,Mapping!$A:$B,2,FALSE)))</f>
        <v/>
      </c>
      <c r="H2617" s="62" t="str">
        <f>IF(A2617="","",IPMT(E2617,A2617,Duration*VLOOKUP(PaymentFrqcy,Mapping!$A:$B,2,FALSE),LoanAmount,,VLOOKUP(PaymentsDue,Mapping!$A:$B,2,FALSE)))</f>
        <v/>
      </c>
      <c r="I2617" s="58" t="str">
        <f t="shared" si="243"/>
        <v/>
      </c>
      <c r="J2617" s="12" t="str">
        <f t="shared" si="244"/>
        <v/>
      </c>
      <c r="K2617" s="78" t="str">
        <f t="shared" si="245"/>
        <v/>
      </c>
    </row>
    <row r="2618" spans="1:11" x14ac:dyDescent="0.2">
      <c r="A2618" s="12" t="str">
        <f>IFERROR(IF(A2617+1&lt;=Duration*VLOOKUP(PaymentFrqcy,Mapping!A:B,2,FALSE),A2617+1,""),"")</f>
        <v/>
      </c>
      <c r="B2618" s="58" t="str">
        <f t="shared" si="246"/>
        <v/>
      </c>
      <c r="C2618" s="59" t="str">
        <f t="shared" si="241"/>
        <v/>
      </c>
      <c r="D2618" s="60" t="str">
        <f t="shared" si="242"/>
        <v/>
      </c>
      <c r="E2618" s="61" t="str">
        <f>IF(A2618="","",InterestRate/VLOOKUP(PaymentFrqcy,Mapping!$A:$B,2,FALSE))</f>
        <v/>
      </c>
      <c r="F2618" s="62" t="str">
        <f>IF(A2618="","",PMT(E2618,Duration*VLOOKUP(PaymentFrqcy,Mapping!A:B,2,FALSE),LoanAmount,,VLOOKUP(PaymentsDue,Mapping!$A:$B,2,FALSE)))</f>
        <v/>
      </c>
      <c r="G2618" s="62" t="str">
        <f>IF(A2618="","",PPMT(E2618,A2618,Duration*VLOOKUP(PaymentFrqcy,Mapping!A:B,2,FALSE),LoanAmount,,VLOOKUP(PaymentsDue,Mapping!$A:$B,2,FALSE)))</f>
        <v/>
      </c>
      <c r="H2618" s="62" t="str">
        <f>IF(A2618="","",IPMT(E2618,A2618,Duration*VLOOKUP(PaymentFrqcy,Mapping!$A:$B,2,FALSE),LoanAmount,,VLOOKUP(PaymentsDue,Mapping!$A:$B,2,FALSE)))</f>
        <v/>
      </c>
      <c r="I2618" s="58" t="str">
        <f t="shared" si="243"/>
        <v/>
      </c>
      <c r="J2618" s="12" t="str">
        <f t="shared" si="244"/>
        <v/>
      </c>
      <c r="K2618" s="78" t="str">
        <f t="shared" si="245"/>
        <v/>
      </c>
    </row>
    <row r="2619" spans="1:11" x14ac:dyDescent="0.2">
      <c r="A2619" s="12" t="str">
        <f>IFERROR(IF(A2618+1&lt;=Duration*VLOOKUP(PaymentFrqcy,Mapping!A:B,2,FALSE),A2618+1,""),"")</f>
        <v/>
      </c>
      <c r="B2619" s="58" t="str">
        <f t="shared" si="246"/>
        <v/>
      </c>
      <c r="C2619" s="59" t="str">
        <f t="shared" si="241"/>
        <v/>
      </c>
      <c r="D2619" s="60" t="str">
        <f t="shared" si="242"/>
        <v/>
      </c>
      <c r="E2619" s="61" t="str">
        <f>IF(A2619="","",InterestRate/VLOOKUP(PaymentFrqcy,Mapping!$A:$B,2,FALSE))</f>
        <v/>
      </c>
      <c r="F2619" s="62" t="str">
        <f>IF(A2619="","",PMT(E2619,Duration*VLOOKUP(PaymentFrqcy,Mapping!A:B,2,FALSE),LoanAmount,,VLOOKUP(PaymentsDue,Mapping!$A:$B,2,FALSE)))</f>
        <v/>
      </c>
      <c r="G2619" s="62" t="str">
        <f>IF(A2619="","",PPMT(E2619,A2619,Duration*VLOOKUP(PaymentFrqcy,Mapping!A:B,2,FALSE),LoanAmount,,VLOOKUP(PaymentsDue,Mapping!$A:$B,2,FALSE)))</f>
        <v/>
      </c>
      <c r="H2619" s="62" t="str">
        <f>IF(A2619="","",IPMT(E2619,A2619,Duration*VLOOKUP(PaymentFrqcy,Mapping!$A:$B,2,FALSE),LoanAmount,,VLOOKUP(PaymentsDue,Mapping!$A:$B,2,FALSE)))</f>
        <v/>
      </c>
      <c r="I2619" s="58" t="str">
        <f t="shared" si="243"/>
        <v/>
      </c>
      <c r="J2619" s="12" t="str">
        <f t="shared" si="244"/>
        <v/>
      </c>
      <c r="K2619" s="78" t="str">
        <f t="shared" si="245"/>
        <v/>
      </c>
    </row>
    <row r="2620" spans="1:11" x14ac:dyDescent="0.2">
      <c r="A2620" s="12" t="str">
        <f>IFERROR(IF(A2619+1&lt;=Duration*VLOOKUP(PaymentFrqcy,Mapping!A:B,2,FALSE),A2619+1,""),"")</f>
        <v/>
      </c>
      <c r="B2620" s="58" t="str">
        <f t="shared" si="246"/>
        <v/>
      </c>
      <c r="C2620" s="59" t="str">
        <f t="shared" si="241"/>
        <v/>
      </c>
      <c r="D2620" s="60" t="str">
        <f t="shared" si="242"/>
        <v/>
      </c>
      <c r="E2620" s="61" t="str">
        <f>IF(A2620="","",InterestRate/VLOOKUP(PaymentFrqcy,Mapping!$A:$B,2,FALSE))</f>
        <v/>
      </c>
      <c r="F2620" s="62" t="str">
        <f>IF(A2620="","",PMT(E2620,Duration*VLOOKUP(PaymentFrqcy,Mapping!A:B,2,FALSE),LoanAmount,,VLOOKUP(PaymentsDue,Mapping!$A:$B,2,FALSE)))</f>
        <v/>
      </c>
      <c r="G2620" s="62" t="str">
        <f>IF(A2620="","",PPMT(E2620,A2620,Duration*VLOOKUP(PaymentFrqcy,Mapping!A:B,2,FALSE),LoanAmount,,VLOOKUP(PaymentsDue,Mapping!$A:$B,2,FALSE)))</f>
        <v/>
      </c>
      <c r="H2620" s="62" t="str">
        <f>IF(A2620="","",IPMT(E2620,A2620,Duration*VLOOKUP(PaymentFrqcy,Mapping!$A:$B,2,FALSE),LoanAmount,,VLOOKUP(PaymentsDue,Mapping!$A:$B,2,FALSE)))</f>
        <v/>
      </c>
      <c r="I2620" s="58" t="str">
        <f t="shared" si="243"/>
        <v/>
      </c>
      <c r="J2620" s="12" t="str">
        <f t="shared" si="244"/>
        <v/>
      </c>
      <c r="K2620" s="78" t="str">
        <f t="shared" si="245"/>
        <v/>
      </c>
    </row>
    <row r="2621" spans="1:11" x14ac:dyDescent="0.2">
      <c r="A2621" s="12" t="str">
        <f>IFERROR(IF(A2620+1&lt;=Duration*VLOOKUP(PaymentFrqcy,Mapping!A:B,2,FALSE),A2620+1,""),"")</f>
        <v/>
      </c>
      <c r="B2621" s="58" t="str">
        <f t="shared" si="246"/>
        <v/>
      </c>
      <c r="C2621" s="59" t="str">
        <f t="shared" si="241"/>
        <v/>
      </c>
      <c r="D2621" s="60" t="str">
        <f t="shared" si="242"/>
        <v/>
      </c>
      <c r="E2621" s="61" t="str">
        <f>IF(A2621="","",InterestRate/VLOOKUP(PaymentFrqcy,Mapping!$A:$B,2,FALSE))</f>
        <v/>
      </c>
      <c r="F2621" s="62" t="str">
        <f>IF(A2621="","",PMT(E2621,Duration*VLOOKUP(PaymentFrqcy,Mapping!A:B,2,FALSE),LoanAmount,,VLOOKUP(PaymentsDue,Mapping!$A:$B,2,FALSE)))</f>
        <v/>
      </c>
      <c r="G2621" s="62" t="str">
        <f>IF(A2621="","",PPMT(E2621,A2621,Duration*VLOOKUP(PaymentFrqcy,Mapping!A:B,2,FALSE),LoanAmount,,VLOOKUP(PaymentsDue,Mapping!$A:$B,2,FALSE)))</f>
        <v/>
      </c>
      <c r="H2621" s="62" t="str">
        <f>IF(A2621="","",IPMT(E2621,A2621,Duration*VLOOKUP(PaymentFrqcy,Mapping!$A:$B,2,FALSE),LoanAmount,,VLOOKUP(PaymentsDue,Mapping!$A:$B,2,FALSE)))</f>
        <v/>
      </c>
      <c r="I2621" s="58" t="str">
        <f t="shared" si="243"/>
        <v/>
      </c>
      <c r="J2621" s="12" t="str">
        <f t="shared" si="244"/>
        <v/>
      </c>
      <c r="K2621" s="78" t="str">
        <f t="shared" si="245"/>
        <v/>
      </c>
    </row>
    <row r="2622" spans="1:11" x14ac:dyDescent="0.2">
      <c r="A2622" s="12" t="str">
        <f>IFERROR(IF(A2621+1&lt;=Duration*VLOOKUP(PaymentFrqcy,Mapping!A:B,2,FALSE),A2621+1,""),"")</f>
        <v/>
      </c>
      <c r="B2622" s="58" t="str">
        <f t="shared" si="246"/>
        <v/>
      </c>
      <c r="C2622" s="59" t="str">
        <f t="shared" si="241"/>
        <v/>
      </c>
      <c r="D2622" s="60" t="str">
        <f t="shared" si="242"/>
        <v/>
      </c>
      <c r="E2622" s="61" t="str">
        <f>IF(A2622="","",InterestRate/VLOOKUP(PaymentFrqcy,Mapping!$A:$B,2,FALSE))</f>
        <v/>
      </c>
      <c r="F2622" s="62" t="str">
        <f>IF(A2622="","",PMT(E2622,Duration*VLOOKUP(PaymentFrqcy,Mapping!A:B,2,FALSE),LoanAmount,,VLOOKUP(PaymentsDue,Mapping!$A:$B,2,FALSE)))</f>
        <v/>
      </c>
      <c r="G2622" s="62" t="str">
        <f>IF(A2622="","",PPMT(E2622,A2622,Duration*VLOOKUP(PaymentFrqcy,Mapping!A:B,2,FALSE),LoanAmount,,VLOOKUP(PaymentsDue,Mapping!$A:$B,2,FALSE)))</f>
        <v/>
      </c>
      <c r="H2622" s="62" t="str">
        <f>IF(A2622="","",IPMT(E2622,A2622,Duration*VLOOKUP(PaymentFrqcy,Mapping!$A:$B,2,FALSE),LoanAmount,,VLOOKUP(PaymentsDue,Mapping!$A:$B,2,FALSE)))</f>
        <v/>
      </c>
      <c r="I2622" s="58" t="str">
        <f t="shared" si="243"/>
        <v/>
      </c>
      <c r="J2622" s="12" t="str">
        <f t="shared" si="244"/>
        <v/>
      </c>
      <c r="K2622" s="78" t="str">
        <f t="shared" si="245"/>
        <v/>
      </c>
    </row>
    <row r="2623" spans="1:11" x14ac:dyDescent="0.2">
      <c r="A2623" s="12" t="str">
        <f>IFERROR(IF(A2622+1&lt;=Duration*VLOOKUP(PaymentFrqcy,Mapping!A:B,2,FALSE),A2622+1,""),"")</f>
        <v/>
      </c>
      <c r="B2623" s="58" t="str">
        <f t="shared" si="246"/>
        <v/>
      </c>
      <c r="C2623" s="59" t="str">
        <f t="shared" si="241"/>
        <v/>
      </c>
      <c r="D2623" s="60" t="str">
        <f t="shared" si="242"/>
        <v/>
      </c>
      <c r="E2623" s="61" t="str">
        <f>IF(A2623="","",InterestRate/VLOOKUP(PaymentFrqcy,Mapping!$A:$B,2,FALSE))</f>
        <v/>
      </c>
      <c r="F2623" s="62" t="str">
        <f>IF(A2623="","",PMT(E2623,Duration*VLOOKUP(PaymentFrqcy,Mapping!A:B,2,FALSE),LoanAmount,,VLOOKUP(PaymentsDue,Mapping!$A:$B,2,FALSE)))</f>
        <v/>
      </c>
      <c r="G2623" s="62" t="str">
        <f>IF(A2623="","",PPMT(E2623,A2623,Duration*VLOOKUP(PaymentFrqcy,Mapping!A:B,2,FALSE),LoanAmount,,VLOOKUP(PaymentsDue,Mapping!$A:$B,2,FALSE)))</f>
        <v/>
      </c>
      <c r="H2623" s="62" t="str">
        <f>IF(A2623="","",IPMT(E2623,A2623,Duration*VLOOKUP(PaymentFrqcy,Mapping!$A:$B,2,FALSE),LoanAmount,,VLOOKUP(PaymentsDue,Mapping!$A:$B,2,FALSE)))</f>
        <v/>
      </c>
      <c r="I2623" s="58" t="str">
        <f t="shared" si="243"/>
        <v/>
      </c>
      <c r="J2623" s="12" t="str">
        <f t="shared" si="244"/>
        <v/>
      </c>
      <c r="K2623" s="78" t="str">
        <f t="shared" si="245"/>
        <v/>
      </c>
    </row>
    <row r="2624" spans="1:11" x14ac:dyDescent="0.2">
      <c r="A2624" s="12" t="str">
        <f>IFERROR(IF(A2623+1&lt;=Duration*VLOOKUP(PaymentFrqcy,Mapping!A:B,2,FALSE),A2623+1,""),"")</f>
        <v/>
      </c>
      <c r="B2624" s="58" t="str">
        <f t="shared" si="246"/>
        <v/>
      </c>
      <c r="C2624" s="59" t="str">
        <f t="shared" si="241"/>
        <v/>
      </c>
      <c r="D2624" s="60" t="str">
        <f t="shared" si="242"/>
        <v/>
      </c>
      <c r="E2624" s="61" t="str">
        <f>IF(A2624="","",InterestRate/VLOOKUP(PaymentFrqcy,Mapping!$A:$B,2,FALSE))</f>
        <v/>
      </c>
      <c r="F2624" s="62" t="str">
        <f>IF(A2624="","",PMT(E2624,Duration*VLOOKUP(PaymentFrqcy,Mapping!A:B,2,FALSE),LoanAmount,,VLOOKUP(PaymentsDue,Mapping!$A:$B,2,FALSE)))</f>
        <v/>
      </c>
      <c r="G2624" s="62" t="str">
        <f>IF(A2624="","",PPMT(E2624,A2624,Duration*VLOOKUP(PaymentFrqcy,Mapping!A:B,2,FALSE),LoanAmount,,VLOOKUP(PaymentsDue,Mapping!$A:$B,2,FALSE)))</f>
        <v/>
      </c>
      <c r="H2624" s="62" t="str">
        <f>IF(A2624="","",IPMT(E2624,A2624,Duration*VLOOKUP(PaymentFrqcy,Mapping!$A:$B,2,FALSE),LoanAmount,,VLOOKUP(PaymentsDue,Mapping!$A:$B,2,FALSE)))</f>
        <v/>
      </c>
      <c r="I2624" s="58" t="str">
        <f t="shared" si="243"/>
        <v/>
      </c>
      <c r="J2624" s="12" t="str">
        <f t="shared" si="244"/>
        <v/>
      </c>
      <c r="K2624" s="78" t="str">
        <f t="shared" si="245"/>
        <v/>
      </c>
    </row>
    <row r="2625" spans="1:11" x14ac:dyDescent="0.2">
      <c r="A2625" s="12" t="str">
        <f>IFERROR(IF(A2624+1&lt;=Duration*VLOOKUP(PaymentFrqcy,Mapping!A:B,2,FALSE),A2624+1,""),"")</f>
        <v/>
      </c>
      <c r="B2625" s="58" t="str">
        <f t="shared" si="246"/>
        <v/>
      </c>
      <c r="C2625" s="59" t="str">
        <f t="shared" si="241"/>
        <v/>
      </c>
      <c r="D2625" s="60" t="str">
        <f t="shared" si="242"/>
        <v/>
      </c>
      <c r="E2625" s="61" t="str">
        <f>IF(A2625="","",InterestRate/VLOOKUP(PaymentFrqcy,Mapping!$A:$B,2,FALSE))</f>
        <v/>
      </c>
      <c r="F2625" s="62" t="str">
        <f>IF(A2625="","",PMT(E2625,Duration*VLOOKUP(PaymentFrqcy,Mapping!A:B,2,FALSE),LoanAmount,,VLOOKUP(PaymentsDue,Mapping!$A:$B,2,FALSE)))</f>
        <v/>
      </c>
      <c r="G2625" s="62" t="str">
        <f>IF(A2625="","",PPMT(E2625,A2625,Duration*VLOOKUP(PaymentFrqcy,Mapping!A:B,2,FALSE),LoanAmount,,VLOOKUP(PaymentsDue,Mapping!$A:$B,2,FALSE)))</f>
        <v/>
      </c>
      <c r="H2625" s="62" t="str">
        <f>IF(A2625="","",IPMT(E2625,A2625,Duration*VLOOKUP(PaymentFrqcy,Mapping!$A:$B,2,FALSE),LoanAmount,,VLOOKUP(PaymentsDue,Mapping!$A:$B,2,FALSE)))</f>
        <v/>
      </c>
      <c r="I2625" s="58" t="str">
        <f t="shared" si="243"/>
        <v/>
      </c>
      <c r="J2625" s="12" t="str">
        <f t="shared" si="244"/>
        <v/>
      </c>
      <c r="K2625" s="78" t="str">
        <f t="shared" si="245"/>
        <v/>
      </c>
    </row>
    <row r="2626" spans="1:11" x14ac:dyDescent="0.2">
      <c r="A2626" s="12" t="str">
        <f>IFERROR(IF(A2625+1&lt;=Duration*VLOOKUP(PaymentFrqcy,Mapping!A:B,2,FALSE),A2625+1,""),"")</f>
        <v/>
      </c>
      <c r="B2626" s="58" t="str">
        <f t="shared" si="246"/>
        <v/>
      </c>
      <c r="C2626" s="59" t="str">
        <f t="shared" si="241"/>
        <v/>
      </c>
      <c r="D2626" s="60" t="str">
        <f t="shared" si="242"/>
        <v/>
      </c>
      <c r="E2626" s="61" t="str">
        <f>IF(A2626="","",InterestRate/VLOOKUP(PaymentFrqcy,Mapping!$A:$B,2,FALSE))</f>
        <v/>
      </c>
      <c r="F2626" s="62" t="str">
        <f>IF(A2626="","",PMT(E2626,Duration*VLOOKUP(PaymentFrqcy,Mapping!A:B,2,FALSE),LoanAmount,,VLOOKUP(PaymentsDue,Mapping!$A:$B,2,FALSE)))</f>
        <v/>
      </c>
      <c r="G2626" s="62" t="str">
        <f>IF(A2626="","",PPMT(E2626,A2626,Duration*VLOOKUP(PaymentFrqcy,Mapping!A:B,2,FALSE),LoanAmount,,VLOOKUP(PaymentsDue,Mapping!$A:$B,2,FALSE)))</f>
        <v/>
      </c>
      <c r="H2626" s="62" t="str">
        <f>IF(A2626="","",IPMT(E2626,A2626,Duration*VLOOKUP(PaymentFrqcy,Mapping!$A:$B,2,FALSE),LoanAmount,,VLOOKUP(PaymentsDue,Mapping!$A:$B,2,FALSE)))</f>
        <v/>
      </c>
      <c r="I2626" s="58" t="str">
        <f t="shared" si="243"/>
        <v/>
      </c>
      <c r="J2626" s="12" t="str">
        <f t="shared" si="244"/>
        <v/>
      </c>
      <c r="K2626" s="78" t="str">
        <f t="shared" si="245"/>
        <v/>
      </c>
    </row>
    <row r="2627" spans="1:11" x14ac:dyDescent="0.2">
      <c r="A2627" s="12" t="str">
        <f>IFERROR(IF(A2626+1&lt;=Duration*VLOOKUP(PaymentFrqcy,Mapping!A:B,2,FALSE),A2626+1,""),"")</f>
        <v/>
      </c>
      <c r="B2627" s="58" t="str">
        <f t="shared" si="246"/>
        <v/>
      </c>
      <c r="C2627" s="59" t="str">
        <f t="shared" si="241"/>
        <v/>
      </c>
      <c r="D2627" s="60" t="str">
        <f t="shared" si="242"/>
        <v/>
      </c>
      <c r="E2627" s="61" t="str">
        <f>IF(A2627="","",InterestRate/VLOOKUP(PaymentFrqcy,Mapping!$A:$B,2,FALSE))</f>
        <v/>
      </c>
      <c r="F2627" s="62" t="str">
        <f>IF(A2627="","",PMT(E2627,Duration*VLOOKUP(PaymentFrqcy,Mapping!A:B,2,FALSE),LoanAmount,,VLOOKUP(PaymentsDue,Mapping!$A:$B,2,FALSE)))</f>
        <v/>
      </c>
      <c r="G2627" s="62" t="str">
        <f>IF(A2627="","",PPMT(E2627,A2627,Duration*VLOOKUP(PaymentFrqcy,Mapping!A:B,2,FALSE),LoanAmount,,VLOOKUP(PaymentsDue,Mapping!$A:$B,2,FALSE)))</f>
        <v/>
      </c>
      <c r="H2627" s="62" t="str">
        <f>IF(A2627="","",IPMT(E2627,A2627,Duration*VLOOKUP(PaymentFrqcy,Mapping!$A:$B,2,FALSE),LoanAmount,,VLOOKUP(PaymentsDue,Mapping!$A:$B,2,FALSE)))</f>
        <v/>
      </c>
      <c r="I2627" s="58" t="str">
        <f t="shared" si="243"/>
        <v/>
      </c>
      <c r="J2627" s="12" t="str">
        <f t="shared" si="244"/>
        <v/>
      </c>
      <c r="K2627" s="78" t="str">
        <f t="shared" si="245"/>
        <v/>
      </c>
    </row>
    <row r="2628" spans="1:11" x14ac:dyDescent="0.2">
      <c r="A2628" s="12" t="str">
        <f>IFERROR(IF(A2627+1&lt;=Duration*VLOOKUP(PaymentFrqcy,Mapping!A:B,2,FALSE),A2627+1,""),"")</f>
        <v/>
      </c>
      <c r="B2628" s="58" t="str">
        <f t="shared" si="246"/>
        <v/>
      </c>
      <c r="C2628" s="59" t="str">
        <f t="shared" si="241"/>
        <v/>
      </c>
      <c r="D2628" s="60" t="str">
        <f t="shared" si="242"/>
        <v/>
      </c>
      <c r="E2628" s="61" t="str">
        <f>IF(A2628="","",InterestRate/VLOOKUP(PaymentFrqcy,Mapping!$A:$B,2,FALSE))</f>
        <v/>
      </c>
      <c r="F2628" s="62" t="str">
        <f>IF(A2628="","",PMT(E2628,Duration*VLOOKUP(PaymentFrqcy,Mapping!A:B,2,FALSE),LoanAmount,,VLOOKUP(PaymentsDue,Mapping!$A:$B,2,FALSE)))</f>
        <v/>
      </c>
      <c r="G2628" s="62" t="str">
        <f>IF(A2628="","",PPMT(E2628,A2628,Duration*VLOOKUP(PaymentFrqcy,Mapping!A:B,2,FALSE),LoanAmount,,VLOOKUP(PaymentsDue,Mapping!$A:$B,2,FALSE)))</f>
        <v/>
      </c>
      <c r="H2628" s="62" t="str">
        <f>IF(A2628="","",IPMT(E2628,A2628,Duration*VLOOKUP(PaymentFrqcy,Mapping!$A:$B,2,FALSE),LoanAmount,,VLOOKUP(PaymentsDue,Mapping!$A:$B,2,FALSE)))</f>
        <v/>
      </c>
      <c r="I2628" s="58" t="str">
        <f t="shared" si="243"/>
        <v/>
      </c>
      <c r="J2628" s="12" t="str">
        <f t="shared" si="244"/>
        <v/>
      </c>
      <c r="K2628" s="78" t="str">
        <f t="shared" si="245"/>
        <v/>
      </c>
    </row>
    <row r="2629" spans="1:11" x14ac:dyDescent="0.2">
      <c r="A2629" s="12" t="str">
        <f>IFERROR(IF(A2628+1&lt;=Duration*VLOOKUP(PaymentFrqcy,Mapping!A:B,2,FALSE),A2628+1,""),"")</f>
        <v/>
      </c>
      <c r="B2629" s="58" t="str">
        <f t="shared" si="246"/>
        <v/>
      </c>
      <c r="C2629" s="59" t="str">
        <f t="shared" si="241"/>
        <v/>
      </c>
      <c r="D2629" s="60" t="str">
        <f t="shared" si="242"/>
        <v/>
      </c>
      <c r="E2629" s="61" t="str">
        <f>IF(A2629="","",InterestRate/VLOOKUP(PaymentFrqcy,Mapping!$A:$B,2,FALSE))</f>
        <v/>
      </c>
      <c r="F2629" s="62" t="str">
        <f>IF(A2629="","",PMT(E2629,Duration*VLOOKUP(PaymentFrqcy,Mapping!A:B,2,FALSE),LoanAmount,,VLOOKUP(PaymentsDue,Mapping!$A:$B,2,FALSE)))</f>
        <v/>
      </c>
      <c r="G2629" s="62" t="str">
        <f>IF(A2629="","",PPMT(E2629,A2629,Duration*VLOOKUP(PaymentFrqcy,Mapping!A:B,2,FALSE),LoanAmount,,VLOOKUP(PaymentsDue,Mapping!$A:$B,2,FALSE)))</f>
        <v/>
      </c>
      <c r="H2629" s="62" t="str">
        <f>IF(A2629="","",IPMT(E2629,A2629,Duration*VLOOKUP(PaymentFrqcy,Mapping!$A:$B,2,FALSE),LoanAmount,,VLOOKUP(PaymentsDue,Mapping!$A:$B,2,FALSE)))</f>
        <v/>
      </c>
      <c r="I2629" s="58" t="str">
        <f t="shared" si="243"/>
        <v/>
      </c>
      <c r="J2629" s="12" t="str">
        <f t="shared" si="244"/>
        <v/>
      </c>
      <c r="K2629" s="78" t="str">
        <f t="shared" si="245"/>
        <v/>
      </c>
    </row>
    <row r="2630" spans="1:11" x14ac:dyDescent="0.2">
      <c r="A2630" s="12" t="str">
        <f>IFERROR(IF(A2629+1&lt;=Duration*VLOOKUP(PaymentFrqcy,Mapping!A:B,2,FALSE),A2629+1,""),"")</f>
        <v/>
      </c>
      <c r="B2630" s="58" t="str">
        <f t="shared" si="246"/>
        <v/>
      </c>
      <c r="C2630" s="59" t="str">
        <f t="shared" si="241"/>
        <v/>
      </c>
      <c r="D2630" s="60" t="str">
        <f t="shared" si="242"/>
        <v/>
      </c>
      <c r="E2630" s="61" t="str">
        <f>IF(A2630="","",InterestRate/VLOOKUP(PaymentFrqcy,Mapping!$A:$B,2,FALSE))</f>
        <v/>
      </c>
      <c r="F2630" s="62" t="str">
        <f>IF(A2630="","",PMT(E2630,Duration*VLOOKUP(PaymentFrqcy,Mapping!A:B,2,FALSE),LoanAmount,,VLOOKUP(PaymentsDue,Mapping!$A:$B,2,FALSE)))</f>
        <v/>
      </c>
      <c r="G2630" s="62" t="str">
        <f>IF(A2630="","",PPMT(E2630,A2630,Duration*VLOOKUP(PaymentFrqcy,Mapping!A:B,2,FALSE),LoanAmount,,VLOOKUP(PaymentsDue,Mapping!$A:$B,2,FALSE)))</f>
        <v/>
      </c>
      <c r="H2630" s="62" t="str">
        <f>IF(A2630="","",IPMT(E2630,A2630,Duration*VLOOKUP(PaymentFrqcy,Mapping!$A:$B,2,FALSE),LoanAmount,,VLOOKUP(PaymentsDue,Mapping!$A:$B,2,FALSE)))</f>
        <v/>
      </c>
      <c r="I2630" s="58" t="str">
        <f t="shared" si="243"/>
        <v/>
      </c>
      <c r="J2630" s="12" t="str">
        <f t="shared" si="244"/>
        <v/>
      </c>
      <c r="K2630" s="78" t="str">
        <f t="shared" si="245"/>
        <v/>
      </c>
    </row>
    <row r="2631" spans="1:11" x14ac:dyDescent="0.2">
      <c r="A2631" s="12" t="str">
        <f>IFERROR(IF(A2630+1&lt;=Duration*VLOOKUP(PaymentFrqcy,Mapping!A:B,2,FALSE),A2630+1,""),"")</f>
        <v/>
      </c>
      <c r="B2631" s="58" t="str">
        <f t="shared" si="246"/>
        <v/>
      </c>
      <c r="C2631" s="59" t="str">
        <f t="shared" si="241"/>
        <v/>
      </c>
      <c r="D2631" s="60" t="str">
        <f t="shared" si="242"/>
        <v/>
      </c>
      <c r="E2631" s="61" t="str">
        <f>IF(A2631="","",InterestRate/VLOOKUP(PaymentFrqcy,Mapping!$A:$B,2,FALSE))</f>
        <v/>
      </c>
      <c r="F2631" s="62" t="str">
        <f>IF(A2631="","",PMT(E2631,Duration*VLOOKUP(PaymentFrqcy,Mapping!A:B,2,FALSE),LoanAmount,,VLOOKUP(PaymentsDue,Mapping!$A:$B,2,FALSE)))</f>
        <v/>
      </c>
      <c r="G2631" s="62" t="str">
        <f>IF(A2631="","",PPMT(E2631,A2631,Duration*VLOOKUP(PaymentFrqcy,Mapping!A:B,2,FALSE),LoanAmount,,VLOOKUP(PaymentsDue,Mapping!$A:$B,2,FALSE)))</f>
        <v/>
      </c>
      <c r="H2631" s="62" t="str">
        <f>IF(A2631="","",IPMT(E2631,A2631,Duration*VLOOKUP(PaymentFrqcy,Mapping!$A:$B,2,FALSE),LoanAmount,,VLOOKUP(PaymentsDue,Mapping!$A:$B,2,FALSE)))</f>
        <v/>
      </c>
      <c r="I2631" s="58" t="str">
        <f t="shared" si="243"/>
        <v/>
      </c>
      <c r="J2631" s="12" t="str">
        <f t="shared" si="244"/>
        <v/>
      </c>
      <c r="K2631" s="78" t="str">
        <f t="shared" si="245"/>
        <v/>
      </c>
    </row>
    <row r="2632" spans="1:11" x14ac:dyDescent="0.2">
      <c r="A2632" s="12" t="str">
        <f>IFERROR(IF(A2631+1&lt;=Duration*VLOOKUP(PaymentFrqcy,Mapping!A:B,2,FALSE),A2631+1,""),"")</f>
        <v/>
      </c>
      <c r="B2632" s="58" t="str">
        <f t="shared" si="246"/>
        <v/>
      </c>
      <c r="C2632" s="59" t="str">
        <f t="shared" si="241"/>
        <v/>
      </c>
      <c r="D2632" s="60" t="str">
        <f t="shared" si="242"/>
        <v/>
      </c>
      <c r="E2632" s="61" t="str">
        <f>IF(A2632="","",InterestRate/VLOOKUP(PaymentFrqcy,Mapping!$A:$B,2,FALSE))</f>
        <v/>
      </c>
      <c r="F2632" s="62" t="str">
        <f>IF(A2632="","",PMT(E2632,Duration*VLOOKUP(PaymentFrqcy,Mapping!A:B,2,FALSE),LoanAmount,,VLOOKUP(PaymentsDue,Mapping!$A:$B,2,FALSE)))</f>
        <v/>
      </c>
      <c r="G2632" s="62" t="str">
        <f>IF(A2632="","",PPMT(E2632,A2632,Duration*VLOOKUP(PaymentFrqcy,Mapping!A:B,2,FALSE),LoanAmount,,VLOOKUP(PaymentsDue,Mapping!$A:$B,2,FALSE)))</f>
        <v/>
      </c>
      <c r="H2632" s="62" t="str">
        <f>IF(A2632="","",IPMT(E2632,A2632,Duration*VLOOKUP(PaymentFrqcy,Mapping!$A:$B,2,FALSE),LoanAmount,,VLOOKUP(PaymentsDue,Mapping!$A:$B,2,FALSE)))</f>
        <v/>
      </c>
      <c r="I2632" s="58" t="str">
        <f t="shared" si="243"/>
        <v/>
      </c>
      <c r="J2632" s="12" t="str">
        <f t="shared" si="244"/>
        <v/>
      </c>
      <c r="K2632" s="78" t="str">
        <f t="shared" si="245"/>
        <v/>
      </c>
    </row>
    <row r="2633" spans="1:11" x14ac:dyDescent="0.2">
      <c r="A2633" s="12" t="str">
        <f>IFERROR(IF(A2632+1&lt;=Duration*VLOOKUP(PaymentFrqcy,Mapping!A:B,2,FALSE),A2632+1,""),"")</f>
        <v/>
      </c>
      <c r="B2633" s="58" t="str">
        <f t="shared" si="246"/>
        <v/>
      </c>
      <c r="C2633" s="59" t="str">
        <f t="shared" si="241"/>
        <v/>
      </c>
      <c r="D2633" s="60" t="str">
        <f t="shared" si="242"/>
        <v/>
      </c>
      <c r="E2633" s="61" t="str">
        <f>IF(A2633="","",InterestRate/VLOOKUP(PaymentFrqcy,Mapping!$A:$B,2,FALSE))</f>
        <v/>
      </c>
      <c r="F2633" s="62" t="str">
        <f>IF(A2633="","",PMT(E2633,Duration*VLOOKUP(PaymentFrqcy,Mapping!A:B,2,FALSE),LoanAmount,,VLOOKUP(PaymentsDue,Mapping!$A:$B,2,FALSE)))</f>
        <v/>
      </c>
      <c r="G2633" s="62" t="str">
        <f>IF(A2633="","",PPMT(E2633,A2633,Duration*VLOOKUP(PaymentFrqcy,Mapping!A:B,2,FALSE),LoanAmount,,VLOOKUP(PaymentsDue,Mapping!$A:$B,2,FALSE)))</f>
        <v/>
      </c>
      <c r="H2633" s="62" t="str">
        <f>IF(A2633="","",IPMT(E2633,A2633,Duration*VLOOKUP(PaymentFrqcy,Mapping!$A:$B,2,FALSE),LoanAmount,,VLOOKUP(PaymentsDue,Mapping!$A:$B,2,FALSE)))</f>
        <v/>
      </c>
      <c r="I2633" s="58" t="str">
        <f t="shared" si="243"/>
        <v/>
      </c>
      <c r="J2633" s="12" t="str">
        <f t="shared" si="244"/>
        <v/>
      </c>
      <c r="K2633" s="78" t="str">
        <f t="shared" si="245"/>
        <v/>
      </c>
    </row>
    <row r="2634" spans="1:11" x14ac:dyDescent="0.2">
      <c r="A2634" s="12" t="str">
        <f>IFERROR(IF(A2633+1&lt;=Duration*VLOOKUP(PaymentFrqcy,Mapping!A:B,2,FALSE),A2633+1,""),"")</f>
        <v/>
      </c>
      <c r="B2634" s="58" t="str">
        <f t="shared" si="246"/>
        <v/>
      </c>
      <c r="C2634" s="59" t="str">
        <f t="shared" si="241"/>
        <v/>
      </c>
      <c r="D2634" s="60" t="str">
        <f t="shared" si="242"/>
        <v/>
      </c>
      <c r="E2634" s="61" t="str">
        <f>IF(A2634="","",InterestRate/VLOOKUP(PaymentFrqcy,Mapping!$A:$B,2,FALSE))</f>
        <v/>
      </c>
      <c r="F2634" s="62" t="str">
        <f>IF(A2634="","",PMT(E2634,Duration*VLOOKUP(PaymentFrqcy,Mapping!A:B,2,FALSE),LoanAmount,,VLOOKUP(PaymentsDue,Mapping!$A:$B,2,FALSE)))</f>
        <v/>
      </c>
      <c r="G2634" s="62" t="str">
        <f>IF(A2634="","",PPMT(E2634,A2634,Duration*VLOOKUP(PaymentFrqcy,Mapping!A:B,2,FALSE),LoanAmount,,VLOOKUP(PaymentsDue,Mapping!$A:$B,2,FALSE)))</f>
        <v/>
      </c>
      <c r="H2634" s="62" t="str">
        <f>IF(A2634="","",IPMT(E2634,A2634,Duration*VLOOKUP(PaymentFrqcy,Mapping!$A:$B,2,FALSE),LoanAmount,,VLOOKUP(PaymentsDue,Mapping!$A:$B,2,FALSE)))</f>
        <v/>
      </c>
      <c r="I2634" s="58" t="str">
        <f t="shared" si="243"/>
        <v/>
      </c>
      <c r="J2634" s="12" t="str">
        <f t="shared" si="244"/>
        <v/>
      </c>
      <c r="K2634" s="78" t="str">
        <f t="shared" si="245"/>
        <v/>
      </c>
    </row>
    <row r="2635" spans="1:11" x14ac:dyDescent="0.2">
      <c r="A2635" s="12" t="str">
        <f>IFERROR(IF(A2634+1&lt;=Duration*VLOOKUP(PaymentFrqcy,Mapping!A:B,2,FALSE),A2634+1,""),"")</f>
        <v/>
      </c>
      <c r="B2635" s="58" t="str">
        <f t="shared" si="246"/>
        <v/>
      </c>
      <c r="C2635" s="59" t="str">
        <f t="shared" si="241"/>
        <v/>
      </c>
      <c r="D2635" s="60" t="str">
        <f t="shared" si="242"/>
        <v/>
      </c>
      <c r="E2635" s="61" t="str">
        <f>IF(A2635="","",InterestRate/VLOOKUP(PaymentFrqcy,Mapping!$A:$B,2,FALSE))</f>
        <v/>
      </c>
      <c r="F2635" s="62" t="str">
        <f>IF(A2635="","",PMT(E2635,Duration*VLOOKUP(PaymentFrqcy,Mapping!A:B,2,FALSE),LoanAmount,,VLOOKUP(PaymentsDue,Mapping!$A:$B,2,FALSE)))</f>
        <v/>
      </c>
      <c r="G2635" s="62" t="str">
        <f>IF(A2635="","",PPMT(E2635,A2635,Duration*VLOOKUP(PaymentFrqcy,Mapping!A:B,2,FALSE),LoanAmount,,VLOOKUP(PaymentsDue,Mapping!$A:$B,2,FALSE)))</f>
        <v/>
      </c>
      <c r="H2635" s="62" t="str">
        <f>IF(A2635="","",IPMT(E2635,A2635,Duration*VLOOKUP(PaymentFrqcy,Mapping!$A:$B,2,FALSE),LoanAmount,,VLOOKUP(PaymentsDue,Mapping!$A:$B,2,FALSE)))</f>
        <v/>
      </c>
      <c r="I2635" s="58" t="str">
        <f t="shared" si="243"/>
        <v/>
      </c>
      <c r="J2635" s="12" t="str">
        <f t="shared" si="244"/>
        <v/>
      </c>
      <c r="K2635" s="78" t="str">
        <f t="shared" si="245"/>
        <v/>
      </c>
    </row>
    <row r="2636" spans="1:11" x14ac:dyDescent="0.2">
      <c r="A2636" s="12" t="str">
        <f>IFERROR(IF(A2635+1&lt;=Duration*VLOOKUP(PaymentFrqcy,Mapping!A:B,2,FALSE),A2635+1,""),"")</f>
        <v/>
      </c>
      <c r="B2636" s="58" t="str">
        <f t="shared" si="246"/>
        <v/>
      </c>
      <c r="C2636" s="59" t="str">
        <f t="shared" si="241"/>
        <v/>
      </c>
      <c r="D2636" s="60" t="str">
        <f t="shared" si="242"/>
        <v/>
      </c>
      <c r="E2636" s="61" t="str">
        <f>IF(A2636="","",InterestRate/VLOOKUP(PaymentFrqcy,Mapping!$A:$B,2,FALSE))</f>
        <v/>
      </c>
      <c r="F2636" s="62" t="str">
        <f>IF(A2636="","",PMT(E2636,Duration*VLOOKUP(PaymentFrqcy,Mapping!A:B,2,FALSE),LoanAmount,,VLOOKUP(PaymentsDue,Mapping!$A:$B,2,FALSE)))</f>
        <v/>
      </c>
      <c r="G2636" s="62" t="str">
        <f>IF(A2636="","",PPMT(E2636,A2636,Duration*VLOOKUP(PaymentFrqcy,Mapping!A:B,2,FALSE),LoanAmount,,VLOOKUP(PaymentsDue,Mapping!$A:$B,2,FALSE)))</f>
        <v/>
      </c>
      <c r="H2636" s="62" t="str">
        <f>IF(A2636="","",IPMT(E2636,A2636,Duration*VLOOKUP(PaymentFrqcy,Mapping!$A:$B,2,FALSE),LoanAmount,,VLOOKUP(PaymentsDue,Mapping!$A:$B,2,FALSE)))</f>
        <v/>
      </c>
      <c r="I2636" s="58" t="str">
        <f t="shared" si="243"/>
        <v/>
      </c>
      <c r="J2636" s="12" t="str">
        <f t="shared" si="244"/>
        <v/>
      </c>
      <c r="K2636" s="78" t="str">
        <f t="shared" si="245"/>
        <v/>
      </c>
    </row>
    <row r="2637" spans="1:11" x14ac:dyDescent="0.2">
      <c r="A2637" s="12" t="str">
        <f>IFERROR(IF(A2636+1&lt;=Duration*VLOOKUP(PaymentFrqcy,Mapping!A:B,2,FALSE),A2636+1,""),"")</f>
        <v/>
      </c>
      <c r="B2637" s="58" t="str">
        <f t="shared" si="246"/>
        <v/>
      </c>
      <c r="C2637" s="59" t="str">
        <f t="shared" si="241"/>
        <v/>
      </c>
      <c r="D2637" s="60" t="str">
        <f t="shared" si="242"/>
        <v/>
      </c>
      <c r="E2637" s="61" t="str">
        <f>IF(A2637="","",InterestRate/VLOOKUP(PaymentFrqcy,Mapping!$A:$B,2,FALSE))</f>
        <v/>
      </c>
      <c r="F2637" s="62" t="str">
        <f>IF(A2637="","",PMT(E2637,Duration*VLOOKUP(PaymentFrqcy,Mapping!A:B,2,FALSE),LoanAmount,,VLOOKUP(PaymentsDue,Mapping!$A:$B,2,FALSE)))</f>
        <v/>
      </c>
      <c r="G2637" s="62" t="str">
        <f>IF(A2637="","",PPMT(E2637,A2637,Duration*VLOOKUP(PaymentFrqcy,Mapping!A:B,2,FALSE),LoanAmount,,VLOOKUP(PaymentsDue,Mapping!$A:$B,2,FALSE)))</f>
        <v/>
      </c>
      <c r="H2637" s="62" t="str">
        <f>IF(A2637="","",IPMT(E2637,A2637,Duration*VLOOKUP(PaymentFrqcy,Mapping!$A:$B,2,FALSE),LoanAmount,,VLOOKUP(PaymentsDue,Mapping!$A:$B,2,FALSE)))</f>
        <v/>
      </c>
      <c r="I2637" s="58" t="str">
        <f t="shared" si="243"/>
        <v/>
      </c>
      <c r="J2637" s="12" t="str">
        <f t="shared" si="244"/>
        <v/>
      </c>
      <c r="K2637" s="78" t="str">
        <f t="shared" si="245"/>
        <v/>
      </c>
    </row>
    <row r="2638" spans="1:11" x14ac:dyDescent="0.2">
      <c r="A2638" s="12" t="str">
        <f>IFERROR(IF(A2637+1&lt;=Duration*VLOOKUP(PaymentFrqcy,Mapping!A:B,2,FALSE),A2637+1,""),"")</f>
        <v/>
      </c>
      <c r="B2638" s="58" t="str">
        <f t="shared" si="246"/>
        <v/>
      </c>
      <c r="C2638" s="59" t="str">
        <f t="shared" si="241"/>
        <v/>
      </c>
      <c r="D2638" s="60" t="str">
        <f t="shared" si="242"/>
        <v/>
      </c>
      <c r="E2638" s="61" t="str">
        <f>IF(A2638="","",InterestRate/VLOOKUP(PaymentFrqcy,Mapping!$A:$B,2,FALSE))</f>
        <v/>
      </c>
      <c r="F2638" s="62" t="str">
        <f>IF(A2638="","",PMT(E2638,Duration*VLOOKUP(PaymentFrqcy,Mapping!A:B,2,FALSE),LoanAmount,,VLOOKUP(PaymentsDue,Mapping!$A:$B,2,FALSE)))</f>
        <v/>
      </c>
      <c r="G2638" s="62" t="str">
        <f>IF(A2638="","",PPMT(E2638,A2638,Duration*VLOOKUP(PaymentFrqcy,Mapping!A:B,2,FALSE),LoanAmount,,VLOOKUP(PaymentsDue,Mapping!$A:$B,2,FALSE)))</f>
        <v/>
      </c>
      <c r="H2638" s="62" t="str">
        <f>IF(A2638="","",IPMT(E2638,A2638,Duration*VLOOKUP(PaymentFrqcy,Mapping!$A:$B,2,FALSE),LoanAmount,,VLOOKUP(PaymentsDue,Mapping!$A:$B,2,FALSE)))</f>
        <v/>
      </c>
      <c r="I2638" s="58" t="str">
        <f t="shared" si="243"/>
        <v/>
      </c>
      <c r="J2638" s="12" t="str">
        <f t="shared" si="244"/>
        <v/>
      </c>
      <c r="K2638" s="78" t="str">
        <f t="shared" si="245"/>
        <v/>
      </c>
    </row>
    <row r="2639" spans="1:11" x14ac:dyDescent="0.2">
      <c r="A2639" s="12" t="str">
        <f>IFERROR(IF(A2638+1&lt;=Duration*VLOOKUP(PaymentFrqcy,Mapping!A:B,2,FALSE),A2638+1,""),"")</f>
        <v/>
      </c>
      <c r="B2639" s="58" t="str">
        <f t="shared" si="246"/>
        <v/>
      </c>
      <c r="C2639" s="59" t="str">
        <f t="shared" si="241"/>
        <v/>
      </c>
      <c r="D2639" s="60" t="str">
        <f t="shared" si="242"/>
        <v/>
      </c>
      <c r="E2639" s="61" t="str">
        <f>IF(A2639="","",InterestRate/VLOOKUP(PaymentFrqcy,Mapping!$A:$B,2,FALSE))</f>
        <v/>
      </c>
      <c r="F2639" s="62" t="str">
        <f>IF(A2639="","",PMT(E2639,Duration*VLOOKUP(PaymentFrqcy,Mapping!A:B,2,FALSE),LoanAmount,,VLOOKUP(PaymentsDue,Mapping!$A:$B,2,FALSE)))</f>
        <v/>
      </c>
      <c r="G2639" s="62" t="str">
        <f>IF(A2639="","",PPMT(E2639,A2639,Duration*VLOOKUP(PaymentFrqcy,Mapping!A:B,2,FALSE),LoanAmount,,VLOOKUP(PaymentsDue,Mapping!$A:$B,2,FALSE)))</f>
        <v/>
      </c>
      <c r="H2639" s="62" t="str">
        <f>IF(A2639="","",IPMT(E2639,A2639,Duration*VLOOKUP(PaymentFrqcy,Mapping!$A:$B,2,FALSE),LoanAmount,,VLOOKUP(PaymentsDue,Mapping!$A:$B,2,FALSE)))</f>
        <v/>
      </c>
      <c r="I2639" s="58" t="str">
        <f t="shared" si="243"/>
        <v/>
      </c>
      <c r="J2639" s="12" t="str">
        <f t="shared" si="244"/>
        <v/>
      </c>
      <c r="K2639" s="78" t="str">
        <f t="shared" si="245"/>
        <v/>
      </c>
    </row>
    <row r="2640" spans="1:11" x14ac:dyDescent="0.2">
      <c r="A2640" s="12" t="str">
        <f>IFERROR(IF(A2639+1&lt;=Duration*VLOOKUP(PaymentFrqcy,Mapping!A:B,2,FALSE),A2639+1,""),"")</f>
        <v/>
      </c>
      <c r="B2640" s="58" t="str">
        <f t="shared" si="246"/>
        <v/>
      </c>
      <c r="C2640" s="59" t="str">
        <f t="shared" si="241"/>
        <v/>
      </c>
      <c r="D2640" s="60" t="str">
        <f t="shared" si="242"/>
        <v/>
      </c>
      <c r="E2640" s="61" t="str">
        <f>IF(A2640="","",InterestRate/VLOOKUP(PaymentFrqcy,Mapping!$A:$B,2,FALSE))</f>
        <v/>
      </c>
      <c r="F2640" s="62" t="str">
        <f>IF(A2640="","",PMT(E2640,Duration*VLOOKUP(PaymentFrqcy,Mapping!A:B,2,FALSE),LoanAmount,,VLOOKUP(PaymentsDue,Mapping!$A:$B,2,FALSE)))</f>
        <v/>
      </c>
      <c r="G2640" s="62" t="str">
        <f>IF(A2640="","",PPMT(E2640,A2640,Duration*VLOOKUP(PaymentFrqcy,Mapping!A:B,2,FALSE),LoanAmount,,VLOOKUP(PaymentsDue,Mapping!$A:$B,2,FALSE)))</f>
        <v/>
      </c>
      <c r="H2640" s="62" t="str">
        <f>IF(A2640="","",IPMT(E2640,A2640,Duration*VLOOKUP(PaymentFrqcy,Mapping!$A:$B,2,FALSE),LoanAmount,,VLOOKUP(PaymentsDue,Mapping!$A:$B,2,FALSE)))</f>
        <v/>
      </c>
      <c r="I2640" s="58" t="str">
        <f t="shared" si="243"/>
        <v/>
      </c>
      <c r="J2640" s="12" t="str">
        <f t="shared" si="244"/>
        <v/>
      </c>
      <c r="K2640" s="78" t="str">
        <f t="shared" si="245"/>
        <v/>
      </c>
    </row>
    <row r="2641" spans="1:11" x14ac:dyDescent="0.2">
      <c r="A2641" s="12" t="str">
        <f>IFERROR(IF(A2640+1&lt;=Duration*VLOOKUP(PaymentFrqcy,Mapping!A:B,2,FALSE),A2640+1,""),"")</f>
        <v/>
      </c>
      <c r="B2641" s="58" t="str">
        <f t="shared" si="246"/>
        <v/>
      </c>
      <c r="C2641" s="59" t="str">
        <f t="shared" si="241"/>
        <v/>
      </c>
      <c r="D2641" s="60" t="str">
        <f t="shared" si="242"/>
        <v/>
      </c>
      <c r="E2641" s="61" t="str">
        <f>IF(A2641="","",InterestRate/VLOOKUP(PaymentFrqcy,Mapping!$A:$B,2,FALSE))</f>
        <v/>
      </c>
      <c r="F2641" s="62" t="str">
        <f>IF(A2641="","",PMT(E2641,Duration*VLOOKUP(PaymentFrqcy,Mapping!A:B,2,FALSE),LoanAmount,,VLOOKUP(PaymentsDue,Mapping!$A:$B,2,FALSE)))</f>
        <v/>
      </c>
      <c r="G2641" s="62" t="str">
        <f>IF(A2641="","",PPMT(E2641,A2641,Duration*VLOOKUP(PaymentFrqcy,Mapping!A:B,2,FALSE),LoanAmount,,VLOOKUP(PaymentsDue,Mapping!$A:$B,2,FALSE)))</f>
        <v/>
      </c>
      <c r="H2641" s="62" t="str">
        <f>IF(A2641="","",IPMT(E2641,A2641,Duration*VLOOKUP(PaymentFrqcy,Mapping!$A:$B,2,FALSE),LoanAmount,,VLOOKUP(PaymentsDue,Mapping!$A:$B,2,FALSE)))</f>
        <v/>
      </c>
      <c r="I2641" s="58" t="str">
        <f t="shared" si="243"/>
        <v/>
      </c>
      <c r="J2641" s="12" t="str">
        <f t="shared" si="244"/>
        <v/>
      </c>
      <c r="K2641" s="78" t="str">
        <f t="shared" si="245"/>
        <v/>
      </c>
    </row>
    <row r="2642" spans="1:11" x14ac:dyDescent="0.2">
      <c r="A2642" s="12" t="str">
        <f>IFERROR(IF(A2641+1&lt;=Duration*VLOOKUP(PaymentFrqcy,Mapping!A:B,2,FALSE),A2641+1,""),"")</f>
        <v/>
      </c>
      <c r="B2642" s="58" t="str">
        <f t="shared" si="246"/>
        <v/>
      </c>
      <c r="C2642" s="59" t="str">
        <f t="shared" si="241"/>
        <v/>
      </c>
      <c r="D2642" s="60" t="str">
        <f t="shared" si="242"/>
        <v/>
      </c>
      <c r="E2642" s="61" t="str">
        <f>IF(A2642="","",InterestRate/VLOOKUP(PaymentFrqcy,Mapping!$A:$B,2,FALSE))</f>
        <v/>
      </c>
      <c r="F2642" s="62" t="str">
        <f>IF(A2642="","",PMT(E2642,Duration*VLOOKUP(PaymentFrqcy,Mapping!A:B,2,FALSE),LoanAmount,,VLOOKUP(PaymentsDue,Mapping!$A:$B,2,FALSE)))</f>
        <v/>
      </c>
      <c r="G2642" s="62" t="str">
        <f>IF(A2642="","",PPMT(E2642,A2642,Duration*VLOOKUP(PaymentFrqcy,Mapping!A:B,2,FALSE),LoanAmount,,VLOOKUP(PaymentsDue,Mapping!$A:$B,2,FALSE)))</f>
        <v/>
      </c>
      <c r="H2642" s="62" t="str">
        <f>IF(A2642="","",IPMT(E2642,A2642,Duration*VLOOKUP(PaymentFrqcy,Mapping!$A:$B,2,FALSE),LoanAmount,,VLOOKUP(PaymentsDue,Mapping!$A:$B,2,FALSE)))</f>
        <v/>
      </c>
      <c r="I2642" s="58" t="str">
        <f t="shared" si="243"/>
        <v/>
      </c>
      <c r="J2642" s="12" t="str">
        <f t="shared" si="244"/>
        <v/>
      </c>
      <c r="K2642" s="78" t="str">
        <f t="shared" si="245"/>
        <v/>
      </c>
    </row>
    <row r="2643" spans="1:11" x14ac:dyDescent="0.2">
      <c r="A2643" s="12" t="str">
        <f>IFERROR(IF(A2642+1&lt;=Duration*VLOOKUP(PaymentFrqcy,Mapping!A:B,2,FALSE),A2642+1,""),"")</f>
        <v/>
      </c>
      <c r="B2643" s="58" t="str">
        <f t="shared" si="246"/>
        <v/>
      </c>
      <c r="C2643" s="59" t="str">
        <f t="shared" si="241"/>
        <v/>
      </c>
      <c r="D2643" s="60" t="str">
        <f t="shared" si="242"/>
        <v/>
      </c>
      <c r="E2643" s="61" t="str">
        <f>IF(A2643="","",InterestRate/VLOOKUP(PaymentFrqcy,Mapping!$A:$B,2,FALSE))</f>
        <v/>
      </c>
      <c r="F2643" s="62" t="str">
        <f>IF(A2643="","",PMT(E2643,Duration*VLOOKUP(PaymentFrqcy,Mapping!A:B,2,FALSE),LoanAmount,,VLOOKUP(PaymentsDue,Mapping!$A:$B,2,FALSE)))</f>
        <v/>
      </c>
      <c r="G2643" s="62" t="str">
        <f>IF(A2643="","",PPMT(E2643,A2643,Duration*VLOOKUP(PaymentFrqcy,Mapping!A:B,2,FALSE),LoanAmount,,VLOOKUP(PaymentsDue,Mapping!$A:$B,2,FALSE)))</f>
        <v/>
      </c>
      <c r="H2643" s="62" t="str">
        <f>IF(A2643="","",IPMT(E2643,A2643,Duration*VLOOKUP(PaymentFrqcy,Mapping!$A:$B,2,FALSE),LoanAmount,,VLOOKUP(PaymentsDue,Mapping!$A:$B,2,FALSE)))</f>
        <v/>
      </c>
      <c r="I2643" s="58" t="str">
        <f t="shared" si="243"/>
        <v/>
      </c>
      <c r="J2643" s="12" t="str">
        <f t="shared" si="244"/>
        <v/>
      </c>
      <c r="K2643" s="78" t="str">
        <f t="shared" si="245"/>
        <v/>
      </c>
    </row>
    <row r="2644" spans="1:11" x14ac:dyDescent="0.2">
      <c r="A2644" s="12" t="str">
        <f>IFERROR(IF(A2643+1&lt;=Duration*VLOOKUP(PaymentFrqcy,Mapping!A:B,2,FALSE),A2643+1,""),"")</f>
        <v/>
      </c>
      <c r="B2644" s="58" t="str">
        <f t="shared" si="246"/>
        <v/>
      </c>
      <c r="C2644" s="59" t="str">
        <f t="shared" si="241"/>
        <v/>
      </c>
      <c r="D2644" s="60" t="str">
        <f t="shared" si="242"/>
        <v/>
      </c>
      <c r="E2644" s="61" t="str">
        <f>IF(A2644="","",InterestRate/VLOOKUP(PaymentFrqcy,Mapping!$A:$B,2,FALSE))</f>
        <v/>
      </c>
      <c r="F2644" s="62" t="str">
        <f>IF(A2644="","",PMT(E2644,Duration*VLOOKUP(PaymentFrqcy,Mapping!A:B,2,FALSE),LoanAmount,,VLOOKUP(PaymentsDue,Mapping!$A:$B,2,FALSE)))</f>
        <v/>
      </c>
      <c r="G2644" s="62" t="str">
        <f>IF(A2644="","",PPMT(E2644,A2644,Duration*VLOOKUP(PaymentFrqcy,Mapping!A:B,2,FALSE),LoanAmount,,VLOOKUP(PaymentsDue,Mapping!$A:$B,2,FALSE)))</f>
        <v/>
      </c>
      <c r="H2644" s="62" t="str">
        <f>IF(A2644="","",IPMT(E2644,A2644,Duration*VLOOKUP(PaymentFrqcy,Mapping!$A:$B,2,FALSE),LoanAmount,,VLOOKUP(PaymentsDue,Mapping!$A:$B,2,FALSE)))</f>
        <v/>
      </c>
      <c r="I2644" s="58" t="str">
        <f t="shared" si="243"/>
        <v/>
      </c>
      <c r="J2644" s="12" t="str">
        <f t="shared" si="244"/>
        <v/>
      </c>
      <c r="K2644" s="78" t="str">
        <f t="shared" si="245"/>
        <v/>
      </c>
    </row>
    <row r="2645" spans="1:11" x14ac:dyDescent="0.2">
      <c r="A2645" s="12" t="str">
        <f>IFERROR(IF(A2644+1&lt;=Duration*VLOOKUP(PaymentFrqcy,Mapping!A:B,2,FALSE),A2644+1,""),"")</f>
        <v/>
      </c>
      <c r="B2645" s="58" t="str">
        <f t="shared" si="246"/>
        <v/>
      </c>
      <c r="C2645" s="59" t="str">
        <f t="shared" si="241"/>
        <v/>
      </c>
      <c r="D2645" s="60" t="str">
        <f t="shared" si="242"/>
        <v/>
      </c>
      <c r="E2645" s="61" t="str">
        <f>IF(A2645="","",InterestRate/VLOOKUP(PaymentFrqcy,Mapping!$A:$B,2,FALSE))</f>
        <v/>
      </c>
      <c r="F2645" s="62" t="str">
        <f>IF(A2645="","",PMT(E2645,Duration*VLOOKUP(PaymentFrqcy,Mapping!A:B,2,FALSE),LoanAmount,,VLOOKUP(PaymentsDue,Mapping!$A:$B,2,FALSE)))</f>
        <v/>
      </c>
      <c r="G2645" s="62" t="str">
        <f>IF(A2645="","",PPMT(E2645,A2645,Duration*VLOOKUP(PaymentFrqcy,Mapping!A:B,2,FALSE),LoanAmount,,VLOOKUP(PaymentsDue,Mapping!$A:$B,2,FALSE)))</f>
        <v/>
      </c>
      <c r="H2645" s="62" t="str">
        <f>IF(A2645="","",IPMT(E2645,A2645,Duration*VLOOKUP(PaymentFrqcy,Mapping!$A:$B,2,FALSE),LoanAmount,,VLOOKUP(PaymentsDue,Mapping!$A:$B,2,FALSE)))</f>
        <v/>
      </c>
      <c r="I2645" s="58" t="str">
        <f t="shared" si="243"/>
        <v/>
      </c>
      <c r="J2645" s="12" t="str">
        <f t="shared" si="244"/>
        <v/>
      </c>
      <c r="K2645" s="78" t="str">
        <f t="shared" si="245"/>
        <v/>
      </c>
    </row>
    <row r="2646" spans="1:11" x14ac:dyDescent="0.2">
      <c r="A2646" s="12" t="str">
        <f>IFERROR(IF(A2645+1&lt;=Duration*VLOOKUP(PaymentFrqcy,Mapping!A:B,2,FALSE),A2645+1,""),"")</f>
        <v/>
      </c>
      <c r="B2646" s="58" t="str">
        <f t="shared" si="246"/>
        <v/>
      </c>
      <c r="C2646" s="59" t="str">
        <f t="shared" si="241"/>
        <v/>
      </c>
      <c r="D2646" s="60" t="str">
        <f t="shared" si="242"/>
        <v/>
      </c>
      <c r="E2646" s="61" t="str">
        <f>IF(A2646="","",InterestRate/VLOOKUP(PaymentFrqcy,Mapping!$A:$B,2,FALSE))</f>
        <v/>
      </c>
      <c r="F2646" s="62" t="str">
        <f>IF(A2646="","",PMT(E2646,Duration*VLOOKUP(PaymentFrqcy,Mapping!A:B,2,FALSE),LoanAmount,,VLOOKUP(PaymentsDue,Mapping!$A:$B,2,FALSE)))</f>
        <v/>
      </c>
      <c r="G2646" s="62" t="str">
        <f>IF(A2646="","",PPMT(E2646,A2646,Duration*VLOOKUP(PaymentFrqcy,Mapping!A:B,2,FALSE),LoanAmount,,VLOOKUP(PaymentsDue,Mapping!$A:$B,2,FALSE)))</f>
        <v/>
      </c>
      <c r="H2646" s="62" t="str">
        <f>IF(A2646="","",IPMT(E2646,A2646,Duration*VLOOKUP(PaymentFrqcy,Mapping!$A:$B,2,FALSE),LoanAmount,,VLOOKUP(PaymentsDue,Mapping!$A:$B,2,FALSE)))</f>
        <v/>
      </c>
      <c r="I2646" s="58" t="str">
        <f t="shared" si="243"/>
        <v/>
      </c>
      <c r="J2646" s="12" t="str">
        <f t="shared" si="244"/>
        <v/>
      </c>
      <c r="K2646" s="78" t="str">
        <f t="shared" si="245"/>
        <v/>
      </c>
    </row>
    <row r="2647" spans="1:11" x14ac:dyDescent="0.2">
      <c r="A2647" s="12" t="str">
        <f>IFERROR(IF(A2646+1&lt;=Duration*VLOOKUP(PaymentFrqcy,Mapping!A:B,2,FALSE),A2646+1,""),"")</f>
        <v/>
      </c>
      <c r="B2647" s="58" t="str">
        <f t="shared" si="246"/>
        <v/>
      </c>
      <c r="C2647" s="59" t="str">
        <f t="shared" si="241"/>
        <v/>
      </c>
      <c r="D2647" s="60" t="str">
        <f t="shared" si="242"/>
        <v/>
      </c>
      <c r="E2647" s="61" t="str">
        <f>IF(A2647="","",InterestRate/VLOOKUP(PaymentFrqcy,Mapping!$A:$B,2,FALSE))</f>
        <v/>
      </c>
      <c r="F2647" s="62" t="str">
        <f>IF(A2647="","",PMT(E2647,Duration*VLOOKUP(PaymentFrqcy,Mapping!A:B,2,FALSE),LoanAmount,,VLOOKUP(PaymentsDue,Mapping!$A:$B,2,FALSE)))</f>
        <v/>
      </c>
      <c r="G2647" s="62" t="str">
        <f>IF(A2647="","",PPMT(E2647,A2647,Duration*VLOOKUP(PaymentFrqcy,Mapping!A:B,2,FALSE),LoanAmount,,VLOOKUP(PaymentsDue,Mapping!$A:$B,2,FALSE)))</f>
        <v/>
      </c>
      <c r="H2647" s="62" t="str">
        <f>IF(A2647="","",IPMT(E2647,A2647,Duration*VLOOKUP(PaymentFrqcy,Mapping!$A:$B,2,FALSE),LoanAmount,,VLOOKUP(PaymentsDue,Mapping!$A:$B,2,FALSE)))</f>
        <v/>
      </c>
      <c r="I2647" s="58" t="str">
        <f t="shared" si="243"/>
        <v/>
      </c>
      <c r="J2647" s="12" t="str">
        <f t="shared" si="244"/>
        <v/>
      </c>
      <c r="K2647" s="78" t="str">
        <f t="shared" si="245"/>
        <v/>
      </c>
    </row>
    <row r="2648" spans="1:11" x14ac:dyDescent="0.2">
      <c r="A2648" s="12" t="str">
        <f>IFERROR(IF(A2647+1&lt;=Duration*VLOOKUP(PaymentFrqcy,Mapping!A:B,2,FALSE),A2647+1,""),"")</f>
        <v/>
      </c>
      <c r="B2648" s="58" t="str">
        <f t="shared" si="246"/>
        <v/>
      </c>
      <c r="C2648" s="59" t="str">
        <f t="shared" si="241"/>
        <v/>
      </c>
      <c r="D2648" s="60" t="str">
        <f t="shared" si="242"/>
        <v/>
      </c>
      <c r="E2648" s="61" t="str">
        <f>IF(A2648="","",InterestRate/VLOOKUP(PaymentFrqcy,Mapping!$A:$B,2,FALSE))</f>
        <v/>
      </c>
      <c r="F2648" s="62" t="str">
        <f>IF(A2648="","",PMT(E2648,Duration*VLOOKUP(PaymentFrqcy,Mapping!A:B,2,FALSE),LoanAmount,,VLOOKUP(PaymentsDue,Mapping!$A:$B,2,FALSE)))</f>
        <v/>
      </c>
      <c r="G2648" s="62" t="str">
        <f>IF(A2648="","",PPMT(E2648,A2648,Duration*VLOOKUP(PaymentFrqcy,Mapping!A:B,2,FALSE),LoanAmount,,VLOOKUP(PaymentsDue,Mapping!$A:$B,2,FALSE)))</f>
        <v/>
      </c>
      <c r="H2648" s="62" t="str">
        <f>IF(A2648="","",IPMT(E2648,A2648,Duration*VLOOKUP(PaymentFrqcy,Mapping!$A:$B,2,FALSE),LoanAmount,,VLOOKUP(PaymentsDue,Mapping!$A:$B,2,FALSE)))</f>
        <v/>
      </c>
      <c r="I2648" s="58" t="str">
        <f t="shared" si="243"/>
        <v/>
      </c>
      <c r="J2648" s="12" t="str">
        <f t="shared" si="244"/>
        <v/>
      </c>
      <c r="K2648" s="78" t="str">
        <f t="shared" si="245"/>
        <v/>
      </c>
    </row>
    <row r="2649" spans="1:11" x14ac:dyDescent="0.2">
      <c r="A2649" s="12" t="str">
        <f>IFERROR(IF(A2648+1&lt;=Duration*VLOOKUP(PaymentFrqcy,Mapping!A:B,2,FALSE),A2648+1,""),"")</f>
        <v/>
      </c>
      <c r="B2649" s="58" t="str">
        <f t="shared" si="246"/>
        <v/>
      </c>
      <c r="C2649" s="59" t="str">
        <f t="shared" si="241"/>
        <v/>
      </c>
      <c r="D2649" s="60" t="str">
        <f t="shared" si="242"/>
        <v/>
      </c>
      <c r="E2649" s="61" t="str">
        <f>IF(A2649="","",InterestRate/VLOOKUP(PaymentFrqcy,Mapping!$A:$B,2,FALSE))</f>
        <v/>
      </c>
      <c r="F2649" s="62" t="str">
        <f>IF(A2649="","",PMT(E2649,Duration*VLOOKUP(PaymentFrqcy,Mapping!A:B,2,FALSE),LoanAmount,,VLOOKUP(PaymentsDue,Mapping!$A:$B,2,FALSE)))</f>
        <v/>
      </c>
      <c r="G2649" s="62" t="str">
        <f>IF(A2649="","",PPMT(E2649,A2649,Duration*VLOOKUP(PaymentFrqcy,Mapping!A:B,2,FALSE),LoanAmount,,VLOOKUP(PaymentsDue,Mapping!$A:$B,2,FALSE)))</f>
        <v/>
      </c>
      <c r="H2649" s="62" t="str">
        <f>IF(A2649="","",IPMT(E2649,A2649,Duration*VLOOKUP(PaymentFrqcy,Mapping!$A:$B,2,FALSE),LoanAmount,,VLOOKUP(PaymentsDue,Mapping!$A:$B,2,FALSE)))</f>
        <v/>
      </c>
      <c r="I2649" s="58" t="str">
        <f t="shared" si="243"/>
        <v/>
      </c>
      <c r="J2649" s="12" t="str">
        <f t="shared" si="244"/>
        <v/>
      </c>
      <c r="K2649" s="78" t="str">
        <f t="shared" si="245"/>
        <v/>
      </c>
    </row>
    <row r="2650" spans="1:11" x14ac:dyDescent="0.2">
      <c r="A2650" s="12" t="str">
        <f>IFERROR(IF(A2649+1&lt;=Duration*VLOOKUP(PaymentFrqcy,Mapping!A:B,2,FALSE),A2649+1,""),"")</f>
        <v/>
      </c>
      <c r="B2650" s="58" t="str">
        <f t="shared" si="246"/>
        <v/>
      </c>
      <c r="C2650" s="59" t="str">
        <f t="shared" si="241"/>
        <v/>
      </c>
      <c r="D2650" s="60" t="str">
        <f t="shared" si="242"/>
        <v/>
      </c>
      <c r="E2650" s="61" t="str">
        <f>IF(A2650="","",InterestRate/VLOOKUP(PaymentFrqcy,Mapping!$A:$B,2,FALSE))</f>
        <v/>
      </c>
      <c r="F2650" s="62" t="str">
        <f>IF(A2650="","",PMT(E2650,Duration*VLOOKUP(PaymentFrqcy,Mapping!A:B,2,FALSE),LoanAmount,,VLOOKUP(PaymentsDue,Mapping!$A:$B,2,FALSE)))</f>
        <v/>
      </c>
      <c r="G2650" s="62" t="str">
        <f>IF(A2650="","",PPMT(E2650,A2650,Duration*VLOOKUP(PaymentFrqcy,Mapping!A:B,2,FALSE),LoanAmount,,VLOOKUP(PaymentsDue,Mapping!$A:$B,2,FALSE)))</f>
        <v/>
      </c>
      <c r="H2650" s="62" t="str">
        <f>IF(A2650="","",IPMT(E2650,A2650,Duration*VLOOKUP(PaymentFrqcy,Mapping!$A:$B,2,FALSE),LoanAmount,,VLOOKUP(PaymentsDue,Mapping!$A:$B,2,FALSE)))</f>
        <v/>
      </c>
      <c r="I2650" s="58" t="str">
        <f t="shared" si="243"/>
        <v/>
      </c>
      <c r="J2650" s="12" t="str">
        <f t="shared" si="244"/>
        <v/>
      </c>
      <c r="K2650" s="78" t="str">
        <f t="shared" si="245"/>
        <v/>
      </c>
    </row>
    <row r="2651" spans="1:11" x14ac:dyDescent="0.2">
      <c r="A2651" s="12" t="str">
        <f>IFERROR(IF(A2650+1&lt;=Duration*VLOOKUP(PaymentFrqcy,Mapping!A:B,2,FALSE),A2650+1,""),"")</f>
        <v/>
      </c>
      <c r="B2651" s="58" t="str">
        <f t="shared" si="246"/>
        <v/>
      </c>
      <c r="C2651" s="59" t="str">
        <f t="shared" si="241"/>
        <v/>
      </c>
      <c r="D2651" s="60" t="str">
        <f t="shared" si="242"/>
        <v/>
      </c>
      <c r="E2651" s="61" t="str">
        <f>IF(A2651="","",InterestRate/VLOOKUP(PaymentFrqcy,Mapping!$A:$B,2,FALSE))</f>
        <v/>
      </c>
      <c r="F2651" s="62" t="str">
        <f>IF(A2651="","",PMT(E2651,Duration*VLOOKUP(PaymentFrqcy,Mapping!A:B,2,FALSE),LoanAmount,,VLOOKUP(PaymentsDue,Mapping!$A:$B,2,FALSE)))</f>
        <v/>
      </c>
      <c r="G2651" s="62" t="str">
        <f>IF(A2651="","",PPMT(E2651,A2651,Duration*VLOOKUP(PaymentFrqcy,Mapping!A:B,2,FALSE),LoanAmount,,VLOOKUP(PaymentsDue,Mapping!$A:$B,2,FALSE)))</f>
        <v/>
      </c>
      <c r="H2651" s="62" t="str">
        <f>IF(A2651="","",IPMT(E2651,A2651,Duration*VLOOKUP(PaymentFrqcy,Mapping!$A:$B,2,FALSE),LoanAmount,,VLOOKUP(PaymentsDue,Mapping!$A:$B,2,FALSE)))</f>
        <v/>
      </c>
      <c r="I2651" s="58" t="str">
        <f t="shared" si="243"/>
        <v/>
      </c>
      <c r="J2651" s="12" t="str">
        <f t="shared" si="244"/>
        <v/>
      </c>
      <c r="K2651" s="78" t="str">
        <f t="shared" si="245"/>
        <v/>
      </c>
    </row>
    <row r="2652" spans="1:11" x14ac:dyDescent="0.2">
      <c r="A2652" s="12" t="str">
        <f>IFERROR(IF(A2651+1&lt;=Duration*VLOOKUP(PaymentFrqcy,Mapping!A:B,2,FALSE),A2651+1,""),"")</f>
        <v/>
      </c>
      <c r="B2652" s="58" t="str">
        <f t="shared" si="246"/>
        <v/>
      </c>
      <c r="C2652" s="59" t="str">
        <f t="shared" si="241"/>
        <v/>
      </c>
      <c r="D2652" s="60" t="str">
        <f t="shared" si="242"/>
        <v/>
      </c>
      <c r="E2652" s="61" t="str">
        <f>IF(A2652="","",InterestRate/VLOOKUP(PaymentFrqcy,Mapping!$A:$B,2,FALSE))</f>
        <v/>
      </c>
      <c r="F2652" s="62" t="str">
        <f>IF(A2652="","",PMT(E2652,Duration*VLOOKUP(PaymentFrqcy,Mapping!A:B,2,FALSE),LoanAmount,,VLOOKUP(PaymentsDue,Mapping!$A:$B,2,FALSE)))</f>
        <v/>
      </c>
      <c r="G2652" s="62" t="str">
        <f>IF(A2652="","",PPMT(E2652,A2652,Duration*VLOOKUP(PaymentFrqcy,Mapping!A:B,2,FALSE),LoanAmount,,VLOOKUP(PaymentsDue,Mapping!$A:$B,2,FALSE)))</f>
        <v/>
      </c>
      <c r="H2652" s="62" t="str">
        <f>IF(A2652="","",IPMT(E2652,A2652,Duration*VLOOKUP(PaymentFrqcy,Mapping!$A:$B,2,FALSE),LoanAmount,,VLOOKUP(PaymentsDue,Mapping!$A:$B,2,FALSE)))</f>
        <v/>
      </c>
      <c r="I2652" s="58" t="str">
        <f t="shared" si="243"/>
        <v/>
      </c>
      <c r="J2652" s="12" t="str">
        <f t="shared" si="244"/>
        <v/>
      </c>
      <c r="K2652" s="78" t="str">
        <f t="shared" si="245"/>
        <v/>
      </c>
    </row>
    <row r="2653" spans="1:11" x14ac:dyDescent="0.2">
      <c r="A2653" s="12" t="str">
        <f>IFERROR(IF(A2652+1&lt;=Duration*VLOOKUP(PaymentFrqcy,Mapping!A:B,2,FALSE),A2652+1,""),"")</f>
        <v/>
      </c>
      <c r="B2653" s="58" t="str">
        <f t="shared" si="246"/>
        <v/>
      </c>
      <c r="C2653" s="59" t="str">
        <f t="shared" si="241"/>
        <v/>
      </c>
      <c r="D2653" s="60" t="str">
        <f t="shared" si="242"/>
        <v/>
      </c>
      <c r="E2653" s="61" t="str">
        <f>IF(A2653="","",InterestRate/VLOOKUP(PaymentFrqcy,Mapping!$A:$B,2,FALSE))</f>
        <v/>
      </c>
      <c r="F2653" s="62" t="str">
        <f>IF(A2653="","",PMT(E2653,Duration*VLOOKUP(PaymentFrqcy,Mapping!A:B,2,FALSE),LoanAmount,,VLOOKUP(PaymentsDue,Mapping!$A:$B,2,FALSE)))</f>
        <v/>
      </c>
      <c r="G2653" s="62" t="str">
        <f>IF(A2653="","",PPMT(E2653,A2653,Duration*VLOOKUP(PaymentFrqcy,Mapping!A:B,2,FALSE),LoanAmount,,VLOOKUP(PaymentsDue,Mapping!$A:$B,2,FALSE)))</f>
        <v/>
      </c>
      <c r="H2653" s="62" t="str">
        <f>IF(A2653="","",IPMT(E2653,A2653,Duration*VLOOKUP(PaymentFrqcy,Mapping!$A:$B,2,FALSE),LoanAmount,,VLOOKUP(PaymentsDue,Mapping!$A:$B,2,FALSE)))</f>
        <v/>
      </c>
      <c r="I2653" s="58" t="str">
        <f t="shared" si="243"/>
        <v/>
      </c>
      <c r="J2653" s="12" t="str">
        <f t="shared" si="244"/>
        <v/>
      </c>
      <c r="K2653" s="78" t="str">
        <f t="shared" si="245"/>
        <v/>
      </c>
    </row>
    <row r="2654" spans="1:11" x14ac:dyDescent="0.2">
      <c r="A2654" s="12" t="str">
        <f>IFERROR(IF(A2653+1&lt;=Duration*VLOOKUP(PaymentFrqcy,Mapping!A:B,2,FALSE),A2653+1,""),"")</f>
        <v/>
      </c>
      <c r="B2654" s="58" t="str">
        <f t="shared" si="246"/>
        <v/>
      </c>
      <c r="C2654" s="59" t="str">
        <f t="shared" si="241"/>
        <v/>
      </c>
      <c r="D2654" s="60" t="str">
        <f t="shared" si="242"/>
        <v/>
      </c>
      <c r="E2654" s="61" t="str">
        <f>IF(A2654="","",InterestRate/VLOOKUP(PaymentFrqcy,Mapping!$A:$B,2,FALSE))</f>
        <v/>
      </c>
      <c r="F2654" s="62" t="str">
        <f>IF(A2654="","",PMT(E2654,Duration*VLOOKUP(PaymentFrqcy,Mapping!A:B,2,FALSE),LoanAmount,,VLOOKUP(PaymentsDue,Mapping!$A:$B,2,FALSE)))</f>
        <v/>
      </c>
      <c r="G2654" s="62" t="str">
        <f>IF(A2654="","",PPMT(E2654,A2654,Duration*VLOOKUP(PaymentFrqcy,Mapping!A:B,2,FALSE),LoanAmount,,VLOOKUP(PaymentsDue,Mapping!$A:$B,2,FALSE)))</f>
        <v/>
      </c>
      <c r="H2654" s="62" t="str">
        <f>IF(A2654="","",IPMT(E2654,A2654,Duration*VLOOKUP(PaymentFrqcy,Mapping!$A:$B,2,FALSE),LoanAmount,,VLOOKUP(PaymentsDue,Mapping!$A:$B,2,FALSE)))</f>
        <v/>
      </c>
      <c r="I2654" s="58" t="str">
        <f t="shared" si="243"/>
        <v/>
      </c>
      <c r="J2654" s="12" t="str">
        <f t="shared" si="244"/>
        <v/>
      </c>
      <c r="K2654" s="78" t="str">
        <f t="shared" si="245"/>
        <v/>
      </c>
    </row>
    <row r="2655" spans="1:11" x14ac:dyDescent="0.2">
      <c r="A2655" s="12" t="str">
        <f>IFERROR(IF(A2654+1&lt;=Duration*VLOOKUP(PaymentFrqcy,Mapping!A:B,2,FALSE),A2654+1,""),"")</f>
        <v/>
      </c>
      <c r="B2655" s="58" t="str">
        <f t="shared" si="246"/>
        <v/>
      </c>
      <c r="C2655" s="59" t="str">
        <f t="shared" si="241"/>
        <v/>
      </c>
      <c r="D2655" s="60" t="str">
        <f t="shared" si="242"/>
        <v/>
      </c>
      <c r="E2655" s="61" t="str">
        <f>IF(A2655="","",InterestRate/VLOOKUP(PaymentFrqcy,Mapping!$A:$B,2,FALSE))</f>
        <v/>
      </c>
      <c r="F2655" s="62" t="str">
        <f>IF(A2655="","",PMT(E2655,Duration*VLOOKUP(PaymentFrqcy,Mapping!A:B,2,FALSE),LoanAmount,,VLOOKUP(PaymentsDue,Mapping!$A:$B,2,FALSE)))</f>
        <v/>
      </c>
      <c r="G2655" s="62" t="str">
        <f>IF(A2655="","",PPMT(E2655,A2655,Duration*VLOOKUP(PaymentFrqcy,Mapping!A:B,2,FALSE),LoanAmount,,VLOOKUP(PaymentsDue,Mapping!$A:$B,2,FALSE)))</f>
        <v/>
      </c>
      <c r="H2655" s="62" t="str">
        <f>IF(A2655="","",IPMT(E2655,A2655,Duration*VLOOKUP(PaymentFrqcy,Mapping!$A:$B,2,FALSE),LoanAmount,,VLOOKUP(PaymentsDue,Mapping!$A:$B,2,FALSE)))</f>
        <v/>
      </c>
      <c r="I2655" s="58" t="str">
        <f t="shared" si="243"/>
        <v/>
      </c>
      <c r="J2655" s="12" t="str">
        <f t="shared" si="244"/>
        <v/>
      </c>
      <c r="K2655" s="78" t="str">
        <f t="shared" si="245"/>
        <v/>
      </c>
    </row>
    <row r="2656" spans="1:11" x14ac:dyDescent="0.2">
      <c r="A2656" s="12" t="str">
        <f>IFERROR(IF(A2655+1&lt;=Duration*VLOOKUP(PaymentFrqcy,Mapping!A:B,2,FALSE),A2655+1,""),"")</f>
        <v/>
      </c>
      <c r="B2656" s="58" t="str">
        <f t="shared" si="246"/>
        <v/>
      </c>
      <c r="C2656" s="59" t="str">
        <f t="shared" si="241"/>
        <v/>
      </c>
      <c r="D2656" s="60" t="str">
        <f t="shared" si="242"/>
        <v/>
      </c>
      <c r="E2656" s="61" t="str">
        <f>IF(A2656="","",InterestRate/VLOOKUP(PaymentFrqcy,Mapping!$A:$B,2,FALSE))</f>
        <v/>
      </c>
      <c r="F2656" s="62" t="str">
        <f>IF(A2656="","",PMT(E2656,Duration*VLOOKUP(PaymentFrqcy,Mapping!A:B,2,FALSE),LoanAmount,,VLOOKUP(PaymentsDue,Mapping!$A:$B,2,FALSE)))</f>
        <v/>
      </c>
      <c r="G2656" s="62" t="str">
        <f>IF(A2656="","",PPMT(E2656,A2656,Duration*VLOOKUP(PaymentFrqcy,Mapping!A:B,2,FALSE),LoanAmount,,VLOOKUP(PaymentsDue,Mapping!$A:$B,2,FALSE)))</f>
        <v/>
      </c>
      <c r="H2656" s="62" t="str">
        <f>IF(A2656="","",IPMT(E2656,A2656,Duration*VLOOKUP(PaymentFrqcy,Mapping!$A:$B,2,FALSE),LoanAmount,,VLOOKUP(PaymentsDue,Mapping!$A:$B,2,FALSE)))</f>
        <v/>
      </c>
      <c r="I2656" s="58" t="str">
        <f t="shared" si="243"/>
        <v/>
      </c>
      <c r="J2656" s="12" t="str">
        <f t="shared" si="244"/>
        <v/>
      </c>
      <c r="K2656" s="78" t="str">
        <f t="shared" si="245"/>
        <v/>
      </c>
    </row>
    <row r="2657" spans="1:11" x14ac:dyDescent="0.2">
      <c r="A2657" s="12" t="str">
        <f>IFERROR(IF(A2656+1&lt;=Duration*VLOOKUP(PaymentFrqcy,Mapping!A:B,2,FALSE),A2656+1,""),"")</f>
        <v/>
      </c>
      <c r="B2657" s="58" t="str">
        <f t="shared" si="246"/>
        <v/>
      </c>
      <c r="C2657" s="59" t="str">
        <f t="shared" si="241"/>
        <v/>
      </c>
      <c r="D2657" s="60" t="str">
        <f t="shared" si="242"/>
        <v/>
      </c>
      <c r="E2657" s="61" t="str">
        <f>IF(A2657="","",InterestRate/VLOOKUP(PaymentFrqcy,Mapping!$A:$B,2,FALSE))</f>
        <v/>
      </c>
      <c r="F2657" s="62" t="str">
        <f>IF(A2657="","",PMT(E2657,Duration*VLOOKUP(PaymentFrqcy,Mapping!A:B,2,FALSE),LoanAmount,,VLOOKUP(PaymentsDue,Mapping!$A:$B,2,FALSE)))</f>
        <v/>
      </c>
      <c r="G2657" s="62" t="str">
        <f>IF(A2657="","",PPMT(E2657,A2657,Duration*VLOOKUP(PaymentFrqcy,Mapping!A:B,2,FALSE),LoanAmount,,VLOOKUP(PaymentsDue,Mapping!$A:$B,2,FALSE)))</f>
        <v/>
      </c>
      <c r="H2657" s="62" t="str">
        <f>IF(A2657="","",IPMT(E2657,A2657,Duration*VLOOKUP(PaymentFrqcy,Mapping!$A:$B,2,FALSE),LoanAmount,,VLOOKUP(PaymentsDue,Mapping!$A:$B,2,FALSE)))</f>
        <v/>
      </c>
      <c r="I2657" s="58" t="str">
        <f t="shared" si="243"/>
        <v/>
      </c>
      <c r="J2657" s="12" t="str">
        <f t="shared" si="244"/>
        <v/>
      </c>
      <c r="K2657" s="78" t="str">
        <f t="shared" si="245"/>
        <v/>
      </c>
    </row>
    <row r="2658" spans="1:11" x14ac:dyDescent="0.2">
      <c r="A2658" s="12" t="str">
        <f>IFERROR(IF(A2657+1&lt;=Duration*VLOOKUP(PaymentFrqcy,Mapping!A:B,2,FALSE),A2657+1,""),"")</f>
        <v/>
      </c>
      <c r="B2658" s="58" t="str">
        <f t="shared" si="246"/>
        <v/>
      </c>
      <c r="C2658" s="59" t="str">
        <f t="shared" si="241"/>
        <v/>
      </c>
      <c r="D2658" s="60" t="str">
        <f t="shared" si="242"/>
        <v/>
      </c>
      <c r="E2658" s="61" t="str">
        <f>IF(A2658="","",InterestRate/VLOOKUP(PaymentFrqcy,Mapping!$A:$B,2,FALSE))</f>
        <v/>
      </c>
      <c r="F2658" s="62" t="str">
        <f>IF(A2658="","",PMT(E2658,Duration*VLOOKUP(PaymentFrqcy,Mapping!A:B,2,FALSE),LoanAmount,,VLOOKUP(PaymentsDue,Mapping!$A:$B,2,FALSE)))</f>
        <v/>
      </c>
      <c r="G2658" s="62" t="str">
        <f>IF(A2658="","",PPMT(E2658,A2658,Duration*VLOOKUP(PaymentFrqcy,Mapping!A:B,2,FALSE),LoanAmount,,VLOOKUP(PaymentsDue,Mapping!$A:$B,2,FALSE)))</f>
        <v/>
      </c>
      <c r="H2658" s="62" t="str">
        <f>IF(A2658="","",IPMT(E2658,A2658,Duration*VLOOKUP(PaymentFrqcy,Mapping!$A:$B,2,FALSE),LoanAmount,,VLOOKUP(PaymentsDue,Mapping!$A:$B,2,FALSE)))</f>
        <v/>
      </c>
      <c r="I2658" s="58" t="str">
        <f t="shared" si="243"/>
        <v/>
      </c>
      <c r="J2658" s="12" t="str">
        <f t="shared" si="244"/>
        <v/>
      </c>
      <c r="K2658" s="78" t="str">
        <f t="shared" si="245"/>
        <v/>
      </c>
    </row>
    <row r="2659" spans="1:11" x14ac:dyDescent="0.2">
      <c r="A2659" s="12" t="str">
        <f>IFERROR(IF(A2658+1&lt;=Duration*VLOOKUP(PaymentFrqcy,Mapping!A:B,2,FALSE),A2658+1,""),"")</f>
        <v/>
      </c>
      <c r="B2659" s="58" t="str">
        <f t="shared" si="246"/>
        <v/>
      </c>
      <c r="C2659" s="59" t="str">
        <f t="shared" si="241"/>
        <v/>
      </c>
      <c r="D2659" s="60" t="str">
        <f t="shared" si="242"/>
        <v/>
      </c>
      <c r="E2659" s="61" t="str">
        <f>IF(A2659="","",InterestRate/VLOOKUP(PaymentFrqcy,Mapping!$A:$B,2,FALSE))</f>
        <v/>
      </c>
      <c r="F2659" s="62" t="str">
        <f>IF(A2659="","",PMT(E2659,Duration*VLOOKUP(PaymentFrqcy,Mapping!A:B,2,FALSE),LoanAmount,,VLOOKUP(PaymentsDue,Mapping!$A:$B,2,FALSE)))</f>
        <v/>
      </c>
      <c r="G2659" s="62" t="str">
        <f>IF(A2659="","",PPMT(E2659,A2659,Duration*VLOOKUP(PaymentFrqcy,Mapping!A:B,2,FALSE),LoanAmount,,VLOOKUP(PaymentsDue,Mapping!$A:$B,2,FALSE)))</f>
        <v/>
      </c>
      <c r="H2659" s="62" t="str">
        <f>IF(A2659="","",IPMT(E2659,A2659,Duration*VLOOKUP(PaymentFrqcy,Mapping!$A:$B,2,FALSE),LoanAmount,,VLOOKUP(PaymentsDue,Mapping!$A:$B,2,FALSE)))</f>
        <v/>
      </c>
      <c r="I2659" s="58" t="str">
        <f t="shared" si="243"/>
        <v/>
      </c>
      <c r="J2659" s="12" t="str">
        <f t="shared" si="244"/>
        <v/>
      </c>
      <c r="K2659" s="78" t="str">
        <f t="shared" si="245"/>
        <v/>
      </c>
    </row>
    <row r="2660" spans="1:11" x14ac:dyDescent="0.2">
      <c r="A2660" s="12" t="str">
        <f>IFERROR(IF(A2659+1&lt;=Duration*VLOOKUP(PaymentFrqcy,Mapping!A:B,2,FALSE),A2659+1,""),"")</f>
        <v/>
      </c>
      <c r="B2660" s="58" t="str">
        <f t="shared" si="246"/>
        <v/>
      </c>
      <c r="C2660" s="59" t="str">
        <f t="shared" si="241"/>
        <v/>
      </c>
      <c r="D2660" s="60" t="str">
        <f t="shared" si="242"/>
        <v/>
      </c>
      <c r="E2660" s="61" t="str">
        <f>IF(A2660="","",InterestRate/VLOOKUP(PaymentFrqcy,Mapping!$A:$B,2,FALSE))</f>
        <v/>
      </c>
      <c r="F2660" s="62" t="str">
        <f>IF(A2660="","",PMT(E2660,Duration*VLOOKUP(PaymentFrqcy,Mapping!A:B,2,FALSE),LoanAmount,,VLOOKUP(PaymentsDue,Mapping!$A:$B,2,FALSE)))</f>
        <v/>
      </c>
      <c r="G2660" s="62" t="str">
        <f>IF(A2660="","",PPMT(E2660,A2660,Duration*VLOOKUP(PaymentFrqcy,Mapping!A:B,2,FALSE),LoanAmount,,VLOOKUP(PaymentsDue,Mapping!$A:$B,2,FALSE)))</f>
        <v/>
      </c>
      <c r="H2660" s="62" t="str">
        <f>IF(A2660="","",IPMT(E2660,A2660,Duration*VLOOKUP(PaymentFrqcy,Mapping!$A:$B,2,FALSE),LoanAmount,,VLOOKUP(PaymentsDue,Mapping!$A:$B,2,FALSE)))</f>
        <v/>
      </c>
      <c r="I2660" s="58" t="str">
        <f t="shared" si="243"/>
        <v/>
      </c>
      <c r="J2660" s="12" t="str">
        <f t="shared" si="244"/>
        <v/>
      </c>
      <c r="K2660" s="78" t="str">
        <f t="shared" si="245"/>
        <v/>
      </c>
    </row>
    <row r="2661" spans="1:11" x14ac:dyDescent="0.2">
      <c r="A2661" s="12" t="str">
        <f>IFERROR(IF(A2660+1&lt;=Duration*VLOOKUP(PaymentFrqcy,Mapping!A:B,2,FALSE),A2660+1,""),"")</f>
        <v/>
      </c>
      <c r="B2661" s="58" t="str">
        <f t="shared" si="246"/>
        <v/>
      </c>
      <c r="C2661" s="59" t="str">
        <f t="shared" si="241"/>
        <v/>
      </c>
      <c r="D2661" s="60" t="str">
        <f t="shared" si="242"/>
        <v/>
      </c>
      <c r="E2661" s="61" t="str">
        <f>IF(A2661="","",InterestRate/VLOOKUP(PaymentFrqcy,Mapping!$A:$B,2,FALSE))</f>
        <v/>
      </c>
      <c r="F2661" s="62" t="str">
        <f>IF(A2661="","",PMT(E2661,Duration*VLOOKUP(PaymentFrqcy,Mapping!A:B,2,FALSE),LoanAmount,,VLOOKUP(PaymentsDue,Mapping!$A:$B,2,FALSE)))</f>
        <v/>
      </c>
      <c r="G2661" s="62" t="str">
        <f>IF(A2661="","",PPMT(E2661,A2661,Duration*VLOOKUP(PaymentFrqcy,Mapping!A:B,2,FALSE),LoanAmount,,VLOOKUP(PaymentsDue,Mapping!$A:$B,2,FALSE)))</f>
        <v/>
      </c>
      <c r="H2661" s="62" t="str">
        <f>IF(A2661="","",IPMT(E2661,A2661,Duration*VLOOKUP(PaymentFrqcy,Mapping!$A:$B,2,FALSE),LoanAmount,,VLOOKUP(PaymentsDue,Mapping!$A:$B,2,FALSE)))</f>
        <v/>
      </c>
      <c r="I2661" s="58" t="str">
        <f t="shared" si="243"/>
        <v/>
      </c>
      <c r="J2661" s="12" t="str">
        <f t="shared" si="244"/>
        <v/>
      </c>
      <c r="K2661" s="78" t="str">
        <f t="shared" si="245"/>
        <v/>
      </c>
    </row>
    <row r="2662" spans="1:11" x14ac:dyDescent="0.2">
      <c r="A2662" s="12" t="str">
        <f>IFERROR(IF(A2661+1&lt;=Duration*VLOOKUP(PaymentFrqcy,Mapping!A:B,2,FALSE),A2661+1,""),"")</f>
        <v/>
      </c>
      <c r="B2662" s="58" t="str">
        <f t="shared" si="246"/>
        <v/>
      </c>
      <c r="C2662" s="59" t="str">
        <f t="shared" si="241"/>
        <v/>
      </c>
      <c r="D2662" s="60" t="str">
        <f t="shared" si="242"/>
        <v/>
      </c>
      <c r="E2662" s="61" t="str">
        <f>IF(A2662="","",InterestRate/VLOOKUP(PaymentFrqcy,Mapping!$A:$B,2,FALSE))</f>
        <v/>
      </c>
      <c r="F2662" s="62" t="str">
        <f>IF(A2662="","",PMT(E2662,Duration*VLOOKUP(PaymentFrqcy,Mapping!A:B,2,FALSE),LoanAmount,,VLOOKUP(PaymentsDue,Mapping!$A:$B,2,FALSE)))</f>
        <v/>
      </c>
      <c r="G2662" s="62" t="str">
        <f>IF(A2662="","",PPMT(E2662,A2662,Duration*VLOOKUP(PaymentFrqcy,Mapping!A:B,2,FALSE),LoanAmount,,VLOOKUP(PaymentsDue,Mapping!$A:$B,2,FALSE)))</f>
        <v/>
      </c>
      <c r="H2662" s="62" t="str">
        <f>IF(A2662="","",IPMT(E2662,A2662,Duration*VLOOKUP(PaymentFrqcy,Mapping!$A:$B,2,FALSE),LoanAmount,,VLOOKUP(PaymentsDue,Mapping!$A:$B,2,FALSE)))</f>
        <v/>
      </c>
      <c r="I2662" s="58" t="str">
        <f t="shared" si="243"/>
        <v/>
      </c>
      <c r="J2662" s="12" t="str">
        <f t="shared" si="244"/>
        <v/>
      </c>
      <c r="K2662" s="78" t="str">
        <f t="shared" si="245"/>
        <v/>
      </c>
    </row>
    <row r="2663" spans="1:11" x14ac:dyDescent="0.2">
      <c r="A2663" s="12" t="str">
        <f>IFERROR(IF(A2662+1&lt;=Duration*VLOOKUP(PaymentFrqcy,Mapping!A:B,2,FALSE),A2662+1,""),"")</f>
        <v/>
      </c>
      <c r="B2663" s="58" t="str">
        <f t="shared" si="246"/>
        <v/>
      </c>
      <c r="C2663" s="59" t="str">
        <f t="shared" si="241"/>
        <v/>
      </c>
      <c r="D2663" s="60" t="str">
        <f t="shared" si="242"/>
        <v/>
      </c>
      <c r="E2663" s="61" t="str">
        <f>IF(A2663="","",InterestRate/VLOOKUP(PaymentFrqcy,Mapping!$A:$B,2,FALSE))</f>
        <v/>
      </c>
      <c r="F2663" s="62" t="str">
        <f>IF(A2663="","",PMT(E2663,Duration*VLOOKUP(PaymentFrqcy,Mapping!A:B,2,FALSE),LoanAmount,,VLOOKUP(PaymentsDue,Mapping!$A:$B,2,FALSE)))</f>
        <v/>
      </c>
      <c r="G2663" s="62" t="str">
        <f>IF(A2663="","",PPMT(E2663,A2663,Duration*VLOOKUP(PaymentFrqcy,Mapping!A:B,2,FALSE),LoanAmount,,VLOOKUP(PaymentsDue,Mapping!$A:$B,2,FALSE)))</f>
        <v/>
      </c>
      <c r="H2663" s="62" t="str">
        <f>IF(A2663="","",IPMT(E2663,A2663,Duration*VLOOKUP(PaymentFrqcy,Mapping!$A:$B,2,FALSE),LoanAmount,,VLOOKUP(PaymentsDue,Mapping!$A:$B,2,FALSE)))</f>
        <v/>
      </c>
      <c r="I2663" s="58" t="str">
        <f t="shared" si="243"/>
        <v/>
      </c>
      <c r="J2663" s="12" t="str">
        <f t="shared" si="244"/>
        <v/>
      </c>
      <c r="K2663" s="78" t="str">
        <f t="shared" si="245"/>
        <v/>
      </c>
    </row>
    <row r="2664" spans="1:11" x14ac:dyDescent="0.2">
      <c r="A2664" s="12" t="str">
        <f>IFERROR(IF(A2663+1&lt;=Duration*VLOOKUP(PaymentFrqcy,Mapping!A:B,2,FALSE),A2663+1,""),"")</f>
        <v/>
      </c>
      <c r="B2664" s="58" t="str">
        <f t="shared" si="246"/>
        <v/>
      </c>
      <c r="C2664" s="59" t="str">
        <f t="shared" si="241"/>
        <v/>
      </c>
      <c r="D2664" s="60" t="str">
        <f t="shared" si="242"/>
        <v/>
      </c>
      <c r="E2664" s="61" t="str">
        <f>IF(A2664="","",InterestRate/VLOOKUP(PaymentFrqcy,Mapping!$A:$B,2,FALSE))</f>
        <v/>
      </c>
      <c r="F2664" s="62" t="str">
        <f>IF(A2664="","",PMT(E2664,Duration*VLOOKUP(PaymentFrqcy,Mapping!A:B,2,FALSE),LoanAmount,,VLOOKUP(PaymentsDue,Mapping!$A:$B,2,FALSE)))</f>
        <v/>
      </c>
      <c r="G2664" s="62" t="str">
        <f>IF(A2664="","",PPMT(E2664,A2664,Duration*VLOOKUP(PaymentFrqcy,Mapping!A:B,2,FALSE),LoanAmount,,VLOOKUP(PaymentsDue,Mapping!$A:$B,2,FALSE)))</f>
        <v/>
      </c>
      <c r="H2664" s="62" t="str">
        <f>IF(A2664="","",IPMT(E2664,A2664,Duration*VLOOKUP(PaymentFrqcy,Mapping!$A:$B,2,FALSE),LoanAmount,,VLOOKUP(PaymentsDue,Mapping!$A:$B,2,FALSE)))</f>
        <v/>
      </c>
      <c r="I2664" s="58" t="str">
        <f t="shared" si="243"/>
        <v/>
      </c>
      <c r="J2664" s="12" t="str">
        <f t="shared" si="244"/>
        <v/>
      </c>
      <c r="K2664" s="78" t="str">
        <f t="shared" si="245"/>
        <v/>
      </c>
    </row>
    <row r="2665" spans="1:11" x14ac:dyDescent="0.2">
      <c r="A2665" s="12" t="str">
        <f>IFERROR(IF(A2664+1&lt;=Duration*VLOOKUP(PaymentFrqcy,Mapping!A:B,2,FALSE),A2664+1,""),"")</f>
        <v/>
      </c>
      <c r="B2665" s="58" t="str">
        <f t="shared" si="246"/>
        <v/>
      </c>
      <c r="C2665" s="59" t="str">
        <f t="shared" si="241"/>
        <v/>
      </c>
      <c r="D2665" s="60" t="str">
        <f t="shared" si="242"/>
        <v/>
      </c>
      <c r="E2665" s="61" t="str">
        <f>IF(A2665="","",InterestRate/VLOOKUP(PaymentFrqcy,Mapping!$A:$B,2,FALSE))</f>
        <v/>
      </c>
      <c r="F2665" s="62" t="str">
        <f>IF(A2665="","",PMT(E2665,Duration*VLOOKUP(PaymentFrqcy,Mapping!A:B,2,FALSE),LoanAmount,,VLOOKUP(PaymentsDue,Mapping!$A:$B,2,FALSE)))</f>
        <v/>
      </c>
      <c r="G2665" s="62" t="str">
        <f>IF(A2665="","",PPMT(E2665,A2665,Duration*VLOOKUP(PaymentFrqcy,Mapping!A:B,2,FALSE),LoanAmount,,VLOOKUP(PaymentsDue,Mapping!$A:$B,2,FALSE)))</f>
        <v/>
      </c>
      <c r="H2665" s="62" t="str">
        <f>IF(A2665="","",IPMT(E2665,A2665,Duration*VLOOKUP(PaymentFrqcy,Mapping!$A:$B,2,FALSE),LoanAmount,,VLOOKUP(PaymentsDue,Mapping!$A:$B,2,FALSE)))</f>
        <v/>
      </c>
      <c r="I2665" s="58" t="str">
        <f t="shared" si="243"/>
        <v/>
      </c>
      <c r="J2665" s="12" t="str">
        <f t="shared" si="244"/>
        <v/>
      </c>
      <c r="K2665" s="78" t="str">
        <f t="shared" si="245"/>
        <v/>
      </c>
    </row>
    <row r="2666" spans="1:11" x14ac:dyDescent="0.2">
      <c r="A2666" s="12" t="str">
        <f>IFERROR(IF(A2665+1&lt;=Duration*VLOOKUP(PaymentFrqcy,Mapping!A:B,2,FALSE),A2665+1,""),"")</f>
        <v/>
      </c>
      <c r="B2666" s="58" t="str">
        <f t="shared" si="246"/>
        <v/>
      </c>
      <c r="C2666" s="59" t="str">
        <f t="shared" si="241"/>
        <v/>
      </c>
      <c r="D2666" s="60" t="str">
        <f t="shared" si="242"/>
        <v/>
      </c>
      <c r="E2666" s="61" t="str">
        <f>IF(A2666="","",InterestRate/VLOOKUP(PaymentFrqcy,Mapping!$A:$B,2,FALSE))</f>
        <v/>
      </c>
      <c r="F2666" s="62" t="str">
        <f>IF(A2666="","",PMT(E2666,Duration*VLOOKUP(PaymentFrqcy,Mapping!A:B,2,FALSE),LoanAmount,,VLOOKUP(PaymentsDue,Mapping!$A:$B,2,FALSE)))</f>
        <v/>
      </c>
      <c r="G2666" s="62" t="str">
        <f>IF(A2666="","",PPMT(E2666,A2666,Duration*VLOOKUP(PaymentFrqcy,Mapping!A:B,2,FALSE),LoanAmount,,VLOOKUP(PaymentsDue,Mapping!$A:$B,2,FALSE)))</f>
        <v/>
      </c>
      <c r="H2666" s="62" t="str">
        <f>IF(A2666="","",IPMT(E2666,A2666,Duration*VLOOKUP(PaymentFrqcy,Mapping!$A:$B,2,FALSE),LoanAmount,,VLOOKUP(PaymentsDue,Mapping!$A:$B,2,FALSE)))</f>
        <v/>
      </c>
      <c r="I2666" s="58" t="str">
        <f t="shared" si="243"/>
        <v/>
      </c>
      <c r="J2666" s="12" t="str">
        <f t="shared" si="244"/>
        <v/>
      </c>
      <c r="K2666" s="78" t="str">
        <f t="shared" si="245"/>
        <v/>
      </c>
    </row>
    <row r="2667" spans="1:11" x14ac:dyDescent="0.2">
      <c r="A2667" s="12" t="str">
        <f>IFERROR(IF(A2666+1&lt;=Duration*VLOOKUP(PaymentFrqcy,Mapping!A:B,2,FALSE),A2666+1,""),"")</f>
        <v/>
      </c>
      <c r="B2667" s="58" t="str">
        <f t="shared" si="246"/>
        <v/>
      </c>
      <c r="C2667" s="59" t="str">
        <f t="shared" si="241"/>
        <v/>
      </c>
      <c r="D2667" s="60" t="str">
        <f t="shared" si="242"/>
        <v/>
      </c>
      <c r="E2667" s="61" t="str">
        <f>IF(A2667="","",InterestRate/VLOOKUP(PaymentFrqcy,Mapping!$A:$B,2,FALSE))</f>
        <v/>
      </c>
      <c r="F2667" s="62" t="str">
        <f>IF(A2667="","",PMT(E2667,Duration*VLOOKUP(PaymentFrqcy,Mapping!A:B,2,FALSE),LoanAmount,,VLOOKUP(PaymentsDue,Mapping!$A:$B,2,FALSE)))</f>
        <v/>
      </c>
      <c r="G2667" s="62" t="str">
        <f>IF(A2667="","",PPMT(E2667,A2667,Duration*VLOOKUP(PaymentFrqcy,Mapping!A:B,2,FALSE),LoanAmount,,VLOOKUP(PaymentsDue,Mapping!$A:$B,2,FALSE)))</f>
        <v/>
      </c>
      <c r="H2667" s="62" t="str">
        <f>IF(A2667="","",IPMT(E2667,A2667,Duration*VLOOKUP(PaymentFrqcy,Mapping!$A:$B,2,FALSE),LoanAmount,,VLOOKUP(PaymentsDue,Mapping!$A:$B,2,FALSE)))</f>
        <v/>
      </c>
      <c r="I2667" s="58" t="str">
        <f t="shared" si="243"/>
        <v/>
      </c>
      <c r="J2667" s="12" t="str">
        <f t="shared" si="244"/>
        <v/>
      </c>
      <c r="K2667" s="78" t="str">
        <f t="shared" si="245"/>
        <v/>
      </c>
    </row>
    <row r="2668" spans="1:11" x14ac:dyDescent="0.2">
      <c r="A2668" s="12" t="str">
        <f>IFERROR(IF(A2667+1&lt;=Duration*VLOOKUP(PaymentFrqcy,Mapping!A:B,2,FALSE),A2667+1,""),"")</f>
        <v/>
      </c>
      <c r="B2668" s="58" t="str">
        <f t="shared" si="246"/>
        <v/>
      </c>
      <c r="C2668" s="59" t="str">
        <f t="shared" si="241"/>
        <v/>
      </c>
      <c r="D2668" s="60" t="str">
        <f t="shared" si="242"/>
        <v/>
      </c>
      <c r="E2668" s="61" t="str">
        <f>IF(A2668="","",InterestRate/VLOOKUP(PaymentFrqcy,Mapping!$A:$B,2,FALSE))</f>
        <v/>
      </c>
      <c r="F2668" s="62" t="str">
        <f>IF(A2668="","",PMT(E2668,Duration*VLOOKUP(PaymentFrqcy,Mapping!A:B,2,FALSE),LoanAmount,,VLOOKUP(PaymentsDue,Mapping!$A:$B,2,FALSE)))</f>
        <v/>
      </c>
      <c r="G2668" s="62" t="str">
        <f>IF(A2668="","",PPMT(E2668,A2668,Duration*VLOOKUP(PaymentFrqcy,Mapping!A:B,2,FALSE),LoanAmount,,VLOOKUP(PaymentsDue,Mapping!$A:$B,2,FALSE)))</f>
        <v/>
      </c>
      <c r="H2668" s="62" t="str">
        <f>IF(A2668="","",IPMT(E2668,A2668,Duration*VLOOKUP(PaymentFrqcy,Mapping!$A:$B,2,FALSE),LoanAmount,,VLOOKUP(PaymentsDue,Mapping!$A:$B,2,FALSE)))</f>
        <v/>
      </c>
      <c r="I2668" s="58" t="str">
        <f t="shared" si="243"/>
        <v/>
      </c>
      <c r="J2668" s="12" t="str">
        <f t="shared" si="244"/>
        <v/>
      </c>
      <c r="K2668" s="78" t="str">
        <f t="shared" si="245"/>
        <v/>
      </c>
    </row>
    <row r="2669" spans="1:11" x14ac:dyDescent="0.2">
      <c r="A2669" s="12" t="str">
        <f>IFERROR(IF(A2668+1&lt;=Duration*VLOOKUP(PaymentFrqcy,Mapping!A:B,2,FALSE),A2668+1,""),"")</f>
        <v/>
      </c>
      <c r="B2669" s="58" t="str">
        <f t="shared" si="246"/>
        <v/>
      </c>
      <c r="C2669" s="59" t="str">
        <f t="shared" si="241"/>
        <v/>
      </c>
      <c r="D2669" s="60" t="str">
        <f t="shared" si="242"/>
        <v/>
      </c>
      <c r="E2669" s="61" t="str">
        <f>IF(A2669="","",InterestRate/VLOOKUP(PaymentFrqcy,Mapping!$A:$B,2,FALSE))</f>
        <v/>
      </c>
      <c r="F2669" s="62" t="str">
        <f>IF(A2669="","",PMT(E2669,Duration*VLOOKUP(PaymentFrqcy,Mapping!A:B,2,FALSE),LoanAmount,,VLOOKUP(PaymentsDue,Mapping!$A:$B,2,FALSE)))</f>
        <v/>
      </c>
      <c r="G2669" s="62" t="str">
        <f>IF(A2669="","",PPMT(E2669,A2669,Duration*VLOOKUP(PaymentFrqcy,Mapping!A:B,2,FALSE),LoanAmount,,VLOOKUP(PaymentsDue,Mapping!$A:$B,2,FALSE)))</f>
        <v/>
      </c>
      <c r="H2669" s="62" t="str">
        <f>IF(A2669="","",IPMT(E2669,A2669,Duration*VLOOKUP(PaymentFrqcy,Mapping!$A:$B,2,FALSE),LoanAmount,,VLOOKUP(PaymentsDue,Mapping!$A:$B,2,FALSE)))</f>
        <v/>
      </c>
      <c r="I2669" s="58" t="str">
        <f t="shared" si="243"/>
        <v/>
      </c>
      <c r="J2669" s="12" t="str">
        <f t="shared" si="244"/>
        <v/>
      </c>
      <c r="K2669" s="78" t="str">
        <f t="shared" si="245"/>
        <v/>
      </c>
    </row>
    <row r="2670" spans="1:11" x14ac:dyDescent="0.2">
      <c r="A2670" s="12" t="str">
        <f>IFERROR(IF(A2669+1&lt;=Duration*VLOOKUP(PaymentFrqcy,Mapping!A:B,2,FALSE),A2669+1,""),"")</f>
        <v/>
      </c>
      <c r="B2670" s="58" t="str">
        <f t="shared" si="246"/>
        <v/>
      </c>
      <c r="C2670" s="59" t="str">
        <f t="shared" ref="C2670:C2733" si="247">IF(AND(A2670&lt;&gt;"",PaymentFrqcy="Monthly"),DATE(YEAR(C2669),MONTH(C2669)+1,DAY(C2669)),IF(AND(A2670&lt;&gt;"",PaymentFrqcy="Quarterly"),DATE(YEAR(C2669),MONTH(C2669)+3,DAY(C2669)),IF(AND(A2670&lt;&gt;"",PaymentFrqcy="Semi-Annually"),DATE(YEAR(C2669),MONTH(C2669)+6,DAY(C2669)),"")))</f>
        <v/>
      </c>
      <c r="D2670" s="60" t="str">
        <f t="shared" ref="D2670:D2733" si="248">IFERROR(YEAR(C2670),"")</f>
        <v/>
      </c>
      <c r="E2670" s="61" t="str">
        <f>IF(A2670="","",InterestRate/VLOOKUP(PaymentFrqcy,Mapping!$A:$B,2,FALSE))</f>
        <v/>
      </c>
      <c r="F2670" s="62" t="str">
        <f>IF(A2670="","",PMT(E2670,Duration*VLOOKUP(PaymentFrqcy,Mapping!A:B,2,FALSE),LoanAmount,,VLOOKUP(PaymentsDue,Mapping!$A:$B,2,FALSE)))</f>
        <v/>
      </c>
      <c r="G2670" s="62" t="str">
        <f>IF(A2670="","",PPMT(E2670,A2670,Duration*VLOOKUP(PaymentFrqcy,Mapping!A:B,2,FALSE),LoanAmount,,VLOOKUP(PaymentsDue,Mapping!$A:$B,2,FALSE)))</f>
        <v/>
      </c>
      <c r="H2670" s="62" t="str">
        <f>IF(A2670="","",IPMT(E2670,A2670,Duration*VLOOKUP(PaymentFrqcy,Mapping!$A:$B,2,FALSE),LoanAmount,,VLOOKUP(PaymentsDue,Mapping!$A:$B,2,FALSE)))</f>
        <v/>
      </c>
      <c r="I2670" s="58" t="str">
        <f t="shared" ref="I2670:I2733" si="249">IFERROR(B2670+G2670,"")</f>
        <v/>
      </c>
      <c r="J2670" s="12" t="str">
        <f t="shared" ref="J2670:J2733" si="250">IF(A2670="","",MONTH(C2670))</f>
        <v/>
      </c>
      <c r="K2670" s="78" t="str">
        <f t="shared" ref="K2670:K2733" si="251">IF(A2670="","",YEAR(C2670))</f>
        <v/>
      </c>
    </row>
    <row r="2671" spans="1:11" x14ac:dyDescent="0.2">
      <c r="A2671" s="12" t="str">
        <f>IFERROR(IF(A2670+1&lt;=Duration*VLOOKUP(PaymentFrqcy,Mapping!A:B,2,FALSE),A2670+1,""),"")</f>
        <v/>
      </c>
      <c r="B2671" s="58" t="str">
        <f t="shared" si="246"/>
        <v/>
      </c>
      <c r="C2671" s="59" t="str">
        <f t="shared" si="247"/>
        <v/>
      </c>
      <c r="D2671" s="60" t="str">
        <f t="shared" si="248"/>
        <v/>
      </c>
      <c r="E2671" s="61" t="str">
        <f>IF(A2671="","",InterestRate/VLOOKUP(PaymentFrqcy,Mapping!$A:$B,2,FALSE))</f>
        <v/>
      </c>
      <c r="F2671" s="62" t="str">
        <f>IF(A2671="","",PMT(E2671,Duration*VLOOKUP(PaymentFrqcy,Mapping!A:B,2,FALSE),LoanAmount,,VLOOKUP(PaymentsDue,Mapping!$A:$B,2,FALSE)))</f>
        <v/>
      </c>
      <c r="G2671" s="62" t="str">
        <f>IF(A2671="","",PPMT(E2671,A2671,Duration*VLOOKUP(PaymentFrqcy,Mapping!A:B,2,FALSE),LoanAmount,,VLOOKUP(PaymentsDue,Mapping!$A:$B,2,FALSE)))</f>
        <v/>
      </c>
      <c r="H2671" s="62" t="str">
        <f>IF(A2671="","",IPMT(E2671,A2671,Duration*VLOOKUP(PaymentFrqcy,Mapping!$A:$B,2,FALSE),LoanAmount,,VLOOKUP(PaymentsDue,Mapping!$A:$B,2,FALSE)))</f>
        <v/>
      </c>
      <c r="I2671" s="58" t="str">
        <f t="shared" si="249"/>
        <v/>
      </c>
      <c r="J2671" s="12" t="str">
        <f t="shared" si="250"/>
        <v/>
      </c>
      <c r="K2671" s="78" t="str">
        <f t="shared" si="251"/>
        <v/>
      </c>
    </row>
    <row r="2672" spans="1:11" x14ac:dyDescent="0.2">
      <c r="A2672" s="12" t="str">
        <f>IFERROR(IF(A2671+1&lt;=Duration*VLOOKUP(PaymentFrqcy,Mapping!A:B,2,FALSE),A2671+1,""),"")</f>
        <v/>
      </c>
      <c r="B2672" s="58" t="str">
        <f t="shared" si="246"/>
        <v/>
      </c>
      <c r="C2672" s="59" t="str">
        <f t="shared" si="247"/>
        <v/>
      </c>
      <c r="D2672" s="60" t="str">
        <f t="shared" si="248"/>
        <v/>
      </c>
      <c r="E2672" s="61" t="str">
        <f>IF(A2672="","",InterestRate/VLOOKUP(PaymentFrqcy,Mapping!$A:$B,2,FALSE))</f>
        <v/>
      </c>
      <c r="F2672" s="62" t="str">
        <f>IF(A2672="","",PMT(E2672,Duration*VLOOKUP(PaymentFrqcy,Mapping!A:B,2,FALSE),LoanAmount,,VLOOKUP(PaymentsDue,Mapping!$A:$B,2,FALSE)))</f>
        <v/>
      </c>
      <c r="G2672" s="62" t="str">
        <f>IF(A2672="","",PPMT(E2672,A2672,Duration*VLOOKUP(PaymentFrqcy,Mapping!A:B,2,FALSE),LoanAmount,,VLOOKUP(PaymentsDue,Mapping!$A:$B,2,FALSE)))</f>
        <v/>
      </c>
      <c r="H2672" s="62" t="str">
        <f>IF(A2672="","",IPMT(E2672,A2672,Duration*VLOOKUP(PaymentFrqcy,Mapping!$A:$B,2,FALSE),LoanAmount,,VLOOKUP(PaymentsDue,Mapping!$A:$B,2,FALSE)))</f>
        <v/>
      </c>
      <c r="I2672" s="58" t="str">
        <f t="shared" si="249"/>
        <v/>
      </c>
      <c r="J2672" s="12" t="str">
        <f t="shared" si="250"/>
        <v/>
      </c>
      <c r="K2672" s="78" t="str">
        <f t="shared" si="251"/>
        <v/>
      </c>
    </row>
    <row r="2673" spans="1:11" x14ac:dyDescent="0.2">
      <c r="A2673" s="12" t="str">
        <f>IFERROR(IF(A2672+1&lt;=Duration*VLOOKUP(PaymentFrqcy,Mapping!A:B,2,FALSE),A2672+1,""),"")</f>
        <v/>
      </c>
      <c r="B2673" s="58" t="str">
        <f t="shared" si="246"/>
        <v/>
      </c>
      <c r="C2673" s="59" t="str">
        <f t="shared" si="247"/>
        <v/>
      </c>
      <c r="D2673" s="60" t="str">
        <f t="shared" si="248"/>
        <v/>
      </c>
      <c r="E2673" s="61" t="str">
        <f>IF(A2673="","",InterestRate/VLOOKUP(PaymentFrqcy,Mapping!$A:$B,2,FALSE))</f>
        <v/>
      </c>
      <c r="F2673" s="62" t="str">
        <f>IF(A2673="","",PMT(E2673,Duration*VLOOKUP(PaymentFrqcy,Mapping!A:B,2,FALSE),LoanAmount,,VLOOKUP(PaymentsDue,Mapping!$A:$B,2,FALSE)))</f>
        <v/>
      </c>
      <c r="G2673" s="62" t="str">
        <f>IF(A2673="","",PPMT(E2673,A2673,Duration*VLOOKUP(PaymentFrqcy,Mapping!A:B,2,FALSE),LoanAmount,,VLOOKUP(PaymentsDue,Mapping!$A:$B,2,FALSE)))</f>
        <v/>
      </c>
      <c r="H2673" s="62" t="str">
        <f>IF(A2673="","",IPMT(E2673,A2673,Duration*VLOOKUP(PaymentFrqcy,Mapping!$A:$B,2,FALSE),LoanAmount,,VLOOKUP(PaymentsDue,Mapping!$A:$B,2,FALSE)))</f>
        <v/>
      </c>
      <c r="I2673" s="58" t="str">
        <f t="shared" si="249"/>
        <v/>
      </c>
      <c r="J2673" s="12" t="str">
        <f t="shared" si="250"/>
        <v/>
      </c>
      <c r="K2673" s="78" t="str">
        <f t="shared" si="251"/>
        <v/>
      </c>
    </row>
    <row r="2674" spans="1:11" x14ac:dyDescent="0.2">
      <c r="A2674" s="12" t="str">
        <f>IFERROR(IF(A2673+1&lt;=Duration*VLOOKUP(PaymentFrqcy,Mapping!A:B,2,FALSE),A2673+1,""),"")</f>
        <v/>
      </c>
      <c r="B2674" s="58" t="str">
        <f t="shared" si="246"/>
        <v/>
      </c>
      <c r="C2674" s="59" t="str">
        <f t="shared" si="247"/>
        <v/>
      </c>
      <c r="D2674" s="60" t="str">
        <f t="shared" si="248"/>
        <v/>
      </c>
      <c r="E2674" s="61" t="str">
        <f>IF(A2674="","",InterestRate/VLOOKUP(PaymentFrqcy,Mapping!$A:$B,2,FALSE))</f>
        <v/>
      </c>
      <c r="F2674" s="62" t="str">
        <f>IF(A2674="","",PMT(E2674,Duration*VLOOKUP(PaymentFrqcy,Mapping!A:B,2,FALSE),LoanAmount,,VLOOKUP(PaymentsDue,Mapping!$A:$B,2,FALSE)))</f>
        <v/>
      </c>
      <c r="G2674" s="62" t="str">
        <f>IF(A2674="","",PPMT(E2674,A2674,Duration*VLOOKUP(PaymentFrqcy,Mapping!A:B,2,FALSE),LoanAmount,,VLOOKUP(PaymentsDue,Mapping!$A:$B,2,FALSE)))</f>
        <v/>
      </c>
      <c r="H2674" s="62" t="str">
        <f>IF(A2674="","",IPMT(E2674,A2674,Duration*VLOOKUP(PaymentFrqcy,Mapping!$A:$B,2,FALSE),LoanAmount,,VLOOKUP(PaymentsDue,Mapping!$A:$B,2,FALSE)))</f>
        <v/>
      </c>
      <c r="I2674" s="58" t="str">
        <f t="shared" si="249"/>
        <v/>
      </c>
      <c r="J2674" s="12" t="str">
        <f t="shared" si="250"/>
        <v/>
      </c>
      <c r="K2674" s="78" t="str">
        <f t="shared" si="251"/>
        <v/>
      </c>
    </row>
    <row r="2675" spans="1:11" x14ac:dyDescent="0.2">
      <c r="A2675" s="12" t="str">
        <f>IFERROR(IF(A2674+1&lt;=Duration*VLOOKUP(PaymentFrqcy,Mapping!A:B,2,FALSE),A2674+1,""),"")</f>
        <v/>
      </c>
      <c r="B2675" s="58" t="str">
        <f t="shared" si="246"/>
        <v/>
      </c>
      <c r="C2675" s="59" t="str">
        <f t="shared" si="247"/>
        <v/>
      </c>
      <c r="D2675" s="60" t="str">
        <f t="shared" si="248"/>
        <v/>
      </c>
      <c r="E2675" s="61" t="str">
        <f>IF(A2675="","",InterestRate/VLOOKUP(PaymentFrqcy,Mapping!$A:$B,2,FALSE))</f>
        <v/>
      </c>
      <c r="F2675" s="62" t="str">
        <f>IF(A2675="","",PMT(E2675,Duration*VLOOKUP(PaymentFrqcy,Mapping!A:B,2,FALSE),LoanAmount,,VLOOKUP(PaymentsDue,Mapping!$A:$B,2,FALSE)))</f>
        <v/>
      </c>
      <c r="G2675" s="62" t="str">
        <f>IF(A2675="","",PPMT(E2675,A2675,Duration*VLOOKUP(PaymentFrqcy,Mapping!A:B,2,FALSE),LoanAmount,,VLOOKUP(PaymentsDue,Mapping!$A:$B,2,FALSE)))</f>
        <v/>
      </c>
      <c r="H2675" s="62" t="str">
        <f>IF(A2675="","",IPMT(E2675,A2675,Duration*VLOOKUP(PaymentFrqcy,Mapping!$A:$B,2,FALSE),LoanAmount,,VLOOKUP(PaymentsDue,Mapping!$A:$B,2,FALSE)))</f>
        <v/>
      </c>
      <c r="I2675" s="58" t="str">
        <f t="shared" si="249"/>
        <v/>
      </c>
      <c r="J2675" s="12" t="str">
        <f t="shared" si="250"/>
        <v/>
      </c>
      <c r="K2675" s="78" t="str">
        <f t="shared" si="251"/>
        <v/>
      </c>
    </row>
    <row r="2676" spans="1:11" x14ac:dyDescent="0.2">
      <c r="A2676" s="12" t="str">
        <f>IFERROR(IF(A2675+1&lt;=Duration*VLOOKUP(PaymentFrqcy,Mapping!A:B,2,FALSE),A2675+1,""),"")</f>
        <v/>
      </c>
      <c r="B2676" s="58" t="str">
        <f t="shared" ref="B2676:B2739" si="252">IFERROR(IF(ROUNDDOWN(I2675,0)=0,"",I2675),"")</f>
        <v/>
      </c>
      <c r="C2676" s="59" t="str">
        <f t="shared" si="247"/>
        <v/>
      </c>
      <c r="D2676" s="60" t="str">
        <f t="shared" si="248"/>
        <v/>
      </c>
      <c r="E2676" s="61" t="str">
        <f>IF(A2676="","",InterestRate/VLOOKUP(PaymentFrqcy,Mapping!$A:$B,2,FALSE))</f>
        <v/>
      </c>
      <c r="F2676" s="62" t="str">
        <f>IF(A2676="","",PMT(E2676,Duration*VLOOKUP(PaymentFrqcy,Mapping!A:B,2,FALSE),LoanAmount,,VLOOKUP(PaymentsDue,Mapping!$A:$B,2,FALSE)))</f>
        <v/>
      </c>
      <c r="G2676" s="62" t="str">
        <f>IF(A2676="","",PPMT(E2676,A2676,Duration*VLOOKUP(PaymentFrqcy,Mapping!A:B,2,FALSE),LoanAmount,,VLOOKUP(PaymentsDue,Mapping!$A:$B,2,FALSE)))</f>
        <v/>
      </c>
      <c r="H2676" s="62" t="str">
        <f>IF(A2676="","",IPMT(E2676,A2676,Duration*VLOOKUP(PaymentFrqcy,Mapping!$A:$B,2,FALSE),LoanAmount,,VLOOKUP(PaymentsDue,Mapping!$A:$B,2,FALSE)))</f>
        <v/>
      </c>
      <c r="I2676" s="58" t="str">
        <f t="shared" si="249"/>
        <v/>
      </c>
      <c r="J2676" s="12" t="str">
        <f t="shared" si="250"/>
        <v/>
      </c>
      <c r="K2676" s="78" t="str">
        <f t="shared" si="251"/>
        <v/>
      </c>
    </row>
    <row r="2677" spans="1:11" x14ac:dyDescent="0.2">
      <c r="A2677" s="12" t="str">
        <f>IFERROR(IF(A2676+1&lt;=Duration*VLOOKUP(PaymentFrqcy,Mapping!A:B,2,FALSE),A2676+1,""),"")</f>
        <v/>
      </c>
      <c r="B2677" s="58" t="str">
        <f t="shared" si="252"/>
        <v/>
      </c>
      <c r="C2677" s="59" t="str">
        <f t="shared" si="247"/>
        <v/>
      </c>
      <c r="D2677" s="60" t="str">
        <f t="shared" si="248"/>
        <v/>
      </c>
      <c r="E2677" s="61" t="str">
        <f>IF(A2677="","",InterestRate/VLOOKUP(PaymentFrqcy,Mapping!$A:$B,2,FALSE))</f>
        <v/>
      </c>
      <c r="F2677" s="62" t="str">
        <f>IF(A2677="","",PMT(E2677,Duration*VLOOKUP(PaymentFrqcy,Mapping!A:B,2,FALSE),LoanAmount,,VLOOKUP(PaymentsDue,Mapping!$A:$B,2,FALSE)))</f>
        <v/>
      </c>
      <c r="G2677" s="62" t="str">
        <f>IF(A2677="","",PPMT(E2677,A2677,Duration*VLOOKUP(PaymentFrqcy,Mapping!A:B,2,FALSE),LoanAmount,,VLOOKUP(PaymentsDue,Mapping!$A:$B,2,FALSE)))</f>
        <v/>
      </c>
      <c r="H2677" s="62" t="str">
        <f>IF(A2677="","",IPMT(E2677,A2677,Duration*VLOOKUP(PaymentFrqcy,Mapping!$A:$B,2,FALSE),LoanAmount,,VLOOKUP(PaymentsDue,Mapping!$A:$B,2,FALSE)))</f>
        <v/>
      </c>
      <c r="I2677" s="58" t="str">
        <f t="shared" si="249"/>
        <v/>
      </c>
      <c r="J2677" s="12" t="str">
        <f t="shared" si="250"/>
        <v/>
      </c>
      <c r="K2677" s="78" t="str">
        <f t="shared" si="251"/>
        <v/>
      </c>
    </row>
    <row r="2678" spans="1:11" x14ac:dyDescent="0.2">
      <c r="A2678" s="12" t="str">
        <f>IFERROR(IF(A2677+1&lt;=Duration*VLOOKUP(PaymentFrqcy,Mapping!A:B,2,FALSE),A2677+1,""),"")</f>
        <v/>
      </c>
      <c r="B2678" s="58" t="str">
        <f t="shared" si="252"/>
        <v/>
      </c>
      <c r="C2678" s="59" t="str">
        <f t="shared" si="247"/>
        <v/>
      </c>
      <c r="D2678" s="60" t="str">
        <f t="shared" si="248"/>
        <v/>
      </c>
      <c r="E2678" s="61" t="str">
        <f>IF(A2678="","",InterestRate/VLOOKUP(PaymentFrqcy,Mapping!$A:$B,2,FALSE))</f>
        <v/>
      </c>
      <c r="F2678" s="62" t="str">
        <f>IF(A2678="","",PMT(E2678,Duration*VLOOKUP(PaymentFrqcy,Mapping!A:B,2,FALSE),LoanAmount,,VLOOKUP(PaymentsDue,Mapping!$A:$B,2,FALSE)))</f>
        <v/>
      </c>
      <c r="G2678" s="62" t="str">
        <f>IF(A2678="","",PPMT(E2678,A2678,Duration*VLOOKUP(PaymentFrqcy,Mapping!A:B,2,FALSE),LoanAmount,,VLOOKUP(PaymentsDue,Mapping!$A:$B,2,FALSE)))</f>
        <v/>
      </c>
      <c r="H2678" s="62" t="str">
        <f>IF(A2678="","",IPMT(E2678,A2678,Duration*VLOOKUP(PaymentFrqcy,Mapping!$A:$B,2,FALSE),LoanAmount,,VLOOKUP(PaymentsDue,Mapping!$A:$B,2,FALSE)))</f>
        <v/>
      </c>
      <c r="I2678" s="58" t="str">
        <f t="shared" si="249"/>
        <v/>
      </c>
      <c r="J2678" s="12" t="str">
        <f t="shared" si="250"/>
        <v/>
      </c>
      <c r="K2678" s="78" t="str">
        <f t="shared" si="251"/>
        <v/>
      </c>
    </row>
    <row r="2679" spans="1:11" x14ac:dyDescent="0.2">
      <c r="A2679" s="12" t="str">
        <f>IFERROR(IF(A2678+1&lt;=Duration*VLOOKUP(PaymentFrqcy,Mapping!A:B,2,FALSE),A2678+1,""),"")</f>
        <v/>
      </c>
      <c r="B2679" s="58" t="str">
        <f t="shared" si="252"/>
        <v/>
      </c>
      <c r="C2679" s="59" t="str">
        <f t="shared" si="247"/>
        <v/>
      </c>
      <c r="D2679" s="60" t="str">
        <f t="shared" si="248"/>
        <v/>
      </c>
      <c r="E2679" s="61" t="str">
        <f>IF(A2679="","",InterestRate/VLOOKUP(PaymentFrqcy,Mapping!$A:$B,2,FALSE))</f>
        <v/>
      </c>
      <c r="F2679" s="62" t="str">
        <f>IF(A2679="","",PMT(E2679,Duration*VLOOKUP(PaymentFrqcy,Mapping!A:B,2,FALSE),LoanAmount,,VLOOKUP(PaymentsDue,Mapping!$A:$B,2,FALSE)))</f>
        <v/>
      </c>
      <c r="G2679" s="62" t="str">
        <f>IF(A2679="","",PPMT(E2679,A2679,Duration*VLOOKUP(PaymentFrqcy,Mapping!A:B,2,FALSE),LoanAmount,,VLOOKUP(PaymentsDue,Mapping!$A:$B,2,FALSE)))</f>
        <v/>
      </c>
      <c r="H2679" s="62" t="str">
        <f>IF(A2679="","",IPMT(E2679,A2679,Duration*VLOOKUP(PaymentFrqcy,Mapping!$A:$B,2,FALSE),LoanAmount,,VLOOKUP(PaymentsDue,Mapping!$A:$B,2,FALSE)))</f>
        <v/>
      </c>
      <c r="I2679" s="58" t="str">
        <f t="shared" si="249"/>
        <v/>
      </c>
      <c r="J2679" s="12" t="str">
        <f t="shared" si="250"/>
        <v/>
      </c>
      <c r="K2679" s="78" t="str">
        <f t="shared" si="251"/>
        <v/>
      </c>
    </row>
    <row r="2680" spans="1:11" x14ac:dyDescent="0.2">
      <c r="A2680" s="12" t="str">
        <f>IFERROR(IF(A2679+1&lt;=Duration*VLOOKUP(PaymentFrqcy,Mapping!A:B,2,FALSE),A2679+1,""),"")</f>
        <v/>
      </c>
      <c r="B2680" s="58" t="str">
        <f t="shared" si="252"/>
        <v/>
      </c>
      <c r="C2680" s="59" t="str">
        <f t="shared" si="247"/>
        <v/>
      </c>
      <c r="D2680" s="60" t="str">
        <f t="shared" si="248"/>
        <v/>
      </c>
      <c r="E2680" s="61" t="str">
        <f>IF(A2680="","",InterestRate/VLOOKUP(PaymentFrqcy,Mapping!$A:$B,2,FALSE))</f>
        <v/>
      </c>
      <c r="F2680" s="62" t="str">
        <f>IF(A2680="","",PMT(E2680,Duration*VLOOKUP(PaymentFrqcy,Mapping!A:B,2,FALSE),LoanAmount,,VLOOKUP(PaymentsDue,Mapping!$A:$B,2,FALSE)))</f>
        <v/>
      </c>
      <c r="G2680" s="62" t="str">
        <f>IF(A2680="","",PPMT(E2680,A2680,Duration*VLOOKUP(PaymentFrqcy,Mapping!A:B,2,FALSE),LoanAmount,,VLOOKUP(PaymentsDue,Mapping!$A:$B,2,FALSE)))</f>
        <v/>
      </c>
      <c r="H2680" s="62" t="str">
        <f>IF(A2680="","",IPMT(E2680,A2680,Duration*VLOOKUP(PaymentFrqcy,Mapping!$A:$B,2,FALSE),LoanAmount,,VLOOKUP(PaymentsDue,Mapping!$A:$B,2,FALSE)))</f>
        <v/>
      </c>
      <c r="I2680" s="58" t="str">
        <f t="shared" si="249"/>
        <v/>
      </c>
      <c r="J2680" s="12" t="str">
        <f t="shared" si="250"/>
        <v/>
      </c>
      <c r="K2680" s="78" t="str">
        <f t="shared" si="251"/>
        <v/>
      </c>
    </row>
    <row r="2681" spans="1:11" x14ac:dyDescent="0.2">
      <c r="A2681" s="12" t="str">
        <f>IFERROR(IF(A2680+1&lt;=Duration*VLOOKUP(PaymentFrqcy,Mapping!A:B,2,FALSE),A2680+1,""),"")</f>
        <v/>
      </c>
      <c r="B2681" s="58" t="str">
        <f t="shared" si="252"/>
        <v/>
      </c>
      <c r="C2681" s="59" t="str">
        <f t="shared" si="247"/>
        <v/>
      </c>
      <c r="D2681" s="60" t="str">
        <f t="shared" si="248"/>
        <v/>
      </c>
      <c r="E2681" s="61" t="str">
        <f>IF(A2681="","",InterestRate/VLOOKUP(PaymentFrqcy,Mapping!$A:$B,2,FALSE))</f>
        <v/>
      </c>
      <c r="F2681" s="62" t="str">
        <f>IF(A2681="","",PMT(E2681,Duration*VLOOKUP(PaymentFrqcy,Mapping!A:B,2,FALSE),LoanAmount,,VLOOKUP(PaymentsDue,Mapping!$A:$B,2,FALSE)))</f>
        <v/>
      </c>
      <c r="G2681" s="62" t="str">
        <f>IF(A2681="","",PPMT(E2681,A2681,Duration*VLOOKUP(PaymentFrqcy,Mapping!A:B,2,FALSE),LoanAmount,,VLOOKUP(PaymentsDue,Mapping!$A:$B,2,FALSE)))</f>
        <v/>
      </c>
      <c r="H2681" s="62" t="str">
        <f>IF(A2681="","",IPMT(E2681,A2681,Duration*VLOOKUP(PaymentFrqcy,Mapping!$A:$B,2,FALSE),LoanAmount,,VLOOKUP(PaymentsDue,Mapping!$A:$B,2,FALSE)))</f>
        <v/>
      </c>
      <c r="I2681" s="58" t="str">
        <f t="shared" si="249"/>
        <v/>
      </c>
      <c r="J2681" s="12" t="str">
        <f t="shared" si="250"/>
        <v/>
      </c>
      <c r="K2681" s="78" t="str">
        <f t="shared" si="251"/>
        <v/>
      </c>
    </row>
    <row r="2682" spans="1:11" x14ac:dyDescent="0.2">
      <c r="A2682" s="12" t="str">
        <f>IFERROR(IF(A2681+1&lt;=Duration*VLOOKUP(PaymentFrqcy,Mapping!A:B,2,FALSE),A2681+1,""),"")</f>
        <v/>
      </c>
      <c r="B2682" s="58" t="str">
        <f t="shared" si="252"/>
        <v/>
      </c>
      <c r="C2682" s="59" t="str">
        <f t="shared" si="247"/>
        <v/>
      </c>
      <c r="D2682" s="60" t="str">
        <f t="shared" si="248"/>
        <v/>
      </c>
      <c r="E2682" s="61" t="str">
        <f>IF(A2682="","",InterestRate/VLOOKUP(PaymentFrqcy,Mapping!$A:$B,2,FALSE))</f>
        <v/>
      </c>
      <c r="F2682" s="62" t="str">
        <f>IF(A2682="","",PMT(E2682,Duration*VLOOKUP(PaymentFrqcy,Mapping!A:B,2,FALSE),LoanAmount,,VLOOKUP(PaymentsDue,Mapping!$A:$B,2,FALSE)))</f>
        <v/>
      </c>
      <c r="G2682" s="62" t="str">
        <f>IF(A2682="","",PPMT(E2682,A2682,Duration*VLOOKUP(PaymentFrqcy,Mapping!A:B,2,FALSE),LoanAmount,,VLOOKUP(PaymentsDue,Mapping!$A:$B,2,FALSE)))</f>
        <v/>
      </c>
      <c r="H2682" s="62" t="str">
        <f>IF(A2682="","",IPMT(E2682,A2682,Duration*VLOOKUP(PaymentFrqcy,Mapping!$A:$B,2,FALSE),LoanAmount,,VLOOKUP(PaymentsDue,Mapping!$A:$B,2,FALSE)))</f>
        <v/>
      </c>
      <c r="I2682" s="58" t="str">
        <f t="shared" si="249"/>
        <v/>
      </c>
      <c r="J2682" s="12" t="str">
        <f t="shared" si="250"/>
        <v/>
      </c>
      <c r="K2682" s="78" t="str">
        <f t="shared" si="251"/>
        <v/>
      </c>
    </row>
    <row r="2683" spans="1:11" x14ac:dyDescent="0.2">
      <c r="A2683" s="12" t="str">
        <f>IFERROR(IF(A2682+1&lt;=Duration*VLOOKUP(PaymentFrqcy,Mapping!A:B,2,FALSE),A2682+1,""),"")</f>
        <v/>
      </c>
      <c r="B2683" s="58" t="str">
        <f t="shared" si="252"/>
        <v/>
      </c>
      <c r="C2683" s="59" t="str">
        <f t="shared" si="247"/>
        <v/>
      </c>
      <c r="D2683" s="60" t="str">
        <f t="shared" si="248"/>
        <v/>
      </c>
      <c r="E2683" s="61" t="str">
        <f>IF(A2683="","",InterestRate/VLOOKUP(PaymentFrqcy,Mapping!$A:$B,2,FALSE))</f>
        <v/>
      </c>
      <c r="F2683" s="62" t="str">
        <f>IF(A2683="","",PMT(E2683,Duration*VLOOKUP(PaymentFrqcy,Mapping!A:B,2,FALSE),LoanAmount,,VLOOKUP(PaymentsDue,Mapping!$A:$B,2,FALSE)))</f>
        <v/>
      </c>
      <c r="G2683" s="62" t="str">
        <f>IF(A2683="","",PPMT(E2683,A2683,Duration*VLOOKUP(PaymentFrqcy,Mapping!A:B,2,FALSE),LoanAmount,,VLOOKUP(PaymentsDue,Mapping!$A:$B,2,FALSE)))</f>
        <v/>
      </c>
      <c r="H2683" s="62" t="str">
        <f>IF(A2683="","",IPMT(E2683,A2683,Duration*VLOOKUP(PaymentFrqcy,Mapping!$A:$B,2,FALSE),LoanAmount,,VLOOKUP(PaymentsDue,Mapping!$A:$B,2,FALSE)))</f>
        <v/>
      </c>
      <c r="I2683" s="58" t="str">
        <f t="shared" si="249"/>
        <v/>
      </c>
      <c r="J2683" s="12" t="str">
        <f t="shared" si="250"/>
        <v/>
      </c>
      <c r="K2683" s="78" t="str">
        <f t="shared" si="251"/>
        <v/>
      </c>
    </row>
    <row r="2684" spans="1:11" x14ac:dyDescent="0.2">
      <c r="A2684" s="12" t="str">
        <f>IFERROR(IF(A2683+1&lt;=Duration*VLOOKUP(PaymentFrqcy,Mapping!A:B,2,FALSE),A2683+1,""),"")</f>
        <v/>
      </c>
      <c r="B2684" s="58" t="str">
        <f t="shared" si="252"/>
        <v/>
      </c>
      <c r="C2684" s="59" t="str">
        <f t="shared" si="247"/>
        <v/>
      </c>
      <c r="D2684" s="60" t="str">
        <f t="shared" si="248"/>
        <v/>
      </c>
      <c r="E2684" s="61" t="str">
        <f>IF(A2684="","",InterestRate/VLOOKUP(PaymentFrqcy,Mapping!$A:$B,2,FALSE))</f>
        <v/>
      </c>
      <c r="F2684" s="62" t="str">
        <f>IF(A2684="","",PMT(E2684,Duration*VLOOKUP(PaymentFrqcy,Mapping!A:B,2,FALSE),LoanAmount,,VLOOKUP(PaymentsDue,Mapping!$A:$B,2,FALSE)))</f>
        <v/>
      </c>
      <c r="G2684" s="62" t="str">
        <f>IF(A2684="","",PPMT(E2684,A2684,Duration*VLOOKUP(PaymentFrqcy,Mapping!A:B,2,FALSE),LoanAmount,,VLOOKUP(PaymentsDue,Mapping!$A:$B,2,FALSE)))</f>
        <v/>
      </c>
      <c r="H2684" s="62" t="str">
        <f>IF(A2684="","",IPMT(E2684,A2684,Duration*VLOOKUP(PaymentFrqcy,Mapping!$A:$B,2,FALSE),LoanAmount,,VLOOKUP(PaymentsDue,Mapping!$A:$B,2,FALSE)))</f>
        <v/>
      </c>
      <c r="I2684" s="58" t="str">
        <f t="shared" si="249"/>
        <v/>
      </c>
      <c r="J2684" s="12" t="str">
        <f t="shared" si="250"/>
        <v/>
      </c>
      <c r="K2684" s="78" t="str">
        <f t="shared" si="251"/>
        <v/>
      </c>
    </row>
    <row r="2685" spans="1:11" x14ac:dyDescent="0.2">
      <c r="A2685" s="12" t="str">
        <f>IFERROR(IF(A2684+1&lt;=Duration*VLOOKUP(PaymentFrqcy,Mapping!A:B,2,FALSE),A2684+1,""),"")</f>
        <v/>
      </c>
      <c r="B2685" s="58" t="str">
        <f t="shared" si="252"/>
        <v/>
      </c>
      <c r="C2685" s="59" t="str">
        <f t="shared" si="247"/>
        <v/>
      </c>
      <c r="D2685" s="60" t="str">
        <f t="shared" si="248"/>
        <v/>
      </c>
      <c r="E2685" s="61" t="str">
        <f>IF(A2685="","",InterestRate/VLOOKUP(PaymentFrqcy,Mapping!$A:$B,2,FALSE))</f>
        <v/>
      </c>
      <c r="F2685" s="62" t="str">
        <f>IF(A2685="","",PMT(E2685,Duration*VLOOKUP(PaymentFrqcy,Mapping!A:B,2,FALSE),LoanAmount,,VLOOKUP(PaymentsDue,Mapping!$A:$B,2,FALSE)))</f>
        <v/>
      </c>
      <c r="G2685" s="62" t="str">
        <f>IF(A2685="","",PPMT(E2685,A2685,Duration*VLOOKUP(PaymentFrqcy,Mapping!A:B,2,FALSE),LoanAmount,,VLOOKUP(PaymentsDue,Mapping!$A:$B,2,FALSE)))</f>
        <v/>
      </c>
      <c r="H2685" s="62" t="str">
        <f>IF(A2685="","",IPMT(E2685,A2685,Duration*VLOOKUP(PaymentFrqcy,Mapping!$A:$B,2,FALSE),LoanAmount,,VLOOKUP(PaymentsDue,Mapping!$A:$B,2,FALSE)))</f>
        <v/>
      </c>
      <c r="I2685" s="58" t="str">
        <f t="shared" si="249"/>
        <v/>
      </c>
      <c r="J2685" s="12" t="str">
        <f t="shared" si="250"/>
        <v/>
      </c>
      <c r="K2685" s="78" t="str">
        <f t="shared" si="251"/>
        <v/>
      </c>
    </row>
    <row r="2686" spans="1:11" x14ac:dyDescent="0.2">
      <c r="A2686" s="12" t="str">
        <f>IFERROR(IF(A2685+1&lt;=Duration*VLOOKUP(PaymentFrqcy,Mapping!A:B,2,FALSE),A2685+1,""),"")</f>
        <v/>
      </c>
      <c r="B2686" s="58" t="str">
        <f t="shared" si="252"/>
        <v/>
      </c>
      <c r="C2686" s="59" t="str">
        <f t="shared" si="247"/>
        <v/>
      </c>
      <c r="D2686" s="60" t="str">
        <f t="shared" si="248"/>
        <v/>
      </c>
      <c r="E2686" s="61" t="str">
        <f>IF(A2686="","",InterestRate/VLOOKUP(PaymentFrqcy,Mapping!$A:$B,2,FALSE))</f>
        <v/>
      </c>
      <c r="F2686" s="62" t="str">
        <f>IF(A2686="","",PMT(E2686,Duration*VLOOKUP(PaymentFrqcy,Mapping!A:B,2,FALSE),LoanAmount,,VLOOKUP(PaymentsDue,Mapping!$A:$B,2,FALSE)))</f>
        <v/>
      </c>
      <c r="G2686" s="62" t="str">
        <f>IF(A2686="","",PPMT(E2686,A2686,Duration*VLOOKUP(PaymentFrqcy,Mapping!A:B,2,FALSE),LoanAmount,,VLOOKUP(PaymentsDue,Mapping!$A:$B,2,FALSE)))</f>
        <v/>
      </c>
      <c r="H2686" s="62" t="str">
        <f>IF(A2686="","",IPMT(E2686,A2686,Duration*VLOOKUP(PaymentFrqcy,Mapping!$A:$B,2,FALSE),LoanAmount,,VLOOKUP(PaymentsDue,Mapping!$A:$B,2,FALSE)))</f>
        <v/>
      </c>
      <c r="I2686" s="58" t="str">
        <f t="shared" si="249"/>
        <v/>
      </c>
      <c r="J2686" s="12" t="str">
        <f t="shared" si="250"/>
        <v/>
      </c>
      <c r="K2686" s="78" t="str">
        <f t="shared" si="251"/>
        <v/>
      </c>
    </row>
    <row r="2687" spans="1:11" x14ac:dyDescent="0.2">
      <c r="A2687" s="12" t="str">
        <f>IFERROR(IF(A2686+1&lt;=Duration*VLOOKUP(PaymentFrqcy,Mapping!A:B,2,FALSE),A2686+1,""),"")</f>
        <v/>
      </c>
      <c r="B2687" s="58" t="str">
        <f t="shared" si="252"/>
        <v/>
      </c>
      <c r="C2687" s="59" t="str">
        <f t="shared" si="247"/>
        <v/>
      </c>
      <c r="D2687" s="60" t="str">
        <f t="shared" si="248"/>
        <v/>
      </c>
      <c r="E2687" s="61" t="str">
        <f>IF(A2687="","",InterestRate/VLOOKUP(PaymentFrqcy,Mapping!$A:$B,2,FALSE))</f>
        <v/>
      </c>
      <c r="F2687" s="62" t="str">
        <f>IF(A2687="","",PMT(E2687,Duration*VLOOKUP(PaymentFrqcy,Mapping!A:B,2,FALSE),LoanAmount,,VLOOKUP(PaymentsDue,Mapping!$A:$B,2,FALSE)))</f>
        <v/>
      </c>
      <c r="G2687" s="62" t="str">
        <f>IF(A2687="","",PPMT(E2687,A2687,Duration*VLOOKUP(PaymentFrqcy,Mapping!A:B,2,FALSE),LoanAmount,,VLOOKUP(PaymentsDue,Mapping!$A:$B,2,FALSE)))</f>
        <v/>
      </c>
      <c r="H2687" s="62" t="str">
        <f>IF(A2687="","",IPMT(E2687,A2687,Duration*VLOOKUP(PaymentFrqcy,Mapping!$A:$B,2,FALSE),LoanAmount,,VLOOKUP(PaymentsDue,Mapping!$A:$B,2,FALSE)))</f>
        <v/>
      </c>
      <c r="I2687" s="58" t="str">
        <f t="shared" si="249"/>
        <v/>
      </c>
      <c r="J2687" s="12" t="str">
        <f t="shared" si="250"/>
        <v/>
      </c>
      <c r="K2687" s="78" t="str">
        <f t="shared" si="251"/>
        <v/>
      </c>
    </row>
    <row r="2688" spans="1:11" x14ac:dyDescent="0.2">
      <c r="A2688" s="12" t="str">
        <f>IFERROR(IF(A2687+1&lt;=Duration*VLOOKUP(PaymentFrqcy,Mapping!A:B,2,FALSE),A2687+1,""),"")</f>
        <v/>
      </c>
      <c r="B2688" s="58" t="str">
        <f t="shared" si="252"/>
        <v/>
      </c>
      <c r="C2688" s="59" t="str">
        <f t="shared" si="247"/>
        <v/>
      </c>
      <c r="D2688" s="60" t="str">
        <f t="shared" si="248"/>
        <v/>
      </c>
      <c r="E2688" s="61" t="str">
        <f>IF(A2688="","",InterestRate/VLOOKUP(PaymentFrqcy,Mapping!$A:$B,2,FALSE))</f>
        <v/>
      </c>
      <c r="F2688" s="62" t="str">
        <f>IF(A2688="","",PMT(E2688,Duration*VLOOKUP(PaymentFrqcy,Mapping!A:B,2,FALSE),LoanAmount,,VLOOKUP(PaymentsDue,Mapping!$A:$B,2,FALSE)))</f>
        <v/>
      </c>
      <c r="G2688" s="62" t="str">
        <f>IF(A2688="","",PPMT(E2688,A2688,Duration*VLOOKUP(PaymentFrqcy,Mapping!A:B,2,FALSE),LoanAmount,,VLOOKUP(PaymentsDue,Mapping!$A:$B,2,FALSE)))</f>
        <v/>
      </c>
      <c r="H2688" s="62" t="str">
        <f>IF(A2688="","",IPMT(E2688,A2688,Duration*VLOOKUP(PaymentFrqcy,Mapping!$A:$B,2,FALSE),LoanAmount,,VLOOKUP(PaymentsDue,Mapping!$A:$B,2,FALSE)))</f>
        <v/>
      </c>
      <c r="I2688" s="58" t="str">
        <f t="shared" si="249"/>
        <v/>
      </c>
      <c r="J2688" s="12" t="str">
        <f t="shared" si="250"/>
        <v/>
      </c>
      <c r="K2688" s="78" t="str">
        <f t="shared" si="251"/>
        <v/>
      </c>
    </row>
    <row r="2689" spans="1:11" x14ac:dyDescent="0.2">
      <c r="A2689" s="12" t="str">
        <f>IFERROR(IF(A2688+1&lt;=Duration*VLOOKUP(PaymentFrqcy,Mapping!A:B,2,FALSE),A2688+1,""),"")</f>
        <v/>
      </c>
      <c r="B2689" s="58" t="str">
        <f t="shared" si="252"/>
        <v/>
      </c>
      <c r="C2689" s="59" t="str">
        <f t="shared" si="247"/>
        <v/>
      </c>
      <c r="D2689" s="60" t="str">
        <f t="shared" si="248"/>
        <v/>
      </c>
      <c r="E2689" s="61" t="str">
        <f>IF(A2689="","",InterestRate/VLOOKUP(PaymentFrqcy,Mapping!$A:$B,2,FALSE))</f>
        <v/>
      </c>
      <c r="F2689" s="62" t="str">
        <f>IF(A2689="","",PMT(E2689,Duration*VLOOKUP(PaymentFrqcy,Mapping!A:B,2,FALSE),LoanAmount,,VLOOKUP(PaymentsDue,Mapping!$A:$B,2,FALSE)))</f>
        <v/>
      </c>
      <c r="G2689" s="62" t="str">
        <f>IF(A2689="","",PPMT(E2689,A2689,Duration*VLOOKUP(PaymentFrqcy,Mapping!A:B,2,FALSE),LoanAmount,,VLOOKUP(PaymentsDue,Mapping!$A:$B,2,FALSE)))</f>
        <v/>
      </c>
      <c r="H2689" s="62" t="str">
        <f>IF(A2689="","",IPMT(E2689,A2689,Duration*VLOOKUP(PaymentFrqcy,Mapping!$A:$B,2,FALSE),LoanAmount,,VLOOKUP(PaymentsDue,Mapping!$A:$B,2,FALSE)))</f>
        <v/>
      </c>
      <c r="I2689" s="58" t="str">
        <f t="shared" si="249"/>
        <v/>
      </c>
      <c r="J2689" s="12" t="str">
        <f t="shared" si="250"/>
        <v/>
      </c>
      <c r="K2689" s="78" t="str">
        <f t="shared" si="251"/>
        <v/>
      </c>
    </row>
    <row r="2690" spans="1:11" x14ac:dyDescent="0.2">
      <c r="A2690" s="12" t="str">
        <f>IFERROR(IF(A2689+1&lt;=Duration*VLOOKUP(PaymentFrqcy,Mapping!A:B,2,FALSE),A2689+1,""),"")</f>
        <v/>
      </c>
      <c r="B2690" s="58" t="str">
        <f t="shared" si="252"/>
        <v/>
      </c>
      <c r="C2690" s="59" t="str">
        <f t="shared" si="247"/>
        <v/>
      </c>
      <c r="D2690" s="60" t="str">
        <f t="shared" si="248"/>
        <v/>
      </c>
      <c r="E2690" s="61" t="str">
        <f>IF(A2690="","",InterestRate/VLOOKUP(PaymentFrqcy,Mapping!$A:$B,2,FALSE))</f>
        <v/>
      </c>
      <c r="F2690" s="62" t="str">
        <f>IF(A2690="","",PMT(E2690,Duration*VLOOKUP(PaymentFrqcy,Mapping!A:B,2,FALSE),LoanAmount,,VLOOKUP(PaymentsDue,Mapping!$A:$B,2,FALSE)))</f>
        <v/>
      </c>
      <c r="G2690" s="62" t="str">
        <f>IF(A2690="","",PPMT(E2690,A2690,Duration*VLOOKUP(PaymentFrqcy,Mapping!A:B,2,FALSE),LoanAmount,,VLOOKUP(PaymentsDue,Mapping!$A:$B,2,FALSE)))</f>
        <v/>
      </c>
      <c r="H2690" s="62" t="str">
        <f>IF(A2690="","",IPMT(E2690,A2690,Duration*VLOOKUP(PaymentFrqcy,Mapping!$A:$B,2,FALSE),LoanAmount,,VLOOKUP(PaymentsDue,Mapping!$A:$B,2,FALSE)))</f>
        <v/>
      </c>
      <c r="I2690" s="58" t="str">
        <f t="shared" si="249"/>
        <v/>
      </c>
      <c r="J2690" s="12" t="str">
        <f t="shared" si="250"/>
        <v/>
      </c>
      <c r="K2690" s="78" t="str">
        <f t="shared" si="251"/>
        <v/>
      </c>
    </row>
    <row r="2691" spans="1:11" x14ac:dyDescent="0.2">
      <c r="A2691" s="12" t="str">
        <f>IFERROR(IF(A2690+1&lt;=Duration*VLOOKUP(PaymentFrqcy,Mapping!A:B,2,FALSE),A2690+1,""),"")</f>
        <v/>
      </c>
      <c r="B2691" s="58" t="str">
        <f t="shared" si="252"/>
        <v/>
      </c>
      <c r="C2691" s="59" t="str">
        <f t="shared" si="247"/>
        <v/>
      </c>
      <c r="D2691" s="60" t="str">
        <f t="shared" si="248"/>
        <v/>
      </c>
      <c r="E2691" s="61" t="str">
        <f>IF(A2691="","",InterestRate/VLOOKUP(PaymentFrqcy,Mapping!$A:$B,2,FALSE))</f>
        <v/>
      </c>
      <c r="F2691" s="62" t="str">
        <f>IF(A2691="","",PMT(E2691,Duration*VLOOKUP(PaymentFrqcy,Mapping!A:B,2,FALSE),LoanAmount,,VLOOKUP(PaymentsDue,Mapping!$A:$B,2,FALSE)))</f>
        <v/>
      </c>
      <c r="G2691" s="62" t="str">
        <f>IF(A2691="","",PPMT(E2691,A2691,Duration*VLOOKUP(PaymentFrqcy,Mapping!A:B,2,FALSE),LoanAmount,,VLOOKUP(PaymentsDue,Mapping!$A:$B,2,FALSE)))</f>
        <v/>
      </c>
      <c r="H2691" s="62" t="str">
        <f>IF(A2691="","",IPMT(E2691,A2691,Duration*VLOOKUP(PaymentFrqcy,Mapping!$A:$B,2,FALSE),LoanAmount,,VLOOKUP(PaymentsDue,Mapping!$A:$B,2,FALSE)))</f>
        <v/>
      </c>
      <c r="I2691" s="58" t="str">
        <f t="shared" si="249"/>
        <v/>
      </c>
      <c r="J2691" s="12" t="str">
        <f t="shared" si="250"/>
        <v/>
      </c>
      <c r="K2691" s="78" t="str">
        <f t="shared" si="251"/>
        <v/>
      </c>
    </row>
    <row r="2692" spans="1:11" x14ac:dyDescent="0.2">
      <c r="A2692" s="12" t="str">
        <f>IFERROR(IF(A2691+1&lt;=Duration*VLOOKUP(PaymentFrqcy,Mapping!A:B,2,FALSE),A2691+1,""),"")</f>
        <v/>
      </c>
      <c r="B2692" s="58" t="str">
        <f t="shared" si="252"/>
        <v/>
      </c>
      <c r="C2692" s="59" t="str">
        <f t="shared" si="247"/>
        <v/>
      </c>
      <c r="D2692" s="60" t="str">
        <f t="shared" si="248"/>
        <v/>
      </c>
      <c r="E2692" s="61" t="str">
        <f>IF(A2692="","",InterestRate/VLOOKUP(PaymentFrqcy,Mapping!$A:$B,2,FALSE))</f>
        <v/>
      </c>
      <c r="F2692" s="62" t="str">
        <f>IF(A2692="","",PMT(E2692,Duration*VLOOKUP(PaymentFrqcy,Mapping!A:B,2,FALSE),LoanAmount,,VLOOKUP(PaymentsDue,Mapping!$A:$B,2,FALSE)))</f>
        <v/>
      </c>
      <c r="G2692" s="62" t="str">
        <f>IF(A2692="","",PPMT(E2692,A2692,Duration*VLOOKUP(PaymentFrqcy,Mapping!A:B,2,FALSE),LoanAmount,,VLOOKUP(PaymentsDue,Mapping!$A:$B,2,FALSE)))</f>
        <v/>
      </c>
      <c r="H2692" s="62" t="str">
        <f>IF(A2692="","",IPMT(E2692,A2692,Duration*VLOOKUP(PaymentFrqcy,Mapping!$A:$B,2,FALSE),LoanAmount,,VLOOKUP(PaymentsDue,Mapping!$A:$B,2,FALSE)))</f>
        <v/>
      </c>
      <c r="I2692" s="58" t="str">
        <f t="shared" si="249"/>
        <v/>
      </c>
      <c r="J2692" s="12" t="str">
        <f t="shared" si="250"/>
        <v/>
      </c>
      <c r="K2692" s="78" t="str">
        <f t="shared" si="251"/>
        <v/>
      </c>
    </row>
    <row r="2693" spans="1:11" x14ac:dyDescent="0.2">
      <c r="A2693" s="12" t="str">
        <f>IFERROR(IF(A2692+1&lt;=Duration*VLOOKUP(PaymentFrqcy,Mapping!A:B,2,FALSE),A2692+1,""),"")</f>
        <v/>
      </c>
      <c r="B2693" s="58" t="str">
        <f t="shared" si="252"/>
        <v/>
      </c>
      <c r="C2693" s="59" t="str">
        <f t="shared" si="247"/>
        <v/>
      </c>
      <c r="D2693" s="60" t="str">
        <f t="shared" si="248"/>
        <v/>
      </c>
      <c r="E2693" s="61" t="str">
        <f>IF(A2693="","",InterestRate/VLOOKUP(PaymentFrqcy,Mapping!$A:$B,2,FALSE))</f>
        <v/>
      </c>
      <c r="F2693" s="62" t="str">
        <f>IF(A2693="","",PMT(E2693,Duration*VLOOKUP(PaymentFrqcy,Mapping!A:B,2,FALSE),LoanAmount,,VLOOKUP(PaymentsDue,Mapping!$A:$B,2,FALSE)))</f>
        <v/>
      </c>
      <c r="G2693" s="62" t="str">
        <f>IF(A2693="","",PPMT(E2693,A2693,Duration*VLOOKUP(PaymentFrqcy,Mapping!A:B,2,FALSE),LoanAmount,,VLOOKUP(PaymentsDue,Mapping!$A:$B,2,FALSE)))</f>
        <v/>
      </c>
      <c r="H2693" s="62" t="str">
        <f>IF(A2693="","",IPMT(E2693,A2693,Duration*VLOOKUP(PaymentFrqcy,Mapping!$A:$B,2,FALSE),LoanAmount,,VLOOKUP(PaymentsDue,Mapping!$A:$B,2,FALSE)))</f>
        <v/>
      </c>
      <c r="I2693" s="58" t="str">
        <f t="shared" si="249"/>
        <v/>
      </c>
      <c r="J2693" s="12" t="str">
        <f t="shared" si="250"/>
        <v/>
      </c>
      <c r="K2693" s="78" t="str">
        <f t="shared" si="251"/>
        <v/>
      </c>
    </row>
    <row r="2694" spans="1:11" x14ac:dyDescent="0.2">
      <c r="A2694" s="12" t="str">
        <f>IFERROR(IF(A2693+1&lt;=Duration*VLOOKUP(PaymentFrqcy,Mapping!A:B,2,FALSE),A2693+1,""),"")</f>
        <v/>
      </c>
      <c r="B2694" s="58" t="str">
        <f t="shared" si="252"/>
        <v/>
      </c>
      <c r="C2694" s="59" t="str">
        <f t="shared" si="247"/>
        <v/>
      </c>
      <c r="D2694" s="60" t="str">
        <f t="shared" si="248"/>
        <v/>
      </c>
      <c r="E2694" s="61" t="str">
        <f>IF(A2694="","",InterestRate/VLOOKUP(PaymentFrqcy,Mapping!$A:$B,2,FALSE))</f>
        <v/>
      </c>
      <c r="F2694" s="62" t="str">
        <f>IF(A2694="","",PMT(E2694,Duration*VLOOKUP(PaymentFrqcy,Mapping!A:B,2,FALSE),LoanAmount,,VLOOKUP(PaymentsDue,Mapping!$A:$B,2,FALSE)))</f>
        <v/>
      </c>
      <c r="G2694" s="62" t="str">
        <f>IF(A2694="","",PPMT(E2694,A2694,Duration*VLOOKUP(PaymentFrqcy,Mapping!A:B,2,FALSE),LoanAmount,,VLOOKUP(PaymentsDue,Mapping!$A:$B,2,FALSE)))</f>
        <v/>
      </c>
      <c r="H2694" s="62" t="str">
        <f>IF(A2694="","",IPMT(E2694,A2694,Duration*VLOOKUP(PaymentFrqcy,Mapping!$A:$B,2,FALSE),LoanAmount,,VLOOKUP(PaymentsDue,Mapping!$A:$B,2,FALSE)))</f>
        <v/>
      </c>
      <c r="I2694" s="58" t="str">
        <f t="shared" si="249"/>
        <v/>
      </c>
      <c r="J2694" s="12" t="str">
        <f t="shared" si="250"/>
        <v/>
      </c>
      <c r="K2694" s="78" t="str">
        <f t="shared" si="251"/>
        <v/>
      </c>
    </row>
    <row r="2695" spans="1:11" x14ac:dyDescent="0.2">
      <c r="A2695" s="12" t="str">
        <f>IFERROR(IF(A2694+1&lt;=Duration*VLOOKUP(PaymentFrqcy,Mapping!A:B,2,FALSE),A2694+1,""),"")</f>
        <v/>
      </c>
      <c r="B2695" s="58" t="str">
        <f t="shared" si="252"/>
        <v/>
      </c>
      <c r="C2695" s="59" t="str">
        <f t="shared" si="247"/>
        <v/>
      </c>
      <c r="D2695" s="60" t="str">
        <f t="shared" si="248"/>
        <v/>
      </c>
      <c r="E2695" s="61" t="str">
        <f>IF(A2695="","",InterestRate/VLOOKUP(PaymentFrqcy,Mapping!$A:$B,2,FALSE))</f>
        <v/>
      </c>
      <c r="F2695" s="62" t="str">
        <f>IF(A2695="","",PMT(E2695,Duration*VLOOKUP(PaymentFrqcy,Mapping!A:B,2,FALSE),LoanAmount,,VLOOKUP(PaymentsDue,Mapping!$A:$B,2,FALSE)))</f>
        <v/>
      </c>
      <c r="G2695" s="62" t="str">
        <f>IF(A2695="","",PPMT(E2695,A2695,Duration*VLOOKUP(PaymentFrqcy,Mapping!A:B,2,FALSE),LoanAmount,,VLOOKUP(PaymentsDue,Mapping!$A:$B,2,FALSE)))</f>
        <v/>
      </c>
      <c r="H2695" s="62" t="str">
        <f>IF(A2695="","",IPMT(E2695,A2695,Duration*VLOOKUP(PaymentFrqcy,Mapping!$A:$B,2,FALSE),LoanAmount,,VLOOKUP(PaymentsDue,Mapping!$A:$B,2,FALSE)))</f>
        <v/>
      </c>
      <c r="I2695" s="58" t="str">
        <f t="shared" si="249"/>
        <v/>
      </c>
      <c r="J2695" s="12" t="str">
        <f t="shared" si="250"/>
        <v/>
      </c>
      <c r="K2695" s="78" t="str">
        <f t="shared" si="251"/>
        <v/>
      </c>
    </row>
    <row r="2696" spans="1:11" x14ac:dyDescent="0.2">
      <c r="A2696" s="12" t="str">
        <f>IFERROR(IF(A2695+1&lt;=Duration*VLOOKUP(PaymentFrqcy,Mapping!A:B,2,FALSE),A2695+1,""),"")</f>
        <v/>
      </c>
      <c r="B2696" s="58" t="str">
        <f t="shared" si="252"/>
        <v/>
      </c>
      <c r="C2696" s="59" t="str">
        <f t="shared" si="247"/>
        <v/>
      </c>
      <c r="D2696" s="60" t="str">
        <f t="shared" si="248"/>
        <v/>
      </c>
      <c r="E2696" s="61" t="str">
        <f>IF(A2696="","",InterestRate/VLOOKUP(PaymentFrqcy,Mapping!$A:$B,2,FALSE))</f>
        <v/>
      </c>
      <c r="F2696" s="62" t="str">
        <f>IF(A2696="","",PMT(E2696,Duration*VLOOKUP(PaymentFrqcy,Mapping!A:B,2,FALSE),LoanAmount,,VLOOKUP(PaymentsDue,Mapping!$A:$B,2,FALSE)))</f>
        <v/>
      </c>
      <c r="G2696" s="62" t="str">
        <f>IF(A2696="","",PPMT(E2696,A2696,Duration*VLOOKUP(PaymentFrqcy,Mapping!A:B,2,FALSE),LoanAmount,,VLOOKUP(PaymentsDue,Mapping!$A:$B,2,FALSE)))</f>
        <v/>
      </c>
      <c r="H2696" s="62" t="str">
        <f>IF(A2696="","",IPMT(E2696,A2696,Duration*VLOOKUP(PaymentFrqcy,Mapping!$A:$B,2,FALSE),LoanAmount,,VLOOKUP(PaymentsDue,Mapping!$A:$B,2,FALSE)))</f>
        <v/>
      </c>
      <c r="I2696" s="58" t="str">
        <f t="shared" si="249"/>
        <v/>
      </c>
      <c r="J2696" s="12" t="str">
        <f t="shared" si="250"/>
        <v/>
      </c>
      <c r="K2696" s="78" t="str">
        <f t="shared" si="251"/>
        <v/>
      </c>
    </row>
    <row r="2697" spans="1:11" x14ac:dyDescent="0.2">
      <c r="A2697" s="12" t="str">
        <f>IFERROR(IF(A2696+1&lt;=Duration*VLOOKUP(PaymentFrqcy,Mapping!A:B,2,FALSE),A2696+1,""),"")</f>
        <v/>
      </c>
      <c r="B2697" s="58" t="str">
        <f t="shared" si="252"/>
        <v/>
      </c>
      <c r="C2697" s="59" t="str">
        <f t="shared" si="247"/>
        <v/>
      </c>
      <c r="D2697" s="60" t="str">
        <f t="shared" si="248"/>
        <v/>
      </c>
      <c r="E2697" s="61" t="str">
        <f>IF(A2697="","",InterestRate/VLOOKUP(PaymentFrqcy,Mapping!$A:$B,2,FALSE))</f>
        <v/>
      </c>
      <c r="F2697" s="62" t="str">
        <f>IF(A2697="","",PMT(E2697,Duration*VLOOKUP(PaymentFrqcy,Mapping!A:B,2,FALSE),LoanAmount,,VLOOKUP(PaymentsDue,Mapping!$A:$B,2,FALSE)))</f>
        <v/>
      </c>
      <c r="G2697" s="62" t="str">
        <f>IF(A2697="","",PPMT(E2697,A2697,Duration*VLOOKUP(PaymentFrqcy,Mapping!A:B,2,FALSE),LoanAmount,,VLOOKUP(PaymentsDue,Mapping!$A:$B,2,FALSE)))</f>
        <v/>
      </c>
      <c r="H2697" s="62" t="str">
        <f>IF(A2697="","",IPMT(E2697,A2697,Duration*VLOOKUP(PaymentFrqcy,Mapping!$A:$B,2,FALSE),LoanAmount,,VLOOKUP(PaymentsDue,Mapping!$A:$B,2,FALSE)))</f>
        <v/>
      </c>
      <c r="I2697" s="58" t="str">
        <f t="shared" si="249"/>
        <v/>
      </c>
      <c r="J2697" s="12" t="str">
        <f t="shared" si="250"/>
        <v/>
      </c>
      <c r="K2697" s="78" t="str">
        <f t="shared" si="251"/>
        <v/>
      </c>
    </row>
    <row r="2698" spans="1:11" x14ac:dyDescent="0.2">
      <c r="A2698" s="12" t="str">
        <f>IFERROR(IF(A2697+1&lt;=Duration*VLOOKUP(PaymentFrqcy,Mapping!A:B,2,FALSE),A2697+1,""),"")</f>
        <v/>
      </c>
      <c r="B2698" s="58" t="str">
        <f t="shared" si="252"/>
        <v/>
      </c>
      <c r="C2698" s="59" t="str">
        <f t="shared" si="247"/>
        <v/>
      </c>
      <c r="D2698" s="60" t="str">
        <f t="shared" si="248"/>
        <v/>
      </c>
      <c r="E2698" s="61" t="str">
        <f>IF(A2698="","",InterestRate/VLOOKUP(PaymentFrqcy,Mapping!$A:$B,2,FALSE))</f>
        <v/>
      </c>
      <c r="F2698" s="62" t="str">
        <f>IF(A2698="","",PMT(E2698,Duration*VLOOKUP(PaymentFrqcy,Mapping!A:B,2,FALSE),LoanAmount,,VLOOKUP(PaymentsDue,Mapping!$A:$B,2,FALSE)))</f>
        <v/>
      </c>
      <c r="G2698" s="62" t="str">
        <f>IF(A2698="","",PPMT(E2698,A2698,Duration*VLOOKUP(PaymentFrqcy,Mapping!A:B,2,FALSE),LoanAmount,,VLOOKUP(PaymentsDue,Mapping!$A:$B,2,FALSE)))</f>
        <v/>
      </c>
      <c r="H2698" s="62" t="str">
        <f>IF(A2698="","",IPMT(E2698,A2698,Duration*VLOOKUP(PaymentFrqcy,Mapping!$A:$B,2,FALSE),LoanAmount,,VLOOKUP(PaymentsDue,Mapping!$A:$B,2,FALSE)))</f>
        <v/>
      </c>
      <c r="I2698" s="58" t="str">
        <f t="shared" si="249"/>
        <v/>
      </c>
      <c r="J2698" s="12" t="str">
        <f t="shared" si="250"/>
        <v/>
      </c>
      <c r="K2698" s="78" t="str">
        <f t="shared" si="251"/>
        <v/>
      </c>
    </row>
    <row r="2699" spans="1:11" x14ac:dyDescent="0.2">
      <c r="A2699" s="12" t="str">
        <f>IFERROR(IF(A2698+1&lt;=Duration*VLOOKUP(PaymentFrqcy,Mapping!A:B,2,FALSE),A2698+1,""),"")</f>
        <v/>
      </c>
      <c r="B2699" s="58" t="str">
        <f t="shared" si="252"/>
        <v/>
      </c>
      <c r="C2699" s="59" t="str">
        <f t="shared" si="247"/>
        <v/>
      </c>
      <c r="D2699" s="60" t="str">
        <f t="shared" si="248"/>
        <v/>
      </c>
      <c r="E2699" s="61" t="str">
        <f>IF(A2699="","",InterestRate/VLOOKUP(PaymentFrqcy,Mapping!$A:$B,2,FALSE))</f>
        <v/>
      </c>
      <c r="F2699" s="62" t="str">
        <f>IF(A2699="","",PMT(E2699,Duration*VLOOKUP(PaymentFrqcy,Mapping!A:B,2,FALSE),LoanAmount,,VLOOKUP(PaymentsDue,Mapping!$A:$B,2,FALSE)))</f>
        <v/>
      </c>
      <c r="G2699" s="62" t="str">
        <f>IF(A2699="","",PPMT(E2699,A2699,Duration*VLOOKUP(PaymentFrqcy,Mapping!A:B,2,FALSE),LoanAmount,,VLOOKUP(PaymentsDue,Mapping!$A:$B,2,FALSE)))</f>
        <v/>
      </c>
      <c r="H2699" s="62" t="str">
        <f>IF(A2699="","",IPMT(E2699,A2699,Duration*VLOOKUP(PaymentFrqcy,Mapping!$A:$B,2,FALSE),LoanAmount,,VLOOKUP(PaymentsDue,Mapping!$A:$B,2,FALSE)))</f>
        <v/>
      </c>
      <c r="I2699" s="58" t="str">
        <f t="shared" si="249"/>
        <v/>
      </c>
      <c r="J2699" s="12" t="str">
        <f t="shared" si="250"/>
        <v/>
      </c>
      <c r="K2699" s="78" t="str">
        <f t="shared" si="251"/>
        <v/>
      </c>
    </row>
    <row r="2700" spans="1:11" x14ac:dyDescent="0.2">
      <c r="A2700" s="12" t="str">
        <f>IFERROR(IF(A2699+1&lt;=Duration*VLOOKUP(PaymentFrqcy,Mapping!A:B,2,FALSE),A2699+1,""),"")</f>
        <v/>
      </c>
      <c r="B2700" s="58" t="str">
        <f t="shared" si="252"/>
        <v/>
      </c>
      <c r="C2700" s="59" t="str">
        <f t="shared" si="247"/>
        <v/>
      </c>
      <c r="D2700" s="60" t="str">
        <f t="shared" si="248"/>
        <v/>
      </c>
      <c r="E2700" s="61" t="str">
        <f>IF(A2700="","",InterestRate/VLOOKUP(PaymentFrqcy,Mapping!$A:$B,2,FALSE))</f>
        <v/>
      </c>
      <c r="F2700" s="62" t="str">
        <f>IF(A2700="","",PMT(E2700,Duration*VLOOKUP(PaymentFrqcy,Mapping!A:B,2,FALSE),LoanAmount,,VLOOKUP(PaymentsDue,Mapping!$A:$B,2,FALSE)))</f>
        <v/>
      </c>
      <c r="G2700" s="62" t="str">
        <f>IF(A2700="","",PPMT(E2700,A2700,Duration*VLOOKUP(PaymentFrqcy,Mapping!A:B,2,FALSE),LoanAmount,,VLOOKUP(PaymentsDue,Mapping!$A:$B,2,FALSE)))</f>
        <v/>
      </c>
      <c r="H2700" s="62" t="str">
        <f>IF(A2700="","",IPMT(E2700,A2700,Duration*VLOOKUP(PaymentFrqcy,Mapping!$A:$B,2,FALSE),LoanAmount,,VLOOKUP(PaymentsDue,Mapping!$A:$B,2,FALSE)))</f>
        <v/>
      </c>
      <c r="I2700" s="58" t="str">
        <f t="shared" si="249"/>
        <v/>
      </c>
      <c r="J2700" s="12" t="str">
        <f t="shared" si="250"/>
        <v/>
      </c>
      <c r="K2700" s="78" t="str">
        <f t="shared" si="251"/>
        <v/>
      </c>
    </row>
    <row r="2701" spans="1:11" x14ac:dyDescent="0.2">
      <c r="A2701" s="12" t="str">
        <f>IFERROR(IF(A2700+1&lt;=Duration*VLOOKUP(PaymentFrqcy,Mapping!A:B,2,FALSE),A2700+1,""),"")</f>
        <v/>
      </c>
      <c r="B2701" s="58" t="str">
        <f t="shared" si="252"/>
        <v/>
      </c>
      <c r="C2701" s="59" t="str">
        <f t="shared" si="247"/>
        <v/>
      </c>
      <c r="D2701" s="60" t="str">
        <f t="shared" si="248"/>
        <v/>
      </c>
      <c r="E2701" s="61" t="str">
        <f>IF(A2701="","",InterestRate/VLOOKUP(PaymentFrqcy,Mapping!$A:$B,2,FALSE))</f>
        <v/>
      </c>
      <c r="F2701" s="62" t="str">
        <f>IF(A2701="","",PMT(E2701,Duration*VLOOKUP(PaymentFrqcy,Mapping!A:B,2,FALSE),LoanAmount,,VLOOKUP(PaymentsDue,Mapping!$A:$B,2,FALSE)))</f>
        <v/>
      </c>
      <c r="G2701" s="62" t="str">
        <f>IF(A2701="","",PPMT(E2701,A2701,Duration*VLOOKUP(PaymentFrqcy,Mapping!A:B,2,FALSE),LoanAmount,,VLOOKUP(PaymentsDue,Mapping!$A:$B,2,FALSE)))</f>
        <v/>
      </c>
      <c r="H2701" s="62" t="str">
        <f>IF(A2701="","",IPMT(E2701,A2701,Duration*VLOOKUP(PaymentFrqcy,Mapping!$A:$B,2,FALSE),LoanAmount,,VLOOKUP(PaymentsDue,Mapping!$A:$B,2,FALSE)))</f>
        <v/>
      </c>
      <c r="I2701" s="58" t="str">
        <f t="shared" si="249"/>
        <v/>
      </c>
      <c r="J2701" s="12" t="str">
        <f t="shared" si="250"/>
        <v/>
      </c>
      <c r="K2701" s="78" t="str">
        <f t="shared" si="251"/>
        <v/>
      </c>
    </row>
    <row r="2702" spans="1:11" x14ac:dyDescent="0.2">
      <c r="A2702" s="12" t="str">
        <f>IFERROR(IF(A2701+1&lt;=Duration*VLOOKUP(PaymentFrqcy,Mapping!A:B,2,FALSE),A2701+1,""),"")</f>
        <v/>
      </c>
      <c r="B2702" s="58" t="str">
        <f t="shared" si="252"/>
        <v/>
      </c>
      <c r="C2702" s="59" t="str">
        <f t="shared" si="247"/>
        <v/>
      </c>
      <c r="D2702" s="60" t="str">
        <f t="shared" si="248"/>
        <v/>
      </c>
      <c r="E2702" s="61" t="str">
        <f>IF(A2702="","",InterestRate/VLOOKUP(PaymentFrqcy,Mapping!$A:$B,2,FALSE))</f>
        <v/>
      </c>
      <c r="F2702" s="62" t="str">
        <f>IF(A2702="","",PMT(E2702,Duration*VLOOKUP(PaymentFrqcy,Mapping!A:B,2,FALSE),LoanAmount,,VLOOKUP(PaymentsDue,Mapping!$A:$B,2,FALSE)))</f>
        <v/>
      </c>
      <c r="G2702" s="62" t="str">
        <f>IF(A2702="","",PPMT(E2702,A2702,Duration*VLOOKUP(PaymentFrqcy,Mapping!A:B,2,FALSE),LoanAmount,,VLOOKUP(PaymentsDue,Mapping!$A:$B,2,FALSE)))</f>
        <v/>
      </c>
      <c r="H2702" s="62" t="str">
        <f>IF(A2702="","",IPMT(E2702,A2702,Duration*VLOOKUP(PaymentFrqcy,Mapping!$A:$B,2,FALSE),LoanAmount,,VLOOKUP(PaymentsDue,Mapping!$A:$B,2,FALSE)))</f>
        <v/>
      </c>
      <c r="I2702" s="58" t="str">
        <f t="shared" si="249"/>
        <v/>
      </c>
      <c r="J2702" s="12" t="str">
        <f t="shared" si="250"/>
        <v/>
      </c>
      <c r="K2702" s="78" t="str">
        <f t="shared" si="251"/>
        <v/>
      </c>
    </row>
    <row r="2703" spans="1:11" x14ac:dyDescent="0.2">
      <c r="A2703" s="12" t="str">
        <f>IFERROR(IF(A2702+1&lt;=Duration*VLOOKUP(PaymentFrqcy,Mapping!A:B,2,FALSE),A2702+1,""),"")</f>
        <v/>
      </c>
      <c r="B2703" s="58" t="str">
        <f t="shared" si="252"/>
        <v/>
      </c>
      <c r="C2703" s="59" t="str">
        <f t="shared" si="247"/>
        <v/>
      </c>
      <c r="D2703" s="60" t="str">
        <f t="shared" si="248"/>
        <v/>
      </c>
      <c r="E2703" s="61" t="str">
        <f>IF(A2703="","",InterestRate/VLOOKUP(PaymentFrqcy,Mapping!$A:$B,2,FALSE))</f>
        <v/>
      </c>
      <c r="F2703" s="62" t="str">
        <f>IF(A2703="","",PMT(E2703,Duration*VLOOKUP(PaymentFrqcy,Mapping!A:B,2,FALSE),LoanAmount,,VLOOKUP(PaymentsDue,Mapping!$A:$B,2,FALSE)))</f>
        <v/>
      </c>
      <c r="G2703" s="62" t="str">
        <f>IF(A2703="","",PPMT(E2703,A2703,Duration*VLOOKUP(PaymentFrqcy,Mapping!A:B,2,FALSE),LoanAmount,,VLOOKUP(PaymentsDue,Mapping!$A:$B,2,FALSE)))</f>
        <v/>
      </c>
      <c r="H2703" s="62" t="str">
        <f>IF(A2703="","",IPMT(E2703,A2703,Duration*VLOOKUP(PaymentFrqcy,Mapping!$A:$B,2,FALSE),LoanAmount,,VLOOKUP(PaymentsDue,Mapping!$A:$B,2,FALSE)))</f>
        <v/>
      </c>
      <c r="I2703" s="58" t="str">
        <f t="shared" si="249"/>
        <v/>
      </c>
      <c r="J2703" s="12" t="str">
        <f t="shared" si="250"/>
        <v/>
      </c>
      <c r="K2703" s="78" t="str">
        <f t="shared" si="251"/>
        <v/>
      </c>
    </row>
    <row r="2704" spans="1:11" x14ac:dyDescent="0.2">
      <c r="A2704" s="12" t="str">
        <f>IFERROR(IF(A2703+1&lt;=Duration*VLOOKUP(PaymentFrqcy,Mapping!A:B,2,FALSE),A2703+1,""),"")</f>
        <v/>
      </c>
      <c r="B2704" s="58" t="str">
        <f t="shared" si="252"/>
        <v/>
      </c>
      <c r="C2704" s="59" t="str">
        <f t="shared" si="247"/>
        <v/>
      </c>
      <c r="D2704" s="60" t="str">
        <f t="shared" si="248"/>
        <v/>
      </c>
      <c r="E2704" s="61" t="str">
        <f>IF(A2704="","",InterestRate/VLOOKUP(PaymentFrqcy,Mapping!$A:$B,2,FALSE))</f>
        <v/>
      </c>
      <c r="F2704" s="62" t="str">
        <f>IF(A2704="","",PMT(E2704,Duration*VLOOKUP(PaymentFrqcy,Mapping!A:B,2,FALSE),LoanAmount,,VLOOKUP(PaymentsDue,Mapping!$A:$B,2,FALSE)))</f>
        <v/>
      </c>
      <c r="G2704" s="62" t="str">
        <f>IF(A2704="","",PPMT(E2704,A2704,Duration*VLOOKUP(PaymentFrqcy,Mapping!A:B,2,FALSE),LoanAmount,,VLOOKUP(PaymentsDue,Mapping!$A:$B,2,FALSE)))</f>
        <v/>
      </c>
      <c r="H2704" s="62" t="str">
        <f>IF(A2704="","",IPMT(E2704,A2704,Duration*VLOOKUP(PaymentFrqcy,Mapping!$A:$B,2,FALSE),LoanAmount,,VLOOKUP(PaymentsDue,Mapping!$A:$B,2,FALSE)))</f>
        <v/>
      </c>
      <c r="I2704" s="58" t="str">
        <f t="shared" si="249"/>
        <v/>
      </c>
      <c r="J2704" s="12" t="str">
        <f t="shared" si="250"/>
        <v/>
      </c>
      <c r="K2704" s="78" t="str">
        <f t="shared" si="251"/>
        <v/>
      </c>
    </row>
    <row r="2705" spans="1:11" x14ac:dyDescent="0.2">
      <c r="A2705" s="12" t="str">
        <f>IFERROR(IF(A2704+1&lt;=Duration*VLOOKUP(PaymentFrqcy,Mapping!A:B,2,FALSE),A2704+1,""),"")</f>
        <v/>
      </c>
      <c r="B2705" s="58" t="str">
        <f t="shared" si="252"/>
        <v/>
      </c>
      <c r="C2705" s="59" t="str">
        <f t="shared" si="247"/>
        <v/>
      </c>
      <c r="D2705" s="60" t="str">
        <f t="shared" si="248"/>
        <v/>
      </c>
      <c r="E2705" s="61" t="str">
        <f>IF(A2705="","",InterestRate/VLOOKUP(PaymentFrqcy,Mapping!$A:$B,2,FALSE))</f>
        <v/>
      </c>
      <c r="F2705" s="62" t="str">
        <f>IF(A2705="","",PMT(E2705,Duration*VLOOKUP(PaymentFrqcy,Mapping!A:B,2,FALSE),LoanAmount,,VLOOKUP(PaymentsDue,Mapping!$A:$B,2,FALSE)))</f>
        <v/>
      </c>
      <c r="G2705" s="62" t="str">
        <f>IF(A2705="","",PPMT(E2705,A2705,Duration*VLOOKUP(PaymentFrqcy,Mapping!A:B,2,FALSE),LoanAmount,,VLOOKUP(PaymentsDue,Mapping!$A:$B,2,FALSE)))</f>
        <v/>
      </c>
      <c r="H2705" s="62" t="str">
        <f>IF(A2705="","",IPMT(E2705,A2705,Duration*VLOOKUP(PaymentFrqcy,Mapping!$A:$B,2,FALSE),LoanAmount,,VLOOKUP(PaymentsDue,Mapping!$A:$B,2,FALSE)))</f>
        <v/>
      </c>
      <c r="I2705" s="58" t="str">
        <f t="shared" si="249"/>
        <v/>
      </c>
      <c r="J2705" s="12" t="str">
        <f t="shared" si="250"/>
        <v/>
      </c>
      <c r="K2705" s="78" t="str">
        <f t="shared" si="251"/>
        <v/>
      </c>
    </row>
    <row r="2706" spans="1:11" x14ac:dyDescent="0.2">
      <c r="A2706" s="12" t="str">
        <f>IFERROR(IF(A2705+1&lt;=Duration*VLOOKUP(PaymentFrqcy,Mapping!A:B,2,FALSE),A2705+1,""),"")</f>
        <v/>
      </c>
      <c r="B2706" s="58" t="str">
        <f t="shared" si="252"/>
        <v/>
      </c>
      <c r="C2706" s="59" t="str">
        <f t="shared" si="247"/>
        <v/>
      </c>
      <c r="D2706" s="60" t="str">
        <f t="shared" si="248"/>
        <v/>
      </c>
      <c r="E2706" s="61" t="str">
        <f>IF(A2706="","",InterestRate/VLOOKUP(PaymentFrqcy,Mapping!$A:$B,2,FALSE))</f>
        <v/>
      </c>
      <c r="F2706" s="62" t="str">
        <f>IF(A2706="","",PMT(E2706,Duration*VLOOKUP(PaymentFrqcy,Mapping!A:B,2,FALSE),LoanAmount,,VLOOKUP(PaymentsDue,Mapping!$A:$B,2,FALSE)))</f>
        <v/>
      </c>
      <c r="G2706" s="62" t="str">
        <f>IF(A2706="","",PPMT(E2706,A2706,Duration*VLOOKUP(PaymentFrqcy,Mapping!A:B,2,FALSE),LoanAmount,,VLOOKUP(PaymentsDue,Mapping!$A:$B,2,FALSE)))</f>
        <v/>
      </c>
      <c r="H2706" s="62" t="str">
        <f>IF(A2706="","",IPMT(E2706,A2706,Duration*VLOOKUP(PaymentFrqcy,Mapping!$A:$B,2,FALSE),LoanAmount,,VLOOKUP(PaymentsDue,Mapping!$A:$B,2,FALSE)))</f>
        <v/>
      </c>
      <c r="I2706" s="58" t="str">
        <f t="shared" si="249"/>
        <v/>
      </c>
      <c r="J2706" s="12" t="str">
        <f t="shared" si="250"/>
        <v/>
      </c>
      <c r="K2706" s="78" t="str">
        <f t="shared" si="251"/>
        <v/>
      </c>
    </row>
    <row r="2707" spans="1:11" x14ac:dyDescent="0.2">
      <c r="A2707" s="12" t="str">
        <f>IFERROR(IF(A2706+1&lt;=Duration*VLOOKUP(PaymentFrqcy,Mapping!A:B,2,FALSE),A2706+1,""),"")</f>
        <v/>
      </c>
      <c r="B2707" s="58" t="str">
        <f t="shared" si="252"/>
        <v/>
      </c>
      <c r="C2707" s="59" t="str">
        <f t="shared" si="247"/>
        <v/>
      </c>
      <c r="D2707" s="60" t="str">
        <f t="shared" si="248"/>
        <v/>
      </c>
      <c r="E2707" s="61" t="str">
        <f>IF(A2707="","",InterestRate/VLOOKUP(PaymentFrqcy,Mapping!$A:$B,2,FALSE))</f>
        <v/>
      </c>
      <c r="F2707" s="62" t="str">
        <f>IF(A2707="","",PMT(E2707,Duration*VLOOKUP(PaymentFrqcy,Mapping!A:B,2,FALSE),LoanAmount,,VLOOKUP(PaymentsDue,Mapping!$A:$B,2,FALSE)))</f>
        <v/>
      </c>
      <c r="G2707" s="62" t="str">
        <f>IF(A2707="","",PPMT(E2707,A2707,Duration*VLOOKUP(PaymentFrqcy,Mapping!A:B,2,FALSE),LoanAmount,,VLOOKUP(PaymentsDue,Mapping!$A:$B,2,FALSE)))</f>
        <v/>
      </c>
      <c r="H2707" s="62" t="str">
        <f>IF(A2707="","",IPMT(E2707,A2707,Duration*VLOOKUP(PaymentFrqcy,Mapping!$A:$B,2,FALSE),LoanAmount,,VLOOKUP(PaymentsDue,Mapping!$A:$B,2,FALSE)))</f>
        <v/>
      </c>
      <c r="I2707" s="58" t="str">
        <f t="shared" si="249"/>
        <v/>
      </c>
      <c r="J2707" s="12" t="str">
        <f t="shared" si="250"/>
        <v/>
      </c>
      <c r="K2707" s="78" t="str">
        <f t="shared" si="251"/>
        <v/>
      </c>
    </row>
    <row r="2708" spans="1:11" x14ac:dyDescent="0.2">
      <c r="A2708" s="12" t="str">
        <f>IFERROR(IF(A2707+1&lt;=Duration*VLOOKUP(PaymentFrqcy,Mapping!A:B,2,FALSE),A2707+1,""),"")</f>
        <v/>
      </c>
      <c r="B2708" s="58" t="str">
        <f t="shared" si="252"/>
        <v/>
      </c>
      <c r="C2708" s="59" t="str">
        <f t="shared" si="247"/>
        <v/>
      </c>
      <c r="D2708" s="60" t="str">
        <f t="shared" si="248"/>
        <v/>
      </c>
      <c r="E2708" s="61" t="str">
        <f>IF(A2708="","",InterestRate/VLOOKUP(PaymentFrqcy,Mapping!$A:$B,2,FALSE))</f>
        <v/>
      </c>
      <c r="F2708" s="62" t="str">
        <f>IF(A2708="","",PMT(E2708,Duration*VLOOKUP(PaymentFrqcy,Mapping!A:B,2,FALSE),LoanAmount,,VLOOKUP(PaymentsDue,Mapping!$A:$B,2,FALSE)))</f>
        <v/>
      </c>
      <c r="G2708" s="62" t="str">
        <f>IF(A2708="","",PPMT(E2708,A2708,Duration*VLOOKUP(PaymentFrqcy,Mapping!A:B,2,FALSE),LoanAmount,,VLOOKUP(PaymentsDue,Mapping!$A:$B,2,FALSE)))</f>
        <v/>
      </c>
      <c r="H2708" s="62" t="str">
        <f>IF(A2708="","",IPMT(E2708,A2708,Duration*VLOOKUP(PaymentFrqcy,Mapping!$A:$B,2,FALSE),LoanAmount,,VLOOKUP(PaymentsDue,Mapping!$A:$B,2,FALSE)))</f>
        <v/>
      </c>
      <c r="I2708" s="58" t="str">
        <f t="shared" si="249"/>
        <v/>
      </c>
      <c r="J2708" s="12" t="str">
        <f t="shared" si="250"/>
        <v/>
      </c>
      <c r="K2708" s="78" t="str">
        <f t="shared" si="251"/>
        <v/>
      </c>
    </row>
    <row r="2709" spans="1:11" x14ac:dyDescent="0.2">
      <c r="A2709" s="12" t="str">
        <f>IFERROR(IF(A2708+1&lt;=Duration*VLOOKUP(PaymentFrqcy,Mapping!A:B,2,FALSE),A2708+1,""),"")</f>
        <v/>
      </c>
      <c r="B2709" s="58" t="str">
        <f t="shared" si="252"/>
        <v/>
      </c>
      <c r="C2709" s="59" t="str">
        <f t="shared" si="247"/>
        <v/>
      </c>
      <c r="D2709" s="60" t="str">
        <f t="shared" si="248"/>
        <v/>
      </c>
      <c r="E2709" s="61" t="str">
        <f>IF(A2709="","",InterestRate/VLOOKUP(PaymentFrqcy,Mapping!$A:$B,2,FALSE))</f>
        <v/>
      </c>
      <c r="F2709" s="62" t="str">
        <f>IF(A2709="","",PMT(E2709,Duration*VLOOKUP(PaymentFrqcy,Mapping!A:B,2,FALSE),LoanAmount,,VLOOKUP(PaymentsDue,Mapping!$A:$B,2,FALSE)))</f>
        <v/>
      </c>
      <c r="G2709" s="62" t="str">
        <f>IF(A2709="","",PPMT(E2709,A2709,Duration*VLOOKUP(PaymentFrqcy,Mapping!A:B,2,FALSE),LoanAmount,,VLOOKUP(PaymentsDue,Mapping!$A:$B,2,FALSE)))</f>
        <v/>
      </c>
      <c r="H2709" s="62" t="str">
        <f>IF(A2709="","",IPMT(E2709,A2709,Duration*VLOOKUP(PaymentFrqcy,Mapping!$A:$B,2,FALSE),LoanAmount,,VLOOKUP(PaymentsDue,Mapping!$A:$B,2,FALSE)))</f>
        <v/>
      </c>
      <c r="I2709" s="58" t="str">
        <f t="shared" si="249"/>
        <v/>
      </c>
      <c r="J2709" s="12" t="str">
        <f t="shared" si="250"/>
        <v/>
      </c>
      <c r="K2709" s="78" t="str">
        <f t="shared" si="251"/>
        <v/>
      </c>
    </row>
    <row r="2710" spans="1:11" x14ac:dyDescent="0.2">
      <c r="A2710" s="12" t="str">
        <f>IFERROR(IF(A2709+1&lt;=Duration*VLOOKUP(PaymentFrqcy,Mapping!A:B,2,FALSE),A2709+1,""),"")</f>
        <v/>
      </c>
      <c r="B2710" s="58" t="str">
        <f t="shared" si="252"/>
        <v/>
      </c>
      <c r="C2710" s="59" t="str">
        <f t="shared" si="247"/>
        <v/>
      </c>
      <c r="D2710" s="60" t="str">
        <f t="shared" si="248"/>
        <v/>
      </c>
      <c r="E2710" s="61" t="str">
        <f>IF(A2710="","",InterestRate/VLOOKUP(PaymentFrqcy,Mapping!$A:$B,2,FALSE))</f>
        <v/>
      </c>
      <c r="F2710" s="62" t="str">
        <f>IF(A2710="","",PMT(E2710,Duration*VLOOKUP(PaymentFrqcy,Mapping!A:B,2,FALSE),LoanAmount,,VLOOKUP(PaymentsDue,Mapping!$A:$B,2,FALSE)))</f>
        <v/>
      </c>
      <c r="G2710" s="62" t="str">
        <f>IF(A2710="","",PPMT(E2710,A2710,Duration*VLOOKUP(PaymentFrqcy,Mapping!A:B,2,FALSE),LoanAmount,,VLOOKUP(PaymentsDue,Mapping!$A:$B,2,FALSE)))</f>
        <v/>
      </c>
      <c r="H2710" s="62" t="str">
        <f>IF(A2710="","",IPMT(E2710,A2710,Duration*VLOOKUP(PaymentFrqcy,Mapping!$A:$B,2,FALSE),LoanAmount,,VLOOKUP(PaymentsDue,Mapping!$A:$B,2,FALSE)))</f>
        <v/>
      </c>
      <c r="I2710" s="58" t="str">
        <f t="shared" si="249"/>
        <v/>
      </c>
      <c r="J2710" s="12" t="str">
        <f t="shared" si="250"/>
        <v/>
      </c>
      <c r="K2710" s="78" t="str">
        <f t="shared" si="251"/>
        <v/>
      </c>
    </row>
    <row r="2711" spans="1:11" x14ac:dyDescent="0.2">
      <c r="A2711" s="12" t="str">
        <f>IFERROR(IF(A2710+1&lt;=Duration*VLOOKUP(PaymentFrqcy,Mapping!A:B,2,FALSE),A2710+1,""),"")</f>
        <v/>
      </c>
      <c r="B2711" s="58" t="str">
        <f t="shared" si="252"/>
        <v/>
      </c>
      <c r="C2711" s="59" t="str">
        <f t="shared" si="247"/>
        <v/>
      </c>
      <c r="D2711" s="60" t="str">
        <f t="shared" si="248"/>
        <v/>
      </c>
      <c r="E2711" s="61" t="str">
        <f>IF(A2711="","",InterestRate/VLOOKUP(PaymentFrqcy,Mapping!$A:$B,2,FALSE))</f>
        <v/>
      </c>
      <c r="F2711" s="62" t="str">
        <f>IF(A2711="","",PMT(E2711,Duration*VLOOKUP(PaymentFrqcy,Mapping!A:B,2,FALSE),LoanAmount,,VLOOKUP(PaymentsDue,Mapping!$A:$B,2,FALSE)))</f>
        <v/>
      </c>
      <c r="G2711" s="62" t="str">
        <f>IF(A2711="","",PPMT(E2711,A2711,Duration*VLOOKUP(PaymentFrqcy,Mapping!A:B,2,FALSE),LoanAmount,,VLOOKUP(PaymentsDue,Mapping!$A:$B,2,FALSE)))</f>
        <v/>
      </c>
      <c r="H2711" s="62" t="str">
        <f>IF(A2711="","",IPMT(E2711,A2711,Duration*VLOOKUP(PaymentFrqcy,Mapping!$A:$B,2,FALSE),LoanAmount,,VLOOKUP(PaymentsDue,Mapping!$A:$B,2,FALSE)))</f>
        <v/>
      </c>
      <c r="I2711" s="58" t="str">
        <f t="shared" si="249"/>
        <v/>
      </c>
      <c r="J2711" s="12" t="str">
        <f t="shared" si="250"/>
        <v/>
      </c>
      <c r="K2711" s="78" t="str">
        <f t="shared" si="251"/>
        <v/>
      </c>
    </row>
    <row r="2712" spans="1:11" x14ac:dyDescent="0.2">
      <c r="A2712" s="12" t="str">
        <f>IFERROR(IF(A2711+1&lt;=Duration*VLOOKUP(PaymentFrqcy,Mapping!A:B,2,FALSE),A2711+1,""),"")</f>
        <v/>
      </c>
      <c r="B2712" s="58" t="str">
        <f t="shared" si="252"/>
        <v/>
      </c>
      <c r="C2712" s="59" t="str">
        <f t="shared" si="247"/>
        <v/>
      </c>
      <c r="D2712" s="60" t="str">
        <f t="shared" si="248"/>
        <v/>
      </c>
      <c r="E2712" s="61" t="str">
        <f>IF(A2712="","",InterestRate/VLOOKUP(PaymentFrqcy,Mapping!$A:$B,2,FALSE))</f>
        <v/>
      </c>
      <c r="F2712" s="62" t="str">
        <f>IF(A2712="","",PMT(E2712,Duration*VLOOKUP(PaymentFrqcy,Mapping!A:B,2,FALSE),LoanAmount,,VLOOKUP(PaymentsDue,Mapping!$A:$B,2,FALSE)))</f>
        <v/>
      </c>
      <c r="G2712" s="62" t="str">
        <f>IF(A2712="","",PPMT(E2712,A2712,Duration*VLOOKUP(PaymentFrqcy,Mapping!A:B,2,FALSE),LoanAmount,,VLOOKUP(PaymentsDue,Mapping!$A:$B,2,FALSE)))</f>
        <v/>
      </c>
      <c r="H2712" s="62" t="str">
        <f>IF(A2712="","",IPMT(E2712,A2712,Duration*VLOOKUP(PaymentFrqcy,Mapping!$A:$B,2,FALSE),LoanAmount,,VLOOKUP(PaymentsDue,Mapping!$A:$B,2,FALSE)))</f>
        <v/>
      </c>
      <c r="I2712" s="58" t="str">
        <f t="shared" si="249"/>
        <v/>
      </c>
      <c r="J2712" s="12" t="str">
        <f t="shared" si="250"/>
        <v/>
      </c>
      <c r="K2712" s="78" t="str">
        <f t="shared" si="251"/>
        <v/>
      </c>
    </row>
    <row r="2713" spans="1:11" x14ac:dyDescent="0.2">
      <c r="A2713" s="12" t="str">
        <f>IFERROR(IF(A2712+1&lt;=Duration*VLOOKUP(PaymentFrqcy,Mapping!A:B,2,FALSE),A2712+1,""),"")</f>
        <v/>
      </c>
      <c r="B2713" s="58" t="str">
        <f t="shared" si="252"/>
        <v/>
      </c>
      <c r="C2713" s="59" t="str">
        <f t="shared" si="247"/>
        <v/>
      </c>
      <c r="D2713" s="60" t="str">
        <f t="shared" si="248"/>
        <v/>
      </c>
      <c r="E2713" s="61" t="str">
        <f>IF(A2713="","",InterestRate/VLOOKUP(PaymentFrqcy,Mapping!$A:$B,2,FALSE))</f>
        <v/>
      </c>
      <c r="F2713" s="62" t="str">
        <f>IF(A2713="","",PMT(E2713,Duration*VLOOKUP(PaymentFrqcy,Mapping!A:B,2,FALSE),LoanAmount,,VLOOKUP(PaymentsDue,Mapping!$A:$B,2,FALSE)))</f>
        <v/>
      </c>
      <c r="G2713" s="62" t="str">
        <f>IF(A2713="","",PPMT(E2713,A2713,Duration*VLOOKUP(PaymentFrqcy,Mapping!A:B,2,FALSE),LoanAmount,,VLOOKUP(PaymentsDue,Mapping!$A:$B,2,FALSE)))</f>
        <v/>
      </c>
      <c r="H2713" s="62" t="str">
        <f>IF(A2713="","",IPMT(E2713,A2713,Duration*VLOOKUP(PaymentFrqcy,Mapping!$A:$B,2,FALSE),LoanAmount,,VLOOKUP(PaymentsDue,Mapping!$A:$B,2,FALSE)))</f>
        <v/>
      </c>
      <c r="I2713" s="58" t="str">
        <f t="shared" si="249"/>
        <v/>
      </c>
      <c r="J2713" s="12" t="str">
        <f t="shared" si="250"/>
        <v/>
      </c>
      <c r="K2713" s="78" t="str">
        <f t="shared" si="251"/>
        <v/>
      </c>
    </row>
    <row r="2714" spans="1:11" x14ac:dyDescent="0.2">
      <c r="A2714" s="12" t="str">
        <f>IFERROR(IF(A2713+1&lt;=Duration*VLOOKUP(PaymentFrqcy,Mapping!A:B,2,FALSE),A2713+1,""),"")</f>
        <v/>
      </c>
      <c r="B2714" s="58" t="str">
        <f t="shared" si="252"/>
        <v/>
      </c>
      <c r="C2714" s="59" t="str">
        <f t="shared" si="247"/>
        <v/>
      </c>
      <c r="D2714" s="60" t="str">
        <f t="shared" si="248"/>
        <v/>
      </c>
      <c r="E2714" s="61" t="str">
        <f>IF(A2714="","",InterestRate/VLOOKUP(PaymentFrqcy,Mapping!$A:$B,2,FALSE))</f>
        <v/>
      </c>
      <c r="F2714" s="62" t="str">
        <f>IF(A2714="","",PMT(E2714,Duration*VLOOKUP(PaymentFrqcy,Mapping!A:B,2,FALSE),LoanAmount,,VLOOKUP(PaymentsDue,Mapping!$A:$B,2,FALSE)))</f>
        <v/>
      </c>
      <c r="G2714" s="62" t="str">
        <f>IF(A2714="","",PPMT(E2714,A2714,Duration*VLOOKUP(PaymentFrqcy,Mapping!A:B,2,FALSE),LoanAmount,,VLOOKUP(PaymentsDue,Mapping!$A:$B,2,FALSE)))</f>
        <v/>
      </c>
      <c r="H2714" s="62" t="str">
        <f>IF(A2714="","",IPMT(E2714,A2714,Duration*VLOOKUP(PaymentFrqcy,Mapping!$A:$B,2,FALSE),LoanAmount,,VLOOKUP(PaymentsDue,Mapping!$A:$B,2,FALSE)))</f>
        <v/>
      </c>
      <c r="I2714" s="58" t="str">
        <f t="shared" si="249"/>
        <v/>
      </c>
      <c r="J2714" s="12" t="str">
        <f t="shared" si="250"/>
        <v/>
      </c>
      <c r="K2714" s="78" t="str">
        <f t="shared" si="251"/>
        <v/>
      </c>
    </row>
    <row r="2715" spans="1:11" x14ac:dyDescent="0.2">
      <c r="A2715" s="12" t="str">
        <f>IFERROR(IF(A2714+1&lt;=Duration*VLOOKUP(PaymentFrqcy,Mapping!A:B,2,FALSE),A2714+1,""),"")</f>
        <v/>
      </c>
      <c r="B2715" s="58" t="str">
        <f t="shared" si="252"/>
        <v/>
      </c>
      <c r="C2715" s="59" t="str">
        <f t="shared" si="247"/>
        <v/>
      </c>
      <c r="D2715" s="60" t="str">
        <f t="shared" si="248"/>
        <v/>
      </c>
      <c r="E2715" s="61" t="str">
        <f>IF(A2715="","",InterestRate/VLOOKUP(PaymentFrqcy,Mapping!$A:$B,2,FALSE))</f>
        <v/>
      </c>
      <c r="F2715" s="62" t="str">
        <f>IF(A2715="","",PMT(E2715,Duration*VLOOKUP(PaymentFrqcy,Mapping!A:B,2,FALSE),LoanAmount,,VLOOKUP(PaymentsDue,Mapping!$A:$B,2,FALSE)))</f>
        <v/>
      </c>
      <c r="G2715" s="62" t="str">
        <f>IF(A2715="","",PPMT(E2715,A2715,Duration*VLOOKUP(PaymentFrqcy,Mapping!A:B,2,FALSE),LoanAmount,,VLOOKUP(PaymentsDue,Mapping!$A:$B,2,FALSE)))</f>
        <v/>
      </c>
      <c r="H2715" s="62" t="str">
        <f>IF(A2715="","",IPMT(E2715,A2715,Duration*VLOOKUP(PaymentFrqcy,Mapping!$A:$B,2,FALSE),LoanAmount,,VLOOKUP(PaymentsDue,Mapping!$A:$B,2,FALSE)))</f>
        <v/>
      </c>
      <c r="I2715" s="58" t="str">
        <f t="shared" si="249"/>
        <v/>
      </c>
      <c r="J2715" s="12" t="str">
        <f t="shared" si="250"/>
        <v/>
      </c>
      <c r="K2715" s="78" t="str">
        <f t="shared" si="251"/>
        <v/>
      </c>
    </row>
    <row r="2716" spans="1:11" x14ac:dyDescent="0.2">
      <c r="A2716" s="12" t="str">
        <f>IFERROR(IF(A2715+1&lt;=Duration*VLOOKUP(PaymentFrqcy,Mapping!A:B,2,FALSE),A2715+1,""),"")</f>
        <v/>
      </c>
      <c r="B2716" s="58" t="str">
        <f t="shared" si="252"/>
        <v/>
      </c>
      <c r="C2716" s="59" t="str">
        <f t="shared" si="247"/>
        <v/>
      </c>
      <c r="D2716" s="60" t="str">
        <f t="shared" si="248"/>
        <v/>
      </c>
      <c r="E2716" s="61" t="str">
        <f>IF(A2716="","",InterestRate/VLOOKUP(PaymentFrqcy,Mapping!$A:$B,2,FALSE))</f>
        <v/>
      </c>
      <c r="F2716" s="62" t="str">
        <f>IF(A2716="","",PMT(E2716,Duration*VLOOKUP(PaymentFrqcy,Mapping!A:B,2,FALSE),LoanAmount,,VLOOKUP(PaymentsDue,Mapping!$A:$B,2,FALSE)))</f>
        <v/>
      </c>
      <c r="G2716" s="62" t="str">
        <f>IF(A2716="","",PPMT(E2716,A2716,Duration*VLOOKUP(PaymentFrqcy,Mapping!A:B,2,FALSE),LoanAmount,,VLOOKUP(PaymentsDue,Mapping!$A:$B,2,FALSE)))</f>
        <v/>
      </c>
      <c r="H2716" s="62" t="str">
        <f>IF(A2716="","",IPMT(E2716,A2716,Duration*VLOOKUP(PaymentFrqcy,Mapping!$A:$B,2,FALSE),LoanAmount,,VLOOKUP(PaymentsDue,Mapping!$A:$B,2,FALSE)))</f>
        <v/>
      </c>
      <c r="I2716" s="58" t="str">
        <f t="shared" si="249"/>
        <v/>
      </c>
      <c r="J2716" s="12" t="str">
        <f t="shared" si="250"/>
        <v/>
      </c>
      <c r="K2716" s="78" t="str">
        <f t="shared" si="251"/>
        <v/>
      </c>
    </row>
    <row r="2717" spans="1:11" x14ac:dyDescent="0.2">
      <c r="A2717" s="12" t="str">
        <f>IFERROR(IF(A2716+1&lt;=Duration*VLOOKUP(PaymentFrqcy,Mapping!A:B,2,FALSE),A2716+1,""),"")</f>
        <v/>
      </c>
      <c r="B2717" s="58" t="str">
        <f t="shared" si="252"/>
        <v/>
      </c>
      <c r="C2717" s="59" t="str">
        <f t="shared" si="247"/>
        <v/>
      </c>
      <c r="D2717" s="60" t="str">
        <f t="shared" si="248"/>
        <v/>
      </c>
      <c r="E2717" s="61" t="str">
        <f>IF(A2717="","",InterestRate/VLOOKUP(PaymentFrqcy,Mapping!$A:$B,2,FALSE))</f>
        <v/>
      </c>
      <c r="F2717" s="62" t="str">
        <f>IF(A2717="","",PMT(E2717,Duration*VLOOKUP(PaymentFrqcy,Mapping!A:B,2,FALSE),LoanAmount,,VLOOKUP(PaymentsDue,Mapping!$A:$B,2,FALSE)))</f>
        <v/>
      </c>
      <c r="G2717" s="62" t="str">
        <f>IF(A2717="","",PPMT(E2717,A2717,Duration*VLOOKUP(PaymentFrqcy,Mapping!A:B,2,FALSE),LoanAmount,,VLOOKUP(PaymentsDue,Mapping!$A:$B,2,FALSE)))</f>
        <v/>
      </c>
      <c r="H2717" s="62" t="str">
        <f>IF(A2717="","",IPMT(E2717,A2717,Duration*VLOOKUP(PaymentFrqcy,Mapping!$A:$B,2,FALSE),LoanAmount,,VLOOKUP(PaymentsDue,Mapping!$A:$B,2,FALSE)))</f>
        <v/>
      </c>
      <c r="I2717" s="58" t="str">
        <f t="shared" si="249"/>
        <v/>
      </c>
      <c r="J2717" s="12" t="str">
        <f t="shared" si="250"/>
        <v/>
      </c>
      <c r="K2717" s="78" t="str">
        <f t="shared" si="251"/>
        <v/>
      </c>
    </row>
    <row r="2718" spans="1:11" x14ac:dyDescent="0.2">
      <c r="A2718" s="12" t="str">
        <f>IFERROR(IF(A2717+1&lt;=Duration*VLOOKUP(PaymentFrqcy,Mapping!A:B,2,FALSE),A2717+1,""),"")</f>
        <v/>
      </c>
      <c r="B2718" s="58" t="str">
        <f t="shared" si="252"/>
        <v/>
      </c>
      <c r="C2718" s="59" t="str">
        <f t="shared" si="247"/>
        <v/>
      </c>
      <c r="D2718" s="60" t="str">
        <f t="shared" si="248"/>
        <v/>
      </c>
      <c r="E2718" s="61" t="str">
        <f>IF(A2718="","",InterestRate/VLOOKUP(PaymentFrqcy,Mapping!$A:$B,2,FALSE))</f>
        <v/>
      </c>
      <c r="F2718" s="62" t="str">
        <f>IF(A2718="","",PMT(E2718,Duration*VLOOKUP(PaymentFrqcy,Mapping!A:B,2,FALSE),LoanAmount,,VLOOKUP(PaymentsDue,Mapping!$A:$B,2,FALSE)))</f>
        <v/>
      </c>
      <c r="G2718" s="62" t="str">
        <f>IF(A2718="","",PPMT(E2718,A2718,Duration*VLOOKUP(PaymentFrqcy,Mapping!A:B,2,FALSE),LoanAmount,,VLOOKUP(PaymentsDue,Mapping!$A:$B,2,FALSE)))</f>
        <v/>
      </c>
      <c r="H2718" s="62" t="str">
        <f>IF(A2718="","",IPMT(E2718,A2718,Duration*VLOOKUP(PaymentFrqcy,Mapping!$A:$B,2,FALSE),LoanAmount,,VLOOKUP(PaymentsDue,Mapping!$A:$B,2,FALSE)))</f>
        <v/>
      </c>
      <c r="I2718" s="58" t="str">
        <f t="shared" si="249"/>
        <v/>
      </c>
      <c r="J2718" s="12" t="str">
        <f t="shared" si="250"/>
        <v/>
      </c>
      <c r="K2718" s="78" t="str">
        <f t="shared" si="251"/>
        <v/>
      </c>
    </row>
    <row r="2719" spans="1:11" x14ac:dyDescent="0.2">
      <c r="A2719" s="12" t="str">
        <f>IFERROR(IF(A2718+1&lt;=Duration*VLOOKUP(PaymentFrqcy,Mapping!A:B,2,FALSE),A2718+1,""),"")</f>
        <v/>
      </c>
      <c r="B2719" s="58" t="str">
        <f t="shared" si="252"/>
        <v/>
      </c>
      <c r="C2719" s="59" t="str">
        <f t="shared" si="247"/>
        <v/>
      </c>
      <c r="D2719" s="60" t="str">
        <f t="shared" si="248"/>
        <v/>
      </c>
      <c r="E2719" s="61" t="str">
        <f>IF(A2719="","",InterestRate/VLOOKUP(PaymentFrqcy,Mapping!$A:$B,2,FALSE))</f>
        <v/>
      </c>
      <c r="F2719" s="62" t="str">
        <f>IF(A2719="","",PMT(E2719,Duration*VLOOKUP(PaymentFrqcy,Mapping!A:B,2,FALSE),LoanAmount,,VLOOKUP(PaymentsDue,Mapping!$A:$B,2,FALSE)))</f>
        <v/>
      </c>
      <c r="G2719" s="62" t="str">
        <f>IF(A2719="","",PPMT(E2719,A2719,Duration*VLOOKUP(PaymentFrqcy,Mapping!A:B,2,FALSE),LoanAmount,,VLOOKUP(PaymentsDue,Mapping!$A:$B,2,FALSE)))</f>
        <v/>
      </c>
      <c r="H2719" s="62" t="str">
        <f>IF(A2719="","",IPMT(E2719,A2719,Duration*VLOOKUP(PaymentFrqcy,Mapping!$A:$B,2,FALSE),LoanAmount,,VLOOKUP(PaymentsDue,Mapping!$A:$B,2,FALSE)))</f>
        <v/>
      </c>
      <c r="I2719" s="58" t="str">
        <f t="shared" si="249"/>
        <v/>
      </c>
      <c r="J2719" s="12" t="str">
        <f t="shared" si="250"/>
        <v/>
      </c>
      <c r="K2719" s="78" t="str">
        <f t="shared" si="251"/>
        <v/>
      </c>
    </row>
    <row r="2720" spans="1:11" x14ac:dyDescent="0.2">
      <c r="A2720" s="12" t="str">
        <f>IFERROR(IF(A2719+1&lt;=Duration*VLOOKUP(PaymentFrqcy,Mapping!A:B,2,FALSE),A2719+1,""),"")</f>
        <v/>
      </c>
      <c r="B2720" s="58" t="str">
        <f t="shared" si="252"/>
        <v/>
      </c>
      <c r="C2720" s="59" t="str">
        <f t="shared" si="247"/>
        <v/>
      </c>
      <c r="D2720" s="60" t="str">
        <f t="shared" si="248"/>
        <v/>
      </c>
      <c r="E2720" s="61" t="str">
        <f>IF(A2720="","",InterestRate/VLOOKUP(PaymentFrqcy,Mapping!$A:$B,2,FALSE))</f>
        <v/>
      </c>
      <c r="F2720" s="62" t="str">
        <f>IF(A2720="","",PMT(E2720,Duration*VLOOKUP(PaymentFrqcy,Mapping!A:B,2,FALSE),LoanAmount,,VLOOKUP(PaymentsDue,Mapping!$A:$B,2,FALSE)))</f>
        <v/>
      </c>
      <c r="G2720" s="62" t="str">
        <f>IF(A2720="","",PPMT(E2720,A2720,Duration*VLOOKUP(PaymentFrqcy,Mapping!A:B,2,FALSE),LoanAmount,,VLOOKUP(PaymentsDue,Mapping!$A:$B,2,FALSE)))</f>
        <v/>
      </c>
      <c r="H2720" s="62" t="str">
        <f>IF(A2720="","",IPMT(E2720,A2720,Duration*VLOOKUP(PaymentFrqcy,Mapping!$A:$B,2,FALSE),LoanAmount,,VLOOKUP(PaymentsDue,Mapping!$A:$B,2,FALSE)))</f>
        <v/>
      </c>
      <c r="I2720" s="58" t="str">
        <f t="shared" si="249"/>
        <v/>
      </c>
      <c r="J2720" s="12" t="str">
        <f t="shared" si="250"/>
        <v/>
      </c>
      <c r="K2720" s="78" t="str">
        <f t="shared" si="251"/>
        <v/>
      </c>
    </row>
    <row r="2721" spans="1:11" x14ac:dyDescent="0.2">
      <c r="A2721" s="12" t="str">
        <f>IFERROR(IF(A2720+1&lt;=Duration*VLOOKUP(PaymentFrqcy,Mapping!A:B,2,FALSE),A2720+1,""),"")</f>
        <v/>
      </c>
      <c r="B2721" s="58" t="str">
        <f t="shared" si="252"/>
        <v/>
      </c>
      <c r="C2721" s="59" t="str">
        <f t="shared" si="247"/>
        <v/>
      </c>
      <c r="D2721" s="60" t="str">
        <f t="shared" si="248"/>
        <v/>
      </c>
      <c r="E2721" s="61" t="str">
        <f>IF(A2721="","",InterestRate/VLOOKUP(PaymentFrqcy,Mapping!$A:$B,2,FALSE))</f>
        <v/>
      </c>
      <c r="F2721" s="62" t="str">
        <f>IF(A2721="","",PMT(E2721,Duration*VLOOKUP(PaymentFrqcy,Mapping!A:B,2,FALSE),LoanAmount,,VLOOKUP(PaymentsDue,Mapping!$A:$B,2,FALSE)))</f>
        <v/>
      </c>
      <c r="G2721" s="62" t="str">
        <f>IF(A2721="","",PPMT(E2721,A2721,Duration*VLOOKUP(PaymentFrqcy,Mapping!A:B,2,FALSE),LoanAmount,,VLOOKUP(PaymentsDue,Mapping!$A:$B,2,FALSE)))</f>
        <v/>
      </c>
      <c r="H2721" s="62" t="str">
        <f>IF(A2721="","",IPMT(E2721,A2721,Duration*VLOOKUP(PaymentFrqcy,Mapping!$A:$B,2,FALSE),LoanAmount,,VLOOKUP(PaymentsDue,Mapping!$A:$B,2,FALSE)))</f>
        <v/>
      </c>
      <c r="I2721" s="58" t="str">
        <f t="shared" si="249"/>
        <v/>
      </c>
      <c r="J2721" s="12" t="str">
        <f t="shared" si="250"/>
        <v/>
      </c>
      <c r="K2721" s="78" t="str">
        <f t="shared" si="251"/>
        <v/>
      </c>
    </row>
    <row r="2722" spans="1:11" x14ac:dyDescent="0.2">
      <c r="A2722" s="12" t="str">
        <f>IFERROR(IF(A2721+1&lt;=Duration*VLOOKUP(PaymentFrqcy,Mapping!A:B,2,FALSE),A2721+1,""),"")</f>
        <v/>
      </c>
      <c r="B2722" s="58" t="str">
        <f t="shared" si="252"/>
        <v/>
      </c>
      <c r="C2722" s="59" t="str">
        <f t="shared" si="247"/>
        <v/>
      </c>
      <c r="D2722" s="60" t="str">
        <f t="shared" si="248"/>
        <v/>
      </c>
      <c r="E2722" s="61" t="str">
        <f>IF(A2722="","",InterestRate/VLOOKUP(PaymentFrqcy,Mapping!$A:$B,2,FALSE))</f>
        <v/>
      </c>
      <c r="F2722" s="62" t="str">
        <f>IF(A2722="","",PMT(E2722,Duration*VLOOKUP(PaymentFrqcy,Mapping!A:B,2,FALSE),LoanAmount,,VLOOKUP(PaymentsDue,Mapping!$A:$B,2,FALSE)))</f>
        <v/>
      </c>
      <c r="G2722" s="62" t="str">
        <f>IF(A2722="","",PPMT(E2722,A2722,Duration*VLOOKUP(PaymentFrqcy,Mapping!A:B,2,FALSE),LoanAmount,,VLOOKUP(PaymentsDue,Mapping!$A:$B,2,FALSE)))</f>
        <v/>
      </c>
      <c r="H2722" s="62" t="str">
        <f>IF(A2722="","",IPMT(E2722,A2722,Duration*VLOOKUP(PaymentFrqcy,Mapping!$A:$B,2,FALSE),LoanAmount,,VLOOKUP(PaymentsDue,Mapping!$A:$B,2,FALSE)))</f>
        <v/>
      </c>
      <c r="I2722" s="58" t="str">
        <f t="shared" si="249"/>
        <v/>
      </c>
      <c r="J2722" s="12" t="str">
        <f t="shared" si="250"/>
        <v/>
      </c>
      <c r="K2722" s="78" t="str">
        <f t="shared" si="251"/>
        <v/>
      </c>
    </row>
    <row r="2723" spans="1:11" x14ac:dyDescent="0.2">
      <c r="A2723" s="12" t="str">
        <f>IFERROR(IF(A2722+1&lt;=Duration*VLOOKUP(PaymentFrqcy,Mapping!A:B,2,FALSE),A2722+1,""),"")</f>
        <v/>
      </c>
      <c r="B2723" s="58" t="str">
        <f t="shared" si="252"/>
        <v/>
      </c>
      <c r="C2723" s="59" t="str">
        <f t="shared" si="247"/>
        <v/>
      </c>
      <c r="D2723" s="60" t="str">
        <f t="shared" si="248"/>
        <v/>
      </c>
      <c r="E2723" s="61" t="str">
        <f>IF(A2723="","",InterestRate/VLOOKUP(PaymentFrqcy,Mapping!$A:$B,2,FALSE))</f>
        <v/>
      </c>
      <c r="F2723" s="62" t="str">
        <f>IF(A2723="","",PMT(E2723,Duration*VLOOKUP(PaymentFrqcy,Mapping!A:B,2,FALSE),LoanAmount,,VLOOKUP(PaymentsDue,Mapping!$A:$B,2,FALSE)))</f>
        <v/>
      </c>
      <c r="G2723" s="62" t="str">
        <f>IF(A2723="","",PPMT(E2723,A2723,Duration*VLOOKUP(PaymentFrqcy,Mapping!A:B,2,FALSE),LoanAmount,,VLOOKUP(PaymentsDue,Mapping!$A:$B,2,FALSE)))</f>
        <v/>
      </c>
      <c r="H2723" s="62" t="str">
        <f>IF(A2723="","",IPMT(E2723,A2723,Duration*VLOOKUP(PaymentFrqcy,Mapping!$A:$B,2,FALSE),LoanAmount,,VLOOKUP(PaymentsDue,Mapping!$A:$B,2,FALSE)))</f>
        <v/>
      </c>
      <c r="I2723" s="58" t="str">
        <f t="shared" si="249"/>
        <v/>
      </c>
      <c r="J2723" s="12" t="str">
        <f t="shared" si="250"/>
        <v/>
      </c>
      <c r="K2723" s="78" t="str">
        <f t="shared" si="251"/>
        <v/>
      </c>
    </row>
    <row r="2724" spans="1:11" x14ac:dyDescent="0.2">
      <c r="A2724" s="12" t="str">
        <f>IFERROR(IF(A2723+1&lt;=Duration*VLOOKUP(PaymentFrqcy,Mapping!A:B,2,FALSE),A2723+1,""),"")</f>
        <v/>
      </c>
      <c r="B2724" s="58" t="str">
        <f t="shared" si="252"/>
        <v/>
      </c>
      <c r="C2724" s="59" t="str">
        <f t="shared" si="247"/>
        <v/>
      </c>
      <c r="D2724" s="60" t="str">
        <f t="shared" si="248"/>
        <v/>
      </c>
      <c r="E2724" s="61" t="str">
        <f>IF(A2724="","",InterestRate/VLOOKUP(PaymentFrqcy,Mapping!$A:$B,2,FALSE))</f>
        <v/>
      </c>
      <c r="F2724" s="62" t="str">
        <f>IF(A2724="","",PMT(E2724,Duration*VLOOKUP(PaymentFrqcy,Mapping!A:B,2,FALSE),LoanAmount,,VLOOKUP(PaymentsDue,Mapping!$A:$B,2,FALSE)))</f>
        <v/>
      </c>
      <c r="G2724" s="62" t="str">
        <f>IF(A2724="","",PPMT(E2724,A2724,Duration*VLOOKUP(PaymentFrqcy,Mapping!A:B,2,FALSE),LoanAmount,,VLOOKUP(PaymentsDue,Mapping!$A:$B,2,FALSE)))</f>
        <v/>
      </c>
      <c r="H2724" s="62" t="str">
        <f>IF(A2724="","",IPMT(E2724,A2724,Duration*VLOOKUP(PaymentFrqcy,Mapping!$A:$B,2,FALSE),LoanAmount,,VLOOKUP(PaymentsDue,Mapping!$A:$B,2,FALSE)))</f>
        <v/>
      </c>
      <c r="I2724" s="58" t="str">
        <f t="shared" si="249"/>
        <v/>
      </c>
      <c r="J2724" s="12" t="str">
        <f t="shared" si="250"/>
        <v/>
      </c>
      <c r="K2724" s="78" t="str">
        <f t="shared" si="251"/>
        <v/>
      </c>
    </row>
    <row r="2725" spans="1:11" x14ac:dyDescent="0.2">
      <c r="A2725" s="12" t="str">
        <f>IFERROR(IF(A2724+1&lt;=Duration*VLOOKUP(PaymentFrqcy,Mapping!A:B,2,FALSE),A2724+1,""),"")</f>
        <v/>
      </c>
      <c r="B2725" s="58" t="str">
        <f t="shared" si="252"/>
        <v/>
      </c>
      <c r="C2725" s="59" t="str">
        <f t="shared" si="247"/>
        <v/>
      </c>
      <c r="D2725" s="60" t="str">
        <f t="shared" si="248"/>
        <v/>
      </c>
      <c r="E2725" s="61" t="str">
        <f>IF(A2725="","",InterestRate/VLOOKUP(PaymentFrqcy,Mapping!$A:$B,2,FALSE))</f>
        <v/>
      </c>
      <c r="F2725" s="62" t="str">
        <f>IF(A2725="","",PMT(E2725,Duration*VLOOKUP(PaymentFrqcy,Mapping!A:B,2,FALSE),LoanAmount,,VLOOKUP(PaymentsDue,Mapping!$A:$B,2,FALSE)))</f>
        <v/>
      </c>
      <c r="G2725" s="62" t="str">
        <f>IF(A2725="","",PPMT(E2725,A2725,Duration*VLOOKUP(PaymentFrqcy,Mapping!A:B,2,FALSE),LoanAmount,,VLOOKUP(PaymentsDue,Mapping!$A:$B,2,FALSE)))</f>
        <v/>
      </c>
      <c r="H2725" s="62" t="str">
        <f>IF(A2725="","",IPMT(E2725,A2725,Duration*VLOOKUP(PaymentFrqcy,Mapping!$A:$B,2,FALSE),LoanAmount,,VLOOKUP(PaymentsDue,Mapping!$A:$B,2,FALSE)))</f>
        <v/>
      </c>
      <c r="I2725" s="58" t="str">
        <f t="shared" si="249"/>
        <v/>
      </c>
      <c r="J2725" s="12" t="str">
        <f t="shared" si="250"/>
        <v/>
      </c>
      <c r="K2725" s="78" t="str">
        <f t="shared" si="251"/>
        <v/>
      </c>
    </row>
    <row r="2726" spans="1:11" x14ac:dyDescent="0.2">
      <c r="A2726" s="12" t="str">
        <f>IFERROR(IF(A2725+1&lt;=Duration*VLOOKUP(PaymentFrqcy,Mapping!A:B,2,FALSE),A2725+1,""),"")</f>
        <v/>
      </c>
      <c r="B2726" s="58" t="str">
        <f t="shared" si="252"/>
        <v/>
      </c>
      <c r="C2726" s="59" t="str">
        <f t="shared" si="247"/>
        <v/>
      </c>
      <c r="D2726" s="60" t="str">
        <f t="shared" si="248"/>
        <v/>
      </c>
      <c r="E2726" s="61" t="str">
        <f>IF(A2726="","",InterestRate/VLOOKUP(PaymentFrqcy,Mapping!$A:$B,2,FALSE))</f>
        <v/>
      </c>
      <c r="F2726" s="62" t="str">
        <f>IF(A2726="","",PMT(E2726,Duration*VLOOKUP(PaymentFrqcy,Mapping!A:B,2,FALSE),LoanAmount,,VLOOKUP(PaymentsDue,Mapping!$A:$B,2,FALSE)))</f>
        <v/>
      </c>
      <c r="G2726" s="62" t="str">
        <f>IF(A2726="","",PPMT(E2726,A2726,Duration*VLOOKUP(PaymentFrqcy,Mapping!A:B,2,FALSE),LoanAmount,,VLOOKUP(PaymentsDue,Mapping!$A:$B,2,FALSE)))</f>
        <v/>
      </c>
      <c r="H2726" s="62" t="str">
        <f>IF(A2726="","",IPMT(E2726,A2726,Duration*VLOOKUP(PaymentFrqcy,Mapping!$A:$B,2,FALSE),LoanAmount,,VLOOKUP(PaymentsDue,Mapping!$A:$B,2,FALSE)))</f>
        <v/>
      </c>
      <c r="I2726" s="58" t="str">
        <f t="shared" si="249"/>
        <v/>
      </c>
      <c r="J2726" s="12" t="str">
        <f t="shared" si="250"/>
        <v/>
      </c>
      <c r="K2726" s="78" t="str">
        <f t="shared" si="251"/>
        <v/>
      </c>
    </row>
    <row r="2727" spans="1:11" x14ac:dyDescent="0.2">
      <c r="A2727" s="12" t="str">
        <f>IFERROR(IF(A2726+1&lt;=Duration*VLOOKUP(PaymentFrqcy,Mapping!A:B,2,FALSE),A2726+1,""),"")</f>
        <v/>
      </c>
      <c r="B2727" s="58" t="str">
        <f t="shared" si="252"/>
        <v/>
      </c>
      <c r="C2727" s="59" t="str">
        <f t="shared" si="247"/>
        <v/>
      </c>
      <c r="D2727" s="60" t="str">
        <f t="shared" si="248"/>
        <v/>
      </c>
      <c r="E2727" s="61" t="str">
        <f>IF(A2727="","",InterestRate/VLOOKUP(PaymentFrqcy,Mapping!$A:$B,2,FALSE))</f>
        <v/>
      </c>
      <c r="F2727" s="62" t="str">
        <f>IF(A2727="","",PMT(E2727,Duration*VLOOKUP(PaymentFrqcy,Mapping!A:B,2,FALSE),LoanAmount,,VLOOKUP(PaymentsDue,Mapping!$A:$B,2,FALSE)))</f>
        <v/>
      </c>
      <c r="G2727" s="62" t="str">
        <f>IF(A2727="","",PPMT(E2727,A2727,Duration*VLOOKUP(PaymentFrqcy,Mapping!A:B,2,FALSE),LoanAmount,,VLOOKUP(PaymentsDue,Mapping!$A:$B,2,FALSE)))</f>
        <v/>
      </c>
      <c r="H2727" s="62" t="str">
        <f>IF(A2727="","",IPMT(E2727,A2727,Duration*VLOOKUP(PaymentFrqcy,Mapping!$A:$B,2,FALSE),LoanAmount,,VLOOKUP(PaymentsDue,Mapping!$A:$B,2,FALSE)))</f>
        <v/>
      </c>
      <c r="I2727" s="58" t="str">
        <f t="shared" si="249"/>
        <v/>
      </c>
      <c r="J2727" s="12" t="str">
        <f t="shared" si="250"/>
        <v/>
      </c>
      <c r="K2727" s="78" t="str">
        <f t="shared" si="251"/>
        <v/>
      </c>
    </row>
    <row r="2728" spans="1:11" x14ac:dyDescent="0.2">
      <c r="A2728" s="12" t="str">
        <f>IFERROR(IF(A2727+1&lt;=Duration*VLOOKUP(PaymentFrqcy,Mapping!A:B,2,FALSE),A2727+1,""),"")</f>
        <v/>
      </c>
      <c r="B2728" s="58" t="str">
        <f t="shared" si="252"/>
        <v/>
      </c>
      <c r="C2728" s="59" t="str">
        <f t="shared" si="247"/>
        <v/>
      </c>
      <c r="D2728" s="60" t="str">
        <f t="shared" si="248"/>
        <v/>
      </c>
      <c r="E2728" s="61" t="str">
        <f>IF(A2728="","",InterestRate/VLOOKUP(PaymentFrqcy,Mapping!$A:$B,2,FALSE))</f>
        <v/>
      </c>
      <c r="F2728" s="62" t="str">
        <f>IF(A2728="","",PMT(E2728,Duration*VLOOKUP(PaymentFrqcy,Mapping!A:B,2,FALSE),LoanAmount,,VLOOKUP(PaymentsDue,Mapping!$A:$B,2,FALSE)))</f>
        <v/>
      </c>
      <c r="G2728" s="62" t="str">
        <f>IF(A2728="","",PPMT(E2728,A2728,Duration*VLOOKUP(PaymentFrqcy,Mapping!A:B,2,FALSE),LoanAmount,,VLOOKUP(PaymentsDue,Mapping!$A:$B,2,FALSE)))</f>
        <v/>
      </c>
      <c r="H2728" s="62" t="str">
        <f>IF(A2728="","",IPMT(E2728,A2728,Duration*VLOOKUP(PaymentFrqcy,Mapping!$A:$B,2,FALSE),LoanAmount,,VLOOKUP(PaymentsDue,Mapping!$A:$B,2,FALSE)))</f>
        <v/>
      </c>
      <c r="I2728" s="58" t="str">
        <f t="shared" si="249"/>
        <v/>
      </c>
      <c r="J2728" s="12" t="str">
        <f t="shared" si="250"/>
        <v/>
      </c>
      <c r="K2728" s="78" t="str">
        <f t="shared" si="251"/>
        <v/>
      </c>
    </row>
    <row r="2729" spans="1:11" x14ac:dyDescent="0.2">
      <c r="A2729" s="12" t="str">
        <f>IFERROR(IF(A2728+1&lt;=Duration*VLOOKUP(PaymentFrqcy,Mapping!A:B,2,FALSE),A2728+1,""),"")</f>
        <v/>
      </c>
      <c r="B2729" s="58" t="str">
        <f t="shared" si="252"/>
        <v/>
      </c>
      <c r="C2729" s="59" t="str">
        <f t="shared" si="247"/>
        <v/>
      </c>
      <c r="D2729" s="60" t="str">
        <f t="shared" si="248"/>
        <v/>
      </c>
      <c r="E2729" s="61" t="str">
        <f>IF(A2729="","",InterestRate/VLOOKUP(PaymentFrqcy,Mapping!$A:$B,2,FALSE))</f>
        <v/>
      </c>
      <c r="F2729" s="62" t="str">
        <f>IF(A2729="","",PMT(E2729,Duration*VLOOKUP(PaymentFrqcy,Mapping!A:B,2,FALSE),LoanAmount,,VLOOKUP(PaymentsDue,Mapping!$A:$B,2,FALSE)))</f>
        <v/>
      </c>
      <c r="G2729" s="62" t="str">
        <f>IF(A2729="","",PPMT(E2729,A2729,Duration*VLOOKUP(PaymentFrqcy,Mapping!A:B,2,FALSE),LoanAmount,,VLOOKUP(PaymentsDue,Mapping!$A:$B,2,FALSE)))</f>
        <v/>
      </c>
      <c r="H2729" s="62" t="str">
        <f>IF(A2729="","",IPMT(E2729,A2729,Duration*VLOOKUP(PaymentFrqcy,Mapping!$A:$B,2,FALSE),LoanAmount,,VLOOKUP(PaymentsDue,Mapping!$A:$B,2,FALSE)))</f>
        <v/>
      </c>
      <c r="I2729" s="58" t="str">
        <f t="shared" si="249"/>
        <v/>
      </c>
      <c r="J2729" s="12" t="str">
        <f t="shared" si="250"/>
        <v/>
      </c>
      <c r="K2729" s="78" t="str">
        <f t="shared" si="251"/>
        <v/>
      </c>
    </row>
    <row r="2730" spans="1:11" x14ac:dyDescent="0.2">
      <c r="A2730" s="12" t="str">
        <f>IFERROR(IF(A2729+1&lt;=Duration*VLOOKUP(PaymentFrqcy,Mapping!A:B,2,FALSE),A2729+1,""),"")</f>
        <v/>
      </c>
      <c r="B2730" s="58" t="str">
        <f t="shared" si="252"/>
        <v/>
      </c>
      <c r="C2730" s="59" t="str">
        <f t="shared" si="247"/>
        <v/>
      </c>
      <c r="D2730" s="60" t="str">
        <f t="shared" si="248"/>
        <v/>
      </c>
      <c r="E2730" s="61" t="str">
        <f>IF(A2730="","",InterestRate/VLOOKUP(PaymentFrqcy,Mapping!$A:$B,2,FALSE))</f>
        <v/>
      </c>
      <c r="F2730" s="62" t="str">
        <f>IF(A2730="","",PMT(E2730,Duration*VLOOKUP(PaymentFrqcy,Mapping!A:B,2,FALSE),LoanAmount,,VLOOKUP(PaymentsDue,Mapping!$A:$B,2,FALSE)))</f>
        <v/>
      </c>
      <c r="G2730" s="62" t="str">
        <f>IF(A2730="","",PPMT(E2730,A2730,Duration*VLOOKUP(PaymentFrqcy,Mapping!A:B,2,FALSE),LoanAmount,,VLOOKUP(PaymentsDue,Mapping!$A:$B,2,FALSE)))</f>
        <v/>
      </c>
      <c r="H2730" s="62" t="str">
        <f>IF(A2730="","",IPMT(E2730,A2730,Duration*VLOOKUP(PaymentFrqcy,Mapping!$A:$B,2,FALSE),LoanAmount,,VLOOKUP(PaymentsDue,Mapping!$A:$B,2,FALSE)))</f>
        <v/>
      </c>
      <c r="I2730" s="58" t="str">
        <f t="shared" si="249"/>
        <v/>
      </c>
      <c r="J2730" s="12" t="str">
        <f t="shared" si="250"/>
        <v/>
      </c>
      <c r="K2730" s="78" t="str">
        <f t="shared" si="251"/>
        <v/>
      </c>
    </row>
    <row r="2731" spans="1:11" x14ac:dyDescent="0.2">
      <c r="A2731" s="12" t="str">
        <f>IFERROR(IF(A2730+1&lt;=Duration*VLOOKUP(PaymentFrqcy,Mapping!A:B,2,FALSE),A2730+1,""),"")</f>
        <v/>
      </c>
      <c r="B2731" s="58" t="str">
        <f t="shared" si="252"/>
        <v/>
      </c>
      <c r="C2731" s="59" t="str">
        <f t="shared" si="247"/>
        <v/>
      </c>
      <c r="D2731" s="60" t="str">
        <f t="shared" si="248"/>
        <v/>
      </c>
      <c r="E2731" s="61" t="str">
        <f>IF(A2731="","",InterestRate/VLOOKUP(PaymentFrqcy,Mapping!$A:$B,2,FALSE))</f>
        <v/>
      </c>
      <c r="F2731" s="62" t="str">
        <f>IF(A2731="","",PMT(E2731,Duration*VLOOKUP(PaymentFrqcy,Mapping!A:B,2,FALSE),LoanAmount,,VLOOKUP(PaymentsDue,Mapping!$A:$B,2,FALSE)))</f>
        <v/>
      </c>
      <c r="G2731" s="62" t="str">
        <f>IF(A2731="","",PPMT(E2731,A2731,Duration*VLOOKUP(PaymentFrqcy,Mapping!A:B,2,FALSE),LoanAmount,,VLOOKUP(PaymentsDue,Mapping!$A:$B,2,FALSE)))</f>
        <v/>
      </c>
      <c r="H2731" s="62" t="str">
        <f>IF(A2731="","",IPMT(E2731,A2731,Duration*VLOOKUP(PaymentFrqcy,Mapping!$A:$B,2,FALSE),LoanAmount,,VLOOKUP(PaymentsDue,Mapping!$A:$B,2,FALSE)))</f>
        <v/>
      </c>
      <c r="I2731" s="58" t="str">
        <f t="shared" si="249"/>
        <v/>
      </c>
      <c r="J2731" s="12" t="str">
        <f t="shared" si="250"/>
        <v/>
      </c>
      <c r="K2731" s="78" t="str">
        <f t="shared" si="251"/>
        <v/>
      </c>
    </row>
    <row r="2732" spans="1:11" x14ac:dyDescent="0.2">
      <c r="A2732" s="12" t="str">
        <f>IFERROR(IF(A2731+1&lt;=Duration*VLOOKUP(PaymentFrqcy,Mapping!A:B,2,FALSE),A2731+1,""),"")</f>
        <v/>
      </c>
      <c r="B2732" s="58" t="str">
        <f t="shared" si="252"/>
        <v/>
      </c>
      <c r="C2732" s="59" t="str">
        <f t="shared" si="247"/>
        <v/>
      </c>
      <c r="D2732" s="60" t="str">
        <f t="shared" si="248"/>
        <v/>
      </c>
      <c r="E2732" s="61" t="str">
        <f>IF(A2732="","",InterestRate/VLOOKUP(PaymentFrqcy,Mapping!$A:$B,2,FALSE))</f>
        <v/>
      </c>
      <c r="F2732" s="62" t="str">
        <f>IF(A2732="","",PMT(E2732,Duration*VLOOKUP(PaymentFrqcy,Mapping!A:B,2,FALSE),LoanAmount,,VLOOKUP(PaymentsDue,Mapping!$A:$B,2,FALSE)))</f>
        <v/>
      </c>
      <c r="G2732" s="62" t="str">
        <f>IF(A2732="","",PPMT(E2732,A2732,Duration*VLOOKUP(PaymentFrqcy,Mapping!A:B,2,FALSE),LoanAmount,,VLOOKUP(PaymentsDue,Mapping!$A:$B,2,FALSE)))</f>
        <v/>
      </c>
      <c r="H2732" s="62" t="str">
        <f>IF(A2732="","",IPMT(E2732,A2732,Duration*VLOOKUP(PaymentFrqcy,Mapping!$A:$B,2,FALSE),LoanAmount,,VLOOKUP(PaymentsDue,Mapping!$A:$B,2,FALSE)))</f>
        <v/>
      </c>
      <c r="I2732" s="58" t="str">
        <f t="shared" si="249"/>
        <v/>
      </c>
      <c r="J2732" s="12" t="str">
        <f t="shared" si="250"/>
        <v/>
      </c>
      <c r="K2732" s="78" t="str">
        <f t="shared" si="251"/>
        <v/>
      </c>
    </row>
    <row r="2733" spans="1:11" x14ac:dyDescent="0.2">
      <c r="A2733" s="12" t="str">
        <f>IFERROR(IF(A2732+1&lt;=Duration*VLOOKUP(PaymentFrqcy,Mapping!A:B,2,FALSE),A2732+1,""),"")</f>
        <v/>
      </c>
      <c r="B2733" s="58" t="str">
        <f t="shared" si="252"/>
        <v/>
      </c>
      <c r="C2733" s="59" t="str">
        <f t="shared" si="247"/>
        <v/>
      </c>
      <c r="D2733" s="60" t="str">
        <f t="shared" si="248"/>
        <v/>
      </c>
      <c r="E2733" s="61" t="str">
        <f>IF(A2733="","",InterestRate/VLOOKUP(PaymentFrqcy,Mapping!$A:$B,2,FALSE))</f>
        <v/>
      </c>
      <c r="F2733" s="62" t="str">
        <f>IF(A2733="","",PMT(E2733,Duration*VLOOKUP(PaymentFrqcy,Mapping!A:B,2,FALSE),LoanAmount,,VLOOKUP(PaymentsDue,Mapping!$A:$B,2,FALSE)))</f>
        <v/>
      </c>
      <c r="G2733" s="62" t="str">
        <f>IF(A2733="","",PPMT(E2733,A2733,Duration*VLOOKUP(PaymentFrqcy,Mapping!A:B,2,FALSE),LoanAmount,,VLOOKUP(PaymentsDue,Mapping!$A:$B,2,FALSE)))</f>
        <v/>
      </c>
      <c r="H2733" s="62" t="str">
        <f>IF(A2733="","",IPMT(E2733,A2733,Duration*VLOOKUP(PaymentFrqcy,Mapping!$A:$B,2,FALSE),LoanAmount,,VLOOKUP(PaymentsDue,Mapping!$A:$B,2,FALSE)))</f>
        <v/>
      </c>
      <c r="I2733" s="58" t="str">
        <f t="shared" si="249"/>
        <v/>
      </c>
      <c r="J2733" s="12" t="str">
        <f t="shared" si="250"/>
        <v/>
      </c>
      <c r="K2733" s="78" t="str">
        <f t="shared" si="251"/>
        <v/>
      </c>
    </row>
    <row r="2734" spans="1:11" x14ac:dyDescent="0.2">
      <c r="A2734" s="12" t="str">
        <f>IFERROR(IF(A2733+1&lt;=Duration*VLOOKUP(PaymentFrqcy,Mapping!A:B,2,FALSE),A2733+1,""),"")</f>
        <v/>
      </c>
      <c r="B2734" s="58" t="str">
        <f t="shared" si="252"/>
        <v/>
      </c>
      <c r="C2734" s="59" t="str">
        <f t="shared" ref="C2734:C2797" si="253">IF(AND(A2734&lt;&gt;"",PaymentFrqcy="Monthly"),DATE(YEAR(C2733),MONTH(C2733)+1,DAY(C2733)),IF(AND(A2734&lt;&gt;"",PaymentFrqcy="Quarterly"),DATE(YEAR(C2733),MONTH(C2733)+3,DAY(C2733)),IF(AND(A2734&lt;&gt;"",PaymentFrqcy="Semi-Annually"),DATE(YEAR(C2733),MONTH(C2733)+6,DAY(C2733)),"")))</f>
        <v/>
      </c>
      <c r="D2734" s="60" t="str">
        <f t="shared" ref="D2734:D2797" si="254">IFERROR(YEAR(C2734),"")</f>
        <v/>
      </c>
      <c r="E2734" s="61" t="str">
        <f>IF(A2734="","",InterestRate/VLOOKUP(PaymentFrqcy,Mapping!$A:$B,2,FALSE))</f>
        <v/>
      </c>
      <c r="F2734" s="62" t="str">
        <f>IF(A2734="","",PMT(E2734,Duration*VLOOKUP(PaymentFrqcy,Mapping!A:B,2,FALSE),LoanAmount,,VLOOKUP(PaymentsDue,Mapping!$A:$B,2,FALSE)))</f>
        <v/>
      </c>
      <c r="G2734" s="62" t="str">
        <f>IF(A2734="","",PPMT(E2734,A2734,Duration*VLOOKUP(PaymentFrqcy,Mapping!A:B,2,FALSE),LoanAmount,,VLOOKUP(PaymentsDue,Mapping!$A:$B,2,FALSE)))</f>
        <v/>
      </c>
      <c r="H2734" s="62" t="str">
        <f>IF(A2734="","",IPMT(E2734,A2734,Duration*VLOOKUP(PaymentFrqcy,Mapping!$A:$B,2,FALSE),LoanAmount,,VLOOKUP(PaymentsDue,Mapping!$A:$B,2,FALSE)))</f>
        <v/>
      </c>
      <c r="I2734" s="58" t="str">
        <f t="shared" ref="I2734:I2797" si="255">IFERROR(B2734+G2734,"")</f>
        <v/>
      </c>
      <c r="J2734" s="12" t="str">
        <f t="shared" ref="J2734:J2797" si="256">IF(A2734="","",MONTH(C2734))</f>
        <v/>
      </c>
      <c r="K2734" s="78" t="str">
        <f t="shared" ref="K2734:K2797" si="257">IF(A2734="","",YEAR(C2734))</f>
        <v/>
      </c>
    </row>
    <row r="2735" spans="1:11" x14ac:dyDescent="0.2">
      <c r="A2735" s="12" t="str">
        <f>IFERROR(IF(A2734+1&lt;=Duration*VLOOKUP(PaymentFrqcy,Mapping!A:B,2,FALSE),A2734+1,""),"")</f>
        <v/>
      </c>
      <c r="B2735" s="58" t="str">
        <f t="shared" si="252"/>
        <v/>
      </c>
      <c r="C2735" s="59" t="str">
        <f t="shared" si="253"/>
        <v/>
      </c>
      <c r="D2735" s="60" t="str">
        <f t="shared" si="254"/>
        <v/>
      </c>
      <c r="E2735" s="61" t="str">
        <f>IF(A2735="","",InterestRate/VLOOKUP(PaymentFrqcy,Mapping!$A:$B,2,FALSE))</f>
        <v/>
      </c>
      <c r="F2735" s="62" t="str">
        <f>IF(A2735="","",PMT(E2735,Duration*VLOOKUP(PaymentFrqcy,Mapping!A:B,2,FALSE),LoanAmount,,VLOOKUP(PaymentsDue,Mapping!$A:$B,2,FALSE)))</f>
        <v/>
      </c>
      <c r="G2735" s="62" t="str">
        <f>IF(A2735="","",PPMT(E2735,A2735,Duration*VLOOKUP(PaymentFrqcy,Mapping!A:B,2,FALSE),LoanAmount,,VLOOKUP(PaymentsDue,Mapping!$A:$B,2,FALSE)))</f>
        <v/>
      </c>
      <c r="H2735" s="62" t="str">
        <f>IF(A2735="","",IPMT(E2735,A2735,Duration*VLOOKUP(PaymentFrqcy,Mapping!$A:$B,2,FALSE),LoanAmount,,VLOOKUP(PaymentsDue,Mapping!$A:$B,2,FALSE)))</f>
        <v/>
      </c>
      <c r="I2735" s="58" t="str">
        <f t="shared" si="255"/>
        <v/>
      </c>
      <c r="J2735" s="12" t="str">
        <f t="shared" si="256"/>
        <v/>
      </c>
      <c r="K2735" s="78" t="str">
        <f t="shared" si="257"/>
        <v/>
      </c>
    </row>
    <row r="2736" spans="1:11" x14ac:dyDescent="0.2">
      <c r="A2736" s="12" t="str">
        <f>IFERROR(IF(A2735+1&lt;=Duration*VLOOKUP(PaymentFrqcy,Mapping!A:B,2,FALSE),A2735+1,""),"")</f>
        <v/>
      </c>
      <c r="B2736" s="58" t="str">
        <f t="shared" si="252"/>
        <v/>
      </c>
      <c r="C2736" s="59" t="str">
        <f t="shared" si="253"/>
        <v/>
      </c>
      <c r="D2736" s="60" t="str">
        <f t="shared" si="254"/>
        <v/>
      </c>
      <c r="E2736" s="61" t="str">
        <f>IF(A2736="","",InterestRate/VLOOKUP(PaymentFrqcy,Mapping!$A:$B,2,FALSE))</f>
        <v/>
      </c>
      <c r="F2736" s="62" t="str">
        <f>IF(A2736="","",PMT(E2736,Duration*VLOOKUP(PaymentFrqcy,Mapping!A:B,2,FALSE),LoanAmount,,VLOOKUP(PaymentsDue,Mapping!$A:$B,2,FALSE)))</f>
        <v/>
      </c>
      <c r="G2736" s="62" t="str">
        <f>IF(A2736="","",PPMT(E2736,A2736,Duration*VLOOKUP(PaymentFrqcy,Mapping!A:B,2,FALSE),LoanAmount,,VLOOKUP(PaymentsDue,Mapping!$A:$B,2,FALSE)))</f>
        <v/>
      </c>
      <c r="H2736" s="62" t="str">
        <f>IF(A2736="","",IPMT(E2736,A2736,Duration*VLOOKUP(PaymentFrqcy,Mapping!$A:$B,2,FALSE),LoanAmount,,VLOOKUP(PaymentsDue,Mapping!$A:$B,2,FALSE)))</f>
        <v/>
      </c>
      <c r="I2736" s="58" t="str">
        <f t="shared" si="255"/>
        <v/>
      </c>
      <c r="J2736" s="12" t="str">
        <f t="shared" si="256"/>
        <v/>
      </c>
      <c r="K2736" s="78" t="str">
        <f t="shared" si="257"/>
        <v/>
      </c>
    </row>
    <row r="2737" spans="1:11" x14ac:dyDescent="0.2">
      <c r="A2737" s="12" t="str">
        <f>IFERROR(IF(A2736+1&lt;=Duration*VLOOKUP(PaymentFrqcy,Mapping!A:B,2,FALSE),A2736+1,""),"")</f>
        <v/>
      </c>
      <c r="B2737" s="58" t="str">
        <f t="shared" si="252"/>
        <v/>
      </c>
      <c r="C2737" s="59" t="str">
        <f t="shared" si="253"/>
        <v/>
      </c>
      <c r="D2737" s="60" t="str">
        <f t="shared" si="254"/>
        <v/>
      </c>
      <c r="E2737" s="61" t="str">
        <f>IF(A2737="","",InterestRate/VLOOKUP(PaymentFrqcy,Mapping!$A:$B,2,FALSE))</f>
        <v/>
      </c>
      <c r="F2737" s="62" t="str">
        <f>IF(A2737="","",PMT(E2737,Duration*VLOOKUP(PaymentFrqcy,Mapping!A:B,2,FALSE),LoanAmount,,VLOOKUP(PaymentsDue,Mapping!$A:$B,2,FALSE)))</f>
        <v/>
      </c>
      <c r="G2737" s="62" t="str">
        <f>IF(A2737="","",PPMT(E2737,A2737,Duration*VLOOKUP(PaymentFrqcy,Mapping!A:B,2,FALSE),LoanAmount,,VLOOKUP(PaymentsDue,Mapping!$A:$B,2,FALSE)))</f>
        <v/>
      </c>
      <c r="H2737" s="62" t="str">
        <f>IF(A2737="","",IPMT(E2737,A2737,Duration*VLOOKUP(PaymentFrqcy,Mapping!$A:$B,2,FALSE),LoanAmount,,VLOOKUP(PaymentsDue,Mapping!$A:$B,2,FALSE)))</f>
        <v/>
      </c>
      <c r="I2737" s="58" t="str">
        <f t="shared" si="255"/>
        <v/>
      </c>
      <c r="J2737" s="12" t="str">
        <f t="shared" si="256"/>
        <v/>
      </c>
      <c r="K2737" s="78" t="str">
        <f t="shared" si="257"/>
        <v/>
      </c>
    </row>
    <row r="2738" spans="1:11" x14ac:dyDescent="0.2">
      <c r="A2738" s="12" t="str">
        <f>IFERROR(IF(A2737+1&lt;=Duration*VLOOKUP(PaymentFrqcy,Mapping!A:B,2,FALSE),A2737+1,""),"")</f>
        <v/>
      </c>
      <c r="B2738" s="58" t="str">
        <f t="shared" si="252"/>
        <v/>
      </c>
      <c r="C2738" s="59" t="str">
        <f t="shared" si="253"/>
        <v/>
      </c>
      <c r="D2738" s="60" t="str">
        <f t="shared" si="254"/>
        <v/>
      </c>
      <c r="E2738" s="61" t="str">
        <f>IF(A2738="","",InterestRate/VLOOKUP(PaymentFrqcy,Mapping!$A:$B,2,FALSE))</f>
        <v/>
      </c>
      <c r="F2738" s="62" t="str">
        <f>IF(A2738="","",PMT(E2738,Duration*VLOOKUP(PaymentFrqcy,Mapping!A:B,2,FALSE),LoanAmount,,VLOOKUP(PaymentsDue,Mapping!$A:$B,2,FALSE)))</f>
        <v/>
      </c>
      <c r="G2738" s="62" t="str">
        <f>IF(A2738="","",PPMT(E2738,A2738,Duration*VLOOKUP(PaymentFrqcy,Mapping!A:B,2,FALSE),LoanAmount,,VLOOKUP(PaymentsDue,Mapping!$A:$B,2,FALSE)))</f>
        <v/>
      </c>
      <c r="H2738" s="62" t="str">
        <f>IF(A2738="","",IPMT(E2738,A2738,Duration*VLOOKUP(PaymentFrqcy,Mapping!$A:$B,2,FALSE),LoanAmount,,VLOOKUP(PaymentsDue,Mapping!$A:$B,2,FALSE)))</f>
        <v/>
      </c>
      <c r="I2738" s="58" t="str">
        <f t="shared" si="255"/>
        <v/>
      </c>
      <c r="J2738" s="12" t="str">
        <f t="shared" si="256"/>
        <v/>
      </c>
      <c r="K2738" s="78" t="str">
        <f t="shared" si="257"/>
        <v/>
      </c>
    </row>
    <row r="2739" spans="1:11" x14ac:dyDescent="0.2">
      <c r="A2739" s="12" t="str">
        <f>IFERROR(IF(A2738+1&lt;=Duration*VLOOKUP(PaymentFrqcy,Mapping!A:B,2,FALSE),A2738+1,""),"")</f>
        <v/>
      </c>
      <c r="B2739" s="58" t="str">
        <f t="shared" si="252"/>
        <v/>
      </c>
      <c r="C2739" s="59" t="str">
        <f t="shared" si="253"/>
        <v/>
      </c>
      <c r="D2739" s="60" t="str">
        <f t="shared" si="254"/>
        <v/>
      </c>
      <c r="E2739" s="61" t="str">
        <f>IF(A2739="","",InterestRate/VLOOKUP(PaymentFrqcy,Mapping!$A:$B,2,FALSE))</f>
        <v/>
      </c>
      <c r="F2739" s="62" t="str">
        <f>IF(A2739="","",PMT(E2739,Duration*VLOOKUP(PaymentFrqcy,Mapping!A:B,2,FALSE),LoanAmount,,VLOOKUP(PaymentsDue,Mapping!$A:$B,2,FALSE)))</f>
        <v/>
      </c>
      <c r="G2739" s="62" t="str">
        <f>IF(A2739="","",PPMT(E2739,A2739,Duration*VLOOKUP(PaymentFrqcy,Mapping!A:B,2,FALSE),LoanAmount,,VLOOKUP(PaymentsDue,Mapping!$A:$B,2,FALSE)))</f>
        <v/>
      </c>
      <c r="H2739" s="62" t="str">
        <f>IF(A2739="","",IPMT(E2739,A2739,Duration*VLOOKUP(PaymentFrqcy,Mapping!$A:$B,2,FALSE),LoanAmount,,VLOOKUP(PaymentsDue,Mapping!$A:$B,2,FALSE)))</f>
        <v/>
      </c>
      <c r="I2739" s="58" t="str">
        <f t="shared" si="255"/>
        <v/>
      </c>
      <c r="J2739" s="12" t="str">
        <f t="shared" si="256"/>
        <v/>
      </c>
      <c r="K2739" s="78" t="str">
        <f t="shared" si="257"/>
        <v/>
      </c>
    </row>
    <row r="2740" spans="1:11" x14ac:dyDescent="0.2">
      <c r="A2740" s="12" t="str">
        <f>IFERROR(IF(A2739+1&lt;=Duration*VLOOKUP(PaymentFrqcy,Mapping!A:B,2,FALSE),A2739+1,""),"")</f>
        <v/>
      </c>
      <c r="B2740" s="58" t="str">
        <f t="shared" ref="B2740:B2803" si="258">IFERROR(IF(ROUNDDOWN(I2739,0)=0,"",I2739),"")</f>
        <v/>
      </c>
      <c r="C2740" s="59" t="str">
        <f t="shared" si="253"/>
        <v/>
      </c>
      <c r="D2740" s="60" t="str">
        <f t="shared" si="254"/>
        <v/>
      </c>
      <c r="E2740" s="61" t="str">
        <f>IF(A2740="","",InterestRate/VLOOKUP(PaymentFrqcy,Mapping!$A:$B,2,FALSE))</f>
        <v/>
      </c>
      <c r="F2740" s="62" t="str">
        <f>IF(A2740="","",PMT(E2740,Duration*VLOOKUP(PaymentFrqcy,Mapping!A:B,2,FALSE),LoanAmount,,VLOOKUP(PaymentsDue,Mapping!$A:$B,2,FALSE)))</f>
        <v/>
      </c>
      <c r="G2740" s="62" t="str">
        <f>IF(A2740="","",PPMT(E2740,A2740,Duration*VLOOKUP(PaymentFrqcy,Mapping!A:B,2,FALSE),LoanAmount,,VLOOKUP(PaymentsDue,Mapping!$A:$B,2,FALSE)))</f>
        <v/>
      </c>
      <c r="H2740" s="62" t="str">
        <f>IF(A2740="","",IPMT(E2740,A2740,Duration*VLOOKUP(PaymentFrqcy,Mapping!$A:$B,2,FALSE),LoanAmount,,VLOOKUP(PaymentsDue,Mapping!$A:$B,2,FALSE)))</f>
        <v/>
      </c>
      <c r="I2740" s="58" t="str">
        <f t="shared" si="255"/>
        <v/>
      </c>
      <c r="J2740" s="12" t="str">
        <f t="shared" si="256"/>
        <v/>
      </c>
      <c r="K2740" s="78" t="str">
        <f t="shared" si="257"/>
        <v/>
      </c>
    </row>
    <row r="2741" spans="1:11" x14ac:dyDescent="0.2">
      <c r="A2741" s="12" t="str">
        <f>IFERROR(IF(A2740+1&lt;=Duration*VLOOKUP(PaymentFrqcy,Mapping!A:B,2,FALSE),A2740+1,""),"")</f>
        <v/>
      </c>
      <c r="B2741" s="58" t="str">
        <f t="shared" si="258"/>
        <v/>
      </c>
      <c r="C2741" s="59" t="str">
        <f t="shared" si="253"/>
        <v/>
      </c>
      <c r="D2741" s="60" t="str">
        <f t="shared" si="254"/>
        <v/>
      </c>
      <c r="E2741" s="61" t="str">
        <f>IF(A2741="","",InterestRate/VLOOKUP(PaymentFrqcy,Mapping!$A:$B,2,FALSE))</f>
        <v/>
      </c>
      <c r="F2741" s="62" t="str">
        <f>IF(A2741="","",PMT(E2741,Duration*VLOOKUP(PaymentFrqcy,Mapping!A:B,2,FALSE),LoanAmount,,VLOOKUP(PaymentsDue,Mapping!$A:$B,2,FALSE)))</f>
        <v/>
      </c>
      <c r="G2741" s="62" t="str">
        <f>IF(A2741="","",PPMT(E2741,A2741,Duration*VLOOKUP(PaymentFrqcy,Mapping!A:B,2,FALSE),LoanAmount,,VLOOKUP(PaymentsDue,Mapping!$A:$B,2,FALSE)))</f>
        <v/>
      </c>
      <c r="H2741" s="62" t="str">
        <f>IF(A2741="","",IPMT(E2741,A2741,Duration*VLOOKUP(PaymentFrqcy,Mapping!$A:$B,2,FALSE),LoanAmount,,VLOOKUP(PaymentsDue,Mapping!$A:$B,2,FALSE)))</f>
        <v/>
      </c>
      <c r="I2741" s="58" t="str">
        <f t="shared" si="255"/>
        <v/>
      </c>
      <c r="J2741" s="12" t="str">
        <f t="shared" si="256"/>
        <v/>
      </c>
      <c r="K2741" s="78" t="str">
        <f t="shared" si="257"/>
        <v/>
      </c>
    </row>
    <row r="2742" spans="1:11" x14ac:dyDescent="0.2">
      <c r="A2742" s="12" t="str">
        <f>IFERROR(IF(A2741+1&lt;=Duration*VLOOKUP(PaymentFrqcy,Mapping!A:B,2,FALSE),A2741+1,""),"")</f>
        <v/>
      </c>
      <c r="B2742" s="58" t="str">
        <f t="shared" si="258"/>
        <v/>
      </c>
      <c r="C2742" s="59" t="str">
        <f t="shared" si="253"/>
        <v/>
      </c>
      <c r="D2742" s="60" t="str">
        <f t="shared" si="254"/>
        <v/>
      </c>
      <c r="E2742" s="61" t="str">
        <f>IF(A2742="","",InterestRate/VLOOKUP(PaymentFrqcy,Mapping!$A:$B,2,FALSE))</f>
        <v/>
      </c>
      <c r="F2742" s="62" t="str">
        <f>IF(A2742="","",PMT(E2742,Duration*VLOOKUP(PaymentFrqcy,Mapping!A:B,2,FALSE),LoanAmount,,VLOOKUP(PaymentsDue,Mapping!$A:$B,2,FALSE)))</f>
        <v/>
      </c>
      <c r="G2742" s="62" t="str">
        <f>IF(A2742="","",PPMT(E2742,A2742,Duration*VLOOKUP(PaymentFrqcy,Mapping!A:B,2,FALSE),LoanAmount,,VLOOKUP(PaymentsDue,Mapping!$A:$B,2,FALSE)))</f>
        <v/>
      </c>
      <c r="H2742" s="62" t="str">
        <f>IF(A2742="","",IPMT(E2742,A2742,Duration*VLOOKUP(PaymentFrqcy,Mapping!$A:$B,2,FALSE),LoanAmount,,VLOOKUP(PaymentsDue,Mapping!$A:$B,2,FALSE)))</f>
        <v/>
      </c>
      <c r="I2742" s="58" t="str">
        <f t="shared" si="255"/>
        <v/>
      </c>
      <c r="J2742" s="12" t="str">
        <f t="shared" si="256"/>
        <v/>
      </c>
      <c r="K2742" s="78" t="str">
        <f t="shared" si="257"/>
        <v/>
      </c>
    </row>
    <row r="2743" spans="1:11" x14ac:dyDescent="0.2">
      <c r="A2743" s="12" t="str">
        <f>IFERROR(IF(A2742+1&lt;=Duration*VLOOKUP(PaymentFrqcy,Mapping!A:B,2,FALSE),A2742+1,""),"")</f>
        <v/>
      </c>
      <c r="B2743" s="58" t="str">
        <f t="shared" si="258"/>
        <v/>
      </c>
      <c r="C2743" s="59" t="str">
        <f t="shared" si="253"/>
        <v/>
      </c>
      <c r="D2743" s="60" t="str">
        <f t="shared" si="254"/>
        <v/>
      </c>
      <c r="E2743" s="61" t="str">
        <f>IF(A2743="","",InterestRate/VLOOKUP(PaymentFrqcy,Mapping!$A:$B,2,FALSE))</f>
        <v/>
      </c>
      <c r="F2743" s="62" t="str">
        <f>IF(A2743="","",PMT(E2743,Duration*VLOOKUP(PaymentFrqcy,Mapping!A:B,2,FALSE),LoanAmount,,VLOOKUP(PaymentsDue,Mapping!$A:$B,2,FALSE)))</f>
        <v/>
      </c>
      <c r="G2743" s="62" t="str">
        <f>IF(A2743="","",PPMT(E2743,A2743,Duration*VLOOKUP(PaymentFrqcy,Mapping!A:B,2,FALSE),LoanAmount,,VLOOKUP(PaymentsDue,Mapping!$A:$B,2,FALSE)))</f>
        <v/>
      </c>
      <c r="H2743" s="62" t="str">
        <f>IF(A2743="","",IPMT(E2743,A2743,Duration*VLOOKUP(PaymentFrqcy,Mapping!$A:$B,2,FALSE),LoanAmount,,VLOOKUP(PaymentsDue,Mapping!$A:$B,2,FALSE)))</f>
        <v/>
      </c>
      <c r="I2743" s="58" t="str">
        <f t="shared" si="255"/>
        <v/>
      </c>
      <c r="J2743" s="12" t="str">
        <f t="shared" si="256"/>
        <v/>
      </c>
      <c r="K2743" s="78" t="str">
        <f t="shared" si="257"/>
        <v/>
      </c>
    </row>
    <row r="2744" spans="1:11" x14ac:dyDescent="0.2">
      <c r="A2744" s="12" t="str">
        <f>IFERROR(IF(A2743+1&lt;=Duration*VLOOKUP(PaymentFrqcy,Mapping!A:B,2,FALSE),A2743+1,""),"")</f>
        <v/>
      </c>
      <c r="B2744" s="58" t="str">
        <f t="shared" si="258"/>
        <v/>
      </c>
      <c r="C2744" s="59" t="str">
        <f t="shared" si="253"/>
        <v/>
      </c>
      <c r="D2744" s="60" t="str">
        <f t="shared" si="254"/>
        <v/>
      </c>
      <c r="E2744" s="61" t="str">
        <f>IF(A2744="","",InterestRate/VLOOKUP(PaymentFrqcy,Mapping!$A:$B,2,FALSE))</f>
        <v/>
      </c>
      <c r="F2744" s="62" t="str">
        <f>IF(A2744="","",PMT(E2744,Duration*VLOOKUP(PaymentFrqcy,Mapping!A:B,2,FALSE),LoanAmount,,VLOOKUP(PaymentsDue,Mapping!$A:$B,2,FALSE)))</f>
        <v/>
      </c>
      <c r="G2744" s="62" t="str">
        <f>IF(A2744="","",PPMT(E2744,A2744,Duration*VLOOKUP(PaymentFrqcy,Mapping!A:B,2,FALSE),LoanAmount,,VLOOKUP(PaymentsDue,Mapping!$A:$B,2,FALSE)))</f>
        <v/>
      </c>
      <c r="H2744" s="62" t="str">
        <f>IF(A2744="","",IPMT(E2744,A2744,Duration*VLOOKUP(PaymentFrqcy,Mapping!$A:$B,2,FALSE),LoanAmount,,VLOOKUP(PaymentsDue,Mapping!$A:$B,2,FALSE)))</f>
        <v/>
      </c>
      <c r="I2744" s="58" t="str">
        <f t="shared" si="255"/>
        <v/>
      </c>
      <c r="J2744" s="12" t="str">
        <f t="shared" si="256"/>
        <v/>
      </c>
      <c r="K2744" s="78" t="str">
        <f t="shared" si="257"/>
        <v/>
      </c>
    </row>
    <row r="2745" spans="1:11" x14ac:dyDescent="0.2">
      <c r="A2745" s="12" t="str">
        <f>IFERROR(IF(A2744+1&lt;=Duration*VLOOKUP(PaymentFrqcy,Mapping!A:B,2,FALSE),A2744+1,""),"")</f>
        <v/>
      </c>
      <c r="B2745" s="58" t="str">
        <f t="shared" si="258"/>
        <v/>
      </c>
      <c r="C2745" s="59" t="str">
        <f t="shared" si="253"/>
        <v/>
      </c>
      <c r="D2745" s="60" t="str">
        <f t="shared" si="254"/>
        <v/>
      </c>
      <c r="E2745" s="61" t="str">
        <f>IF(A2745="","",InterestRate/VLOOKUP(PaymentFrqcy,Mapping!$A:$B,2,FALSE))</f>
        <v/>
      </c>
      <c r="F2745" s="62" t="str">
        <f>IF(A2745="","",PMT(E2745,Duration*VLOOKUP(PaymentFrqcy,Mapping!A:B,2,FALSE),LoanAmount,,VLOOKUP(PaymentsDue,Mapping!$A:$B,2,FALSE)))</f>
        <v/>
      </c>
      <c r="G2745" s="62" t="str">
        <f>IF(A2745="","",PPMT(E2745,A2745,Duration*VLOOKUP(PaymentFrqcy,Mapping!A:B,2,FALSE),LoanAmount,,VLOOKUP(PaymentsDue,Mapping!$A:$B,2,FALSE)))</f>
        <v/>
      </c>
      <c r="H2745" s="62" t="str">
        <f>IF(A2745="","",IPMT(E2745,A2745,Duration*VLOOKUP(PaymentFrqcy,Mapping!$A:$B,2,FALSE),LoanAmount,,VLOOKUP(PaymentsDue,Mapping!$A:$B,2,FALSE)))</f>
        <v/>
      </c>
      <c r="I2745" s="58" t="str">
        <f t="shared" si="255"/>
        <v/>
      </c>
      <c r="J2745" s="12" t="str">
        <f t="shared" si="256"/>
        <v/>
      </c>
      <c r="K2745" s="78" t="str">
        <f t="shared" si="257"/>
        <v/>
      </c>
    </row>
    <row r="2746" spans="1:11" x14ac:dyDescent="0.2">
      <c r="A2746" s="12" t="str">
        <f>IFERROR(IF(A2745+1&lt;=Duration*VLOOKUP(PaymentFrqcy,Mapping!A:B,2,FALSE),A2745+1,""),"")</f>
        <v/>
      </c>
      <c r="B2746" s="58" t="str">
        <f t="shared" si="258"/>
        <v/>
      </c>
      <c r="C2746" s="59" t="str">
        <f t="shared" si="253"/>
        <v/>
      </c>
      <c r="D2746" s="60" t="str">
        <f t="shared" si="254"/>
        <v/>
      </c>
      <c r="E2746" s="61" t="str">
        <f>IF(A2746="","",InterestRate/VLOOKUP(PaymentFrqcy,Mapping!$A:$B,2,FALSE))</f>
        <v/>
      </c>
      <c r="F2746" s="62" t="str">
        <f>IF(A2746="","",PMT(E2746,Duration*VLOOKUP(PaymentFrqcy,Mapping!A:B,2,FALSE),LoanAmount,,VLOOKUP(PaymentsDue,Mapping!$A:$B,2,FALSE)))</f>
        <v/>
      </c>
      <c r="G2746" s="62" t="str">
        <f>IF(A2746="","",PPMT(E2746,A2746,Duration*VLOOKUP(PaymentFrqcy,Mapping!A:B,2,FALSE),LoanAmount,,VLOOKUP(PaymentsDue,Mapping!$A:$B,2,FALSE)))</f>
        <v/>
      </c>
      <c r="H2746" s="62" t="str">
        <f>IF(A2746="","",IPMT(E2746,A2746,Duration*VLOOKUP(PaymentFrqcy,Mapping!$A:$B,2,FALSE),LoanAmount,,VLOOKUP(PaymentsDue,Mapping!$A:$B,2,FALSE)))</f>
        <v/>
      </c>
      <c r="I2746" s="58" t="str">
        <f t="shared" si="255"/>
        <v/>
      </c>
      <c r="J2746" s="12" t="str">
        <f t="shared" si="256"/>
        <v/>
      </c>
      <c r="K2746" s="78" t="str">
        <f t="shared" si="257"/>
        <v/>
      </c>
    </row>
    <row r="2747" spans="1:11" x14ac:dyDescent="0.2">
      <c r="A2747" s="12" t="str">
        <f>IFERROR(IF(A2746+1&lt;=Duration*VLOOKUP(PaymentFrqcy,Mapping!A:B,2,FALSE),A2746+1,""),"")</f>
        <v/>
      </c>
      <c r="B2747" s="58" t="str">
        <f t="shared" si="258"/>
        <v/>
      </c>
      <c r="C2747" s="59" t="str">
        <f t="shared" si="253"/>
        <v/>
      </c>
      <c r="D2747" s="60" t="str">
        <f t="shared" si="254"/>
        <v/>
      </c>
      <c r="E2747" s="61" t="str">
        <f>IF(A2747="","",InterestRate/VLOOKUP(PaymentFrqcy,Mapping!$A:$B,2,FALSE))</f>
        <v/>
      </c>
      <c r="F2747" s="62" t="str">
        <f>IF(A2747="","",PMT(E2747,Duration*VLOOKUP(PaymentFrqcy,Mapping!A:B,2,FALSE),LoanAmount,,VLOOKUP(PaymentsDue,Mapping!$A:$B,2,FALSE)))</f>
        <v/>
      </c>
      <c r="G2747" s="62" t="str">
        <f>IF(A2747="","",PPMT(E2747,A2747,Duration*VLOOKUP(PaymentFrqcy,Mapping!A:B,2,FALSE),LoanAmount,,VLOOKUP(PaymentsDue,Mapping!$A:$B,2,FALSE)))</f>
        <v/>
      </c>
      <c r="H2747" s="62" t="str">
        <f>IF(A2747="","",IPMT(E2747,A2747,Duration*VLOOKUP(PaymentFrqcy,Mapping!$A:$B,2,FALSE),LoanAmount,,VLOOKUP(PaymentsDue,Mapping!$A:$B,2,FALSE)))</f>
        <v/>
      </c>
      <c r="I2747" s="58" t="str">
        <f t="shared" si="255"/>
        <v/>
      </c>
      <c r="J2747" s="12" t="str">
        <f t="shared" si="256"/>
        <v/>
      </c>
      <c r="K2747" s="78" t="str">
        <f t="shared" si="257"/>
        <v/>
      </c>
    </row>
    <row r="2748" spans="1:11" x14ac:dyDescent="0.2">
      <c r="A2748" s="12" t="str">
        <f>IFERROR(IF(A2747+1&lt;=Duration*VLOOKUP(PaymentFrqcy,Mapping!A:B,2,FALSE),A2747+1,""),"")</f>
        <v/>
      </c>
      <c r="B2748" s="58" t="str">
        <f t="shared" si="258"/>
        <v/>
      </c>
      <c r="C2748" s="59" t="str">
        <f t="shared" si="253"/>
        <v/>
      </c>
      <c r="D2748" s="60" t="str">
        <f t="shared" si="254"/>
        <v/>
      </c>
      <c r="E2748" s="61" t="str">
        <f>IF(A2748="","",InterestRate/VLOOKUP(PaymentFrqcy,Mapping!$A:$B,2,FALSE))</f>
        <v/>
      </c>
      <c r="F2748" s="62" t="str">
        <f>IF(A2748="","",PMT(E2748,Duration*VLOOKUP(PaymentFrqcy,Mapping!A:B,2,FALSE),LoanAmount,,VLOOKUP(PaymentsDue,Mapping!$A:$B,2,FALSE)))</f>
        <v/>
      </c>
      <c r="G2748" s="62" t="str">
        <f>IF(A2748="","",PPMT(E2748,A2748,Duration*VLOOKUP(PaymentFrqcy,Mapping!A:B,2,FALSE),LoanAmount,,VLOOKUP(PaymentsDue,Mapping!$A:$B,2,FALSE)))</f>
        <v/>
      </c>
      <c r="H2748" s="62" t="str">
        <f>IF(A2748="","",IPMT(E2748,A2748,Duration*VLOOKUP(PaymentFrqcy,Mapping!$A:$B,2,FALSE),LoanAmount,,VLOOKUP(PaymentsDue,Mapping!$A:$B,2,FALSE)))</f>
        <v/>
      </c>
      <c r="I2748" s="58" t="str">
        <f t="shared" si="255"/>
        <v/>
      </c>
      <c r="J2748" s="12" t="str">
        <f t="shared" si="256"/>
        <v/>
      </c>
      <c r="K2748" s="78" t="str">
        <f t="shared" si="257"/>
        <v/>
      </c>
    </row>
    <row r="2749" spans="1:11" x14ac:dyDescent="0.2">
      <c r="A2749" s="12" t="str">
        <f>IFERROR(IF(A2748+1&lt;=Duration*VLOOKUP(PaymentFrqcy,Mapping!A:B,2,FALSE),A2748+1,""),"")</f>
        <v/>
      </c>
      <c r="B2749" s="58" t="str">
        <f t="shared" si="258"/>
        <v/>
      </c>
      <c r="C2749" s="59" t="str">
        <f t="shared" si="253"/>
        <v/>
      </c>
      <c r="D2749" s="60" t="str">
        <f t="shared" si="254"/>
        <v/>
      </c>
      <c r="E2749" s="61" t="str">
        <f>IF(A2749="","",InterestRate/VLOOKUP(PaymentFrqcy,Mapping!$A:$B,2,FALSE))</f>
        <v/>
      </c>
      <c r="F2749" s="62" t="str">
        <f>IF(A2749="","",PMT(E2749,Duration*VLOOKUP(PaymentFrqcy,Mapping!A:B,2,FALSE),LoanAmount,,VLOOKUP(PaymentsDue,Mapping!$A:$B,2,FALSE)))</f>
        <v/>
      </c>
      <c r="G2749" s="62" t="str">
        <f>IF(A2749="","",PPMT(E2749,A2749,Duration*VLOOKUP(PaymentFrqcy,Mapping!A:B,2,FALSE),LoanAmount,,VLOOKUP(PaymentsDue,Mapping!$A:$B,2,FALSE)))</f>
        <v/>
      </c>
      <c r="H2749" s="62" t="str">
        <f>IF(A2749="","",IPMT(E2749,A2749,Duration*VLOOKUP(PaymentFrqcy,Mapping!$A:$B,2,FALSE),LoanAmount,,VLOOKUP(PaymentsDue,Mapping!$A:$B,2,FALSE)))</f>
        <v/>
      </c>
      <c r="I2749" s="58" t="str">
        <f t="shared" si="255"/>
        <v/>
      </c>
      <c r="J2749" s="12" t="str">
        <f t="shared" si="256"/>
        <v/>
      </c>
      <c r="K2749" s="78" t="str">
        <f t="shared" si="257"/>
        <v/>
      </c>
    </row>
    <row r="2750" spans="1:11" x14ac:dyDescent="0.2">
      <c r="A2750" s="12" t="str">
        <f>IFERROR(IF(A2749+1&lt;=Duration*VLOOKUP(PaymentFrqcy,Mapping!A:B,2,FALSE),A2749+1,""),"")</f>
        <v/>
      </c>
      <c r="B2750" s="58" t="str">
        <f t="shared" si="258"/>
        <v/>
      </c>
      <c r="C2750" s="59" t="str">
        <f t="shared" si="253"/>
        <v/>
      </c>
      <c r="D2750" s="60" t="str">
        <f t="shared" si="254"/>
        <v/>
      </c>
      <c r="E2750" s="61" t="str">
        <f>IF(A2750="","",InterestRate/VLOOKUP(PaymentFrqcy,Mapping!$A:$B,2,FALSE))</f>
        <v/>
      </c>
      <c r="F2750" s="62" t="str">
        <f>IF(A2750="","",PMT(E2750,Duration*VLOOKUP(PaymentFrqcy,Mapping!A:B,2,FALSE),LoanAmount,,VLOOKUP(PaymentsDue,Mapping!$A:$B,2,FALSE)))</f>
        <v/>
      </c>
      <c r="G2750" s="62" t="str">
        <f>IF(A2750="","",PPMT(E2750,A2750,Duration*VLOOKUP(PaymentFrqcy,Mapping!A:B,2,FALSE),LoanAmount,,VLOOKUP(PaymentsDue,Mapping!$A:$B,2,FALSE)))</f>
        <v/>
      </c>
      <c r="H2750" s="62" t="str">
        <f>IF(A2750="","",IPMT(E2750,A2750,Duration*VLOOKUP(PaymentFrqcy,Mapping!$A:$B,2,FALSE),LoanAmount,,VLOOKUP(PaymentsDue,Mapping!$A:$B,2,FALSE)))</f>
        <v/>
      </c>
      <c r="I2750" s="58" t="str">
        <f t="shared" si="255"/>
        <v/>
      </c>
      <c r="J2750" s="12" t="str">
        <f t="shared" si="256"/>
        <v/>
      </c>
      <c r="K2750" s="78" t="str">
        <f t="shared" si="257"/>
        <v/>
      </c>
    </row>
    <row r="2751" spans="1:11" x14ac:dyDescent="0.2">
      <c r="A2751" s="12" t="str">
        <f>IFERROR(IF(A2750+1&lt;=Duration*VLOOKUP(PaymentFrqcy,Mapping!A:B,2,FALSE),A2750+1,""),"")</f>
        <v/>
      </c>
      <c r="B2751" s="58" t="str">
        <f t="shared" si="258"/>
        <v/>
      </c>
      <c r="C2751" s="59" t="str">
        <f t="shared" si="253"/>
        <v/>
      </c>
      <c r="D2751" s="60" t="str">
        <f t="shared" si="254"/>
        <v/>
      </c>
      <c r="E2751" s="61" t="str">
        <f>IF(A2751="","",InterestRate/VLOOKUP(PaymentFrqcy,Mapping!$A:$B,2,FALSE))</f>
        <v/>
      </c>
      <c r="F2751" s="62" t="str">
        <f>IF(A2751="","",PMT(E2751,Duration*VLOOKUP(PaymentFrqcy,Mapping!A:B,2,FALSE),LoanAmount,,VLOOKUP(PaymentsDue,Mapping!$A:$B,2,FALSE)))</f>
        <v/>
      </c>
      <c r="G2751" s="62" t="str">
        <f>IF(A2751="","",PPMT(E2751,A2751,Duration*VLOOKUP(PaymentFrqcy,Mapping!A:B,2,FALSE),LoanAmount,,VLOOKUP(PaymentsDue,Mapping!$A:$B,2,FALSE)))</f>
        <v/>
      </c>
      <c r="H2751" s="62" t="str">
        <f>IF(A2751="","",IPMT(E2751,A2751,Duration*VLOOKUP(PaymentFrqcy,Mapping!$A:$B,2,FALSE),LoanAmount,,VLOOKUP(PaymentsDue,Mapping!$A:$B,2,FALSE)))</f>
        <v/>
      </c>
      <c r="I2751" s="58" t="str">
        <f t="shared" si="255"/>
        <v/>
      </c>
      <c r="J2751" s="12" t="str">
        <f t="shared" si="256"/>
        <v/>
      </c>
      <c r="K2751" s="78" t="str">
        <f t="shared" si="257"/>
        <v/>
      </c>
    </row>
    <row r="2752" spans="1:11" x14ac:dyDescent="0.2">
      <c r="A2752" s="12" t="str">
        <f>IFERROR(IF(A2751+1&lt;=Duration*VLOOKUP(PaymentFrqcy,Mapping!A:B,2,FALSE),A2751+1,""),"")</f>
        <v/>
      </c>
      <c r="B2752" s="58" t="str">
        <f t="shared" si="258"/>
        <v/>
      </c>
      <c r="C2752" s="59" t="str">
        <f t="shared" si="253"/>
        <v/>
      </c>
      <c r="D2752" s="60" t="str">
        <f t="shared" si="254"/>
        <v/>
      </c>
      <c r="E2752" s="61" t="str">
        <f>IF(A2752="","",InterestRate/VLOOKUP(PaymentFrqcy,Mapping!$A:$B,2,FALSE))</f>
        <v/>
      </c>
      <c r="F2752" s="62" t="str">
        <f>IF(A2752="","",PMT(E2752,Duration*VLOOKUP(PaymentFrqcy,Mapping!A:B,2,FALSE),LoanAmount,,VLOOKUP(PaymentsDue,Mapping!$A:$B,2,FALSE)))</f>
        <v/>
      </c>
      <c r="G2752" s="62" t="str">
        <f>IF(A2752="","",PPMT(E2752,A2752,Duration*VLOOKUP(PaymentFrqcy,Mapping!A:B,2,FALSE),LoanAmount,,VLOOKUP(PaymentsDue,Mapping!$A:$B,2,FALSE)))</f>
        <v/>
      </c>
      <c r="H2752" s="62" t="str">
        <f>IF(A2752="","",IPMT(E2752,A2752,Duration*VLOOKUP(PaymentFrqcy,Mapping!$A:$B,2,FALSE),LoanAmount,,VLOOKUP(PaymentsDue,Mapping!$A:$B,2,FALSE)))</f>
        <v/>
      </c>
      <c r="I2752" s="58" t="str">
        <f t="shared" si="255"/>
        <v/>
      </c>
      <c r="J2752" s="12" t="str">
        <f t="shared" si="256"/>
        <v/>
      </c>
      <c r="K2752" s="78" t="str">
        <f t="shared" si="257"/>
        <v/>
      </c>
    </row>
    <row r="2753" spans="1:11" x14ac:dyDescent="0.2">
      <c r="A2753" s="12" t="str">
        <f>IFERROR(IF(A2752+1&lt;=Duration*VLOOKUP(PaymentFrqcy,Mapping!A:B,2,FALSE),A2752+1,""),"")</f>
        <v/>
      </c>
      <c r="B2753" s="58" t="str">
        <f t="shared" si="258"/>
        <v/>
      </c>
      <c r="C2753" s="59" t="str">
        <f t="shared" si="253"/>
        <v/>
      </c>
      <c r="D2753" s="60" t="str">
        <f t="shared" si="254"/>
        <v/>
      </c>
      <c r="E2753" s="61" t="str">
        <f>IF(A2753="","",InterestRate/VLOOKUP(PaymentFrqcy,Mapping!$A:$B,2,FALSE))</f>
        <v/>
      </c>
      <c r="F2753" s="62" t="str">
        <f>IF(A2753="","",PMT(E2753,Duration*VLOOKUP(PaymentFrqcy,Mapping!A:B,2,FALSE),LoanAmount,,VLOOKUP(PaymentsDue,Mapping!$A:$B,2,FALSE)))</f>
        <v/>
      </c>
      <c r="G2753" s="62" t="str">
        <f>IF(A2753="","",PPMT(E2753,A2753,Duration*VLOOKUP(PaymentFrqcy,Mapping!A:B,2,FALSE),LoanAmount,,VLOOKUP(PaymentsDue,Mapping!$A:$B,2,FALSE)))</f>
        <v/>
      </c>
      <c r="H2753" s="62" t="str">
        <f>IF(A2753="","",IPMT(E2753,A2753,Duration*VLOOKUP(PaymentFrqcy,Mapping!$A:$B,2,FALSE),LoanAmount,,VLOOKUP(PaymentsDue,Mapping!$A:$B,2,FALSE)))</f>
        <v/>
      </c>
      <c r="I2753" s="58" t="str">
        <f t="shared" si="255"/>
        <v/>
      </c>
      <c r="J2753" s="12" t="str">
        <f t="shared" si="256"/>
        <v/>
      </c>
      <c r="K2753" s="78" t="str">
        <f t="shared" si="257"/>
        <v/>
      </c>
    </row>
    <row r="2754" spans="1:11" x14ac:dyDescent="0.2">
      <c r="A2754" s="12" t="str">
        <f>IFERROR(IF(A2753+1&lt;=Duration*VLOOKUP(PaymentFrqcy,Mapping!A:B,2,FALSE),A2753+1,""),"")</f>
        <v/>
      </c>
      <c r="B2754" s="58" t="str">
        <f t="shared" si="258"/>
        <v/>
      </c>
      <c r="C2754" s="59" t="str">
        <f t="shared" si="253"/>
        <v/>
      </c>
      <c r="D2754" s="60" t="str">
        <f t="shared" si="254"/>
        <v/>
      </c>
      <c r="E2754" s="61" t="str">
        <f>IF(A2754="","",InterestRate/VLOOKUP(PaymentFrqcy,Mapping!$A:$B,2,FALSE))</f>
        <v/>
      </c>
      <c r="F2754" s="62" t="str">
        <f>IF(A2754="","",PMT(E2754,Duration*VLOOKUP(PaymentFrqcy,Mapping!A:B,2,FALSE),LoanAmount,,VLOOKUP(PaymentsDue,Mapping!$A:$B,2,FALSE)))</f>
        <v/>
      </c>
      <c r="G2754" s="62" t="str">
        <f>IF(A2754="","",PPMT(E2754,A2754,Duration*VLOOKUP(PaymentFrqcy,Mapping!A:B,2,FALSE),LoanAmount,,VLOOKUP(PaymentsDue,Mapping!$A:$B,2,FALSE)))</f>
        <v/>
      </c>
      <c r="H2754" s="62" t="str">
        <f>IF(A2754="","",IPMT(E2754,A2754,Duration*VLOOKUP(PaymentFrqcy,Mapping!$A:$B,2,FALSE),LoanAmount,,VLOOKUP(PaymentsDue,Mapping!$A:$B,2,FALSE)))</f>
        <v/>
      </c>
      <c r="I2754" s="58" t="str">
        <f t="shared" si="255"/>
        <v/>
      </c>
      <c r="J2754" s="12" t="str">
        <f t="shared" si="256"/>
        <v/>
      </c>
      <c r="K2754" s="78" t="str">
        <f t="shared" si="257"/>
        <v/>
      </c>
    </row>
    <row r="2755" spans="1:11" x14ac:dyDescent="0.2">
      <c r="A2755" s="12" t="str">
        <f>IFERROR(IF(A2754+1&lt;=Duration*VLOOKUP(PaymentFrqcy,Mapping!A:B,2,FALSE),A2754+1,""),"")</f>
        <v/>
      </c>
      <c r="B2755" s="58" t="str">
        <f t="shared" si="258"/>
        <v/>
      </c>
      <c r="C2755" s="59" t="str">
        <f t="shared" si="253"/>
        <v/>
      </c>
      <c r="D2755" s="60" t="str">
        <f t="shared" si="254"/>
        <v/>
      </c>
      <c r="E2755" s="61" t="str">
        <f>IF(A2755="","",InterestRate/VLOOKUP(PaymentFrqcy,Mapping!$A:$B,2,FALSE))</f>
        <v/>
      </c>
      <c r="F2755" s="62" t="str">
        <f>IF(A2755="","",PMT(E2755,Duration*VLOOKUP(PaymentFrqcy,Mapping!A:B,2,FALSE),LoanAmount,,VLOOKUP(PaymentsDue,Mapping!$A:$B,2,FALSE)))</f>
        <v/>
      </c>
      <c r="G2755" s="62" t="str">
        <f>IF(A2755="","",PPMT(E2755,A2755,Duration*VLOOKUP(PaymentFrqcy,Mapping!A:B,2,FALSE),LoanAmount,,VLOOKUP(PaymentsDue,Mapping!$A:$B,2,FALSE)))</f>
        <v/>
      </c>
      <c r="H2755" s="62" t="str">
        <f>IF(A2755="","",IPMT(E2755,A2755,Duration*VLOOKUP(PaymentFrqcy,Mapping!$A:$B,2,FALSE),LoanAmount,,VLOOKUP(PaymentsDue,Mapping!$A:$B,2,FALSE)))</f>
        <v/>
      </c>
      <c r="I2755" s="58" t="str">
        <f t="shared" si="255"/>
        <v/>
      </c>
      <c r="J2755" s="12" t="str">
        <f t="shared" si="256"/>
        <v/>
      </c>
      <c r="K2755" s="78" t="str">
        <f t="shared" si="257"/>
        <v/>
      </c>
    </row>
    <row r="2756" spans="1:11" x14ac:dyDescent="0.2">
      <c r="A2756" s="12" t="str">
        <f>IFERROR(IF(A2755+1&lt;=Duration*VLOOKUP(PaymentFrqcy,Mapping!A:B,2,FALSE),A2755+1,""),"")</f>
        <v/>
      </c>
      <c r="B2756" s="58" t="str">
        <f t="shared" si="258"/>
        <v/>
      </c>
      <c r="C2756" s="59" t="str">
        <f t="shared" si="253"/>
        <v/>
      </c>
      <c r="D2756" s="60" t="str">
        <f t="shared" si="254"/>
        <v/>
      </c>
      <c r="E2756" s="61" t="str">
        <f>IF(A2756="","",InterestRate/VLOOKUP(PaymentFrqcy,Mapping!$A:$B,2,FALSE))</f>
        <v/>
      </c>
      <c r="F2756" s="62" t="str">
        <f>IF(A2756="","",PMT(E2756,Duration*VLOOKUP(PaymentFrqcy,Mapping!A:B,2,FALSE),LoanAmount,,VLOOKUP(PaymentsDue,Mapping!$A:$B,2,FALSE)))</f>
        <v/>
      </c>
      <c r="G2756" s="62" t="str">
        <f>IF(A2756="","",PPMT(E2756,A2756,Duration*VLOOKUP(PaymentFrqcy,Mapping!A:B,2,FALSE),LoanAmount,,VLOOKUP(PaymentsDue,Mapping!$A:$B,2,FALSE)))</f>
        <v/>
      </c>
      <c r="H2756" s="62" t="str">
        <f>IF(A2756="","",IPMT(E2756,A2756,Duration*VLOOKUP(PaymentFrqcy,Mapping!$A:$B,2,FALSE),LoanAmount,,VLOOKUP(PaymentsDue,Mapping!$A:$B,2,FALSE)))</f>
        <v/>
      </c>
      <c r="I2756" s="58" t="str">
        <f t="shared" si="255"/>
        <v/>
      </c>
      <c r="J2756" s="12" t="str">
        <f t="shared" si="256"/>
        <v/>
      </c>
      <c r="K2756" s="78" t="str">
        <f t="shared" si="257"/>
        <v/>
      </c>
    </row>
    <row r="2757" spans="1:11" x14ac:dyDescent="0.2">
      <c r="A2757" s="12" t="str">
        <f>IFERROR(IF(A2756+1&lt;=Duration*VLOOKUP(PaymentFrqcy,Mapping!A:B,2,FALSE),A2756+1,""),"")</f>
        <v/>
      </c>
      <c r="B2757" s="58" t="str">
        <f t="shared" si="258"/>
        <v/>
      </c>
      <c r="C2757" s="59" t="str">
        <f t="shared" si="253"/>
        <v/>
      </c>
      <c r="D2757" s="60" t="str">
        <f t="shared" si="254"/>
        <v/>
      </c>
      <c r="E2757" s="61" t="str">
        <f>IF(A2757="","",InterestRate/VLOOKUP(PaymentFrqcy,Mapping!$A:$B,2,FALSE))</f>
        <v/>
      </c>
      <c r="F2757" s="62" t="str">
        <f>IF(A2757="","",PMT(E2757,Duration*VLOOKUP(PaymentFrqcy,Mapping!A:B,2,FALSE),LoanAmount,,VLOOKUP(PaymentsDue,Mapping!$A:$B,2,FALSE)))</f>
        <v/>
      </c>
      <c r="G2757" s="62" t="str">
        <f>IF(A2757="","",PPMT(E2757,A2757,Duration*VLOOKUP(PaymentFrqcy,Mapping!A:B,2,FALSE),LoanAmount,,VLOOKUP(PaymentsDue,Mapping!$A:$B,2,FALSE)))</f>
        <v/>
      </c>
      <c r="H2757" s="62" t="str">
        <f>IF(A2757="","",IPMT(E2757,A2757,Duration*VLOOKUP(PaymentFrqcy,Mapping!$A:$B,2,FALSE),LoanAmount,,VLOOKUP(PaymentsDue,Mapping!$A:$B,2,FALSE)))</f>
        <v/>
      </c>
      <c r="I2757" s="58" t="str">
        <f t="shared" si="255"/>
        <v/>
      </c>
      <c r="J2757" s="12" t="str">
        <f t="shared" si="256"/>
        <v/>
      </c>
      <c r="K2757" s="78" t="str">
        <f t="shared" si="257"/>
        <v/>
      </c>
    </row>
    <row r="2758" spans="1:11" x14ac:dyDescent="0.2">
      <c r="A2758" s="12" t="str">
        <f>IFERROR(IF(A2757+1&lt;=Duration*VLOOKUP(PaymentFrqcy,Mapping!A:B,2,FALSE),A2757+1,""),"")</f>
        <v/>
      </c>
      <c r="B2758" s="58" t="str">
        <f t="shared" si="258"/>
        <v/>
      </c>
      <c r="C2758" s="59" t="str">
        <f t="shared" si="253"/>
        <v/>
      </c>
      <c r="D2758" s="60" t="str">
        <f t="shared" si="254"/>
        <v/>
      </c>
      <c r="E2758" s="61" t="str">
        <f>IF(A2758="","",InterestRate/VLOOKUP(PaymentFrqcy,Mapping!$A:$B,2,FALSE))</f>
        <v/>
      </c>
      <c r="F2758" s="62" t="str">
        <f>IF(A2758="","",PMT(E2758,Duration*VLOOKUP(PaymentFrqcy,Mapping!A:B,2,FALSE),LoanAmount,,VLOOKUP(PaymentsDue,Mapping!$A:$B,2,FALSE)))</f>
        <v/>
      </c>
      <c r="G2758" s="62" t="str">
        <f>IF(A2758="","",PPMT(E2758,A2758,Duration*VLOOKUP(PaymentFrqcy,Mapping!A:B,2,FALSE),LoanAmount,,VLOOKUP(PaymentsDue,Mapping!$A:$B,2,FALSE)))</f>
        <v/>
      </c>
      <c r="H2758" s="62" t="str">
        <f>IF(A2758="","",IPMT(E2758,A2758,Duration*VLOOKUP(PaymentFrqcy,Mapping!$A:$B,2,FALSE),LoanAmount,,VLOOKUP(PaymentsDue,Mapping!$A:$B,2,FALSE)))</f>
        <v/>
      </c>
      <c r="I2758" s="58" t="str">
        <f t="shared" si="255"/>
        <v/>
      </c>
      <c r="J2758" s="12" t="str">
        <f t="shared" si="256"/>
        <v/>
      </c>
      <c r="K2758" s="78" t="str">
        <f t="shared" si="257"/>
        <v/>
      </c>
    </row>
    <row r="2759" spans="1:11" x14ac:dyDescent="0.2">
      <c r="A2759" s="12" t="str">
        <f>IFERROR(IF(A2758+1&lt;=Duration*VLOOKUP(PaymentFrqcy,Mapping!A:B,2,FALSE),A2758+1,""),"")</f>
        <v/>
      </c>
      <c r="B2759" s="58" t="str">
        <f t="shared" si="258"/>
        <v/>
      </c>
      <c r="C2759" s="59" t="str">
        <f t="shared" si="253"/>
        <v/>
      </c>
      <c r="D2759" s="60" t="str">
        <f t="shared" si="254"/>
        <v/>
      </c>
      <c r="E2759" s="61" t="str">
        <f>IF(A2759="","",InterestRate/VLOOKUP(PaymentFrqcy,Mapping!$A:$B,2,FALSE))</f>
        <v/>
      </c>
      <c r="F2759" s="62" t="str">
        <f>IF(A2759="","",PMT(E2759,Duration*VLOOKUP(PaymentFrqcy,Mapping!A:B,2,FALSE),LoanAmount,,VLOOKUP(PaymentsDue,Mapping!$A:$B,2,FALSE)))</f>
        <v/>
      </c>
      <c r="G2759" s="62" t="str">
        <f>IF(A2759="","",PPMT(E2759,A2759,Duration*VLOOKUP(PaymentFrqcy,Mapping!A:B,2,FALSE),LoanAmount,,VLOOKUP(PaymentsDue,Mapping!$A:$B,2,FALSE)))</f>
        <v/>
      </c>
      <c r="H2759" s="62" t="str">
        <f>IF(A2759="","",IPMT(E2759,A2759,Duration*VLOOKUP(PaymentFrqcy,Mapping!$A:$B,2,FALSE),LoanAmount,,VLOOKUP(PaymentsDue,Mapping!$A:$B,2,FALSE)))</f>
        <v/>
      </c>
      <c r="I2759" s="58" t="str">
        <f t="shared" si="255"/>
        <v/>
      </c>
      <c r="J2759" s="12" t="str">
        <f t="shared" si="256"/>
        <v/>
      </c>
      <c r="K2759" s="78" t="str">
        <f t="shared" si="257"/>
        <v/>
      </c>
    </row>
    <row r="2760" spans="1:11" x14ac:dyDescent="0.2">
      <c r="A2760" s="12" t="str">
        <f>IFERROR(IF(A2759+1&lt;=Duration*VLOOKUP(PaymentFrqcy,Mapping!A:B,2,FALSE),A2759+1,""),"")</f>
        <v/>
      </c>
      <c r="B2760" s="58" t="str">
        <f t="shared" si="258"/>
        <v/>
      </c>
      <c r="C2760" s="59" t="str">
        <f t="shared" si="253"/>
        <v/>
      </c>
      <c r="D2760" s="60" t="str">
        <f t="shared" si="254"/>
        <v/>
      </c>
      <c r="E2760" s="61" t="str">
        <f>IF(A2760="","",InterestRate/VLOOKUP(PaymentFrqcy,Mapping!$A:$B,2,FALSE))</f>
        <v/>
      </c>
      <c r="F2760" s="62" t="str">
        <f>IF(A2760="","",PMT(E2760,Duration*VLOOKUP(PaymentFrqcy,Mapping!A:B,2,FALSE),LoanAmount,,VLOOKUP(PaymentsDue,Mapping!$A:$B,2,FALSE)))</f>
        <v/>
      </c>
      <c r="G2760" s="62" t="str">
        <f>IF(A2760="","",PPMT(E2760,A2760,Duration*VLOOKUP(PaymentFrqcy,Mapping!A:B,2,FALSE),LoanAmount,,VLOOKUP(PaymentsDue,Mapping!$A:$B,2,FALSE)))</f>
        <v/>
      </c>
      <c r="H2760" s="62" t="str">
        <f>IF(A2760="","",IPMT(E2760,A2760,Duration*VLOOKUP(PaymentFrqcy,Mapping!$A:$B,2,FALSE),LoanAmount,,VLOOKUP(PaymentsDue,Mapping!$A:$B,2,FALSE)))</f>
        <v/>
      </c>
      <c r="I2760" s="58" t="str">
        <f t="shared" si="255"/>
        <v/>
      </c>
      <c r="J2760" s="12" t="str">
        <f t="shared" si="256"/>
        <v/>
      </c>
      <c r="K2760" s="78" t="str">
        <f t="shared" si="257"/>
        <v/>
      </c>
    </row>
    <row r="2761" spans="1:11" x14ac:dyDescent="0.2">
      <c r="A2761" s="12" t="str">
        <f>IFERROR(IF(A2760+1&lt;=Duration*VLOOKUP(PaymentFrqcy,Mapping!A:B,2,FALSE),A2760+1,""),"")</f>
        <v/>
      </c>
      <c r="B2761" s="58" t="str">
        <f t="shared" si="258"/>
        <v/>
      </c>
      <c r="C2761" s="59" t="str">
        <f t="shared" si="253"/>
        <v/>
      </c>
      <c r="D2761" s="60" t="str">
        <f t="shared" si="254"/>
        <v/>
      </c>
      <c r="E2761" s="61" t="str">
        <f>IF(A2761="","",InterestRate/VLOOKUP(PaymentFrqcy,Mapping!$A:$B,2,FALSE))</f>
        <v/>
      </c>
      <c r="F2761" s="62" t="str">
        <f>IF(A2761="","",PMT(E2761,Duration*VLOOKUP(PaymentFrqcy,Mapping!A:B,2,FALSE),LoanAmount,,VLOOKUP(PaymentsDue,Mapping!$A:$B,2,FALSE)))</f>
        <v/>
      </c>
      <c r="G2761" s="62" t="str">
        <f>IF(A2761="","",PPMT(E2761,A2761,Duration*VLOOKUP(PaymentFrqcy,Mapping!A:B,2,FALSE),LoanAmount,,VLOOKUP(PaymentsDue,Mapping!$A:$B,2,FALSE)))</f>
        <v/>
      </c>
      <c r="H2761" s="62" t="str">
        <f>IF(A2761="","",IPMT(E2761,A2761,Duration*VLOOKUP(PaymentFrqcy,Mapping!$A:$B,2,FALSE),LoanAmount,,VLOOKUP(PaymentsDue,Mapping!$A:$B,2,FALSE)))</f>
        <v/>
      </c>
      <c r="I2761" s="58" t="str">
        <f t="shared" si="255"/>
        <v/>
      </c>
      <c r="J2761" s="12" t="str">
        <f t="shared" si="256"/>
        <v/>
      </c>
      <c r="K2761" s="78" t="str">
        <f t="shared" si="257"/>
        <v/>
      </c>
    </row>
    <row r="2762" spans="1:11" x14ac:dyDescent="0.2">
      <c r="A2762" s="12" t="str">
        <f>IFERROR(IF(A2761+1&lt;=Duration*VLOOKUP(PaymentFrqcy,Mapping!A:B,2,FALSE),A2761+1,""),"")</f>
        <v/>
      </c>
      <c r="B2762" s="58" t="str">
        <f t="shared" si="258"/>
        <v/>
      </c>
      <c r="C2762" s="59" t="str">
        <f t="shared" si="253"/>
        <v/>
      </c>
      <c r="D2762" s="60" t="str">
        <f t="shared" si="254"/>
        <v/>
      </c>
      <c r="E2762" s="61" t="str">
        <f>IF(A2762="","",InterestRate/VLOOKUP(PaymentFrqcy,Mapping!$A:$B,2,FALSE))</f>
        <v/>
      </c>
      <c r="F2762" s="62" t="str">
        <f>IF(A2762="","",PMT(E2762,Duration*VLOOKUP(PaymentFrqcy,Mapping!A:B,2,FALSE),LoanAmount,,VLOOKUP(PaymentsDue,Mapping!$A:$B,2,FALSE)))</f>
        <v/>
      </c>
      <c r="G2762" s="62" t="str">
        <f>IF(A2762="","",PPMT(E2762,A2762,Duration*VLOOKUP(PaymentFrqcy,Mapping!A:B,2,FALSE),LoanAmount,,VLOOKUP(PaymentsDue,Mapping!$A:$B,2,FALSE)))</f>
        <v/>
      </c>
      <c r="H2762" s="62" t="str">
        <f>IF(A2762="","",IPMT(E2762,A2762,Duration*VLOOKUP(PaymentFrqcy,Mapping!$A:$B,2,FALSE),LoanAmount,,VLOOKUP(PaymentsDue,Mapping!$A:$B,2,FALSE)))</f>
        <v/>
      </c>
      <c r="I2762" s="58" t="str">
        <f t="shared" si="255"/>
        <v/>
      </c>
      <c r="J2762" s="12" t="str">
        <f t="shared" si="256"/>
        <v/>
      </c>
      <c r="K2762" s="78" t="str">
        <f t="shared" si="257"/>
        <v/>
      </c>
    </row>
    <row r="2763" spans="1:11" x14ac:dyDescent="0.2">
      <c r="A2763" s="12" t="str">
        <f>IFERROR(IF(A2762+1&lt;=Duration*VLOOKUP(PaymentFrqcy,Mapping!A:B,2,FALSE),A2762+1,""),"")</f>
        <v/>
      </c>
      <c r="B2763" s="58" t="str">
        <f t="shared" si="258"/>
        <v/>
      </c>
      <c r="C2763" s="59" t="str">
        <f t="shared" si="253"/>
        <v/>
      </c>
      <c r="D2763" s="60" t="str">
        <f t="shared" si="254"/>
        <v/>
      </c>
      <c r="E2763" s="61" t="str">
        <f>IF(A2763="","",InterestRate/VLOOKUP(PaymentFrqcy,Mapping!$A:$B,2,FALSE))</f>
        <v/>
      </c>
      <c r="F2763" s="62" t="str">
        <f>IF(A2763="","",PMT(E2763,Duration*VLOOKUP(PaymentFrqcy,Mapping!A:B,2,FALSE),LoanAmount,,VLOOKUP(PaymentsDue,Mapping!$A:$B,2,FALSE)))</f>
        <v/>
      </c>
      <c r="G2763" s="62" t="str">
        <f>IF(A2763="","",PPMT(E2763,A2763,Duration*VLOOKUP(PaymentFrqcy,Mapping!A:B,2,FALSE),LoanAmount,,VLOOKUP(PaymentsDue,Mapping!$A:$B,2,FALSE)))</f>
        <v/>
      </c>
      <c r="H2763" s="62" t="str">
        <f>IF(A2763="","",IPMT(E2763,A2763,Duration*VLOOKUP(PaymentFrqcy,Mapping!$A:$B,2,FALSE),LoanAmount,,VLOOKUP(PaymentsDue,Mapping!$A:$B,2,FALSE)))</f>
        <v/>
      </c>
      <c r="I2763" s="58" t="str">
        <f t="shared" si="255"/>
        <v/>
      </c>
      <c r="J2763" s="12" t="str">
        <f t="shared" si="256"/>
        <v/>
      </c>
      <c r="K2763" s="78" t="str">
        <f t="shared" si="257"/>
        <v/>
      </c>
    </row>
    <row r="2764" spans="1:11" x14ac:dyDescent="0.2">
      <c r="A2764" s="12" t="str">
        <f>IFERROR(IF(A2763+1&lt;=Duration*VLOOKUP(PaymentFrqcy,Mapping!A:B,2,FALSE),A2763+1,""),"")</f>
        <v/>
      </c>
      <c r="B2764" s="58" t="str">
        <f t="shared" si="258"/>
        <v/>
      </c>
      <c r="C2764" s="59" t="str">
        <f t="shared" si="253"/>
        <v/>
      </c>
      <c r="D2764" s="60" t="str">
        <f t="shared" si="254"/>
        <v/>
      </c>
      <c r="E2764" s="61" t="str">
        <f>IF(A2764="","",InterestRate/VLOOKUP(PaymentFrqcy,Mapping!$A:$B,2,FALSE))</f>
        <v/>
      </c>
      <c r="F2764" s="62" t="str">
        <f>IF(A2764="","",PMT(E2764,Duration*VLOOKUP(PaymentFrqcy,Mapping!A:B,2,FALSE),LoanAmount,,VLOOKUP(PaymentsDue,Mapping!$A:$B,2,FALSE)))</f>
        <v/>
      </c>
      <c r="G2764" s="62" t="str">
        <f>IF(A2764="","",PPMT(E2764,A2764,Duration*VLOOKUP(PaymentFrqcy,Mapping!A:B,2,FALSE),LoanAmount,,VLOOKUP(PaymentsDue,Mapping!$A:$B,2,FALSE)))</f>
        <v/>
      </c>
      <c r="H2764" s="62" t="str">
        <f>IF(A2764="","",IPMT(E2764,A2764,Duration*VLOOKUP(PaymentFrqcy,Mapping!$A:$B,2,FALSE),LoanAmount,,VLOOKUP(PaymentsDue,Mapping!$A:$B,2,FALSE)))</f>
        <v/>
      </c>
      <c r="I2764" s="58" t="str">
        <f t="shared" si="255"/>
        <v/>
      </c>
      <c r="J2764" s="12" t="str">
        <f t="shared" si="256"/>
        <v/>
      </c>
      <c r="K2764" s="78" t="str">
        <f t="shared" si="257"/>
        <v/>
      </c>
    </row>
    <row r="2765" spans="1:11" x14ac:dyDescent="0.2">
      <c r="A2765" s="12" t="str">
        <f>IFERROR(IF(A2764+1&lt;=Duration*VLOOKUP(PaymentFrqcy,Mapping!A:B,2,FALSE),A2764+1,""),"")</f>
        <v/>
      </c>
      <c r="B2765" s="58" t="str">
        <f t="shared" si="258"/>
        <v/>
      </c>
      <c r="C2765" s="59" t="str">
        <f t="shared" si="253"/>
        <v/>
      </c>
      <c r="D2765" s="60" t="str">
        <f t="shared" si="254"/>
        <v/>
      </c>
      <c r="E2765" s="61" t="str">
        <f>IF(A2765="","",InterestRate/VLOOKUP(PaymentFrqcy,Mapping!$A:$B,2,FALSE))</f>
        <v/>
      </c>
      <c r="F2765" s="62" t="str">
        <f>IF(A2765="","",PMT(E2765,Duration*VLOOKUP(PaymentFrqcy,Mapping!A:B,2,FALSE),LoanAmount,,VLOOKUP(PaymentsDue,Mapping!$A:$B,2,FALSE)))</f>
        <v/>
      </c>
      <c r="G2765" s="62" t="str">
        <f>IF(A2765="","",PPMT(E2765,A2765,Duration*VLOOKUP(PaymentFrqcy,Mapping!A:B,2,FALSE),LoanAmount,,VLOOKUP(PaymentsDue,Mapping!$A:$B,2,FALSE)))</f>
        <v/>
      </c>
      <c r="H2765" s="62" t="str">
        <f>IF(A2765="","",IPMT(E2765,A2765,Duration*VLOOKUP(PaymentFrqcy,Mapping!$A:$B,2,FALSE),LoanAmount,,VLOOKUP(PaymentsDue,Mapping!$A:$B,2,FALSE)))</f>
        <v/>
      </c>
      <c r="I2765" s="58" t="str">
        <f t="shared" si="255"/>
        <v/>
      </c>
      <c r="J2765" s="12" t="str">
        <f t="shared" si="256"/>
        <v/>
      </c>
      <c r="K2765" s="78" t="str">
        <f t="shared" si="257"/>
        <v/>
      </c>
    </row>
    <row r="2766" spans="1:11" x14ac:dyDescent="0.2">
      <c r="A2766" s="12" t="str">
        <f>IFERROR(IF(A2765+1&lt;=Duration*VLOOKUP(PaymentFrqcy,Mapping!A:B,2,FALSE),A2765+1,""),"")</f>
        <v/>
      </c>
      <c r="B2766" s="58" t="str">
        <f t="shared" si="258"/>
        <v/>
      </c>
      <c r="C2766" s="59" t="str">
        <f t="shared" si="253"/>
        <v/>
      </c>
      <c r="D2766" s="60" t="str">
        <f t="shared" si="254"/>
        <v/>
      </c>
      <c r="E2766" s="61" t="str">
        <f>IF(A2766="","",InterestRate/VLOOKUP(PaymentFrqcy,Mapping!$A:$B,2,FALSE))</f>
        <v/>
      </c>
      <c r="F2766" s="62" t="str">
        <f>IF(A2766="","",PMT(E2766,Duration*VLOOKUP(PaymentFrqcy,Mapping!A:B,2,FALSE),LoanAmount,,VLOOKUP(PaymentsDue,Mapping!$A:$B,2,FALSE)))</f>
        <v/>
      </c>
      <c r="G2766" s="62" t="str">
        <f>IF(A2766="","",PPMT(E2766,A2766,Duration*VLOOKUP(PaymentFrqcy,Mapping!A:B,2,FALSE),LoanAmount,,VLOOKUP(PaymentsDue,Mapping!$A:$B,2,FALSE)))</f>
        <v/>
      </c>
      <c r="H2766" s="62" t="str">
        <f>IF(A2766="","",IPMT(E2766,A2766,Duration*VLOOKUP(PaymentFrqcy,Mapping!$A:$B,2,FALSE),LoanAmount,,VLOOKUP(PaymentsDue,Mapping!$A:$B,2,FALSE)))</f>
        <v/>
      </c>
      <c r="I2766" s="58" t="str">
        <f t="shared" si="255"/>
        <v/>
      </c>
      <c r="J2766" s="12" t="str">
        <f t="shared" si="256"/>
        <v/>
      </c>
      <c r="K2766" s="78" t="str">
        <f t="shared" si="257"/>
        <v/>
      </c>
    </row>
    <row r="2767" spans="1:11" x14ac:dyDescent="0.2">
      <c r="A2767" s="12" t="str">
        <f>IFERROR(IF(A2766+1&lt;=Duration*VLOOKUP(PaymentFrqcy,Mapping!A:B,2,FALSE),A2766+1,""),"")</f>
        <v/>
      </c>
      <c r="B2767" s="58" t="str">
        <f t="shared" si="258"/>
        <v/>
      </c>
      <c r="C2767" s="59" t="str">
        <f t="shared" si="253"/>
        <v/>
      </c>
      <c r="D2767" s="60" t="str">
        <f t="shared" si="254"/>
        <v/>
      </c>
      <c r="E2767" s="61" t="str">
        <f>IF(A2767="","",InterestRate/VLOOKUP(PaymentFrqcy,Mapping!$A:$B,2,FALSE))</f>
        <v/>
      </c>
      <c r="F2767" s="62" t="str">
        <f>IF(A2767="","",PMT(E2767,Duration*VLOOKUP(PaymentFrqcy,Mapping!A:B,2,FALSE),LoanAmount,,VLOOKUP(PaymentsDue,Mapping!$A:$B,2,FALSE)))</f>
        <v/>
      </c>
      <c r="G2767" s="62" t="str">
        <f>IF(A2767="","",PPMT(E2767,A2767,Duration*VLOOKUP(PaymentFrqcy,Mapping!A:B,2,FALSE),LoanAmount,,VLOOKUP(PaymentsDue,Mapping!$A:$B,2,FALSE)))</f>
        <v/>
      </c>
      <c r="H2767" s="62" t="str">
        <f>IF(A2767="","",IPMT(E2767,A2767,Duration*VLOOKUP(PaymentFrqcy,Mapping!$A:$B,2,FALSE),LoanAmount,,VLOOKUP(PaymentsDue,Mapping!$A:$B,2,FALSE)))</f>
        <v/>
      </c>
      <c r="I2767" s="58" t="str">
        <f t="shared" si="255"/>
        <v/>
      </c>
      <c r="J2767" s="12" t="str">
        <f t="shared" si="256"/>
        <v/>
      </c>
      <c r="K2767" s="78" t="str">
        <f t="shared" si="257"/>
        <v/>
      </c>
    </row>
    <row r="2768" spans="1:11" x14ac:dyDescent="0.2">
      <c r="A2768" s="12" t="str">
        <f>IFERROR(IF(A2767+1&lt;=Duration*VLOOKUP(PaymentFrqcy,Mapping!A:B,2,FALSE),A2767+1,""),"")</f>
        <v/>
      </c>
      <c r="B2768" s="58" t="str">
        <f t="shared" si="258"/>
        <v/>
      </c>
      <c r="C2768" s="59" t="str">
        <f t="shared" si="253"/>
        <v/>
      </c>
      <c r="D2768" s="60" t="str">
        <f t="shared" si="254"/>
        <v/>
      </c>
      <c r="E2768" s="61" t="str">
        <f>IF(A2768="","",InterestRate/VLOOKUP(PaymentFrqcy,Mapping!$A:$B,2,FALSE))</f>
        <v/>
      </c>
      <c r="F2768" s="62" t="str">
        <f>IF(A2768="","",PMT(E2768,Duration*VLOOKUP(PaymentFrqcy,Mapping!A:B,2,FALSE),LoanAmount,,VLOOKUP(PaymentsDue,Mapping!$A:$B,2,FALSE)))</f>
        <v/>
      </c>
      <c r="G2768" s="62" t="str">
        <f>IF(A2768="","",PPMT(E2768,A2768,Duration*VLOOKUP(PaymentFrqcy,Mapping!A:B,2,FALSE),LoanAmount,,VLOOKUP(PaymentsDue,Mapping!$A:$B,2,FALSE)))</f>
        <v/>
      </c>
      <c r="H2768" s="62" t="str">
        <f>IF(A2768="","",IPMT(E2768,A2768,Duration*VLOOKUP(PaymentFrqcy,Mapping!$A:$B,2,FALSE),LoanAmount,,VLOOKUP(PaymentsDue,Mapping!$A:$B,2,FALSE)))</f>
        <v/>
      </c>
      <c r="I2768" s="58" t="str">
        <f t="shared" si="255"/>
        <v/>
      </c>
      <c r="J2768" s="12" t="str">
        <f t="shared" si="256"/>
        <v/>
      </c>
      <c r="K2768" s="78" t="str">
        <f t="shared" si="257"/>
        <v/>
      </c>
    </row>
    <row r="2769" spans="1:11" x14ac:dyDescent="0.2">
      <c r="A2769" s="12" t="str">
        <f>IFERROR(IF(A2768+1&lt;=Duration*VLOOKUP(PaymentFrqcy,Mapping!A:B,2,FALSE),A2768+1,""),"")</f>
        <v/>
      </c>
      <c r="B2769" s="58" t="str">
        <f t="shared" si="258"/>
        <v/>
      </c>
      <c r="C2769" s="59" t="str">
        <f t="shared" si="253"/>
        <v/>
      </c>
      <c r="D2769" s="60" t="str">
        <f t="shared" si="254"/>
        <v/>
      </c>
      <c r="E2769" s="61" t="str">
        <f>IF(A2769="","",InterestRate/VLOOKUP(PaymentFrqcy,Mapping!$A:$B,2,FALSE))</f>
        <v/>
      </c>
      <c r="F2769" s="62" t="str">
        <f>IF(A2769="","",PMT(E2769,Duration*VLOOKUP(PaymentFrqcy,Mapping!A:B,2,FALSE),LoanAmount,,VLOOKUP(PaymentsDue,Mapping!$A:$B,2,FALSE)))</f>
        <v/>
      </c>
      <c r="G2769" s="62" t="str">
        <f>IF(A2769="","",PPMT(E2769,A2769,Duration*VLOOKUP(PaymentFrqcy,Mapping!A:B,2,FALSE),LoanAmount,,VLOOKUP(PaymentsDue,Mapping!$A:$B,2,FALSE)))</f>
        <v/>
      </c>
      <c r="H2769" s="62" t="str">
        <f>IF(A2769="","",IPMT(E2769,A2769,Duration*VLOOKUP(PaymentFrqcy,Mapping!$A:$B,2,FALSE),LoanAmount,,VLOOKUP(PaymentsDue,Mapping!$A:$B,2,FALSE)))</f>
        <v/>
      </c>
      <c r="I2769" s="58" t="str">
        <f t="shared" si="255"/>
        <v/>
      </c>
      <c r="J2769" s="12" t="str">
        <f t="shared" si="256"/>
        <v/>
      </c>
      <c r="K2769" s="78" t="str">
        <f t="shared" si="257"/>
        <v/>
      </c>
    </row>
    <row r="2770" spans="1:11" x14ac:dyDescent="0.2">
      <c r="A2770" s="12" t="str">
        <f>IFERROR(IF(A2769+1&lt;=Duration*VLOOKUP(PaymentFrqcy,Mapping!A:B,2,FALSE),A2769+1,""),"")</f>
        <v/>
      </c>
      <c r="B2770" s="58" t="str">
        <f t="shared" si="258"/>
        <v/>
      </c>
      <c r="C2770" s="59" t="str">
        <f t="shared" si="253"/>
        <v/>
      </c>
      <c r="D2770" s="60" t="str">
        <f t="shared" si="254"/>
        <v/>
      </c>
      <c r="E2770" s="61" t="str">
        <f>IF(A2770="","",InterestRate/VLOOKUP(PaymentFrqcy,Mapping!$A:$B,2,FALSE))</f>
        <v/>
      </c>
      <c r="F2770" s="62" t="str">
        <f>IF(A2770="","",PMT(E2770,Duration*VLOOKUP(PaymentFrqcy,Mapping!A:B,2,FALSE),LoanAmount,,VLOOKUP(PaymentsDue,Mapping!$A:$B,2,FALSE)))</f>
        <v/>
      </c>
      <c r="G2770" s="62" t="str">
        <f>IF(A2770="","",PPMT(E2770,A2770,Duration*VLOOKUP(PaymentFrqcy,Mapping!A:B,2,FALSE),LoanAmount,,VLOOKUP(PaymentsDue,Mapping!$A:$B,2,FALSE)))</f>
        <v/>
      </c>
      <c r="H2770" s="62" t="str">
        <f>IF(A2770="","",IPMT(E2770,A2770,Duration*VLOOKUP(PaymentFrqcy,Mapping!$A:$B,2,FALSE),LoanAmount,,VLOOKUP(PaymentsDue,Mapping!$A:$B,2,FALSE)))</f>
        <v/>
      </c>
      <c r="I2770" s="58" t="str">
        <f t="shared" si="255"/>
        <v/>
      </c>
      <c r="J2770" s="12" t="str">
        <f t="shared" si="256"/>
        <v/>
      </c>
      <c r="K2770" s="78" t="str">
        <f t="shared" si="257"/>
        <v/>
      </c>
    </row>
    <row r="2771" spans="1:11" x14ac:dyDescent="0.2">
      <c r="A2771" s="12" t="str">
        <f>IFERROR(IF(A2770+1&lt;=Duration*VLOOKUP(PaymentFrqcy,Mapping!A:B,2,FALSE),A2770+1,""),"")</f>
        <v/>
      </c>
      <c r="B2771" s="58" t="str">
        <f t="shared" si="258"/>
        <v/>
      </c>
      <c r="C2771" s="59" t="str">
        <f t="shared" si="253"/>
        <v/>
      </c>
      <c r="D2771" s="60" t="str">
        <f t="shared" si="254"/>
        <v/>
      </c>
      <c r="E2771" s="61" t="str">
        <f>IF(A2771="","",InterestRate/VLOOKUP(PaymentFrqcy,Mapping!$A:$B,2,FALSE))</f>
        <v/>
      </c>
      <c r="F2771" s="62" t="str">
        <f>IF(A2771="","",PMT(E2771,Duration*VLOOKUP(PaymentFrqcy,Mapping!A:B,2,FALSE),LoanAmount,,VLOOKUP(PaymentsDue,Mapping!$A:$B,2,FALSE)))</f>
        <v/>
      </c>
      <c r="G2771" s="62" t="str">
        <f>IF(A2771="","",PPMT(E2771,A2771,Duration*VLOOKUP(PaymentFrqcy,Mapping!A:B,2,FALSE),LoanAmount,,VLOOKUP(PaymentsDue,Mapping!$A:$B,2,FALSE)))</f>
        <v/>
      </c>
      <c r="H2771" s="62" t="str">
        <f>IF(A2771="","",IPMT(E2771,A2771,Duration*VLOOKUP(PaymentFrqcy,Mapping!$A:$B,2,FALSE),LoanAmount,,VLOOKUP(PaymentsDue,Mapping!$A:$B,2,FALSE)))</f>
        <v/>
      </c>
      <c r="I2771" s="58" t="str">
        <f t="shared" si="255"/>
        <v/>
      </c>
      <c r="J2771" s="12" t="str">
        <f t="shared" si="256"/>
        <v/>
      </c>
      <c r="K2771" s="78" t="str">
        <f t="shared" si="257"/>
        <v/>
      </c>
    </row>
    <row r="2772" spans="1:11" x14ac:dyDescent="0.2">
      <c r="A2772" s="12" t="str">
        <f>IFERROR(IF(A2771+1&lt;=Duration*VLOOKUP(PaymentFrqcy,Mapping!A:B,2,FALSE),A2771+1,""),"")</f>
        <v/>
      </c>
      <c r="B2772" s="58" t="str">
        <f t="shared" si="258"/>
        <v/>
      </c>
      <c r="C2772" s="59" t="str">
        <f t="shared" si="253"/>
        <v/>
      </c>
      <c r="D2772" s="60" t="str">
        <f t="shared" si="254"/>
        <v/>
      </c>
      <c r="E2772" s="61" t="str">
        <f>IF(A2772="","",InterestRate/VLOOKUP(PaymentFrqcy,Mapping!$A:$B,2,FALSE))</f>
        <v/>
      </c>
      <c r="F2772" s="62" t="str">
        <f>IF(A2772="","",PMT(E2772,Duration*VLOOKUP(PaymentFrqcy,Mapping!A:B,2,FALSE),LoanAmount,,VLOOKUP(PaymentsDue,Mapping!$A:$B,2,FALSE)))</f>
        <v/>
      </c>
      <c r="G2772" s="62" t="str">
        <f>IF(A2772="","",PPMT(E2772,A2772,Duration*VLOOKUP(PaymentFrqcy,Mapping!A:B,2,FALSE),LoanAmount,,VLOOKUP(PaymentsDue,Mapping!$A:$B,2,FALSE)))</f>
        <v/>
      </c>
      <c r="H2772" s="62" t="str">
        <f>IF(A2772="","",IPMT(E2772,A2772,Duration*VLOOKUP(PaymentFrqcy,Mapping!$A:$B,2,FALSE),LoanAmount,,VLOOKUP(PaymentsDue,Mapping!$A:$B,2,FALSE)))</f>
        <v/>
      </c>
      <c r="I2772" s="58" t="str">
        <f t="shared" si="255"/>
        <v/>
      </c>
      <c r="J2772" s="12" t="str">
        <f t="shared" si="256"/>
        <v/>
      </c>
      <c r="K2772" s="78" t="str">
        <f t="shared" si="257"/>
        <v/>
      </c>
    </row>
    <row r="2773" spans="1:11" x14ac:dyDescent="0.2">
      <c r="A2773" s="12" t="str">
        <f>IFERROR(IF(A2772+1&lt;=Duration*VLOOKUP(PaymentFrqcy,Mapping!A:B,2,FALSE),A2772+1,""),"")</f>
        <v/>
      </c>
      <c r="B2773" s="58" t="str">
        <f t="shared" si="258"/>
        <v/>
      </c>
      <c r="C2773" s="59" t="str">
        <f t="shared" si="253"/>
        <v/>
      </c>
      <c r="D2773" s="60" t="str">
        <f t="shared" si="254"/>
        <v/>
      </c>
      <c r="E2773" s="61" t="str">
        <f>IF(A2773="","",InterestRate/VLOOKUP(PaymentFrqcy,Mapping!$A:$B,2,FALSE))</f>
        <v/>
      </c>
      <c r="F2773" s="62" t="str">
        <f>IF(A2773="","",PMT(E2773,Duration*VLOOKUP(PaymentFrqcy,Mapping!A:B,2,FALSE),LoanAmount,,VLOOKUP(PaymentsDue,Mapping!$A:$B,2,FALSE)))</f>
        <v/>
      </c>
      <c r="G2773" s="62" t="str">
        <f>IF(A2773="","",PPMT(E2773,A2773,Duration*VLOOKUP(PaymentFrqcy,Mapping!A:B,2,FALSE),LoanAmount,,VLOOKUP(PaymentsDue,Mapping!$A:$B,2,FALSE)))</f>
        <v/>
      </c>
      <c r="H2773" s="62" t="str">
        <f>IF(A2773="","",IPMT(E2773,A2773,Duration*VLOOKUP(PaymentFrqcy,Mapping!$A:$B,2,FALSE),LoanAmount,,VLOOKUP(PaymentsDue,Mapping!$A:$B,2,FALSE)))</f>
        <v/>
      </c>
      <c r="I2773" s="58" t="str">
        <f t="shared" si="255"/>
        <v/>
      </c>
      <c r="J2773" s="12" t="str">
        <f t="shared" si="256"/>
        <v/>
      </c>
      <c r="K2773" s="78" t="str">
        <f t="shared" si="257"/>
        <v/>
      </c>
    </row>
    <row r="2774" spans="1:11" x14ac:dyDescent="0.2">
      <c r="A2774" s="12" t="str">
        <f>IFERROR(IF(A2773+1&lt;=Duration*VLOOKUP(PaymentFrqcy,Mapping!A:B,2,FALSE),A2773+1,""),"")</f>
        <v/>
      </c>
      <c r="B2774" s="58" t="str">
        <f t="shared" si="258"/>
        <v/>
      </c>
      <c r="C2774" s="59" t="str">
        <f t="shared" si="253"/>
        <v/>
      </c>
      <c r="D2774" s="60" t="str">
        <f t="shared" si="254"/>
        <v/>
      </c>
      <c r="E2774" s="61" t="str">
        <f>IF(A2774="","",InterestRate/VLOOKUP(PaymentFrqcy,Mapping!$A:$B,2,FALSE))</f>
        <v/>
      </c>
      <c r="F2774" s="62" t="str">
        <f>IF(A2774="","",PMT(E2774,Duration*VLOOKUP(PaymentFrqcy,Mapping!A:B,2,FALSE),LoanAmount,,VLOOKUP(PaymentsDue,Mapping!$A:$B,2,FALSE)))</f>
        <v/>
      </c>
      <c r="G2774" s="62" t="str">
        <f>IF(A2774="","",PPMT(E2774,A2774,Duration*VLOOKUP(PaymentFrqcy,Mapping!A:B,2,FALSE),LoanAmount,,VLOOKUP(PaymentsDue,Mapping!$A:$B,2,FALSE)))</f>
        <v/>
      </c>
      <c r="H2774" s="62" t="str">
        <f>IF(A2774="","",IPMT(E2774,A2774,Duration*VLOOKUP(PaymentFrqcy,Mapping!$A:$B,2,FALSE),LoanAmount,,VLOOKUP(PaymentsDue,Mapping!$A:$B,2,FALSE)))</f>
        <v/>
      </c>
      <c r="I2774" s="58" t="str">
        <f t="shared" si="255"/>
        <v/>
      </c>
      <c r="J2774" s="12" t="str">
        <f t="shared" si="256"/>
        <v/>
      </c>
      <c r="K2774" s="78" t="str">
        <f t="shared" si="257"/>
        <v/>
      </c>
    </row>
    <row r="2775" spans="1:11" x14ac:dyDescent="0.2">
      <c r="A2775" s="12" t="str">
        <f>IFERROR(IF(A2774+1&lt;=Duration*VLOOKUP(PaymentFrqcy,Mapping!A:B,2,FALSE),A2774+1,""),"")</f>
        <v/>
      </c>
      <c r="B2775" s="58" t="str">
        <f t="shared" si="258"/>
        <v/>
      </c>
      <c r="C2775" s="59" t="str">
        <f t="shared" si="253"/>
        <v/>
      </c>
      <c r="D2775" s="60" t="str">
        <f t="shared" si="254"/>
        <v/>
      </c>
      <c r="E2775" s="61" t="str">
        <f>IF(A2775="","",InterestRate/VLOOKUP(PaymentFrqcy,Mapping!$A:$B,2,FALSE))</f>
        <v/>
      </c>
      <c r="F2775" s="62" t="str">
        <f>IF(A2775="","",PMT(E2775,Duration*VLOOKUP(PaymentFrqcy,Mapping!A:B,2,FALSE),LoanAmount,,VLOOKUP(PaymentsDue,Mapping!$A:$B,2,FALSE)))</f>
        <v/>
      </c>
      <c r="G2775" s="62" t="str">
        <f>IF(A2775="","",PPMT(E2775,A2775,Duration*VLOOKUP(PaymentFrqcy,Mapping!A:B,2,FALSE),LoanAmount,,VLOOKUP(PaymentsDue,Mapping!$A:$B,2,FALSE)))</f>
        <v/>
      </c>
      <c r="H2775" s="62" t="str">
        <f>IF(A2775="","",IPMT(E2775,A2775,Duration*VLOOKUP(PaymentFrqcy,Mapping!$A:$B,2,FALSE),LoanAmount,,VLOOKUP(PaymentsDue,Mapping!$A:$B,2,FALSE)))</f>
        <v/>
      </c>
      <c r="I2775" s="58" t="str">
        <f t="shared" si="255"/>
        <v/>
      </c>
      <c r="J2775" s="12" t="str">
        <f t="shared" si="256"/>
        <v/>
      </c>
      <c r="K2775" s="78" t="str">
        <f t="shared" si="257"/>
        <v/>
      </c>
    </row>
    <row r="2776" spans="1:11" x14ac:dyDescent="0.2">
      <c r="A2776" s="12" t="str">
        <f>IFERROR(IF(A2775+1&lt;=Duration*VLOOKUP(PaymentFrqcy,Mapping!A:B,2,FALSE),A2775+1,""),"")</f>
        <v/>
      </c>
      <c r="B2776" s="58" t="str">
        <f t="shared" si="258"/>
        <v/>
      </c>
      <c r="C2776" s="59" t="str">
        <f t="shared" si="253"/>
        <v/>
      </c>
      <c r="D2776" s="60" t="str">
        <f t="shared" si="254"/>
        <v/>
      </c>
      <c r="E2776" s="61" t="str">
        <f>IF(A2776="","",InterestRate/VLOOKUP(PaymentFrqcy,Mapping!$A:$B,2,FALSE))</f>
        <v/>
      </c>
      <c r="F2776" s="62" t="str">
        <f>IF(A2776="","",PMT(E2776,Duration*VLOOKUP(PaymentFrqcy,Mapping!A:B,2,FALSE),LoanAmount,,VLOOKUP(PaymentsDue,Mapping!$A:$B,2,FALSE)))</f>
        <v/>
      </c>
      <c r="G2776" s="62" t="str">
        <f>IF(A2776="","",PPMT(E2776,A2776,Duration*VLOOKUP(PaymentFrqcy,Mapping!A:B,2,FALSE),LoanAmount,,VLOOKUP(PaymentsDue,Mapping!$A:$B,2,FALSE)))</f>
        <v/>
      </c>
      <c r="H2776" s="62" t="str">
        <f>IF(A2776="","",IPMT(E2776,A2776,Duration*VLOOKUP(PaymentFrqcy,Mapping!$A:$B,2,FALSE),LoanAmount,,VLOOKUP(PaymentsDue,Mapping!$A:$B,2,FALSE)))</f>
        <v/>
      </c>
      <c r="I2776" s="58" t="str">
        <f t="shared" si="255"/>
        <v/>
      </c>
      <c r="J2776" s="12" t="str">
        <f t="shared" si="256"/>
        <v/>
      </c>
      <c r="K2776" s="78" t="str">
        <f t="shared" si="257"/>
        <v/>
      </c>
    </row>
    <row r="2777" spans="1:11" x14ac:dyDescent="0.2">
      <c r="A2777" s="12" t="str">
        <f>IFERROR(IF(A2776+1&lt;=Duration*VLOOKUP(PaymentFrqcy,Mapping!A:B,2,FALSE),A2776+1,""),"")</f>
        <v/>
      </c>
      <c r="B2777" s="58" t="str">
        <f t="shared" si="258"/>
        <v/>
      </c>
      <c r="C2777" s="59" t="str">
        <f t="shared" si="253"/>
        <v/>
      </c>
      <c r="D2777" s="60" t="str">
        <f t="shared" si="254"/>
        <v/>
      </c>
      <c r="E2777" s="61" t="str">
        <f>IF(A2777="","",InterestRate/VLOOKUP(PaymentFrqcy,Mapping!$A:$B,2,FALSE))</f>
        <v/>
      </c>
      <c r="F2777" s="62" t="str">
        <f>IF(A2777="","",PMT(E2777,Duration*VLOOKUP(PaymentFrqcy,Mapping!A:B,2,FALSE),LoanAmount,,VLOOKUP(PaymentsDue,Mapping!$A:$B,2,FALSE)))</f>
        <v/>
      </c>
      <c r="G2777" s="62" t="str">
        <f>IF(A2777="","",PPMT(E2777,A2777,Duration*VLOOKUP(PaymentFrqcy,Mapping!A:B,2,FALSE),LoanAmount,,VLOOKUP(PaymentsDue,Mapping!$A:$B,2,FALSE)))</f>
        <v/>
      </c>
      <c r="H2777" s="62" t="str">
        <f>IF(A2777="","",IPMT(E2777,A2777,Duration*VLOOKUP(PaymentFrqcy,Mapping!$A:$B,2,FALSE),LoanAmount,,VLOOKUP(PaymentsDue,Mapping!$A:$B,2,FALSE)))</f>
        <v/>
      </c>
      <c r="I2777" s="58" t="str">
        <f t="shared" si="255"/>
        <v/>
      </c>
      <c r="J2777" s="12" t="str">
        <f t="shared" si="256"/>
        <v/>
      </c>
      <c r="K2777" s="78" t="str">
        <f t="shared" si="257"/>
        <v/>
      </c>
    </row>
    <row r="2778" spans="1:11" x14ac:dyDescent="0.2">
      <c r="A2778" s="12" t="str">
        <f>IFERROR(IF(A2777+1&lt;=Duration*VLOOKUP(PaymentFrqcy,Mapping!A:B,2,FALSE),A2777+1,""),"")</f>
        <v/>
      </c>
      <c r="B2778" s="58" t="str">
        <f t="shared" si="258"/>
        <v/>
      </c>
      <c r="C2778" s="59" t="str">
        <f t="shared" si="253"/>
        <v/>
      </c>
      <c r="D2778" s="60" t="str">
        <f t="shared" si="254"/>
        <v/>
      </c>
      <c r="E2778" s="61" t="str">
        <f>IF(A2778="","",InterestRate/VLOOKUP(PaymentFrqcy,Mapping!$A:$B,2,FALSE))</f>
        <v/>
      </c>
      <c r="F2778" s="62" t="str">
        <f>IF(A2778="","",PMT(E2778,Duration*VLOOKUP(PaymentFrqcy,Mapping!A:B,2,FALSE),LoanAmount,,VLOOKUP(PaymentsDue,Mapping!$A:$B,2,FALSE)))</f>
        <v/>
      </c>
      <c r="G2778" s="62" t="str">
        <f>IF(A2778="","",PPMT(E2778,A2778,Duration*VLOOKUP(PaymentFrqcy,Mapping!A:B,2,FALSE),LoanAmount,,VLOOKUP(PaymentsDue,Mapping!$A:$B,2,FALSE)))</f>
        <v/>
      </c>
      <c r="H2778" s="62" t="str">
        <f>IF(A2778="","",IPMT(E2778,A2778,Duration*VLOOKUP(PaymentFrqcy,Mapping!$A:$B,2,FALSE),LoanAmount,,VLOOKUP(PaymentsDue,Mapping!$A:$B,2,FALSE)))</f>
        <v/>
      </c>
      <c r="I2778" s="58" t="str">
        <f t="shared" si="255"/>
        <v/>
      </c>
      <c r="J2778" s="12" t="str">
        <f t="shared" si="256"/>
        <v/>
      </c>
      <c r="K2778" s="78" t="str">
        <f t="shared" si="257"/>
        <v/>
      </c>
    </row>
    <row r="2779" spans="1:11" x14ac:dyDescent="0.2">
      <c r="A2779" s="12" t="str">
        <f>IFERROR(IF(A2778+1&lt;=Duration*VLOOKUP(PaymentFrqcy,Mapping!A:B,2,FALSE),A2778+1,""),"")</f>
        <v/>
      </c>
      <c r="B2779" s="58" t="str">
        <f t="shared" si="258"/>
        <v/>
      </c>
      <c r="C2779" s="59" t="str">
        <f t="shared" si="253"/>
        <v/>
      </c>
      <c r="D2779" s="60" t="str">
        <f t="shared" si="254"/>
        <v/>
      </c>
      <c r="E2779" s="61" t="str">
        <f>IF(A2779="","",InterestRate/VLOOKUP(PaymentFrqcy,Mapping!$A:$B,2,FALSE))</f>
        <v/>
      </c>
      <c r="F2779" s="62" t="str">
        <f>IF(A2779="","",PMT(E2779,Duration*VLOOKUP(PaymentFrqcy,Mapping!A:B,2,FALSE),LoanAmount,,VLOOKUP(PaymentsDue,Mapping!$A:$B,2,FALSE)))</f>
        <v/>
      </c>
      <c r="G2779" s="62" t="str">
        <f>IF(A2779="","",PPMT(E2779,A2779,Duration*VLOOKUP(PaymentFrqcy,Mapping!A:B,2,FALSE),LoanAmount,,VLOOKUP(PaymentsDue,Mapping!$A:$B,2,FALSE)))</f>
        <v/>
      </c>
      <c r="H2779" s="62" t="str">
        <f>IF(A2779="","",IPMT(E2779,A2779,Duration*VLOOKUP(PaymentFrqcy,Mapping!$A:$B,2,FALSE),LoanAmount,,VLOOKUP(PaymentsDue,Mapping!$A:$B,2,FALSE)))</f>
        <v/>
      </c>
      <c r="I2779" s="58" t="str">
        <f t="shared" si="255"/>
        <v/>
      </c>
      <c r="J2779" s="12" t="str">
        <f t="shared" si="256"/>
        <v/>
      </c>
      <c r="K2779" s="78" t="str">
        <f t="shared" si="257"/>
        <v/>
      </c>
    </row>
    <row r="2780" spans="1:11" x14ac:dyDescent="0.2">
      <c r="A2780" s="12" t="str">
        <f>IFERROR(IF(A2779+1&lt;=Duration*VLOOKUP(PaymentFrqcy,Mapping!A:B,2,FALSE),A2779+1,""),"")</f>
        <v/>
      </c>
      <c r="B2780" s="58" t="str">
        <f t="shared" si="258"/>
        <v/>
      </c>
      <c r="C2780" s="59" t="str">
        <f t="shared" si="253"/>
        <v/>
      </c>
      <c r="D2780" s="60" t="str">
        <f t="shared" si="254"/>
        <v/>
      </c>
      <c r="E2780" s="61" t="str">
        <f>IF(A2780="","",InterestRate/VLOOKUP(PaymentFrqcy,Mapping!$A:$B,2,FALSE))</f>
        <v/>
      </c>
      <c r="F2780" s="62" t="str">
        <f>IF(A2780="","",PMT(E2780,Duration*VLOOKUP(PaymentFrqcy,Mapping!A:B,2,FALSE),LoanAmount,,VLOOKUP(PaymentsDue,Mapping!$A:$B,2,FALSE)))</f>
        <v/>
      </c>
      <c r="G2780" s="62" t="str">
        <f>IF(A2780="","",PPMT(E2780,A2780,Duration*VLOOKUP(PaymentFrqcy,Mapping!A:B,2,FALSE),LoanAmount,,VLOOKUP(PaymentsDue,Mapping!$A:$B,2,FALSE)))</f>
        <v/>
      </c>
      <c r="H2780" s="62" t="str">
        <f>IF(A2780="","",IPMT(E2780,A2780,Duration*VLOOKUP(PaymentFrqcy,Mapping!$A:$B,2,FALSE),LoanAmount,,VLOOKUP(PaymentsDue,Mapping!$A:$B,2,FALSE)))</f>
        <v/>
      </c>
      <c r="I2780" s="58" t="str">
        <f t="shared" si="255"/>
        <v/>
      </c>
      <c r="J2780" s="12" t="str">
        <f t="shared" si="256"/>
        <v/>
      </c>
      <c r="K2780" s="78" t="str">
        <f t="shared" si="257"/>
        <v/>
      </c>
    </row>
    <row r="2781" spans="1:11" x14ac:dyDescent="0.2">
      <c r="A2781" s="12" t="str">
        <f>IFERROR(IF(A2780+1&lt;=Duration*VLOOKUP(PaymentFrqcy,Mapping!A:B,2,FALSE),A2780+1,""),"")</f>
        <v/>
      </c>
      <c r="B2781" s="58" t="str">
        <f t="shared" si="258"/>
        <v/>
      </c>
      <c r="C2781" s="59" t="str">
        <f t="shared" si="253"/>
        <v/>
      </c>
      <c r="D2781" s="60" t="str">
        <f t="shared" si="254"/>
        <v/>
      </c>
      <c r="E2781" s="61" t="str">
        <f>IF(A2781="","",InterestRate/VLOOKUP(PaymentFrqcy,Mapping!$A:$B,2,FALSE))</f>
        <v/>
      </c>
      <c r="F2781" s="62" t="str">
        <f>IF(A2781="","",PMT(E2781,Duration*VLOOKUP(PaymentFrqcy,Mapping!A:B,2,FALSE),LoanAmount,,VLOOKUP(PaymentsDue,Mapping!$A:$B,2,FALSE)))</f>
        <v/>
      </c>
      <c r="G2781" s="62" t="str">
        <f>IF(A2781="","",PPMT(E2781,A2781,Duration*VLOOKUP(PaymentFrqcy,Mapping!A:B,2,FALSE),LoanAmount,,VLOOKUP(PaymentsDue,Mapping!$A:$B,2,FALSE)))</f>
        <v/>
      </c>
      <c r="H2781" s="62" t="str">
        <f>IF(A2781="","",IPMT(E2781,A2781,Duration*VLOOKUP(PaymentFrqcy,Mapping!$A:$B,2,FALSE),LoanAmount,,VLOOKUP(PaymentsDue,Mapping!$A:$B,2,FALSE)))</f>
        <v/>
      </c>
      <c r="I2781" s="58" t="str">
        <f t="shared" si="255"/>
        <v/>
      </c>
      <c r="J2781" s="12" t="str">
        <f t="shared" si="256"/>
        <v/>
      </c>
      <c r="K2781" s="78" t="str">
        <f t="shared" si="257"/>
        <v/>
      </c>
    </row>
    <row r="2782" spans="1:11" x14ac:dyDescent="0.2">
      <c r="A2782" s="12" t="str">
        <f>IFERROR(IF(A2781+1&lt;=Duration*VLOOKUP(PaymentFrqcy,Mapping!A:B,2,FALSE),A2781+1,""),"")</f>
        <v/>
      </c>
      <c r="B2782" s="58" t="str">
        <f t="shared" si="258"/>
        <v/>
      </c>
      <c r="C2782" s="59" t="str">
        <f t="shared" si="253"/>
        <v/>
      </c>
      <c r="D2782" s="60" t="str">
        <f t="shared" si="254"/>
        <v/>
      </c>
      <c r="E2782" s="61" t="str">
        <f>IF(A2782="","",InterestRate/VLOOKUP(PaymentFrqcy,Mapping!$A:$B,2,FALSE))</f>
        <v/>
      </c>
      <c r="F2782" s="62" t="str">
        <f>IF(A2782="","",PMT(E2782,Duration*VLOOKUP(PaymentFrqcy,Mapping!A:B,2,FALSE),LoanAmount,,VLOOKUP(PaymentsDue,Mapping!$A:$B,2,FALSE)))</f>
        <v/>
      </c>
      <c r="G2782" s="62" t="str">
        <f>IF(A2782="","",PPMT(E2782,A2782,Duration*VLOOKUP(PaymentFrqcy,Mapping!A:B,2,FALSE),LoanAmount,,VLOOKUP(PaymentsDue,Mapping!$A:$B,2,FALSE)))</f>
        <v/>
      </c>
      <c r="H2782" s="62" t="str">
        <f>IF(A2782="","",IPMT(E2782,A2782,Duration*VLOOKUP(PaymentFrqcy,Mapping!$A:$B,2,FALSE),LoanAmount,,VLOOKUP(PaymentsDue,Mapping!$A:$B,2,FALSE)))</f>
        <v/>
      </c>
      <c r="I2782" s="58" t="str">
        <f t="shared" si="255"/>
        <v/>
      </c>
      <c r="J2782" s="12" t="str">
        <f t="shared" si="256"/>
        <v/>
      </c>
      <c r="K2782" s="78" t="str">
        <f t="shared" si="257"/>
        <v/>
      </c>
    </row>
    <row r="2783" spans="1:11" x14ac:dyDescent="0.2">
      <c r="A2783" s="12" t="str">
        <f>IFERROR(IF(A2782+1&lt;=Duration*VLOOKUP(PaymentFrqcy,Mapping!A:B,2,FALSE),A2782+1,""),"")</f>
        <v/>
      </c>
      <c r="B2783" s="58" t="str">
        <f t="shared" si="258"/>
        <v/>
      </c>
      <c r="C2783" s="59" t="str">
        <f t="shared" si="253"/>
        <v/>
      </c>
      <c r="D2783" s="60" t="str">
        <f t="shared" si="254"/>
        <v/>
      </c>
      <c r="E2783" s="61" t="str">
        <f>IF(A2783="","",InterestRate/VLOOKUP(PaymentFrqcy,Mapping!$A:$B,2,FALSE))</f>
        <v/>
      </c>
      <c r="F2783" s="62" t="str">
        <f>IF(A2783="","",PMT(E2783,Duration*VLOOKUP(PaymentFrqcy,Mapping!A:B,2,FALSE),LoanAmount,,VLOOKUP(PaymentsDue,Mapping!$A:$B,2,FALSE)))</f>
        <v/>
      </c>
      <c r="G2783" s="62" t="str">
        <f>IF(A2783="","",PPMT(E2783,A2783,Duration*VLOOKUP(PaymentFrqcy,Mapping!A:B,2,FALSE),LoanAmount,,VLOOKUP(PaymentsDue,Mapping!$A:$B,2,FALSE)))</f>
        <v/>
      </c>
      <c r="H2783" s="62" t="str">
        <f>IF(A2783="","",IPMT(E2783,A2783,Duration*VLOOKUP(PaymentFrqcy,Mapping!$A:$B,2,FALSE),LoanAmount,,VLOOKUP(PaymentsDue,Mapping!$A:$B,2,FALSE)))</f>
        <v/>
      </c>
      <c r="I2783" s="58" t="str">
        <f t="shared" si="255"/>
        <v/>
      </c>
      <c r="J2783" s="12" t="str">
        <f t="shared" si="256"/>
        <v/>
      </c>
      <c r="K2783" s="78" t="str">
        <f t="shared" si="257"/>
        <v/>
      </c>
    </row>
    <row r="2784" spans="1:11" x14ac:dyDescent="0.2">
      <c r="A2784" s="12" t="str">
        <f>IFERROR(IF(A2783+1&lt;=Duration*VLOOKUP(PaymentFrqcy,Mapping!A:B,2,FALSE),A2783+1,""),"")</f>
        <v/>
      </c>
      <c r="B2784" s="58" t="str">
        <f t="shared" si="258"/>
        <v/>
      </c>
      <c r="C2784" s="59" t="str">
        <f t="shared" si="253"/>
        <v/>
      </c>
      <c r="D2784" s="60" t="str">
        <f t="shared" si="254"/>
        <v/>
      </c>
      <c r="E2784" s="61" t="str">
        <f>IF(A2784="","",InterestRate/VLOOKUP(PaymentFrqcy,Mapping!$A:$B,2,FALSE))</f>
        <v/>
      </c>
      <c r="F2784" s="62" t="str">
        <f>IF(A2784="","",PMT(E2784,Duration*VLOOKUP(PaymentFrqcy,Mapping!A:B,2,FALSE),LoanAmount,,VLOOKUP(PaymentsDue,Mapping!$A:$B,2,FALSE)))</f>
        <v/>
      </c>
      <c r="G2784" s="62" t="str">
        <f>IF(A2784="","",PPMT(E2784,A2784,Duration*VLOOKUP(PaymentFrqcy,Mapping!A:B,2,FALSE),LoanAmount,,VLOOKUP(PaymentsDue,Mapping!$A:$B,2,FALSE)))</f>
        <v/>
      </c>
      <c r="H2784" s="62" t="str">
        <f>IF(A2784="","",IPMT(E2784,A2784,Duration*VLOOKUP(PaymentFrqcy,Mapping!$A:$B,2,FALSE),LoanAmount,,VLOOKUP(PaymentsDue,Mapping!$A:$B,2,FALSE)))</f>
        <v/>
      </c>
      <c r="I2784" s="58" t="str">
        <f t="shared" si="255"/>
        <v/>
      </c>
      <c r="J2784" s="12" t="str">
        <f t="shared" si="256"/>
        <v/>
      </c>
      <c r="K2784" s="78" t="str">
        <f t="shared" si="257"/>
        <v/>
      </c>
    </row>
    <row r="2785" spans="1:11" x14ac:dyDescent="0.2">
      <c r="A2785" s="12" t="str">
        <f>IFERROR(IF(A2784+1&lt;=Duration*VLOOKUP(PaymentFrqcy,Mapping!A:B,2,FALSE),A2784+1,""),"")</f>
        <v/>
      </c>
      <c r="B2785" s="58" t="str">
        <f t="shared" si="258"/>
        <v/>
      </c>
      <c r="C2785" s="59" t="str">
        <f t="shared" si="253"/>
        <v/>
      </c>
      <c r="D2785" s="60" t="str">
        <f t="shared" si="254"/>
        <v/>
      </c>
      <c r="E2785" s="61" t="str">
        <f>IF(A2785="","",InterestRate/VLOOKUP(PaymentFrqcy,Mapping!$A:$B,2,FALSE))</f>
        <v/>
      </c>
      <c r="F2785" s="62" t="str">
        <f>IF(A2785="","",PMT(E2785,Duration*VLOOKUP(PaymentFrqcy,Mapping!A:B,2,FALSE),LoanAmount,,VLOOKUP(PaymentsDue,Mapping!$A:$B,2,FALSE)))</f>
        <v/>
      </c>
      <c r="G2785" s="62" t="str">
        <f>IF(A2785="","",PPMT(E2785,A2785,Duration*VLOOKUP(PaymentFrqcy,Mapping!A:B,2,FALSE),LoanAmount,,VLOOKUP(PaymentsDue,Mapping!$A:$B,2,FALSE)))</f>
        <v/>
      </c>
      <c r="H2785" s="62" t="str">
        <f>IF(A2785="","",IPMT(E2785,A2785,Duration*VLOOKUP(PaymentFrqcy,Mapping!$A:$B,2,FALSE),LoanAmount,,VLOOKUP(PaymentsDue,Mapping!$A:$B,2,FALSE)))</f>
        <v/>
      </c>
      <c r="I2785" s="58" t="str">
        <f t="shared" si="255"/>
        <v/>
      </c>
      <c r="J2785" s="12" t="str">
        <f t="shared" si="256"/>
        <v/>
      </c>
      <c r="K2785" s="78" t="str">
        <f t="shared" si="257"/>
        <v/>
      </c>
    </row>
    <row r="2786" spans="1:11" x14ac:dyDescent="0.2">
      <c r="A2786" s="12" t="str">
        <f>IFERROR(IF(A2785+1&lt;=Duration*VLOOKUP(PaymentFrqcy,Mapping!A:B,2,FALSE),A2785+1,""),"")</f>
        <v/>
      </c>
      <c r="B2786" s="58" t="str">
        <f t="shared" si="258"/>
        <v/>
      </c>
      <c r="C2786" s="59" t="str">
        <f t="shared" si="253"/>
        <v/>
      </c>
      <c r="D2786" s="60" t="str">
        <f t="shared" si="254"/>
        <v/>
      </c>
      <c r="E2786" s="61" t="str">
        <f>IF(A2786="","",InterestRate/VLOOKUP(PaymentFrqcy,Mapping!$A:$B,2,FALSE))</f>
        <v/>
      </c>
      <c r="F2786" s="62" t="str">
        <f>IF(A2786="","",PMT(E2786,Duration*VLOOKUP(PaymentFrqcy,Mapping!A:B,2,FALSE),LoanAmount,,VLOOKUP(PaymentsDue,Mapping!$A:$B,2,FALSE)))</f>
        <v/>
      </c>
      <c r="G2786" s="62" t="str">
        <f>IF(A2786="","",PPMT(E2786,A2786,Duration*VLOOKUP(PaymentFrqcy,Mapping!A:B,2,FALSE),LoanAmount,,VLOOKUP(PaymentsDue,Mapping!$A:$B,2,FALSE)))</f>
        <v/>
      </c>
      <c r="H2786" s="62" t="str">
        <f>IF(A2786="","",IPMT(E2786,A2786,Duration*VLOOKUP(PaymentFrqcy,Mapping!$A:$B,2,FALSE),LoanAmount,,VLOOKUP(PaymentsDue,Mapping!$A:$B,2,FALSE)))</f>
        <v/>
      </c>
      <c r="I2786" s="58" t="str">
        <f t="shared" si="255"/>
        <v/>
      </c>
      <c r="J2786" s="12" t="str">
        <f t="shared" si="256"/>
        <v/>
      </c>
      <c r="K2786" s="78" t="str">
        <f t="shared" si="257"/>
        <v/>
      </c>
    </row>
    <row r="2787" spans="1:11" x14ac:dyDescent="0.2">
      <c r="A2787" s="12" t="str">
        <f>IFERROR(IF(A2786+1&lt;=Duration*VLOOKUP(PaymentFrqcy,Mapping!A:B,2,FALSE),A2786+1,""),"")</f>
        <v/>
      </c>
      <c r="B2787" s="58" t="str">
        <f t="shared" si="258"/>
        <v/>
      </c>
      <c r="C2787" s="59" t="str">
        <f t="shared" si="253"/>
        <v/>
      </c>
      <c r="D2787" s="60" t="str">
        <f t="shared" si="254"/>
        <v/>
      </c>
      <c r="E2787" s="61" t="str">
        <f>IF(A2787="","",InterestRate/VLOOKUP(PaymentFrqcy,Mapping!$A:$B,2,FALSE))</f>
        <v/>
      </c>
      <c r="F2787" s="62" t="str">
        <f>IF(A2787="","",PMT(E2787,Duration*VLOOKUP(PaymentFrqcy,Mapping!A:B,2,FALSE),LoanAmount,,VLOOKUP(PaymentsDue,Mapping!$A:$B,2,FALSE)))</f>
        <v/>
      </c>
      <c r="G2787" s="62" t="str">
        <f>IF(A2787="","",PPMT(E2787,A2787,Duration*VLOOKUP(PaymentFrqcy,Mapping!A:B,2,FALSE),LoanAmount,,VLOOKUP(PaymentsDue,Mapping!$A:$B,2,FALSE)))</f>
        <v/>
      </c>
      <c r="H2787" s="62" t="str">
        <f>IF(A2787="","",IPMT(E2787,A2787,Duration*VLOOKUP(PaymentFrqcy,Mapping!$A:$B,2,FALSE),LoanAmount,,VLOOKUP(PaymentsDue,Mapping!$A:$B,2,FALSE)))</f>
        <v/>
      </c>
      <c r="I2787" s="58" t="str">
        <f t="shared" si="255"/>
        <v/>
      </c>
      <c r="J2787" s="12" t="str">
        <f t="shared" si="256"/>
        <v/>
      </c>
      <c r="K2787" s="78" t="str">
        <f t="shared" si="257"/>
        <v/>
      </c>
    </row>
    <row r="2788" spans="1:11" x14ac:dyDescent="0.2">
      <c r="A2788" s="12" t="str">
        <f>IFERROR(IF(A2787+1&lt;=Duration*VLOOKUP(PaymentFrqcy,Mapping!A:B,2,FALSE),A2787+1,""),"")</f>
        <v/>
      </c>
      <c r="B2788" s="58" t="str">
        <f t="shared" si="258"/>
        <v/>
      </c>
      <c r="C2788" s="59" t="str">
        <f t="shared" si="253"/>
        <v/>
      </c>
      <c r="D2788" s="60" t="str">
        <f t="shared" si="254"/>
        <v/>
      </c>
      <c r="E2788" s="61" t="str">
        <f>IF(A2788="","",InterestRate/VLOOKUP(PaymentFrqcy,Mapping!$A:$B,2,FALSE))</f>
        <v/>
      </c>
      <c r="F2788" s="62" t="str">
        <f>IF(A2788="","",PMT(E2788,Duration*VLOOKUP(PaymentFrqcy,Mapping!A:B,2,FALSE),LoanAmount,,VLOOKUP(PaymentsDue,Mapping!$A:$B,2,FALSE)))</f>
        <v/>
      </c>
      <c r="G2788" s="62" t="str">
        <f>IF(A2788="","",PPMT(E2788,A2788,Duration*VLOOKUP(PaymentFrqcy,Mapping!A:B,2,FALSE),LoanAmount,,VLOOKUP(PaymentsDue,Mapping!$A:$B,2,FALSE)))</f>
        <v/>
      </c>
      <c r="H2788" s="62" t="str">
        <f>IF(A2788="","",IPMT(E2788,A2788,Duration*VLOOKUP(PaymentFrqcy,Mapping!$A:$B,2,FALSE),LoanAmount,,VLOOKUP(PaymentsDue,Mapping!$A:$B,2,FALSE)))</f>
        <v/>
      </c>
      <c r="I2788" s="58" t="str">
        <f t="shared" si="255"/>
        <v/>
      </c>
      <c r="J2788" s="12" t="str">
        <f t="shared" si="256"/>
        <v/>
      </c>
      <c r="K2788" s="78" t="str">
        <f t="shared" si="257"/>
        <v/>
      </c>
    </row>
    <row r="2789" spans="1:11" x14ac:dyDescent="0.2">
      <c r="A2789" s="12" t="str">
        <f>IFERROR(IF(A2788+1&lt;=Duration*VLOOKUP(PaymentFrqcy,Mapping!A:B,2,FALSE),A2788+1,""),"")</f>
        <v/>
      </c>
      <c r="B2789" s="58" t="str">
        <f t="shared" si="258"/>
        <v/>
      </c>
      <c r="C2789" s="59" t="str">
        <f t="shared" si="253"/>
        <v/>
      </c>
      <c r="D2789" s="60" t="str">
        <f t="shared" si="254"/>
        <v/>
      </c>
      <c r="E2789" s="61" t="str">
        <f>IF(A2789="","",InterestRate/VLOOKUP(PaymentFrqcy,Mapping!$A:$B,2,FALSE))</f>
        <v/>
      </c>
      <c r="F2789" s="62" t="str">
        <f>IF(A2789="","",PMT(E2789,Duration*VLOOKUP(PaymentFrqcy,Mapping!A:B,2,FALSE),LoanAmount,,VLOOKUP(PaymentsDue,Mapping!$A:$B,2,FALSE)))</f>
        <v/>
      </c>
      <c r="G2789" s="62" t="str">
        <f>IF(A2789="","",PPMT(E2789,A2789,Duration*VLOOKUP(PaymentFrqcy,Mapping!A:B,2,FALSE),LoanAmount,,VLOOKUP(PaymentsDue,Mapping!$A:$B,2,FALSE)))</f>
        <v/>
      </c>
      <c r="H2789" s="62" t="str">
        <f>IF(A2789="","",IPMT(E2789,A2789,Duration*VLOOKUP(PaymentFrqcy,Mapping!$A:$B,2,FALSE),LoanAmount,,VLOOKUP(PaymentsDue,Mapping!$A:$B,2,FALSE)))</f>
        <v/>
      </c>
      <c r="I2789" s="58" t="str">
        <f t="shared" si="255"/>
        <v/>
      </c>
      <c r="J2789" s="12" t="str">
        <f t="shared" si="256"/>
        <v/>
      </c>
      <c r="K2789" s="78" t="str">
        <f t="shared" si="257"/>
        <v/>
      </c>
    </row>
    <row r="2790" spans="1:11" x14ac:dyDescent="0.2">
      <c r="A2790" s="12" t="str">
        <f>IFERROR(IF(A2789+1&lt;=Duration*VLOOKUP(PaymentFrqcy,Mapping!A:B,2,FALSE),A2789+1,""),"")</f>
        <v/>
      </c>
      <c r="B2790" s="58" t="str">
        <f t="shared" si="258"/>
        <v/>
      </c>
      <c r="C2790" s="59" t="str">
        <f t="shared" si="253"/>
        <v/>
      </c>
      <c r="D2790" s="60" t="str">
        <f t="shared" si="254"/>
        <v/>
      </c>
      <c r="E2790" s="61" t="str">
        <f>IF(A2790="","",InterestRate/VLOOKUP(PaymentFrqcy,Mapping!$A:$B,2,FALSE))</f>
        <v/>
      </c>
      <c r="F2790" s="62" t="str">
        <f>IF(A2790="","",PMT(E2790,Duration*VLOOKUP(PaymentFrqcy,Mapping!A:B,2,FALSE),LoanAmount,,VLOOKUP(PaymentsDue,Mapping!$A:$B,2,FALSE)))</f>
        <v/>
      </c>
      <c r="G2790" s="62" t="str">
        <f>IF(A2790="","",PPMT(E2790,A2790,Duration*VLOOKUP(PaymentFrqcy,Mapping!A:B,2,FALSE),LoanAmount,,VLOOKUP(PaymentsDue,Mapping!$A:$B,2,FALSE)))</f>
        <v/>
      </c>
      <c r="H2790" s="62" t="str">
        <f>IF(A2790="","",IPMT(E2790,A2790,Duration*VLOOKUP(PaymentFrqcy,Mapping!$A:$B,2,FALSE),LoanAmount,,VLOOKUP(PaymentsDue,Mapping!$A:$B,2,FALSE)))</f>
        <v/>
      </c>
      <c r="I2790" s="58" t="str">
        <f t="shared" si="255"/>
        <v/>
      </c>
      <c r="J2790" s="12" t="str">
        <f t="shared" si="256"/>
        <v/>
      </c>
      <c r="K2790" s="78" t="str">
        <f t="shared" si="257"/>
        <v/>
      </c>
    </row>
    <row r="2791" spans="1:11" x14ac:dyDescent="0.2">
      <c r="A2791" s="12" t="str">
        <f>IFERROR(IF(A2790+1&lt;=Duration*VLOOKUP(PaymentFrqcy,Mapping!A:B,2,FALSE),A2790+1,""),"")</f>
        <v/>
      </c>
      <c r="B2791" s="58" t="str">
        <f t="shared" si="258"/>
        <v/>
      </c>
      <c r="C2791" s="59" t="str">
        <f t="shared" si="253"/>
        <v/>
      </c>
      <c r="D2791" s="60" t="str">
        <f t="shared" si="254"/>
        <v/>
      </c>
      <c r="E2791" s="61" t="str">
        <f>IF(A2791="","",InterestRate/VLOOKUP(PaymentFrqcy,Mapping!$A:$B,2,FALSE))</f>
        <v/>
      </c>
      <c r="F2791" s="62" t="str">
        <f>IF(A2791="","",PMT(E2791,Duration*VLOOKUP(PaymentFrqcy,Mapping!A:B,2,FALSE),LoanAmount,,VLOOKUP(PaymentsDue,Mapping!$A:$B,2,FALSE)))</f>
        <v/>
      </c>
      <c r="G2791" s="62" t="str">
        <f>IF(A2791="","",PPMT(E2791,A2791,Duration*VLOOKUP(PaymentFrqcy,Mapping!A:B,2,FALSE),LoanAmount,,VLOOKUP(PaymentsDue,Mapping!$A:$B,2,FALSE)))</f>
        <v/>
      </c>
      <c r="H2791" s="62" t="str">
        <f>IF(A2791="","",IPMT(E2791,A2791,Duration*VLOOKUP(PaymentFrqcy,Mapping!$A:$B,2,FALSE),LoanAmount,,VLOOKUP(PaymentsDue,Mapping!$A:$B,2,FALSE)))</f>
        <v/>
      </c>
      <c r="I2791" s="58" t="str">
        <f t="shared" si="255"/>
        <v/>
      </c>
      <c r="J2791" s="12" t="str">
        <f t="shared" si="256"/>
        <v/>
      </c>
      <c r="K2791" s="78" t="str">
        <f t="shared" si="257"/>
        <v/>
      </c>
    </row>
    <row r="2792" spans="1:11" x14ac:dyDescent="0.2">
      <c r="A2792" s="12" t="str">
        <f>IFERROR(IF(A2791+1&lt;=Duration*VLOOKUP(PaymentFrqcy,Mapping!A:B,2,FALSE),A2791+1,""),"")</f>
        <v/>
      </c>
      <c r="B2792" s="58" t="str">
        <f t="shared" si="258"/>
        <v/>
      </c>
      <c r="C2792" s="59" t="str">
        <f t="shared" si="253"/>
        <v/>
      </c>
      <c r="D2792" s="60" t="str">
        <f t="shared" si="254"/>
        <v/>
      </c>
      <c r="E2792" s="61" t="str">
        <f>IF(A2792="","",InterestRate/VLOOKUP(PaymentFrqcy,Mapping!$A:$B,2,FALSE))</f>
        <v/>
      </c>
      <c r="F2792" s="62" t="str">
        <f>IF(A2792="","",PMT(E2792,Duration*VLOOKUP(PaymentFrqcy,Mapping!A:B,2,FALSE),LoanAmount,,VLOOKUP(PaymentsDue,Mapping!$A:$B,2,FALSE)))</f>
        <v/>
      </c>
      <c r="G2792" s="62" t="str">
        <f>IF(A2792="","",PPMT(E2792,A2792,Duration*VLOOKUP(PaymentFrqcy,Mapping!A:B,2,FALSE),LoanAmount,,VLOOKUP(PaymentsDue,Mapping!$A:$B,2,FALSE)))</f>
        <v/>
      </c>
      <c r="H2792" s="62" t="str">
        <f>IF(A2792="","",IPMT(E2792,A2792,Duration*VLOOKUP(PaymentFrqcy,Mapping!$A:$B,2,FALSE),LoanAmount,,VLOOKUP(PaymentsDue,Mapping!$A:$B,2,FALSE)))</f>
        <v/>
      </c>
      <c r="I2792" s="58" t="str">
        <f t="shared" si="255"/>
        <v/>
      </c>
      <c r="J2792" s="12" t="str">
        <f t="shared" si="256"/>
        <v/>
      </c>
      <c r="K2792" s="78" t="str">
        <f t="shared" si="257"/>
        <v/>
      </c>
    </row>
    <row r="2793" spans="1:11" x14ac:dyDescent="0.2">
      <c r="A2793" s="12" t="str">
        <f>IFERROR(IF(A2792+1&lt;=Duration*VLOOKUP(PaymentFrqcy,Mapping!A:B,2,FALSE),A2792+1,""),"")</f>
        <v/>
      </c>
      <c r="B2793" s="58" t="str">
        <f t="shared" si="258"/>
        <v/>
      </c>
      <c r="C2793" s="59" t="str">
        <f t="shared" si="253"/>
        <v/>
      </c>
      <c r="D2793" s="60" t="str">
        <f t="shared" si="254"/>
        <v/>
      </c>
      <c r="E2793" s="61" t="str">
        <f>IF(A2793="","",InterestRate/VLOOKUP(PaymentFrqcy,Mapping!$A:$B,2,FALSE))</f>
        <v/>
      </c>
      <c r="F2793" s="62" t="str">
        <f>IF(A2793="","",PMT(E2793,Duration*VLOOKUP(PaymentFrqcy,Mapping!A:B,2,FALSE),LoanAmount,,VLOOKUP(PaymentsDue,Mapping!$A:$B,2,FALSE)))</f>
        <v/>
      </c>
      <c r="G2793" s="62" t="str">
        <f>IF(A2793="","",PPMT(E2793,A2793,Duration*VLOOKUP(PaymentFrqcy,Mapping!A:B,2,FALSE),LoanAmount,,VLOOKUP(PaymentsDue,Mapping!$A:$B,2,FALSE)))</f>
        <v/>
      </c>
      <c r="H2793" s="62" t="str">
        <f>IF(A2793="","",IPMT(E2793,A2793,Duration*VLOOKUP(PaymentFrqcy,Mapping!$A:$B,2,FALSE),LoanAmount,,VLOOKUP(PaymentsDue,Mapping!$A:$B,2,FALSE)))</f>
        <v/>
      </c>
      <c r="I2793" s="58" t="str">
        <f t="shared" si="255"/>
        <v/>
      </c>
      <c r="J2793" s="12" t="str">
        <f t="shared" si="256"/>
        <v/>
      </c>
      <c r="K2793" s="78" t="str">
        <f t="shared" si="257"/>
        <v/>
      </c>
    </row>
    <row r="2794" spans="1:11" x14ac:dyDescent="0.2">
      <c r="A2794" s="12" t="str">
        <f>IFERROR(IF(A2793+1&lt;=Duration*VLOOKUP(PaymentFrqcy,Mapping!A:B,2,FALSE),A2793+1,""),"")</f>
        <v/>
      </c>
      <c r="B2794" s="58" t="str">
        <f t="shared" si="258"/>
        <v/>
      </c>
      <c r="C2794" s="59" t="str">
        <f t="shared" si="253"/>
        <v/>
      </c>
      <c r="D2794" s="60" t="str">
        <f t="shared" si="254"/>
        <v/>
      </c>
      <c r="E2794" s="61" t="str">
        <f>IF(A2794="","",InterestRate/VLOOKUP(PaymentFrqcy,Mapping!$A:$B,2,FALSE))</f>
        <v/>
      </c>
      <c r="F2794" s="62" t="str">
        <f>IF(A2794="","",PMT(E2794,Duration*VLOOKUP(PaymentFrqcy,Mapping!A:B,2,FALSE),LoanAmount,,VLOOKUP(PaymentsDue,Mapping!$A:$B,2,FALSE)))</f>
        <v/>
      </c>
      <c r="G2794" s="62" t="str">
        <f>IF(A2794="","",PPMT(E2794,A2794,Duration*VLOOKUP(PaymentFrqcy,Mapping!A:B,2,FALSE),LoanAmount,,VLOOKUP(PaymentsDue,Mapping!$A:$B,2,FALSE)))</f>
        <v/>
      </c>
      <c r="H2794" s="62" t="str">
        <f>IF(A2794="","",IPMT(E2794,A2794,Duration*VLOOKUP(PaymentFrqcy,Mapping!$A:$B,2,FALSE),LoanAmount,,VLOOKUP(PaymentsDue,Mapping!$A:$B,2,FALSE)))</f>
        <v/>
      </c>
      <c r="I2794" s="58" t="str">
        <f t="shared" si="255"/>
        <v/>
      </c>
      <c r="J2794" s="12" t="str">
        <f t="shared" si="256"/>
        <v/>
      </c>
      <c r="K2794" s="78" t="str">
        <f t="shared" si="257"/>
        <v/>
      </c>
    </row>
    <row r="2795" spans="1:11" x14ac:dyDescent="0.2">
      <c r="A2795" s="12" t="str">
        <f>IFERROR(IF(A2794+1&lt;=Duration*VLOOKUP(PaymentFrqcy,Mapping!A:B,2,FALSE),A2794+1,""),"")</f>
        <v/>
      </c>
      <c r="B2795" s="58" t="str">
        <f t="shared" si="258"/>
        <v/>
      </c>
      <c r="C2795" s="59" t="str">
        <f t="shared" si="253"/>
        <v/>
      </c>
      <c r="D2795" s="60" t="str">
        <f t="shared" si="254"/>
        <v/>
      </c>
      <c r="E2795" s="61" t="str">
        <f>IF(A2795="","",InterestRate/VLOOKUP(PaymentFrqcy,Mapping!$A:$B,2,FALSE))</f>
        <v/>
      </c>
      <c r="F2795" s="62" t="str">
        <f>IF(A2795="","",PMT(E2795,Duration*VLOOKUP(PaymentFrqcy,Mapping!A:B,2,FALSE),LoanAmount,,VLOOKUP(PaymentsDue,Mapping!$A:$B,2,FALSE)))</f>
        <v/>
      </c>
      <c r="G2795" s="62" t="str">
        <f>IF(A2795="","",PPMT(E2795,A2795,Duration*VLOOKUP(PaymentFrqcy,Mapping!A:B,2,FALSE),LoanAmount,,VLOOKUP(PaymentsDue,Mapping!$A:$B,2,FALSE)))</f>
        <v/>
      </c>
      <c r="H2795" s="62" t="str">
        <f>IF(A2795="","",IPMT(E2795,A2795,Duration*VLOOKUP(PaymentFrqcy,Mapping!$A:$B,2,FALSE),LoanAmount,,VLOOKUP(PaymentsDue,Mapping!$A:$B,2,FALSE)))</f>
        <v/>
      </c>
      <c r="I2795" s="58" t="str">
        <f t="shared" si="255"/>
        <v/>
      </c>
      <c r="J2795" s="12" t="str">
        <f t="shared" si="256"/>
        <v/>
      </c>
      <c r="K2795" s="78" t="str">
        <f t="shared" si="257"/>
        <v/>
      </c>
    </row>
    <row r="2796" spans="1:11" x14ac:dyDescent="0.2">
      <c r="A2796" s="12" t="str">
        <f>IFERROR(IF(A2795+1&lt;=Duration*VLOOKUP(PaymentFrqcy,Mapping!A:B,2,FALSE),A2795+1,""),"")</f>
        <v/>
      </c>
      <c r="B2796" s="58" t="str">
        <f t="shared" si="258"/>
        <v/>
      </c>
      <c r="C2796" s="59" t="str">
        <f t="shared" si="253"/>
        <v/>
      </c>
      <c r="D2796" s="60" t="str">
        <f t="shared" si="254"/>
        <v/>
      </c>
      <c r="E2796" s="61" t="str">
        <f>IF(A2796="","",InterestRate/VLOOKUP(PaymentFrqcy,Mapping!$A:$B,2,FALSE))</f>
        <v/>
      </c>
      <c r="F2796" s="62" t="str">
        <f>IF(A2796="","",PMT(E2796,Duration*VLOOKUP(PaymentFrqcy,Mapping!A:B,2,FALSE),LoanAmount,,VLOOKUP(PaymentsDue,Mapping!$A:$B,2,FALSE)))</f>
        <v/>
      </c>
      <c r="G2796" s="62" t="str">
        <f>IF(A2796="","",PPMT(E2796,A2796,Duration*VLOOKUP(PaymentFrqcy,Mapping!A:B,2,FALSE),LoanAmount,,VLOOKUP(PaymentsDue,Mapping!$A:$B,2,FALSE)))</f>
        <v/>
      </c>
      <c r="H2796" s="62" t="str">
        <f>IF(A2796="","",IPMT(E2796,A2796,Duration*VLOOKUP(PaymentFrqcy,Mapping!$A:$B,2,FALSE),LoanAmount,,VLOOKUP(PaymentsDue,Mapping!$A:$B,2,FALSE)))</f>
        <v/>
      </c>
      <c r="I2796" s="58" t="str">
        <f t="shared" si="255"/>
        <v/>
      </c>
      <c r="J2796" s="12" t="str">
        <f t="shared" si="256"/>
        <v/>
      </c>
      <c r="K2796" s="78" t="str">
        <f t="shared" si="257"/>
        <v/>
      </c>
    </row>
    <row r="2797" spans="1:11" x14ac:dyDescent="0.2">
      <c r="A2797" s="12" t="str">
        <f>IFERROR(IF(A2796+1&lt;=Duration*VLOOKUP(PaymentFrqcy,Mapping!A:B,2,FALSE),A2796+1,""),"")</f>
        <v/>
      </c>
      <c r="B2797" s="58" t="str">
        <f t="shared" si="258"/>
        <v/>
      </c>
      <c r="C2797" s="59" t="str">
        <f t="shared" si="253"/>
        <v/>
      </c>
      <c r="D2797" s="60" t="str">
        <f t="shared" si="254"/>
        <v/>
      </c>
      <c r="E2797" s="61" t="str">
        <f>IF(A2797="","",InterestRate/VLOOKUP(PaymentFrqcy,Mapping!$A:$B,2,FALSE))</f>
        <v/>
      </c>
      <c r="F2797" s="62" t="str">
        <f>IF(A2797="","",PMT(E2797,Duration*VLOOKUP(PaymentFrqcy,Mapping!A:B,2,FALSE),LoanAmount,,VLOOKUP(PaymentsDue,Mapping!$A:$B,2,FALSE)))</f>
        <v/>
      </c>
      <c r="G2797" s="62" t="str">
        <f>IF(A2797="","",PPMT(E2797,A2797,Duration*VLOOKUP(PaymentFrqcy,Mapping!A:B,2,FALSE),LoanAmount,,VLOOKUP(PaymentsDue,Mapping!$A:$B,2,FALSE)))</f>
        <v/>
      </c>
      <c r="H2797" s="62" t="str">
        <f>IF(A2797="","",IPMT(E2797,A2797,Duration*VLOOKUP(PaymentFrqcy,Mapping!$A:$B,2,FALSE),LoanAmount,,VLOOKUP(PaymentsDue,Mapping!$A:$B,2,FALSE)))</f>
        <v/>
      </c>
      <c r="I2797" s="58" t="str">
        <f t="shared" si="255"/>
        <v/>
      </c>
      <c r="J2797" s="12" t="str">
        <f t="shared" si="256"/>
        <v/>
      </c>
      <c r="K2797" s="78" t="str">
        <f t="shared" si="257"/>
        <v/>
      </c>
    </row>
    <row r="2798" spans="1:11" x14ac:dyDescent="0.2">
      <c r="A2798" s="12" t="str">
        <f>IFERROR(IF(A2797+1&lt;=Duration*VLOOKUP(PaymentFrqcy,Mapping!A:B,2,FALSE),A2797+1,""),"")</f>
        <v/>
      </c>
      <c r="B2798" s="58" t="str">
        <f t="shared" si="258"/>
        <v/>
      </c>
      <c r="C2798" s="59" t="str">
        <f t="shared" ref="C2798:C2861" si="259">IF(AND(A2798&lt;&gt;"",PaymentFrqcy="Monthly"),DATE(YEAR(C2797),MONTH(C2797)+1,DAY(C2797)),IF(AND(A2798&lt;&gt;"",PaymentFrqcy="Quarterly"),DATE(YEAR(C2797),MONTH(C2797)+3,DAY(C2797)),IF(AND(A2798&lt;&gt;"",PaymentFrqcy="Semi-Annually"),DATE(YEAR(C2797),MONTH(C2797)+6,DAY(C2797)),"")))</f>
        <v/>
      </c>
      <c r="D2798" s="60" t="str">
        <f t="shared" ref="D2798:D2861" si="260">IFERROR(YEAR(C2798),"")</f>
        <v/>
      </c>
      <c r="E2798" s="61" t="str">
        <f>IF(A2798="","",InterestRate/VLOOKUP(PaymentFrqcy,Mapping!$A:$B,2,FALSE))</f>
        <v/>
      </c>
      <c r="F2798" s="62" t="str">
        <f>IF(A2798="","",PMT(E2798,Duration*VLOOKUP(PaymentFrqcy,Mapping!A:B,2,FALSE),LoanAmount,,VLOOKUP(PaymentsDue,Mapping!$A:$B,2,FALSE)))</f>
        <v/>
      </c>
      <c r="G2798" s="62" t="str">
        <f>IF(A2798="","",PPMT(E2798,A2798,Duration*VLOOKUP(PaymentFrqcy,Mapping!A:B,2,FALSE),LoanAmount,,VLOOKUP(PaymentsDue,Mapping!$A:$B,2,FALSE)))</f>
        <v/>
      </c>
      <c r="H2798" s="62" t="str">
        <f>IF(A2798="","",IPMT(E2798,A2798,Duration*VLOOKUP(PaymentFrqcy,Mapping!$A:$B,2,FALSE),LoanAmount,,VLOOKUP(PaymentsDue,Mapping!$A:$B,2,FALSE)))</f>
        <v/>
      </c>
      <c r="I2798" s="58" t="str">
        <f t="shared" ref="I2798:I2861" si="261">IFERROR(B2798+G2798,"")</f>
        <v/>
      </c>
      <c r="J2798" s="12" t="str">
        <f t="shared" ref="J2798:J2861" si="262">IF(A2798="","",MONTH(C2798))</f>
        <v/>
      </c>
      <c r="K2798" s="78" t="str">
        <f t="shared" ref="K2798:K2861" si="263">IF(A2798="","",YEAR(C2798))</f>
        <v/>
      </c>
    </row>
    <row r="2799" spans="1:11" x14ac:dyDescent="0.2">
      <c r="A2799" s="12" t="str">
        <f>IFERROR(IF(A2798+1&lt;=Duration*VLOOKUP(PaymentFrqcy,Mapping!A:B,2,FALSE),A2798+1,""),"")</f>
        <v/>
      </c>
      <c r="B2799" s="58" t="str">
        <f t="shared" si="258"/>
        <v/>
      </c>
      <c r="C2799" s="59" t="str">
        <f t="shared" si="259"/>
        <v/>
      </c>
      <c r="D2799" s="60" t="str">
        <f t="shared" si="260"/>
        <v/>
      </c>
      <c r="E2799" s="61" t="str">
        <f>IF(A2799="","",InterestRate/VLOOKUP(PaymentFrqcy,Mapping!$A:$B,2,FALSE))</f>
        <v/>
      </c>
      <c r="F2799" s="62" t="str">
        <f>IF(A2799="","",PMT(E2799,Duration*VLOOKUP(PaymentFrqcy,Mapping!A:B,2,FALSE),LoanAmount,,VLOOKUP(PaymentsDue,Mapping!$A:$B,2,FALSE)))</f>
        <v/>
      </c>
      <c r="G2799" s="62" t="str">
        <f>IF(A2799="","",PPMT(E2799,A2799,Duration*VLOOKUP(PaymentFrqcy,Mapping!A:B,2,FALSE),LoanAmount,,VLOOKUP(PaymentsDue,Mapping!$A:$B,2,FALSE)))</f>
        <v/>
      </c>
      <c r="H2799" s="62" t="str">
        <f>IF(A2799="","",IPMT(E2799,A2799,Duration*VLOOKUP(PaymentFrqcy,Mapping!$A:$B,2,FALSE),LoanAmount,,VLOOKUP(PaymentsDue,Mapping!$A:$B,2,FALSE)))</f>
        <v/>
      </c>
      <c r="I2799" s="58" t="str">
        <f t="shared" si="261"/>
        <v/>
      </c>
      <c r="J2799" s="12" t="str">
        <f t="shared" si="262"/>
        <v/>
      </c>
      <c r="K2799" s="78" t="str">
        <f t="shared" si="263"/>
        <v/>
      </c>
    </row>
    <row r="2800" spans="1:11" x14ac:dyDescent="0.2">
      <c r="A2800" s="12" t="str">
        <f>IFERROR(IF(A2799+1&lt;=Duration*VLOOKUP(PaymentFrqcy,Mapping!A:B,2,FALSE),A2799+1,""),"")</f>
        <v/>
      </c>
      <c r="B2800" s="58" t="str">
        <f t="shared" si="258"/>
        <v/>
      </c>
      <c r="C2800" s="59" t="str">
        <f t="shared" si="259"/>
        <v/>
      </c>
      <c r="D2800" s="60" t="str">
        <f t="shared" si="260"/>
        <v/>
      </c>
      <c r="E2800" s="61" t="str">
        <f>IF(A2800="","",InterestRate/VLOOKUP(PaymentFrqcy,Mapping!$A:$B,2,FALSE))</f>
        <v/>
      </c>
      <c r="F2800" s="62" t="str">
        <f>IF(A2800="","",PMT(E2800,Duration*VLOOKUP(PaymentFrqcy,Mapping!A:B,2,FALSE),LoanAmount,,VLOOKUP(PaymentsDue,Mapping!$A:$B,2,FALSE)))</f>
        <v/>
      </c>
      <c r="G2800" s="62" t="str">
        <f>IF(A2800="","",PPMT(E2800,A2800,Duration*VLOOKUP(PaymentFrqcy,Mapping!A:B,2,FALSE),LoanAmount,,VLOOKUP(PaymentsDue,Mapping!$A:$B,2,FALSE)))</f>
        <v/>
      </c>
      <c r="H2800" s="62" t="str">
        <f>IF(A2800="","",IPMT(E2800,A2800,Duration*VLOOKUP(PaymentFrqcy,Mapping!$A:$B,2,FALSE),LoanAmount,,VLOOKUP(PaymentsDue,Mapping!$A:$B,2,FALSE)))</f>
        <v/>
      </c>
      <c r="I2800" s="58" t="str">
        <f t="shared" si="261"/>
        <v/>
      </c>
      <c r="J2800" s="12" t="str">
        <f t="shared" si="262"/>
        <v/>
      </c>
      <c r="K2800" s="78" t="str">
        <f t="shared" si="263"/>
        <v/>
      </c>
    </row>
    <row r="2801" spans="1:11" x14ac:dyDescent="0.2">
      <c r="A2801" s="12" t="str">
        <f>IFERROR(IF(A2800+1&lt;=Duration*VLOOKUP(PaymentFrqcy,Mapping!A:B,2,FALSE),A2800+1,""),"")</f>
        <v/>
      </c>
      <c r="B2801" s="58" t="str">
        <f t="shared" si="258"/>
        <v/>
      </c>
      <c r="C2801" s="59" t="str">
        <f t="shared" si="259"/>
        <v/>
      </c>
      <c r="D2801" s="60" t="str">
        <f t="shared" si="260"/>
        <v/>
      </c>
      <c r="E2801" s="61" t="str">
        <f>IF(A2801="","",InterestRate/VLOOKUP(PaymentFrqcy,Mapping!$A:$B,2,FALSE))</f>
        <v/>
      </c>
      <c r="F2801" s="62" t="str">
        <f>IF(A2801="","",PMT(E2801,Duration*VLOOKUP(PaymentFrqcy,Mapping!A:B,2,FALSE),LoanAmount,,VLOOKUP(PaymentsDue,Mapping!$A:$B,2,FALSE)))</f>
        <v/>
      </c>
      <c r="G2801" s="62" t="str">
        <f>IF(A2801="","",PPMT(E2801,A2801,Duration*VLOOKUP(PaymentFrqcy,Mapping!A:B,2,FALSE),LoanAmount,,VLOOKUP(PaymentsDue,Mapping!$A:$B,2,FALSE)))</f>
        <v/>
      </c>
      <c r="H2801" s="62" t="str">
        <f>IF(A2801="","",IPMT(E2801,A2801,Duration*VLOOKUP(PaymentFrqcy,Mapping!$A:$B,2,FALSE),LoanAmount,,VLOOKUP(PaymentsDue,Mapping!$A:$B,2,FALSE)))</f>
        <v/>
      </c>
      <c r="I2801" s="58" t="str">
        <f t="shared" si="261"/>
        <v/>
      </c>
      <c r="J2801" s="12" t="str">
        <f t="shared" si="262"/>
        <v/>
      </c>
      <c r="K2801" s="78" t="str">
        <f t="shared" si="263"/>
        <v/>
      </c>
    </row>
    <row r="2802" spans="1:11" x14ac:dyDescent="0.2">
      <c r="A2802" s="12" t="str">
        <f>IFERROR(IF(A2801+1&lt;=Duration*VLOOKUP(PaymentFrqcy,Mapping!A:B,2,FALSE),A2801+1,""),"")</f>
        <v/>
      </c>
      <c r="B2802" s="58" t="str">
        <f t="shared" si="258"/>
        <v/>
      </c>
      <c r="C2802" s="59" t="str">
        <f t="shared" si="259"/>
        <v/>
      </c>
      <c r="D2802" s="60" t="str">
        <f t="shared" si="260"/>
        <v/>
      </c>
      <c r="E2802" s="61" t="str">
        <f>IF(A2802="","",InterestRate/VLOOKUP(PaymentFrqcy,Mapping!$A:$B,2,FALSE))</f>
        <v/>
      </c>
      <c r="F2802" s="62" t="str">
        <f>IF(A2802="","",PMT(E2802,Duration*VLOOKUP(PaymentFrqcy,Mapping!A:B,2,FALSE),LoanAmount,,VLOOKUP(PaymentsDue,Mapping!$A:$B,2,FALSE)))</f>
        <v/>
      </c>
      <c r="G2802" s="62" t="str">
        <f>IF(A2802="","",PPMT(E2802,A2802,Duration*VLOOKUP(PaymentFrqcy,Mapping!A:B,2,FALSE),LoanAmount,,VLOOKUP(PaymentsDue,Mapping!$A:$B,2,FALSE)))</f>
        <v/>
      </c>
      <c r="H2802" s="62" t="str">
        <f>IF(A2802="","",IPMT(E2802,A2802,Duration*VLOOKUP(PaymentFrqcy,Mapping!$A:$B,2,FALSE),LoanAmount,,VLOOKUP(PaymentsDue,Mapping!$A:$B,2,FALSE)))</f>
        <v/>
      </c>
      <c r="I2802" s="58" t="str">
        <f t="shared" si="261"/>
        <v/>
      </c>
      <c r="J2802" s="12" t="str">
        <f t="shared" si="262"/>
        <v/>
      </c>
      <c r="K2802" s="78" t="str">
        <f t="shared" si="263"/>
        <v/>
      </c>
    </row>
    <row r="2803" spans="1:11" x14ac:dyDescent="0.2">
      <c r="A2803" s="12" t="str">
        <f>IFERROR(IF(A2802+1&lt;=Duration*VLOOKUP(PaymentFrqcy,Mapping!A:B,2,FALSE),A2802+1,""),"")</f>
        <v/>
      </c>
      <c r="B2803" s="58" t="str">
        <f t="shared" si="258"/>
        <v/>
      </c>
      <c r="C2803" s="59" t="str">
        <f t="shared" si="259"/>
        <v/>
      </c>
      <c r="D2803" s="60" t="str">
        <f t="shared" si="260"/>
        <v/>
      </c>
      <c r="E2803" s="61" t="str">
        <f>IF(A2803="","",InterestRate/VLOOKUP(PaymentFrqcy,Mapping!$A:$B,2,FALSE))</f>
        <v/>
      </c>
      <c r="F2803" s="62" t="str">
        <f>IF(A2803="","",PMT(E2803,Duration*VLOOKUP(PaymentFrqcy,Mapping!A:B,2,FALSE),LoanAmount,,VLOOKUP(PaymentsDue,Mapping!$A:$B,2,FALSE)))</f>
        <v/>
      </c>
      <c r="G2803" s="62" t="str">
        <f>IF(A2803="","",PPMT(E2803,A2803,Duration*VLOOKUP(PaymentFrqcy,Mapping!A:B,2,FALSE),LoanAmount,,VLOOKUP(PaymentsDue,Mapping!$A:$B,2,FALSE)))</f>
        <v/>
      </c>
      <c r="H2803" s="62" t="str">
        <f>IF(A2803="","",IPMT(E2803,A2803,Duration*VLOOKUP(PaymentFrqcy,Mapping!$A:$B,2,FALSE),LoanAmount,,VLOOKUP(PaymentsDue,Mapping!$A:$B,2,FALSE)))</f>
        <v/>
      </c>
      <c r="I2803" s="58" t="str">
        <f t="shared" si="261"/>
        <v/>
      </c>
      <c r="J2803" s="12" t="str">
        <f t="shared" si="262"/>
        <v/>
      </c>
      <c r="K2803" s="78" t="str">
        <f t="shared" si="263"/>
        <v/>
      </c>
    </row>
    <row r="2804" spans="1:11" x14ac:dyDescent="0.2">
      <c r="A2804" s="12" t="str">
        <f>IFERROR(IF(A2803+1&lt;=Duration*VLOOKUP(PaymentFrqcy,Mapping!A:B,2,FALSE),A2803+1,""),"")</f>
        <v/>
      </c>
      <c r="B2804" s="58" t="str">
        <f t="shared" ref="B2804:B2867" si="264">IFERROR(IF(ROUNDDOWN(I2803,0)=0,"",I2803),"")</f>
        <v/>
      </c>
      <c r="C2804" s="59" t="str">
        <f t="shared" si="259"/>
        <v/>
      </c>
      <c r="D2804" s="60" t="str">
        <f t="shared" si="260"/>
        <v/>
      </c>
      <c r="E2804" s="61" t="str">
        <f>IF(A2804="","",InterestRate/VLOOKUP(PaymentFrqcy,Mapping!$A:$B,2,FALSE))</f>
        <v/>
      </c>
      <c r="F2804" s="62" t="str">
        <f>IF(A2804="","",PMT(E2804,Duration*VLOOKUP(PaymentFrqcy,Mapping!A:B,2,FALSE),LoanAmount,,VLOOKUP(PaymentsDue,Mapping!$A:$B,2,FALSE)))</f>
        <v/>
      </c>
      <c r="G2804" s="62" t="str">
        <f>IF(A2804="","",PPMT(E2804,A2804,Duration*VLOOKUP(PaymentFrqcy,Mapping!A:B,2,FALSE),LoanAmount,,VLOOKUP(PaymentsDue,Mapping!$A:$B,2,FALSE)))</f>
        <v/>
      </c>
      <c r="H2804" s="62" t="str">
        <f>IF(A2804="","",IPMT(E2804,A2804,Duration*VLOOKUP(PaymentFrqcy,Mapping!$A:$B,2,FALSE),LoanAmount,,VLOOKUP(PaymentsDue,Mapping!$A:$B,2,FALSE)))</f>
        <v/>
      </c>
      <c r="I2804" s="58" t="str">
        <f t="shared" si="261"/>
        <v/>
      </c>
      <c r="J2804" s="12" t="str">
        <f t="shared" si="262"/>
        <v/>
      </c>
      <c r="K2804" s="78" t="str">
        <f t="shared" si="263"/>
        <v/>
      </c>
    </row>
    <row r="2805" spans="1:11" x14ac:dyDescent="0.2">
      <c r="A2805" s="12" t="str">
        <f>IFERROR(IF(A2804+1&lt;=Duration*VLOOKUP(PaymentFrqcy,Mapping!A:B,2,FALSE),A2804+1,""),"")</f>
        <v/>
      </c>
      <c r="B2805" s="58" t="str">
        <f t="shared" si="264"/>
        <v/>
      </c>
      <c r="C2805" s="59" t="str">
        <f t="shared" si="259"/>
        <v/>
      </c>
      <c r="D2805" s="60" t="str">
        <f t="shared" si="260"/>
        <v/>
      </c>
      <c r="E2805" s="61" t="str">
        <f>IF(A2805="","",InterestRate/VLOOKUP(PaymentFrqcy,Mapping!$A:$B,2,FALSE))</f>
        <v/>
      </c>
      <c r="F2805" s="62" t="str">
        <f>IF(A2805="","",PMT(E2805,Duration*VLOOKUP(PaymentFrqcy,Mapping!A:B,2,FALSE),LoanAmount,,VLOOKUP(PaymentsDue,Mapping!$A:$B,2,FALSE)))</f>
        <v/>
      </c>
      <c r="G2805" s="62" t="str">
        <f>IF(A2805="","",PPMT(E2805,A2805,Duration*VLOOKUP(PaymentFrqcy,Mapping!A:B,2,FALSE),LoanAmount,,VLOOKUP(PaymentsDue,Mapping!$A:$B,2,FALSE)))</f>
        <v/>
      </c>
      <c r="H2805" s="62" t="str">
        <f>IF(A2805="","",IPMT(E2805,A2805,Duration*VLOOKUP(PaymentFrqcy,Mapping!$A:$B,2,FALSE),LoanAmount,,VLOOKUP(PaymentsDue,Mapping!$A:$B,2,FALSE)))</f>
        <v/>
      </c>
      <c r="I2805" s="58" t="str">
        <f t="shared" si="261"/>
        <v/>
      </c>
      <c r="J2805" s="12" t="str">
        <f t="shared" si="262"/>
        <v/>
      </c>
      <c r="K2805" s="78" t="str">
        <f t="shared" si="263"/>
        <v/>
      </c>
    </row>
    <row r="2806" spans="1:11" x14ac:dyDescent="0.2">
      <c r="A2806" s="12" t="str">
        <f>IFERROR(IF(A2805+1&lt;=Duration*VLOOKUP(PaymentFrqcy,Mapping!A:B,2,FALSE),A2805+1,""),"")</f>
        <v/>
      </c>
      <c r="B2806" s="58" t="str">
        <f t="shared" si="264"/>
        <v/>
      </c>
      <c r="C2806" s="59" t="str">
        <f t="shared" si="259"/>
        <v/>
      </c>
      <c r="D2806" s="60" t="str">
        <f t="shared" si="260"/>
        <v/>
      </c>
      <c r="E2806" s="61" t="str">
        <f>IF(A2806="","",InterestRate/VLOOKUP(PaymentFrqcy,Mapping!$A:$B,2,FALSE))</f>
        <v/>
      </c>
      <c r="F2806" s="62" t="str">
        <f>IF(A2806="","",PMT(E2806,Duration*VLOOKUP(PaymentFrqcy,Mapping!A:B,2,FALSE),LoanAmount,,VLOOKUP(PaymentsDue,Mapping!$A:$B,2,FALSE)))</f>
        <v/>
      </c>
      <c r="G2806" s="62" t="str">
        <f>IF(A2806="","",PPMT(E2806,A2806,Duration*VLOOKUP(PaymentFrqcy,Mapping!A:B,2,FALSE),LoanAmount,,VLOOKUP(PaymentsDue,Mapping!$A:$B,2,FALSE)))</f>
        <v/>
      </c>
      <c r="H2806" s="62" t="str">
        <f>IF(A2806="","",IPMT(E2806,A2806,Duration*VLOOKUP(PaymentFrqcy,Mapping!$A:$B,2,FALSE),LoanAmount,,VLOOKUP(PaymentsDue,Mapping!$A:$B,2,FALSE)))</f>
        <v/>
      </c>
      <c r="I2806" s="58" t="str">
        <f t="shared" si="261"/>
        <v/>
      </c>
      <c r="J2806" s="12" t="str">
        <f t="shared" si="262"/>
        <v/>
      </c>
      <c r="K2806" s="78" t="str">
        <f t="shared" si="263"/>
        <v/>
      </c>
    </row>
    <row r="2807" spans="1:11" x14ac:dyDescent="0.2">
      <c r="A2807" s="12" t="str">
        <f>IFERROR(IF(A2806+1&lt;=Duration*VLOOKUP(PaymentFrqcy,Mapping!A:B,2,FALSE),A2806+1,""),"")</f>
        <v/>
      </c>
      <c r="B2807" s="58" t="str">
        <f t="shared" si="264"/>
        <v/>
      </c>
      <c r="C2807" s="59" t="str">
        <f t="shared" si="259"/>
        <v/>
      </c>
      <c r="D2807" s="60" t="str">
        <f t="shared" si="260"/>
        <v/>
      </c>
      <c r="E2807" s="61" t="str">
        <f>IF(A2807="","",InterestRate/VLOOKUP(PaymentFrqcy,Mapping!$A:$B,2,FALSE))</f>
        <v/>
      </c>
      <c r="F2807" s="62" t="str">
        <f>IF(A2807="","",PMT(E2807,Duration*VLOOKUP(PaymentFrqcy,Mapping!A:B,2,FALSE),LoanAmount,,VLOOKUP(PaymentsDue,Mapping!$A:$B,2,FALSE)))</f>
        <v/>
      </c>
      <c r="G2807" s="62" t="str">
        <f>IF(A2807="","",PPMT(E2807,A2807,Duration*VLOOKUP(PaymentFrqcy,Mapping!A:B,2,FALSE),LoanAmount,,VLOOKUP(PaymentsDue,Mapping!$A:$B,2,FALSE)))</f>
        <v/>
      </c>
      <c r="H2807" s="62" t="str">
        <f>IF(A2807="","",IPMT(E2807,A2807,Duration*VLOOKUP(PaymentFrqcy,Mapping!$A:$B,2,FALSE),LoanAmount,,VLOOKUP(PaymentsDue,Mapping!$A:$B,2,FALSE)))</f>
        <v/>
      </c>
      <c r="I2807" s="58" t="str">
        <f t="shared" si="261"/>
        <v/>
      </c>
      <c r="J2807" s="12" t="str">
        <f t="shared" si="262"/>
        <v/>
      </c>
      <c r="K2807" s="78" t="str">
        <f t="shared" si="263"/>
        <v/>
      </c>
    </row>
    <row r="2808" spans="1:11" x14ac:dyDescent="0.2">
      <c r="A2808" s="12" t="str">
        <f>IFERROR(IF(A2807+1&lt;=Duration*VLOOKUP(PaymentFrqcy,Mapping!A:B,2,FALSE),A2807+1,""),"")</f>
        <v/>
      </c>
      <c r="B2808" s="58" t="str">
        <f t="shared" si="264"/>
        <v/>
      </c>
      <c r="C2808" s="59" t="str">
        <f t="shared" si="259"/>
        <v/>
      </c>
      <c r="D2808" s="60" t="str">
        <f t="shared" si="260"/>
        <v/>
      </c>
      <c r="E2808" s="61" t="str">
        <f>IF(A2808="","",InterestRate/VLOOKUP(PaymentFrqcy,Mapping!$A:$B,2,FALSE))</f>
        <v/>
      </c>
      <c r="F2808" s="62" t="str">
        <f>IF(A2808="","",PMT(E2808,Duration*VLOOKUP(PaymentFrqcy,Mapping!A:B,2,FALSE),LoanAmount,,VLOOKUP(PaymentsDue,Mapping!$A:$B,2,FALSE)))</f>
        <v/>
      </c>
      <c r="G2808" s="62" t="str">
        <f>IF(A2808="","",PPMT(E2808,A2808,Duration*VLOOKUP(PaymentFrqcy,Mapping!A:B,2,FALSE),LoanAmount,,VLOOKUP(PaymentsDue,Mapping!$A:$B,2,FALSE)))</f>
        <v/>
      </c>
      <c r="H2808" s="62" t="str">
        <f>IF(A2808="","",IPMT(E2808,A2808,Duration*VLOOKUP(PaymentFrqcy,Mapping!$A:$B,2,FALSE),LoanAmount,,VLOOKUP(PaymentsDue,Mapping!$A:$B,2,FALSE)))</f>
        <v/>
      </c>
      <c r="I2808" s="58" t="str">
        <f t="shared" si="261"/>
        <v/>
      </c>
      <c r="J2808" s="12" t="str">
        <f t="shared" si="262"/>
        <v/>
      </c>
      <c r="K2808" s="78" t="str">
        <f t="shared" si="263"/>
        <v/>
      </c>
    </row>
    <row r="2809" spans="1:11" x14ac:dyDescent="0.2">
      <c r="A2809" s="12" t="str">
        <f>IFERROR(IF(A2808+1&lt;=Duration*VLOOKUP(PaymentFrqcy,Mapping!A:B,2,FALSE),A2808+1,""),"")</f>
        <v/>
      </c>
      <c r="B2809" s="58" t="str">
        <f t="shared" si="264"/>
        <v/>
      </c>
      <c r="C2809" s="59" t="str">
        <f t="shared" si="259"/>
        <v/>
      </c>
      <c r="D2809" s="60" t="str">
        <f t="shared" si="260"/>
        <v/>
      </c>
      <c r="E2809" s="61" t="str">
        <f>IF(A2809="","",InterestRate/VLOOKUP(PaymentFrqcy,Mapping!$A:$B,2,FALSE))</f>
        <v/>
      </c>
      <c r="F2809" s="62" t="str">
        <f>IF(A2809="","",PMT(E2809,Duration*VLOOKUP(PaymentFrqcy,Mapping!A:B,2,FALSE),LoanAmount,,VLOOKUP(PaymentsDue,Mapping!$A:$B,2,FALSE)))</f>
        <v/>
      </c>
      <c r="G2809" s="62" t="str">
        <f>IF(A2809="","",PPMT(E2809,A2809,Duration*VLOOKUP(PaymentFrqcy,Mapping!A:B,2,FALSE),LoanAmount,,VLOOKUP(PaymentsDue,Mapping!$A:$B,2,FALSE)))</f>
        <v/>
      </c>
      <c r="H2809" s="62" t="str">
        <f>IF(A2809="","",IPMT(E2809,A2809,Duration*VLOOKUP(PaymentFrqcy,Mapping!$A:$B,2,FALSE),LoanAmount,,VLOOKUP(PaymentsDue,Mapping!$A:$B,2,FALSE)))</f>
        <v/>
      </c>
      <c r="I2809" s="58" t="str">
        <f t="shared" si="261"/>
        <v/>
      </c>
      <c r="J2809" s="12" t="str">
        <f t="shared" si="262"/>
        <v/>
      </c>
      <c r="K2809" s="78" t="str">
        <f t="shared" si="263"/>
        <v/>
      </c>
    </row>
    <row r="2810" spans="1:11" x14ac:dyDescent="0.2">
      <c r="A2810" s="12" t="str">
        <f>IFERROR(IF(A2809+1&lt;=Duration*VLOOKUP(PaymentFrqcy,Mapping!A:B,2,FALSE),A2809+1,""),"")</f>
        <v/>
      </c>
      <c r="B2810" s="58" t="str">
        <f t="shared" si="264"/>
        <v/>
      </c>
      <c r="C2810" s="59" t="str">
        <f t="shared" si="259"/>
        <v/>
      </c>
      <c r="D2810" s="60" t="str">
        <f t="shared" si="260"/>
        <v/>
      </c>
      <c r="E2810" s="61" t="str">
        <f>IF(A2810="","",InterestRate/VLOOKUP(PaymentFrqcy,Mapping!$A:$B,2,FALSE))</f>
        <v/>
      </c>
      <c r="F2810" s="62" t="str">
        <f>IF(A2810="","",PMT(E2810,Duration*VLOOKUP(PaymentFrqcy,Mapping!A:B,2,FALSE),LoanAmount,,VLOOKUP(PaymentsDue,Mapping!$A:$B,2,FALSE)))</f>
        <v/>
      </c>
      <c r="G2810" s="62" t="str">
        <f>IF(A2810="","",PPMT(E2810,A2810,Duration*VLOOKUP(PaymentFrqcy,Mapping!A:B,2,FALSE),LoanAmount,,VLOOKUP(PaymentsDue,Mapping!$A:$B,2,FALSE)))</f>
        <v/>
      </c>
      <c r="H2810" s="62" t="str">
        <f>IF(A2810="","",IPMT(E2810,A2810,Duration*VLOOKUP(PaymentFrqcy,Mapping!$A:$B,2,FALSE),LoanAmount,,VLOOKUP(PaymentsDue,Mapping!$A:$B,2,FALSE)))</f>
        <v/>
      </c>
      <c r="I2810" s="58" t="str">
        <f t="shared" si="261"/>
        <v/>
      </c>
      <c r="J2810" s="12" t="str">
        <f t="shared" si="262"/>
        <v/>
      </c>
      <c r="K2810" s="78" t="str">
        <f t="shared" si="263"/>
        <v/>
      </c>
    </row>
    <row r="2811" spans="1:11" x14ac:dyDescent="0.2">
      <c r="A2811" s="12" t="str">
        <f>IFERROR(IF(A2810+1&lt;=Duration*VLOOKUP(PaymentFrqcy,Mapping!A:B,2,FALSE),A2810+1,""),"")</f>
        <v/>
      </c>
      <c r="B2811" s="58" t="str">
        <f t="shared" si="264"/>
        <v/>
      </c>
      <c r="C2811" s="59" t="str">
        <f t="shared" si="259"/>
        <v/>
      </c>
      <c r="D2811" s="60" t="str">
        <f t="shared" si="260"/>
        <v/>
      </c>
      <c r="E2811" s="61" t="str">
        <f>IF(A2811="","",InterestRate/VLOOKUP(PaymentFrqcy,Mapping!$A:$B,2,FALSE))</f>
        <v/>
      </c>
      <c r="F2811" s="62" t="str">
        <f>IF(A2811="","",PMT(E2811,Duration*VLOOKUP(PaymentFrqcy,Mapping!A:B,2,FALSE),LoanAmount,,VLOOKUP(PaymentsDue,Mapping!$A:$B,2,FALSE)))</f>
        <v/>
      </c>
      <c r="G2811" s="62" t="str">
        <f>IF(A2811="","",PPMT(E2811,A2811,Duration*VLOOKUP(PaymentFrqcy,Mapping!A:B,2,FALSE),LoanAmount,,VLOOKUP(PaymentsDue,Mapping!$A:$B,2,FALSE)))</f>
        <v/>
      </c>
      <c r="H2811" s="62" t="str">
        <f>IF(A2811="","",IPMT(E2811,A2811,Duration*VLOOKUP(PaymentFrqcy,Mapping!$A:$B,2,FALSE),LoanAmount,,VLOOKUP(PaymentsDue,Mapping!$A:$B,2,FALSE)))</f>
        <v/>
      </c>
      <c r="I2811" s="58" t="str">
        <f t="shared" si="261"/>
        <v/>
      </c>
      <c r="J2811" s="12" t="str">
        <f t="shared" si="262"/>
        <v/>
      </c>
      <c r="K2811" s="78" t="str">
        <f t="shared" si="263"/>
        <v/>
      </c>
    </row>
    <row r="2812" spans="1:11" x14ac:dyDescent="0.2">
      <c r="A2812" s="12" t="str">
        <f>IFERROR(IF(A2811+1&lt;=Duration*VLOOKUP(PaymentFrqcy,Mapping!A:B,2,FALSE),A2811+1,""),"")</f>
        <v/>
      </c>
      <c r="B2812" s="58" t="str">
        <f t="shared" si="264"/>
        <v/>
      </c>
      <c r="C2812" s="59" t="str">
        <f t="shared" si="259"/>
        <v/>
      </c>
      <c r="D2812" s="60" t="str">
        <f t="shared" si="260"/>
        <v/>
      </c>
      <c r="E2812" s="61" t="str">
        <f>IF(A2812="","",InterestRate/VLOOKUP(PaymentFrqcy,Mapping!$A:$B,2,FALSE))</f>
        <v/>
      </c>
      <c r="F2812" s="62" t="str">
        <f>IF(A2812="","",PMT(E2812,Duration*VLOOKUP(PaymentFrqcy,Mapping!A:B,2,FALSE),LoanAmount,,VLOOKUP(PaymentsDue,Mapping!$A:$B,2,FALSE)))</f>
        <v/>
      </c>
      <c r="G2812" s="62" t="str">
        <f>IF(A2812="","",PPMT(E2812,A2812,Duration*VLOOKUP(PaymentFrqcy,Mapping!A:B,2,FALSE),LoanAmount,,VLOOKUP(PaymentsDue,Mapping!$A:$B,2,FALSE)))</f>
        <v/>
      </c>
      <c r="H2812" s="62" t="str">
        <f>IF(A2812="","",IPMT(E2812,A2812,Duration*VLOOKUP(PaymentFrqcy,Mapping!$A:$B,2,FALSE),LoanAmount,,VLOOKUP(PaymentsDue,Mapping!$A:$B,2,FALSE)))</f>
        <v/>
      </c>
      <c r="I2812" s="58" t="str">
        <f t="shared" si="261"/>
        <v/>
      </c>
      <c r="J2812" s="12" t="str">
        <f t="shared" si="262"/>
        <v/>
      </c>
      <c r="K2812" s="78" t="str">
        <f t="shared" si="263"/>
        <v/>
      </c>
    </row>
    <row r="2813" spans="1:11" x14ac:dyDescent="0.2">
      <c r="A2813" s="12" t="str">
        <f>IFERROR(IF(A2812+1&lt;=Duration*VLOOKUP(PaymentFrqcy,Mapping!A:B,2,FALSE),A2812+1,""),"")</f>
        <v/>
      </c>
      <c r="B2813" s="58" t="str">
        <f t="shared" si="264"/>
        <v/>
      </c>
      <c r="C2813" s="59" t="str">
        <f t="shared" si="259"/>
        <v/>
      </c>
      <c r="D2813" s="60" t="str">
        <f t="shared" si="260"/>
        <v/>
      </c>
      <c r="E2813" s="61" t="str">
        <f>IF(A2813="","",InterestRate/VLOOKUP(PaymentFrqcy,Mapping!$A:$B,2,FALSE))</f>
        <v/>
      </c>
      <c r="F2813" s="62" t="str">
        <f>IF(A2813="","",PMT(E2813,Duration*VLOOKUP(PaymentFrqcy,Mapping!A:B,2,FALSE),LoanAmount,,VLOOKUP(PaymentsDue,Mapping!$A:$B,2,FALSE)))</f>
        <v/>
      </c>
      <c r="G2813" s="62" t="str">
        <f>IF(A2813="","",PPMT(E2813,A2813,Duration*VLOOKUP(PaymentFrqcy,Mapping!A:B,2,FALSE),LoanAmount,,VLOOKUP(PaymentsDue,Mapping!$A:$B,2,FALSE)))</f>
        <v/>
      </c>
      <c r="H2813" s="62" t="str">
        <f>IF(A2813="","",IPMT(E2813,A2813,Duration*VLOOKUP(PaymentFrqcy,Mapping!$A:$B,2,FALSE),LoanAmount,,VLOOKUP(PaymentsDue,Mapping!$A:$B,2,FALSE)))</f>
        <v/>
      </c>
      <c r="I2813" s="58" t="str">
        <f t="shared" si="261"/>
        <v/>
      </c>
      <c r="J2813" s="12" t="str">
        <f t="shared" si="262"/>
        <v/>
      </c>
      <c r="K2813" s="78" t="str">
        <f t="shared" si="263"/>
        <v/>
      </c>
    </row>
    <row r="2814" spans="1:11" x14ac:dyDescent="0.2">
      <c r="A2814" s="12" t="str">
        <f>IFERROR(IF(A2813+1&lt;=Duration*VLOOKUP(PaymentFrqcy,Mapping!A:B,2,FALSE),A2813+1,""),"")</f>
        <v/>
      </c>
      <c r="B2814" s="58" t="str">
        <f t="shared" si="264"/>
        <v/>
      </c>
      <c r="C2814" s="59" t="str">
        <f t="shared" si="259"/>
        <v/>
      </c>
      <c r="D2814" s="60" t="str">
        <f t="shared" si="260"/>
        <v/>
      </c>
      <c r="E2814" s="61" t="str">
        <f>IF(A2814="","",InterestRate/VLOOKUP(PaymentFrqcy,Mapping!$A:$B,2,FALSE))</f>
        <v/>
      </c>
      <c r="F2814" s="62" t="str">
        <f>IF(A2814="","",PMT(E2814,Duration*VLOOKUP(PaymentFrqcy,Mapping!A:B,2,FALSE),LoanAmount,,VLOOKUP(PaymentsDue,Mapping!$A:$B,2,FALSE)))</f>
        <v/>
      </c>
      <c r="G2814" s="62" t="str">
        <f>IF(A2814="","",PPMT(E2814,A2814,Duration*VLOOKUP(PaymentFrqcy,Mapping!A:B,2,FALSE),LoanAmount,,VLOOKUP(PaymentsDue,Mapping!$A:$B,2,FALSE)))</f>
        <v/>
      </c>
      <c r="H2814" s="62" t="str">
        <f>IF(A2814="","",IPMT(E2814,A2814,Duration*VLOOKUP(PaymentFrqcy,Mapping!$A:$B,2,FALSE),LoanAmount,,VLOOKUP(PaymentsDue,Mapping!$A:$B,2,FALSE)))</f>
        <v/>
      </c>
      <c r="I2814" s="58" t="str">
        <f t="shared" si="261"/>
        <v/>
      </c>
      <c r="J2814" s="12" t="str">
        <f t="shared" si="262"/>
        <v/>
      </c>
      <c r="K2814" s="78" t="str">
        <f t="shared" si="263"/>
        <v/>
      </c>
    </row>
    <row r="2815" spans="1:11" x14ac:dyDescent="0.2">
      <c r="A2815" s="12" t="str">
        <f>IFERROR(IF(A2814+1&lt;=Duration*VLOOKUP(PaymentFrqcy,Mapping!A:B,2,FALSE),A2814+1,""),"")</f>
        <v/>
      </c>
      <c r="B2815" s="58" t="str">
        <f t="shared" si="264"/>
        <v/>
      </c>
      <c r="C2815" s="59" t="str">
        <f t="shared" si="259"/>
        <v/>
      </c>
      <c r="D2815" s="60" t="str">
        <f t="shared" si="260"/>
        <v/>
      </c>
      <c r="E2815" s="61" t="str">
        <f>IF(A2815="","",InterestRate/VLOOKUP(PaymentFrqcy,Mapping!$A:$B,2,FALSE))</f>
        <v/>
      </c>
      <c r="F2815" s="62" t="str">
        <f>IF(A2815="","",PMT(E2815,Duration*VLOOKUP(PaymentFrqcy,Mapping!A:B,2,FALSE),LoanAmount,,VLOOKUP(PaymentsDue,Mapping!$A:$B,2,FALSE)))</f>
        <v/>
      </c>
      <c r="G2815" s="62" t="str">
        <f>IF(A2815="","",PPMT(E2815,A2815,Duration*VLOOKUP(PaymentFrqcy,Mapping!A:B,2,FALSE),LoanAmount,,VLOOKUP(PaymentsDue,Mapping!$A:$B,2,FALSE)))</f>
        <v/>
      </c>
      <c r="H2815" s="62" t="str">
        <f>IF(A2815="","",IPMT(E2815,A2815,Duration*VLOOKUP(PaymentFrqcy,Mapping!$A:$B,2,FALSE),LoanAmount,,VLOOKUP(PaymentsDue,Mapping!$A:$B,2,FALSE)))</f>
        <v/>
      </c>
      <c r="I2815" s="58" t="str">
        <f t="shared" si="261"/>
        <v/>
      </c>
      <c r="J2815" s="12" t="str">
        <f t="shared" si="262"/>
        <v/>
      </c>
      <c r="K2815" s="78" t="str">
        <f t="shared" si="263"/>
        <v/>
      </c>
    </row>
    <row r="2816" spans="1:11" x14ac:dyDescent="0.2">
      <c r="A2816" s="12" t="str">
        <f>IFERROR(IF(A2815+1&lt;=Duration*VLOOKUP(PaymentFrqcy,Mapping!A:B,2,FALSE),A2815+1,""),"")</f>
        <v/>
      </c>
      <c r="B2816" s="58" t="str">
        <f t="shared" si="264"/>
        <v/>
      </c>
      <c r="C2816" s="59" t="str">
        <f t="shared" si="259"/>
        <v/>
      </c>
      <c r="D2816" s="60" t="str">
        <f t="shared" si="260"/>
        <v/>
      </c>
      <c r="E2816" s="61" t="str">
        <f>IF(A2816="","",InterestRate/VLOOKUP(PaymentFrqcy,Mapping!$A:$B,2,FALSE))</f>
        <v/>
      </c>
      <c r="F2816" s="62" t="str">
        <f>IF(A2816="","",PMT(E2816,Duration*VLOOKUP(PaymentFrqcy,Mapping!A:B,2,FALSE),LoanAmount,,VLOOKUP(PaymentsDue,Mapping!$A:$B,2,FALSE)))</f>
        <v/>
      </c>
      <c r="G2816" s="62" t="str">
        <f>IF(A2816="","",PPMT(E2816,A2816,Duration*VLOOKUP(PaymentFrqcy,Mapping!A:B,2,FALSE),LoanAmount,,VLOOKUP(PaymentsDue,Mapping!$A:$B,2,FALSE)))</f>
        <v/>
      </c>
      <c r="H2816" s="62" t="str">
        <f>IF(A2816="","",IPMT(E2816,A2816,Duration*VLOOKUP(PaymentFrqcy,Mapping!$A:$B,2,FALSE),LoanAmount,,VLOOKUP(PaymentsDue,Mapping!$A:$B,2,FALSE)))</f>
        <v/>
      </c>
      <c r="I2816" s="58" t="str">
        <f t="shared" si="261"/>
        <v/>
      </c>
      <c r="J2816" s="12" t="str">
        <f t="shared" si="262"/>
        <v/>
      </c>
      <c r="K2816" s="78" t="str">
        <f t="shared" si="263"/>
        <v/>
      </c>
    </row>
    <row r="2817" spans="1:11" x14ac:dyDescent="0.2">
      <c r="A2817" s="12" t="str">
        <f>IFERROR(IF(A2816+1&lt;=Duration*VLOOKUP(PaymentFrqcy,Mapping!A:B,2,FALSE),A2816+1,""),"")</f>
        <v/>
      </c>
      <c r="B2817" s="58" t="str">
        <f t="shared" si="264"/>
        <v/>
      </c>
      <c r="C2817" s="59" t="str">
        <f t="shared" si="259"/>
        <v/>
      </c>
      <c r="D2817" s="60" t="str">
        <f t="shared" si="260"/>
        <v/>
      </c>
      <c r="E2817" s="61" t="str">
        <f>IF(A2817="","",InterestRate/VLOOKUP(PaymentFrqcy,Mapping!$A:$B,2,FALSE))</f>
        <v/>
      </c>
      <c r="F2817" s="62" t="str">
        <f>IF(A2817="","",PMT(E2817,Duration*VLOOKUP(PaymentFrqcy,Mapping!A:B,2,FALSE),LoanAmount,,VLOOKUP(PaymentsDue,Mapping!$A:$B,2,FALSE)))</f>
        <v/>
      </c>
      <c r="G2817" s="62" t="str">
        <f>IF(A2817="","",PPMT(E2817,A2817,Duration*VLOOKUP(PaymentFrqcy,Mapping!A:B,2,FALSE),LoanAmount,,VLOOKUP(PaymentsDue,Mapping!$A:$B,2,FALSE)))</f>
        <v/>
      </c>
      <c r="H2817" s="62" t="str">
        <f>IF(A2817="","",IPMT(E2817,A2817,Duration*VLOOKUP(PaymentFrqcy,Mapping!$A:$B,2,FALSE),LoanAmount,,VLOOKUP(PaymentsDue,Mapping!$A:$B,2,FALSE)))</f>
        <v/>
      </c>
      <c r="I2817" s="58" t="str">
        <f t="shared" si="261"/>
        <v/>
      </c>
      <c r="J2817" s="12" t="str">
        <f t="shared" si="262"/>
        <v/>
      </c>
      <c r="K2817" s="78" t="str">
        <f t="shared" si="263"/>
        <v/>
      </c>
    </row>
    <row r="2818" spans="1:11" x14ac:dyDescent="0.2">
      <c r="A2818" s="12" t="str">
        <f>IFERROR(IF(A2817+1&lt;=Duration*VLOOKUP(PaymentFrqcy,Mapping!A:B,2,FALSE),A2817+1,""),"")</f>
        <v/>
      </c>
      <c r="B2818" s="58" t="str">
        <f t="shared" si="264"/>
        <v/>
      </c>
      <c r="C2818" s="59" t="str">
        <f t="shared" si="259"/>
        <v/>
      </c>
      <c r="D2818" s="60" t="str">
        <f t="shared" si="260"/>
        <v/>
      </c>
      <c r="E2818" s="61" t="str">
        <f>IF(A2818="","",InterestRate/VLOOKUP(PaymentFrqcy,Mapping!$A:$B,2,FALSE))</f>
        <v/>
      </c>
      <c r="F2818" s="62" t="str">
        <f>IF(A2818="","",PMT(E2818,Duration*VLOOKUP(PaymentFrqcy,Mapping!A:B,2,FALSE),LoanAmount,,VLOOKUP(PaymentsDue,Mapping!$A:$B,2,FALSE)))</f>
        <v/>
      </c>
      <c r="G2818" s="62" t="str">
        <f>IF(A2818="","",PPMT(E2818,A2818,Duration*VLOOKUP(PaymentFrqcy,Mapping!A:B,2,FALSE),LoanAmount,,VLOOKUP(PaymentsDue,Mapping!$A:$B,2,FALSE)))</f>
        <v/>
      </c>
      <c r="H2818" s="62" t="str">
        <f>IF(A2818="","",IPMT(E2818,A2818,Duration*VLOOKUP(PaymentFrqcy,Mapping!$A:$B,2,FALSE),LoanAmount,,VLOOKUP(PaymentsDue,Mapping!$A:$B,2,FALSE)))</f>
        <v/>
      </c>
      <c r="I2818" s="58" t="str">
        <f t="shared" si="261"/>
        <v/>
      </c>
      <c r="J2818" s="12" t="str">
        <f t="shared" si="262"/>
        <v/>
      </c>
      <c r="K2818" s="78" t="str">
        <f t="shared" si="263"/>
        <v/>
      </c>
    </row>
    <row r="2819" spans="1:11" x14ac:dyDescent="0.2">
      <c r="A2819" s="12" t="str">
        <f>IFERROR(IF(A2818+1&lt;=Duration*VLOOKUP(PaymentFrqcy,Mapping!A:B,2,FALSE),A2818+1,""),"")</f>
        <v/>
      </c>
      <c r="B2819" s="58" t="str">
        <f t="shared" si="264"/>
        <v/>
      </c>
      <c r="C2819" s="59" t="str">
        <f t="shared" si="259"/>
        <v/>
      </c>
      <c r="D2819" s="60" t="str">
        <f t="shared" si="260"/>
        <v/>
      </c>
      <c r="E2819" s="61" t="str">
        <f>IF(A2819="","",InterestRate/VLOOKUP(PaymentFrqcy,Mapping!$A:$B,2,FALSE))</f>
        <v/>
      </c>
      <c r="F2819" s="62" t="str">
        <f>IF(A2819="","",PMT(E2819,Duration*VLOOKUP(PaymentFrqcy,Mapping!A:B,2,FALSE),LoanAmount,,VLOOKUP(PaymentsDue,Mapping!$A:$B,2,FALSE)))</f>
        <v/>
      </c>
      <c r="G2819" s="62" t="str">
        <f>IF(A2819="","",PPMT(E2819,A2819,Duration*VLOOKUP(PaymentFrqcy,Mapping!A:B,2,FALSE),LoanAmount,,VLOOKUP(PaymentsDue,Mapping!$A:$B,2,FALSE)))</f>
        <v/>
      </c>
      <c r="H2819" s="62" t="str">
        <f>IF(A2819="","",IPMT(E2819,A2819,Duration*VLOOKUP(PaymentFrqcy,Mapping!$A:$B,2,FALSE),LoanAmount,,VLOOKUP(PaymentsDue,Mapping!$A:$B,2,FALSE)))</f>
        <v/>
      </c>
      <c r="I2819" s="58" t="str">
        <f t="shared" si="261"/>
        <v/>
      </c>
      <c r="J2819" s="12" t="str">
        <f t="shared" si="262"/>
        <v/>
      </c>
      <c r="K2819" s="78" t="str">
        <f t="shared" si="263"/>
        <v/>
      </c>
    </row>
    <row r="2820" spans="1:11" x14ac:dyDescent="0.2">
      <c r="A2820" s="12" t="str">
        <f>IFERROR(IF(A2819+1&lt;=Duration*VLOOKUP(PaymentFrqcy,Mapping!A:B,2,FALSE),A2819+1,""),"")</f>
        <v/>
      </c>
      <c r="B2820" s="58" t="str">
        <f t="shared" si="264"/>
        <v/>
      </c>
      <c r="C2820" s="59" t="str">
        <f t="shared" si="259"/>
        <v/>
      </c>
      <c r="D2820" s="60" t="str">
        <f t="shared" si="260"/>
        <v/>
      </c>
      <c r="E2820" s="61" t="str">
        <f>IF(A2820="","",InterestRate/VLOOKUP(PaymentFrqcy,Mapping!$A:$B,2,FALSE))</f>
        <v/>
      </c>
      <c r="F2820" s="62" t="str">
        <f>IF(A2820="","",PMT(E2820,Duration*VLOOKUP(PaymentFrqcy,Mapping!A:B,2,FALSE),LoanAmount,,VLOOKUP(PaymentsDue,Mapping!$A:$B,2,FALSE)))</f>
        <v/>
      </c>
      <c r="G2820" s="62" t="str">
        <f>IF(A2820="","",PPMT(E2820,A2820,Duration*VLOOKUP(PaymentFrqcy,Mapping!A:B,2,FALSE),LoanAmount,,VLOOKUP(PaymentsDue,Mapping!$A:$B,2,FALSE)))</f>
        <v/>
      </c>
      <c r="H2820" s="62" t="str">
        <f>IF(A2820="","",IPMT(E2820,A2820,Duration*VLOOKUP(PaymentFrqcy,Mapping!$A:$B,2,FALSE),LoanAmount,,VLOOKUP(PaymentsDue,Mapping!$A:$B,2,FALSE)))</f>
        <v/>
      </c>
      <c r="I2820" s="58" t="str">
        <f t="shared" si="261"/>
        <v/>
      </c>
      <c r="J2820" s="12" t="str">
        <f t="shared" si="262"/>
        <v/>
      </c>
      <c r="K2820" s="78" t="str">
        <f t="shared" si="263"/>
        <v/>
      </c>
    </row>
    <row r="2821" spans="1:11" x14ac:dyDescent="0.2">
      <c r="A2821" s="12" t="str">
        <f>IFERROR(IF(A2820+1&lt;=Duration*VLOOKUP(PaymentFrqcy,Mapping!A:B,2,FALSE),A2820+1,""),"")</f>
        <v/>
      </c>
      <c r="B2821" s="58" t="str">
        <f t="shared" si="264"/>
        <v/>
      </c>
      <c r="C2821" s="59" t="str">
        <f t="shared" si="259"/>
        <v/>
      </c>
      <c r="D2821" s="60" t="str">
        <f t="shared" si="260"/>
        <v/>
      </c>
      <c r="E2821" s="61" t="str">
        <f>IF(A2821="","",InterestRate/VLOOKUP(PaymentFrqcy,Mapping!$A:$B,2,FALSE))</f>
        <v/>
      </c>
      <c r="F2821" s="62" t="str">
        <f>IF(A2821="","",PMT(E2821,Duration*VLOOKUP(PaymentFrqcy,Mapping!A:B,2,FALSE),LoanAmount,,VLOOKUP(PaymentsDue,Mapping!$A:$B,2,FALSE)))</f>
        <v/>
      </c>
      <c r="G2821" s="62" t="str">
        <f>IF(A2821="","",PPMT(E2821,A2821,Duration*VLOOKUP(PaymentFrqcy,Mapping!A:B,2,FALSE),LoanAmount,,VLOOKUP(PaymentsDue,Mapping!$A:$B,2,FALSE)))</f>
        <v/>
      </c>
      <c r="H2821" s="62" t="str">
        <f>IF(A2821="","",IPMT(E2821,A2821,Duration*VLOOKUP(PaymentFrqcy,Mapping!$A:$B,2,FALSE),LoanAmount,,VLOOKUP(PaymentsDue,Mapping!$A:$B,2,FALSE)))</f>
        <v/>
      </c>
      <c r="I2821" s="58" t="str">
        <f t="shared" si="261"/>
        <v/>
      </c>
      <c r="J2821" s="12" t="str">
        <f t="shared" si="262"/>
        <v/>
      </c>
      <c r="K2821" s="78" t="str">
        <f t="shared" si="263"/>
        <v/>
      </c>
    </row>
    <row r="2822" spans="1:11" x14ac:dyDescent="0.2">
      <c r="A2822" s="12" t="str">
        <f>IFERROR(IF(A2821+1&lt;=Duration*VLOOKUP(PaymentFrqcy,Mapping!A:B,2,FALSE),A2821+1,""),"")</f>
        <v/>
      </c>
      <c r="B2822" s="58" t="str">
        <f t="shared" si="264"/>
        <v/>
      </c>
      <c r="C2822" s="59" t="str">
        <f t="shared" si="259"/>
        <v/>
      </c>
      <c r="D2822" s="60" t="str">
        <f t="shared" si="260"/>
        <v/>
      </c>
      <c r="E2822" s="61" t="str">
        <f>IF(A2822="","",InterestRate/VLOOKUP(PaymentFrqcy,Mapping!$A:$B,2,FALSE))</f>
        <v/>
      </c>
      <c r="F2822" s="62" t="str">
        <f>IF(A2822="","",PMT(E2822,Duration*VLOOKUP(PaymentFrqcy,Mapping!A:B,2,FALSE),LoanAmount,,VLOOKUP(PaymentsDue,Mapping!$A:$B,2,FALSE)))</f>
        <v/>
      </c>
      <c r="G2822" s="62" t="str">
        <f>IF(A2822="","",PPMT(E2822,A2822,Duration*VLOOKUP(PaymentFrqcy,Mapping!A:B,2,FALSE),LoanAmount,,VLOOKUP(PaymentsDue,Mapping!$A:$B,2,FALSE)))</f>
        <v/>
      </c>
      <c r="H2822" s="62" t="str">
        <f>IF(A2822="","",IPMT(E2822,A2822,Duration*VLOOKUP(PaymentFrqcy,Mapping!$A:$B,2,FALSE),LoanAmount,,VLOOKUP(PaymentsDue,Mapping!$A:$B,2,FALSE)))</f>
        <v/>
      </c>
      <c r="I2822" s="58" t="str">
        <f t="shared" si="261"/>
        <v/>
      </c>
      <c r="J2822" s="12" t="str">
        <f t="shared" si="262"/>
        <v/>
      </c>
      <c r="K2822" s="78" t="str">
        <f t="shared" si="263"/>
        <v/>
      </c>
    </row>
    <row r="2823" spans="1:11" x14ac:dyDescent="0.2">
      <c r="A2823" s="12" t="str">
        <f>IFERROR(IF(A2822+1&lt;=Duration*VLOOKUP(PaymentFrqcy,Mapping!A:B,2,FALSE),A2822+1,""),"")</f>
        <v/>
      </c>
      <c r="B2823" s="58" t="str">
        <f t="shared" si="264"/>
        <v/>
      </c>
      <c r="C2823" s="59" t="str">
        <f t="shared" si="259"/>
        <v/>
      </c>
      <c r="D2823" s="60" t="str">
        <f t="shared" si="260"/>
        <v/>
      </c>
      <c r="E2823" s="61" t="str">
        <f>IF(A2823="","",InterestRate/VLOOKUP(PaymentFrqcy,Mapping!$A:$B,2,FALSE))</f>
        <v/>
      </c>
      <c r="F2823" s="62" t="str">
        <f>IF(A2823="","",PMT(E2823,Duration*VLOOKUP(PaymentFrqcy,Mapping!A:B,2,FALSE),LoanAmount,,VLOOKUP(PaymentsDue,Mapping!$A:$B,2,FALSE)))</f>
        <v/>
      </c>
      <c r="G2823" s="62" t="str">
        <f>IF(A2823="","",PPMT(E2823,A2823,Duration*VLOOKUP(PaymentFrqcy,Mapping!A:B,2,FALSE),LoanAmount,,VLOOKUP(PaymentsDue,Mapping!$A:$B,2,FALSE)))</f>
        <v/>
      </c>
      <c r="H2823" s="62" t="str">
        <f>IF(A2823="","",IPMT(E2823,A2823,Duration*VLOOKUP(PaymentFrqcy,Mapping!$A:$B,2,FALSE),LoanAmount,,VLOOKUP(PaymentsDue,Mapping!$A:$B,2,FALSE)))</f>
        <v/>
      </c>
      <c r="I2823" s="58" t="str">
        <f t="shared" si="261"/>
        <v/>
      </c>
      <c r="J2823" s="12" t="str">
        <f t="shared" si="262"/>
        <v/>
      </c>
      <c r="K2823" s="78" t="str">
        <f t="shared" si="263"/>
        <v/>
      </c>
    </row>
    <row r="2824" spans="1:11" x14ac:dyDescent="0.2">
      <c r="A2824" s="12" t="str">
        <f>IFERROR(IF(A2823+1&lt;=Duration*VLOOKUP(PaymentFrqcy,Mapping!A:B,2,FALSE),A2823+1,""),"")</f>
        <v/>
      </c>
      <c r="B2824" s="58" t="str">
        <f t="shared" si="264"/>
        <v/>
      </c>
      <c r="C2824" s="59" t="str">
        <f t="shared" si="259"/>
        <v/>
      </c>
      <c r="D2824" s="60" t="str">
        <f t="shared" si="260"/>
        <v/>
      </c>
      <c r="E2824" s="61" t="str">
        <f>IF(A2824="","",InterestRate/VLOOKUP(PaymentFrqcy,Mapping!$A:$B,2,FALSE))</f>
        <v/>
      </c>
      <c r="F2824" s="62" t="str">
        <f>IF(A2824="","",PMT(E2824,Duration*VLOOKUP(PaymentFrqcy,Mapping!A:B,2,FALSE),LoanAmount,,VLOOKUP(PaymentsDue,Mapping!$A:$B,2,FALSE)))</f>
        <v/>
      </c>
      <c r="G2824" s="62" t="str">
        <f>IF(A2824="","",PPMT(E2824,A2824,Duration*VLOOKUP(PaymentFrqcy,Mapping!A:B,2,FALSE),LoanAmount,,VLOOKUP(PaymentsDue,Mapping!$A:$B,2,FALSE)))</f>
        <v/>
      </c>
      <c r="H2824" s="62" t="str">
        <f>IF(A2824="","",IPMT(E2824,A2824,Duration*VLOOKUP(PaymentFrqcy,Mapping!$A:$B,2,FALSE),LoanAmount,,VLOOKUP(PaymentsDue,Mapping!$A:$B,2,FALSE)))</f>
        <v/>
      </c>
      <c r="I2824" s="58" t="str">
        <f t="shared" si="261"/>
        <v/>
      </c>
      <c r="J2824" s="12" t="str">
        <f t="shared" si="262"/>
        <v/>
      </c>
      <c r="K2824" s="78" t="str">
        <f t="shared" si="263"/>
        <v/>
      </c>
    </row>
    <row r="2825" spans="1:11" x14ac:dyDescent="0.2">
      <c r="A2825" s="12" t="str">
        <f>IFERROR(IF(A2824+1&lt;=Duration*VLOOKUP(PaymentFrqcy,Mapping!A:B,2,FALSE),A2824+1,""),"")</f>
        <v/>
      </c>
      <c r="B2825" s="58" t="str">
        <f t="shared" si="264"/>
        <v/>
      </c>
      <c r="C2825" s="59" t="str">
        <f t="shared" si="259"/>
        <v/>
      </c>
      <c r="D2825" s="60" t="str">
        <f t="shared" si="260"/>
        <v/>
      </c>
      <c r="E2825" s="61" t="str">
        <f>IF(A2825="","",InterestRate/VLOOKUP(PaymentFrqcy,Mapping!$A:$B,2,FALSE))</f>
        <v/>
      </c>
      <c r="F2825" s="62" t="str">
        <f>IF(A2825="","",PMT(E2825,Duration*VLOOKUP(PaymentFrqcy,Mapping!A:B,2,FALSE),LoanAmount,,VLOOKUP(PaymentsDue,Mapping!$A:$B,2,FALSE)))</f>
        <v/>
      </c>
      <c r="G2825" s="62" t="str">
        <f>IF(A2825="","",PPMT(E2825,A2825,Duration*VLOOKUP(PaymentFrqcy,Mapping!A:B,2,FALSE),LoanAmount,,VLOOKUP(PaymentsDue,Mapping!$A:$B,2,FALSE)))</f>
        <v/>
      </c>
      <c r="H2825" s="62" t="str">
        <f>IF(A2825="","",IPMT(E2825,A2825,Duration*VLOOKUP(PaymentFrqcy,Mapping!$A:$B,2,FALSE),LoanAmount,,VLOOKUP(PaymentsDue,Mapping!$A:$B,2,FALSE)))</f>
        <v/>
      </c>
      <c r="I2825" s="58" t="str">
        <f t="shared" si="261"/>
        <v/>
      </c>
      <c r="J2825" s="12" t="str">
        <f t="shared" si="262"/>
        <v/>
      </c>
      <c r="K2825" s="78" t="str">
        <f t="shared" si="263"/>
        <v/>
      </c>
    </row>
    <row r="2826" spans="1:11" x14ac:dyDescent="0.2">
      <c r="A2826" s="12" t="str">
        <f>IFERROR(IF(A2825+1&lt;=Duration*VLOOKUP(PaymentFrqcy,Mapping!A:B,2,FALSE),A2825+1,""),"")</f>
        <v/>
      </c>
      <c r="B2826" s="58" t="str">
        <f t="shared" si="264"/>
        <v/>
      </c>
      <c r="C2826" s="59" t="str">
        <f t="shared" si="259"/>
        <v/>
      </c>
      <c r="D2826" s="60" t="str">
        <f t="shared" si="260"/>
        <v/>
      </c>
      <c r="E2826" s="61" t="str">
        <f>IF(A2826="","",InterestRate/VLOOKUP(PaymentFrqcy,Mapping!$A:$B,2,FALSE))</f>
        <v/>
      </c>
      <c r="F2826" s="62" t="str">
        <f>IF(A2826="","",PMT(E2826,Duration*VLOOKUP(PaymentFrqcy,Mapping!A:B,2,FALSE),LoanAmount,,VLOOKUP(PaymentsDue,Mapping!$A:$B,2,FALSE)))</f>
        <v/>
      </c>
      <c r="G2826" s="62" t="str">
        <f>IF(A2826="","",PPMT(E2826,A2826,Duration*VLOOKUP(PaymentFrqcy,Mapping!A:B,2,FALSE),LoanAmount,,VLOOKUP(PaymentsDue,Mapping!$A:$B,2,FALSE)))</f>
        <v/>
      </c>
      <c r="H2826" s="62" t="str">
        <f>IF(A2826="","",IPMT(E2826,A2826,Duration*VLOOKUP(PaymentFrqcy,Mapping!$A:$B,2,FALSE),LoanAmount,,VLOOKUP(PaymentsDue,Mapping!$A:$B,2,FALSE)))</f>
        <v/>
      </c>
      <c r="I2826" s="58" t="str">
        <f t="shared" si="261"/>
        <v/>
      </c>
      <c r="J2826" s="12" t="str">
        <f t="shared" si="262"/>
        <v/>
      </c>
      <c r="K2826" s="78" t="str">
        <f t="shared" si="263"/>
        <v/>
      </c>
    </row>
    <row r="2827" spans="1:11" x14ac:dyDescent="0.2">
      <c r="A2827" s="12" t="str">
        <f>IFERROR(IF(A2826+1&lt;=Duration*VLOOKUP(PaymentFrqcy,Mapping!A:B,2,FALSE),A2826+1,""),"")</f>
        <v/>
      </c>
      <c r="B2827" s="58" t="str">
        <f t="shared" si="264"/>
        <v/>
      </c>
      <c r="C2827" s="59" t="str">
        <f t="shared" si="259"/>
        <v/>
      </c>
      <c r="D2827" s="60" t="str">
        <f t="shared" si="260"/>
        <v/>
      </c>
      <c r="E2827" s="61" t="str">
        <f>IF(A2827="","",InterestRate/VLOOKUP(PaymentFrqcy,Mapping!$A:$B,2,FALSE))</f>
        <v/>
      </c>
      <c r="F2827" s="62" t="str">
        <f>IF(A2827="","",PMT(E2827,Duration*VLOOKUP(PaymentFrqcy,Mapping!A:B,2,FALSE),LoanAmount,,VLOOKUP(PaymentsDue,Mapping!$A:$B,2,FALSE)))</f>
        <v/>
      </c>
      <c r="G2827" s="62" t="str">
        <f>IF(A2827="","",PPMT(E2827,A2827,Duration*VLOOKUP(PaymentFrqcy,Mapping!A:B,2,FALSE),LoanAmount,,VLOOKUP(PaymentsDue,Mapping!$A:$B,2,FALSE)))</f>
        <v/>
      </c>
      <c r="H2827" s="62" t="str">
        <f>IF(A2827="","",IPMT(E2827,A2827,Duration*VLOOKUP(PaymentFrqcy,Mapping!$A:$B,2,FALSE),LoanAmount,,VLOOKUP(PaymentsDue,Mapping!$A:$B,2,FALSE)))</f>
        <v/>
      </c>
      <c r="I2827" s="58" t="str">
        <f t="shared" si="261"/>
        <v/>
      </c>
      <c r="J2827" s="12" t="str">
        <f t="shared" si="262"/>
        <v/>
      </c>
      <c r="K2827" s="78" t="str">
        <f t="shared" si="263"/>
        <v/>
      </c>
    </row>
    <row r="2828" spans="1:11" x14ac:dyDescent="0.2">
      <c r="A2828" s="12" t="str">
        <f>IFERROR(IF(A2827+1&lt;=Duration*VLOOKUP(PaymentFrqcy,Mapping!A:B,2,FALSE),A2827+1,""),"")</f>
        <v/>
      </c>
      <c r="B2828" s="58" t="str">
        <f t="shared" si="264"/>
        <v/>
      </c>
      <c r="C2828" s="59" t="str">
        <f t="shared" si="259"/>
        <v/>
      </c>
      <c r="D2828" s="60" t="str">
        <f t="shared" si="260"/>
        <v/>
      </c>
      <c r="E2828" s="61" t="str">
        <f>IF(A2828="","",InterestRate/VLOOKUP(PaymentFrqcy,Mapping!$A:$B,2,FALSE))</f>
        <v/>
      </c>
      <c r="F2828" s="62" t="str">
        <f>IF(A2828="","",PMT(E2828,Duration*VLOOKUP(PaymentFrqcy,Mapping!A:B,2,FALSE),LoanAmount,,VLOOKUP(PaymentsDue,Mapping!$A:$B,2,FALSE)))</f>
        <v/>
      </c>
      <c r="G2828" s="62" t="str">
        <f>IF(A2828="","",PPMT(E2828,A2828,Duration*VLOOKUP(PaymentFrqcy,Mapping!A:B,2,FALSE),LoanAmount,,VLOOKUP(PaymentsDue,Mapping!$A:$B,2,FALSE)))</f>
        <v/>
      </c>
      <c r="H2828" s="62" t="str">
        <f>IF(A2828="","",IPMT(E2828,A2828,Duration*VLOOKUP(PaymentFrqcy,Mapping!$A:$B,2,FALSE),LoanAmount,,VLOOKUP(PaymentsDue,Mapping!$A:$B,2,FALSE)))</f>
        <v/>
      </c>
      <c r="I2828" s="58" t="str">
        <f t="shared" si="261"/>
        <v/>
      </c>
      <c r="J2828" s="12" t="str">
        <f t="shared" si="262"/>
        <v/>
      </c>
      <c r="K2828" s="78" t="str">
        <f t="shared" si="263"/>
        <v/>
      </c>
    </row>
    <row r="2829" spans="1:11" x14ac:dyDescent="0.2">
      <c r="A2829" s="12" t="str">
        <f>IFERROR(IF(A2828+1&lt;=Duration*VLOOKUP(PaymentFrqcy,Mapping!A:B,2,FALSE),A2828+1,""),"")</f>
        <v/>
      </c>
      <c r="B2829" s="58" t="str">
        <f t="shared" si="264"/>
        <v/>
      </c>
      <c r="C2829" s="59" t="str">
        <f t="shared" si="259"/>
        <v/>
      </c>
      <c r="D2829" s="60" t="str">
        <f t="shared" si="260"/>
        <v/>
      </c>
      <c r="E2829" s="61" t="str">
        <f>IF(A2829="","",InterestRate/VLOOKUP(PaymentFrqcy,Mapping!$A:$B,2,FALSE))</f>
        <v/>
      </c>
      <c r="F2829" s="62" t="str">
        <f>IF(A2829="","",PMT(E2829,Duration*VLOOKUP(PaymentFrqcy,Mapping!A:B,2,FALSE),LoanAmount,,VLOOKUP(PaymentsDue,Mapping!$A:$B,2,FALSE)))</f>
        <v/>
      </c>
      <c r="G2829" s="62" t="str">
        <f>IF(A2829="","",PPMT(E2829,A2829,Duration*VLOOKUP(PaymentFrqcy,Mapping!A:B,2,FALSE),LoanAmount,,VLOOKUP(PaymentsDue,Mapping!$A:$B,2,FALSE)))</f>
        <v/>
      </c>
      <c r="H2829" s="62" t="str">
        <f>IF(A2829="","",IPMT(E2829,A2829,Duration*VLOOKUP(PaymentFrqcy,Mapping!$A:$B,2,FALSE),LoanAmount,,VLOOKUP(PaymentsDue,Mapping!$A:$B,2,FALSE)))</f>
        <v/>
      </c>
      <c r="I2829" s="58" t="str">
        <f t="shared" si="261"/>
        <v/>
      </c>
      <c r="J2829" s="12" t="str">
        <f t="shared" si="262"/>
        <v/>
      </c>
      <c r="K2829" s="78" t="str">
        <f t="shared" si="263"/>
        <v/>
      </c>
    </row>
    <row r="2830" spans="1:11" x14ac:dyDescent="0.2">
      <c r="A2830" s="12" t="str">
        <f>IFERROR(IF(A2829+1&lt;=Duration*VLOOKUP(PaymentFrqcy,Mapping!A:B,2,FALSE),A2829+1,""),"")</f>
        <v/>
      </c>
      <c r="B2830" s="58" t="str">
        <f t="shared" si="264"/>
        <v/>
      </c>
      <c r="C2830" s="59" t="str">
        <f t="shared" si="259"/>
        <v/>
      </c>
      <c r="D2830" s="60" t="str">
        <f t="shared" si="260"/>
        <v/>
      </c>
      <c r="E2830" s="61" t="str">
        <f>IF(A2830="","",InterestRate/VLOOKUP(PaymentFrqcy,Mapping!$A:$B,2,FALSE))</f>
        <v/>
      </c>
      <c r="F2830" s="62" t="str">
        <f>IF(A2830="","",PMT(E2830,Duration*VLOOKUP(PaymentFrqcy,Mapping!A:B,2,FALSE),LoanAmount,,VLOOKUP(PaymentsDue,Mapping!$A:$B,2,FALSE)))</f>
        <v/>
      </c>
      <c r="G2830" s="62" t="str">
        <f>IF(A2830="","",PPMT(E2830,A2830,Duration*VLOOKUP(PaymentFrqcy,Mapping!A:B,2,FALSE),LoanAmount,,VLOOKUP(PaymentsDue,Mapping!$A:$B,2,FALSE)))</f>
        <v/>
      </c>
      <c r="H2830" s="62" t="str">
        <f>IF(A2830="","",IPMT(E2830,A2830,Duration*VLOOKUP(PaymentFrqcy,Mapping!$A:$B,2,FALSE),LoanAmount,,VLOOKUP(PaymentsDue,Mapping!$A:$B,2,FALSE)))</f>
        <v/>
      </c>
      <c r="I2830" s="58" t="str">
        <f t="shared" si="261"/>
        <v/>
      </c>
      <c r="J2830" s="12" t="str">
        <f t="shared" si="262"/>
        <v/>
      </c>
      <c r="K2830" s="78" t="str">
        <f t="shared" si="263"/>
        <v/>
      </c>
    </row>
    <row r="2831" spans="1:11" x14ac:dyDescent="0.2">
      <c r="A2831" s="12" t="str">
        <f>IFERROR(IF(A2830+1&lt;=Duration*VLOOKUP(PaymentFrqcy,Mapping!A:B,2,FALSE),A2830+1,""),"")</f>
        <v/>
      </c>
      <c r="B2831" s="58" t="str">
        <f t="shared" si="264"/>
        <v/>
      </c>
      <c r="C2831" s="59" t="str">
        <f t="shared" si="259"/>
        <v/>
      </c>
      <c r="D2831" s="60" t="str">
        <f t="shared" si="260"/>
        <v/>
      </c>
      <c r="E2831" s="61" t="str">
        <f>IF(A2831="","",InterestRate/VLOOKUP(PaymentFrqcy,Mapping!$A:$B,2,FALSE))</f>
        <v/>
      </c>
      <c r="F2831" s="62" t="str">
        <f>IF(A2831="","",PMT(E2831,Duration*VLOOKUP(PaymentFrqcy,Mapping!A:B,2,FALSE),LoanAmount,,VLOOKUP(PaymentsDue,Mapping!$A:$B,2,FALSE)))</f>
        <v/>
      </c>
      <c r="G2831" s="62" t="str">
        <f>IF(A2831="","",PPMT(E2831,A2831,Duration*VLOOKUP(PaymentFrqcy,Mapping!A:B,2,FALSE),LoanAmount,,VLOOKUP(PaymentsDue,Mapping!$A:$B,2,FALSE)))</f>
        <v/>
      </c>
      <c r="H2831" s="62" t="str">
        <f>IF(A2831="","",IPMT(E2831,A2831,Duration*VLOOKUP(PaymentFrqcy,Mapping!$A:$B,2,FALSE),LoanAmount,,VLOOKUP(PaymentsDue,Mapping!$A:$B,2,FALSE)))</f>
        <v/>
      </c>
      <c r="I2831" s="58" t="str">
        <f t="shared" si="261"/>
        <v/>
      </c>
      <c r="J2831" s="12" t="str">
        <f t="shared" si="262"/>
        <v/>
      </c>
      <c r="K2831" s="78" t="str">
        <f t="shared" si="263"/>
        <v/>
      </c>
    </row>
    <row r="2832" spans="1:11" x14ac:dyDescent="0.2">
      <c r="A2832" s="12" t="str">
        <f>IFERROR(IF(A2831+1&lt;=Duration*VLOOKUP(PaymentFrqcy,Mapping!A:B,2,FALSE),A2831+1,""),"")</f>
        <v/>
      </c>
      <c r="B2832" s="58" t="str">
        <f t="shared" si="264"/>
        <v/>
      </c>
      <c r="C2832" s="59" t="str">
        <f t="shared" si="259"/>
        <v/>
      </c>
      <c r="D2832" s="60" t="str">
        <f t="shared" si="260"/>
        <v/>
      </c>
      <c r="E2832" s="61" t="str">
        <f>IF(A2832="","",InterestRate/VLOOKUP(PaymentFrqcy,Mapping!$A:$B,2,FALSE))</f>
        <v/>
      </c>
      <c r="F2832" s="62" t="str">
        <f>IF(A2832="","",PMT(E2832,Duration*VLOOKUP(PaymentFrqcy,Mapping!A:B,2,FALSE),LoanAmount,,VLOOKUP(PaymentsDue,Mapping!$A:$B,2,FALSE)))</f>
        <v/>
      </c>
      <c r="G2832" s="62" t="str">
        <f>IF(A2832="","",PPMT(E2832,A2832,Duration*VLOOKUP(PaymentFrqcy,Mapping!A:B,2,FALSE),LoanAmount,,VLOOKUP(PaymentsDue,Mapping!$A:$B,2,FALSE)))</f>
        <v/>
      </c>
      <c r="H2832" s="62" t="str">
        <f>IF(A2832="","",IPMT(E2832,A2832,Duration*VLOOKUP(PaymentFrqcy,Mapping!$A:$B,2,FALSE),LoanAmount,,VLOOKUP(PaymentsDue,Mapping!$A:$B,2,FALSE)))</f>
        <v/>
      </c>
      <c r="I2832" s="58" t="str">
        <f t="shared" si="261"/>
        <v/>
      </c>
      <c r="J2832" s="12" t="str">
        <f t="shared" si="262"/>
        <v/>
      </c>
      <c r="K2832" s="78" t="str">
        <f t="shared" si="263"/>
        <v/>
      </c>
    </row>
    <row r="2833" spans="1:11" x14ac:dyDescent="0.2">
      <c r="A2833" s="12" t="str">
        <f>IFERROR(IF(A2832+1&lt;=Duration*VLOOKUP(PaymentFrqcy,Mapping!A:B,2,FALSE),A2832+1,""),"")</f>
        <v/>
      </c>
      <c r="B2833" s="58" t="str">
        <f t="shared" si="264"/>
        <v/>
      </c>
      <c r="C2833" s="59" t="str">
        <f t="shared" si="259"/>
        <v/>
      </c>
      <c r="D2833" s="60" t="str">
        <f t="shared" si="260"/>
        <v/>
      </c>
      <c r="E2833" s="61" t="str">
        <f>IF(A2833="","",InterestRate/VLOOKUP(PaymentFrqcy,Mapping!$A:$B,2,FALSE))</f>
        <v/>
      </c>
      <c r="F2833" s="62" t="str">
        <f>IF(A2833="","",PMT(E2833,Duration*VLOOKUP(PaymentFrqcy,Mapping!A:B,2,FALSE),LoanAmount,,VLOOKUP(PaymentsDue,Mapping!$A:$B,2,FALSE)))</f>
        <v/>
      </c>
      <c r="G2833" s="62" t="str">
        <f>IF(A2833="","",PPMT(E2833,A2833,Duration*VLOOKUP(PaymentFrqcy,Mapping!A:B,2,FALSE),LoanAmount,,VLOOKUP(PaymentsDue,Mapping!$A:$B,2,FALSE)))</f>
        <v/>
      </c>
      <c r="H2833" s="62" t="str">
        <f>IF(A2833="","",IPMT(E2833,A2833,Duration*VLOOKUP(PaymentFrqcy,Mapping!$A:$B,2,FALSE),LoanAmount,,VLOOKUP(PaymentsDue,Mapping!$A:$B,2,FALSE)))</f>
        <v/>
      </c>
      <c r="I2833" s="58" t="str">
        <f t="shared" si="261"/>
        <v/>
      </c>
      <c r="J2833" s="12" t="str">
        <f t="shared" si="262"/>
        <v/>
      </c>
      <c r="K2833" s="78" t="str">
        <f t="shared" si="263"/>
        <v/>
      </c>
    </row>
    <row r="2834" spans="1:11" x14ac:dyDescent="0.2">
      <c r="A2834" s="12" t="str">
        <f>IFERROR(IF(A2833+1&lt;=Duration*VLOOKUP(PaymentFrqcy,Mapping!A:B,2,FALSE),A2833+1,""),"")</f>
        <v/>
      </c>
      <c r="B2834" s="58" t="str">
        <f t="shared" si="264"/>
        <v/>
      </c>
      <c r="C2834" s="59" t="str">
        <f t="shared" si="259"/>
        <v/>
      </c>
      <c r="D2834" s="60" t="str">
        <f t="shared" si="260"/>
        <v/>
      </c>
      <c r="E2834" s="61" t="str">
        <f>IF(A2834="","",InterestRate/VLOOKUP(PaymentFrqcy,Mapping!$A:$B,2,FALSE))</f>
        <v/>
      </c>
      <c r="F2834" s="62" t="str">
        <f>IF(A2834="","",PMT(E2834,Duration*VLOOKUP(PaymentFrqcy,Mapping!A:B,2,FALSE),LoanAmount,,VLOOKUP(PaymentsDue,Mapping!$A:$B,2,FALSE)))</f>
        <v/>
      </c>
      <c r="G2834" s="62" t="str">
        <f>IF(A2834="","",PPMT(E2834,A2834,Duration*VLOOKUP(PaymentFrqcy,Mapping!A:B,2,FALSE),LoanAmount,,VLOOKUP(PaymentsDue,Mapping!$A:$B,2,FALSE)))</f>
        <v/>
      </c>
      <c r="H2834" s="62" t="str">
        <f>IF(A2834="","",IPMT(E2834,A2834,Duration*VLOOKUP(PaymentFrqcy,Mapping!$A:$B,2,FALSE),LoanAmount,,VLOOKUP(PaymentsDue,Mapping!$A:$B,2,FALSE)))</f>
        <v/>
      </c>
      <c r="I2834" s="58" t="str">
        <f t="shared" si="261"/>
        <v/>
      </c>
      <c r="J2834" s="12" t="str">
        <f t="shared" si="262"/>
        <v/>
      </c>
      <c r="K2834" s="78" t="str">
        <f t="shared" si="263"/>
        <v/>
      </c>
    </row>
    <row r="2835" spans="1:11" x14ac:dyDescent="0.2">
      <c r="A2835" s="12" t="str">
        <f>IFERROR(IF(A2834+1&lt;=Duration*VLOOKUP(PaymentFrqcy,Mapping!A:B,2,FALSE),A2834+1,""),"")</f>
        <v/>
      </c>
      <c r="B2835" s="58" t="str">
        <f t="shared" si="264"/>
        <v/>
      </c>
      <c r="C2835" s="59" t="str">
        <f t="shared" si="259"/>
        <v/>
      </c>
      <c r="D2835" s="60" t="str">
        <f t="shared" si="260"/>
        <v/>
      </c>
      <c r="E2835" s="61" t="str">
        <f>IF(A2835="","",InterestRate/VLOOKUP(PaymentFrqcy,Mapping!$A:$B,2,FALSE))</f>
        <v/>
      </c>
      <c r="F2835" s="62" t="str">
        <f>IF(A2835="","",PMT(E2835,Duration*VLOOKUP(PaymentFrqcy,Mapping!A:B,2,FALSE),LoanAmount,,VLOOKUP(PaymentsDue,Mapping!$A:$B,2,FALSE)))</f>
        <v/>
      </c>
      <c r="G2835" s="62" t="str">
        <f>IF(A2835="","",PPMT(E2835,A2835,Duration*VLOOKUP(PaymentFrqcy,Mapping!A:B,2,FALSE),LoanAmount,,VLOOKUP(PaymentsDue,Mapping!$A:$B,2,FALSE)))</f>
        <v/>
      </c>
      <c r="H2835" s="62" t="str">
        <f>IF(A2835="","",IPMT(E2835,A2835,Duration*VLOOKUP(PaymentFrqcy,Mapping!$A:$B,2,FALSE),LoanAmount,,VLOOKUP(PaymentsDue,Mapping!$A:$B,2,FALSE)))</f>
        <v/>
      </c>
      <c r="I2835" s="58" t="str">
        <f t="shared" si="261"/>
        <v/>
      </c>
      <c r="J2835" s="12" t="str">
        <f t="shared" si="262"/>
        <v/>
      </c>
      <c r="K2835" s="78" t="str">
        <f t="shared" si="263"/>
        <v/>
      </c>
    </row>
    <row r="2836" spans="1:11" x14ac:dyDescent="0.2">
      <c r="A2836" s="12" t="str">
        <f>IFERROR(IF(A2835+1&lt;=Duration*VLOOKUP(PaymentFrqcy,Mapping!A:B,2,FALSE),A2835+1,""),"")</f>
        <v/>
      </c>
      <c r="B2836" s="58" t="str">
        <f t="shared" si="264"/>
        <v/>
      </c>
      <c r="C2836" s="59" t="str">
        <f t="shared" si="259"/>
        <v/>
      </c>
      <c r="D2836" s="60" t="str">
        <f t="shared" si="260"/>
        <v/>
      </c>
      <c r="E2836" s="61" t="str">
        <f>IF(A2836="","",InterestRate/VLOOKUP(PaymentFrqcy,Mapping!$A:$B,2,FALSE))</f>
        <v/>
      </c>
      <c r="F2836" s="62" t="str">
        <f>IF(A2836="","",PMT(E2836,Duration*VLOOKUP(PaymentFrqcy,Mapping!A:B,2,FALSE),LoanAmount,,VLOOKUP(PaymentsDue,Mapping!$A:$B,2,FALSE)))</f>
        <v/>
      </c>
      <c r="G2836" s="62" t="str">
        <f>IF(A2836="","",PPMT(E2836,A2836,Duration*VLOOKUP(PaymentFrqcy,Mapping!A:B,2,FALSE),LoanAmount,,VLOOKUP(PaymentsDue,Mapping!$A:$B,2,FALSE)))</f>
        <v/>
      </c>
      <c r="H2836" s="62" t="str">
        <f>IF(A2836="","",IPMT(E2836,A2836,Duration*VLOOKUP(PaymentFrqcy,Mapping!$A:$B,2,FALSE),LoanAmount,,VLOOKUP(PaymentsDue,Mapping!$A:$B,2,FALSE)))</f>
        <v/>
      </c>
      <c r="I2836" s="58" t="str">
        <f t="shared" si="261"/>
        <v/>
      </c>
      <c r="J2836" s="12" t="str">
        <f t="shared" si="262"/>
        <v/>
      </c>
      <c r="K2836" s="78" t="str">
        <f t="shared" si="263"/>
        <v/>
      </c>
    </row>
    <row r="2837" spans="1:11" x14ac:dyDescent="0.2">
      <c r="A2837" s="12" t="str">
        <f>IFERROR(IF(A2836+1&lt;=Duration*VLOOKUP(PaymentFrqcy,Mapping!A:B,2,FALSE),A2836+1,""),"")</f>
        <v/>
      </c>
      <c r="B2837" s="58" t="str">
        <f t="shared" si="264"/>
        <v/>
      </c>
      <c r="C2837" s="59" t="str">
        <f t="shared" si="259"/>
        <v/>
      </c>
      <c r="D2837" s="60" t="str">
        <f t="shared" si="260"/>
        <v/>
      </c>
      <c r="E2837" s="61" t="str">
        <f>IF(A2837="","",InterestRate/VLOOKUP(PaymentFrqcy,Mapping!$A:$B,2,FALSE))</f>
        <v/>
      </c>
      <c r="F2837" s="62" t="str">
        <f>IF(A2837="","",PMT(E2837,Duration*VLOOKUP(PaymentFrqcy,Mapping!A:B,2,FALSE),LoanAmount,,VLOOKUP(PaymentsDue,Mapping!$A:$B,2,FALSE)))</f>
        <v/>
      </c>
      <c r="G2837" s="62" t="str">
        <f>IF(A2837="","",PPMT(E2837,A2837,Duration*VLOOKUP(PaymentFrqcy,Mapping!A:B,2,FALSE),LoanAmount,,VLOOKUP(PaymentsDue,Mapping!$A:$B,2,FALSE)))</f>
        <v/>
      </c>
      <c r="H2837" s="62" t="str">
        <f>IF(A2837="","",IPMT(E2837,A2837,Duration*VLOOKUP(PaymentFrqcy,Mapping!$A:$B,2,FALSE),LoanAmount,,VLOOKUP(PaymentsDue,Mapping!$A:$B,2,FALSE)))</f>
        <v/>
      </c>
      <c r="I2837" s="58" t="str">
        <f t="shared" si="261"/>
        <v/>
      </c>
      <c r="J2837" s="12" t="str">
        <f t="shared" si="262"/>
        <v/>
      </c>
      <c r="K2837" s="78" t="str">
        <f t="shared" si="263"/>
        <v/>
      </c>
    </row>
    <row r="2838" spans="1:11" x14ac:dyDescent="0.2">
      <c r="A2838" s="12" t="str">
        <f>IFERROR(IF(A2837+1&lt;=Duration*VLOOKUP(PaymentFrqcy,Mapping!A:B,2,FALSE),A2837+1,""),"")</f>
        <v/>
      </c>
      <c r="B2838" s="58" t="str">
        <f t="shared" si="264"/>
        <v/>
      </c>
      <c r="C2838" s="59" t="str">
        <f t="shared" si="259"/>
        <v/>
      </c>
      <c r="D2838" s="60" t="str">
        <f t="shared" si="260"/>
        <v/>
      </c>
      <c r="E2838" s="61" t="str">
        <f>IF(A2838="","",InterestRate/VLOOKUP(PaymentFrqcy,Mapping!$A:$B,2,FALSE))</f>
        <v/>
      </c>
      <c r="F2838" s="62" t="str">
        <f>IF(A2838="","",PMT(E2838,Duration*VLOOKUP(PaymentFrqcy,Mapping!A:B,2,FALSE),LoanAmount,,VLOOKUP(PaymentsDue,Mapping!$A:$B,2,FALSE)))</f>
        <v/>
      </c>
      <c r="G2838" s="62" t="str">
        <f>IF(A2838="","",PPMT(E2838,A2838,Duration*VLOOKUP(PaymentFrqcy,Mapping!A:B,2,FALSE),LoanAmount,,VLOOKUP(PaymentsDue,Mapping!$A:$B,2,FALSE)))</f>
        <v/>
      </c>
      <c r="H2838" s="62" t="str">
        <f>IF(A2838="","",IPMT(E2838,A2838,Duration*VLOOKUP(PaymentFrqcy,Mapping!$A:$B,2,FALSE),LoanAmount,,VLOOKUP(PaymentsDue,Mapping!$A:$B,2,FALSE)))</f>
        <v/>
      </c>
      <c r="I2838" s="58" t="str">
        <f t="shared" si="261"/>
        <v/>
      </c>
      <c r="J2838" s="12" t="str">
        <f t="shared" si="262"/>
        <v/>
      </c>
      <c r="K2838" s="78" t="str">
        <f t="shared" si="263"/>
        <v/>
      </c>
    </row>
    <row r="2839" spans="1:11" x14ac:dyDescent="0.2">
      <c r="A2839" s="12" t="str">
        <f>IFERROR(IF(A2838+1&lt;=Duration*VLOOKUP(PaymentFrqcy,Mapping!A:B,2,FALSE),A2838+1,""),"")</f>
        <v/>
      </c>
      <c r="B2839" s="58" t="str">
        <f t="shared" si="264"/>
        <v/>
      </c>
      <c r="C2839" s="59" t="str">
        <f t="shared" si="259"/>
        <v/>
      </c>
      <c r="D2839" s="60" t="str">
        <f t="shared" si="260"/>
        <v/>
      </c>
      <c r="E2839" s="61" t="str">
        <f>IF(A2839="","",InterestRate/VLOOKUP(PaymentFrqcy,Mapping!$A:$B,2,FALSE))</f>
        <v/>
      </c>
      <c r="F2839" s="62" t="str">
        <f>IF(A2839="","",PMT(E2839,Duration*VLOOKUP(PaymentFrqcy,Mapping!A:B,2,FALSE),LoanAmount,,VLOOKUP(PaymentsDue,Mapping!$A:$B,2,FALSE)))</f>
        <v/>
      </c>
      <c r="G2839" s="62" t="str">
        <f>IF(A2839="","",PPMT(E2839,A2839,Duration*VLOOKUP(PaymentFrqcy,Mapping!A:B,2,FALSE),LoanAmount,,VLOOKUP(PaymentsDue,Mapping!$A:$B,2,FALSE)))</f>
        <v/>
      </c>
      <c r="H2839" s="62" t="str">
        <f>IF(A2839="","",IPMT(E2839,A2839,Duration*VLOOKUP(PaymentFrqcy,Mapping!$A:$B,2,FALSE),LoanAmount,,VLOOKUP(PaymentsDue,Mapping!$A:$B,2,FALSE)))</f>
        <v/>
      </c>
      <c r="I2839" s="58" t="str">
        <f t="shared" si="261"/>
        <v/>
      </c>
      <c r="J2839" s="12" t="str">
        <f t="shared" si="262"/>
        <v/>
      </c>
      <c r="K2839" s="78" t="str">
        <f t="shared" si="263"/>
        <v/>
      </c>
    </row>
    <row r="2840" spans="1:11" x14ac:dyDescent="0.2">
      <c r="A2840" s="12" t="str">
        <f>IFERROR(IF(A2839+1&lt;=Duration*VLOOKUP(PaymentFrqcy,Mapping!A:B,2,FALSE),A2839+1,""),"")</f>
        <v/>
      </c>
      <c r="B2840" s="58" t="str">
        <f t="shared" si="264"/>
        <v/>
      </c>
      <c r="C2840" s="59" t="str">
        <f t="shared" si="259"/>
        <v/>
      </c>
      <c r="D2840" s="60" t="str">
        <f t="shared" si="260"/>
        <v/>
      </c>
      <c r="E2840" s="61" t="str">
        <f>IF(A2840="","",InterestRate/VLOOKUP(PaymentFrqcy,Mapping!$A:$B,2,FALSE))</f>
        <v/>
      </c>
      <c r="F2840" s="62" t="str">
        <f>IF(A2840="","",PMT(E2840,Duration*VLOOKUP(PaymentFrqcy,Mapping!A:B,2,FALSE),LoanAmount,,VLOOKUP(PaymentsDue,Mapping!$A:$B,2,FALSE)))</f>
        <v/>
      </c>
      <c r="G2840" s="62" t="str">
        <f>IF(A2840="","",PPMT(E2840,A2840,Duration*VLOOKUP(PaymentFrqcy,Mapping!A:B,2,FALSE),LoanAmount,,VLOOKUP(PaymentsDue,Mapping!$A:$B,2,FALSE)))</f>
        <v/>
      </c>
      <c r="H2840" s="62" t="str">
        <f>IF(A2840="","",IPMT(E2840,A2840,Duration*VLOOKUP(PaymentFrqcy,Mapping!$A:$B,2,FALSE),LoanAmount,,VLOOKUP(PaymentsDue,Mapping!$A:$B,2,FALSE)))</f>
        <v/>
      </c>
      <c r="I2840" s="58" t="str">
        <f t="shared" si="261"/>
        <v/>
      </c>
      <c r="J2840" s="12" t="str">
        <f t="shared" si="262"/>
        <v/>
      </c>
      <c r="K2840" s="78" t="str">
        <f t="shared" si="263"/>
        <v/>
      </c>
    </row>
    <row r="2841" spans="1:11" x14ac:dyDescent="0.2">
      <c r="A2841" s="12" t="str">
        <f>IFERROR(IF(A2840+1&lt;=Duration*VLOOKUP(PaymentFrqcy,Mapping!A:B,2,FALSE),A2840+1,""),"")</f>
        <v/>
      </c>
      <c r="B2841" s="58" t="str">
        <f t="shared" si="264"/>
        <v/>
      </c>
      <c r="C2841" s="59" t="str">
        <f t="shared" si="259"/>
        <v/>
      </c>
      <c r="D2841" s="60" t="str">
        <f t="shared" si="260"/>
        <v/>
      </c>
      <c r="E2841" s="61" t="str">
        <f>IF(A2841="","",InterestRate/VLOOKUP(PaymentFrqcy,Mapping!$A:$B,2,FALSE))</f>
        <v/>
      </c>
      <c r="F2841" s="62" t="str">
        <f>IF(A2841="","",PMT(E2841,Duration*VLOOKUP(PaymentFrqcy,Mapping!A:B,2,FALSE),LoanAmount,,VLOOKUP(PaymentsDue,Mapping!$A:$B,2,FALSE)))</f>
        <v/>
      </c>
      <c r="G2841" s="62" t="str">
        <f>IF(A2841="","",PPMT(E2841,A2841,Duration*VLOOKUP(PaymentFrqcy,Mapping!A:B,2,FALSE),LoanAmount,,VLOOKUP(PaymentsDue,Mapping!$A:$B,2,FALSE)))</f>
        <v/>
      </c>
      <c r="H2841" s="62" t="str">
        <f>IF(A2841="","",IPMT(E2841,A2841,Duration*VLOOKUP(PaymentFrqcy,Mapping!$A:$B,2,FALSE),LoanAmount,,VLOOKUP(PaymentsDue,Mapping!$A:$B,2,FALSE)))</f>
        <v/>
      </c>
      <c r="I2841" s="58" t="str">
        <f t="shared" si="261"/>
        <v/>
      </c>
      <c r="J2841" s="12" t="str">
        <f t="shared" si="262"/>
        <v/>
      </c>
      <c r="K2841" s="78" t="str">
        <f t="shared" si="263"/>
        <v/>
      </c>
    </row>
    <row r="2842" spans="1:11" x14ac:dyDescent="0.2">
      <c r="A2842" s="12" t="str">
        <f>IFERROR(IF(A2841+1&lt;=Duration*VLOOKUP(PaymentFrqcy,Mapping!A:B,2,FALSE),A2841+1,""),"")</f>
        <v/>
      </c>
      <c r="B2842" s="58" t="str">
        <f t="shared" si="264"/>
        <v/>
      </c>
      <c r="C2842" s="59" t="str">
        <f t="shared" si="259"/>
        <v/>
      </c>
      <c r="D2842" s="60" t="str">
        <f t="shared" si="260"/>
        <v/>
      </c>
      <c r="E2842" s="61" t="str">
        <f>IF(A2842="","",InterestRate/VLOOKUP(PaymentFrqcy,Mapping!$A:$B,2,FALSE))</f>
        <v/>
      </c>
      <c r="F2842" s="62" t="str">
        <f>IF(A2842="","",PMT(E2842,Duration*VLOOKUP(PaymentFrqcy,Mapping!A:B,2,FALSE),LoanAmount,,VLOOKUP(PaymentsDue,Mapping!$A:$B,2,FALSE)))</f>
        <v/>
      </c>
      <c r="G2842" s="62" t="str">
        <f>IF(A2842="","",PPMT(E2842,A2842,Duration*VLOOKUP(PaymentFrqcy,Mapping!A:B,2,FALSE),LoanAmount,,VLOOKUP(PaymentsDue,Mapping!$A:$B,2,FALSE)))</f>
        <v/>
      </c>
      <c r="H2842" s="62" t="str">
        <f>IF(A2842="","",IPMT(E2842,A2842,Duration*VLOOKUP(PaymentFrqcy,Mapping!$A:$B,2,FALSE),LoanAmount,,VLOOKUP(PaymentsDue,Mapping!$A:$B,2,FALSE)))</f>
        <v/>
      </c>
      <c r="I2842" s="58" t="str">
        <f t="shared" si="261"/>
        <v/>
      </c>
      <c r="J2842" s="12" t="str">
        <f t="shared" si="262"/>
        <v/>
      </c>
      <c r="K2842" s="78" t="str">
        <f t="shared" si="263"/>
        <v/>
      </c>
    </row>
    <row r="2843" spans="1:11" x14ac:dyDescent="0.2">
      <c r="A2843" s="12" t="str">
        <f>IFERROR(IF(A2842+1&lt;=Duration*VLOOKUP(PaymentFrqcy,Mapping!A:B,2,FALSE),A2842+1,""),"")</f>
        <v/>
      </c>
      <c r="B2843" s="58" t="str">
        <f t="shared" si="264"/>
        <v/>
      </c>
      <c r="C2843" s="59" t="str">
        <f t="shared" si="259"/>
        <v/>
      </c>
      <c r="D2843" s="60" t="str">
        <f t="shared" si="260"/>
        <v/>
      </c>
      <c r="E2843" s="61" t="str">
        <f>IF(A2843="","",InterestRate/VLOOKUP(PaymentFrqcy,Mapping!$A:$B,2,FALSE))</f>
        <v/>
      </c>
      <c r="F2843" s="62" t="str">
        <f>IF(A2843="","",PMT(E2843,Duration*VLOOKUP(PaymentFrqcy,Mapping!A:B,2,FALSE),LoanAmount,,VLOOKUP(PaymentsDue,Mapping!$A:$B,2,FALSE)))</f>
        <v/>
      </c>
      <c r="G2843" s="62" t="str">
        <f>IF(A2843="","",PPMT(E2843,A2843,Duration*VLOOKUP(PaymentFrqcy,Mapping!A:B,2,FALSE),LoanAmount,,VLOOKUP(PaymentsDue,Mapping!$A:$B,2,FALSE)))</f>
        <v/>
      </c>
      <c r="H2843" s="62" t="str">
        <f>IF(A2843="","",IPMT(E2843,A2843,Duration*VLOOKUP(PaymentFrqcy,Mapping!$A:$B,2,FALSE),LoanAmount,,VLOOKUP(PaymentsDue,Mapping!$A:$B,2,FALSE)))</f>
        <v/>
      </c>
      <c r="I2843" s="58" t="str">
        <f t="shared" si="261"/>
        <v/>
      </c>
      <c r="J2843" s="12" t="str">
        <f t="shared" si="262"/>
        <v/>
      </c>
      <c r="K2843" s="78" t="str">
        <f t="shared" si="263"/>
        <v/>
      </c>
    </row>
    <row r="2844" spans="1:11" x14ac:dyDescent="0.2">
      <c r="A2844" s="12" t="str">
        <f>IFERROR(IF(A2843+1&lt;=Duration*VLOOKUP(PaymentFrqcy,Mapping!A:B,2,FALSE),A2843+1,""),"")</f>
        <v/>
      </c>
      <c r="B2844" s="58" t="str">
        <f t="shared" si="264"/>
        <v/>
      </c>
      <c r="C2844" s="59" t="str">
        <f t="shared" si="259"/>
        <v/>
      </c>
      <c r="D2844" s="60" t="str">
        <f t="shared" si="260"/>
        <v/>
      </c>
      <c r="E2844" s="61" t="str">
        <f>IF(A2844="","",InterestRate/VLOOKUP(PaymentFrqcy,Mapping!$A:$B,2,FALSE))</f>
        <v/>
      </c>
      <c r="F2844" s="62" t="str">
        <f>IF(A2844="","",PMT(E2844,Duration*VLOOKUP(PaymentFrqcy,Mapping!A:B,2,FALSE),LoanAmount,,VLOOKUP(PaymentsDue,Mapping!$A:$B,2,FALSE)))</f>
        <v/>
      </c>
      <c r="G2844" s="62" t="str">
        <f>IF(A2844="","",PPMT(E2844,A2844,Duration*VLOOKUP(PaymentFrqcy,Mapping!A:B,2,FALSE),LoanAmount,,VLOOKUP(PaymentsDue,Mapping!$A:$B,2,FALSE)))</f>
        <v/>
      </c>
      <c r="H2844" s="62" t="str">
        <f>IF(A2844="","",IPMT(E2844,A2844,Duration*VLOOKUP(PaymentFrqcy,Mapping!$A:$B,2,FALSE),LoanAmount,,VLOOKUP(PaymentsDue,Mapping!$A:$B,2,FALSE)))</f>
        <v/>
      </c>
      <c r="I2844" s="58" t="str">
        <f t="shared" si="261"/>
        <v/>
      </c>
      <c r="J2844" s="12" t="str">
        <f t="shared" si="262"/>
        <v/>
      </c>
      <c r="K2844" s="78" t="str">
        <f t="shared" si="263"/>
        <v/>
      </c>
    </row>
    <row r="2845" spans="1:11" x14ac:dyDescent="0.2">
      <c r="A2845" s="12" t="str">
        <f>IFERROR(IF(A2844+1&lt;=Duration*VLOOKUP(PaymentFrqcy,Mapping!A:B,2,FALSE),A2844+1,""),"")</f>
        <v/>
      </c>
      <c r="B2845" s="58" t="str">
        <f t="shared" si="264"/>
        <v/>
      </c>
      <c r="C2845" s="59" t="str">
        <f t="shared" si="259"/>
        <v/>
      </c>
      <c r="D2845" s="60" t="str">
        <f t="shared" si="260"/>
        <v/>
      </c>
      <c r="E2845" s="61" t="str">
        <f>IF(A2845="","",InterestRate/VLOOKUP(PaymentFrqcy,Mapping!$A:$B,2,FALSE))</f>
        <v/>
      </c>
      <c r="F2845" s="62" t="str">
        <f>IF(A2845="","",PMT(E2845,Duration*VLOOKUP(PaymentFrqcy,Mapping!A:B,2,FALSE),LoanAmount,,VLOOKUP(PaymentsDue,Mapping!$A:$B,2,FALSE)))</f>
        <v/>
      </c>
      <c r="G2845" s="62" t="str">
        <f>IF(A2845="","",PPMT(E2845,A2845,Duration*VLOOKUP(PaymentFrqcy,Mapping!A:B,2,FALSE),LoanAmount,,VLOOKUP(PaymentsDue,Mapping!$A:$B,2,FALSE)))</f>
        <v/>
      </c>
      <c r="H2845" s="62" t="str">
        <f>IF(A2845="","",IPMT(E2845,A2845,Duration*VLOOKUP(PaymentFrqcy,Mapping!$A:$B,2,FALSE),LoanAmount,,VLOOKUP(PaymentsDue,Mapping!$A:$B,2,FALSE)))</f>
        <v/>
      </c>
      <c r="I2845" s="58" t="str">
        <f t="shared" si="261"/>
        <v/>
      </c>
      <c r="J2845" s="12" t="str">
        <f t="shared" si="262"/>
        <v/>
      </c>
      <c r="K2845" s="78" t="str">
        <f t="shared" si="263"/>
        <v/>
      </c>
    </row>
    <row r="2846" spans="1:11" x14ac:dyDescent="0.2">
      <c r="A2846" s="12" t="str">
        <f>IFERROR(IF(A2845+1&lt;=Duration*VLOOKUP(PaymentFrqcy,Mapping!A:B,2,FALSE),A2845+1,""),"")</f>
        <v/>
      </c>
      <c r="B2846" s="58" t="str">
        <f t="shared" si="264"/>
        <v/>
      </c>
      <c r="C2846" s="59" t="str">
        <f t="shared" si="259"/>
        <v/>
      </c>
      <c r="D2846" s="60" t="str">
        <f t="shared" si="260"/>
        <v/>
      </c>
      <c r="E2846" s="61" t="str">
        <f>IF(A2846="","",InterestRate/VLOOKUP(PaymentFrqcy,Mapping!$A:$B,2,FALSE))</f>
        <v/>
      </c>
      <c r="F2846" s="62" t="str">
        <f>IF(A2846="","",PMT(E2846,Duration*VLOOKUP(PaymentFrqcy,Mapping!A:B,2,FALSE),LoanAmount,,VLOOKUP(PaymentsDue,Mapping!$A:$B,2,FALSE)))</f>
        <v/>
      </c>
      <c r="G2846" s="62" t="str">
        <f>IF(A2846="","",PPMT(E2846,A2846,Duration*VLOOKUP(PaymentFrqcy,Mapping!A:B,2,FALSE),LoanAmount,,VLOOKUP(PaymentsDue,Mapping!$A:$B,2,FALSE)))</f>
        <v/>
      </c>
      <c r="H2846" s="62" t="str">
        <f>IF(A2846="","",IPMT(E2846,A2846,Duration*VLOOKUP(PaymentFrqcy,Mapping!$A:$B,2,FALSE),LoanAmount,,VLOOKUP(PaymentsDue,Mapping!$A:$B,2,FALSE)))</f>
        <v/>
      </c>
      <c r="I2846" s="58" t="str">
        <f t="shared" si="261"/>
        <v/>
      </c>
      <c r="J2846" s="12" t="str">
        <f t="shared" si="262"/>
        <v/>
      </c>
      <c r="K2846" s="78" t="str">
        <f t="shared" si="263"/>
        <v/>
      </c>
    </row>
    <row r="2847" spans="1:11" x14ac:dyDescent="0.2">
      <c r="A2847" s="12" t="str">
        <f>IFERROR(IF(A2846+1&lt;=Duration*VLOOKUP(PaymentFrqcy,Mapping!A:B,2,FALSE),A2846+1,""),"")</f>
        <v/>
      </c>
      <c r="B2847" s="58" t="str">
        <f t="shared" si="264"/>
        <v/>
      </c>
      <c r="C2847" s="59" t="str">
        <f t="shared" si="259"/>
        <v/>
      </c>
      <c r="D2847" s="60" t="str">
        <f t="shared" si="260"/>
        <v/>
      </c>
      <c r="E2847" s="61" t="str">
        <f>IF(A2847="","",InterestRate/VLOOKUP(PaymentFrqcy,Mapping!$A:$B,2,FALSE))</f>
        <v/>
      </c>
      <c r="F2847" s="62" t="str">
        <f>IF(A2847="","",PMT(E2847,Duration*VLOOKUP(PaymentFrqcy,Mapping!A:B,2,FALSE),LoanAmount,,VLOOKUP(PaymentsDue,Mapping!$A:$B,2,FALSE)))</f>
        <v/>
      </c>
      <c r="G2847" s="62" t="str">
        <f>IF(A2847="","",PPMT(E2847,A2847,Duration*VLOOKUP(PaymentFrqcy,Mapping!A:B,2,FALSE),LoanAmount,,VLOOKUP(PaymentsDue,Mapping!$A:$B,2,FALSE)))</f>
        <v/>
      </c>
      <c r="H2847" s="62" t="str">
        <f>IF(A2847="","",IPMT(E2847,A2847,Duration*VLOOKUP(PaymentFrqcy,Mapping!$A:$B,2,FALSE),LoanAmount,,VLOOKUP(PaymentsDue,Mapping!$A:$B,2,FALSE)))</f>
        <v/>
      </c>
      <c r="I2847" s="58" t="str">
        <f t="shared" si="261"/>
        <v/>
      </c>
      <c r="J2847" s="12" t="str">
        <f t="shared" si="262"/>
        <v/>
      </c>
      <c r="K2847" s="78" t="str">
        <f t="shared" si="263"/>
        <v/>
      </c>
    </row>
    <row r="2848" spans="1:11" x14ac:dyDescent="0.2">
      <c r="A2848" s="12" t="str">
        <f>IFERROR(IF(A2847+1&lt;=Duration*VLOOKUP(PaymentFrqcy,Mapping!A:B,2,FALSE),A2847+1,""),"")</f>
        <v/>
      </c>
      <c r="B2848" s="58" t="str">
        <f t="shared" si="264"/>
        <v/>
      </c>
      <c r="C2848" s="59" t="str">
        <f t="shared" si="259"/>
        <v/>
      </c>
      <c r="D2848" s="60" t="str">
        <f t="shared" si="260"/>
        <v/>
      </c>
      <c r="E2848" s="61" t="str">
        <f>IF(A2848="","",InterestRate/VLOOKUP(PaymentFrqcy,Mapping!$A:$B,2,FALSE))</f>
        <v/>
      </c>
      <c r="F2848" s="62" t="str">
        <f>IF(A2848="","",PMT(E2848,Duration*VLOOKUP(PaymentFrqcy,Mapping!A:B,2,FALSE),LoanAmount,,VLOOKUP(PaymentsDue,Mapping!$A:$B,2,FALSE)))</f>
        <v/>
      </c>
      <c r="G2848" s="62" t="str">
        <f>IF(A2848="","",PPMT(E2848,A2848,Duration*VLOOKUP(PaymentFrqcy,Mapping!A:B,2,FALSE),LoanAmount,,VLOOKUP(PaymentsDue,Mapping!$A:$B,2,FALSE)))</f>
        <v/>
      </c>
      <c r="H2848" s="62" t="str">
        <f>IF(A2848="","",IPMT(E2848,A2848,Duration*VLOOKUP(PaymentFrqcy,Mapping!$A:$B,2,FALSE),LoanAmount,,VLOOKUP(PaymentsDue,Mapping!$A:$B,2,FALSE)))</f>
        <v/>
      </c>
      <c r="I2848" s="58" t="str">
        <f t="shared" si="261"/>
        <v/>
      </c>
      <c r="J2848" s="12" t="str">
        <f t="shared" si="262"/>
        <v/>
      </c>
      <c r="K2848" s="78" t="str">
        <f t="shared" si="263"/>
        <v/>
      </c>
    </row>
    <row r="2849" spans="1:11" x14ac:dyDescent="0.2">
      <c r="A2849" s="12" t="str">
        <f>IFERROR(IF(A2848+1&lt;=Duration*VLOOKUP(PaymentFrqcy,Mapping!A:B,2,FALSE),A2848+1,""),"")</f>
        <v/>
      </c>
      <c r="B2849" s="58" t="str">
        <f t="shared" si="264"/>
        <v/>
      </c>
      <c r="C2849" s="59" t="str">
        <f t="shared" si="259"/>
        <v/>
      </c>
      <c r="D2849" s="60" t="str">
        <f t="shared" si="260"/>
        <v/>
      </c>
      <c r="E2849" s="61" t="str">
        <f>IF(A2849="","",InterestRate/VLOOKUP(PaymentFrqcy,Mapping!$A:$B,2,FALSE))</f>
        <v/>
      </c>
      <c r="F2849" s="62" t="str">
        <f>IF(A2849="","",PMT(E2849,Duration*VLOOKUP(PaymentFrqcy,Mapping!A:B,2,FALSE),LoanAmount,,VLOOKUP(PaymentsDue,Mapping!$A:$B,2,FALSE)))</f>
        <v/>
      </c>
      <c r="G2849" s="62" t="str">
        <f>IF(A2849="","",PPMT(E2849,A2849,Duration*VLOOKUP(PaymentFrqcy,Mapping!A:B,2,FALSE),LoanAmount,,VLOOKUP(PaymentsDue,Mapping!$A:$B,2,FALSE)))</f>
        <v/>
      </c>
      <c r="H2849" s="62" t="str">
        <f>IF(A2849="","",IPMT(E2849,A2849,Duration*VLOOKUP(PaymentFrqcy,Mapping!$A:$B,2,FALSE),LoanAmount,,VLOOKUP(PaymentsDue,Mapping!$A:$B,2,FALSE)))</f>
        <v/>
      </c>
      <c r="I2849" s="58" t="str">
        <f t="shared" si="261"/>
        <v/>
      </c>
      <c r="J2849" s="12" t="str">
        <f t="shared" si="262"/>
        <v/>
      </c>
      <c r="K2849" s="78" t="str">
        <f t="shared" si="263"/>
        <v/>
      </c>
    </row>
    <row r="2850" spans="1:11" x14ac:dyDescent="0.2">
      <c r="A2850" s="12" t="str">
        <f>IFERROR(IF(A2849+1&lt;=Duration*VLOOKUP(PaymentFrqcy,Mapping!A:B,2,FALSE),A2849+1,""),"")</f>
        <v/>
      </c>
      <c r="B2850" s="58" t="str">
        <f t="shared" si="264"/>
        <v/>
      </c>
      <c r="C2850" s="59" t="str">
        <f t="shared" si="259"/>
        <v/>
      </c>
      <c r="D2850" s="60" t="str">
        <f t="shared" si="260"/>
        <v/>
      </c>
      <c r="E2850" s="61" t="str">
        <f>IF(A2850="","",InterestRate/VLOOKUP(PaymentFrqcy,Mapping!$A:$B,2,FALSE))</f>
        <v/>
      </c>
      <c r="F2850" s="62" t="str">
        <f>IF(A2850="","",PMT(E2850,Duration*VLOOKUP(PaymentFrqcy,Mapping!A:B,2,FALSE),LoanAmount,,VLOOKUP(PaymentsDue,Mapping!$A:$B,2,FALSE)))</f>
        <v/>
      </c>
      <c r="G2850" s="62" t="str">
        <f>IF(A2850="","",PPMT(E2850,A2850,Duration*VLOOKUP(PaymentFrqcy,Mapping!A:B,2,FALSE),LoanAmount,,VLOOKUP(PaymentsDue,Mapping!$A:$B,2,FALSE)))</f>
        <v/>
      </c>
      <c r="H2850" s="62" t="str">
        <f>IF(A2850="","",IPMT(E2850,A2850,Duration*VLOOKUP(PaymentFrqcy,Mapping!$A:$B,2,FALSE),LoanAmount,,VLOOKUP(PaymentsDue,Mapping!$A:$B,2,FALSE)))</f>
        <v/>
      </c>
      <c r="I2850" s="58" t="str">
        <f t="shared" si="261"/>
        <v/>
      </c>
      <c r="J2850" s="12" t="str">
        <f t="shared" si="262"/>
        <v/>
      </c>
      <c r="K2850" s="78" t="str">
        <f t="shared" si="263"/>
        <v/>
      </c>
    </row>
    <row r="2851" spans="1:11" x14ac:dyDescent="0.2">
      <c r="A2851" s="12" t="str">
        <f>IFERROR(IF(A2850+1&lt;=Duration*VLOOKUP(PaymentFrqcy,Mapping!A:B,2,FALSE),A2850+1,""),"")</f>
        <v/>
      </c>
      <c r="B2851" s="58" t="str">
        <f t="shared" si="264"/>
        <v/>
      </c>
      <c r="C2851" s="59" t="str">
        <f t="shared" si="259"/>
        <v/>
      </c>
      <c r="D2851" s="60" t="str">
        <f t="shared" si="260"/>
        <v/>
      </c>
      <c r="E2851" s="61" t="str">
        <f>IF(A2851="","",InterestRate/VLOOKUP(PaymentFrqcy,Mapping!$A:$B,2,FALSE))</f>
        <v/>
      </c>
      <c r="F2851" s="62" t="str">
        <f>IF(A2851="","",PMT(E2851,Duration*VLOOKUP(PaymentFrqcy,Mapping!A:B,2,FALSE),LoanAmount,,VLOOKUP(PaymentsDue,Mapping!$A:$B,2,FALSE)))</f>
        <v/>
      </c>
      <c r="G2851" s="62" t="str">
        <f>IF(A2851="","",PPMT(E2851,A2851,Duration*VLOOKUP(PaymentFrqcy,Mapping!A:B,2,FALSE),LoanAmount,,VLOOKUP(PaymentsDue,Mapping!$A:$B,2,FALSE)))</f>
        <v/>
      </c>
      <c r="H2851" s="62" t="str">
        <f>IF(A2851="","",IPMT(E2851,A2851,Duration*VLOOKUP(PaymentFrqcy,Mapping!$A:$B,2,FALSE),LoanAmount,,VLOOKUP(PaymentsDue,Mapping!$A:$B,2,FALSE)))</f>
        <v/>
      </c>
      <c r="I2851" s="58" t="str">
        <f t="shared" si="261"/>
        <v/>
      </c>
      <c r="J2851" s="12" t="str">
        <f t="shared" si="262"/>
        <v/>
      </c>
      <c r="K2851" s="78" t="str">
        <f t="shared" si="263"/>
        <v/>
      </c>
    </row>
    <row r="2852" spans="1:11" x14ac:dyDescent="0.2">
      <c r="A2852" s="12" t="str">
        <f>IFERROR(IF(A2851+1&lt;=Duration*VLOOKUP(PaymentFrqcy,Mapping!A:B,2,FALSE),A2851+1,""),"")</f>
        <v/>
      </c>
      <c r="B2852" s="58" t="str">
        <f t="shared" si="264"/>
        <v/>
      </c>
      <c r="C2852" s="59" t="str">
        <f t="shared" si="259"/>
        <v/>
      </c>
      <c r="D2852" s="60" t="str">
        <f t="shared" si="260"/>
        <v/>
      </c>
      <c r="E2852" s="61" t="str">
        <f>IF(A2852="","",InterestRate/VLOOKUP(PaymentFrqcy,Mapping!$A:$B,2,FALSE))</f>
        <v/>
      </c>
      <c r="F2852" s="62" t="str">
        <f>IF(A2852="","",PMT(E2852,Duration*VLOOKUP(PaymentFrqcy,Mapping!A:B,2,FALSE),LoanAmount,,VLOOKUP(PaymentsDue,Mapping!$A:$B,2,FALSE)))</f>
        <v/>
      </c>
      <c r="G2852" s="62" t="str">
        <f>IF(A2852="","",PPMT(E2852,A2852,Duration*VLOOKUP(PaymentFrqcy,Mapping!A:B,2,FALSE),LoanAmount,,VLOOKUP(PaymentsDue,Mapping!$A:$B,2,FALSE)))</f>
        <v/>
      </c>
      <c r="H2852" s="62" t="str">
        <f>IF(A2852="","",IPMT(E2852,A2852,Duration*VLOOKUP(PaymentFrqcy,Mapping!$A:$B,2,FALSE),LoanAmount,,VLOOKUP(PaymentsDue,Mapping!$A:$B,2,FALSE)))</f>
        <v/>
      </c>
      <c r="I2852" s="58" t="str">
        <f t="shared" si="261"/>
        <v/>
      </c>
      <c r="J2852" s="12" t="str">
        <f t="shared" si="262"/>
        <v/>
      </c>
      <c r="K2852" s="78" t="str">
        <f t="shared" si="263"/>
        <v/>
      </c>
    </row>
    <row r="2853" spans="1:11" x14ac:dyDescent="0.2">
      <c r="A2853" s="12" t="str">
        <f>IFERROR(IF(A2852+1&lt;=Duration*VLOOKUP(PaymentFrqcy,Mapping!A:B,2,FALSE),A2852+1,""),"")</f>
        <v/>
      </c>
      <c r="B2853" s="58" t="str">
        <f t="shared" si="264"/>
        <v/>
      </c>
      <c r="C2853" s="59" t="str">
        <f t="shared" si="259"/>
        <v/>
      </c>
      <c r="D2853" s="60" t="str">
        <f t="shared" si="260"/>
        <v/>
      </c>
      <c r="E2853" s="61" t="str">
        <f>IF(A2853="","",InterestRate/VLOOKUP(PaymentFrqcy,Mapping!$A:$B,2,FALSE))</f>
        <v/>
      </c>
      <c r="F2853" s="62" t="str">
        <f>IF(A2853="","",PMT(E2853,Duration*VLOOKUP(PaymentFrqcy,Mapping!A:B,2,FALSE),LoanAmount,,VLOOKUP(PaymentsDue,Mapping!$A:$B,2,FALSE)))</f>
        <v/>
      </c>
      <c r="G2853" s="62" t="str">
        <f>IF(A2853="","",PPMT(E2853,A2853,Duration*VLOOKUP(PaymentFrqcy,Mapping!A:B,2,FALSE),LoanAmount,,VLOOKUP(PaymentsDue,Mapping!$A:$B,2,FALSE)))</f>
        <v/>
      </c>
      <c r="H2853" s="62" t="str">
        <f>IF(A2853="","",IPMT(E2853,A2853,Duration*VLOOKUP(PaymentFrqcy,Mapping!$A:$B,2,FALSE),LoanAmount,,VLOOKUP(PaymentsDue,Mapping!$A:$B,2,FALSE)))</f>
        <v/>
      </c>
      <c r="I2853" s="58" t="str">
        <f t="shared" si="261"/>
        <v/>
      </c>
      <c r="J2853" s="12" t="str">
        <f t="shared" si="262"/>
        <v/>
      </c>
      <c r="K2853" s="78" t="str">
        <f t="shared" si="263"/>
        <v/>
      </c>
    </row>
    <row r="2854" spans="1:11" x14ac:dyDescent="0.2">
      <c r="A2854" s="12" t="str">
        <f>IFERROR(IF(A2853+1&lt;=Duration*VLOOKUP(PaymentFrqcy,Mapping!A:B,2,FALSE),A2853+1,""),"")</f>
        <v/>
      </c>
      <c r="B2854" s="58" t="str">
        <f t="shared" si="264"/>
        <v/>
      </c>
      <c r="C2854" s="59" t="str">
        <f t="shared" si="259"/>
        <v/>
      </c>
      <c r="D2854" s="60" t="str">
        <f t="shared" si="260"/>
        <v/>
      </c>
      <c r="E2854" s="61" t="str">
        <f>IF(A2854="","",InterestRate/VLOOKUP(PaymentFrqcy,Mapping!$A:$B,2,FALSE))</f>
        <v/>
      </c>
      <c r="F2854" s="62" t="str">
        <f>IF(A2854="","",PMT(E2854,Duration*VLOOKUP(PaymentFrqcy,Mapping!A:B,2,FALSE),LoanAmount,,VLOOKUP(PaymentsDue,Mapping!$A:$B,2,FALSE)))</f>
        <v/>
      </c>
      <c r="G2854" s="62" t="str">
        <f>IF(A2854="","",PPMT(E2854,A2854,Duration*VLOOKUP(PaymentFrqcy,Mapping!A:B,2,FALSE),LoanAmount,,VLOOKUP(PaymentsDue,Mapping!$A:$B,2,FALSE)))</f>
        <v/>
      </c>
      <c r="H2854" s="62" t="str">
        <f>IF(A2854="","",IPMT(E2854,A2854,Duration*VLOOKUP(PaymentFrqcy,Mapping!$A:$B,2,FALSE),LoanAmount,,VLOOKUP(PaymentsDue,Mapping!$A:$B,2,FALSE)))</f>
        <v/>
      </c>
      <c r="I2854" s="58" t="str">
        <f t="shared" si="261"/>
        <v/>
      </c>
      <c r="J2854" s="12" t="str">
        <f t="shared" si="262"/>
        <v/>
      </c>
      <c r="K2854" s="78" t="str">
        <f t="shared" si="263"/>
        <v/>
      </c>
    </row>
    <row r="2855" spans="1:11" x14ac:dyDescent="0.2">
      <c r="A2855" s="12" t="str">
        <f>IFERROR(IF(A2854+1&lt;=Duration*VLOOKUP(PaymentFrqcy,Mapping!A:B,2,FALSE),A2854+1,""),"")</f>
        <v/>
      </c>
      <c r="B2855" s="58" t="str">
        <f t="shared" si="264"/>
        <v/>
      </c>
      <c r="C2855" s="59" t="str">
        <f t="shared" si="259"/>
        <v/>
      </c>
      <c r="D2855" s="60" t="str">
        <f t="shared" si="260"/>
        <v/>
      </c>
      <c r="E2855" s="61" t="str">
        <f>IF(A2855="","",InterestRate/VLOOKUP(PaymentFrqcy,Mapping!$A:$B,2,FALSE))</f>
        <v/>
      </c>
      <c r="F2855" s="62" t="str">
        <f>IF(A2855="","",PMT(E2855,Duration*VLOOKUP(PaymentFrqcy,Mapping!A:B,2,FALSE),LoanAmount,,VLOOKUP(PaymentsDue,Mapping!$A:$B,2,FALSE)))</f>
        <v/>
      </c>
      <c r="G2855" s="62" t="str">
        <f>IF(A2855="","",PPMT(E2855,A2855,Duration*VLOOKUP(PaymentFrqcy,Mapping!A:B,2,FALSE),LoanAmount,,VLOOKUP(PaymentsDue,Mapping!$A:$B,2,FALSE)))</f>
        <v/>
      </c>
      <c r="H2855" s="62" t="str">
        <f>IF(A2855="","",IPMT(E2855,A2855,Duration*VLOOKUP(PaymentFrqcy,Mapping!$A:$B,2,FALSE),LoanAmount,,VLOOKUP(PaymentsDue,Mapping!$A:$B,2,FALSE)))</f>
        <v/>
      </c>
      <c r="I2855" s="58" t="str">
        <f t="shared" si="261"/>
        <v/>
      </c>
      <c r="J2855" s="12" t="str">
        <f t="shared" si="262"/>
        <v/>
      </c>
      <c r="K2855" s="78" t="str">
        <f t="shared" si="263"/>
        <v/>
      </c>
    </row>
    <row r="2856" spans="1:11" x14ac:dyDescent="0.2">
      <c r="A2856" s="12" t="str">
        <f>IFERROR(IF(A2855+1&lt;=Duration*VLOOKUP(PaymentFrqcy,Mapping!A:B,2,FALSE),A2855+1,""),"")</f>
        <v/>
      </c>
      <c r="B2856" s="58" t="str">
        <f t="shared" si="264"/>
        <v/>
      </c>
      <c r="C2856" s="59" t="str">
        <f t="shared" si="259"/>
        <v/>
      </c>
      <c r="D2856" s="60" t="str">
        <f t="shared" si="260"/>
        <v/>
      </c>
      <c r="E2856" s="61" t="str">
        <f>IF(A2856="","",InterestRate/VLOOKUP(PaymentFrqcy,Mapping!$A:$B,2,FALSE))</f>
        <v/>
      </c>
      <c r="F2856" s="62" t="str">
        <f>IF(A2856="","",PMT(E2856,Duration*VLOOKUP(PaymentFrqcy,Mapping!A:B,2,FALSE),LoanAmount,,VLOOKUP(PaymentsDue,Mapping!$A:$B,2,FALSE)))</f>
        <v/>
      </c>
      <c r="G2856" s="62" t="str">
        <f>IF(A2856="","",PPMT(E2856,A2856,Duration*VLOOKUP(PaymentFrqcy,Mapping!A:B,2,FALSE),LoanAmount,,VLOOKUP(PaymentsDue,Mapping!$A:$B,2,FALSE)))</f>
        <v/>
      </c>
      <c r="H2856" s="62" t="str">
        <f>IF(A2856="","",IPMT(E2856,A2856,Duration*VLOOKUP(PaymentFrqcy,Mapping!$A:$B,2,FALSE),LoanAmount,,VLOOKUP(PaymentsDue,Mapping!$A:$B,2,FALSE)))</f>
        <v/>
      </c>
      <c r="I2856" s="58" t="str">
        <f t="shared" si="261"/>
        <v/>
      </c>
      <c r="J2856" s="12" t="str">
        <f t="shared" si="262"/>
        <v/>
      </c>
      <c r="K2856" s="78" t="str">
        <f t="shared" si="263"/>
        <v/>
      </c>
    </row>
    <row r="2857" spans="1:11" x14ac:dyDescent="0.2">
      <c r="A2857" s="12" t="str">
        <f>IFERROR(IF(A2856+1&lt;=Duration*VLOOKUP(PaymentFrqcy,Mapping!A:B,2,FALSE),A2856+1,""),"")</f>
        <v/>
      </c>
      <c r="B2857" s="58" t="str">
        <f t="shared" si="264"/>
        <v/>
      </c>
      <c r="C2857" s="59" t="str">
        <f t="shared" si="259"/>
        <v/>
      </c>
      <c r="D2857" s="60" t="str">
        <f t="shared" si="260"/>
        <v/>
      </c>
      <c r="E2857" s="61" t="str">
        <f>IF(A2857="","",InterestRate/VLOOKUP(PaymentFrqcy,Mapping!$A:$B,2,FALSE))</f>
        <v/>
      </c>
      <c r="F2857" s="62" t="str">
        <f>IF(A2857="","",PMT(E2857,Duration*VLOOKUP(PaymentFrqcy,Mapping!A:B,2,FALSE),LoanAmount,,VLOOKUP(PaymentsDue,Mapping!$A:$B,2,FALSE)))</f>
        <v/>
      </c>
      <c r="G2857" s="62" t="str">
        <f>IF(A2857="","",PPMT(E2857,A2857,Duration*VLOOKUP(PaymentFrqcy,Mapping!A:B,2,FALSE),LoanAmount,,VLOOKUP(PaymentsDue,Mapping!$A:$B,2,FALSE)))</f>
        <v/>
      </c>
      <c r="H2857" s="62" t="str">
        <f>IF(A2857="","",IPMT(E2857,A2857,Duration*VLOOKUP(PaymentFrqcy,Mapping!$A:$B,2,FALSE),LoanAmount,,VLOOKUP(PaymentsDue,Mapping!$A:$B,2,FALSE)))</f>
        <v/>
      </c>
      <c r="I2857" s="58" t="str">
        <f t="shared" si="261"/>
        <v/>
      </c>
      <c r="J2857" s="12" t="str">
        <f t="shared" si="262"/>
        <v/>
      </c>
      <c r="K2857" s="78" t="str">
        <f t="shared" si="263"/>
        <v/>
      </c>
    </row>
    <row r="2858" spans="1:11" x14ac:dyDescent="0.2">
      <c r="A2858" s="12" t="str">
        <f>IFERROR(IF(A2857+1&lt;=Duration*VLOOKUP(PaymentFrqcy,Mapping!A:B,2,FALSE),A2857+1,""),"")</f>
        <v/>
      </c>
      <c r="B2858" s="58" t="str">
        <f t="shared" si="264"/>
        <v/>
      </c>
      <c r="C2858" s="59" t="str">
        <f t="shared" si="259"/>
        <v/>
      </c>
      <c r="D2858" s="60" t="str">
        <f t="shared" si="260"/>
        <v/>
      </c>
      <c r="E2858" s="61" t="str">
        <f>IF(A2858="","",InterestRate/VLOOKUP(PaymentFrqcy,Mapping!$A:$B,2,FALSE))</f>
        <v/>
      </c>
      <c r="F2858" s="62" t="str">
        <f>IF(A2858="","",PMT(E2858,Duration*VLOOKUP(PaymentFrqcy,Mapping!A:B,2,FALSE),LoanAmount,,VLOOKUP(PaymentsDue,Mapping!$A:$B,2,FALSE)))</f>
        <v/>
      </c>
      <c r="G2858" s="62" t="str">
        <f>IF(A2858="","",PPMT(E2858,A2858,Duration*VLOOKUP(PaymentFrqcy,Mapping!A:B,2,FALSE),LoanAmount,,VLOOKUP(PaymentsDue,Mapping!$A:$B,2,FALSE)))</f>
        <v/>
      </c>
      <c r="H2858" s="62" t="str">
        <f>IF(A2858="","",IPMT(E2858,A2858,Duration*VLOOKUP(PaymentFrqcy,Mapping!$A:$B,2,FALSE),LoanAmount,,VLOOKUP(PaymentsDue,Mapping!$A:$B,2,FALSE)))</f>
        <v/>
      </c>
      <c r="I2858" s="58" t="str">
        <f t="shared" si="261"/>
        <v/>
      </c>
      <c r="J2858" s="12" t="str">
        <f t="shared" si="262"/>
        <v/>
      </c>
      <c r="K2858" s="78" t="str">
        <f t="shared" si="263"/>
        <v/>
      </c>
    </row>
    <row r="2859" spans="1:11" x14ac:dyDescent="0.2">
      <c r="A2859" s="12" t="str">
        <f>IFERROR(IF(A2858+1&lt;=Duration*VLOOKUP(PaymentFrqcy,Mapping!A:B,2,FALSE),A2858+1,""),"")</f>
        <v/>
      </c>
      <c r="B2859" s="58" t="str">
        <f t="shared" si="264"/>
        <v/>
      </c>
      <c r="C2859" s="59" t="str">
        <f t="shared" si="259"/>
        <v/>
      </c>
      <c r="D2859" s="60" t="str">
        <f t="shared" si="260"/>
        <v/>
      </c>
      <c r="E2859" s="61" t="str">
        <f>IF(A2859="","",InterestRate/VLOOKUP(PaymentFrqcy,Mapping!$A:$B,2,FALSE))</f>
        <v/>
      </c>
      <c r="F2859" s="62" t="str">
        <f>IF(A2859="","",PMT(E2859,Duration*VLOOKUP(PaymentFrqcy,Mapping!A:B,2,FALSE),LoanAmount,,VLOOKUP(PaymentsDue,Mapping!$A:$B,2,FALSE)))</f>
        <v/>
      </c>
      <c r="G2859" s="62" t="str">
        <f>IF(A2859="","",PPMT(E2859,A2859,Duration*VLOOKUP(PaymentFrqcy,Mapping!A:B,2,FALSE),LoanAmount,,VLOOKUP(PaymentsDue,Mapping!$A:$B,2,FALSE)))</f>
        <v/>
      </c>
      <c r="H2859" s="62" t="str">
        <f>IF(A2859="","",IPMT(E2859,A2859,Duration*VLOOKUP(PaymentFrqcy,Mapping!$A:$B,2,FALSE),LoanAmount,,VLOOKUP(PaymentsDue,Mapping!$A:$B,2,FALSE)))</f>
        <v/>
      </c>
      <c r="I2859" s="58" t="str">
        <f t="shared" si="261"/>
        <v/>
      </c>
      <c r="J2859" s="12" t="str">
        <f t="shared" si="262"/>
        <v/>
      </c>
      <c r="K2859" s="78" t="str">
        <f t="shared" si="263"/>
        <v/>
      </c>
    </row>
    <row r="2860" spans="1:11" x14ac:dyDescent="0.2">
      <c r="A2860" s="12" t="str">
        <f>IFERROR(IF(A2859+1&lt;=Duration*VLOOKUP(PaymentFrqcy,Mapping!A:B,2,FALSE),A2859+1,""),"")</f>
        <v/>
      </c>
      <c r="B2860" s="58" t="str">
        <f t="shared" si="264"/>
        <v/>
      </c>
      <c r="C2860" s="59" t="str">
        <f t="shared" si="259"/>
        <v/>
      </c>
      <c r="D2860" s="60" t="str">
        <f t="shared" si="260"/>
        <v/>
      </c>
      <c r="E2860" s="61" t="str">
        <f>IF(A2860="","",InterestRate/VLOOKUP(PaymentFrqcy,Mapping!$A:$B,2,FALSE))</f>
        <v/>
      </c>
      <c r="F2860" s="62" t="str">
        <f>IF(A2860="","",PMT(E2860,Duration*VLOOKUP(PaymentFrqcy,Mapping!A:B,2,FALSE),LoanAmount,,VLOOKUP(PaymentsDue,Mapping!$A:$B,2,FALSE)))</f>
        <v/>
      </c>
      <c r="G2860" s="62" t="str">
        <f>IF(A2860="","",PPMT(E2860,A2860,Duration*VLOOKUP(PaymentFrqcy,Mapping!A:B,2,FALSE),LoanAmount,,VLOOKUP(PaymentsDue,Mapping!$A:$B,2,FALSE)))</f>
        <v/>
      </c>
      <c r="H2860" s="62" t="str">
        <f>IF(A2860="","",IPMT(E2860,A2860,Duration*VLOOKUP(PaymentFrqcy,Mapping!$A:$B,2,FALSE),LoanAmount,,VLOOKUP(PaymentsDue,Mapping!$A:$B,2,FALSE)))</f>
        <v/>
      </c>
      <c r="I2860" s="58" t="str">
        <f t="shared" si="261"/>
        <v/>
      </c>
      <c r="J2860" s="12" t="str">
        <f t="shared" si="262"/>
        <v/>
      </c>
      <c r="K2860" s="78" t="str">
        <f t="shared" si="263"/>
        <v/>
      </c>
    </row>
    <row r="2861" spans="1:11" x14ac:dyDescent="0.2">
      <c r="A2861" s="12" t="str">
        <f>IFERROR(IF(A2860+1&lt;=Duration*VLOOKUP(PaymentFrqcy,Mapping!A:B,2,FALSE),A2860+1,""),"")</f>
        <v/>
      </c>
      <c r="B2861" s="58" t="str">
        <f t="shared" si="264"/>
        <v/>
      </c>
      <c r="C2861" s="59" t="str">
        <f t="shared" si="259"/>
        <v/>
      </c>
      <c r="D2861" s="60" t="str">
        <f t="shared" si="260"/>
        <v/>
      </c>
      <c r="E2861" s="61" t="str">
        <f>IF(A2861="","",InterestRate/VLOOKUP(PaymentFrqcy,Mapping!$A:$B,2,FALSE))</f>
        <v/>
      </c>
      <c r="F2861" s="62" t="str">
        <f>IF(A2861="","",PMT(E2861,Duration*VLOOKUP(PaymentFrqcy,Mapping!A:B,2,FALSE),LoanAmount,,VLOOKUP(PaymentsDue,Mapping!$A:$B,2,FALSE)))</f>
        <v/>
      </c>
      <c r="G2861" s="62" t="str">
        <f>IF(A2861="","",PPMT(E2861,A2861,Duration*VLOOKUP(PaymentFrqcy,Mapping!A:B,2,FALSE),LoanAmount,,VLOOKUP(PaymentsDue,Mapping!$A:$B,2,FALSE)))</f>
        <v/>
      </c>
      <c r="H2861" s="62" t="str">
        <f>IF(A2861="","",IPMT(E2861,A2861,Duration*VLOOKUP(PaymentFrqcy,Mapping!$A:$B,2,FALSE),LoanAmount,,VLOOKUP(PaymentsDue,Mapping!$A:$B,2,FALSE)))</f>
        <v/>
      </c>
      <c r="I2861" s="58" t="str">
        <f t="shared" si="261"/>
        <v/>
      </c>
      <c r="J2861" s="12" t="str">
        <f t="shared" si="262"/>
        <v/>
      </c>
      <c r="K2861" s="78" t="str">
        <f t="shared" si="263"/>
        <v/>
      </c>
    </row>
    <row r="2862" spans="1:11" x14ac:dyDescent="0.2">
      <c r="A2862" s="12" t="str">
        <f>IFERROR(IF(A2861+1&lt;=Duration*VLOOKUP(PaymentFrqcy,Mapping!A:B,2,FALSE),A2861+1,""),"")</f>
        <v/>
      </c>
      <c r="B2862" s="58" t="str">
        <f t="shared" si="264"/>
        <v/>
      </c>
      <c r="C2862" s="59" t="str">
        <f t="shared" ref="C2862:C2925" si="265">IF(AND(A2862&lt;&gt;"",PaymentFrqcy="Monthly"),DATE(YEAR(C2861),MONTH(C2861)+1,DAY(C2861)),IF(AND(A2862&lt;&gt;"",PaymentFrqcy="Quarterly"),DATE(YEAR(C2861),MONTH(C2861)+3,DAY(C2861)),IF(AND(A2862&lt;&gt;"",PaymentFrqcy="Semi-Annually"),DATE(YEAR(C2861),MONTH(C2861)+6,DAY(C2861)),"")))</f>
        <v/>
      </c>
      <c r="D2862" s="60" t="str">
        <f t="shared" ref="D2862:D2925" si="266">IFERROR(YEAR(C2862),"")</f>
        <v/>
      </c>
      <c r="E2862" s="61" t="str">
        <f>IF(A2862="","",InterestRate/VLOOKUP(PaymentFrqcy,Mapping!$A:$B,2,FALSE))</f>
        <v/>
      </c>
      <c r="F2862" s="62" t="str">
        <f>IF(A2862="","",PMT(E2862,Duration*VLOOKUP(PaymentFrqcy,Mapping!A:B,2,FALSE),LoanAmount,,VLOOKUP(PaymentsDue,Mapping!$A:$B,2,FALSE)))</f>
        <v/>
      </c>
      <c r="G2862" s="62" t="str">
        <f>IF(A2862="","",PPMT(E2862,A2862,Duration*VLOOKUP(PaymentFrqcy,Mapping!A:B,2,FALSE),LoanAmount,,VLOOKUP(PaymentsDue,Mapping!$A:$B,2,FALSE)))</f>
        <v/>
      </c>
      <c r="H2862" s="62" t="str">
        <f>IF(A2862="","",IPMT(E2862,A2862,Duration*VLOOKUP(PaymentFrqcy,Mapping!$A:$B,2,FALSE),LoanAmount,,VLOOKUP(PaymentsDue,Mapping!$A:$B,2,FALSE)))</f>
        <v/>
      </c>
      <c r="I2862" s="58" t="str">
        <f t="shared" ref="I2862:I2925" si="267">IFERROR(B2862+G2862,"")</f>
        <v/>
      </c>
      <c r="J2862" s="12" t="str">
        <f t="shared" ref="J2862:J2925" si="268">IF(A2862="","",MONTH(C2862))</f>
        <v/>
      </c>
      <c r="K2862" s="78" t="str">
        <f t="shared" ref="K2862:K2925" si="269">IF(A2862="","",YEAR(C2862))</f>
        <v/>
      </c>
    </row>
    <row r="2863" spans="1:11" x14ac:dyDescent="0.2">
      <c r="A2863" s="12" t="str">
        <f>IFERROR(IF(A2862+1&lt;=Duration*VLOOKUP(PaymentFrqcy,Mapping!A:B,2,FALSE),A2862+1,""),"")</f>
        <v/>
      </c>
      <c r="B2863" s="58" t="str">
        <f t="shared" si="264"/>
        <v/>
      </c>
      <c r="C2863" s="59" t="str">
        <f t="shared" si="265"/>
        <v/>
      </c>
      <c r="D2863" s="60" t="str">
        <f t="shared" si="266"/>
        <v/>
      </c>
      <c r="E2863" s="61" t="str">
        <f>IF(A2863="","",InterestRate/VLOOKUP(PaymentFrqcy,Mapping!$A:$B,2,FALSE))</f>
        <v/>
      </c>
      <c r="F2863" s="62" t="str">
        <f>IF(A2863="","",PMT(E2863,Duration*VLOOKUP(PaymentFrqcy,Mapping!A:B,2,FALSE),LoanAmount,,VLOOKUP(PaymentsDue,Mapping!$A:$B,2,FALSE)))</f>
        <v/>
      </c>
      <c r="G2863" s="62" t="str">
        <f>IF(A2863="","",PPMT(E2863,A2863,Duration*VLOOKUP(PaymentFrqcy,Mapping!A:B,2,FALSE),LoanAmount,,VLOOKUP(PaymentsDue,Mapping!$A:$B,2,FALSE)))</f>
        <v/>
      </c>
      <c r="H2863" s="62" t="str">
        <f>IF(A2863="","",IPMT(E2863,A2863,Duration*VLOOKUP(PaymentFrqcy,Mapping!$A:$B,2,FALSE),LoanAmount,,VLOOKUP(PaymentsDue,Mapping!$A:$B,2,FALSE)))</f>
        <v/>
      </c>
      <c r="I2863" s="58" t="str">
        <f t="shared" si="267"/>
        <v/>
      </c>
      <c r="J2863" s="12" t="str">
        <f t="shared" si="268"/>
        <v/>
      </c>
      <c r="K2863" s="78" t="str">
        <f t="shared" si="269"/>
        <v/>
      </c>
    </row>
    <row r="2864" spans="1:11" x14ac:dyDescent="0.2">
      <c r="A2864" s="12" t="str">
        <f>IFERROR(IF(A2863+1&lt;=Duration*VLOOKUP(PaymentFrqcy,Mapping!A:B,2,FALSE),A2863+1,""),"")</f>
        <v/>
      </c>
      <c r="B2864" s="58" t="str">
        <f t="shared" si="264"/>
        <v/>
      </c>
      <c r="C2864" s="59" t="str">
        <f t="shared" si="265"/>
        <v/>
      </c>
      <c r="D2864" s="60" t="str">
        <f t="shared" si="266"/>
        <v/>
      </c>
      <c r="E2864" s="61" t="str">
        <f>IF(A2864="","",InterestRate/VLOOKUP(PaymentFrqcy,Mapping!$A:$B,2,FALSE))</f>
        <v/>
      </c>
      <c r="F2864" s="62" t="str">
        <f>IF(A2864="","",PMT(E2864,Duration*VLOOKUP(PaymentFrqcy,Mapping!A:B,2,FALSE),LoanAmount,,VLOOKUP(PaymentsDue,Mapping!$A:$B,2,FALSE)))</f>
        <v/>
      </c>
      <c r="G2864" s="62" t="str">
        <f>IF(A2864="","",PPMT(E2864,A2864,Duration*VLOOKUP(PaymentFrqcy,Mapping!A:B,2,FALSE),LoanAmount,,VLOOKUP(PaymentsDue,Mapping!$A:$B,2,FALSE)))</f>
        <v/>
      </c>
      <c r="H2864" s="62" t="str">
        <f>IF(A2864="","",IPMT(E2864,A2864,Duration*VLOOKUP(PaymentFrqcy,Mapping!$A:$B,2,FALSE),LoanAmount,,VLOOKUP(PaymentsDue,Mapping!$A:$B,2,FALSE)))</f>
        <v/>
      </c>
      <c r="I2864" s="58" t="str">
        <f t="shared" si="267"/>
        <v/>
      </c>
      <c r="J2864" s="12" t="str">
        <f t="shared" si="268"/>
        <v/>
      </c>
      <c r="K2864" s="78" t="str">
        <f t="shared" si="269"/>
        <v/>
      </c>
    </row>
    <row r="2865" spans="1:11" x14ac:dyDescent="0.2">
      <c r="A2865" s="12" t="str">
        <f>IFERROR(IF(A2864+1&lt;=Duration*VLOOKUP(PaymentFrqcy,Mapping!A:B,2,FALSE),A2864+1,""),"")</f>
        <v/>
      </c>
      <c r="B2865" s="58" t="str">
        <f t="shared" si="264"/>
        <v/>
      </c>
      <c r="C2865" s="59" t="str">
        <f t="shared" si="265"/>
        <v/>
      </c>
      <c r="D2865" s="60" t="str">
        <f t="shared" si="266"/>
        <v/>
      </c>
      <c r="E2865" s="61" t="str">
        <f>IF(A2865="","",InterestRate/VLOOKUP(PaymentFrqcy,Mapping!$A:$B,2,FALSE))</f>
        <v/>
      </c>
      <c r="F2865" s="62" t="str">
        <f>IF(A2865="","",PMT(E2865,Duration*VLOOKUP(PaymentFrqcy,Mapping!A:B,2,FALSE),LoanAmount,,VLOOKUP(PaymentsDue,Mapping!$A:$B,2,FALSE)))</f>
        <v/>
      </c>
      <c r="G2865" s="62" t="str">
        <f>IF(A2865="","",PPMT(E2865,A2865,Duration*VLOOKUP(PaymentFrqcy,Mapping!A:B,2,FALSE),LoanAmount,,VLOOKUP(PaymentsDue,Mapping!$A:$B,2,FALSE)))</f>
        <v/>
      </c>
      <c r="H2865" s="62" t="str">
        <f>IF(A2865="","",IPMT(E2865,A2865,Duration*VLOOKUP(PaymentFrqcy,Mapping!$A:$B,2,FALSE),LoanAmount,,VLOOKUP(PaymentsDue,Mapping!$A:$B,2,FALSE)))</f>
        <v/>
      </c>
      <c r="I2865" s="58" t="str">
        <f t="shared" si="267"/>
        <v/>
      </c>
      <c r="J2865" s="12" t="str">
        <f t="shared" si="268"/>
        <v/>
      </c>
      <c r="K2865" s="78" t="str">
        <f t="shared" si="269"/>
        <v/>
      </c>
    </row>
    <row r="2866" spans="1:11" x14ac:dyDescent="0.2">
      <c r="A2866" s="12" t="str">
        <f>IFERROR(IF(A2865+1&lt;=Duration*VLOOKUP(PaymentFrqcy,Mapping!A:B,2,FALSE),A2865+1,""),"")</f>
        <v/>
      </c>
      <c r="B2866" s="58" t="str">
        <f t="shared" si="264"/>
        <v/>
      </c>
      <c r="C2866" s="59" t="str">
        <f t="shared" si="265"/>
        <v/>
      </c>
      <c r="D2866" s="60" t="str">
        <f t="shared" si="266"/>
        <v/>
      </c>
      <c r="E2866" s="61" t="str">
        <f>IF(A2866="","",InterestRate/VLOOKUP(PaymentFrqcy,Mapping!$A:$B,2,FALSE))</f>
        <v/>
      </c>
      <c r="F2866" s="62" t="str">
        <f>IF(A2866="","",PMT(E2866,Duration*VLOOKUP(PaymentFrqcy,Mapping!A:B,2,FALSE),LoanAmount,,VLOOKUP(PaymentsDue,Mapping!$A:$B,2,FALSE)))</f>
        <v/>
      </c>
      <c r="G2866" s="62" t="str">
        <f>IF(A2866="","",PPMT(E2866,A2866,Duration*VLOOKUP(PaymentFrqcy,Mapping!A:B,2,FALSE),LoanAmount,,VLOOKUP(PaymentsDue,Mapping!$A:$B,2,FALSE)))</f>
        <v/>
      </c>
      <c r="H2866" s="62" t="str">
        <f>IF(A2866="","",IPMT(E2866,A2866,Duration*VLOOKUP(PaymentFrqcy,Mapping!$A:$B,2,FALSE),LoanAmount,,VLOOKUP(PaymentsDue,Mapping!$A:$B,2,FALSE)))</f>
        <v/>
      </c>
      <c r="I2866" s="58" t="str">
        <f t="shared" si="267"/>
        <v/>
      </c>
      <c r="J2866" s="12" t="str">
        <f t="shared" si="268"/>
        <v/>
      </c>
      <c r="K2866" s="78" t="str">
        <f t="shared" si="269"/>
        <v/>
      </c>
    </row>
    <row r="2867" spans="1:11" x14ac:dyDescent="0.2">
      <c r="A2867" s="12" t="str">
        <f>IFERROR(IF(A2866+1&lt;=Duration*VLOOKUP(PaymentFrqcy,Mapping!A:B,2,FALSE),A2866+1,""),"")</f>
        <v/>
      </c>
      <c r="B2867" s="58" t="str">
        <f t="shared" si="264"/>
        <v/>
      </c>
      <c r="C2867" s="59" t="str">
        <f t="shared" si="265"/>
        <v/>
      </c>
      <c r="D2867" s="60" t="str">
        <f t="shared" si="266"/>
        <v/>
      </c>
      <c r="E2867" s="61" t="str">
        <f>IF(A2867="","",InterestRate/VLOOKUP(PaymentFrqcy,Mapping!$A:$B,2,FALSE))</f>
        <v/>
      </c>
      <c r="F2867" s="62" t="str">
        <f>IF(A2867="","",PMT(E2867,Duration*VLOOKUP(PaymentFrqcy,Mapping!A:B,2,FALSE),LoanAmount,,VLOOKUP(PaymentsDue,Mapping!$A:$B,2,FALSE)))</f>
        <v/>
      </c>
      <c r="G2867" s="62" t="str">
        <f>IF(A2867="","",PPMT(E2867,A2867,Duration*VLOOKUP(PaymentFrqcy,Mapping!A:B,2,FALSE),LoanAmount,,VLOOKUP(PaymentsDue,Mapping!$A:$B,2,FALSE)))</f>
        <v/>
      </c>
      <c r="H2867" s="62" t="str">
        <f>IF(A2867="","",IPMT(E2867,A2867,Duration*VLOOKUP(PaymentFrqcy,Mapping!$A:$B,2,FALSE),LoanAmount,,VLOOKUP(PaymentsDue,Mapping!$A:$B,2,FALSE)))</f>
        <v/>
      </c>
      <c r="I2867" s="58" t="str">
        <f t="shared" si="267"/>
        <v/>
      </c>
      <c r="J2867" s="12" t="str">
        <f t="shared" si="268"/>
        <v/>
      </c>
      <c r="K2867" s="78" t="str">
        <f t="shared" si="269"/>
        <v/>
      </c>
    </row>
    <row r="2868" spans="1:11" x14ac:dyDescent="0.2">
      <c r="A2868" s="12" t="str">
        <f>IFERROR(IF(A2867+1&lt;=Duration*VLOOKUP(PaymentFrqcy,Mapping!A:B,2,FALSE),A2867+1,""),"")</f>
        <v/>
      </c>
      <c r="B2868" s="58" t="str">
        <f t="shared" ref="B2868:B2931" si="270">IFERROR(IF(ROUNDDOWN(I2867,0)=0,"",I2867),"")</f>
        <v/>
      </c>
      <c r="C2868" s="59" t="str">
        <f t="shared" si="265"/>
        <v/>
      </c>
      <c r="D2868" s="60" t="str">
        <f t="shared" si="266"/>
        <v/>
      </c>
      <c r="E2868" s="61" t="str">
        <f>IF(A2868="","",InterestRate/VLOOKUP(PaymentFrqcy,Mapping!$A:$B,2,FALSE))</f>
        <v/>
      </c>
      <c r="F2868" s="62" t="str">
        <f>IF(A2868="","",PMT(E2868,Duration*VLOOKUP(PaymentFrqcy,Mapping!A:B,2,FALSE),LoanAmount,,VLOOKUP(PaymentsDue,Mapping!$A:$B,2,FALSE)))</f>
        <v/>
      </c>
      <c r="G2868" s="62" t="str">
        <f>IF(A2868="","",PPMT(E2868,A2868,Duration*VLOOKUP(PaymentFrqcy,Mapping!A:B,2,FALSE),LoanAmount,,VLOOKUP(PaymentsDue,Mapping!$A:$B,2,FALSE)))</f>
        <v/>
      </c>
      <c r="H2868" s="62" t="str">
        <f>IF(A2868="","",IPMT(E2868,A2868,Duration*VLOOKUP(PaymentFrqcy,Mapping!$A:$B,2,FALSE),LoanAmount,,VLOOKUP(PaymentsDue,Mapping!$A:$B,2,FALSE)))</f>
        <v/>
      </c>
      <c r="I2868" s="58" t="str">
        <f t="shared" si="267"/>
        <v/>
      </c>
      <c r="J2868" s="12" t="str">
        <f t="shared" si="268"/>
        <v/>
      </c>
      <c r="K2868" s="78" t="str">
        <f t="shared" si="269"/>
        <v/>
      </c>
    </row>
    <row r="2869" spans="1:11" x14ac:dyDescent="0.2">
      <c r="A2869" s="12" t="str">
        <f>IFERROR(IF(A2868+1&lt;=Duration*VLOOKUP(PaymentFrqcy,Mapping!A:B,2,FALSE),A2868+1,""),"")</f>
        <v/>
      </c>
      <c r="B2869" s="58" t="str">
        <f t="shared" si="270"/>
        <v/>
      </c>
      <c r="C2869" s="59" t="str">
        <f t="shared" si="265"/>
        <v/>
      </c>
      <c r="D2869" s="60" t="str">
        <f t="shared" si="266"/>
        <v/>
      </c>
      <c r="E2869" s="61" t="str">
        <f>IF(A2869="","",InterestRate/VLOOKUP(PaymentFrqcy,Mapping!$A:$B,2,FALSE))</f>
        <v/>
      </c>
      <c r="F2869" s="62" t="str">
        <f>IF(A2869="","",PMT(E2869,Duration*VLOOKUP(PaymentFrqcy,Mapping!A:B,2,FALSE),LoanAmount,,VLOOKUP(PaymentsDue,Mapping!$A:$B,2,FALSE)))</f>
        <v/>
      </c>
      <c r="G2869" s="62" t="str">
        <f>IF(A2869="","",PPMT(E2869,A2869,Duration*VLOOKUP(PaymentFrqcy,Mapping!A:B,2,FALSE),LoanAmount,,VLOOKUP(PaymentsDue,Mapping!$A:$B,2,FALSE)))</f>
        <v/>
      </c>
      <c r="H2869" s="62" t="str">
        <f>IF(A2869="","",IPMT(E2869,A2869,Duration*VLOOKUP(PaymentFrqcy,Mapping!$A:$B,2,FALSE),LoanAmount,,VLOOKUP(PaymentsDue,Mapping!$A:$B,2,FALSE)))</f>
        <v/>
      </c>
      <c r="I2869" s="58" t="str">
        <f t="shared" si="267"/>
        <v/>
      </c>
      <c r="J2869" s="12" t="str">
        <f t="shared" si="268"/>
        <v/>
      </c>
      <c r="K2869" s="78" t="str">
        <f t="shared" si="269"/>
        <v/>
      </c>
    </row>
    <row r="2870" spans="1:11" x14ac:dyDescent="0.2">
      <c r="A2870" s="12" t="str">
        <f>IFERROR(IF(A2869+1&lt;=Duration*VLOOKUP(PaymentFrqcy,Mapping!A:B,2,FALSE),A2869+1,""),"")</f>
        <v/>
      </c>
      <c r="B2870" s="58" t="str">
        <f t="shared" si="270"/>
        <v/>
      </c>
      <c r="C2870" s="59" t="str">
        <f t="shared" si="265"/>
        <v/>
      </c>
      <c r="D2870" s="60" t="str">
        <f t="shared" si="266"/>
        <v/>
      </c>
      <c r="E2870" s="61" t="str">
        <f>IF(A2870="","",InterestRate/VLOOKUP(PaymentFrqcy,Mapping!$A:$B,2,FALSE))</f>
        <v/>
      </c>
      <c r="F2870" s="62" t="str">
        <f>IF(A2870="","",PMT(E2870,Duration*VLOOKUP(PaymentFrqcy,Mapping!A:B,2,FALSE),LoanAmount,,VLOOKUP(PaymentsDue,Mapping!$A:$B,2,FALSE)))</f>
        <v/>
      </c>
      <c r="G2870" s="62" t="str">
        <f>IF(A2870="","",PPMT(E2870,A2870,Duration*VLOOKUP(PaymentFrqcy,Mapping!A:B,2,FALSE),LoanAmount,,VLOOKUP(PaymentsDue,Mapping!$A:$B,2,FALSE)))</f>
        <v/>
      </c>
      <c r="H2870" s="62" t="str">
        <f>IF(A2870="","",IPMT(E2870,A2870,Duration*VLOOKUP(PaymentFrqcy,Mapping!$A:$B,2,FALSE),LoanAmount,,VLOOKUP(PaymentsDue,Mapping!$A:$B,2,FALSE)))</f>
        <v/>
      </c>
      <c r="I2870" s="58" t="str">
        <f t="shared" si="267"/>
        <v/>
      </c>
      <c r="J2870" s="12" t="str">
        <f t="shared" si="268"/>
        <v/>
      </c>
      <c r="K2870" s="78" t="str">
        <f t="shared" si="269"/>
        <v/>
      </c>
    </row>
    <row r="2871" spans="1:11" x14ac:dyDescent="0.2">
      <c r="A2871" s="12" t="str">
        <f>IFERROR(IF(A2870+1&lt;=Duration*VLOOKUP(PaymentFrqcy,Mapping!A:B,2,FALSE),A2870+1,""),"")</f>
        <v/>
      </c>
      <c r="B2871" s="58" t="str">
        <f t="shared" si="270"/>
        <v/>
      </c>
      <c r="C2871" s="59" t="str">
        <f t="shared" si="265"/>
        <v/>
      </c>
      <c r="D2871" s="60" t="str">
        <f t="shared" si="266"/>
        <v/>
      </c>
      <c r="E2871" s="61" t="str">
        <f>IF(A2871="","",InterestRate/VLOOKUP(PaymentFrqcy,Mapping!$A:$B,2,FALSE))</f>
        <v/>
      </c>
      <c r="F2871" s="62" t="str">
        <f>IF(A2871="","",PMT(E2871,Duration*VLOOKUP(PaymentFrqcy,Mapping!A:B,2,FALSE),LoanAmount,,VLOOKUP(PaymentsDue,Mapping!$A:$B,2,FALSE)))</f>
        <v/>
      </c>
      <c r="G2871" s="62" t="str">
        <f>IF(A2871="","",PPMT(E2871,A2871,Duration*VLOOKUP(PaymentFrqcy,Mapping!A:B,2,FALSE),LoanAmount,,VLOOKUP(PaymentsDue,Mapping!$A:$B,2,FALSE)))</f>
        <v/>
      </c>
      <c r="H2871" s="62" t="str">
        <f>IF(A2871="","",IPMT(E2871,A2871,Duration*VLOOKUP(PaymentFrqcy,Mapping!$A:$B,2,FALSE),LoanAmount,,VLOOKUP(PaymentsDue,Mapping!$A:$B,2,FALSE)))</f>
        <v/>
      </c>
      <c r="I2871" s="58" t="str">
        <f t="shared" si="267"/>
        <v/>
      </c>
      <c r="J2871" s="12" t="str">
        <f t="shared" si="268"/>
        <v/>
      </c>
      <c r="K2871" s="78" t="str">
        <f t="shared" si="269"/>
        <v/>
      </c>
    </row>
    <row r="2872" spans="1:11" x14ac:dyDescent="0.2">
      <c r="A2872" s="12" t="str">
        <f>IFERROR(IF(A2871+1&lt;=Duration*VLOOKUP(PaymentFrqcy,Mapping!A:B,2,FALSE),A2871+1,""),"")</f>
        <v/>
      </c>
      <c r="B2872" s="58" t="str">
        <f t="shared" si="270"/>
        <v/>
      </c>
      <c r="C2872" s="59" t="str">
        <f t="shared" si="265"/>
        <v/>
      </c>
      <c r="D2872" s="60" t="str">
        <f t="shared" si="266"/>
        <v/>
      </c>
      <c r="E2872" s="61" t="str">
        <f>IF(A2872="","",InterestRate/VLOOKUP(PaymentFrqcy,Mapping!$A:$B,2,FALSE))</f>
        <v/>
      </c>
      <c r="F2872" s="62" t="str">
        <f>IF(A2872="","",PMT(E2872,Duration*VLOOKUP(PaymentFrqcy,Mapping!A:B,2,FALSE),LoanAmount,,VLOOKUP(PaymentsDue,Mapping!$A:$B,2,FALSE)))</f>
        <v/>
      </c>
      <c r="G2872" s="62" t="str">
        <f>IF(A2872="","",PPMT(E2872,A2872,Duration*VLOOKUP(PaymentFrqcy,Mapping!A:B,2,FALSE),LoanAmount,,VLOOKUP(PaymentsDue,Mapping!$A:$B,2,FALSE)))</f>
        <v/>
      </c>
      <c r="H2872" s="62" t="str">
        <f>IF(A2872="","",IPMT(E2872,A2872,Duration*VLOOKUP(PaymentFrqcy,Mapping!$A:$B,2,FALSE),LoanAmount,,VLOOKUP(PaymentsDue,Mapping!$A:$B,2,FALSE)))</f>
        <v/>
      </c>
      <c r="I2872" s="58" t="str">
        <f t="shared" si="267"/>
        <v/>
      </c>
      <c r="J2872" s="12" t="str">
        <f t="shared" si="268"/>
        <v/>
      </c>
      <c r="K2872" s="78" t="str">
        <f t="shared" si="269"/>
        <v/>
      </c>
    </row>
    <row r="2873" spans="1:11" x14ac:dyDescent="0.2">
      <c r="A2873" s="12" t="str">
        <f>IFERROR(IF(A2872+1&lt;=Duration*VLOOKUP(PaymentFrqcy,Mapping!A:B,2,FALSE),A2872+1,""),"")</f>
        <v/>
      </c>
      <c r="B2873" s="58" t="str">
        <f t="shared" si="270"/>
        <v/>
      </c>
      <c r="C2873" s="59" t="str">
        <f t="shared" si="265"/>
        <v/>
      </c>
      <c r="D2873" s="60" t="str">
        <f t="shared" si="266"/>
        <v/>
      </c>
      <c r="E2873" s="61" t="str">
        <f>IF(A2873="","",InterestRate/VLOOKUP(PaymentFrqcy,Mapping!$A:$B,2,FALSE))</f>
        <v/>
      </c>
      <c r="F2873" s="62" t="str">
        <f>IF(A2873="","",PMT(E2873,Duration*VLOOKUP(PaymentFrqcy,Mapping!A:B,2,FALSE),LoanAmount,,VLOOKUP(PaymentsDue,Mapping!$A:$B,2,FALSE)))</f>
        <v/>
      </c>
      <c r="G2873" s="62" t="str">
        <f>IF(A2873="","",PPMT(E2873,A2873,Duration*VLOOKUP(PaymentFrqcy,Mapping!A:B,2,FALSE),LoanAmount,,VLOOKUP(PaymentsDue,Mapping!$A:$B,2,FALSE)))</f>
        <v/>
      </c>
      <c r="H2873" s="62" t="str">
        <f>IF(A2873="","",IPMT(E2873,A2873,Duration*VLOOKUP(PaymentFrqcy,Mapping!$A:$B,2,FALSE),LoanAmount,,VLOOKUP(PaymentsDue,Mapping!$A:$B,2,FALSE)))</f>
        <v/>
      </c>
      <c r="I2873" s="58" t="str">
        <f t="shared" si="267"/>
        <v/>
      </c>
      <c r="J2873" s="12" t="str">
        <f t="shared" si="268"/>
        <v/>
      </c>
      <c r="K2873" s="78" t="str">
        <f t="shared" si="269"/>
        <v/>
      </c>
    </row>
    <row r="2874" spans="1:11" x14ac:dyDescent="0.2">
      <c r="A2874" s="12" t="str">
        <f>IFERROR(IF(A2873+1&lt;=Duration*VLOOKUP(PaymentFrqcy,Mapping!A:B,2,FALSE),A2873+1,""),"")</f>
        <v/>
      </c>
      <c r="B2874" s="58" t="str">
        <f t="shared" si="270"/>
        <v/>
      </c>
      <c r="C2874" s="59" t="str">
        <f t="shared" si="265"/>
        <v/>
      </c>
      <c r="D2874" s="60" t="str">
        <f t="shared" si="266"/>
        <v/>
      </c>
      <c r="E2874" s="61" t="str">
        <f>IF(A2874="","",InterestRate/VLOOKUP(PaymentFrqcy,Mapping!$A:$B,2,FALSE))</f>
        <v/>
      </c>
      <c r="F2874" s="62" t="str">
        <f>IF(A2874="","",PMT(E2874,Duration*VLOOKUP(PaymentFrqcy,Mapping!A:B,2,FALSE),LoanAmount,,VLOOKUP(PaymentsDue,Mapping!$A:$B,2,FALSE)))</f>
        <v/>
      </c>
      <c r="G2874" s="62" t="str">
        <f>IF(A2874="","",PPMT(E2874,A2874,Duration*VLOOKUP(PaymentFrqcy,Mapping!A:B,2,FALSE),LoanAmount,,VLOOKUP(PaymentsDue,Mapping!$A:$B,2,FALSE)))</f>
        <v/>
      </c>
      <c r="H2874" s="62" t="str">
        <f>IF(A2874="","",IPMT(E2874,A2874,Duration*VLOOKUP(PaymentFrqcy,Mapping!$A:$B,2,FALSE),LoanAmount,,VLOOKUP(PaymentsDue,Mapping!$A:$B,2,FALSE)))</f>
        <v/>
      </c>
      <c r="I2874" s="58" t="str">
        <f t="shared" si="267"/>
        <v/>
      </c>
      <c r="J2874" s="12" t="str">
        <f t="shared" si="268"/>
        <v/>
      </c>
      <c r="K2874" s="78" t="str">
        <f t="shared" si="269"/>
        <v/>
      </c>
    </row>
    <row r="2875" spans="1:11" x14ac:dyDescent="0.2">
      <c r="A2875" s="12" t="str">
        <f>IFERROR(IF(A2874+1&lt;=Duration*VLOOKUP(PaymentFrqcy,Mapping!A:B,2,FALSE),A2874+1,""),"")</f>
        <v/>
      </c>
      <c r="B2875" s="58" t="str">
        <f t="shared" si="270"/>
        <v/>
      </c>
      <c r="C2875" s="59" t="str">
        <f t="shared" si="265"/>
        <v/>
      </c>
      <c r="D2875" s="60" t="str">
        <f t="shared" si="266"/>
        <v/>
      </c>
      <c r="E2875" s="61" t="str">
        <f>IF(A2875="","",InterestRate/VLOOKUP(PaymentFrqcy,Mapping!$A:$B,2,FALSE))</f>
        <v/>
      </c>
      <c r="F2875" s="62" t="str">
        <f>IF(A2875="","",PMT(E2875,Duration*VLOOKUP(PaymentFrqcy,Mapping!A:B,2,FALSE),LoanAmount,,VLOOKUP(PaymentsDue,Mapping!$A:$B,2,FALSE)))</f>
        <v/>
      </c>
      <c r="G2875" s="62" t="str">
        <f>IF(A2875="","",PPMT(E2875,A2875,Duration*VLOOKUP(PaymentFrqcy,Mapping!A:B,2,FALSE),LoanAmount,,VLOOKUP(PaymentsDue,Mapping!$A:$B,2,FALSE)))</f>
        <v/>
      </c>
      <c r="H2875" s="62" t="str">
        <f>IF(A2875="","",IPMT(E2875,A2875,Duration*VLOOKUP(PaymentFrqcy,Mapping!$A:$B,2,FALSE),LoanAmount,,VLOOKUP(PaymentsDue,Mapping!$A:$B,2,FALSE)))</f>
        <v/>
      </c>
      <c r="I2875" s="58" t="str">
        <f t="shared" si="267"/>
        <v/>
      </c>
      <c r="J2875" s="12" t="str">
        <f t="shared" si="268"/>
        <v/>
      </c>
      <c r="K2875" s="78" t="str">
        <f t="shared" si="269"/>
        <v/>
      </c>
    </row>
    <row r="2876" spans="1:11" x14ac:dyDescent="0.2">
      <c r="A2876" s="12" t="str">
        <f>IFERROR(IF(A2875+1&lt;=Duration*VLOOKUP(PaymentFrqcy,Mapping!A:B,2,FALSE),A2875+1,""),"")</f>
        <v/>
      </c>
      <c r="B2876" s="58" t="str">
        <f t="shared" si="270"/>
        <v/>
      </c>
      <c r="C2876" s="59" t="str">
        <f t="shared" si="265"/>
        <v/>
      </c>
      <c r="D2876" s="60" t="str">
        <f t="shared" si="266"/>
        <v/>
      </c>
      <c r="E2876" s="61" t="str">
        <f>IF(A2876="","",InterestRate/VLOOKUP(PaymentFrqcy,Mapping!$A:$B,2,FALSE))</f>
        <v/>
      </c>
      <c r="F2876" s="62" t="str">
        <f>IF(A2876="","",PMT(E2876,Duration*VLOOKUP(PaymentFrqcy,Mapping!A:B,2,FALSE),LoanAmount,,VLOOKUP(PaymentsDue,Mapping!$A:$B,2,FALSE)))</f>
        <v/>
      </c>
      <c r="G2876" s="62" t="str">
        <f>IF(A2876="","",PPMT(E2876,A2876,Duration*VLOOKUP(PaymentFrqcy,Mapping!A:B,2,FALSE),LoanAmount,,VLOOKUP(PaymentsDue,Mapping!$A:$B,2,FALSE)))</f>
        <v/>
      </c>
      <c r="H2876" s="62" t="str">
        <f>IF(A2876="","",IPMT(E2876,A2876,Duration*VLOOKUP(PaymentFrqcy,Mapping!$A:$B,2,FALSE),LoanAmount,,VLOOKUP(PaymentsDue,Mapping!$A:$B,2,FALSE)))</f>
        <v/>
      </c>
      <c r="I2876" s="58" t="str">
        <f t="shared" si="267"/>
        <v/>
      </c>
      <c r="J2876" s="12" t="str">
        <f t="shared" si="268"/>
        <v/>
      </c>
      <c r="K2876" s="78" t="str">
        <f t="shared" si="269"/>
        <v/>
      </c>
    </row>
    <row r="2877" spans="1:11" x14ac:dyDescent="0.2">
      <c r="A2877" s="12" t="str">
        <f>IFERROR(IF(A2876+1&lt;=Duration*VLOOKUP(PaymentFrqcy,Mapping!A:B,2,FALSE),A2876+1,""),"")</f>
        <v/>
      </c>
      <c r="B2877" s="58" t="str">
        <f t="shared" si="270"/>
        <v/>
      </c>
      <c r="C2877" s="59" t="str">
        <f t="shared" si="265"/>
        <v/>
      </c>
      <c r="D2877" s="60" t="str">
        <f t="shared" si="266"/>
        <v/>
      </c>
      <c r="E2877" s="61" t="str">
        <f>IF(A2877="","",InterestRate/VLOOKUP(PaymentFrqcy,Mapping!$A:$B,2,FALSE))</f>
        <v/>
      </c>
      <c r="F2877" s="62" t="str">
        <f>IF(A2877="","",PMT(E2877,Duration*VLOOKUP(PaymentFrqcy,Mapping!A:B,2,FALSE),LoanAmount,,VLOOKUP(PaymentsDue,Mapping!$A:$B,2,FALSE)))</f>
        <v/>
      </c>
      <c r="G2877" s="62" t="str">
        <f>IF(A2877="","",PPMT(E2877,A2877,Duration*VLOOKUP(PaymentFrqcy,Mapping!A:B,2,FALSE),LoanAmount,,VLOOKUP(PaymentsDue,Mapping!$A:$B,2,FALSE)))</f>
        <v/>
      </c>
      <c r="H2877" s="62" t="str">
        <f>IF(A2877="","",IPMT(E2877,A2877,Duration*VLOOKUP(PaymentFrqcy,Mapping!$A:$B,2,FALSE),LoanAmount,,VLOOKUP(PaymentsDue,Mapping!$A:$B,2,FALSE)))</f>
        <v/>
      </c>
      <c r="I2877" s="58" t="str">
        <f t="shared" si="267"/>
        <v/>
      </c>
      <c r="J2877" s="12" t="str">
        <f t="shared" si="268"/>
        <v/>
      </c>
      <c r="K2877" s="78" t="str">
        <f t="shared" si="269"/>
        <v/>
      </c>
    </row>
    <row r="2878" spans="1:11" x14ac:dyDescent="0.2">
      <c r="A2878" s="12" t="str">
        <f>IFERROR(IF(A2877+1&lt;=Duration*VLOOKUP(PaymentFrqcy,Mapping!A:B,2,FALSE),A2877+1,""),"")</f>
        <v/>
      </c>
      <c r="B2878" s="58" t="str">
        <f t="shared" si="270"/>
        <v/>
      </c>
      <c r="C2878" s="59" t="str">
        <f t="shared" si="265"/>
        <v/>
      </c>
      <c r="D2878" s="60" t="str">
        <f t="shared" si="266"/>
        <v/>
      </c>
      <c r="E2878" s="61" t="str">
        <f>IF(A2878="","",InterestRate/VLOOKUP(PaymentFrqcy,Mapping!$A:$B,2,FALSE))</f>
        <v/>
      </c>
      <c r="F2878" s="62" t="str">
        <f>IF(A2878="","",PMT(E2878,Duration*VLOOKUP(PaymentFrqcy,Mapping!A:B,2,FALSE),LoanAmount,,VLOOKUP(PaymentsDue,Mapping!$A:$B,2,FALSE)))</f>
        <v/>
      </c>
      <c r="G2878" s="62" t="str">
        <f>IF(A2878="","",PPMT(E2878,A2878,Duration*VLOOKUP(PaymentFrqcy,Mapping!A:B,2,FALSE),LoanAmount,,VLOOKUP(PaymentsDue,Mapping!$A:$B,2,FALSE)))</f>
        <v/>
      </c>
      <c r="H2878" s="62" t="str">
        <f>IF(A2878="","",IPMT(E2878,A2878,Duration*VLOOKUP(PaymentFrqcy,Mapping!$A:$B,2,FALSE),LoanAmount,,VLOOKUP(PaymentsDue,Mapping!$A:$B,2,FALSE)))</f>
        <v/>
      </c>
      <c r="I2878" s="58" t="str">
        <f t="shared" si="267"/>
        <v/>
      </c>
      <c r="J2878" s="12" t="str">
        <f t="shared" si="268"/>
        <v/>
      </c>
      <c r="K2878" s="78" t="str">
        <f t="shared" si="269"/>
        <v/>
      </c>
    </row>
    <row r="2879" spans="1:11" x14ac:dyDescent="0.2">
      <c r="A2879" s="12" t="str">
        <f>IFERROR(IF(A2878+1&lt;=Duration*VLOOKUP(PaymentFrqcy,Mapping!A:B,2,FALSE),A2878+1,""),"")</f>
        <v/>
      </c>
      <c r="B2879" s="58" t="str">
        <f t="shared" si="270"/>
        <v/>
      </c>
      <c r="C2879" s="59" t="str">
        <f t="shared" si="265"/>
        <v/>
      </c>
      <c r="D2879" s="60" t="str">
        <f t="shared" si="266"/>
        <v/>
      </c>
      <c r="E2879" s="61" t="str">
        <f>IF(A2879="","",InterestRate/VLOOKUP(PaymentFrqcy,Mapping!$A:$B,2,FALSE))</f>
        <v/>
      </c>
      <c r="F2879" s="62" t="str">
        <f>IF(A2879="","",PMT(E2879,Duration*VLOOKUP(PaymentFrqcy,Mapping!A:B,2,FALSE),LoanAmount,,VLOOKUP(PaymentsDue,Mapping!$A:$B,2,FALSE)))</f>
        <v/>
      </c>
      <c r="G2879" s="62" t="str">
        <f>IF(A2879="","",PPMT(E2879,A2879,Duration*VLOOKUP(PaymentFrqcy,Mapping!A:B,2,FALSE),LoanAmount,,VLOOKUP(PaymentsDue,Mapping!$A:$B,2,FALSE)))</f>
        <v/>
      </c>
      <c r="H2879" s="62" t="str">
        <f>IF(A2879="","",IPMT(E2879,A2879,Duration*VLOOKUP(PaymentFrqcy,Mapping!$A:$B,2,FALSE),LoanAmount,,VLOOKUP(PaymentsDue,Mapping!$A:$B,2,FALSE)))</f>
        <v/>
      </c>
      <c r="I2879" s="58" t="str">
        <f t="shared" si="267"/>
        <v/>
      </c>
      <c r="J2879" s="12" t="str">
        <f t="shared" si="268"/>
        <v/>
      </c>
      <c r="K2879" s="78" t="str">
        <f t="shared" si="269"/>
        <v/>
      </c>
    </row>
    <row r="2880" spans="1:11" x14ac:dyDescent="0.2">
      <c r="A2880" s="12" t="str">
        <f>IFERROR(IF(A2879+1&lt;=Duration*VLOOKUP(PaymentFrqcy,Mapping!A:B,2,FALSE),A2879+1,""),"")</f>
        <v/>
      </c>
      <c r="B2880" s="58" t="str">
        <f t="shared" si="270"/>
        <v/>
      </c>
      <c r="C2880" s="59" t="str">
        <f t="shared" si="265"/>
        <v/>
      </c>
      <c r="D2880" s="60" t="str">
        <f t="shared" si="266"/>
        <v/>
      </c>
      <c r="E2880" s="61" t="str">
        <f>IF(A2880="","",InterestRate/VLOOKUP(PaymentFrqcy,Mapping!$A:$B,2,FALSE))</f>
        <v/>
      </c>
      <c r="F2880" s="62" t="str">
        <f>IF(A2880="","",PMT(E2880,Duration*VLOOKUP(PaymentFrqcy,Mapping!A:B,2,FALSE),LoanAmount,,VLOOKUP(PaymentsDue,Mapping!$A:$B,2,FALSE)))</f>
        <v/>
      </c>
      <c r="G2880" s="62" t="str">
        <f>IF(A2880="","",PPMT(E2880,A2880,Duration*VLOOKUP(PaymentFrqcy,Mapping!A:B,2,FALSE),LoanAmount,,VLOOKUP(PaymentsDue,Mapping!$A:$B,2,FALSE)))</f>
        <v/>
      </c>
      <c r="H2880" s="62" t="str">
        <f>IF(A2880="","",IPMT(E2880,A2880,Duration*VLOOKUP(PaymentFrqcy,Mapping!$A:$B,2,FALSE),LoanAmount,,VLOOKUP(PaymentsDue,Mapping!$A:$B,2,FALSE)))</f>
        <v/>
      </c>
      <c r="I2880" s="58" t="str">
        <f t="shared" si="267"/>
        <v/>
      </c>
      <c r="J2880" s="12" t="str">
        <f t="shared" si="268"/>
        <v/>
      </c>
      <c r="K2880" s="78" t="str">
        <f t="shared" si="269"/>
        <v/>
      </c>
    </row>
    <row r="2881" spans="1:11" x14ac:dyDescent="0.2">
      <c r="A2881" s="12" t="str">
        <f>IFERROR(IF(A2880+1&lt;=Duration*VLOOKUP(PaymentFrqcy,Mapping!A:B,2,FALSE),A2880+1,""),"")</f>
        <v/>
      </c>
      <c r="B2881" s="58" t="str">
        <f t="shared" si="270"/>
        <v/>
      </c>
      <c r="C2881" s="59" t="str">
        <f t="shared" si="265"/>
        <v/>
      </c>
      <c r="D2881" s="60" t="str">
        <f t="shared" si="266"/>
        <v/>
      </c>
      <c r="E2881" s="61" t="str">
        <f>IF(A2881="","",InterestRate/VLOOKUP(PaymentFrqcy,Mapping!$A:$B,2,FALSE))</f>
        <v/>
      </c>
      <c r="F2881" s="62" t="str">
        <f>IF(A2881="","",PMT(E2881,Duration*VLOOKUP(PaymentFrqcy,Mapping!A:B,2,FALSE),LoanAmount,,VLOOKUP(PaymentsDue,Mapping!$A:$B,2,FALSE)))</f>
        <v/>
      </c>
      <c r="G2881" s="62" t="str">
        <f>IF(A2881="","",PPMT(E2881,A2881,Duration*VLOOKUP(PaymentFrqcy,Mapping!A:B,2,FALSE),LoanAmount,,VLOOKUP(PaymentsDue,Mapping!$A:$B,2,FALSE)))</f>
        <v/>
      </c>
      <c r="H2881" s="62" t="str">
        <f>IF(A2881="","",IPMT(E2881,A2881,Duration*VLOOKUP(PaymentFrqcy,Mapping!$A:$B,2,FALSE),LoanAmount,,VLOOKUP(PaymentsDue,Mapping!$A:$B,2,FALSE)))</f>
        <v/>
      </c>
      <c r="I2881" s="58" t="str">
        <f t="shared" si="267"/>
        <v/>
      </c>
      <c r="J2881" s="12" t="str">
        <f t="shared" si="268"/>
        <v/>
      </c>
      <c r="K2881" s="78" t="str">
        <f t="shared" si="269"/>
        <v/>
      </c>
    </row>
    <row r="2882" spans="1:11" x14ac:dyDescent="0.2">
      <c r="A2882" s="12" t="str">
        <f>IFERROR(IF(A2881+1&lt;=Duration*VLOOKUP(PaymentFrqcy,Mapping!A:B,2,FALSE),A2881+1,""),"")</f>
        <v/>
      </c>
      <c r="B2882" s="58" t="str">
        <f t="shared" si="270"/>
        <v/>
      </c>
      <c r="C2882" s="59" t="str">
        <f t="shared" si="265"/>
        <v/>
      </c>
      <c r="D2882" s="60" t="str">
        <f t="shared" si="266"/>
        <v/>
      </c>
      <c r="E2882" s="61" t="str">
        <f>IF(A2882="","",InterestRate/VLOOKUP(PaymentFrqcy,Mapping!$A:$B,2,FALSE))</f>
        <v/>
      </c>
      <c r="F2882" s="62" t="str">
        <f>IF(A2882="","",PMT(E2882,Duration*VLOOKUP(PaymentFrqcy,Mapping!A:B,2,FALSE),LoanAmount,,VLOOKUP(PaymentsDue,Mapping!$A:$B,2,FALSE)))</f>
        <v/>
      </c>
      <c r="G2882" s="62" t="str">
        <f>IF(A2882="","",PPMT(E2882,A2882,Duration*VLOOKUP(PaymentFrqcy,Mapping!A:B,2,FALSE),LoanAmount,,VLOOKUP(PaymentsDue,Mapping!$A:$B,2,FALSE)))</f>
        <v/>
      </c>
      <c r="H2882" s="62" t="str">
        <f>IF(A2882="","",IPMT(E2882,A2882,Duration*VLOOKUP(PaymentFrqcy,Mapping!$A:$B,2,FALSE),LoanAmount,,VLOOKUP(PaymentsDue,Mapping!$A:$B,2,FALSE)))</f>
        <v/>
      </c>
      <c r="I2882" s="58" t="str">
        <f t="shared" si="267"/>
        <v/>
      </c>
      <c r="J2882" s="12" t="str">
        <f t="shared" si="268"/>
        <v/>
      </c>
      <c r="K2882" s="78" t="str">
        <f t="shared" si="269"/>
        <v/>
      </c>
    </row>
    <row r="2883" spans="1:11" x14ac:dyDescent="0.2">
      <c r="A2883" s="12" t="str">
        <f>IFERROR(IF(A2882+1&lt;=Duration*VLOOKUP(PaymentFrqcy,Mapping!A:B,2,FALSE),A2882+1,""),"")</f>
        <v/>
      </c>
      <c r="B2883" s="58" t="str">
        <f t="shared" si="270"/>
        <v/>
      </c>
      <c r="C2883" s="59" t="str">
        <f t="shared" si="265"/>
        <v/>
      </c>
      <c r="D2883" s="60" t="str">
        <f t="shared" si="266"/>
        <v/>
      </c>
      <c r="E2883" s="61" t="str">
        <f>IF(A2883="","",InterestRate/VLOOKUP(PaymentFrqcy,Mapping!$A:$B,2,FALSE))</f>
        <v/>
      </c>
      <c r="F2883" s="62" t="str">
        <f>IF(A2883="","",PMT(E2883,Duration*VLOOKUP(PaymentFrqcy,Mapping!A:B,2,FALSE),LoanAmount,,VLOOKUP(PaymentsDue,Mapping!$A:$B,2,FALSE)))</f>
        <v/>
      </c>
      <c r="G2883" s="62" t="str">
        <f>IF(A2883="","",PPMT(E2883,A2883,Duration*VLOOKUP(PaymentFrqcy,Mapping!A:B,2,FALSE),LoanAmount,,VLOOKUP(PaymentsDue,Mapping!$A:$B,2,FALSE)))</f>
        <v/>
      </c>
      <c r="H2883" s="62" t="str">
        <f>IF(A2883="","",IPMT(E2883,A2883,Duration*VLOOKUP(PaymentFrqcy,Mapping!$A:$B,2,FALSE),LoanAmount,,VLOOKUP(PaymentsDue,Mapping!$A:$B,2,FALSE)))</f>
        <v/>
      </c>
      <c r="I2883" s="58" t="str">
        <f t="shared" si="267"/>
        <v/>
      </c>
      <c r="J2883" s="12" t="str">
        <f t="shared" si="268"/>
        <v/>
      </c>
      <c r="K2883" s="78" t="str">
        <f t="shared" si="269"/>
        <v/>
      </c>
    </row>
    <row r="2884" spans="1:11" x14ac:dyDescent="0.2">
      <c r="A2884" s="12" t="str">
        <f>IFERROR(IF(A2883+1&lt;=Duration*VLOOKUP(PaymentFrqcy,Mapping!A:B,2,FALSE),A2883+1,""),"")</f>
        <v/>
      </c>
      <c r="B2884" s="58" t="str">
        <f t="shared" si="270"/>
        <v/>
      </c>
      <c r="C2884" s="59" t="str">
        <f t="shared" si="265"/>
        <v/>
      </c>
      <c r="D2884" s="60" t="str">
        <f t="shared" si="266"/>
        <v/>
      </c>
      <c r="E2884" s="61" t="str">
        <f>IF(A2884="","",InterestRate/VLOOKUP(PaymentFrqcy,Mapping!$A:$B,2,FALSE))</f>
        <v/>
      </c>
      <c r="F2884" s="62" t="str">
        <f>IF(A2884="","",PMT(E2884,Duration*VLOOKUP(PaymentFrqcy,Mapping!A:B,2,FALSE),LoanAmount,,VLOOKUP(PaymentsDue,Mapping!$A:$B,2,FALSE)))</f>
        <v/>
      </c>
      <c r="G2884" s="62" t="str">
        <f>IF(A2884="","",PPMT(E2884,A2884,Duration*VLOOKUP(PaymentFrqcy,Mapping!A:B,2,FALSE),LoanAmount,,VLOOKUP(PaymentsDue,Mapping!$A:$B,2,FALSE)))</f>
        <v/>
      </c>
      <c r="H2884" s="62" t="str">
        <f>IF(A2884="","",IPMT(E2884,A2884,Duration*VLOOKUP(PaymentFrqcy,Mapping!$A:$B,2,FALSE),LoanAmount,,VLOOKUP(PaymentsDue,Mapping!$A:$B,2,FALSE)))</f>
        <v/>
      </c>
      <c r="I2884" s="58" t="str">
        <f t="shared" si="267"/>
        <v/>
      </c>
      <c r="J2884" s="12" t="str">
        <f t="shared" si="268"/>
        <v/>
      </c>
      <c r="K2884" s="78" t="str">
        <f t="shared" si="269"/>
        <v/>
      </c>
    </row>
    <row r="2885" spans="1:11" x14ac:dyDescent="0.2">
      <c r="A2885" s="12" t="str">
        <f>IFERROR(IF(A2884+1&lt;=Duration*VLOOKUP(PaymentFrqcy,Mapping!A:B,2,FALSE),A2884+1,""),"")</f>
        <v/>
      </c>
      <c r="B2885" s="58" t="str">
        <f t="shared" si="270"/>
        <v/>
      </c>
      <c r="C2885" s="59" t="str">
        <f t="shared" si="265"/>
        <v/>
      </c>
      <c r="D2885" s="60" t="str">
        <f t="shared" si="266"/>
        <v/>
      </c>
      <c r="E2885" s="61" t="str">
        <f>IF(A2885="","",InterestRate/VLOOKUP(PaymentFrqcy,Mapping!$A:$B,2,FALSE))</f>
        <v/>
      </c>
      <c r="F2885" s="62" t="str">
        <f>IF(A2885="","",PMT(E2885,Duration*VLOOKUP(PaymentFrqcy,Mapping!A:B,2,FALSE),LoanAmount,,VLOOKUP(PaymentsDue,Mapping!$A:$B,2,FALSE)))</f>
        <v/>
      </c>
      <c r="G2885" s="62" t="str">
        <f>IF(A2885="","",PPMT(E2885,A2885,Duration*VLOOKUP(PaymentFrqcy,Mapping!A:B,2,FALSE),LoanAmount,,VLOOKUP(PaymentsDue,Mapping!$A:$B,2,FALSE)))</f>
        <v/>
      </c>
      <c r="H2885" s="62" t="str">
        <f>IF(A2885="","",IPMT(E2885,A2885,Duration*VLOOKUP(PaymentFrqcy,Mapping!$A:$B,2,FALSE),LoanAmount,,VLOOKUP(PaymentsDue,Mapping!$A:$B,2,FALSE)))</f>
        <v/>
      </c>
      <c r="I2885" s="58" t="str">
        <f t="shared" si="267"/>
        <v/>
      </c>
      <c r="J2885" s="12" t="str">
        <f t="shared" si="268"/>
        <v/>
      </c>
      <c r="K2885" s="78" t="str">
        <f t="shared" si="269"/>
        <v/>
      </c>
    </row>
    <row r="2886" spans="1:11" x14ac:dyDescent="0.2">
      <c r="A2886" s="12" t="str">
        <f>IFERROR(IF(A2885+1&lt;=Duration*VLOOKUP(PaymentFrqcy,Mapping!A:B,2,FALSE),A2885+1,""),"")</f>
        <v/>
      </c>
      <c r="B2886" s="58" t="str">
        <f t="shared" si="270"/>
        <v/>
      </c>
      <c r="C2886" s="59" t="str">
        <f t="shared" si="265"/>
        <v/>
      </c>
      <c r="D2886" s="60" t="str">
        <f t="shared" si="266"/>
        <v/>
      </c>
      <c r="E2886" s="61" t="str">
        <f>IF(A2886="","",InterestRate/VLOOKUP(PaymentFrqcy,Mapping!$A:$B,2,FALSE))</f>
        <v/>
      </c>
      <c r="F2886" s="62" t="str">
        <f>IF(A2886="","",PMT(E2886,Duration*VLOOKUP(PaymentFrqcy,Mapping!A:B,2,FALSE),LoanAmount,,VLOOKUP(PaymentsDue,Mapping!$A:$B,2,FALSE)))</f>
        <v/>
      </c>
      <c r="G2886" s="62" t="str">
        <f>IF(A2886="","",PPMT(E2886,A2886,Duration*VLOOKUP(PaymentFrqcy,Mapping!A:B,2,FALSE),LoanAmount,,VLOOKUP(PaymentsDue,Mapping!$A:$B,2,FALSE)))</f>
        <v/>
      </c>
      <c r="H2886" s="62" t="str">
        <f>IF(A2886="","",IPMT(E2886,A2886,Duration*VLOOKUP(PaymentFrqcy,Mapping!$A:$B,2,FALSE),LoanAmount,,VLOOKUP(PaymentsDue,Mapping!$A:$B,2,FALSE)))</f>
        <v/>
      </c>
      <c r="I2886" s="58" t="str">
        <f t="shared" si="267"/>
        <v/>
      </c>
      <c r="J2886" s="12" t="str">
        <f t="shared" si="268"/>
        <v/>
      </c>
      <c r="K2886" s="78" t="str">
        <f t="shared" si="269"/>
        <v/>
      </c>
    </row>
    <row r="2887" spans="1:11" x14ac:dyDescent="0.2">
      <c r="A2887" s="12" t="str">
        <f>IFERROR(IF(A2886+1&lt;=Duration*VLOOKUP(PaymentFrqcy,Mapping!A:B,2,FALSE),A2886+1,""),"")</f>
        <v/>
      </c>
      <c r="B2887" s="58" t="str">
        <f t="shared" si="270"/>
        <v/>
      </c>
      <c r="C2887" s="59" t="str">
        <f t="shared" si="265"/>
        <v/>
      </c>
      <c r="D2887" s="60" t="str">
        <f t="shared" si="266"/>
        <v/>
      </c>
      <c r="E2887" s="61" t="str">
        <f>IF(A2887="","",InterestRate/VLOOKUP(PaymentFrqcy,Mapping!$A:$B,2,FALSE))</f>
        <v/>
      </c>
      <c r="F2887" s="62" t="str">
        <f>IF(A2887="","",PMT(E2887,Duration*VLOOKUP(PaymentFrqcy,Mapping!A:B,2,FALSE),LoanAmount,,VLOOKUP(PaymentsDue,Mapping!$A:$B,2,FALSE)))</f>
        <v/>
      </c>
      <c r="G2887" s="62" t="str">
        <f>IF(A2887="","",PPMT(E2887,A2887,Duration*VLOOKUP(PaymentFrqcy,Mapping!A:B,2,FALSE),LoanAmount,,VLOOKUP(PaymentsDue,Mapping!$A:$B,2,FALSE)))</f>
        <v/>
      </c>
      <c r="H2887" s="62" t="str">
        <f>IF(A2887="","",IPMT(E2887,A2887,Duration*VLOOKUP(PaymentFrqcy,Mapping!$A:$B,2,FALSE),LoanAmount,,VLOOKUP(PaymentsDue,Mapping!$A:$B,2,FALSE)))</f>
        <v/>
      </c>
      <c r="I2887" s="58" t="str">
        <f t="shared" si="267"/>
        <v/>
      </c>
      <c r="J2887" s="12" t="str">
        <f t="shared" si="268"/>
        <v/>
      </c>
      <c r="K2887" s="78" t="str">
        <f t="shared" si="269"/>
        <v/>
      </c>
    </row>
    <row r="2888" spans="1:11" x14ac:dyDescent="0.2">
      <c r="A2888" s="12" t="str">
        <f>IFERROR(IF(A2887+1&lt;=Duration*VLOOKUP(PaymentFrqcy,Mapping!A:B,2,FALSE),A2887+1,""),"")</f>
        <v/>
      </c>
      <c r="B2888" s="58" t="str">
        <f t="shared" si="270"/>
        <v/>
      </c>
      <c r="C2888" s="59" t="str">
        <f t="shared" si="265"/>
        <v/>
      </c>
      <c r="D2888" s="60" t="str">
        <f t="shared" si="266"/>
        <v/>
      </c>
      <c r="E2888" s="61" t="str">
        <f>IF(A2888="","",InterestRate/VLOOKUP(PaymentFrqcy,Mapping!$A:$B,2,FALSE))</f>
        <v/>
      </c>
      <c r="F2888" s="62" t="str">
        <f>IF(A2888="","",PMT(E2888,Duration*VLOOKUP(PaymentFrqcy,Mapping!A:B,2,FALSE),LoanAmount,,VLOOKUP(PaymentsDue,Mapping!$A:$B,2,FALSE)))</f>
        <v/>
      </c>
      <c r="G2888" s="62" t="str">
        <f>IF(A2888="","",PPMT(E2888,A2888,Duration*VLOOKUP(PaymentFrqcy,Mapping!A:B,2,FALSE),LoanAmount,,VLOOKUP(PaymentsDue,Mapping!$A:$B,2,FALSE)))</f>
        <v/>
      </c>
      <c r="H2888" s="62" t="str">
        <f>IF(A2888="","",IPMT(E2888,A2888,Duration*VLOOKUP(PaymentFrqcy,Mapping!$A:$B,2,FALSE),LoanAmount,,VLOOKUP(PaymentsDue,Mapping!$A:$B,2,FALSE)))</f>
        <v/>
      </c>
      <c r="I2888" s="58" t="str">
        <f t="shared" si="267"/>
        <v/>
      </c>
      <c r="J2888" s="12" t="str">
        <f t="shared" si="268"/>
        <v/>
      </c>
      <c r="K2888" s="78" t="str">
        <f t="shared" si="269"/>
        <v/>
      </c>
    </row>
    <row r="2889" spans="1:11" x14ac:dyDescent="0.2">
      <c r="A2889" s="12" t="str">
        <f>IFERROR(IF(A2888+1&lt;=Duration*VLOOKUP(PaymentFrqcy,Mapping!A:B,2,FALSE),A2888+1,""),"")</f>
        <v/>
      </c>
      <c r="B2889" s="58" t="str">
        <f t="shared" si="270"/>
        <v/>
      </c>
      <c r="C2889" s="59" t="str">
        <f t="shared" si="265"/>
        <v/>
      </c>
      <c r="D2889" s="60" t="str">
        <f t="shared" si="266"/>
        <v/>
      </c>
      <c r="E2889" s="61" t="str">
        <f>IF(A2889="","",InterestRate/VLOOKUP(PaymentFrqcy,Mapping!$A:$B,2,FALSE))</f>
        <v/>
      </c>
      <c r="F2889" s="62" t="str">
        <f>IF(A2889="","",PMT(E2889,Duration*VLOOKUP(PaymentFrqcy,Mapping!A:B,2,FALSE),LoanAmount,,VLOOKUP(PaymentsDue,Mapping!$A:$B,2,FALSE)))</f>
        <v/>
      </c>
      <c r="G2889" s="62" t="str">
        <f>IF(A2889="","",PPMT(E2889,A2889,Duration*VLOOKUP(PaymentFrqcy,Mapping!A:B,2,FALSE),LoanAmount,,VLOOKUP(PaymentsDue,Mapping!$A:$B,2,FALSE)))</f>
        <v/>
      </c>
      <c r="H2889" s="62" t="str">
        <f>IF(A2889="","",IPMT(E2889,A2889,Duration*VLOOKUP(PaymentFrqcy,Mapping!$A:$B,2,FALSE),LoanAmount,,VLOOKUP(PaymentsDue,Mapping!$A:$B,2,FALSE)))</f>
        <v/>
      </c>
      <c r="I2889" s="58" t="str">
        <f t="shared" si="267"/>
        <v/>
      </c>
      <c r="J2889" s="12" t="str">
        <f t="shared" si="268"/>
        <v/>
      </c>
      <c r="K2889" s="78" t="str">
        <f t="shared" si="269"/>
        <v/>
      </c>
    </row>
    <row r="2890" spans="1:11" x14ac:dyDescent="0.2">
      <c r="A2890" s="12" t="str">
        <f>IFERROR(IF(A2889+1&lt;=Duration*VLOOKUP(PaymentFrqcy,Mapping!A:B,2,FALSE),A2889+1,""),"")</f>
        <v/>
      </c>
      <c r="B2890" s="58" t="str">
        <f t="shared" si="270"/>
        <v/>
      </c>
      <c r="C2890" s="59" t="str">
        <f t="shared" si="265"/>
        <v/>
      </c>
      <c r="D2890" s="60" t="str">
        <f t="shared" si="266"/>
        <v/>
      </c>
      <c r="E2890" s="61" t="str">
        <f>IF(A2890="","",InterestRate/VLOOKUP(PaymentFrqcy,Mapping!$A:$B,2,FALSE))</f>
        <v/>
      </c>
      <c r="F2890" s="62" t="str">
        <f>IF(A2890="","",PMT(E2890,Duration*VLOOKUP(PaymentFrqcy,Mapping!A:B,2,FALSE),LoanAmount,,VLOOKUP(PaymentsDue,Mapping!$A:$B,2,FALSE)))</f>
        <v/>
      </c>
      <c r="G2890" s="62" t="str">
        <f>IF(A2890="","",PPMT(E2890,A2890,Duration*VLOOKUP(PaymentFrqcy,Mapping!A:B,2,FALSE),LoanAmount,,VLOOKUP(PaymentsDue,Mapping!$A:$B,2,FALSE)))</f>
        <v/>
      </c>
      <c r="H2890" s="62" t="str">
        <f>IF(A2890="","",IPMT(E2890,A2890,Duration*VLOOKUP(PaymentFrqcy,Mapping!$A:$B,2,FALSE),LoanAmount,,VLOOKUP(PaymentsDue,Mapping!$A:$B,2,FALSE)))</f>
        <v/>
      </c>
      <c r="I2890" s="58" t="str">
        <f t="shared" si="267"/>
        <v/>
      </c>
      <c r="J2890" s="12" t="str">
        <f t="shared" si="268"/>
        <v/>
      </c>
      <c r="K2890" s="78" t="str">
        <f t="shared" si="269"/>
        <v/>
      </c>
    </row>
    <row r="2891" spans="1:11" x14ac:dyDescent="0.2">
      <c r="A2891" s="12" t="str">
        <f>IFERROR(IF(A2890+1&lt;=Duration*VLOOKUP(PaymentFrqcy,Mapping!A:B,2,FALSE),A2890+1,""),"")</f>
        <v/>
      </c>
      <c r="B2891" s="58" t="str">
        <f t="shared" si="270"/>
        <v/>
      </c>
      <c r="C2891" s="59" t="str">
        <f t="shared" si="265"/>
        <v/>
      </c>
      <c r="D2891" s="60" t="str">
        <f t="shared" si="266"/>
        <v/>
      </c>
      <c r="E2891" s="61" t="str">
        <f>IF(A2891="","",InterestRate/VLOOKUP(PaymentFrqcy,Mapping!$A:$B,2,FALSE))</f>
        <v/>
      </c>
      <c r="F2891" s="62" t="str">
        <f>IF(A2891="","",PMT(E2891,Duration*VLOOKUP(PaymentFrqcy,Mapping!A:B,2,FALSE),LoanAmount,,VLOOKUP(PaymentsDue,Mapping!$A:$B,2,FALSE)))</f>
        <v/>
      </c>
      <c r="G2891" s="62" t="str">
        <f>IF(A2891="","",PPMT(E2891,A2891,Duration*VLOOKUP(PaymentFrqcy,Mapping!A:B,2,FALSE),LoanAmount,,VLOOKUP(PaymentsDue,Mapping!$A:$B,2,FALSE)))</f>
        <v/>
      </c>
      <c r="H2891" s="62" t="str">
        <f>IF(A2891="","",IPMT(E2891,A2891,Duration*VLOOKUP(PaymentFrqcy,Mapping!$A:$B,2,FALSE),LoanAmount,,VLOOKUP(PaymentsDue,Mapping!$A:$B,2,FALSE)))</f>
        <v/>
      </c>
      <c r="I2891" s="58" t="str">
        <f t="shared" si="267"/>
        <v/>
      </c>
      <c r="J2891" s="12" t="str">
        <f t="shared" si="268"/>
        <v/>
      </c>
      <c r="K2891" s="78" t="str">
        <f t="shared" si="269"/>
        <v/>
      </c>
    </row>
    <row r="2892" spans="1:11" x14ac:dyDescent="0.2">
      <c r="A2892" s="12" t="str">
        <f>IFERROR(IF(A2891+1&lt;=Duration*VLOOKUP(PaymentFrqcy,Mapping!A:B,2,FALSE),A2891+1,""),"")</f>
        <v/>
      </c>
      <c r="B2892" s="58" t="str">
        <f t="shared" si="270"/>
        <v/>
      </c>
      <c r="C2892" s="59" t="str">
        <f t="shared" si="265"/>
        <v/>
      </c>
      <c r="D2892" s="60" t="str">
        <f t="shared" si="266"/>
        <v/>
      </c>
      <c r="E2892" s="61" t="str">
        <f>IF(A2892="","",InterestRate/VLOOKUP(PaymentFrqcy,Mapping!$A:$B,2,FALSE))</f>
        <v/>
      </c>
      <c r="F2892" s="62" t="str">
        <f>IF(A2892="","",PMT(E2892,Duration*VLOOKUP(PaymentFrqcy,Mapping!A:B,2,FALSE),LoanAmount,,VLOOKUP(PaymentsDue,Mapping!$A:$B,2,FALSE)))</f>
        <v/>
      </c>
      <c r="G2892" s="62" t="str">
        <f>IF(A2892="","",PPMT(E2892,A2892,Duration*VLOOKUP(PaymentFrqcy,Mapping!A:B,2,FALSE),LoanAmount,,VLOOKUP(PaymentsDue,Mapping!$A:$B,2,FALSE)))</f>
        <v/>
      </c>
      <c r="H2892" s="62" t="str">
        <f>IF(A2892="","",IPMT(E2892,A2892,Duration*VLOOKUP(PaymentFrqcy,Mapping!$A:$B,2,FALSE),LoanAmount,,VLOOKUP(PaymentsDue,Mapping!$A:$B,2,FALSE)))</f>
        <v/>
      </c>
      <c r="I2892" s="58" t="str">
        <f t="shared" si="267"/>
        <v/>
      </c>
      <c r="J2892" s="12" t="str">
        <f t="shared" si="268"/>
        <v/>
      </c>
      <c r="K2892" s="78" t="str">
        <f t="shared" si="269"/>
        <v/>
      </c>
    </row>
    <row r="2893" spans="1:11" x14ac:dyDescent="0.2">
      <c r="A2893" s="12" t="str">
        <f>IFERROR(IF(A2892+1&lt;=Duration*VLOOKUP(PaymentFrqcy,Mapping!A:B,2,FALSE),A2892+1,""),"")</f>
        <v/>
      </c>
      <c r="B2893" s="58" t="str">
        <f t="shared" si="270"/>
        <v/>
      </c>
      <c r="C2893" s="59" t="str">
        <f t="shared" si="265"/>
        <v/>
      </c>
      <c r="D2893" s="60" t="str">
        <f t="shared" si="266"/>
        <v/>
      </c>
      <c r="E2893" s="61" t="str">
        <f>IF(A2893="","",InterestRate/VLOOKUP(PaymentFrqcy,Mapping!$A:$B,2,FALSE))</f>
        <v/>
      </c>
      <c r="F2893" s="62" t="str">
        <f>IF(A2893="","",PMT(E2893,Duration*VLOOKUP(PaymentFrqcy,Mapping!A:B,2,FALSE),LoanAmount,,VLOOKUP(PaymentsDue,Mapping!$A:$B,2,FALSE)))</f>
        <v/>
      </c>
      <c r="G2893" s="62" t="str">
        <f>IF(A2893="","",PPMT(E2893,A2893,Duration*VLOOKUP(PaymentFrqcy,Mapping!A:B,2,FALSE),LoanAmount,,VLOOKUP(PaymentsDue,Mapping!$A:$B,2,FALSE)))</f>
        <v/>
      </c>
      <c r="H2893" s="62" t="str">
        <f>IF(A2893="","",IPMT(E2893,A2893,Duration*VLOOKUP(PaymentFrqcy,Mapping!$A:$B,2,FALSE),LoanAmount,,VLOOKUP(PaymentsDue,Mapping!$A:$B,2,FALSE)))</f>
        <v/>
      </c>
      <c r="I2893" s="58" t="str">
        <f t="shared" si="267"/>
        <v/>
      </c>
      <c r="J2893" s="12" t="str">
        <f t="shared" si="268"/>
        <v/>
      </c>
      <c r="K2893" s="78" t="str">
        <f t="shared" si="269"/>
        <v/>
      </c>
    </row>
    <row r="2894" spans="1:11" x14ac:dyDescent="0.2">
      <c r="A2894" s="12" t="str">
        <f>IFERROR(IF(A2893+1&lt;=Duration*VLOOKUP(PaymentFrqcy,Mapping!A:B,2,FALSE),A2893+1,""),"")</f>
        <v/>
      </c>
      <c r="B2894" s="58" t="str">
        <f t="shared" si="270"/>
        <v/>
      </c>
      <c r="C2894" s="59" t="str">
        <f t="shared" si="265"/>
        <v/>
      </c>
      <c r="D2894" s="60" t="str">
        <f t="shared" si="266"/>
        <v/>
      </c>
      <c r="E2894" s="61" t="str">
        <f>IF(A2894="","",InterestRate/VLOOKUP(PaymentFrqcy,Mapping!$A:$B,2,FALSE))</f>
        <v/>
      </c>
      <c r="F2894" s="62" t="str">
        <f>IF(A2894="","",PMT(E2894,Duration*VLOOKUP(PaymentFrqcy,Mapping!A:B,2,FALSE),LoanAmount,,VLOOKUP(PaymentsDue,Mapping!$A:$B,2,FALSE)))</f>
        <v/>
      </c>
      <c r="G2894" s="62" t="str">
        <f>IF(A2894="","",PPMT(E2894,A2894,Duration*VLOOKUP(PaymentFrqcy,Mapping!A:B,2,FALSE),LoanAmount,,VLOOKUP(PaymentsDue,Mapping!$A:$B,2,FALSE)))</f>
        <v/>
      </c>
      <c r="H2894" s="62" t="str">
        <f>IF(A2894="","",IPMT(E2894,A2894,Duration*VLOOKUP(PaymentFrqcy,Mapping!$A:$B,2,FALSE),LoanAmount,,VLOOKUP(PaymentsDue,Mapping!$A:$B,2,FALSE)))</f>
        <v/>
      </c>
      <c r="I2894" s="58" t="str">
        <f t="shared" si="267"/>
        <v/>
      </c>
      <c r="J2894" s="12" t="str">
        <f t="shared" si="268"/>
        <v/>
      </c>
      <c r="K2894" s="78" t="str">
        <f t="shared" si="269"/>
        <v/>
      </c>
    </row>
    <row r="2895" spans="1:11" x14ac:dyDescent="0.2">
      <c r="A2895" s="12" t="str">
        <f>IFERROR(IF(A2894+1&lt;=Duration*VLOOKUP(PaymentFrqcy,Mapping!A:B,2,FALSE),A2894+1,""),"")</f>
        <v/>
      </c>
      <c r="B2895" s="58" t="str">
        <f t="shared" si="270"/>
        <v/>
      </c>
      <c r="C2895" s="59" t="str">
        <f t="shared" si="265"/>
        <v/>
      </c>
      <c r="D2895" s="60" t="str">
        <f t="shared" si="266"/>
        <v/>
      </c>
      <c r="E2895" s="61" t="str">
        <f>IF(A2895="","",InterestRate/VLOOKUP(PaymentFrqcy,Mapping!$A:$B,2,FALSE))</f>
        <v/>
      </c>
      <c r="F2895" s="62" t="str">
        <f>IF(A2895="","",PMT(E2895,Duration*VLOOKUP(PaymentFrqcy,Mapping!A:B,2,FALSE),LoanAmount,,VLOOKUP(PaymentsDue,Mapping!$A:$B,2,FALSE)))</f>
        <v/>
      </c>
      <c r="G2895" s="62" t="str">
        <f>IF(A2895="","",PPMT(E2895,A2895,Duration*VLOOKUP(PaymentFrqcy,Mapping!A:B,2,FALSE),LoanAmount,,VLOOKUP(PaymentsDue,Mapping!$A:$B,2,FALSE)))</f>
        <v/>
      </c>
      <c r="H2895" s="62" t="str">
        <f>IF(A2895="","",IPMT(E2895,A2895,Duration*VLOOKUP(PaymentFrqcy,Mapping!$A:$B,2,FALSE),LoanAmount,,VLOOKUP(PaymentsDue,Mapping!$A:$B,2,FALSE)))</f>
        <v/>
      </c>
      <c r="I2895" s="58" t="str">
        <f t="shared" si="267"/>
        <v/>
      </c>
      <c r="J2895" s="12" t="str">
        <f t="shared" si="268"/>
        <v/>
      </c>
      <c r="K2895" s="78" t="str">
        <f t="shared" si="269"/>
        <v/>
      </c>
    </row>
    <row r="2896" spans="1:11" x14ac:dyDescent="0.2">
      <c r="A2896" s="12" t="str">
        <f>IFERROR(IF(A2895+1&lt;=Duration*VLOOKUP(PaymentFrqcy,Mapping!A:B,2,FALSE),A2895+1,""),"")</f>
        <v/>
      </c>
      <c r="B2896" s="58" t="str">
        <f t="shared" si="270"/>
        <v/>
      </c>
      <c r="C2896" s="59" t="str">
        <f t="shared" si="265"/>
        <v/>
      </c>
      <c r="D2896" s="60" t="str">
        <f t="shared" si="266"/>
        <v/>
      </c>
      <c r="E2896" s="61" t="str">
        <f>IF(A2896="","",InterestRate/VLOOKUP(PaymentFrqcy,Mapping!$A:$B,2,FALSE))</f>
        <v/>
      </c>
      <c r="F2896" s="62" t="str">
        <f>IF(A2896="","",PMT(E2896,Duration*VLOOKUP(PaymentFrqcy,Mapping!A:B,2,FALSE),LoanAmount,,VLOOKUP(PaymentsDue,Mapping!$A:$B,2,FALSE)))</f>
        <v/>
      </c>
      <c r="G2896" s="62" t="str">
        <f>IF(A2896="","",PPMT(E2896,A2896,Duration*VLOOKUP(PaymentFrqcy,Mapping!A:B,2,FALSE),LoanAmount,,VLOOKUP(PaymentsDue,Mapping!$A:$B,2,FALSE)))</f>
        <v/>
      </c>
      <c r="H2896" s="62" t="str">
        <f>IF(A2896="","",IPMT(E2896,A2896,Duration*VLOOKUP(PaymentFrqcy,Mapping!$A:$B,2,FALSE),LoanAmount,,VLOOKUP(PaymentsDue,Mapping!$A:$B,2,FALSE)))</f>
        <v/>
      </c>
      <c r="I2896" s="58" t="str">
        <f t="shared" si="267"/>
        <v/>
      </c>
      <c r="J2896" s="12" t="str">
        <f t="shared" si="268"/>
        <v/>
      </c>
      <c r="K2896" s="78" t="str">
        <f t="shared" si="269"/>
        <v/>
      </c>
    </row>
    <row r="2897" spans="1:11" x14ac:dyDescent="0.2">
      <c r="A2897" s="12" t="str">
        <f>IFERROR(IF(A2896+1&lt;=Duration*VLOOKUP(PaymentFrqcy,Mapping!A:B,2,FALSE),A2896+1,""),"")</f>
        <v/>
      </c>
      <c r="B2897" s="58" t="str">
        <f t="shared" si="270"/>
        <v/>
      </c>
      <c r="C2897" s="59" t="str">
        <f t="shared" si="265"/>
        <v/>
      </c>
      <c r="D2897" s="60" t="str">
        <f t="shared" si="266"/>
        <v/>
      </c>
      <c r="E2897" s="61" t="str">
        <f>IF(A2897="","",InterestRate/VLOOKUP(PaymentFrqcy,Mapping!$A:$B,2,FALSE))</f>
        <v/>
      </c>
      <c r="F2897" s="62" t="str">
        <f>IF(A2897="","",PMT(E2897,Duration*VLOOKUP(PaymentFrqcy,Mapping!A:B,2,FALSE),LoanAmount,,VLOOKUP(PaymentsDue,Mapping!$A:$B,2,FALSE)))</f>
        <v/>
      </c>
      <c r="G2897" s="62" t="str">
        <f>IF(A2897="","",PPMT(E2897,A2897,Duration*VLOOKUP(PaymentFrqcy,Mapping!A:B,2,FALSE),LoanAmount,,VLOOKUP(PaymentsDue,Mapping!$A:$B,2,FALSE)))</f>
        <v/>
      </c>
      <c r="H2897" s="62" t="str">
        <f>IF(A2897="","",IPMT(E2897,A2897,Duration*VLOOKUP(PaymentFrqcy,Mapping!$A:$B,2,FALSE),LoanAmount,,VLOOKUP(PaymentsDue,Mapping!$A:$B,2,FALSE)))</f>
        <v/>
      </c>
      <c r="I2897" s="58" t="str">
        <f t="shared" si="267"/>
        <v/>
      </c>
      <c r="J2897" s="12" t="str">
        <f t="shared" si="268"/>
        <v/>
      </c>
      <c r="K2897" s="78" t="str">
        <f t="shared" si="269"/>
        <v/>
      </c>
    </row>
    <row r="2898" spans="1:11" x14ac:dyDescent="0.2">
      <c r="A2898" s="12" t="str">
        <f>IFERROR(IF(A2897+1&lt;=Duration*VLOOKUP(PaymentFrqcy,Mapping!A:B,2,FALSE),A2897+1,""),"")</f>
        <v/>
      </c>
      <c r="B2898" s="58" t="str">
        <f t="shared" si="270"/>
        <v/>
      </c>
      <c r="C2898" s="59" t="str">
        <f t="shared" si="265"/>
        <v/>
      </c>
      <c r="D2898" s="60" t="str">
        <f t="shared" si="266"/>
        <v/>
      </c>
      <c r="E2898" s="61" t="str">
        <f>IF(A2898="","",InterestRate/VLOOKUP(PaymentFrqcy,Mapping!$A:$B,2,FALSE))</f>
        <v/>
      </c>
      <c r="F2898" s="62" t="str">
        <f>IF(A2898="","",PMT(E2898,Duration*VLOOKUP(PaymentFrqcy,Mapping!A:B,2,FALSE),LoanAmount,,VLOOKUP(PaymentsDue,Mapping!$A:$B,2,FALSE)))</f>
        <v/>
      </c>
      <c r="G2898" s="62" t="str">
        <f>IF(A2898="","",PPMT(E2898,A2898,Duration*VLOOKUP(PaymentFrqcy,Mapping!A:B,2,FALSE),LoanAmount,,VLOOKUP(PaymentsDue,Mapping!$A:$B,2,FALSE)))</f>
        <v/>
      </c>
      <c r="H2898" s="62" t="str">
        <f>IF(A2898="","",IPMT(E2898,A2898,Duration*VLOOKUP(PaymentFrqcy,Mapping!$A:$B,2,FALSE),LoanAmount,,VLOOKUP(PaymentsDue,Mapping!$A:$B,2,FALSE)))</f>
        <v/>
      </c>
      <c r="I2898" s="58" t="str">
        <f t="shared" si="267"/>
        <v/>
      </c>
      <c r="J2898" s="12" t="str">
        <f t="shared" si="268"/>
        <v/>
      </c>
      <c r="K2898" s="78" t="str">
        <f t="shared" si="269"/>
        <v/>
      </c>
    </row>
    <row r="2899" spans="1:11" x14ac:dyDescent="0.2">
      <c r="A2899" s="12" t="str">
        <f>IFERROR(IF(A2898+1&lt;=Duration*VLOOKUP(PaymentFrqcy,Mapping!A:B,2,FALSE),A2898+1,""),"")</f>
        <v/>
      </c>
      <c r="B2899" s="58" t="str">
        <f t="shared" si="270"/>
        <v/>
      </c>
      <c r="C2899" s="59" t="str">
        <f t="shared" si="265"/>
        <v/>
      </c>
      <c r="D2899" s="60" t="str">
        <f t="shared" si="266"/>
        <v/>
      </c>
      <c r="E2899" s="61" t="str">
        <f>IF(A2899="","",InterestRate/VLOOKUP(PaymentFrqcy,Mapping!$A:$B,2,FALSE))</f>
        <v/>
      </c>
      <c r="F2899" s="62" t="str">
        <f>IF(A2899="","",PMT(E2899,Duration*VLOOKUP(PaymentFrqcy,Mapping!A:B,2,FALSE),LoanAmount,,VLOOKUP(PaymentsDue,Mapping!$A:$B,2,FALSE)))</f>
        <v/>
      </c>
      <c r="G2899" s="62" t="str">
        <f>IF(A2899="","",PPMT(E2899,A2899,Duration*VLOOKUP(PaymentFrqcy,Mapping!A:B,2,FALSE),LoanAmount,,VLOOKUP(PaymentsDue,Mapping!$A:$B,2,FALSE)))</f>
        <v/>
      </c>
      <c r="H2899" s="62" t="str">
        <f>IF(A2899="","",IPMT(E2899,A2899,Duration*VLOOKUP(PaymentFrqcy,Mapping!$A:$B,2,FALSE),LoanAmount,,VLOOKUP(PaymentsDue,Mapping!$A:$B,2,FALSE)))</f>
        <v/>
      </c>
      <c r="I2899" s="58" t="str">
        <f t="shared" si="267"/>
        <v/>
      </c>
      <c r="J2899" s="12" t="str">
        <f t="shared" si="268"/>
        <v/>
      </c>
      <c r="K2899" s="78" t="str">
        <f t="shared" si="269"/>
        <v/>
      </c>
    </row>
    <row r="2900" spans="1:11" x14ac:dyDescent="0.2">
      <c r="A2900" s="12" t="str">
        <f>IFERROR(IF(A2899+1&lt;=Duration*VLOOKUP(PaymentFrqcy,Mapping!A:B,2,FALSE),A2899+1,""),"")</f>
        <v/>
      </c>
      <c r="B2900" s="58" t="str">
        <f t="shared" si="270"/>
        <v/>
      </c>
      <c r="C2900" s="59" t="str">
        <f t="shared" si="265"/>
        <v/>
      </c>
      <c r="D2900" s="60" t="str">
        <f t="shared" si="266"/>
        <v/>
      </c>
      <c r="E2900" s="61" t="str">
        <f>IF(A2900="","",InterestRate/VLOOKUP(PaymentFrqcy,Mapping!$A:$B,2,FALSE))</f>
        <v/>
      </c>
      <c r="F2900" s="62" t="str">
        <f>IF(A2900="","",PMT(E2900,Duration*VLOOKUP(PaymentFrqcy,Mapping!A:B,2,FALSE),LoanAmount,,VLOOKUP(PaymentsDue,Mapping!$A:$B,2,FALSE)))</f>
        <v/>
      </c>
      <c r="G2900" s="62" t="str">
        <f>IF(A2900="","",PPMT(E2900,A2900,Duration*VLOOKUP(PaymentFrqcy,Mapping!A:B,2,FALSE),LoanAmount,,VLOOKUP(PaymentsDue,Mapping!$A:$B,2,FALSE)))</f>
        <v/>
      </c>
      <c r="H2900" s="62" t="str">
        <f>IF(A2900="","",IPMT(E2900,A2900,Duration*VLOOKUP(PaymentFrqcy,Mapping!$A:$B,2,FALSE),LoanAmount,,VLOOKUP(PaymentsDue,Mapping!$A:$B,2,FALSE)))</f>
        <v/>
      </c>
      <c r="I2900" s="58" t="str">
        <f t="shared" si="267"/>
        <v/>
      </c>
      <c r="J2900" s="12" t="str">
        <f t="shared" si="268"/>
        <v/>
      </c>
      <c r="K2900" s="78" t="str">
        <f t="shared" si="269"/>
        <v/>
      </c>
    </row>
    <row r="2901" spans="1:11" x14ac:dyDescent="0.2">
      <c r="A2901" s="12" t="str">
        <f>IFERROR(IF(A2900+1&lt;=Duration*VLOOKUP(PaymentFrqcy,Mapping!A:B,2,FALSE),A2900+1,""),"")</f>
        <v/>
      </c>
      <c r="B2901" s="58" t="str">
        <f t="shared" si="270"/>
        <v/>
      </c>
      <c r="C2901" s="59" t="str">
        <f t="shared" si="265"/>
        <v/>
      </c>
      <c r="D2901" s="60" t="str">
        <f t="shared" si="266"/>
        <v/>
      </c>
      <c r="E2901" s="61" t="str">
        <f>IF(A2901="","",InterestRate/VLOOKUP(PaymentFrqcy,Mapping!$A:$B,2,FALSE))</f>
        <v/>
      </c>
      <c r="F2901" s="62" t="str">
        <f>IF(A2901="","",PMT(E2901,Duration*VLOOKUP(PaymentFrqcy,Mapping!A:B,2,FALSE),LoanAmount,,VLOOKUP(PaymentsDue,Mapping!$A:$B,2,FALSE)))</f>
        <v/>
      </c>
      <c r="G2901" s="62" t="str">
        <f>IF(A2901="","",PPMT(E2901,A2901,Duration*VLOOKUP(PaymentFrqcy,Mapping!A:B,2,FALSE),LoanAmount,,VLOOKUP(PaymentsDue,Mapping!$A:$B,2,FALSE)))</f>
        <v/>
      </c>
      <c r="H2901" s="62" t="str">
        <f>IF(A2901="","",IPMT(E2901,A2901,Duration*VLOOKUP(PaymentFrqcy,Mapping!$A:$B,2,FALSE),LoanAmount,,VLOOKUP(PaymentsDue,Mapping!$A:$B,2,FALSE)))</f>
        <v/>
      </c>
      <c r="I2901" s="58" t="str">
        <f t="shared" si="267"/>
        <v/>
      </c>
      <c r="J2901" s="12" t="str">
        <f t="shared" si="268"/>
        <v/>
      </c>
      <c r="K2901" s="78" t="str">
        <f t="shared" si="269"/>
        <v/>
      </c>
    </row>
    <row r="2902" spans="1:11" x14ac:dyDescent="0.2">
      <c r="A2902" s="12" t="str">
        <f>IFERROR(IF(A2901+1&lt;=Duration*VLOOKUP(PaymentFrqcy,Mapping!A:B,2,FALSE),A2901+1,""),"")</f>
        <v/>
      </c>
      <c r="B2902" s="58" t="str">
        <f t="shared" si="270"/>
        <v/>
      </c>
      <c r="C2902" s="59" t="str">
        <f t="shared" si="265"/>
        <v/>
      </c>
      <c r="D2902" s="60" t="str">
        <f t="shared" si="266"/>
        <v/>
      </c>
      <c r="E2902" s="61" t="str">
        <f>IF(A2902="","",InterestRate/VLOOKUP(PaymentFrqcy,Mapping!$A:$B,2,FALSE))</f>
        <v/>
      </c>
      <c r="F2902" s="62" t="str">
        <f>IF(A2902="","",PMT(E2902,Duration*VLOOKUP(PaymentFrqcy,Mapping!A:B,2,FALSE),LoanAmount,,VLOOKUP(PaymentsDue,Mapping!$A:$B,2,FALSE)))</f>
        <v/>
      </c>
      <c r="G2902" s="62" t="str">
        <f>IF(A2902="","",PPMT(E2902,A2902,Duration*VLOOKUP(PaymentFrqcy,Mapping!A:B,2,FALSE),LoanAmount,,VLOOKUP(PaymentsDue,Mapping!$A:$B,2,FALSE)))</f>
        <v/>
      </c>
      <c r="H2902" s="62" t="str">
        <f>IF(A2902="","",IPMT(E2902,A2902,Duration*VLOOKUP(PaymentFrqcy,Mapping!$A:$B,2,FALSE),LoanAmount,,VLOOKUP(PaymentsDue,Mapping!$A:$B,2,FALSE)))</f>
        <v/>
      </c>
      <c r="I2902" s="58" t="str">
        <f t="shared" si="267"/>
        <v/>
      </c>
      <c r="J2902" s="12" t="str">
        <f t="shared" si="268"/>
        <v/>
      </c>
      <c r="K2902" s="78" t="str">
        <f t="shared" si="269"/>
        <v/>
      </c>
    </row>
    <row r="2903" spans="1:11" x14ac:dyDescent="0.2">
      <c r="A2903" s="12" t="str">
        <f>IFERROR(IF(A2902+1&lt;=Duration*VLOOKUP(PaymentFrqcy,Mapping!A:B,2,FALSE),A2902+1,""),"")</f>
        <v/>
      </c>
      <c r="B2903" s="58" t="str">
        <f t="shared" si="270"/>
        <v/>
      </c>
      <c r="C2903" s="59" t="str">
        <f t="shared" si="265"/>
        <v/>
      </c>
      <c r="D2903" s="60" t="str">
        <f t="shared" si="266"/>
        <v/>
      </c>
      <c r="E2903" s="61" t="str">
        <f>IF(A2903="","",InterestRate/VLOOKUP(PaymentFrqcy,Mapping!$A:$B,2,FALSE))</f>
        <v/>
      </c>
      <c r="F2903" s="62" t="str">
        <f>IF(A2903="","",PMT(E2903,Duration*VLOOKUP(PaymentFrqcy,Mapping!A:B,2,FALSE),LoanAmount,,VLOOKUP(PaymentsDue,Mapping!$A:$B,2,FALSE)))</f>
        <v/>
      </c>
      <c r="G2903" s="62" t="str">
        <f>IF(A2903="","",PPMT(E2903,A2903,Duration*VLOOKUP(PaymentFrqcy,Mapping!A:B,2,FALSE),LoanAmount,,VLOOKUP(PaymentsDue,Mapping!$A:$B,2,FALSE)))</f>
        <v/>
      </c>
      <c r="H2903" s="62" t="str">
        <f>IF(A2903="","",IPMT(E2903,A2903,Duration*VLOOKUP(PaymentFrqcy,Mapping!$A:$B,2,FALSE),LoanAmount,,VLOOKUP(PaymentsDue,Mapping!$A:$B,2,FALSE)))</f>
        <v/>
      </c>
      <c r="I2903" s="58" t="str">
        <f t="shared" si="267"/>
        <v/>
      </c>
      <c r="J2903" s="12" t="str">
        <f t="shared" si="268"/>
        <v/>
      </c>
      <c r="K2903" s="78" t="str">
        <f t="shared" si="269"/>
        <v/>
      </c>
    </row>
    <row r="2904" spans="1:11" x14ac:dyDescent="0.2">
      <c r="A2904" s="12" t="str">
        <f>IFERROR(IF(A2903+1&lt;=Duration*VLOOKUP(PaymentFrqcy,Mapping!A:B,2,FALSE),A2903+1,""),"")</f>
        <v/>
      </c>
      <c r="B2904" s="58" t="str">
        <f t="shared" si="270"/>
        <v/>
      </c>
      <c r="C2904" s="59" t="str">
        <f t="shared" si="265"/>
        <v/>
      </c>
      <c r="D2904" s="60" t="str">
        <f t="shared" si="266"/>
        <v/>
      </c>
      <c r="E2904" s="61" t="str">
        <f>IF(A2904="","",InterestRate/VLOOKUP(PaymentFrqcy,Mapping!$A:$B,2,FALSE))</f>
        <v/>
      </c>
      <c r="F2904" s="62" t="str">
        <f>IF(A2904="","",PMT(E2904,Duration*VLOOKUP(PaymentFrqcy,Mapping!A:B,2,FALSE),LoanAmount,,VLOOKUP(PaymentsDue,Mapping!$A:$B,2,FALSE)))</f>
        <v/>
      </c>
      <c r="G2904" s="62" t="str">
        <f>IF(A2904="","",PPMT(E2904,A2904,Duration*VLOOKUP(PaymentFrqcy,Mapping!A:B,2,FALSE),LoanAmount,,VLOOKUP(PaymentsDue,Mapping!$A:$B,2,FALSE)))</f>
        <v/>
      </c>
      <c r="H2904" s="62" t="str">
        <f>IF(A2904="","",IPMT(E2904,A2904,Duration*VLOOKUP(PaymentFrqcy,Mapping!$A:$B,2,FALSE),LoanAmount,,VLOOKUP(PaymentsDue,Mapping!$A:$B,2,FALSE)))</f>
        <v/>
      </c>
      <c r="I2904" s="58" t="str">
        <f t="shared" si="267"/>
        <v/>
      </c>
      <c r="J2904" s="12" t="str">
        <f t="shared" si="268"/>
        <v/>
      </c>
      <c r="K2904" s="78" t="str">
        <f t="shared" si="269"/>
        <v/>
      </c>
    </row>
    <row r="2905" spans="1:11" x14ac:dyDescent="0.2">
      <c r="A2905" s="12" t="str">
        <f>IFERROR(IF(A2904+1&lt;=Duration*VLOOKUP(PaymentFrqcy,Mapping!A:B,2,FALSE),A2904+1,""),"")</f>
        <v/>
      </c>
      <c r="B2905" s="58" t="str">
        <f t="shared" si="270"/>
        <v/>
      </c>
      <c r="C2905" s="59" t="str">
        <f t="shared" si="265"/>
        <v/>
      </c>
      <c r="D2905" s="60" t="str">
        <f t="shared" si="266"/>
        <v/>
      </c>
      <c r="E2905" s="61" t="str">
        <f>IF(A2905="","",InterestRate/VLOOKUP(PaymentFrqcy,Mapping!$A:$B,2,FALSE))</f>
        <v/>
      </c>
      <c r="F2905" s="62" t="str">
        <f>IF(A2905="","",PMT(E2905,Duration*VLOOKUP(PaymentFrqcy,Mapping!A:B,2,FALSE),LoanAmount,,VLOOKUP(PaymentsDue,Mapping!$A:$B,2,FALSE)))</f>
        <v/>
      </c>
      <c r="G2905" s="62" t="str">
        <f>IF(A2905="","",PPMT(E2905,A2905,Duration*VLOOKUP(PaymentFrqcy,Mapping!A:B,2,FALSE),LoanAmount,,VLOOKUP(PaymentsDue,Mapping!$A:$B,2,FALSE)))</f>
        <v/>
      </c>
      <c r="H2905" s="62" t="str">
        <f>IF(A2905="","",IPMT(E2905,A2905,Duration*VLOOKUP(PaymentFrqcy,Mapping!$A:$B,2,FALSE),LoanAmount,,VLOOKUP(PaymentsDue,Mapping!$A:$B,2,FALSE)))</f>
        <v/>
      </c>
      <c r="I2905" s="58" t="str">
        <f t="shared" si="267"/>
        <v/>
      </c>
      <c r="J2905" s="12" t="str">
        <f t="shared" si="268"/>
        <v/>
      </c>
      <c r="K2905" s="78" t="str">
        <f t="shared" si="269"/>
        <v/>
      </c>
    </row>
    <row r="2906" spans="1:11" x14ac:dyDescent="0.2">
      <c r="A2906" s="12" t="str">
        <f>IFERROR(IF(A2905+1&lt;=Duration*VLOOKUP(PaymentFrqcy,Mapping!A:B,2,FALSE),A2905+1,""),"")</f>
        <v/>
      </c>
      <c r="B2906" s="58" t="str">
        <f t="shared" si="270"/>
        <v/>
      </c>
      <c r="C2906" s="59" t="str">
        <f t="shared" si="265"/>
        <v/>
      </c>
      <c r="D2906" s="60" t="str">
        <f t="shared" si="266"/>
        <v/>
      </c>
      <c r="E2906" s="61" t="str">
        <f>IF(A2906="","",InterestRate/VLOOKUP(PaymentFrqcy,Mapping!$A:$B,2,FALSE))</f>
        <v/>
      </c>
      <c r="F2906" s="62" t="str">
        <f>IF(A2906="","",PMT(E2906,Duration*VLOOKUP(PaymentFrqcy,Mapping!A:B,2,FALSE),LoanAmount,,VLOOKUP(PaymentsDue,Mapping!$A:$B,2,FALSE)))</f>
        <v/>
      </c>
      <c r="G2906" s="62" t="str">
        <f>IF(A2906="","",PPMT(E2906,A2906,Duration*VLOOKUP(PaymentFrqcy,Mapping!A:B,2,FALSE),LoanAmount,,VLOOKUP(PaymentsDue,Mapping!$A:$B,2,FALSE)))</f>
        <v/>
      </c>
      <c r="H2906" s="62" t="str">
        <f>IF(A2906="","",IPMT(E2906,A2906,Duration*VLOOKUP(PaymentFrqcy,Mapping!$A:$B,2,FALSE),LoanAmount,,VLOOKUP(PaymentsDue,Mapping!$A:$B,2,FALSE)))</f>
        <v/>
      </c>
      <c r="I2906" s="58" t="str">
        <f t="shared" si="267"/>
        <v/>
      </c>
      <c r="J2906" s="12" t="str">
        <f t="shared" si="268"/>
        <v/>
      </c>
      <c r="K2906" s="78" t="str">
        <f t="shared" si="269"/>
        <v/>
      </c>
    </row>
    <row r="2907" spans="1:11" x14ac:dyDescent="0.2">
      <c r="A2907" s="12" t="str">
        <f>IFERROR(IF(A2906+1&lt;=Duration*VLOOKUP(PaymentFrqcy,Mapping!A:B,2,FALSE),A2906+1,""),"")</f>
        <v/>
      </c>
      <c r="B2907" s="58" t="str">
        <f t="shared" si="270"/>
        <v/>
      </c>
      <c r="C2907" s="59" t="str">
        <f t="shared" si="265"/>
        <v/>
      </c>
      <c r="D2907" s="60" t="str">
        <f t="shared" si="266"/>
        <v/>
      </c>
      <c r="E2907" s="61" t="str">
        <f>IF(A2907="","",InterestRate/VLOOKUP(PaymentFrqcy,Mapping!$A:$B,2,FALSE))</f>
        <v/>
      </c>
      <c r="F2907" s="62" t="str">
        <f>IF(A2907="","",PMT(E2907,Duration*VLOOKUP(PaymentFrqcy,Mapping!A:B,2,FALSE),LoanAmount,,VLOOKUP(PaymentsDue,Mapping!$A:$B,2,FALSE)))</f>
        <v/>
      </c>
      <c r="G2907" s="62" t="str">
        <f>IF(A2907="","",PPMT(E2907,A2907,Duration*VLOOKUP(PaymentFrqcy,Mapping!A:B,2,FALSE),LoanAmount,,VLOOKUP(PaymentsDue,Mapping!$A:$B,2,FALSE)))</f>
        <v/>
      </c>
      <c r="H2907" s="62" t="str">
        <f>IF(A2907="","",IPMT(E2907,A2907,Duration*VLOOKUP(PaymentFrqcy,Mapping!$A:$B,2,FALSE),LoanAmount,,VLOOKUP(PaymentsDue,Mapping!$A:$B,2,FALSE)))</f>
        <v/>
      </c>
      <c r="I2907" s="58" t="str">
        <f t="shared" si="267"/>
        <v/>
      </c>
      <c r="J2907" s="12" t="str">
        <f t="shared" si="268"/>
        <v/>
      </c>
      <c r="K2907" s="78" t="str">
        <f t="shared" si="269"/>
        <v/>
      </c>
    </row>
    <row r="2908" spans="1:11" x14ac:dyDescent="0.2">
      <c r="A2908" s="12" t="str">
        <f>IFERROR(IF(A2907+1&lt;=Duration*VLOOKUP(PaymentFrqcy,Mapping!A:B,2,FALSE),A2907+1,""),"")</f>
        <v/>
      </c>
      <c r="B2908" s="58" t="str">
        <f t="shared" si="270"/>
        <v/>
      </c>
      <c r="C2908" s="59" t="str">
        <f t="shared" si="265"/>
        <v/>
      </c>
      <c r="D2908" s="60" t="str">
        <f t="shared" si="266"/>
        <v/>
      </c>
      <c r="E2908" s="61" t="str">
        <f>IF(A2908="","",InterestRate/VLOOKUP(PaymentFrqcy,Mapping!$A:$B,2,FALSE))</f>
        <v/>
      </c>
      <c r="F2908" s="62" t="str">
        <f>IF(A2908="","",PMT(E2908,Duration*VLOOKUP(PaymentFrqcy,Mapping!A:B,2,FALSE),LoanAmount,,VLOOKUP(PaymentsDue,Mapping!$A:$B,2,FALSE)))</f>
        <v/>
      </c>
      <c r="G2908" s="62" t="str">
        <f>IF(A2908="","",PPMT(E2908,A2908,Duration*VLOOKUP(PaymentFrqcy,Mapping!A:B,2,FALSE),LoanAmount,,VLOOKUP(PaymentsDue,Mapping!$A:$B,2,FALSE)))</f>
        <v/>
      </c>
      <c r="H2908" s="62" t="str">
        <f>IF(A2908="","",IPMT(E2908,A2908,Duration*VLOOKUP(PaymentFrqcy,Mapping!$A:$B,2,FALSE),LoanAmount,,VLOOKUP(PaymentsDue,Mapping!$A:$B,2,FALSE)))</f>
        <v/>
      </c>
      <c r="I2908" s="58" t="str">
        <f t="shared" si="267"/>
        <v/>
      </c>
      <c r="J2908" s="12" t="str">
        <f t="shared" si="268"/>
        <v/>
      </c>
      <c r="K2908" s="78" t="str">
        <f t="shared" si="269"/>
        <v/>
      </c>
    </row>
    <row r="2909" spans="1:11" x14ac:dyDescent="0.2">
      <c r="A2909" s="12" t="str">
        <f>IFERROR(IF(A2908+1&lt;=Duration*VLOOKUP(PaymentFrqcy,Mapping!A:B,2,FALSE),A2908+1,""),"")</f>
        <v/>
      </c>
      <c r="B2909" s="58" t="str">
        <f t="shared" si="270"/>
        <v/>
      </c>
      <c r="C2909" s="59" t="str">
        <f t="shared" si="265"/>
        <v/>
      </c>
      <c r="D2909" s="60" t="str">
        <f t="shared" si="266"/>
        <v/>
      </c>
      <c r="E2909" s="61" t="str">
        <f>IF(A2909="","",InterestRate/VLOOKUP(PaymentFrqcy,Mapping!$A:$B,2,FALSE))</f>
        <v/>
      </c>
      <c r="F2909" s="62" t="str">
        <f>IF(A2909="","",PMT(E2909,Duration*VLOOKUP(PaymentFrqcy,Mapping!A:B,2,FALSE),LoanAmount,,VLOOKUP(PaymentsDue,Mapping!$A:$B,2,FALSE)))</f>
        <v/>
      </c>
      <c r="G2909" s="62" t="str">
        <f>IF(A2909="","",PPMT(E2909,A2909,Duration*VLOOKUP(PaymentFrqcy,Mapping!A:B,2,FALSE),LoanAmount,,VLOOKUP(PaymentsDue,Mapping!$A:$B,2,FALSE)))</f>
        <v/>
      </c>
      <c r="H2909" s="62" t="str">
        <f>IF(A2909="","",IPMT(E2909,A2909,Duration*VLOOKUP(PaymentFrqcy,Mapping!$A:$B,2,FALSE),LoanAmount,,VLOOKUP(PaymentsDue,Mapping!$A:$B,2,FALSE)))</f>
        <v/>
      </c>
      <c r="I2909" s="58" t="str">
        <f t="shared" si="267"/>
        <v/>
      </c>
      <c r="J2909" s="12" t="str">
        <f t="shared" si="268"/>
        <v/>
      </c>
      <c r="K2909" s="78" t="str">
        <f t="shared" si="269"/>
        <v/>
      </c>
    </row>
    <row r="2910" spans="1:11" x14ac:dyDescent="0.2">
      <c r="A2910" s="12" t="str">
        <f>IFERROR(IF(A2909+1&lt;=Duration*VLOOKUP(PaymentFrqcy,Mapping!A:B,2,FALSE),A2909+1,""),"")</f>
        <v/>
      </c>
      <c r="B2910" s="58" t="str">
        <f t="shared" si="270"/>
        <v/>
      </c>
      <c r="C2910" s="59" t="str">
        <f t="shared" si="265"/>
        <v/>
      </c>
      <c r="D2910" s="60" t="str">
        <f t="shared" si="266"/>
        <v/>
      </c>
      <c r="E2910" s="61" t="str">
        <f>IF(A2910="","",InterestRate/VLOOKUP(PaymentFrqcy,Mapping!$A:$B,2,FALSE))</f>
        <v/>
      </c>
      <c r="F2910" s="62" t="str">
        <f>IF(A2910="","",PMT(E2910,Duration*VLOOKUP(PaymentFrqcy,Mapping!A:B,2,FALSE),LoanAmount,,VLOOKUP(PaymentsDue,Mapping!$A:$B,2,FALSE)))</f>
        <v/>
      </c>
      <c r="G2910" s="62" t="str">
        <f>IF(A2910="","",PPMT(E2910,A2910,Duration*VLOOKUP(PaymentFrqcy,Mapping!A:B,2,FALSE),LoanAmount,,VLOOKUP(PaymentsDue,Mapping!$A:$B,2,FALSE)))</f>
        <v/>
      </c>
      <c r="H2910" s="62" t="str">
        <f>IF(A2910="","",IPMT(E2910,A2910,Duration*VLOOKUP(PaymentFrqcy,Mapping!$A:$B,2,FALSE),LoanAmount,,VLOOKUP(PaymentsDue,Mapping!$A:$B,2,FALSE)))</f>
        <v/>
      </c>
      <c r="I2910" s="58" t="str">
        <f t="shared" si="267"/>
        <v/>
      </c>
      <c r="J2910" s="12" t="str">
        <f t="shared" si="268"/>
        <v/>
      </c>
      <c r="K2910" s="78" t="str">
        <f t="shared" si="269"/>
        <v/>
      </c>
    </row>
    <row r="2911" spans="1:11" x14ac:dyDescent="0.2">
      <c r="A2911" s="12" t="str">
        <f>IFERROR(IF(A2910+1&lt;=Duration*VLOOKUP(PaymentFrqcy,Mapping!A:B,2,FALSE),A2910+1,""),"")</f>
        <v/>
      </c>
      <c r="B2911" s="58" t="str">
        <f t="shared" si="270"/>
        <v/>
      </c>
      <c r="C2911" s="59" t="str">
        <f t="shared" si="265"/>
        <v/>
      </c>
      <c r="D2911" s="60" t="str">
        <f t="shared" si="266"/>
        <v/>
      </c>
      <c r="E2911" s="61" t="str">
        <f>IF(A2911="","",InterestRate/VLOOKUP(PaymentFrqcy,Mapping!$A:$B,2,FALSE))</f>
        <v/>
      </c>
      <c r="F2911" s="62" t="str">
        <f>IF(A2911="","",PMT(E2911,Duration*VLOOKUP(PaymentFrqcy,Mapping!A:B,2,FALSE),LoanAmount,,VLOOKUP(PaymentsDue,Mapping!$A:$B,2,FALSE)))</f>
        <v/>
      </c>
      <c r="G2911" s="62" t="str">
        <f>IF(A2911="","",PPMT(E2911,A2911,Duration*VLOOKUP(PaymentFrqcy,Mapping!A:B,2,FALSE),LoanAmount,,VLOOKUP(PaymentsDue,Mapping!$A:$B,2,FALSE)))</f>
        <v/>
      </c>
      <c r="H2911" s="62" t="str">
        <f>IF(A2911="","",IPMT(E2911,A2911,Duration*VLOOKUP(PaymentFrqcy,Mapping!$A:$B,2,FALSE),LoanAmount,,VLOOKUP(PaymentsDue,Mapping!$A:$B,2,FALSE)))</f>
        <v/>
      </c>
      <c r="I2911" s="58" t="str">
        <f t="shared" si="267"/>
        <v/>
      </c>
      <c r="J2911" s="12" t="str">
        <f t="shared" si="268"/>
        <v/>
      </c>
      <c r="K2911" s="78" t="str">
        <f t="shared" si="269"/>
        <v/>
      </c>
    </row>
    <row r="2912" spans="1:11" x14ac:dyDescent="0.2">
      <c r="A2912" s="12" t="str">
        <f>IFERROR(IF(A2911+1&lt;=Duration*VLOOKUP(PaymentFrqcy,Mapping!A:B,2,FALSE),A2911+1,""),"")</f>
        <v/>
      </c>
      <c r="B2912" s="58" t="str">
        <f t="shared" si="270"/>
        <v/>
      </c>
      <c r="C2912" s="59" t="str">
        <f t="shared" si="265"/>
        <v/>
      </c>
      <c r="D2912" s="60" t="str">
        <f t="shared" si="266"/>
        <v/>
      </c>
      <c r="E2912" s="61" t="str">
        <f>IF(A2912="","",InterestRate/VLOOKUP(PaymentFrqcy,Mapping!$A:$B,2,FALSE))</f>
        <v/>
      </c>
      <c r="F2912" s="62" t="str">
        <f>IF(A2912="","",PMT(E2912,Duration*VLOOKUP(PaymentFrqcy,Mapping!A:B,2,FALSE),LoanAmount,,VLOOKUP(PaymentsDue,Mapping!$A:$B,2,FALSE)))</f>
        <v/>
      </c>
      <c r="G2912" s="62" t="str">
        <f>IF(A2912="","",PPMT(E2912,A2912,Duration*VLOOKUP(PaymentFrqcy,Mapping!A:B,2,FALSE),LoanAmount,,VLOOKUP(PaymentsDue,Mapping!$A:$B,2,FALSE)))</f>
        <v/>
      </c>
      <c r="H2912" s="62" t="str">
        <f>IF(A2912="","",IPMT(E2912,A2912,Duration*VLOOKUP(PaymentFrqcy,Mapping!$A:$B,2,FALSE),LoanAmount,,VLOOKUP(PaymentsDue,Mapping!$A:$B,2,FALSE)))</f>
        <v/>
      </c>
      <c r="I2912" s="58" t="str">
        <f t="shared" si="267"/>
        <v/>
      </c>
      <c r="J2912" s="12" t="str">
        <f t="shared" si="268"/>
        <v/>
      </c>
      <c r="K2912" s="78" t="str">
        <f t="shared" si="269"/>
        <v/>
      </c>
    </row>
    <row r="2913" spans="1:11" x14ac:dyDescent="0.2">
      <c r="A2913" s="12" t="str">
        <f>IFERROR(IF(A2912+1&lt;=Duration*VLOOKUP(PaymentFrqcy,Mapping!A:B,2,FALSE),A2912+1,""),"")</f>
        <v/>
      </c>
      <c r="B2913" s="58" t="str">
        <f t="shared" si="270"/>
        <v/>
      </c>
      <c r="C2913" s="59" t="str">
        <f t="shared" si="265"/>
        <v/>
      </c>
      <c r="D2913" s="60" t="str">
        <f t="shared" si="266"/>
        <v/>
      </c>
      <c r="E2913" s="61" t="str">
        <f>IF(A2913="","",InterestRate/VLOOKUP(PaymentFrqcy,Mapping!$A:$B,2,FALSE))</f>
        <v/>
      </c>
      <c r="F2913" s="62" t="str">
        <f>IF(A2913="","",PMT(E2913,Duration*VLOOKUP(PaymentFrqcy,Mapping!A:B,2,FALSE),LoanAmount,,VLOOKUP(PaymentsDue,Mapping!$A:$B,2,FALSE)))</f>
        <v/>
      </c>
      <c r="G2913" s="62" t="str">
        <f>IF(A2913="","",PPMT(E2913,A2913,Duration*VLOOKUP(PaymentFrqcy,Mapping!A:B,2,FALSE),LoanAmount,,VLOOKUP(PaymentsDue,Mapping!$A:$B,2,FALSE)))</f>
        <v/>
      </c>
      <c r="H2913" s="62" t="str">
        <f>IF(A2913="","",IPMT(E2913,A2913,Duration*VLOOKUP(PaymentFrqcy,Mapping!$A:$B,2,FALSE),LoanAmount,,VLOOKUP(PaymentsDue,Mapping!$A:$B,2,FALSE)))</f>
        <v/>
      </c>
      <c r="I2913" s="58" t="str">
        <f t="shared" si="267"/>
        <v/>
      </c>
      <c r="J2913" s="12" t="str">
        <f t="shared" si="268"/>
        <v/>
      </c>
      <c r="K2913" s="78" t="str">
        <f t="shared" si="269"/>
        <v/>
      </c>
    </row>
    <row r="2914" spans="1:11" x14ac:dyDescent="0.2">
      <c r="A2914" s="12" t="str">
        <f>IFERROR(IF(A2913+1&lt;=Duration*VLOOKUP(PaymentFrqcy,Mapping!A:B,2,FALSE),A2913+1,""),"")</f>
        <v/>
      </c>
      <c r="B2914" s="58" t="str">
        <f t="shared" si="270"/>
        <v/>
      </c>
      <c r="C2914" s="59" t="str">
        <f t="shared" si="265"/>
        <v/>
      </c>
      <c r="D2914" s="60" t="str">
        <f t="shared" si="266"/>
        <v/>
      </c>
      <c r="E2914" s="61" t="str">
        <f>IF(A2914="","",InterestRate/VLOOKUP(PaymentFrqcy,Mapping!$A:$B,2,FALSE))</f>
        <v/>
      </c>
      <c r="F2914" s="62" t="str">
        <f>IF(A2914="","",PMT(E2914,Duration*VLOOKUP(PaymentFrqcy,Mapping!A:B,2,FALSE),LoanAmount,,VLOOKUP(PaymentsDue,Mapping!$A:$B,2,FALSE)))</f>
        <v/>
      </c>
      <c r="G2914" s="62" t="str">
        <f>IF(A2914="","",PPMT(E2914,A2914,Duration*VLOOKUP(PaymentFrqcy,Mapping!A:B,2,FALSE),LoanAmount,,VLOOKUP(PaymentsDue,Mapping!$A:$B,2,FALSE)))</f>
        <v/>
      </c>
      <c r="H2914" s="62" t="str">
        <f>IF(A2914="","",IPMT(E2914,A2914,Duration*VLOOKUP(PaymentFrqcy,Mapping!$A:$B,2,FALSE),LoanAmount,,VLOOKUP(PaymentsDue,Mapping!$A:$B,2,FALSE)))</f>
        <v/>
      </c>
      <c r="I2914" s="58" t="str">
        <f t="shared" si="267"/>
        <v/>
      </c>
      <c r="J2914" s="12" t="str">
        <f t="shared" si="268"/>
        <v/>
      </c>
      <c r="K2914" s="78" t="str">
        <f t="shared" si="269"/>
        <v/>
      </c>
    </row>
    <row r="2915" spans="1:11" x14ac:dyDescent="0.2">
      <c r="A2915" s="12" t="str">
        <f>IFERROR(IF(A2914+1&lt;=Duration*VLOOKUP(PaymentFrqcy,Mapping!A:B,2,FALSE),A2914+1,""),"")</f>
        <v/>
      </c>
      <c r="B2915" s="58" t="str">
        <f t="shared" si="270"/>
        <v/>
      </c>
      <c r="C2915" s="59" t="str">
        <f t="shared" si="265"/>
        <v/>
      </c>
      <c r="D2915" s="60" t="str">
        <f t="shared" si="266"/>
        <v/>
      </c>
      <c r="E2915" s="61" t="str">
        <f>IF(A2915="","",InterestRate/VLOOKUP(PaymentFrqcy,Mapping!$A:$B,2,FALSE))</f>
        <v/>
      </c>
      <c r="F2915" s="62" t="str">
        <f>IF(A2915="","",PMT(E2915,Duration*VLOOKUP(PaymentFrqcy,Mapping!A:B,2,FALSE),LoanAmount,,VLOOKUP(PaymentsDue,Mapping!$A:$B,2,FALSE)))</f>
        <v/>
      </c>
      <c r="G2915" s="62" t="str">
        <f>IF(A2915="","",PPMT(E2915,A2915,Duration*VLOOKUP(PaymentFrqcy,Mapping!A:B,2,FALSE),LoanAmount,,VLOOKUP(PaymentsDue,Mapping!$A:$B,2,FALSE)))</f>
        <v/>
      </c>
      <c r="H2915" s="62" t="str">
        <f>IF(A2915="","",IPMT(E2915,A2915,Duration*VLOOKUP(PaymentFrqcy,Mapping!$A:$B,2,FALSE),LoanAmount,,VLOOKUP(PaymentsDue,Mapping!$A:$B,2,FALSE)))</f>
        <v/>
      </c>
      <c r="I2915" s="58" t="str">
        <f t="shared" si="267"/>
        <v/>
      </c>
      <c r="J2915" s="12" t="str">
        <f t="shared" si="268"/>
        <v/>
      </c>
      <c r="K2915" s="78" t="str">
        <f t="shared" si="269"/>
        <v/>
      </c>
    </row>
    <row r="2916" spans="1:11" x14ac:dyDescent="0.2">
      <c r="A2916" s="12" t="str">
        <f>IFERROR(IF(A2915+1&lt;=Duration*VLOOKUP(PaymentFrqcy,Mapping!A:B,2,FALSE),A2915+1,""),"")</f>
        <v/>
      </c>
      <c r="B2916" s="58" t="str">
        <f t="shared" si="270"/>
        <v/>
      </c>
      <c r="C2916" s="59" t="str">
        <f t="shared" si="265"/>
        <v/>
      </c>
      <c r="D2916" s="60" t="str">
        <f t="shared" si="266"/>
        <v/>
      </c>
      <c r="E2916" s="61" t="str">
        <f>IF(A2916="","",InterestRate/VLOOKUP(PaymentFrqcy,Mapping!$A:$B,2,FALSE))</f>
        <v/>
      </c>
      <c r="F2916" s="62" t="str">
        <f>IF(A2916="","",PMT(E2916,Duration*VLOOKUP(PaymentFrqcy,Mapping!A:B,2,FALSE),LoanAmount,,VLOOKUP(PaymentsDue,Mapping!$A:$B,2,FALSE)))</f>
        <v/>
      </c>
      <c r="G2916" s="62" t="str">
        <f>IF(A2916="","",PPMT(E2916,A2916,Duration*VLOOKUP(PaymentFrqcy,Mapping!A:B,2,FALSE),LoanAmount,,VLOOKUP(PaymentsDue,Mapping!$A:$B,2,FALSE)))</f>
        <v/>
      </c>
      <c r="H2916" s="62" t="str">
        <f>IF(A2916="","",IPMT(E2916,A2916,Duration*VLOOKUP(PaymentFrqcy,Mapping!$A:$B,2,FALSE),LoanAmount,,VLOOKUP(PaymentsDue,Mapping!$A:$B,2,FALSE)))</f>
        <v/>
      </c>
      <c r="I2916" s="58" t="str">
        <f t="shared" si="267"/>
        <v/>
      </c>
      <c r="J2916" s="12" t="str">
        <f t="shared" si="268"/>
        <v/>
      </c>
      <c r="K2916" s="78" t="str">
        <f t="shared" si="269"/>
        <v/>
      </c>
    </row>
    <row r="2917" spans="1:11" x14ac:dyDescent="0.2">
      <c r="A2917" s="12" t="str">
        <f>IFERROR(IF(A2916+1&lt;=Duration*VLOOKUP(PaymentFrqcy,Mapping!A:B,2,FALSE),A2916+1,""),"")</f>
        <v/>
      </c>
      <c r="B2917" s="58" t="str">
        <f t="shared" si="270"/>
        <v/>
      </c>
      <c r="C2917" s="59" t="str">
        <f t="shared" si="265"/>
        <v/>
      </c>
      <c r="D2917" s="60" t="str">
        <f t="shared" si="266"/>
        <v/>
      </c>
      <c r="E2917" s="61" t="str">
        <f>IF(A2917="","",InterestRate/VLOOKUP(PaymentFrqcy,Mapping!$A:$B,2,FALSE))</f>
        <v/>
      </c>
      <c r="F2917" s="62" t="str">
        <f>IF(A2917="","",PMT(E2917,Duration*VLOOKUP(PaymentFrqcy,Mapping!A:B,2,FALSE),LoanAmount,,VLOOKUP(PaymentsDue,Mapping!$A:$B,2,FALSE)))</f>
        <v/>
      </c>
      <c r="G2917" s="62" t="str">
        <f>IF(A2917="","",PPMT(E2917,A2917,Duration*VLOOKUP(PaymentFrqcy,Mapping!A:B,2,FALSE),LoanAmount,,VLOOKUP(PaymentsDue,Mapping!$A:$B,2,FALSE)))</f>
        <v/>
      </c>
      <c r="H2917" s="62" t="str">
        <f>IF(A2917="","",IPMT(E2917,A2917,Duration*VLOOKUP(PaymentFrqcy,Mapping!$A:$B,2,FALSE),LoanAmount,,VLOOKUP(PaymentsDue,Mapping!$A:$B,2,FALSE)))</f>
        <v/>
      </c>
      <c r="I2917" s="58" t="str">
        <f t="shared" si="267"/>
        <v/>
      </c>
      <c r="J2917" s="12" t="str">
        <f t="shared" si="268"/>
        <v/>
      </c>
      <c r="K2917" s="78" t="str">
        <f t="shared" si="269"/>
        <v/>
      </c>
    </row>
    <row r="2918" spans="1:11" x14ac:dyDescent="0.2">
      <c r="A2918" s="12" t="str">
        <f>IFERROR(IF(A2917+1&lt;=Duration*VLOOKUP(PaymentFrqcy,Mapping!A:B,2,FALSE),A2917+1,""),"")</f>
        <v/>
      </c>
      <c r="B2918" s="58" t="str">
        <f t="shared" si="270"/>
        <v/>
      </c>
      <c r="C2918" s="59" t="str">
        <f t="shared" si="265"/>
        <v/>
      </c>
      <c r="D2918" s="60" t="str">
        <f t="shared" si="266"/>
        <v/>
      </c>
      <c r="E2918" s="61" t="str">
        <f>IF(A2918="","",InterestRate/VLOOKUP(PaymentFrqcy,Mapping!$A:$B,2,FALSE))</f>
        <v/>
      </c>
      <c r="F2918" s="62" t="str">
        <f>IF(A2918="","",PMT(E2918,Duration*VLOOKUP(PaymentFrqcy,Mapping!A:B,2,FALSE),LoanAmount,,VLOOKUP(PaymentsDue,Mapping!$A:$B,2,FALSE)))</f>
        <v/>
      </c>
      <c r="G2918" s="62" t="str">
        <f>IF(A2918="","",PPMT(E2918,A2918,Duration*VLOOKUP(PaymentFrqcy,Mapping!A:B,2,FALSE),LoanAmount,,VLOOKUP(PaymentsDue,Mapping!$A:$B,2,FALSE)))</f>
        <v/>
      </c>
      <c r="H2918" s="62" t="str">
        <f>IF(A2918="","",IPMT(E2918,A2918,Duration*VLOOKUP(PaymentFrqcy,Mapping!$A:$B,2,FALSE),LoanAmount,,VLOOKUP(PaymentsDue,Mapping!$A:$B,2,FALSE)))</f>
        <v/>
      </c>
      <c r="I2918" s="58" t="str">
        <f t="shared" si="267"/>
        <v/>
      </c>
      <c r="J2918" s="12" t="str">
        <f t="shared" si="268"/>
        <v/>
      </c>
      <c r="K2918" s="78" t="str">
        <f t="shared" si="269"/>
        <v/>
      </c>
    </row>
    <row r="2919" spans="1:11" x14ac:dyDescent="0.2">
      <c r="A2919" s="12" t="str">
        <f>IFERROR(IF(A2918+1&lt;=Duration*VLOOKUP(PaymentFrqcy,Mapping!A:B,2,FALSE),A2918+1,""),"")</f>
        <v/>
      </c>
      <c r="B2919" s="58" t="str">
        <f t="shared" si="270"/>
        <v/>
      </c>
      <c r="C2919" s="59" t="str">
        <f t="shared" si="265"/>
        <v/>
      </c>
      <c r="D2919" s="60" t="str">
        <f t="shared" si="266"/>
        <v/>
      </c>
      <c r="E2919" s="61" t="str">
        <f>IF(A2919="","",InterestRate/VLOOKUP(PaymentFrqcy,Mapping!$A:$B,2,FALSE))</f>
        <v/>
      </c>
      <c r="F2919" s="62" t="str">
        <f>IF(A2919="","",PMT(E2919,Duration*VLOOKUP(PaymentFrqcy,Mapping!A:B,2,FALSE),LoanAmount,,VLOOKUP(PaymentsDue,Mapping!$A:$B,2,FALSE)))</f>
        <v/>
      </c>
      <c r="G2919" s="62" t="str">
        <f>IF(A2919="","",PPMT(E2919,A2919,Duration*VLOOKUP(PaymentFrqcy,Mapping!A:B,2,FALSE),LoanAmount,,VLOOKUP(PaymentsDue,Mapping!$A:$B,2,FALSE)))</f>
        <v/>
      </c>
      <c r="H2919" s="62" t="str">
        <f>IF(A2919="","",IPMT(E2919,A2919,Duration*VLOOKUP(PaymentFrqcy,Mapping!$A:$B,2,FALSE),LoanAmount,,VLOOKUP(PaymentsDue,Mapping!$A:$B,2,FALSE)))</f>
        <v/>
      </c>
      <c r="I2919" s="58" t="str">
        <f t="shared" si="267"/>
        <v/>
      </c>
      <c r="J2919" s="12" t="str">
        <f t="shared" si="268"/>
        <v/>
      </c>
      <c r="K2919" s="78" t="str">
        <f t="shared" si="269"/>
        <v/>
      </c>
    </row>
    <row r="2920" spans="1:11" x14ac:dyDescent="0.2">
      <c r="A2920" s="12" t="str">
        <f>IFERROR(IF(A2919+1&lt;=Duration*VLOOKUP(PaymentFrqcy,Mapping!A:B,2,FALSE),A2919+1,""),"")</f>
        <v/>
      </c>
      <c r="B2920" s="58" t="str">
        <f t="shared" si="270"/>
        <v/>
      </c>
      <c r="C2920" s="59" t="str">
        <f t="shared" si="265"/>
        <v/>
      </c>
      <c r="D2920" s="60" t="str">
        <f t="shared" si="266"/>
        <v/>
      </c>
      <c r="E2920" s="61" t="str">
        <f>IF(A2920="","",InterestRate/VLOOKUP(PaymentFrqcy,Mapping!$A:$B,2,FALSE))</f>
        <v/>
      </c>
      <c r="F2920" s="62" t="str">
        <f>IF(A2920="","",PMT(E2920,Duration*VLOOKUP(PaymentFrqcy,Mapping!A:B,2,FALSE),LoanAmount,,VLOOKUP(PaymentsDue,Mapping!$A:$B,2,FALSE)))</f>
        <v/>
      </c>
      <c r="G2920" s="62" t="str">
        <f>IF(A2920="","",PPMT(E2920,A2920,Duration*VLOOKUP(PaymentFrqcy,Mapping!A:B,2,FALSE),LoanAmount,,VLOOKUP(PaymentsDue,Mapping!$A:$B,2,FALSE)))</f>
        <v/>
      </c>
      <c r="H2920" s="62" t="str">
        <f>IF(A2920="","",IPMT(E2920,A2920,Duration*VLOOKUP(PaymentFrqcy,Mapping!$A:$B,2,FALSE),LoanAmount,,VLOOKUP(PaymentsDue,Mapping!$A:$B,2,FALSE)))</f>
        <v/>
      </c>
      <c r="I2920" s="58" t="str">
        <f t="shared" si="267"/>
        <v/>
      </c>
      <c r="J2920" s="12" t="str">
        <f t="shared" si="268"/>
        <v/>
      </c>
      <c r="K2920" s="78" t="str">
        <f t="shared" si="269"/>
        <v/>
      </c>
    </row>
    <row r="2921" spans="1:11" x14ac:dyDescent="0.2">
      <c r="A2921" s="12" t="str">
        <f>IFERROR(IF(A2920+1&lt;=Duration*VLOOKUP(PaymentFrqcy,Mapping!A:B,2,FALSE),A2920+1,""),"")</f>
        <v/>
      </c>
      <c r="B2921" s="58" t="str">
        <f t="shared" si="270"/>
        <v/>
      </c>
      <c r="C2921" s="59" t="str">
        <f t="shared" si="265"/>
        <v/>
      </c>
      <c r="D2921" s="60" t="str">
        <f t="shared" si="266"/>
        <v/>
      </c>
      <c r="E2921" s="61" t="str">
        <f>IF(A2921="","",InterestRate/VLOOKUP(PaymentFrqcy,Mapping!$A:$B,2,FALSE))</f>
        <v/>
      </c>
      <c r="F2921" s="62" t="str">
        <f>IF(A2921="","",PMT(E2921,Duration*VLOOKUP(PaymentFrqcy,Mapping!A:B,2,FALSE),LoanAmount,,VLOOKUP(PaymentsDue,Mapping!$A:$B,2,FALSE)))</f>
        <v/>
      </c>
      <c r="G2921" s="62" t="str">
        <f>IF(A2921="","",PPMT(E2921,A2921,Duration*VLOOKUP(PaymentFrqcy,Mapping!A:B,2,FALSE),LoanAmount,,VLOOKUP(PaymentsDue,Mapping!$A:$B,2,FALSE)))</f>
        <v/>
      </c>
      <c r="H2921" s="62" t="str">
        <f>IF(A2921="","",IPMT(E2921,A2921,Duration*VLOOKUP(PaymentFrqcy,Mapping!$A:$B,2,FALSE),LoanAmount,,VLOOKUP(PaymentsDue,Mapping!$A:$B,2,FALSE)))</f>
        <v/>
      </c>
      <c r="I2921" s="58" t="str">
        <f t="shared" si="267"/>
        <v/>
      </c>
      <c r="J2921" s="12" t="str">
        <f t="shared" si="268"/>
        <v/>
      </c>
      <c r="K2921" s="78" t="str">
        <f t="shared" si="269"/>
        <v/>
      </c>
    </row>
    <row r="2922" spans="1:11" x14ac:dyDescent="0.2">
      <c r="A2922" s="12" t="str">
        <f>IFERROR(IF(A2921+1&lt;=Duration*VLOOKUP(PaymentFrqcy,Mapping!A:B,2,FALSE),A2921+1,""),"")</f>
        <v/>
      </c>
      <c r="B2922" s="58" t="str">
        <f t="shared" si="270"/>
        <v/>
      </c>
      <c r="C2922" s="59" t="str">
        <f t="shared" si="265"/>
        <v/>
      </c>
      <c r="D2922" s="60" t="str">
        <f t="shared" si="266"/>
        <v/>
      </c>
      <c r="E2922" s="61" t="str">
        <f>IF(A2922="","",InterestRate/VLOOKUP(PaymentFrqcy,Mapping!$A:$B,2,FALSE))</f>
        <v/>
      </c>
      <c r="F2922" s="62" t="str">
        <f>IF(A2922="","",PMT(E2922,Duration*VLOOKUP(PaymentFrqcy,Mapping!A:B,2,FALSE),LoanAmount,,VLOOKUP(PaymentsDue,Mapping!$A:$B,2,FALSE)))</f>
        <v/>
      </c>
      <c r="G2922" s="62" t="str">
        <f>IF(A2922="","",PPMT(E2922,A2922,Duration*VLOOKUP(PaymentFrqcy,Mapping!A:B,2,FALSE),LoanAmount,,VLOOKUP(PaymentsDue,Mapping!$A:$B,2,FALSE)))</f>
        <v/>
      </c>
      <c r="H2922" s="62" t="str">
        <f>IF(A2922="","",IPMT(E2922,A2922,Duration*VLOOKUP(PaymentFrqcy,Mapping!$A:$B,2,FALSE),LoanAmount,,VLOOKUP(PaymentsDue,Mapping!$A:$B,2,FALSE)))</f>
        <v/>
      </c>
      <c r="I2922" s="58" t="str">
        <f t="shared" si="267"/>
        <v/>
      </c>
      <c r="J2922" s="12" t="str">
        <f t="shared" si="268"/>
        <v/>
      </c>
      <c r="K2922" s="78" t="str">
        <f t="shared" si="269"/>
        <v/>
      </c>
    </row>
    <row r="2923" spans="1:11" x14ac:dyDescent="0.2">
      <c r="A2923" s="12" t="str">
        <f>IFERROR(IF(A2922+1&lt;=Duration*VLOOKUP(PaymentFrqcy,Mapping!A:B,2,FALSE),A2922+1,""),"")</f>
        <v/>
      </c>
      <c r="B2923" s="58" t="str">
        <f t="shared" si="270"/>
        <v/>
      </c>
      <c r="C2923" s="59" t="str">
        <f t="shared" si="265"/>
        <v/>
      </c>
      <c r="D2923" s="60" t="str">
        <f t="shared" si="266"/>
        <v/>
      </c>
      <c r="E2923" s="61" t="str">
        <f>IF(A2923="","",InterestRate/VLOOKUP(PaymentFrqcy,Mapping!$A:$B,2,FALSE))</f>
        <v/>
      </c>
      <c r="F2923" s="62" t="str">
        <f>IF(A2923="","",PMT(E2923,Duration*VLOOKUP(PaymentFrqcy,Mapping!A:B,2,FALSE),LoanAmount,,VLOOKUP(PaymentsDue,Mapping!$A:$B,2,FALSE)))</f>
        <v/>
      </c>
      <c r="G2923" s="62" t="str">
        <f>IF(A2923="","",PPMT(E2923,A2923,Duration*VLOOKUP(PaymentFrqcy,Mapping!A:B,2,FALSE),LoanAmount,,VLOOKUP(PaymentsDue,Mapping!$A:$B,2,FALSE)))</f>
        <v/>
      </c>
      <c r="H2923" s="62" t="str">
        <f>IF(A2923="","",IPMT(E2923,A2923,Duration*VLOOKUP(PaymentFrqcy,Mapping!$A:$B,2,FALSE),LoanAmount,,VLOOKUP(PaymentsDue,Mapping!$A:$B,2,FALSE)))</f>
        <v/>
      </c>
      <c r="I2923" s="58" t="str">
        <f t="shared" si="267"/>
        <v/>
      </c>
      <c r="J2923" s="12" t="str">
        <f t="shared" si="268"/>
        <v/>
      </c>
      <c r="K2923" s="78" t="str">
        <f t="shared" si="269"/>
        <v/>
      </c>
    </row>
    <row r="2924" spans="1:11" x14ac:dyDescent="0.2">
      <c r="A2924" s="12" t="str">
        <f>IFERROR(IF(A2923+1&lt;=Duration*VLOOKUP(PaymentFrqcy,Mapping!A:B,2,FALSE),A2923+1,""),"")</f>
        <v/>
      </c>
      <c r="B2924" s="58" t="str">
        <f t="shared" si="270"/>
        <v/>
      </c>
      <c r="C2924" s="59" t="str">
        <f t="shared" si="265"/>
        <v/>
      </c>
      <c r="D2924" s="60" t="str">
        <f t="shared" si="266"/>
        <v/>
      </c>
      <c r="E2924" s="61" t="str">
        <f>IF(A2924="","",InterestRate/VLOOKUP(PaymentFrqcy,Mapping!$A:$B,2,FALSE))</f>
        <v/>
      </c>
      <c r="F2924" s="62" t="str">
        <f>IF(A2924="","",PMT(E2924,Duration*VLOOKUP(PaymentFrqcy,Mapping!A:B,2,FALSE),LoanAmount,,VLOOKUP(PaymentsDue,Mapping!$A:$B,2,FALSE)))</f>
        <v/>
      </c>
      <c r="G2924" s="62" t="str">
        <f>IF(A2924="","",PPMT(E2924,A2924,Duration*VLOOKUP(PaymentFrqcy,Mapping!A:B,2,FALSE),LoanAmount,,VLOOKUP(PaymentsDue,Mapping!$A:$B,2,FALSE)))</f>
        <v/>
      </c>
      <c r="H2924" s="62" t="str">
        <f>IF(A2924="","",IPMT(E2924,A2924,Duration*VLOOKUP(PaymentFrqcy,Mapping!$A:$B,2,FALSE),LoanAmount,,VLOOKUP(PaymentsDue,Mapping!$A:$B,2,FALSE)))</f>
        <v/>
      </c>
      <c r="I2924" s="58" t="str">
        <f t="shared" si="267"/>
        <v/>
      </c>
      <c r="J2924" s="12" t="str">
        <f t="shared" si="268"/>
        <v/>
      </c>
      <c r="K2924" s="78" t="str">
        <f t="shared" si="269"/>
        <v/>
      </c>
    </row>
    <row r="2925" spans="1:11" x14ac:dyDescent="0.2">
      <c r="A2925" s="12" t="str">
        <f>IFERROR(IF(A2924+1&lt;=Duration*VLOOKUP(PaymentFrqcy,Mapping!A:B,2,FALSE),A2924+1,""),"")</f>
        <v/>
      </c>
      <c r="B2925" s="58" t="str">
        <f t="shared" si="270"/>
        <v/>
      </c>
      <c r="C2925" s="59" t="str">
        <f t="shared" si="265"/>
        <v/>
      </c>
      <c r="D2925" s="60" t="str">
        <f t="shared" si="266"/>
        <v/>
      </c>
      <c r="E2925" s="61" t="str">
        <f>IF(A2925="","",InterestRate/VLOOKUP(PaymentFrqcy,Mapping!$A:$B,2,FALSE))</f>
        <v/>
      </c>
      <c r="F2925" s="62" t="str">
        <f>IF(A2925="","",PMT(E2925,Duration*VLOOKUP(PaymentFrqcy,Mapping!A:B,2,FALSE),LoanAmount,,VLOOKUP(PaymentsDue,Mapping!$A:$B,2,FALSE)))</f>
        <v/>
      </c>
      <c r="G2925" s="62" t="str">
        <f>IF(A2925="","",PPMT(E2925,A2925,Duration*VLOOKUP(PaymentFrqcy,Mapping!A:B,2,FALSE),LoanAmount,,VLOOKUP(PaymentsDue,Mapping!$A:$B,2,FALSE)))</f>
        <v/>
      </c>
      <c r="H2925" s="62" t="str">
        <f>IF(A2925="","",IPMT(E2925,A2925,Duration*VLOOKUP(PaymentFrqcy,Mapping!$A:$B,2,FALSE),LoanAmount,,VLOOKUP(PaymentsDue,Mapping!$A:$B,2,FALSE)))</f>
        <v/>
      </c>
      <c r="I2925" s="58" t="str">
        <f t="shared" si="267"/>
        <v/>
      </c>
      <c r="J2925" s="12" t="str">
        <f t="shared" si="268"/>
        <v/>
      </c>
      <c r="K2925" s="78" t="str">
        <f t="shared" si="269"/>
        <v/>
      </c>
    </row>
    <row r="2926" spans="1:11" x14ac:dyDescent="0.2">
      <c r="A2926" s="12" t="str">
        <f>IFERROR(IF(A2925+1&lt;=Duration*VLOOKUP(PaymentFrqcy,Mapping!A:B,2,FALSE),A2925+1,""),"")</f>
        <v/>
      </c>
      <c r="B2926" s="58" t="str">
        <f t="shared" si="270"/>
        <v/>
      </c>
      <c r="C2926" s="59" t="str">
        <f t="shared" ref="C2926:C2989" si="271">IF(AND(A2926&lt;&gt;"",PaymentFrqcy="Monthly"),DATE(YEAR(C2925),MONTH(C2925)+1,DAY(C2925)),IF(AND(A2926&lt;&gt;"",PaymentFrqcy="Quarterly"),DATE(YEAR(C2925),MONTH(C2925)+3,DAY(C2925)),IF(AND(A2926&lt;&gt;"",PaymentFrqcy="Semi-Annually"),DATE(YEAR(C2925),MONTH(C2925)+6,DAY(C2925)),"")))</f>
        <v/>
      </c>
      <c r="D2926" s="60" t="str">
        <f t="shared" ref="D2926:D2989" si="272">IFERROR(YEAR(C2926),"")</f>
        <v/>
      </c>
      <c r="E2926" s="61" t="str">
        <f>IF(A2926="","",InterestRate/VLOOKUP(PaymentFrqcy,Mapping!$A:$B,2,FALSE))</f>
        <v/>
      </c>
      <c r="F2926" s="62" t="str">
        <f>IF(A2926="","",PMT(E2926,Duration*VLOOKUP(PaymentFrqcy,Mapping!A:B,2,FALSE),LoanAmount,,VLOOKUP(PaymentsDue,Mapping!$A:$B,2,FALSE)))</f>
        <v/>
      </c>
      <c r="G2926" s="62" t="str">
        <f>IF(A2926="","",PPMT(E2926,A2926,Duration*VLOOKUP(PaymentFrqcy,Mapping!A:B,2,FALSE),LoanAmount,,VLOOKUP(PaymentsDue,Mapping!$A:$B,2,FALSE)))</f>
        <v/>
      </c>
      <c r="H2926" s="62" t="str">
        <f>IF(A2926="","",IPMT(E2926,A2926,Duration*VLOOKUP(PaymentFrqcy,Mapping!$A:$B,2,FALSE),LoanAmount,,VLOOKUP(PaymentsDue,Mapping!$A:$B,2,FALSE)))</f>
        <v/>
      </c>
      <c r="I2926" s="58" t="str">
        <f t="shared" ref="I2926:I2989" si="273">IFERROR(B2926+G2926,"")</f>
        <v/>
      </c>
      <c r="J2926" s="12" t="str">
        <f t="shared" ref="J2926:J2989" si="274">IF(A2926="","",MONTH(C2926))</f>
        <v/>
      </c>
      <c r="K2926" s="78" t="str">
        <f t="shared" ref="K2926:K2989" si="275">IF(A2926="","",YEAR(C2926))</f>
        <v/>
      </c>
    </row>
    <row r="2927" spans="1:11" x14ac:dyDescent="0.2">
      <c r="A2927" s="12" t="str">
        <f>IFERROR(IF(A2926+1&lt;=Duration*VLOOKUP(PaymentFrqcy,Mapping!A:B,2,FALSE),A2926+1,""),"")</f>
        <v/>
      </c>
      <c r="B2927" s="58" t="str">
        <f t="shared" si="270"/>
        <v/>
      </c>
      <c r="C2927" s="59" t="str">
        <f t="shared" si="271"/>
        <v/>
      </c>
      <c r="D2927" s="60" t="str">
        <f t="shared" si="272"/>
        <v/>
      </c>
      <c r="E2927" s="61" t="str">
        <f>IF(A2927="","",InterestRate/VLOOKUP(PaymentFrqcy,Mapping!$A:$B,2,FALSE))</f>
        <v/>
      </c>
      <c r="F2927" s="62" t="str">
        <f>IF(A2927="","",PMT(E2927,Duration*VLOOKUP(PaymentFrqcy,Mapping!A:B,2,FALSE),LoanAmount,,VLOOKUP(PaymentsDue,Mapping!$A:$B,2,FALSE)))</f>
        <v/>
      </c>
      <c r="G2927" s="62" t="str">
        <f>IF(A2927="","",PPMT(E2927,A2927,Duration*VLOOKUP(PaymentFrqcy,Mapping!A:B,2,FALSE),LoanAmount,,VLOOKUP(PaymentsDue,Mapping!$A:$B,2,FALSE)))</f>
        <v/>
      </c>
      <c r="H2927" s="62" t="str">
        <f>IF(A2927="","",IPMT(E2927,A2927,Duration*VLOOKUP(PaymentFrqcy,Mapping!$A:$B,2,FALSE),LoanAmount,,VLOOKUP(PaymentsDue,Mapping!$A:$B,2,FALSE)))</f>
        <v/>
      </c>
      <c r="I2927" s="58" t="str">
        <f t="shared" si="273"/>
        <v/>
      </c>
      <c r="J2927" s="12" t="str">
        <f t="shared" si="274"/>
        <v/>
      </c>
      <c r="K2927" s="78" t="str">
        <f t="shared" si="275"/>
        <v/>
      </c>
    </row>
    <row r="2928" spans="1:11" x14ac:dyDescent="0.2">
      <c r="A2928" s="12" t="str">
        <f>IFERROR(IF(A2927+1&lt;=Duration*VLOOKUP(PaymentFrqcy,Mapping!A:B,2,FALSE),A2927+1,""),"")</f>
        <v/>
      </c>
      <c r="B2928" s="58" t="str">
        <f t="shared" si="270"/>
        <v/>
      </c>
      <c r="C2928" s="59" t="str">
        <f t="shared" si="271"/>
        <v/>
      </c>
      <c r="D2928" s="60" t="str">
        <f t="shared" si="272"/>
        <v/>
      </c>
      <c r="E2928" s="61" t="str">
        <f>IF(A2928="","",InterestRate/VLOOKUP(PaymentFrqcy,Mapping!$A:$B,2,FALSE))</f>
        <v/>
      </c>
      <c r="F2928" s="62" t="str">
        <f>IF(A2928="","",PMT(E2928,Duration*VLOOKUP(PaymentFrqcy,Mapping!A:B,2,FALSE),LoanAmount,,VLOOKUP(PaymentsDue,Mapping!$A:$B,2,FALSE)))</f>
        <v/>
      </c>
      <c r="G2928" s="62" t="str">
        <f>IF(A2928="","",PPMT(E2928,A2928,Duration*VLOOKUP(PaymentFrqcy,Mapping!A:B,2,FALSE),LoanAmount,,VLOOKUP(PaymentsDue,Mapping!$A:$B,2,FALSE)))</f>
        <v/>
      </c>
      <c r="H2928" s="62" t="str">
        <f>IF(A2928="","",IPMT(E2928,A2928,Duration*VLOOKUP(PaymentFrqcy,Mapping!$A:$B,2,FALSE),LoanAmount,,VLOOKUP(PaymentsDue,Mapping!$A:$B,2,FALSE)))</f>
        <v/>
      </c>
      <c r="I2928" s="58" t="str">
        <f t="shared" si="273"/>
        <v/>
      </c>
      <c r="J2928" s="12" t="str">
        <f t="shared" si="274"/>
        <v/>
      </c>
      <c r="K2928" s="78" t="str">
        <f t="shared" si="275"/>
        <v/>
      </c>
    </row>
    <row r="2929" spans="1:11" x14ac:dyDescent="0.2">
      <c r="A2929" s="12" t="str">
        <f>IFERROR(IF(A2928+1&lt;=Duration*VLOOKUP(PaymentFrqcy,Mapping!A:B,2,FALSE),A2928+1,""),"")</f>
        <v/>
      </c>
      <c r="B2929" s="58" t="str">
        <f t="shared" si="270"/>
        <v/>
      </c>
      <c r="C2929" s="59" t="str">
        <f t="shared" si="271"/>
        <v/>
      </c>
      <c r="D2929" s="60" t="str">
        <f t="shared" si="272"/>
        <v/>
      </c>
      <c r="E2929" s="61" t="str">
        <f>IF(A2929="","",InterestRate/VLOOKUP(PaymentFrqcy,Mapping!$A:$B,2,FALSE))</f>
        <v/>
      </c>
      <c r="F2929" s="62" t="str">
        <f>IF(A2929="","",PMT(E2929,Duration*VLOOKUP(PaymentFrqcy,Mapping!A:B,2,FALSE),LoanAmount,,VLOOKUP(PaymentsDue,Mapping!$A:$B,2,FALSE)))</f>
        <v/>
      </c>
      <c r="G2929" s="62" t="str">
        <f>IF(A2929="","",PPMT(E2929,A2929,Duration*VLOOKUP(PaymentFrqcy,Mapping!A:B,2,FALSE),LoanAmount,,VLOOKUP(PaymentsDue,Mapping!$A:$B,2,FALSE)))</f>
        <v/>
      </c>
      <c r="H2929" s="62" t="str">
        <f>IF(A2929="","",IPMT(E2929,A2929,Duration*VLOOKUP(PaymentFrqcy,Mapping!$A:$B,2,FALSE),LoanAmount,,VLOOKUP(PaymentsDue,Mapping!$A:$B,2,FALSE)))</f>
        <v/>
      </c>
      <c r="I2929" s="58" t="str">
        <f t="shared" si="273"/>
        <v/>
      </c>
      <c r="J2929" s="12" t="str">
        <f t="shared" si="274"/>
        <v/>
      </c>
      <c r="K2929" s="78" t="str">
        <f t="shared" si="275"/>
        <v/>
      </c>
    </row>
    <row r="2930" spans="1:11" x14ac:dyDescent="0.2">
      <c r="A2930" s="12" t="str">
        <f>IFERROR(IF(A2929+1&lt;=Duration*VLOOKUP(PaymentFrqcy,Mapping!A:B,2,FALSE),A2929+1,""),"")</f>
        <v/>
      </c>
      <c r="B2930" s="58" t="str">
        <f t="shared" si="270"/>
        <v/>
      </c>
      <c r="C2930" s="59" t="str">
        <f t="shared" si="271"/>
        <v/>
      </c>
      <c r="D2930" s="60" t="str">
        <f t="shared" si="272"/>
        <v/>
      </c>
      <c r="E2930" s="61" t="str">
        <f>IF(A2930="","",InterestRate/VLOOKUP(PaymentFrqcy,Mapping!$A:$B,2,FALSE))</f>
        <v/>
      </c>
      <c r="F2930" s="62" t="str">
        <f>IF(A2930="","",PMT(E2930,Duration*VLOOKUP(PaymentFrqcy,Mapping!A:B,2,FALSE),LoanAmount,,VLOOKUP(PaymentsDue,Mapping!$A:$B,2,FALSE)))</f>
        <v/>
      </c>
      <c r="G2930" s="62" t="str">
        <f>IF(A2930="","",PPMT(E2930,A2930,Duration*VLOOKUP(PaymentFrqcy,Mapping!A:B,2,FALSE),LoanAmount,,VLOOKUP(PaymentsDue,Mapping!$A:$B,2,FALSE)))</f>
        <v/>
      </c>
      <c r="H2930" s="62" t="str">
        <f>IF(A2930="","",IPMT(E2930,A2930,Duration*VLOOKUP(PaymentFrqcy,Mapping!$A:$B,2,FALSE),LoanAmount,,VLOOKUP(PaymentsDue,Mapping!$A:$B,2,FALSE)))</f>
        <v/>
      </c>
      <c r="I2930" s="58" t="str">
        <f t="shared" si="273"/>
        <v/>
      </c>
      <c r="J2930" s="12" t="str">
        <f t="shared" si="274"/>
        <v/>
      </c>
      <c r="K2930" s="78" t="str">
        <f t="shared" si="275"/>
        <v/>
      </c>
    </row>
    <row r="2931" spans="1:11" x14ac:dyDescent="0.2">
      <c r="A2931" s="12" t="str">
        <f>IFERROR(IF(A2930+1&lt;=Duration*VLOOKUP(PaymentFrqcy,Mapping!A:B,2,FALSE),A2930+1,""),"")</f>
        <v/>
      </c>
      <c r="B2931" s="58" t="str">
        <f t="shared" si="270"/>
        <v/>
      </c>
      <c r="C2931" s="59" t="str">
        <f t="shared" si="271"/>
        <v/>
      </c>
      <c r="D2931" s="60" t="str">
        <f t="shared" si="272"/>
        <v/>
      </c>
      <c r="E2931" s="61" t="str">
        <f>IF(A2931="","",InterestRate/VLOOKUP(PaymentFrqcy,Mapping!$A:$B,2,FALSE))</f>
        <v/>
      </c>
      <c r="F2931" s="62" t="str">
        <f>IF(A2931="","",PMT(E2931,Duration*VLOOKUP(PaymentFrqcy,Mapping!A:B,2,FALSE),LoanAmount,,VLOOKUP(PaymentsDue,Mapping!$A:$B,2,FALSE)))</f>
        <v/>
      </c>
      <c r="G2931" s="62" t="str">
        <f>IF(A2931="","",PPMT(E2931,A2931,Duration*VLOOKUP(PaymentFrqcy,Mapping!A:B,2,FALSE),LoanAmount,,VLOOKUP(PaymentsDue,Mapping!$A:$B,2,FALSE)))</f>
        <v/>
      </c>
      <c r="H2931" s="62" t="str">
        <f>IF(A2931="","",IPMT(E2931,A2931,Duration*VLOOKUP(PaymentFrqcy,Mapping!$A:$B,2,FALSE),LoanAmount,,VLOOKUP(PaymentsDue,Mapping!$A:$B,2,FALSE)))</f>
        <v/>
      </c>
      <c r="I2931" s="58" t="str">
        <f t="shared" si="273"/>
        <v/>
      </c>
      <c r="J2931" s="12" t="str">
        <f t="shared" si="274"/>
        <v/>
      </c>
      <c r="K2931" s="78" t="str">
        <f t="shared" si="275"/>
        <v/>
      </c>
    </row>
    <row r="2932" spans="1:11" x14ac:dyDescent="0.2">
      <c r="A2932" s="12" t="str">
        <f>IFERROR(IF(A2931+1&lt;=Duration*VLOOKUP(PaymentFrqcy,Mapping!A:B,2,FALSE),A2931+1,""),"")</f>
        <v/>
      </c>
      <c r="B2932" s="58" t="str">
        <f t="shared" ref="B2932:B2995" si="276">IFERROR(IF(ROUNDDOWN(I2931,0)=0,"",I2931),"")</f>
        <v/>
      </c>
      <c r="C2932" s="59" t="str">
        <f t="shared" si="271"/>
        <v/>
      </c>
      <c r="D2932" s="60" t="str">
        <f t="shared" si="272"/>
        <v/>
      </c>
      <c r="E2932" s="61" t="str">
        <f>IF(A2932="","",InterestRate/VLOOKUP(PaymentFrqcy,Mapping!$A:$B,2,FALSE))</f>
        <v/>
      </c>
      <c r="F2932" s="62" t="str">
        <f>IF(A2932="","",PMT(E2932,Duration*VLOOKUP(PaymentFrqcy,Mapping!A:B,2,FALSE),LoanAmount,,VLOOKUP(PaymentsDue,Mapping!$A:$B,2,FALSE)))</f>
        <v/>
      </c>
      <c r="G2932" s="62" t="str">
        <f>IF(A2932="","",PPMT(E2932,A2932,Duration*VLOOKUP(PaymentFrqcy,Mapping!A:B,2,FALSE),LoanAmount,,VLOOKUP(PaymentsDue,Mapping!$A:$B,2,FALSE)))</f>
        <v/>
      </c>
      <c r="H2932" s="62" t="str">
        <f>IF(A2932="","",IPMT(E2932,A2932,Duration*VLOOKUP(PaymentFrqcy,Mapping!$A:$B,2,FALSE),LoanAmount,,VLOOKUP(PaymentsDue,Mapping!$A:$B,2,FALSE)))</f>
        <v/>
      </c>
      <c r="I2932" s="58" t="str">
        <f t="shared" si="273"/>
        <v/>
      </c>
      <c r="J2932" s="12" t="str">
        <f t="shared" si="274"/>
        <v/>
      </c>
      <c r="K2932" s="78" t="str">
        <f t="shared" si="275"/>
        <v/>
      </c>
    </row>
    <row r="2933" spans="1:11" x14ac:dyDescent="0.2">
      <c r="A2933" s="12" t="str">
        <f>IFERROR(IF(A2932+1&lt;=Duration*VLOOKUP(PaymentFrqcy,Mapping!A:B,2,FALSE),A2932+1,""),"")</f>
        <v/>
      </c>
      <c r="B2933" s="58" t="str">
        <f t="shared" si="276"/>
        <v/>
      </c>
      <c r="C2933" s="59" t="str">
        <f t="shared" si="271"/>
        <v/>
      </c>
      <c r="D2933" s="60" t="str">
        <f t="shared" si="272"/>
        <v/>
      </c>
      <c r="E2933" s="61" t="str">
        <f>IF(A2933="","",InterestRate/VLOOKUP(PaymentFrqcy,Mapping!$A:$B,2,FALSE))</f>
        <v/>
      </c>
      <c r="F2933" s="62" t="str">
        <f>IF(A2933="","",PMT(E2933,Duration*VLOOKUP(PaymentFrqcy,Mapping!A:B,2,FALSE),LoanAmount,,VLOOKUP(PaymentsDue,Mapping!$A:$B,2,FALSE)))</f>
        <v/>
      </c>
      <c r="G2933" s="62" t="str">
        <f>IF(A2933="","",PPMT(E2933,A2933,Duration*VLOOKUP(PaymentFrqcy,Mapping!A:B,2,FALSE),LoanAmount,,VLOOKUP(PaymentsDue,Mapping!$A:$B,2,FALSE)))</f>
        <v/>
      </c>
      <c r="H2933" s="62" t="str">
        <f>IF(A2933="","",IPMT(E2933,A2933,Duration*VLOOKUP(PaymentFrqcy,Mapping!$A:$B,2,FALSE),LoanAmount,,VLOOKUP(PaymentsDue,Mapping!$A:$B,2,FALSE)))</f>
        <v/>
      </c>
      <c r="I2933" s="58" t="str">
        <f t="shared" si="273"/>
        <v/>
      </c>
      <c r="J2933" s="12" t="str">
        <f t="shared" si="274"/>
        <v/>
      </c>
      <c r="K2933" s="78" t="str">
        <f t="shared" si="275"/>
        <v/>
      </c>
    </row>
    <row r="2934" spans="1:11" x14ac:dyDescent="0.2">
      <c r="A2934" s="12" t="str">
        <f>IFERROR(IF(A2933+1&lt;=Duration*VLOOKUP(PaymentFrqcy,Mapping!A:B,2,FALSE),A2933+1,""),"")</f>
        <v/>
      </c>
      <c r="B2934" s="58" t="str">
        <f t="shared" si="276"/>
        <v/>
      </c>
      <c r="C2934" s="59" t="str">
        <f t="shared" si="271"/>
        <v/>
      </c>
      <c r="D2934" s="60" t="str">
        <f t="shared" si="272"/>
        <v/>
      </c>
      <c r="E2934" s="61" t="str">
        <f>IF(A2934="","",InterestRate/VLOOKUP(PaymentFrqcy,Mapping!$A:$B,2,FALSE))</f>
        <v/>
      </c>
      <c r="F2934" s="62" t="str">
        <f>IF(A2934="","",PMT(E2934,Duration*VLOOKUP(PaymentFrqcy,Mapping!A:B,2,FALSE),LoanAmount,,VLOOKUP(PaymentsDue,Mapping!$A:$B,2,FALSE)))</f>
        <v/>
      </c>
      <c r="G2934" s="62" t="str">
        <f>IF(A2934="","",PPMT(E2934,A2934,Duration*VLOOKUP(PaymentFrqcy,Mapping!A:B,2,FALSE),LoanAmount,,VLOOKUP(PaymentsDue,Mapping!$A:$B,2,FALSE)))</f>
        <v/>
      </c>
      <c r="H2934" s="62" t="str">
        <f>IF(A2934="","",IPMT(E2934,A2934,Duration*VLOOKUP(PaymentFrqcy,Mapping!$A:$B,2,FALSE),LoanAmount,,VLOOKUP(PaymentsDue,Mapping!$A:$B,2,FALSE)))</f>
        <v/>
      </c>
      <c r="I2934" s="58" t="str">
        <f t="shared" si="273"/>
        <v/>
      </c>
      <c r="J2934" s="12" t="str">
        <f t="shared" si="274"/>
        <v/>
      </c>
      <c r="K2934" s="78" t="str">
        <f t="shared" si="275"/>
        <v/>
      </c>
    </row>
    <row r="2935" spans="1:11" x14ac:dyDescent="0.2">
      <c r="A2935" s="12" t="str">
        <f>IFERROR(IF(A2934+1&lt;=Duration*VLOOKUP(PaymentFrqcy,Mapping!A:B,2,FALSE),A2934+1,""),"")</f>
        <v/>
      </c>
      <c r="B2935" s="58" t="str">
        <f t="shared" si="276"/>
        <v/>
      </c>
      <c r="C2935" s="59" t="str">
        <f t="shared" si="271"/>
        <v/>
      </c>
      <c r="D2935" s="60" t="str">
        <f t="shared" si="272"/>
        <v/>
      </c>
      <c r="E2935" s="61" t="str">
        <f>IF(A2935="","",InterestRate/VLOOKUP(PaymentFrqcy,Mapping!$A:$B,2,FALSE))</f>
        <v/>
      </c>
      <c r="F2935" s="62" t="str">
        <f>IF(A2935="","",PMT(E2935,Duration*VLOOKUP(PaymentFrqcy,Mapping!A:B,2,FALSE),LoanAmount,,VLOOKUP(PaymentsDue,Mapping!$A:$B,2,FALSE)))</f>
        <v/>
      </c>
      <c r="G2935" s="62" t="str">
        <f>IF(A2935="","",PPMT(E2935,A2935,Duration*VLOOKUP(PaymentFrqcy,Mapping!A:B,2,FALSE),LoanAmount,,VLOOKUP(PaymentsDue,Mapping!$A:$B,2,FALSE)))</f>
        <v/>
      </c>
      <c r="H2935" s="62" t="str">
        <f>IF(A2935="","",IPMT(E2935,A2935,Duration*VLOOKUP(PaymentFrqcy,Mapping!$A:$B,2,FALSE),LoanAmount,,VLOOKUP(PaymentsDue,Mapping!$A:$B,2,FALSE)))</f>
        <v/>
      </c>
      <c r="I2935" s="58" t="str">
        <f t="shared" si="273"/>
        <v/>
      </c>
      <c r="J2935" s="12" t="str">
        <f t="shared" si="274"/>
        <v/>
      </c>
      <c r="K2935" s="78" t="str">
        <f t="shared" si="275"/>
        <v/>
      </c>
    </row>
    <row r="2936" spans="1:11" x14ac:dyDescent="0.2">
      <c r="A2936" s="12" t="str">
        <f>IFERROR(IF(A2935+1&lt;=Duration*VLOOKUP(PaymentFrqcy,Mapping!A:B,2,FALSE),A2935+1,""),"")</f>
        <v/>
      </c>
      <c r="B2936" s="58" t="str">
        <f t="shared" si="276"/>
        <v/>
      </c>
      <c r="C2936" s="59" t="str">
        <f t="shared" si="271"/>
        <v/>
      </c>
      <c r="D2936" s="60" t="str">
        <f t="shared" si="272"/>
        <v/>
      </c>
      <c r="E2936" s="61" t="str">
        <f>IF(A2936="","",InterestRate/VLOOKUP(PaymentFrqcy,Mapping!$A:$B,2,FALSE))</f>
        <v/>
      </c>
      <c r="F2936" s="62" t="str">
        <f>IF(A2936="","",PMT(E2936,Duration*VLOOKUP(PaymentFrqcy,Mapping!A:B,2,FALSE),LoanAmount,,VLOOKUP(PaymentsDue,Mapping!$A:$B,2,FALSE)))</f>
        <v/>
      </c>
      <c r="G2936" s="62" t="str">
        <f>IF(A2936="","",PPMT(E2936,A2936,Duration*VLOOKUP(PaymentFrqcy,Mapping!A:B,2,FALSE),LoanAmount,,VLOOKUP(PaymentsDue,Mapping!$A:$B,2,FALSE)))</f>
        <v/>
      </c>
      <c r="H2936" s="62" t="str">
        <f>IF(A2936="","",IPMT(E2936,A2936,Duration*VLOOKUP(PaymentFrqcy,Mapping!$A:$B,2,FALSE),LoanAmount,,VLOOKUP(PaymentsDue,Mapping!$A:$B,2,FALSE)))</f>
        <v/>
      </c>
      <c r="I2936" s="58" t="str">
        <f t="shared" si="273"/>
        <v/>
      </c>
      <c r="J2936" s="12" t="str">
        <f t="shared" si="274"/>
        <v/>
      </c>
      <c r="K2936" s="78" t="str">
        <f t="shared" si="275"/>
        <v/>
      </c>
    </row>
    <row r="2937" spans="1:11" x14ac:dyDescent="0.2">
      <c r="A2937" s="12" t="str">
        <f>IFERROR(IF(A2936+1&lt;=Duration*VLOOKUP(PaymentFrqcy,Mapping!A:B,2,FALSE),A2936+1,""),"")</f>
        <v/>
      </c>
      <c r="B2937" s="58" t="str">
        <f t="shared" si="276"/>
        <v/>
      </c>
      <c r="C2937" s="59" t="str">
        <f t="shared" si="271"/>
        <v/>
      </c>
      <c r="D2937" s="60" t="str">
        <f t="shared" si="272"/>
        <v/>
      </c>
      <c r="E2937" s="61" t="str">
        <f>IF(A2937="","",InterestRate/VLOOKUP(PaymentFrqcy,Mapping!$A:$B,2,FALSE))</f>
        <v/>
      </c>
      <c r="F2937" s="62" t="str">
        <f>IF(A2937="","",PMT(E2937,Duration*VLOOKUP(PaymentFrqcy,Mapping!A:B,2,FALSE),LoanAmount,,VLOOKUP(PaymentsDue,Mapping!$A:$B,2,FALSE)))</f>
        <v/>
      </c>
      <c r="G2937" s="62" t="str">
        <f>IF(A2937="","",PPMT(E2937,A2937,Duration*VLOOKUP(PaymentFrqcy,Mapping!A:B,2,FALSE),LoanAmount,,VLOOKUP(PaymentsDue,Mapping!$A:$B,2,FALSE)))</f>
        <v/>
      </c>
      <c r="H2937" s="62" t="str">
        <f>IF(A2937="","",IPMT(E2937,A2937,Duration*VLOOKUP(PaymentFrqcy,Mapping!$A:$B,2,FALSE),LoanAmount,,VLOOKUP(PaymentsDue,Mapping!$A:$B,2,FALSE)))</f>
        <v/>
      </c>
      <c r="I2937" s="58" t="str">
        <f t="shared" si="273"/>
        <v/>
      </c>
      <c r="J2937" s="12" t="str">
        <f t="shared" si="274"/>
        <v/>
      </c>
      <c r="K2937" s="78" t="str">
        <f t="shared" si="275"/>
        <v/>
      </c>
    </row>
    <row r="2938" spans="1:11" x14ac:dyDescent="0.2">
      <c r="A2938" s="12" t="str">
        <f>IFERROR(IF(A2937+1&lt;=Duration*VLOOKUP(PaymentFrqcy,Mapping!A:B,2,FALSE),A2937+1,""),"")</f>
        <v/>
      </c>
      <c r="B2938" s="58" t="str">
        <f t="shared" si="276"/>
        <v/>
      </c>
      <c r="C2938" s="59" t="str">
        <f t="shared" si="271"/>
        <v/>
      </c>
      <c r="D2938" s="60" t="str">
        <f t="shared" si="272"/>
        <v/>
      </c>
      <c r="E2938" s="61" t="str">
        <f>IF(A2938="","",InterestRate/VLOOKUP(PaymentFrqcy,Mapping!$A:$B,2,FALSE))</f>
        <v/>
      </c>
      <c r="F2938" s="62" t="str">
        <f>IF(A2938="","",PMT(E2938,Duration*VLOOKUP(PaymentFrqcy,Mapping!A:B,2,FALSE),LoanAmount,,VLOOKUP(PaymentsDue,Mapping!$A:$B,2,FALSE)))</f>
        <v/>
      </c>
      <c r="G2938" s="62" t="str">
        <f>IF(A2938="","",PPMT(E2938,A2938,Duration*VLOOKUP(PaymentFrqcy,Mapping!A:B,2,FALSE),LoanAmount,,VLOOKUP(PaymentsDue,Mapping!$A:$B,2,FALSE)))</f>
        <v/>
      </c>
      <c r="H2938" s="62" t="str">
        <f>IF(A2938="","",IPMT(E2938,A2938,Duration*VLOOKUP(PaymentFrqcy,Mapping!$A:$B,2,FALSE),LoanAmount,,VLOOKUP(PaymentsDue,Mapping!$A:$B,2,FALSE)))</f>
        <v/>
      </c>
      <c r="I2938" s="58" t="str">
        <f t="shared" si="273"/>
        <v/>
      </c>
      <c r="J2938" s="12" t="str">
        <f t="shared" si="274"/>
        <v/>
      </c>
      <c r="K2938" s="78" t="str">
        <f t="shared" si="275"/>
        <v/>
      </c>
    </row>
    <row r="2939" spans="1:11" x14ac:dyDescent="0.2">
      <c r="A2939" s="12" t="str">
        <f>IFERROR(IF(A2938+1&lt;=Duration*VLOOKUP(PaymentFrqcy,Mapping!A:B,2,FALSE),A2938+1,""),"")</f>
        <v/>
      </c>
      <c r="B2939" s="58" t="str">
        <f t="shared" si="276"/>
        <v/>
      </c>
      <c r="C2939" s="59" t="str">
        <f t="shared" si="271"/>
        <v/>
      </c>
      <c r="D2939" s="60" t="str">
        <f t="shared" si="272"/>
        <v/>
      </c>
      <c r="E2939" s="61" t="str">
        <f>IF(A2939="","",InterestRate/VLOOKUP(PaymentFrqcy,Mapping!$A:$B,2,FALSE))</f>
        <v/>
      </c>
      <c r="F2939" s="62" t="str">
        <f>IF(A2939="","",PMT(E2939,Duration*VLOOKUP(PaymentFrqcy,Mapping!A:B,2,FALSE),LoanAmount,,VLOOKUP(PaymentsDue,Mapping!$A:$B,2,FALSE)))</f>
        <v/>
      </c>
      <c r="G2939" s="62" t="str">
        <f>IF(A2939="","",PPMT(E2939,A2939,Duration*VLOOKUP(PaymentFrqcy,Mapping!A:B,2,FALSE),LoanAmount,,VLOOKUP(PaymentsDue,Mapping!$A:$B,2,FALSE)))</f>
        <v/>
      </c>
      <c r="H2939" s="62" t="str">
        <f>IF(A2939="","",IPMT(E2939,A2939,Duration*VLOOKUP(PaymentFrqcy,Mapping!$A:$B,2,FALSE),LoanAmount,,VLOOKUP(PaymentsDue,Mapping!$A:$B,2,FALSE)))</f>
        <v/>
      </c>
      <c r="I2939" s="58" t="str">
        <f t="shared" si="273"/>
        <v/>
      </c>
      <c r="J2939" s="12" t="str">
        <f t="shared" si="274"/>
        <v/>
      </c>
      <c r="K2939" s="78" t="str">
        <f t="shared" si="275"/>
        <v/>
      </c>
    </row>
    <row r="2940" spans="1:11" x14ac:dyDescent="0.2">
      <c r="A2940" s="12" t="str">
        <f>IFERROR(IF(A2939+1&lt;=Duration*VLOOKUP(PaymentFrqcy,Mapping!A:B,2,FALSE),A2939+1,""),"")</f>
        <v/>
      </c>
      <c r="B2940" s="58" t="str">
        <f t="shared" si="276"/>
        <v/>
      </c>
      <c r="C2940" s="59" t="str">
        <f t="shared" si="271"/>
        <v/>
      </c>
      <c r="D2940" s="60" t="str">
        <f t="shared" si="272"/>
        <v/>
      </c>
      <c r="E2940" s="61" t="str">
        <f>IF(A2940="","",InterestRate/VLOOKUP(PaymentFrqcy,Mapping!$A:$B,2,FALSE))</f>
        <v/>
      </c>
      <c r="F2940" s="62" t="str">
        <f>IF(A2940="","",PMT(E2940,Duration*VLOOKUP(PaymentFrqcy,Mapping!A:B,2,FALSE),LoanAmount,,VLOOKUP(PaymentsDue,Mapping!$A:$B,2,FALSE)))</f>
        <v/>
      </c>
      <c r="G2940" s="62" t="str">
        <f>IF(A2940="","",PPMT(E2940,A2940,Duration*VLOOKUP(PaymentFrqcy,Mapping!A:B,2,FALSE),LoanAmount,,VLOOKUP(PaymentsDue,Mapping!$A:$B,2,FALSE)))</f>
        <v/>
      </c>
      <c r="H2940" s="62" t="str">
        <f>IF(A2940="","",IPMT(E2940,A2940,Duration*VLOOKUP(PaymentFrqcy,Mapping!$A:$B,2,FALSE),LoanAmount,,VLOOKUP(PaymentsDue,Mapping!$A:$B,2,FALSE)))</f>
        <v/>
      </c>
      <c r="I2940" s="58" t="str">
        <f t="shared" si="273"/>
        <v/>
      </c>
      <c r="J2940" s="12" t="str">
        <f t="shared" si="274"/>
        <v/>
      </c>
      <c r="K2940" s="78" t="str">
        <f t="shared" si="275"/>
        <v/>
      </c>
    </row>
    <row r="2941" spans="1:11" x14ac:dyDescent="0.2">
      <c r="A2941" s="12" t="str">
        <f>IFERROR(IF(A2940+1&lt;=Duration*VLOOKUP(PaymentFrqcy,Mapping!A:B,2,FALSE),A2940+1,""),"")</f>
        <v/>
      </c>
      <c r="B2941" s="58" t="str">
        <f t="shared" si="276"/>
        <v/>
      </c>
      <c r="C2941" s="59" t="str">
        <f t="shared" si="271"/>
        <v/>
      </c>
      <c r="D2941" s="60" t="str">
        <f t="shared" si="272"/>
        <v/>
      </c>
      <c r="E2941" s="61" t="str">
        <f>IF(A2941="","",InterestRate/VLOOKUP(PaymentFrqcy,Mapping!$A:$B,2,FALSE))</f>
        <v/>
      </c>
      <c r="F2941" s="62" t="str">
        <f>IF(A2941="","",PMT(E2941,Duration*VLOOKUP(PaymentFrqcy,Mapping!A:B,2,FALSE),LoanAmount,,VLOOKUP(PaymentsDue,Mapping!$A:$B,2,FALSE)))</f>
        <v/>
      </c>
      <c r="G2941" s="62" t="str">
        <f>IF(A2941="","",PPMT(E2941,A2941,Duration*VLOOKUP(PaymentFrqcy,Mapping!A:B,2,FALSE),LoanAmount,,VLOOKUP(PaymentsDue,Mapping!$A:$B,2,FALSE)))</f>
        <v/>
      </c>
      <c r="H2941" s="62" t="str">
        <f>IF(A2941="","",IPMT(E2941,A2941,Duration*VLOOKUP(PaymentFrqcy,Mapping!$A:$B,2,FALSE),LoanAmount,,VLOOKUP(PaymentsDue,Mapping!$A:$B,2,FALSE)))</f>
        <v/>
      </c>
      <c r="I2941" s="58" t="str">
        <f t="shared" si="273"/>
        <v/>
      </c>
      <c r="J2941" s="12" t="str">
        <f t="shared" si="274"/>
        <v/>
      </c>
      <c r="K2941" s="78" t="str">
        <f t="shared" si="275"/>
        <v/>
      </c>
    </row>
    <row r="2942" spans="1:11" x14ac:dyDescent="0.2">
      <c r="A2942" s="12" t="str">
        <f>IFERROR(IF(A2941+1&lt;=Duration*VLOOKUP(PaymentFrqcy,Mapping!A:B,2,FALSE),A2941+1,""),"")</f>
        <v/>
      </c>
      <c r="B2942" s="58" t="str">
        <f t="shared" si="276"/>
        <v/>
      </c>
      <c r="C2942" s="59" t="str">
        <f t="shared" si="271"/>
        <v/>
      </c>
      <c r="D2942" s="60" t="str">
        <f t="shared" si="272"/>
        <v/>
      </c>
      <c r="E2942" s="61" t="str">
        <f>IF(A2942="","",InterestRate/VLOOKUP(PaymentFrqcy,Mapping!$A:$B,2,FALSE))</f>
        <v/>
      </c>
      <c r="F2942" s="62" t="str">
        <f>IF(A2942="","",PMT(E2942,Duration*VLOOKUP(PaymentFrqcy,Mapping!A:B,2,FALSE),LoanAmount,,VLOOKUP(PaymentsDue,Mapping!$A:$B,2,FALSE)))</f>
        <v/>
      </c>
      <c r="G2942" s="62" t="str">
        <f>IF(A2942="","",PPMT(E2942,A2942,Duration*VLOOKUP(PaymentFrqcy,Mapping!A:B,2,FALSE),LoanAmount,,VLOOKUP(PaymentsDue,Mapping!$A:$B,2,FALSE)))</f>
        <v/>
      </c>
      <c r="H2942" s="62" t="str">
        <f>IF(A2942="","",IPMT(E2942,A2942,Duration*VLOOKUP(PaymentFrqcy,Mapping!$A:$B,2,FALSE),LoanAmount,,VLOOKUP(PaymentsDue,Mapping!$A:$B,2,FALSE)))</f>
        <v/>
      </c>
      <c r="I2942" s="58" t="str">
        <f t="shared" si="273"/>
        <v/>
      </c>
      <c r="J2942" s="12" t="str">
        <f t="shared" si="274"/>
        <v/>
      </c>
      <c r="K2942" s="78" t="str">
        <f t="shared" si="275"/>
        <v/>
      </c>
    </row>
    <row r="2943" spans="1:11" x14ac:dyDescent="0.2">
      <c r="A2943" s="12" t="str">
        <f>IFERROR(IF(A2942+1&lt;=Duration*VLOOKUP(PaymentFrqcy,Mapping!A:B,2,FALSE),A2942+1,""),"")</f>
        <v/>
      </c>
      <c r="B2943" s="58" t="str">
        <f t="shared" si="276"/>
        <v/>
      </c>
      <c r="C2943" s="59" t="str">
        <f t="shared" si="271"/>
        <v/>
      </c>
      <c r="D2943" s="60" t="str">
        <f t="shared" si="272"/>
        <v/>
      </c>
      <c r="E2943" s="61" t="str">
        <f>IF(A2943="","",InterestRate/VLOOKUP(PaymentFrqcy,Mapping!$A:$B,2,FALSE))</f>
        <v/>
      </c>
      <c r="F2943" s="62" t="str">
        <f>IF(A2943="","",PMT(E2943,Duration*VLOOKUP(PaymentFrqcy,Mapping!A:B,2,FALSE),LoanAmount,,VLOOKUP(PaymentsDue,Mapping!$A:$B,2,FALSE)))</f>
        <v/>
      </c>
      <c r="G2943" s="62" t="str">
        <f>IF(A2943="","",PPMT(E2943,A2943,Duration*VLOOKUP(PaymentFrqcy,Mapping!A:B,2,FALSE),LoanAmount,,VLOOKUP(PaymentsDue,Mapping!$A:$B,2,FALSE)))</f>
        <v/>
      </c>
      <c r="H2943" s="62" t="str">
        <f>IF(A2943="","",IPMT(E2943,A2943,Duration*VLOOKUP(PaymentFrqcy,Mapping!$A:$B,2,FALSE),LoanAmount,,VLOOKUP(PaymentsDue,Mapping!$A:$B,2,FALSE)))</f>
        <v/>
      </c>
      <c r="I2943" s="58" t="str">
        <f t="shared" si="273"/>
        <v/>
      </c>
      <c r="J2943" s="12" t="str">
        <f t="shared" si="274"/>
        <v/>
      </c>
      <c r="K2943" s="78" t="str">
        <f t="shared" si="275"/>
        <v/>
      </c>
    </row>
    <row r="2944" spans="1:11" x14ac:dyDescent="0.2">
      <c r="A2944" s="12" t="str">
        <f>IFERROR(IF(A2943+1&lt;=Duration*VLOOKUP(PaymentFrqcy,Mapping!A:B,2,FALSE),A2943+1,""),"")</f>
        <v/>
      </c>
      <c r="B2944" s="58" t="str">
        <f t="shared" si="276"/>
        <v/>
      </c>
      <c r="C2944" s="59" t="str">
        <f t="shared" si="271"/>
        <v/>
      </c>
      <c r="D2944" s="60" t="str">
        <f t="shared" si="272"/>
        <v/>
      </c>
      <c r="E2944" s="61" t="str">
        <f>IF(A2944="","",InterestRate/VLOOKUP(PaymentFrqcy,Mapping!$A:$B,2,FALSE))</f>
        <v/>
      </c>
      <c r="F2944" s="62" t="str">
        <f>IF(A2944="","",PMT(E2944,Duration*VLOOKUP(PaymentFrqcy,Mapping!A:B,2,FALSE),LoanAmount,,VLOOKUP(PaymentsDue,Mapping!$A:$B,2,FALSE)))</f>
        <v/>
      </c>
      <c r="G2944" s="62" t="str">
        <f>IF(A2944="","",PPMT(E2944,A2944,Duration*VLOOKUP(PaymentFrqcy,Mapping!A:B,2,FALSE),LoanAmount,,VLOOKUP(PaymentsDue,Mapping!$A:$B,2,FALSE)))</f>
        <v/>
      </c>
      <c r="H2944" s="62" t="str">
        <f>IF(A2944="","",IPMT(E2944,A2944,Duration*VLOOKUP(PaymentFrqcy,Mapping!$A:$B,2,FALSE),LoanAmount,,VLOOKUP(PaymentsDue,Mapping!$A:$B,2,FALSE)))</f>
        <v/>
      </c>
      <c r="I2944" s="58" t="str">
        <f t="shared" si="273"/>
        <v/>
      </c>
      <c r="J2944" s="12" t="str">
        <f t="shared" si="274"/>
        <v/>
      </c>
      <c r="K2944" s="78" t="str">
        <f t="shared" si="275"/>
        <v/>
      </c>
    </row>
    <row r="2945" spans="1:11" x14ac:dyDescent="0.2">
      <c r="A2945" s="12" t="str">
        <f>IFERROR(IF(A2944+1&lt;=Duration*VLOOKUP(PaymentFrqcy,Mapping!A:B,2,FALSE),A2944+1,""),"")</f>
        <v/>
      </c>
      <c r="B2945" s="58" t="str">
        <f t="shared" si="276"/>
        <v/>
      </c>
      <c r="C2945" s="59" t="str">
        <f t="shared" si="271"/>
        <v/>
      </c>
      <c r="D2945" s="60" t="str">
        <f t="shared" si="272"/>
        <v/>
      </c>
      <c r="E2945" s="61" t="str">
        <f>IF(A2945="","",InterestRate/VLOOKUP(PaymentFrqcy,Mapping!$A:$B,2,FALSE))</f>
        <v/>
      </c>
      <c r="F2945" s="62" t="str">
        <f>IF(A2945="","",PMT(E2945,Duration*VLOOKUP(PaymentFrqcy,Mapping!A:B,2,FALSE),LoanAmount,,VLOOKUP(PaymentsDue,Mapping!$A:$B,2,FALSE)))</f>
        <v/>
      </c>
      <c r="G2945" s="62" t="str">
        <f>IF(A2945="","",PPMT(E2945,A2945,Duration*VLOOKUP(PaymentFrqcy,Mapping!A:B,2,FALSE),LoanAmount,,VLOOKUP(PaymentsDue,Mapping!$A:$B,2,FALSE)))</f>
        <v/>
      </c>
      <c r="H2945" s="62" t="str">
        <f>IF(A2945="","",IPMT(E2945,A2945,Duration*VLOOKUP(PaymentFrqcy,Mapping!$A:$B,2,FALSE),LoanAmount,,VLOOKUP(PaymentsDue,Mapping!$A:$B,2,FALSE)))</f>
        <v/>
      </c>
      <c r="I2945" s="58" t="str">
        <f t="shared" si="273"/>
        <v/>
      </c>
      <c r="J2945" s="12" t="str">
        <f t="shared" si="274"/>
        <v/>
      </c>
      <c r="K2945" s="78" t="str">
        <f t="shared" si="275"/>
        <v/>
      </c>
    </row>
    <row r="2946" spans="1:11" x14ac:dyDescent="0.2">
      <c r="A2946" s="12" t="str">
        <f>IFERROR(IF(A2945+1&lt;=Duration*VLOOKUP(PaymentFrqcy,Mapping!A:B,2,FALSE),A2945+1,""),"")</f>
        <v/>
      </c>
      <c r="B2946" s="58" t="str">
        <f t="shared" si="276"/>
        <v/>
      </c>
      <c r="C2946" s="59" t="str">
        <f t="shared" si="271"/>
        <v/>
      </c>
      <c r="D2946" s="60" t="str">
        <f t="shared" si="272"/>
        <v/>
      </c>
      <c r="E2946" s="61" t="str">
        <f>IF(A2946="","",InterestRate/VLOOKUP(PaymentFrqcy,Mapping!$A:$B,2,FALSE))</f>
        <v/>
      </c>
      <c r="F2946" s="62" t="str">
        <f>IF(A2946="","",PMT(E2946,Duration*VLOOKUP(PaymentFrqcy,Mapping!A:B,2,FALSE),LoanAmount,,VLOOKUP(PaymentsDue,Mapping!$A:$B,2,FALSE)))</f>
        <v/>
      </c>
      <c r="G2946" s="62" t="str">
        <f>IF(A2946="","",PPMT(E2946,A2946,Duration*VLOOKUP(PaymentFrqcy,Mapping!A:B,2,FALSE),LoanAmount,,VLOOKUP(PaymentsDue,Mapping!$A:$B,2,FALSE)))</f>
        <v/>
      </c>
      <c r="H2946" s="62" t="str">
        <f>IF(A2946="","",IPMT(E2946,A2946,Duration*VLOOKUP(PaymentFrqcy,Mapping!$A:$B,2,FALSE),LoanAmount,,VLOOKUP(PaymentsDue,Mapping!$A:$B,2,FALSE)))</f>
        <v/>
      </c>
      <c r="I2946" s="58" t="str">
        <f t="shared" si="273"/>
        <v/>
      </c>
      <c r="J2946" s="12" t="str">
        <f t="shared" si="274"/>
        <v/>
      </c>
      <c r="K2946" s="78" t="str">
        <f t="shared" si="275"/>
        <v/>
      </c>
    </row>
    <row r="2947" spans="1:11" x14ac:dyDescent="0.2">
      <c r="A2947" s="12" t="str">
        <f>IFERROR(IF(A2946+1&lt;=Duration*VLOOKUP(PaymentFrqcy,Mapping!A:B,2,FALSE),A2946+1,""),"")</f>
        <v/>
      </c>
      <c r="B2947" s="58" t="str">
        <f t="shared" si="276"/>
        <v/>
      </c>
      <c r="C2947" s="59" t="str">
        <f t="shared" si="271"/>
        <v/>
      </c>
      <c r="D2947" s="60" t="str">
        <f t="shared" si="272"/>
        <v/>
      </c>
      <c r="E2947" s="61" t="str">
        <f>IF(A2947="","",InterestRate/VLOOKUP(PaymentFrqcy,Mapping!$A:$B,2,FALSE))</f>
        <v/>
      </c>
      <c r="F2947" s="62" t="str">
        <f>IF(A2947="","",PMT(E2947,Duration*VLOOKUP(PaymentFrqcy,Mapping!A:B,2,FALSE),LoanAmount,,VLOOKUP(PaymentsDue,Mapping!$A:$B,2,FALSE)))</f>
        <v/>
      </c>
      <c r="G2947" s="62" t="str">
        <f>IF(A2947="","",PPMT(E2947,A2947,Duration*VLOOKUP(PaymentFrqcy,Mapping!A:B,2,FALSE),LoanAmount,,VLOOKUP(PaymentsDue,Mapping!$A:$B,2,FALSE)))</f>
        <v/>
      </c>
      <c r="H2947" s="62" t="str">
        <f>IF(A2947="","",IPMT(E2947,A2947,Duration*VLOOKUP(PaymentFrqcy,Mapping!$A:$B,2,FALSE),LoanAmount,,VLOOKUP(PaymentsDue,Mapping!$A:$B,2,FALSE)))</f>
        <v/>
      </c>
      <c r="I2947" s="58" t="str">
        <f t="shared" si="273"/>
        <v/>
      </c>
      <c r="J2947" s="12" t="str">
        <f t="shared" si="274"/>
        <v/>
      </c>
      <c r="K2947" s="78" t="str">
        <f t="shared" si="275"/>
        <v/>
      </c>
    </row>
    <row r="2948" spans="1:11" x14ac:dyDescent="0.2">
      <c r="A2948" s="12" t="str">
        <f>IFERROR(IF(A2947+1&lt;=Duration*VLOOKUP(PaymentFrqcy,Mapping!A:B,2,FALSE),A2947+1,""),"")</f>
        <v/>
      </c>
      <c r="B2948" s="58" t="str">
        <f t="shared" si="276"/>
        <v/>
      </c>
      <c r="C2948" s="59" t="str">
        <f t="shared" si="271"/>
        <v/>
      </c>
      <c r="D2948" s="60" t="str">
        <f t="shared" si="272"/>
        <v/>
      </c>
      <c r="E2948" s="61" t="str">
        <f>IF(A2948="","",InterestRate/VLOOKUP(PaymentFrqcy,Mapping!$A:$B,2,FALSE))</f>
        <v/>
      </c>
      <c r="F2948" s="62" t="str">
        <f>IF(A2948="","",PMT(E2948,Duration*VLOOKUP(PaymentFrqcy,Mapping!A:B,2,FALSE),LoanAmount,,VLOOKUP(PaymentsDue,Mapping!$A:$B,2,FALSE)))</f>
        <v/>
      </c>
      <c r="G2948" s="62" t="str">
        <f>IF(A2948="","",PPMT(E2948,A2948,Duration*VLOOKUP(PaymentFrqcy,Mapping!A:B,2,FALSE),LoanAmount,,VLOOKUP(PaymentsDue,Mapping!$A:$B,2,FALSE)))</f>
        <v/>
      </c>
      <c r="H2948" s="62" t="str">
        <f>IF(A2948="","",IPMT(E2948,A2948,Duration*VLOOKUP(PaymentFrqcy,Mapping!$A:$B,2,FALSE),LoanAmount,,VLOOKUP(PaymentsDue,Mapping!$A:$B,2,FALSE)))</f>
        <v/>
      </c>
      <c r="I2948" s="58" t="str">
        <f t="shared" si="273"/>
        <v/>
      </c>
      <c r="J2948" s="12" t="str">
        <f t="shared" si="274"/>
        <v/>
      </c>
      <c r="K2948" s="78" t="str">
        <f t="shared" si="275"/>
        <v/>
      </c>
    </row>
    <row r="2949" spans="1:11" x14ac:dyDescent="0.2">
      <c r="A2949" s="12" t="str">
        <f>IFERROR(IF(A2948+1&lt;=Duration*VLOOKUP(PaymentFrqcy,Mapping!A:B,2,FALSE),A2948+1,""),"")</f>
        <v/>
      </c>
      <c r="B2949" s="58" t="str">
        <f t="shared" si="276"/>
        <v/>
      </c>
      <c r="C2949" s="59" t="str">
        <f t="shared" si="271"/>
        <v/>
      </c>
      <c r="D2949" s="60" t="str">
        <f t="shared" si="272"/>
        <v/>
      </c>
      <c r="E2949" s="61" t="str">
        <f>IF(A2949="","",InterestRate/VLOOKUP(PaymentFrqcy,Mapping!$A:$B,2,FALSE))</f>
        <v/>
      </c>
      <c r="F2949" s="62" t="str">
        <f>IF(A2949="","",PMT(E2949,Duration*VLOOKUP(PaymentFrqcy,Mapping!A:B,2,FALSE),LoanAmount,,VLOOKUP(PaymentsDue,Mapping!$A:$B,2,FALSE)))</f>
        <v/>
      </c>
      <c r="G2949" s="62" t="str">
        <f>IF(A2949="","",PPMT(E2949,A2949,Duration*VLOOKUP(PaymentFrqcy,Mapping!A:B,2,FALSE),LoanAmount,,VLOOKUP(PaymentsDue,Mapping!$A:$B,2,FALSE)))</f>
        <v/>
      </c>
      <c r="H2949" s="62" t="str">
        <f>IF(A2949="","",IPMT(E2949,A2949,Duration*VLOOKUP(PaymentFrqcy,Mapping!$A:$B,2,FALSE),LoanAmount,,VLOOKUP(PaymentsDue,Mapping!$A:$B,2,FALSE)))</f>
        <v/>
      </c>
      <c r="I2949" s="58" t="str">
        <f t="shared" si="273"/>
        <v/>
      </c>
      <c r="J2949" s="12" t="str">
        <f t="shared" si="274"/>
        <v/>
      </c>
      <c r="K2949" s="78" t="str">
        <f t="shared" si="275"/>
        <v/>
      </c>
    </row>
    <row r="2950" spans="1:11" x14ac:dyDescent="0.2">
      <c r="A2950" s="12" t="str">
        <f>IFERROR(IF(A2949+1&lt;=Duration*VLOOKUP(PaymentFrqcy,Mapping!A:B,2,FALSE),A2949+1,""),"")</f>
        <v/>
      </c>
      <c r="B2950" s="58" t="str">
        <f t="shared" si="276"/>
        <v/>
      </c>
      <c r="C2950" s="59" t="str">
        <f t="shared" si="271"/>
        <v/>
      </c>
      <c r="D2950" s="60" t="str">
        <f t="shared" si="272"/>
        <v/>
      </c>
      <c r="E2950" s="61" t="str">
        <f>IF(A2950="","",InterestRate/VLOOKUP(PaymentFrqcy,Mapping!$A:$B,2,FALSE))</f>
        <v/>
      </c>
      <c r="F2950" s="62" t="str">
        <f>IF(A2950="","",PMT(E2950,Duration*VLOOKUP(PaymentFrqcy,Mapping!A:B,2,FALSE),LoanAmount,,VLOOKUP(PaymentsDue,Mapping!$A:$B,2,FALSE)))</f>
        <v/>
      </c>
      <c r="G2950" s="62" t="str">
        <f>IF(A2950="","",PPMT(E2950,A2950,Duration*VLOOKUP(PaymentFrqcy,Mapping!A:B,2,FALSE),LoanAmount,,VLOOKUP(PaymentsDue,Mapping!$A:$B,2,FALSE)))</f>
        <v/>
      </c>
      <c r="H2950" s="62" t="str">
        <f>IF(A2950="","",IPMT(E2950,A2950,Duration*VLOOKUP(PaymentFrqcy,Mapping!$A:$B,2,FALSE),LoanAmount,,VLOOKUP(PaymentsDue,Mapping!$A:$B,2,FALSE)))</f>
        <v/>
      </c>
      <c r="I2950" s="58" t="str">
        <f t="shared" si="273"/>
        <v/>
      </c>
      <c r="J2950" s="12" t="str">
        <f t="shared" si="274"/>
        <v/>
      </c>
      <c r="K2950" s="78" t="str">
        <f t="shared" si="275"/>
        <v/>
      </c>
    </row>
    <row r="2951" spans="1:11" x14ac:dyDescent="0.2">
      <c r="A2951" s="12" t="str">
        <f>IFERROR(IF(A2950+1&lt;=Duration*VLOOKUP(PaymentFrqcy,Mapping!A:B,2,FALSE),A2950+1,""),"")</f>
        <v/>
      </c>
      <c r="B2951" s="58" t="str">
        <f t="shared" si="276"/>
        <v/>
      </c>
      <c r="C2951" s="59" t="str">
        <f t="shared" si="271"/>
        <v/>
      </c>
      <c r="D2951" s="60" t="str">
        <f t="shared" si="272"/>
        <v/>
      </c>
      <c r="E2951" s="61" t="str">
        <f>IF(A2951="","",InterestRate/VLOOKUP(PaymentFrqcy,Mapping!$A:$B,2,FALSE))</f>
        <v/>
      </c>
      <c r="F2951" s="62" t="str">
        <f>IF(A2951="","",PMT(E2951,Duration*VLOOKUP(PaymentFrqcy,Mapping!A:B,2,FALSE),LoanAmount,,VLOOKUP(PaymentsDue,Mapping!$A:$B,2,FALSE)))</f>
        <v/>
      </c>
      <c r="G2951" s="62" t="str">
        <f>IF(A2951="","",PPMT(E2951,A2951,Duration*VLOOKUP(PaymentFrqcy,Mapping!A:B,2,FALSE),LoanAmount,,VLOOKUP(PaymentsDue,Mapping!$A:$B,2,FALSE)))</f>
        <v/>
      </c>
      <c r="H2951" s="62" t="str">
        <f>IF(A2951="","",IPMT(E2951,A2951,Duration*VLOOKUP(PaymentFrqcy,Mapping!$A:$B,2,FALSE),LoanAmount,,VLOOKUP(PaymentsDue,Mapping!$A:$B,2,FALSE)))</f>
        <v/>
      </c>
      <c r="I2951" s="58" t="str">
        <f t="shared" si="273"/>
        <v/>
      </c>
      <c r="J2951" s="12" t="str">
        <f t="shared" si="274"/>
        <v/>
      </c>
      <c r="K2951" s="78" t="str">
        <f t="shared" si="275"/>
        <v/>
      </c>
    </row>
    <row r="2952" spans="1:11" x14ac:dyDescent="0.2">
      <c r="A2952" s="12" t="str">
        <f>IFERROR(IF(A2951+1&lt;=Duration*VLOOKUP(PaymentFrqcy,Mapping!A:B,2,FALSE),A2951+1,""),"")</f>
        <v/>
      </c>
      <c r="B2952" s="58" t="str">
        <f t="shared" si="276"/>
        <v/>
      </c>
      <c r="C2952" s="59" t="str">
        <f t="shared" si="271"/>
        <v/>
      </c>
      <c r="D2952" s="60" t="str">
        <f t="shared" si="272"/>
        <v/>
      </c>
      <c r="E2952" s="61" t="str">
        <f>IF(A2952="","",InterestRate/VLOOKUP(PaymentFrqcy,Mapping!$A:$B,2,FALSE))</f>
        <v/>
      </c>
      <c r="F2952" s="62" t="str">
        <f>IF(A2952="","",PMT(E2952,Duration*VLOOKUP(PaymentFrqcy,Mapping!A:B,2,FALSE),LoanAmount,,VLOOKUP(PaymentsDue,Mapping!$A:$B,2,FALSE)))</f>
        <v/>
      </c>
      <c r="G2952" s="62" t="str">
        <f>IF(A2952="","",PPMT(E2952,A2952,Duration*VLOOKUP(PaymentFrqcy,Mapping!A:B,2,FALSE),LoanAmount,,VLOOKUP(PaymentsDue,Mapping!$A:$B,2,FALSE)))</f>
        <v/>
      </c>
      <c r="H2952" s="62" t="str">
        <f>IF(A2952="","",IPMT(E2952,A2952,Duration*VLOOKUP(PaymentFrqcy,Mapping!$A:$B,2,FALSE),LoanAmount,,VLOOKUP(PaymentsDue,Mapping!$A:$B,2,FALSE)))</f>
        <v/>
      </c>
      <c r="I2952" s="58" t="str">
        <f t="shared" si="273"/>
        <v/>
      </c>
      <c r="J2952" s="12" t="str">
        <f t="shared" si="274"/>
        <v/>
      </c>
      <c r="K2952" s="78" t="str">
        <f t="shared" si="275"/>
        <v/>
      </c>
    </row>
    <row r="2953" spans="1:11" x14ac:dyDescent="0.2">
      <c r="A2953" s="12" t="str">
        <f>IFERROR(IF(A2952+1&lt;=Duration*VLOOKUP(PaymentFrqcy,Mapping!A:B,2,FALSE),A2952+1,""),"")</f>
        <v/>
      </c>
      <c r="B2953" s="58" t="str">
        <f t="shared" si="276"/>
        <v/>
      </c>
      <c r="C2953" s="59" t="str">
        <f t="shared" si="271"/>
        <v/>
      </c>
      <c r="D2953" s="60" t="str">
        <f t="shared" si="272"/>
        <v/>
      </c>
      <c r="E2953" s="61" t="str">
        <f>IF(A2953="","",InterestRate/VLOOKUP(PaymentFrqcy,Mapping!$A:$B,2,FALSE))</f>
        <v/>
      </c>
      <c r="F2953" s="62" t="str">
        <f>IF(A2953="","",PMT(E2953,Duration*VLOOKUP(PaymentFrqcy,Mapping!A:B,2,FALSE),LoanAmount,,VLOOKUP(PaymentsDue,Mapping!$A:$B,2,FALSE)))</f>
        <v/>
      </c>
      <c r="G2953" s="62" t="str">
        <f>IF(A2953="","",PPMT(E2953,A2953,Duration*VLOOKUP(PaymentFrqcy,Mapping!A:B,2,FALSE),LoanAmount,,VLOOKUP(PaymentsDue,Mapping!$A:$B,2,FALSE)))</f>
        <v/>
      </c>
      <c r="H2953" s="62" t="str">
        <f>IF(A2953="","",IPMT(E2953,A2953,Duration*VLOOKUP(PaymentFrqcy,Mapping!$A:$B,2,FALSE),LoanAmount,,VLOOKUP(PaymentsDue,Mapping!$A:$B,2,FALSE)))</f>
        <v/>
      </c>
      <c r="I2953" s="58" t="str">
        <f t="shared" si="273"/>
        <v/>
      </c>
      <c r="J2953" s="12" t="str">
        <f t="shared" si="274"/>
        <v/>
      </c>
      <c r="K2953" s="78" t="str">
        <f t="shared" si="275"/>
        <v/>
      </c>
    </row>
    <row r="2954" spans="1:11" x14ac:dyDescent="0.2">
      <c r="A2954" s="12" t="str">
        <f>IFERROR(IF(A2953+1&lt;=Duration*VLOOKUP(PaymentFrqcy,Mapping!A:B,2,FALSE),A2953+1,""),"")</f>
        <v/>
      </c>
      <c r="B2954" s="58" t="str">
        <f t="shared" si="276"/>
        <v/>
      </c>
      <c r="C2954" s="59" t="str">
        <f t="shared" si="271"/>
        <v/>
      </c>
      <c r="D2954" s="60" t="str">
        <f t="shared" si="272"/>
        <v/>
      </c>
      <c r="E2954" s="61" t="str">
        <f>IF(A2954="","",InterestRate/VLOOKUP(PaymentFrqcy,Mapping!$A:$B,2,FALSE))</f>
        <v/>
      </c>
      <c r="F2954" s="62" t="str">
        <f>IF(A2954="","",PMT(E2954,Duration*VLOOKUP(PaymentFrqcy,Mapping!A:B,2,FALSE),LoanAmount,,VLOOKUP(PaymentsDue,Mapping!$A:$B,2,FALSE)))</f>
        <v/>
      </c>
      <c r="G2954" s="62" t="str">
        <f>IF(A2954="","",PPMT(E2954,A2954,Duration*VLOOKUP(PaymentFrqcy,Mapping!A:B,2,FALSE),LoanAmount,,VLOOKUP(PaymentsDue,Mapping!$A:$B,2,FALSE)))</f>
        <v/>
      </c>
      <c r="H2954" s="62" t="str">
        <f>IF(A2954="","",IPMT(E2954,A2954,Duration*VLOOKUP(PaymentFrqcy,Mapping!$A:$B,2,FALSE),LoanAmount,,VLOOKUP(PaymentsDue,Mapping!$A:$B,2,FALSE)))</f>
        <v/>
      </c>
      <c r="I2954" s="58" t="str">
        <f t="shared" si="273"/>
        <v/>
      </c>
      <c r="J2954" s="12" t="str">
        <f t="shared" si="274"/>
        <v/>
      </c>
      <c r="K2954" s="78" t="str">
        <f t="shared" si="275"/>
        <v/>
      </c>
    </row>
    <row r="2955" spans="1:11" x14ac:dyDescent="0.2">
      <c r="A2955" s="12" t="str">
        <f>IFERROR(IF(A2954+1&lt;=Duration*VLOOKUP(PaymentFrqcy,Mapping!A:B,2,FALSE),A2954+1,""),"")</f>
        <v/>
      </c>
      <c r="B2955" s="58" t="str">
        <f t="shared" si="276"/>
        <v/>
      </c>
      <c r="C2955" s="59" t="str">
        <f t="shared" si="271"/>
        <v/>
      </c>
      <c r="D2955" s="60" t="str">
        <f t="shared" si="272"/>
        <v/>
      </c>
      <c r="E2955" s="61" t="str">
        <f>IF(A2955="","",InterestRate/VLOOKUP(PaymentFrqcy,Mapping!$A:$B,2,FALSE))</f>
        <v/>
      </c>
      <c r="F2955" s="62" t="str">
        <f>IF(A2955="","",PMT(E2955,Duration*VLOOKUP(PaymentFrqcy,Mapping!A:B,2,FALSE),LoanAmount,,VLOOKUP(PaymentsDue,Mapping!$A:$B,2,FALSE)))</f>
        <v/>
      </c>
      <c r="G2955" s="62" t="str">
        <f>IF(A2955="","",PPMT(E2955,A2955,Duration*VLOOKUP(PaymentFrqcy,Mapping!A:B,2,FALSE),LoanAmount,,VLOOKUP(PaymentsDue,Mapping!$A:$B,2,FALSE)))</f>
        <v/>
      </c>
      <c r="H2955" s="62" t="str">
        <f>IF(A2955="","",IPMT(E2955,A2955,Duration*VLOOKUP(PaymentFrqcy,Mapping!$A:$B,2,FALSE),LoanAmount,,VLOOKUP(PaymentsDue,Mapping!$A:$B,2,FALSE)))</f>
        <v/>
      </c>
      <c r="I2955" s="58" t="str">
        <f t="shared" si="273"/>
        <v/>
      </c>
      <c r="J2955" s="12" t="str">
        <f t="shared" si="274"/>
        <v/>
      </c>
      <c r="K2955" s="78" t="str">
        <f t="shared" si="275"/>
        <v/>
      </c>
    </row>
    <row r="2956" spans="1:11" x14ac:dyDescent="0.2">
      <c r="A2956" s="12" t="str">
        <f>IFERROR(IF(A2955+1&lt;=Duration*VLOOKUP(PaymentFrqcy,Mapping!A:B,2,FALSE),A2955+1,""),"")</f>
        <v/>
      </c>
      <c r="B2956" s="58" t="str">
        <f t="shared" si="276"/>
        <v/>
      </c>
      <c r="C2956" s="59" t="str">
        <f t="shared" si="271"/>
        <v/>
      </c>
      <c r="D2956" s="60" t="str">
        <f t="shared" si="272"/>
        <v/>
      </c>
      <c r="E2956" s="61" t="str">
        <f>IF(A2956="","",InterestRate/VLOOKUP(PaymentFrqcy,Mapping!$A:$B,2,FALSE))</f>
        <v/>
      </c>
      <c r="F2956" s="62" t="str">
        <f>IF(A2956="","",PMT(E2956,Duration*VLOOKUP(PaymentFrqcy,Mapping!A:B,2,FALSE),LoanAmount,,VLOOKUP(PaymentsDue,Mapping!$A:$B,2,FALSE)))</f>
        <v/>
      </c>
      <c r="G2956" s="62" t="str">
        <f>IF(A2956="","",PPMT(E2956,A2956,Duration*VLOOKUP(PaymentFrqcy,Mapping!A:B,2,FALSE),LoanAmount,,VLOOKUP(PaymentsDue,Mapping!$A:$B,2,FALSE)))</f>
        <v/>
      </c>
      <c r="H2956" s="62" t="str">
        <f>IF(A2956="","",IPMT(E2956,A2956,Duration*VLOOKUP(PaymentFrqcy,Mapping!$A:$B,2,FALSE),LoanAmount,,VLOOKUP(PaymentsDue,Mapping!$A:$B,2,FALSE)))</f>
        <v/>
      </c>
      <c r="I2956" s="58" t="str">
        <f t="shared" si="273"/>
        <v/>
      </c>
      <c r="J2956" s="12" t="str">
        <f t="shared" si="274"/>
        <v/>
      </c>
      <c r="K2956" s="78" t="str">
        <f t="shared" si="275"/>
        <v/>
      </c>
    </row>
    <row r="2957" spans="1:11" x14ac:dyDescent="0.2">
      <c r="A2957" s="12" t="str">
        <f>IFERROR(IF(A2956+1&lt;=Duration*VLOOKUP(PaymentFrqcy,Mapping!A:B,2,FALSE),A2956+1,""),"")</f>
        <v/>
      </c>
      <c r="B2957" s="58" t="str">
        <f t="shared" si="276"/>
        <v/>
      </c>
      <c r="C2957" s="59" t="str">
        <f t="shared" si="271"/>
        <v/>
      </c>
      <c r="D2957" s="60" t="str">
        <f t="shared" si="272"/>
        <v/>
      </c>
      <c r="E2957" s="61" t="str">
        <f>IF(A2957="","",InterestRate/VLOOKUP(PaymentFrqcy,Mapping!$A:$B,2,FALSE))</f>
        <v/>
      </c>
      <c r="F2957" s="62" t="str">
        <f>IF(A2957="","",PMT(E2957,Duration*VLOOKUP(PaymentFrqcy,Mapping!A:B,2,FALSE),LoanAmount,,VLOOKUP(PaymentsDue,Mapping!$A:$B,2,FALSE)))</f>
        <v/>
      </c>
      <c r="G2957" s="62" t="str">
        <f>IF(A2957="","",PPMT(E2957,A2957,Duration*VLOOKUP(PaymentFrqcy,Mapping!A:B,2,FALSE),LoanAmount,,VLOOKUP(PaymentsDue,Mapping!$A:$B,2,FALSE)))</f>
        <v/>
      </c>
      <c r="H2957" s="62" t="str">
        <f>IF(A2957="","",IPMT(E2957,A2957,Duration*VLOOKUP(PaymentFrqcy,Mapping!$A:$B,2,FALSE),LoanAmount,,VLOOKUP(PaymentsDue,Mapping!$A:$B,2,FALSE)))</f>
        <v/>
      </c>
      <c r="I2957" s="58" t="str">
        <f t="shared" si="273"/>
        <v/>
      </c>
      <c r="J2957" s="12" t="str">
        <f t="shared" si="274"/>
        <v/>
      </c>
      <c r="K2957" s="78" t="str">
        <f t="shared" si="275"/>
        <v/>
      </c>
    </row>
    <row r="2958" spans="1:11" x14ac:dyDescent="0.2">
      <c r="A2958" s="12" t="str">
        <f>IFERROR(IF(A2957+1&lt;=Duration*VLOOKUP(PaymentFrqcy,Mapping!A:B,2,FALSE),A2957+1,""),"")</f>
        <v/>
      </c>
      <c r="B2958" s="58" t="str">
        <f t="shared" si="276"/>
        <v/>
      </c>
      <c r="C2958" s="59" t="str">
        <f t="shared" si="271"/>
        <v/>
      </c>
      <c r="D2958" s="60" t="str">
        <f t="shared" si="272"/>
        <v/>
      </c>
      <c r="E2958" s="61" t="str">
        <f>IF(A2958="","",InterestRate/VLOOKUP(PaymentFrqcy,Mapping!$A:$B,2,FALSE))</f>
        <v/>
      </c>
      <c r="F2958" s="62" t="str">
        <f>IF(A2958="","",PMT(E2958,Duration*VLOOKUP(PaymentFrqcy,Mapping!A:B,2,FALSE),LoanAmount,,VLOOKUP(PaymentsDue,Mapping!$A:$B,2,FALSE)))</f>
        <v/>
      </c>
      <c r="G2958" s="62" t="str">
        <f>IF(A2958="","",PPMT(E2958,A2958,Duration*VLOOKUP(PaymentFrqcy,Mapping!A:B,2,FALSE),LoanAmount,,VLOOKUP(PaymentsDue,Mapping!$A:$B,2,FALSE)))</f>
        <v/>
      </c>
      <c r="H2958" s="62" t="str">
        <f>IF(A2958="","",IPMT(E2958,A2958,Duration*VLOOKUP(PaymentFrqcy,Mapping!$A:$B,2,FALSE),LoanAmount,,VLOOKUP(PaymentsDue,Mapping!$A:$B,2,FALSE)))</f>
        <v/>
      </c>
      <c r="I2958" s="58" t="str">
        <f t="shared" si="273"/>
        <v/>
      </c>
      <c r="J2958" s="12" t="str">
        <f t="shared" si="274"/>
        <v/>
      </c>
      <c r="K2958" s="78" t="str">
        <f t="shared" si="275"/>
        <v/>
      </c>
    </row>
    <row r="2959" spans="1:11" x14ac:dyDescent="0.2">
      <c r="A2959" s="12" t="str">
        <f>IFERROR(IF(A2958+1&lt;=Duration*VLOOKUP(PaymentFrqcy,Mapping!A:B,2,FALSE),A2958+1,""),"")</f>
        <v/>
      </c>
      <c r="B2959" s="58" t="str">
        <f t="shared" si="276"/>
        <v/>
      </c>
      <c r="C2959" s="59" t="str">
        <f t="shared" si="271"/>
        <v/>
      </c>
      <c r="D2959" s="60" t="str">
        <f t="shared" si="272"/>
        <v/>
      </c>
      <c r="E2959" s="61" t="str">
        <f>IF(A2959="","",InterestRate/VLOOKUP(PaymentFrqcy,Mapping!$A:$B,2,FALSE))</f>
        <v/>
      </c>
      <c r="F2959" s="62" t="str">
        <f>IF(A2959="","",PMT(E2959,Duration*VLOOKUP(PaymentFrqcy,Mapping!A:B,2,FALSE),LoanAmount,,VLOOKUP(PaymentsDue,Mapping!$A:$B,2,FALSE)))</f>
        <v/>
      </c>
      <c r="G2959" s="62" t="str">
        <f>IF(A2959="","",PPMT(E2959,A2959,Duration*VLOOKUP(PaymentFrqcy,Mapping!A:B,2,FALSE),LoanAmount,,VLOOKUP(PaymentsDue,Mapping!$A:$B,2,FALSE)))</f>
        <v/>
      </c>
      <c r="H2959" s="62" t="str">
        <f>IF(A2959="","",IPMT(E2959,A2959,Duration*VLOOKUP(PaymentFrqcy,Mapping!$A:$B,2,FALSE),LoanAmount,,VLOOKUP(PaymentsDue,Mapping!$A:$B,2,FALSE)))</f>
        <v/>
      </c>
      <c r="I2959" s="58" t="str">
        <f t="shared" si="273"/>
        <v/>
      </c>
      <c r="J2959" s="12" t="str">
        <f t="shared" si="274"/>
        <v/>
      </c>
      <c r="K2959" s="78" t="str">
        <f t="shared" si="275"/>
        <v/>
      </c>
    </row>
    <row r="2960" spans="1:11" x14ac:dyDescent="0.2">
      <c r="A2960" s="12" t="str">
        <f>IFERROR(IF(A2959+1&lt;=Duration*VLOOKUP(PaymentFrqcy,Mapping!A:B,2,FALSE),A2959+1,""),"")</f>
        <v/>
      </c>
      <c r="B2960" s="58" t="str">
        <f t="shared" si="276"/>
        <v/>
      </c>
      <c r="C2960" s="59" t="str">
        <f t="shared" si="271"/>
        <v/>
      </c>
      <c r="D2960" s="60" t="str">
        <f t="shared" si="272"/>
        <v/>
      </c>
      <c r="E2960" s="61" t="str">
        <f>IF(A2960="","",InterestRate/VLOOKUP(PaymentFrqcy,Mapping!$A:$B,2,FALSE))</f>
        <v/>
      </c>
      <c r="F2960" s="62" t="str">
        <f>IF(A2960="","",PMT(E2960,Duration*VLOOKUP(PaymentFrqcy,Mapping!A:B,2,FALSE),LoanAmount,,VLOOKUP(PaymentsDue,Mapping!$A:$B,2,FALSE)))</f>
        <v/>
      </c>
      <c r="G2960" s="62" t="str">
        <f>IF(A2960="","",PPMT(E2960,A2960,Duration*VLOOKUP(PaymentFrqcy,Mapping!A:B,2,FALSE),LoanAmount,,VLOOKUP(PaymentsDue,Mapping!$A:$B,2,FALSE)))</f>
        <v/>
      </c>
      <c r="H2960" s="62" t="str">
        <f>IF(A2960="","",IPMT(E2960,A2960,Duration*VLOOKUP(PaymentFrqcy,Mapping!$A:$B,2,FALSE),LoanAmount,,VLOOKUP(PaymentsDue,Mapping!$A:$B,2,FALSE)))</f>
        <v/>
      </c>
      <c r="I2960" s="58" t="str">
        <f t="shared" si="273"/>
        <v/>
      </c>
      <c r="J2960" s="12" t="str">
        <f t="shared" si="274"/>
        <v/>
      </c>
      <c r="K2960" s="78" t="str">
        <f t="shared" si="275"/>
        <v/>
      </c>
    </row>
    <row r="2961" spans="1:11" x14ac:dyDescent="0.2">
      <c r="A2961" s="12" t="str">
        <f>IFERROR(IF(A2960+1&lt;=Duration*VLOOKUP(PaymentFrqcy,Mapping!A:B,2,FALSE),A2960+1,""),"")</f>
        <v/>
      </c>
      <c r="B2961" s="58" t="str">
        <f t="shared" si="276"/>
        <v/>
      </c>
      <c r="C2961" s="59" t="str">
        <f t="shared" si="271"/>
        <v/>
      </c>
      <c r="D2961" s="60" t="str">
        <f t="shared" si="272"/>
        <v/>
      </c>
      <c r="E2961" s="61" t="str">
        <f>IF(A2961="","",InterestRate/VLOOKUP(PaymentFrqcy,Mapping!$A:$B,2,FALSE))</f>
        <v/>
      </c>
      <c r="F2961" s="62" t="str">
        <f>IF(A2961="","",PMT(E2961,Duration*VLOOKUP(PaymentFrqcy,Mapping!A:B,2,FALSE),LoanAmount,,VLOOKUP(PaymentsDue,Mapping!$A:$B,2,FALSE)))</f>
        <v/>
      </c>
      <c r="G2961" s="62" t="str">
        <f>IF(A2961="","",PPMT(E2961,A2961,Duration*VLOOKUP(PaymentFrqcy,Mapping!A:B,2,FALSE),LoanAmount,,VLOOKUP(PaymentsDue,Mapping!$A:$B,2,FALSE)))</f>
        <v/>
      </c>
      <c r="H2961" s="62" t="str">
        <f>IF(A2961="","",IPMT(E2961,A2961,Duration*VLOOKUP(PaymentFrqcy,Mapping!$A:$B,2,FALSE),LoanAmount,,VLOOKUP(PaymentsDue,Mapping!$A:$B,2,FALSE)))</f>
        <v/>
      </c>
      <c r="I2961" s="58" t="str">
        <f t="shared" si="273"/>
        <v/>
      </c>
      <c r="J2961" s="12" t="str">
        <f t="shared" si="274"/>
        <v/>
      </c>
      <c r="K2961" s="78" t="str">
        <f t="shared" si="275"/>
        <v/>
      </c>
    </row>
    <row r="2962" spans="1:11" x14ac:dyDescent="0.2">
      <c r="A2962" s="12" t="str">
        <f>IFERROR(IF(A2961+1&lt;=Duration*VLOOKUP(PaymentFrqcy,Mapping!A:B,2,FALSE),A2961+1,""),"")</f>
        <v/>
      </c>
      <c r="B2962" s="58" t="str">
        <f t="shared" si="276"/>
        <v/>
      </c>
      <c r="C2962" s="59" t="str">
        <f t="shared" si="271"/>
        <v/>
      </c>
      <c r="D2962" s="60" t="str">
        <f t="shared" si="272"/>
        <v/>
      </c>
      <c r="E2962" s="61" t="str">
        <f>IF(A2962="","",InterestRate/VLOOKUP(PaymentFrqcy,Mapping!$A:$B,2,FALSE))</f>
        <v/>
      </c>
      <c r="F2962" s="62" t="str">
        <f>IF(A2962="","",PMT(E2962,Duration*VLOOKUP(PaymentFrqcy,Mapping!A:B,2,FALSE),LoanAmount,,VLOOKUP(PaymentsDue,Mapping!$A:$B,2,FALSE)))</f>
        <v/>
      </c>
      <c r="G2962" s="62" t="str">
        <f>IF(A2962="","",PPMT(E2962,A2962,Duration*VLOOKUP(PaymentFrqcy,Mapping!A:B,2,FALSE),LoanAmount,,VLOOKUP(PaymentsDue,Mapping!$A:$B,2,FALSE)))</f>
        <v/>
      </c>
      <c r="H2962" s="62" t="str">
        <f>IF(A2962="","",IPMT(E2962,A2962,Duration*VLOOKUP(PaymentFrqcy,Mapping!$A:$B,2,FALSE),LoanAmount,,VLOOKUP(PaymentsDue,Mapping!$A:$B,2,FALSE)))</f>
        <v/>
      </c>
      <c r="I2962" s="58" t="str">
        <f t="shared" si="273"/>
        <v/>
      </c>
      <c r="J2962" s="12" t="str">
        <f t="shared" si="274"/>
        <v/>
      </c>
      <c r="K2962" s="78" t="str">
        <f t="shared" si="275"/>
        <v/>
      </c>
    </row>
    <row r="2963" spans="1:11" x14ac:dyDescent="0.2">
      <c r="A2963" s="12" t="str">
        <f>IFERROR(IF(A2962+1&lt;=Duration*VLOOKUP(PaymentFrqcy,Mapping!A:B,2,FALSE),A2962+1,""),"")</f>
        <v/>
      </c>
      <c r="B2963" s="58" t="str">
        <f t="shared" si="276"/>
        <v/>
      </c>
      <c r="C2963" s="59" t="str">
        <f t="shared" si="271"/>
        <v/>
      </c>
      <c r="D2963" s="60" t="str">
        <f t="shared" si="272"/>
        <v/>
      </c>
      <c r="E2963" s="61" t="str">
        <f>IF(A2963="","",InterestRate/VLOOKUP(PaymentFrqcy,Mapping!$A:$B,2,FALSE))</f>
        <v/>
      </c>
      <c r="F2963" s="62" t="str">
        <f>IF(A2963="","",PMT(E2963,Duration*VLOOKUP(PaymentFrqcy,Mapping!A:B,2,FALSE),LoanAmount,,VLOOKUP(PaymentsDue,Mapping!$A:$B,2,FALSE)))</f>
        <v/>
      </c>
      <c r="G2963" s="62" t="str">
        <f>IF(A2963="","",PPMT(E2963,A2963,Duration*VLOOKUP(PaymentFrqcy,Mapping!A:B,2,FALSE),LoanAmount,,VLOOKUP(PaymentsDue,Mapping!$A:$B,2,FALSE)))</f>
        <v/>
      </c>
      <c r="H2963" s="62" t="str">
        <f>IF(A2963="","",IPMT(E2963,A2963,Duration*VLOOKUP(PaymentFrqcy,Mapping!$A:$B,2,FALSE),LoanAmount,,VLOOKUP(PaymentsDue,Mapping!$A:$B,2,FALSE)))</f>
        <v/>
      </c>
      <c r="I2963" s="58" t="str">
        <f t="shared" si="273"/>
        <v/>
      </c>
      <c r="J2963" s="12" t="str">
        <f t="shared" si="274"/>
        <v/>
      </c>
      <c r="K2963" s="78" t="str">
        <f t="shared" si="275"/>
        <v/>
      </c>
    </row>
    <row r="2964" spans="1:11" x14ac:dyDescent="0.2">
      <c r="A2964" s="12" t="str">
        <f>IFERROR(IF(A2963+1&lt;=Duration*VLOOKUP(PaymentFrqcy,Mapping!A:B,2,FALSE),A2963+1,""),"")</f>
        <v/>
      </c>
      <c r="B2964" s="58" t="str">
        <f t="shared" si="276"/>
        <v/>
      </c>
      <c r="C2964" s="59" t="str">
        <f t="shared" si="271"/>
        <v/>
      </c>
      <c r="D2964" s="60" t="str">
        <f t="shared" si="272"/>
        <v/>
      </c>
      <c r="E2964" s="61" t="str">
        <f>IF(A2964="","",InterestRate/VLOOKUP(PaymentFrqcy,Mapping!$A:$B,2,FALSE))</f>
        <v/>
      </c>
      <c r="F2964" s="62" t="str">
        <f>IF(A2964="","",PMT(E2964,Duration*VLOOKUP(PaymentFrqcy,Mapping!A:B,2,FALSE),LoanAmount,,VLOOKUP(PaymentsDue,Mapping!$A:$B,2,FALSE)))</f>
        <v/>
      </c>
      <c r="G2964" s="62" t="str">
        <f>IF(A2964="","",PPMT(E2964,A2964,Duration*VLOOKUP(PaymentFrqcy,Mapping!A:B,2,FALSE),LoanAmount,,VLOOKUP(PaymentsDue,Mapping!$A:$B,2,FALSE)))</f>
        <v/>
      </c>
      <c r="H2964" s="62" t="str">
        <f>IF(A2964="","",IPMT(E2964,A2964,Duration*VLOOKUP(PaymentFrqcy,Mapping!$A:$B,2,FALSE),LoanAmount,,VLOOKUP(PaymentsDue,Mapping!$A:$B,2,FALSE)))</f>
        <v/>
      </c>
      <c r="I2964" s="58" t="str">
        <f t="shared" si="273"/>
        <v/>
      </c>
      <c r="J2964" s="12" t="str">
        <f t="shared" si="274"/>
        <v/>
      </c>
      <c r="K2964" s="78" t="str">
        <f t="shared" si="275"/>
        <v/>
      </c>
    </row>
    <row r="2965" spans="1:11" x14ac:dyDescent="0.2">
      <c r="A2965" s="12" t="str">
        <f>IFERROR(IF(A2964+1&lt;=Duration*VLOOKUP(PaymentFrqcy,Mapping!A:B,2,FALSE),A2964+1,""),"")</f>
        <v/>
      </c>
      <c r="B2965" s="58" t="str">
        <f t="shared" si="276"/>
        <v/>
      </c>
      <c r="C2965" s="59" t="str">
        <f t="shared" si="271"/>
        <v/>
      </c>
      <c r="D2965" s="60" t="str">
        <f t="shared" si="272"/>
        <v/>
      </c>
      <c r="E2965" s="61" t="str">
        <f>IF(A2965="","",InterestRate/VLOOKUP(PaymentFrqcy,Mapping!$A:$B,2,FALSE))</f>
        <v/>
      </c>
      <c r="F2965" s="62" t="str">
        <f>IF(A2965="","",PMT(E2965,Duration*VLOOKUP(PaymentFrqcy,Mapping!A:B,2,FALSE),LoanAmount,,VLOOKUP(PaymentsDue,Mapping!$A:$B,2,FALSE)))</f>
        <v/>
      </c>
      <c r="G2965" s="62" t="str">
        <f>IF(A2965="","",PPMT(E2965,A2965,Duration*VLOOKUP(PaymentFrqcy,Mapping!A:B,2,FALSE),LoanAmount,,VLOOKUP(PaymentsDue,Mapping!$A:$B,2,FALSE)))</f>
        <v/>
      </c>
      <c r="H2965" s="62" t="str">
        <f>IF(A2965="","",IPMT(E2965,A2965,Duration*VLOOKUP(PaymentFrqcy,Mapping!$A:$B,2,FALSE),LoanAmount,,VLOOKUP(PaymentsDue,Mapping!$A:$B,2,FALSE)))</f>
        <v/>
      </c>
      <c r="I2965" s="58" t="str">
        <f t="shared" si="273"/>
        <v/>
      </c>
      <c r="J2965" s="12" t="str">
        <f t="shared" si="274"/>
        <v/>
      </c>
      <c r="K2965" s="78" t="str">
        <f t="shared" si="275"/>
        <v/>
      </c>
    </row>
    <row r="2966" spans="1:11" x14ac:dyDescent="0.2">
      <c r="A2966" s="12" t="str">
        <f>IFERROR(IF(A2965+1&lt;=Duration*VLOOKUP(PaymentFrqcy,Mapping!A:B,2,FALSE),A2965+1,""),"")</f>
        <v/>
      </c>
      <c r="B2966" s="58" t="str">
        <f t="shared" si="276"/>
        <v/>
      </c>
      <c r="C2966" s="59" t="str">
        <f t="shared" si="271"/>
        <v/>
      </c>
      <c r="D2966" s="60" t="str">
        <f t="shared" si="272"/>
        <v/>
      </c>
      <c r="E2966" s="61" t="str">
        <f>IF(A2966="","",InterestRate/VLOOKUP(PaymentFrqcy,Mapping!$A:$B,2,FALSE))</f>
        <v/>
      </c>
      <c r="F2966" s="62" t="str">
        <f>IF(A2966="","",PMT(E2966,Duration*VLOOKUP(PaymentFrqcy,Mapping!A:B,2,FALSE),LoanAmount,,VLOOKUP(PaymentsDue,Mapping!$A:$B,2,FALSE)))</f>
        <v/>
      </c>
      <c r="G2966" s="62" t="str">
        <f>IF(A2966="","",PPMT(E2966,A2966,Duration*VLOOKUP(PaymentFrqcy,Mapping!A:B,2,FALSE),LoanAmount,,VLOOKUP(PaymentsDue,Mapping!$A:$B,2,FALSE)))</f>
        <v/>
      </c>
      <c r="H2966" s="62" t="str">
        <f>IF(A2966="","",IPMT(E2966,A2966,Duration*VLOOKUP(PaymentFrqcy,Mapping!$A:$B,2,FALSE),LoanAmount,,VLOOKUP(PaymentsDue,Mapping!$A:$B,2,FALSE)))</f>
        <v/>
      </c>
      <c r="I2966" s="58" t="str">
        <f t="shared" si="273"/>
        <v/>
      </c>
      <c r="J2966" s="12" t="str">
        <f t="shared" si="274"/>
        <v/>
      </c>
      <c r="K2966" s="78" t="str">
        <f t="shared" si="275"/>
        <v/>
      </c>
    </row>
    <row r="2967" spans="1:11" x14ac:dyDescent="0.2">
      <c r="A2967" s="12" t="str">
        <f>IFERROR(IF(A2966+1&lt;=Duration*VLOOKUP(PaymentFrqcy,Mapping!A:B,2,FALSE),A2966+1,""),"")</f>
        <v/>
      </c>
      <c r="B2967" s="58" t="str">
        <f t="shared" si="276"/>
        <v/>
      </c>
      <c r="C2967" s="59" t="str">
        <f t="shared" si="271"/>
        <v/>
      </c>
      <c r="D2967" s="60" t="str">
        <f t="shared" si="272"/>
        <v/>
      </c>
      <c r="E2967" s="61" t="str">
        <f>IF(A2967="","",InterestRate/VLOOKUP(PaymentFrqcy,Mapping!$A:$B,2,FALSE))</f>
        <v/>
      </c>
      <c r="F2967" s="62" t="str">
        <f>IF(A2967="","",PMT(E2967,Duration*VLOOKUP(PaymentFrqcy,Mapping!A:B,2,FALSE),LoanAmount,,VLOOKUP(PaymentsDue,Mapping!$A:$B,2,FALSE)))</f>
        <v/>
      </c>
      <c r="G2967" s="62" t="str">
        <f>IF(A2967="","",PPMT(E2967,A2967,Duration*VLOOKUP(PaymentFrqcy,Mapping!A:B,2,FALSE),LoanAmount,,VLOOKUP(PaymentsDue,Mapping!$A:$B,2,FALSE)))</f>
        <v/>
      </c>
      <c r="H2967" s="62" t="str">
        <f>IF(A2967="","",IPMT(E2967,A2967,Duration*VLOOKUP(PaymentFrqcy,Mapping!$A:$B,2,FALSE),LoanAmount,,VLOOKUP(PaymentsDue,Mapping!$A:$B,2,FALSE)))</f>
        <v/>
      </c>
      <c r="I2967" s="58" t="str">
        <f t="shared" si="273"/>
        <v/>
      </c>
      <c r="J2967" s="12" t="str">
        <f t="shared" si="274"/>
        <v/>
      </c>
      <c r="K2967" s="78" t="str">
        <f t="shared" si="275"/>
        <v/>
      </c>
    </row>
    <row r="2968" spans="1:11" x14ac:dyDescent="0.2">
      <c r="A2968" s="12" t="str">
        <f>IFERROR(IF(A2967+1&lt;=Duration*VLOOKUP(PaymentFrqcy,Mapping!A:B,2,FALSE),A2967+1,""),"")</f>
        <v/>
      </c>
      <c r="B2968" s="58" t="str">
        <f t="shared" si="276"/>
        <v/>
      </c>
      <c r="C2968" s="59" t="str">
        <f t="shared" si="271"/>
        <v/>
      </c>
      <c r="D2968" s="60" t="str">
        <f t="shared" si="272"/>
        <v/>
      </c>
      <c r="E2968" s="61" t="str">
        <f>IF(A2968="","",InterestRate/VLOOKUP(PaymentFrqcy,Mapping!$A:$B,2,FALSE))</f>
        <v/>
      </c>
      <c r="F2968" s="62" t="str">
        <f>IF(A2968="","",PMT(E2968,Duration*VLOOKUP(PaymentFrqcy,Mapping!A:B,2,FALSE),LoanAmount,,VLOOKUP(PaymentsDue,Mapping!$A:$B,2,FALSE)))</f>
        <v/>
      </c>
      <c r="G2968" s="62" t="str">
        <f>IF(A2968="","",PPMT(E2968,A2968,Duration*VLOOKUP(PaymentFrqcy,Mapping!A:B,2,FALSE),LoanAmount,,VLOOKUP(PaymentsDue,Mapping!$A:$B,2,FALSE)))</f>
        <v/>
      </c>
      <c r="H2968" s="62" t="str">
        <f>IF(A2968="","",IPMT(E2968,A2968,Duration*VLOOKUP(PaymentFrqcy,Mapping!$A:$B,2,FALSE),LoanAmount,,VLOOKUP(PaymentsDue,Mapping!$A:$B,2,FALSE)))</f>
        <v/>
      </c>
      <c r="I2968" s="58" t="str">
        <f t="shared" si="273"/>
        <v/>
      </c>
      <c r="J2968" s="12" t="str">
        <f t="shared" si="274"/>
        <v/>
      </c>
      <c r="K2968" s="78" t="str">
        <f t="shared" si="275"/>
        <v/>
      </c>
    </row>
    <row r="2969" spans="1:11" x14ac:dyDescent="0.2">
      <c r="A2969" s="12" t="str">
        <f>IFERROR(IF(A2968+1&lt;=Duration*VLOOKUP(PaymentFrqcy,Mapping!A:B,2,FALSE),A2968+1,""),"")</f>
        <v/>
      </c>
      <c r="B2969" s="58" t="str">
        <f t="shared" si="276"/>
        <v/>
      </c>
      <c r="C2969" s="59" t="str">
        <f t="shared" si="271"/>
        <v/>
      </c>
      <c r="D2969" s="60" t="str">
        <f t="shared" si="272"/>
        <v/>
      </c>
      <c r="E2969" s="61" t="str">
        <f>IF(A2969="","",InterestRate/VLOOKUP(PaymentFrqcy,Mapping!$A:$B,2,FALSE))</f>
        <v/>
      </c>
      <c r="F2969" s="62" t="str">
        <f>IF(A2969="","",PMT(E2969,Duration*VLOOKUP(PaymentFrqcy,Mapping!A:B,2,FALSE),LoanAmount,,VLOOKUP(PaymentsDue,Mapping!$A:$B,2,FALSE)))</f>
        <v/>
      </c>
      <c r="G2969" s="62" t="str">
        <f>IF(A2969="","",PPMT(E2969,A2969,Duration*VLOOKUP(PaymentFrqcy,Mapping!A:B,2,FALSE),LoanAmount,,VLOOKUP(PaymentsDue,Mapping!$A:$B,2,FALSE)))</f>
        <v/>
      </c>
      <c r="H2969" s="62" t="str">
        <f>IF(A2969="","",IPMT(E2969,A2969,Duration*VLOOKUP(PaymentFrqcy,Mapping!$A:$B,2,FALSE),LoanAmount,,VLOOKUP(PaymentsDue,Mapping!$A:$B,2,FALSE)))</f>
        <v/>
      </c>
      <c r="I2969" s="58" t="str">
        <f t="shared" si="273"/>
        <v/>
      </c>
      <c r="J2969" s="12" t="str">
        <f t="shared" si="274"/>
        <v/>
      </c>
      <c r="K2969" s="78" t="str">
        <f t="shared" si="275"/>
        <v/>
      </c>
    </row>
    <row r="2970" spans="1:11" x14ac:dyDescent="0.2">
      <c r="A2970" s="12" t="str">
        <f>IFERROR(IF(A2969+1&lt;=Duration*VLOOKUP(PaymentFrqcy,Mapping!A:B,2,FALSE),A2969+1,""),"")</f>
        <v/>
      </c>
      <c r="B2970" s="58" t="str">
        <f t="shared" si="276"/>
        <v/>
      </c>
      <c r="C2970" s="59" t="str">
        <f t="shared" si="271"/>
        <v/>
      </c>
      <c r="D2970" s="60" t="str">
        <f t="shared" si="272"/>
        <v/>
      </c>
      <c r="E2970" s="61" t="str">
        <f>IF(A2970="","",InterestRate/VLOOKUP(PaymentFrqcy,Mapping!$A:$B,2,FALSE))</f>
        <v/>
      </c>
      <c r="F2970" s="62" t="str">
        <f>IF(A2970="","",PMT(E2970,Duration*VLOOKUP(PaymentFrqcy,Mapping!A:B,2,FALSE),LoanAmount,,VLOOKUP(PaymentsDue,Mapping!$A:$B,2,FALSE)))</f>
        <v/>
      </c>
      <c r="G2970" s="62" t="str">
        <f>IF(A2970="","",PPMT(E2970,A2970,Duration*VLOOKUP(PaymentFrqcy,Mapping!A:B,2,FALSE),LoanAmount,,VLOOKUP(PaymentsDue,Mapping!$A:$B,2,FALSE)))</f>
        <v/>
      </c>
      <c r="H2970" s="62" t="str">
        <f>IF(A2970="","",IPMT(E2970,A2970,Duration*VLOOKUP(PaymentFrqcy,Mapping!$A:$B,2,FALSE),LoanAmount,,VLOOKUP(PaymentsDue,Mapping!$A:$B,2,FALSE)))</f>
        <v/>
      </c>
      <c r="I2970" s="58" t="str">
        <f t="shared" si="273"/>
        <v/>
      </c>
      <c r="J2970" s="12" t="str">
        <f t="shared" si="274"/>
        <v/>
      </c>
      <c r="K2970" s="78" t="str">
        <f t="shared" si="275"/>
        <v/>
      </c>
    </row>
    <row r="2971" spans="1:11" x14ac:dyDescent="0.2">
      <c r="A2971" s="12" t="str">
        <f>IFERROR(IF(A2970+1&lt;=Duration*VLOOKUP(PaymentFrqcy,Mapping!A:B,2,FALSE),A2970+1,""),"")</f>
        <v/>
      </c>
      <c r="B2971" s="58" t="str">
        <f t="shared" si="276"/>
        <v/>
      </c>
      <c r="C2971" s="59" t="str">
        <f t="shared" si="271"/>
        <v/>
      </c>
      <c r="D2971" s="60" t="str">
        <f t="shared" si="272"/>
        <v/>
      </c>
      <c r="E2971" s="61" t="str">
        <f>IF(A2971="","",InterestRate/VLOOKUP(PaymentFrqcy,Mapping!$A:$B,2,FALSE))</f>
        <v/>
      </c>
      <c r="F2971" s="62" t="str">
        <f>IF(A2971="","",PMT(E2971,Duration*VLOOKUP(PaymentFrqcy,Mapping!A:B,2,FALSE),LoanAmount,,VLOOKUP(PaymentsDue,Mapping!$A:$B,2,FALSE)))</f>
        <v/>
      </c>
      <c r="G2971" s="62" t="str">
        <f>IF(A2971="","",PPMT(E2971,A2971,Duration*VLOOKUP(PaymentFrqcy,Mapping!A:B,2,FALSE),LoanAmount,,VLOOKUP(PaymentsDue,Mapping!$A:$B,2,FALSE)))</f>
        <v/>
      </c>
      <c r="H2971" s="62" t="str">
        <f>IF(A2971="","",IPMT(E2971,A2971,Duration*VLOOKUP(PaymentFrqcy,Mapping!$A:$B,2,FALSE),LoanAmount,,VLOOKUP(PaymentsDue,Mapping!$A:$B,2,FALSE)))</f>
        <v/>
      </c>
      <c r="I2971" s="58" t="str">
        <f t="shared" si="273"/>
        <v/>
      </c>
      <c r="J2971" s="12" t="str">
        <f t="shared" si="274"/>
        <v/>
      </c>
      <c r="K2971" s="78" t="str">
        <f t="shared" si="275"/>
        <v/>
      </c>
    </row>
    <row r="2972" spans="1:11" x14ac:dyDescent="0.2">
      <c r="A2972" s="12" t="str">
        <f>IFERROR(IF(A2971+1&lt;=Duration*VLOOKUP(PaymentFrqcy,Mapping!A:B,2,FALSE),A2971+1,""),"")</f>
        <v/>
      </c>
      <c r="B2972" s="58" t="str">
        <f t="shared" si="276"/>
        <v/>
      </c>
      <c r="C2972" s="59" t="str">
        <f t="shared" si="271"/>
        <v/>
      </c>
      <c r="D2972" s="60" t="str">
        <f t="shared" si="272"/>
        <v/>
      </c>
      <c r="E2972" s="61" t="str">
        <f>IF(A2972="","",InterestRate/VLOOKUP(PaymentFrqcy,Mapping!$A:$B,2,FALSE))</f>
        <v/>
      </c>
      <c r="F2972" s="62" t="str">
        <f>IF(A2972="","",PMT(E2972,Duration*VLOOKUP(PaymentFrqcy,Mapping!A:B,2,FALSE),LoanAmount,,VLOOKUP(PaymentsDue,Mapping!$A:$B,2,FALSE)))</f>
        <v/>
      </c>
      <c r="G2972" s="62" t="str">
        <f>IF(A2972="","",PPMT(E2972,A2972,Duration*VLOOKUP(PaymentFrqcy,Mapping!A:B,2,FALSE),LoanAmount,,VLOOKUP(PaymentsDue,Mapping!$A:$B,2,FALSE)))</f>
        <v/>
      </c>
      <c r="H2972" s="62" t="str">
        <f>IF(A2972="","",IPMT(E2972,A2972,Duration*VLOOKUP(PaymentFrqcy,Mapping!$A:$B,2,FALSE),LoanAmount,,VLOOKUP(PaymentsDue,Mapping!$A:$B,2,FALSE)))</f>
        <v/>
      </c>
      <c r="I2972" s="58" t="str">
        <f t="shared" si="273"/>
        <v/>
      </c>
      <c r="J2972" s="12" t="str">
        <f t="shared" si="274"/>
        <v/>
      </c>
      <c r="K2972" s="78" t="str">
        <f t="shared" si="275"/>
        <v/>
      </c>
    </row>
    <row r="2973" spans="1:11" x14ac:dyDescent="0.2">
      <c r="A2973" s="12" t="str">
        <f>IFERROR(IF(A2972+1&lt;=Duration*VLOOKUP(PaymentFrqcy,Mapping!A:B,2,FALSE),A2972+1,""),"")</f>
        <v/>
      </c>
      <c r="B2973" s="58" t="str">
        <f t="shared" si="276"/>
        <v/>
      </c>
      <c r="C2973" s="59" t="str">
        <f t="shared" si="271"/>
        <v/>
      </c>
      <c r="D2973" s="60" t="str">
        <f t="shared" si="272"/>
        <v/>
      </c>
      <c r="E2973" s="61" t="str">
        <f>IF(A2973="","",InterestRate/VLOOKUP(PaymentFrqcy,Mapping!$A:$B,2,FALSE))</f>
        <v/>
      </c>
      <c r="F2973" s="62" t="str">
        <f>IF(A2973="","",PMT(E2973,Duration*VLOOKUP(PaymentFrqcy,Mapping!A:B,2,FALSE),LoanAmount,,VLOOKUP(PaymentsDue,Mapping!$A:$B,2,FALSE)))</f>
        <v/>
      </c>
      <c r="G2973" s="62" t="str">
        <f>IF(A2973="","",PPMT(E2973,A2973,Duration*VLOOKUP(PaymentFrqcy,Mapping!A:B,2,FALSE),LoanAmount,,VLOOKUP(PaymentsDue,Mapping!$A:$B,2,FALSE)))</f>
        <v/>
      </c>
      <c r="H2973" s="62" t="str">
        <f>IF(A2973="","",IPMT(E2973,A2973,Duration*VLOOKUP(PaymentFrqcy,Mapping!$A:$B,2,FALSE),LoanAmount,,VLOOKUP(PaymentsDue,Mapping!$A:$B,2,FALSE)))</f>
        <v/>
      </c>
      <c r="I2973" s="58" t="str">
        <f t="shared" si="273"/>
        <v/>
      </c>
      <c r="J2973" s="12" t="str">
        <f t="shared" si="274"/>
        <v/>
      </c>
      <c r="K2973" s="78" t="str">
        <f t="shared" si="275"/>
        <v/>
      </c>
    </row>
    <row r="2974" spans="1:11" x14ac:dyDescent="0.2">
      <c r="A2974" s="12" t="str">
        <f>IFERROR(IF(A2973+1&lt;=Duration*VLOOKUP(PaymentFrqcy,Mapping!A:B,2,FALSE),A2973+1,""),"")</f>
        <v/>
      </c>
      <c r="B2974" s="58" t="str">
        <f t="shared" si="276"/>
        <v/>
      </c>
      <c r="C2974" s="59" t="str">
        <f t="shared" si="271"/>
        <v/>
      </c>
      <c r="D2974" s="60" t="str">
        <f t="shared" si="272"/>
        <v/>
      </c>
      <c r="E2974" s="61" t="str">
        <f>IF(A2974="","",InterestRate/VLOOKUP(PaymentFrqcy,Mapping!$A:$B,2,FALSE))</f>
        <v/>
      </c>
      <c r="F2974" s="62" t="str">
        <f>IF(A2974="","",PMT(E2974,Duration*VLOOKUP(PaymentFrqcy,Mapping!A:B,2,FALSE),LoanAmount,,VLOOKUP(PaymentsDue,Mapping!$A:$B,2,FALSE)))</f>
        <v/>
      </c>
      <c r="G2974" s="62" t="str">
        <f>IF(A2974="","",PPMT(E2974,A2974,Duration*VLOOKUP(PaymentFrqcy,Mapping!A:B,2,FALSE),LoanAmount,,VLOOKUP(PaymentsDue,Mapping!$A:$B,2,FALSE)))</f>
        <v/>
      </c>
      <c r="H2974" s="62" t="str">
        <f>IF(A2974="","",IPMT(E2974,A2974,Duration*VLOOKUP(PaymentFrqcy,Mapping!$A:$B,2,FALSE),LoanAmount,,VLOOKUP(PaymentsDue,Mapping!$A:$B,2,FALSE)))</f>
        <v/>
      </c>
      <c r="I2974" s="58" t="str">
        <f t="shared" si="273"/>
        <v/>
      </c>
      <c r="J2974" s="12" t="str">
        <f t="shared" si="274"/>
        <v/>
      </c>
      <c r="K2974" s="78" t="str">
        <f t="shared" si="275"/>
        <v/>
      </c>
    </row>
    <row r="2975" spans="1:11" x14ac:dyDescent="0.2">
      <c r="A2975" s="12" t="str">
        <f>IFERROR(IF(A2974+1&lt;=Duration*VLOOKUP(PaymentFrqcy,Mapping!A:B,2,FALSE),A2974+1,""),"")</f>
        <v/>
      </c>
      <c r="B2975" s="58" t="str">
        <f t="shared" si="276"/>
        <v/>
      </c>
      <c r="C2975" s="59" t="str">
        <f t="shared" si="271"/>
        <v/>
      </c>
      <c r="D2975" s="60" t="str">
        <f t="shared" si="272"/>
        <v/>
      </c>
      <c r="E2975" s="61" t="str">
        <f>IF(A2975="","",InterestRate/VLOOKUP(PaymentFrqcy,Mapping!$A:$B,2,FALSE))</f>
        <v/>
      </c>
      <c r="F2975" s="62" t="str">
        <f>IF(A2975="","",PMT(E2975,Duration*VLOOKUP(PaymentFrqcy,Mapping!A:B,2,FALSE),LoanAmount,,VLOOKUP(PaymentsDue,Mapping!$A:$B,2,FALSE)))</f>
        <v/>
      </c>
      <c r="G2975" s="62" t="str">
        <f>IF(A2975="","",PPMT(E2975,A2975,Duration*VLOOKUP(PaymentFrqcy,Mapping!A:B,2,FALSE),LoanAmount,,VLOOKUP(PaymentsDue,Mapping!$A:$B,2,FALSE)))</f>
        <v/>
      </c>
      <c r="H2975" s="62" t="str">
        <f>IF(A2975="","",IPMT(E2975,A2975,Duration*VLOOKUP(PaymentFrqcy,Mapping!$A:$B,2,FALSE),LoanAmount,,VLOOKUP(PaymentsDue,Mapping!$A:$B,2,FALSE)))</f>
        <v/>
      </c>
      <c r="I2975" s="58" t="str">
        <f t="shared" si="273"/>
        <v/>
      </c>
      <c r="J2975" s="12" t="str">
        <f t="shared" si="274"/>
        <v/>
      </c>
      <c r="K2975" s="78" t="str">
        <f t="shared" si="275"/>
        <v/>
      </c>
    </row>
    <row r="2976" spans="1:11" x14ac:dyDescent="0.2">
      <c r="A2976" s="12" t="str">
        <f>IFERROR(IF(A2975+1&lt;=Duration*VLOOKUP(PaymentFrqcy,Mapping!A:B,2,FALSE),A2975+1,""),"")</f>
        <v/>
      </c>
      <c r="B2976" s="58" t="str">
        <f t="shared" si="276"/>
        <v/>
      </c>
      <c r="C2976" s="59" t="str">
        <f t="shared" si="271"/>
        <v/>
      </c>
      <c r="D2976" s="60" t="str">
        <f t="shared" si="272"/>
        <v/>
      </c>
      <c r="E2976" s="61" t="str">
        <f>IF(A2976="","",InterestRate/VLOOKUP(PaymentFrqcy,Mapping!$A:$B,2,FALSE))</f>
        <v/>
      </c>
      <c r="F2976" s="62" t="str">
        <f>IF(A2976="","",PMT(E2976,Duration*VLOOKUP(PaymentFrqcy,Mapping!A:B,2,FALSE),LoanAmount,,VLOOKUP(PaymentsDue,Mapping!$A:$B,2,FALSE)))</f>
        <v/>
      </c>
      <c r="G2976" s="62" t="str">
        <f>IF(A2976="","",PPMT(E2976,A2976,Duration*VLOOKUP(PaymentFrqcy,Mapping!A:B,2,FALSE),LoanAmount,,VLOOKUP(PaymentsDue,Mapping!$A:$B,2,FALSE)))</f>
        <v/>
      </c>
      <c r="H2976" s="62" t="str">
        <f>IF(A2976="","",IPMT(E2976,A2976,Duration*VLOOKUP(PaymentFrqcy,Mapping!$A:$B,2,FALSE),LoanAmount,,VLOOKUP(PaymentsDue,Mapping!$A:$B,2,FALSE)))</f>
        <v/>
      </c>
      <c r="I2976" s="58" t="str">
        <f t="shared" si="273"/>
        <v/>
      </c>
      <c r="J2976" s="12" t="str">
        <f t="shared" si="274"/>
        <v/>
      </c>
      <c r="K2976" s="78" t="str">
        <f t="shared" si="275"/>
        <v/>
      </c>
    </row>
    <row r="2977" spans="1:11" x14ac:dyDescent="0.2">
      <c r="A2977" s="12" t="str">
        <f>IFERROR(IF(A2976+1&lt;=Duration*VLOOKUP(PaymentFrqcy,Mapping!A:B,2,FALSE),A2976+1,""),"")</f>
        <v/>
      </c>
      <c r="B2977" s="58" t="str">
        <f t="shared" si="276"/>
        <v/>
      </c>
      <c r="C2977" s="59" t="str">
        <f t="shared" si="271"/>
        <v/>
      </c>
      <c r="D2977" s="60" t="str">
        <f t="shared" si="272"/>
        <v/>
      </c>
      <c r="E2977" s="61" t="str">
        <f>IF(A2977="","",InterestRate/VLOOKUP(PaymentFrqcy,Mapping!$A:$B,2,FALSE))</f>
        <v/>
      </c>
      <c r="F2977" s="62" t="str">
        <f>IF(A2977="","",PMT(E2977,Duration*VLOOKUP(PaymentFrqcy,Mapping!A:B,2,FALSE),LoanAmount,,VLOOKUP(PaymentsDue,Mapping!$A:$B,2,FALSE)))</f>
        <v/>
      </c>
      <c r="G2977" s="62" t="str">
        <f>IF(A2977="","",PPMT(E2977,A2977,Duration*VLOOKUP(PaymentFrqcy,Mapping!A:B,2,FALSE),LoanAmount,,VLOOKUP(PaymentsDue,Mapping!$A:$B,2,FALSE)))</f>
        <v/>
      </c>
      <c r="H2977" s="62" t="str">
        <f>IF(A2977="","",IPMT(E2977,A2977,Duration*VLOOKUP(PaymentFrqcy,Mapping!$A:$B,2,FALSE),LoanAmount,,VLOOKUP(PaymentsDue,Mapping!$A:$B,2,FALSE)))</f>
        <v/>
      </c>
      <c r="I2977" s="58" t="str">
        <f t="shared" si="273"/>
        <v/>
      </c>
      <c r="J2977" s="12" t="str">
        <f t="shared" si="274"/>
        <v/>
      </c>
      <c r="K2977" s="78" t="str">
        <f t="shared" si="275"/>
        <v/>
      </c>
    </row>
    <row r="2978" spans="1:11" x14ac:dyDescent="0.2">
      <c r="A2978" s="12" t="str">
        <f>IFERROR(IF(A2977+1&lt;=Duration*VLOOKUP(PaymentFrqcy,Mapping!A:B,2,FALSE),A2977+1,""),"")</f>
        <v/>
      </c>
      <c r="B2978" s="58" t="str">
        <f t="shared" si="276"/>
        <v/>
      </c>
      <c r="C2978" s="59" t="str">
        <f t="shared" si="271"/>
        <v/>
      </c>
      <c r="D2978" s="60" t="str">
        <f t="shared" si="272"/>
        <v/>
      </c>
      <c r="E2978" s="61" t="str">
        <f>IF(A2978="","",InterestRate/VLOOKUP(PaymentFrqcy,Mapping!$A:$B,2,FALSE))</f>
        <v/>
      </c>
      <c r="F2978" s="62" t="str">
        <f>IF(A2978="","",PMT(E2978,Duration*VLOOKUP(PaymentFrqcy,Mapping!A:B,2,FALSE),LoanAmount,,VLOOKUP(PaymentsDue,Mapping!$A:$B,2,FALSE)))</f>
        <v/>
      </c>
      <c r="G2978" s="62" t="str">
        <f>IF(A2978="","",PPMT(E2978,A2978,Duration*VLOOKUP(PaymentFrqcy,Mapping!A:B,2,FALSE),LoanAmount,,VLOOKUP(PaymentsDue,Mapping!$A:$B,2,FALSE)))</f>
        <v/>
      </c>
      <c r="H2978" s="62" t="str">
        <f>IF(A2978="","",IPMT(E2978,A2978,Duration*VLOOKUP(PaymentFrqcy,Mapping!$A:$B,2,FALSE),LoanAmount,,VLOOKUP(PaymentsDue,Mapping!$A:$B,2,FALSE)))</f>
        <v/>
      </c>
      <c r="I2978" s="58" t="str">
        <f t="shared" si="273"/>
        <v/>
      </c>
      <c r="J2978" s="12" t="str">
        <f t="shared" si="274"/>
        <v/>
      </c>
      <c r="K2978" s="78" t="str">
        <f t="shared" si="275"/>
        <v/>
      </c>
    </row>
    <row r="2979" spans="1:11" x14ac:dyDescent="0.2">
      <c r="A2979" s="12" t="str">
        <f>IFERROR(IF(A2978+1&lt;=Duration*VLOOKUP(PaymentFrqcy,Mapping!A:B,2,FALSE),A2978+1,""),"")</f>
        <v/>
      </c>
      <c r="B2979" s="58" t="str">
        <f t="shared" si="276"/>
        <v/>
      </c>
      <c r="C2979" s="59" t="str">
        <f t="shared" si="271"/>
        <v/>
      </c>
      <c r="D2979" s="60" t="str">
        <f t="shared" si="272"/>
        <v/>
      </c>
      <c r="E2979" s="61" t="str">
        <f>IF(A2979="","",InterestRate/VLOOKUP(PaymentFrqcy,Mapping!$A:$B,2,FALSE))</f>
        <v/>
      </c>
      <c r="F2979" s="62" t="str">
        <f>IF(A2979="","",PMT(E2979,Duration*VLOOKUP(PaymentFrqcy,Mapping!A:B,2,FALSE),LoanAmount,,VLOOKUP(PaymentsDue,Mapping!$A:$B,2,FALSE)))</f>
        <v/>
      </c>
      <c r="G2979" s="62" t="str">
        <f>IF(A2979="","",PPMT(E2979,A2979,Duration*VLOOKUP(PaymentFrqcy,Mapping!A:B,2,FALSE),LoanAmount,,VLOOKUP(PaymentsDue,Mapping!$A:$B,2,FALSE)))</f>
        <v/>
      </c>
      <c r="H2979" s="62" t="str">
        <f>IF(A2979="","",IPMT(E2979,A2979,Duration*VLOOKUP(PaymentFrqcy,Mapping!$A:$B,2,FALSE),LoanAmount,,VLOOKUP(PaymentsDue,Mapping!$A:$B,2,FALSE)))</f>
        <v/>
      </c>
      <c r="I2979" s="58" t="str">
        <f t="shared" si="273"/>
        <v/>
      </c>
      <c r="J2979" s="12" t="str">
        <f t="shared" si="274"/>
        <v/>
      </c>
      <c r="K2979" s="78" t="str">
        <f t="shared" si="275"/>
        <v/>
      </c>
    </row>
    <row r="2980" spans="1:11" x14ac:dyDescent="0.2">
      <c r="A2980" s="12" t="str">
        <f>IFERROR(IF(A2979+1&lt;=Duration*VLOOKUP(PaymentFrqcy,Mapping!A:B,2,FALSE),A2979+1,""),"")</f>
        <v/>
      </c>
      <c r="B2980" s="58" t="str">
        <f t="shared" si="276"/>
        <v/>
      </c>
      <c r="C2980" s="59" t="str">
        <f t="shared" si="271"/>
        <v/>
      </c>
      <c r="D2980" s="60" t="str">
        <f t="shared" si="272"/>
        <v/>
      </c>
      <c r="E2980" s="61" t="str">
        <f>IF(A2980="","",InterestRate/VLOOKUP(PaymentFrqcy,Mapping!$A:$B,2,FALSE))</f>
        <v/>
      </c>
      <c r="F2980" s="62" t="str">
        <f>IF(A2980="","",PMT(E2980,Duration*VLOOKUP(PaymentFrqcy,Mapping!A:B,2,FALSE),LoanAmount,,VLOOKUP(PaymentsDue,Mapping!$A:$B,2,FALSE)))</f>
        <v/>
      </c>
      <c r="G2980" s="62" t="str">
        <f>IF(A2980="","",PPMT(E2980,A2980,Duration*VLOOKUP(PaymentFrqcy,Mapping!A:B,2,FALSE),LoanAmount,,VLOOKUP(PaymentsDue,Mapping!$A:$B,2,FALSE)))</f>
        <v/>
      </c>
      <c r="H2980" s="62" t="str">
        <f>IF(A2980="","",IPMT(E2980,A2980,Duration*VLOOKUP(PaymentFrqcy,Mapping!$A:$B,2,FALSE),LoanAmount,,VLOOKUP(PaymentsDue,Mapping!$A:$B,2,FALSE)))</f>
        <v/>
      </c>
      <c r="I2980" s="58" t="str">
        <f t="shared" si="273"/>
        <v/>
      </c>
      <c r="J2980" s="12" t="str">
        <f t="shared" si="274"/>
        <v/>
      </c>
      <c r="K2980" s="78" t="str">
        <f t="shared" si="275"/>
        <v/>
      </c>
    </row>
    <row r="2981" spans="1:11" x14ac:dyDescent="0.2">
      <c r="A2981" s="12" t="str">
        <f>IFERROR(IF(A2980+1&lt;=Duration*VLOOKUP(PaymentFrqcy,Mapping!A:B,2,FALSE),A2980+1,""),"")</f>
        <v/>
      </c>
      <c r="B2981" s="58" t="str">
        <f t="shared" si="276"/>
        <v/>
      </c>
      <c r="C2981" s="59" t="str">
        <f t="shared" si="271"/>
        <v/>
      </c>
      <c r="D2981" s="60" t="str">
        <f t="shared" si="272"/>
        <v/>
      </c>
      <c r="E2981" s="61" t="str">
        <f>IF(A2981="","",InterestRate/VLOOKUP(PaymentFrqcy,Mapping!$A:$B,2,FALSE))</f>
        <v/>
      </c>
      <c r="F2981" s="62" t="str">
        <f>IF(A2981="","",PMT(E2981,Duration*VLOOKUP(PaymentFrqcy,Mapping!A:B,2,FALSE),LoanAmount,,VLOOKUP(PaymentsDue,Mapping!$A:$B,2,FALSE)))</f>
        <v/>
      </c>
      <c r="G2981" s="62" t="str">
        <f>IF(A2981="","",PPMT(E2981,A2981,Duration*VLOOKUP(PaymentFrqcy,Mapping!A:B,2,FALSE),LoanAmount,,VLOOKUP(PaymentsDue,Mapping!$A:$B,2,FALSE)))</f>
        <v/>
      </c>
      <c r="H2981" s="62" t="str">
        <f>IF(A2981="","",IPMT(E2981,A2981,Duration*VLOOKUP(PaymentFrqcy,Mapping!$A:$B,2,FALSE),LoanAmount,,VLOOKUP(PaymentsDue,Mapping!$A:$B,2,FALSE)))</f>
        <v/>
      </c>
      <c r="I2981" s="58" t="str">
        <f t="shared" si="273"/>
        <v/>
      </c>
      <c r="J2981" s="12" t="str">
        <f t="shared" si="274"/>
        <v/>
      </c>
      <c r="K2981" s="78" t="str">
        <f t="shared" si="275"/>
        <v/>
      </c>
    </row>
    <row r="2982" spans="1:11" x14ac:dyDescent="0.2">
      <c r="A2982" s="12" t="str">
        <f>IFERROR(IF(A2981+1&lt;=Duration*VLOOKUP(PaymentFrqcy,Mapping!A:B,2,FALSE),A2981+1,""),"")</f>
        <v/>
      </c>
      <c r="B2982" s="58" t="str">
        <f t="shared" si="276"/>
        <v/>
      </c>
      <c r="C2982" s="59" t="str">
        <f t="shared" si="271"/>
        <v/>
      </c>
      <c r="D2982" s="60" t="str">
        <f t="shared" si="272"/>
        <v/>
      </c>
      <c r="E2982" s="61" t="str">
        <f>IF(A2982="","",InterestRate/VLOOKUP(PaymentFrqcy,Mapping!$A:$B,2,FALSE))</f>
        <v/>
      </c>
      <c r="F2982" s="62" t="str">
        <f>IF(A2982="","",PMT(E2982,Duration*VLOOKUP(PaymentFrqcy,Mapping!A:B,2,FALSE),LoanAmount,,VLOOKUP(PaymentsDue,Mapping!$A:$B,2,FALSE)))</f>
        <v/>
      </c>
      <c r="G2982" s="62" t="str">
        <f>IF(A2982="","",PPMT(E2982,A2982,Duration*VLOOKUP(PaymentFrqcy,Mapping!A:B,2,FALSE),LoanAmount,,VLOOKUP(PaymentsDue,Mapping!$A:$B,2,FALSE)))</f>
        <v/>
      </c>
      <c r="H2982" s="62" t="str">
        <f>IF(A2982="","",IPMT(E2982,A2982,Duration*VLOOKUP(PaymentFrqcy,Mapping!$A:$B,2,FALSE),LoanAmount,,VLOOKUP(PaymentsDue,Mapping!$A:$B,2,FALSE)))</f>
        <v/>
      </c>
      <c r="I2982" s="58" t="str">
        <f t="shared" si="273"/>
        <v/>
      </c>
      <c r="J2982" s="12" t="str">
        <f t="shared" si="274"/>
        <v/>
      </c>
      <c r="K2982" s="78" t="str">
        <f t="shared" si="275"/>
        <v/>
      </c>
    </row>
    <row r="2983" spans="1:11" x14ac:dyDescent="0.2">
      <c r="A2983" s="12" t="str">
        <f>IFERROR(IF(A2982+1&lt;=Duration*VLOOKUP(PaymentFrqcy,Mapping!A:B,2,FALSE),A2982+1,""),"")</f>
        <v/>
      </c>
      <c r="B2983" s="58" t="str">
        <f t="shared" si="276"/>
        <v/>
      </c>
      <c r="C2983" s="59" t="str">
        <f t="shared" si="271"/>
        <v/>
      </c>
      <c r="D2983" s="60" t="str">
        <f t="shared" si="272"/>
        <v/>
      </c>
      <c r="E2983" s="61" t="str">
        <f>IF(A2983="","",InterestRate/VLOOKUP(PaymentFrqcy,Mapping!$A:$B,2,FALSE))</f>
        <v/>
      </c>
      <c r="F2983" s="62" t="str">
        <f>IF(A2983="","",PMT(E2983,Duration*VLOOKUP(PaymentFrqcy,Mapping!A:B,2,FALSE),LoanAmount,,VLOOKUP(PaymentsDue,Mapping!$A:$B,2,FALSE)))</f>
        <v/>
      </c>
      <c r="G2983" s="62" t="str">
        <f>IF(A2983="","",PPMT(E2983,A2983,Duration*VLOOKUP(PaymentFrqcy,Mapping!A:B,2,FALSE),LoanAmount,,VLOOKUP(PaymentsDue,Mapping!$A:$B,2,FALSE)))</f>
        <v/>
      </c>
      <c r="H2983" s="62" t="str">
        <f>IF(A2983="","",IPMT(E2983,A2983,Duration*VLOOKUP(PaymentFrqcy,Mapping!$A:$B,2,FALSE),LoanAmount,,VLOOKUP(PaymentsDue,Mapping!$A:$B,2,FALSE)))</f>
        <v/>
      </c>
      <c r="I2983" s="58" t="str">
        <f t="shared" si="273"/>
        <v/>
      </c>
      <c r="J2983" s="12" t="str">
        <f t="shared" si="274"/>
        <v/>
      </c>
      <c r="K2983" s="78" t="str">
        <f t="shared" si="275"/>
        <v/>
      </c>
    </row>
    <row r="2984" spans="1:11" x14ac:dyDescent="0.2">
      <c r="A2984" s="12" t="str">
        <f>IFERROR(IF(A2983+1&lt;=Duration*VLOOKUP(PaymentFrqcy,Mapping!A:B,2,FALSE),A2983+1,""),"")</f>
        <v/>
      </c>
      <c r="B2984" s="58" t="str">
        <f t="shared" si="276"/>
        <v/>
      </c>
      <c r="C2984" s="59" t="str">
        <f t="shared" si="271"/>
        <v/>
      </c>
      <c r="D2984" s="60" t="str">
        <f t="shared" si="272"/>
        <v/>
      </c>
      <c r="E2984" s="61" t="str">
        <f>IF(A2984="","",InterestRate/VLOOKUP(PaymentFrqcy,Mapping!$A:$B,2,FALSE))</f>
        <v/>
      </c>
      <c r="F2984" s="62" t="str">
        <f>IF(A2984="","",PMT(E2984,Duration*VLOOKUP(PaymentFrqcy,Mapping!A:B,2,FALSE),LoanAmount,,VLOOKUP(PaymentsDue,Mapping!$A:$B,2,FALSE)))</f>
        <v/>
      </c>
      <c r="G2984" s="62" t="str">
        <f>IF(A2984="","",PPMT(E2984,A2984,Duration*VLOOKUP(PaymentFrqcy,Mapping!A:B,2,FALSE),LoanAmount,,VLOOKUP(PaymentsDue,Mapping!$A:$B,2,FALSE)))</f>
        <v/>
      </c>
      <c r="H2984" s="62" t="str">
        <f>IF(A2984="","",IPMT(E2984,A2984,Duration*VLOOKUP(PaymentFrqcy,Mapping!$A:$B,2,FALSE),LoanAmount,,VLOOKUP(PaymentsDue,Mapping!$A:$B,2,FALSE)))</f>
        <v/>
      </c>
      <c r="I2984" s="58" t="str">
        <f t="shared" si="273"/>
        <v/>
      </c>
      <c r="J2984" s="12" t="str">
        <f t="shared" si="274"/>
        <v/>
      </c>
      <c r="K2984" s="78" t="str">
        <f t="shared" si="275"/>
        <v/>
      </c>
    </row>
    <row r="2985" spans="1:11" x14ac:dyDescent="0.2">
      <c r="A2985" s="12" t="str">
        <f>IFERROR(IF(A2984+1&lt;=Duration*VLOOKUP(PaymentFrqcy,Mapping!A:B,2,FALSE),A2984+1,""),"")</f>
        <v/>
      </c>
      <c r="B2985" s="58" t="str">
        <f t="shared" si="276"/>
        <v/>
      </c>
      <c r="C2985" s="59" t="str">
        <f t="shared" si="271"/>
        <v/>
      </c>
      <c r="D2985" s="60" t="str">
        <f t="shared" si="272"/>
        <v/>
      </c>
      <c r="E2985" s="61" t="str">
        <f>IF(A2985="","",InterestRate/VLOOKUP(PaymentFrqcy,Mapping!$A:$B,2,FALSE))</f>
        <v/>
      </c>
      <c r="F2985" s="62" t="str">
        <f>IF(A2985="","",PMT(E2985,Duration*VLOOKUP(PaymentFrqcy,Mapping!A:B,2,FALSE),LoanAmount,,VLOOKUP(PaymentsDue,Mapping!$A:$B,2,FALSE)))</f>
        <v/>
      </c>
      <c r="G2985" s="62" t="str">
        <f>IF(A2985="","",PPMT(E2985,A2985,Duration*VLOOKUP(PaymentFrqcy,Mapping!A:B,2,FALSE),LoanAmount,,VLOOKUP(PaymentsDue,Mapping!$A:$B,2,FALSE)))</f>
        <v/>
      </c>
      <c r="H2985" s="62" t="str">
        <f>IF(A2985="","",IPMT(E2985,A2985,Duration*VLOOKUP(PaymentFrqcy,Mapping!$A:$B,2,FALSE),LoanAmount,,VLOOKUP(PaymentsDue,Mapping!$A:$B,2,FALSE)))</f>
        <v/>
      </c>
      <c r="I2985" s="58" t="str">
        <f t="shared" si="273"/>
        <v/>
      </c>
      <c r="J2985" s="12" t="str">
        <f t="shared" si="274"/>
        <v/>
      </c>
      <c r="K2985" s="78" t="str">
        <f t="shared" si="275"/>
        <v/>
      </c>
    </row>
    <row r="2986" spans="1:11" x14ac:dyDescent="0.2">
      <c r="A2986" s="12" t="str">
        <f>IFERROR(IF(A2985+1&lt;=Duration*VLOOKUP(PaymentFrqcy,Mapping!A:B,2,FALSE),A2985+1,""),"")</f>
        <v/>
      </c>
      <c r="B2986" s="58" t="str">
        <f t="shared" si="276"/>
        <v/>
      </c>
      <c r="C2986" s="59" t="str">
        <f t="shared" si="271"/>
        <v/>
      </c>
      <c r="D2986" s="60" t="str">
        <f t="shared" si="272"/>
        <v/>
      </c>
      <c r="E2986" s="61" t="str">
        <f>IF(A2986="","",InterestRate/VLOOKUP(PaymentFrqcy,Mapping!$A:$B,2,FALSE))</f>
        <v/>
      </c>
      <c r="F2986" s="62" t="str">
        <f>IF(A2986="","",PMT(E2986,Duration*VLOOKUP(PaymentFrqcy,Mapping!A:B,2,FALSE),LoanAmount,,VLOOKUP(PaymentsDue,Mapping!$A:$B,2,FALSE)))</f>
        <v/>
      </c>
      <c r="G2986" s="62" t="str">
        <f>IF(A2986="","",PPMT(E2986,A2986,Duration*VLOOKUP(PaymentFrqcy,Mapping!A:B,2,FALSE),LoanAmount,,VLOOKUP(PaymentsDue,Mapping!$A:$B,2,FALSE)))</f>
        <v/>
      </c>
      <c r="H2986" s="62" t="str">
        <f>IF(A2986="","",IPMT(E2986,A2986,Duration*VLOOKUP(PaymentFrqcy,Mapping!$A:$B,2,FALSE),LoanAmount,,VLOOKUP(PaymentsDue,Mapping!$A:$B,2,FALSE)))</f>
        <v/>
      </c>
      <c r="I2986" s="58" t="str">
        <f t="shared" si="273"/>
        <v/>
      </c>
      <c r="J2986" s="12" t="str">
        <f t="shared" si="274"/>
        <v/>
      </c>
      <c r="K2986" s="78" t="str">
        <f t="shared" si="275"/>
        <v/>
      </c>
    </row>
    <row r="2987" spans="1:11" x14ac:dyDescent="0.2">
      <c r="A2987" s="12" t="str">
        <f>IFERROR(IF(A2986+1&lt;=Duration*VLOOKUP(PaymentFrqcy,Mapping!A:B,2,FALSE),A2986+1,""),"")</f>
        <v/>
      </c>
      <c r="B2987" s="58" t="str">
        <f t="shared" si="276"/>
        <v/>
      </c>
      <c r="C2987" s="59" t="str">
        <f t="shared" si="271"/>
        <v/>
      </c>
      <c r="D2987" s="60" t="str">
        <f t="shared" si="272"/>
        <v/>
      </c>
      <c r="E2987" s="61" t="str">
        <f>IF(A2987="","",InterestRate/VLOOKUP(PaymentFrqcy,Mapping!$A:$B,2,FALSE))</f>
        <v/>
      </c>
      <c r="F2987" s="62" t="str">
        <f>IF(A2987="","",PMT(E2987,Duration*VLOOKUP(PaymentFrqcy,Mapping!A:B,2,FALSE),LoanAmount,,VLOOKUP(PaymentsDue,Mapping!$A:$B,2,FALSE)))</f>
        <v/>
      </c>
      <c r="G2987" s="62" t="str">
        <f>IF(A2987="","",PPMT(E2987,A2987,Duration*VLOOKUP(PaymentFrqcy,Mapping!A:B,2,FALSE),LoanAmount,,VLOOKUP(PaymentsDue,Mapping!$A:$B,2,FALSE)))</f>
        <v/>
      </c>
      <c r="H2987" s="62" t="str">
        <f>IF(A2987="","",IPMT(E2987,A2987,Duration*VLOOKUP(PaymentFrqcy,Mapping!$A:$B,2,FALSE),LoanAmount,,VLOOKUP(PaymentsDue,Mapping!$A:$B,2,FALSE)))</f>
        <v/>
      </c>
      <c r="I2987" s="58" t="str">
        <f t="shared" si="273"/>
        <v/>
      </c>
      <c r="J2987" s="12" t="str">
        <f t="shared" si="274"/>
        <v/>
      </c>
      <c r="K2987" s="78" t="str">
        <f t="shared" si="275"/>
        <v/>
      </c>
    </row>
    <row r="2988" spans="1:11" x14ac:dyDescent="0.2">
      <c r="A2988" s="12" t="str">
        <f>IFERROR(IF(A2987+1&lt;=Duration*VLOOKUP(PaymentFrqcy,Mapping!A:B,2,FALSE),A2987+1,""),"")</f>
        <v/>
      </c>
      <c r="B2988" s="58" t="str">
        <f t="shared" si="276"/>
        <v/>
      </c>
      <c r="C2988" s="59" t="str">
        <f t="shared" si="271"/>
        <v/>
      </c>
      <c r="D2988" s="60" t="str">
        <f t="shared" si="272"/>
        <v/>
      </c>
      <c r="E2988" s="61" t="str">
        <f>IF(A2988="","",InterestRate/VLOOKUP(PaymentFrqcy,Mapping!$A:$B,2,FALSE))</f>
        <v/>
      </c>
      <c r="F2988" s="62" t="str">
        <f>IF(A2988="","",PMT(E2988,Duration*VLOOKUP(PaymentFrqcy,Mapping!A:B,2,FALSE),LoanAmount,,VLOOKUP(PaymentsDue,Mapping!$A:$B,2,FALSE)))</f>
        <v/>
      </c>
      <c r="G2988" s="62" t="str">
        <f>IF(A2988="","",PPMT(E2988,A2988,Duration*VLOOKUP(PaymentFrqcy,Mapping!A:B,2,FALSE),LoanAmount,,VLOOKUP(PaymentsDue,Mapping!$A:$B,2,FALSE)))</f>
        <v/>
      </c>
      <c r="H2988" s="62" t="str">
        <f>IF(A2988="","",IPMT(E2988,A2988,Duration*VLOOKUP(PaymentFrqcy,Mapping!$A:$B,2,FALSE),LoanAmount,,VLOOKUP(PaymentsDue,Mapping!$A:$B,2,FALSE)))</f>
        <v/>
      </c>
      <c r="I2988" s="58" t="str">
        <f t="shared" si="273"/>
        <v/>
      </c>
      <c r="J2988" s="12" t="str">
        <f t="shared" si="274"/>
        <v/>
      </c>
      <c r="K2988" s="78" t="str">
        <f t="shared" si="275"/>
        <v/>
      </c>
    </row>
    <row r="2989" spans="1:11" x14ac:dyDescent="0.2">
      <c r="A2989" s="12" t="str">
        <f>IFERROR(IF(A2988+1&lt;=Duration*VLOOKUP(PaymentFrqcy,Mapping!A:B,2,FALSE),A2988+1,""),"")</f>
        <v/>
      </c>
      <c r="B2989" s="58" t="str">
        <f t="shared" si="276"/>
        <v/>
      </c>
      <c r="C2989" s="59" t="str">
        <f t="shared" si="271"/>
        <v/>
      </c>
      <c r="D2989" s="60" t="str">
        <f t="shared" si="272"/>
        <v/>
      </c>
      <c r="E2989" s="61" t="str">
        <f>IF(A2989="","",InterestRate/VLOOKUP(PaymentFrqcy,Mapping!$A:$B,2,FALSE))</f>
        <v/>
      </c>
      <c r="F2989" s="62" t="str">
        <f>IF(A2989="","",PMT(E2989,Duration*VLOOKUP(PaymentFrqcy,Mapping!A:B,2,FALSE),LoanAmount,,VLOOKUP(PaymentsDue,Mapping!$A:$B,2,FALSE)))</f>
        <v/>
      </c>
      <c r="G2989" s="62" t="str">
        <f>IF(A2989="","",PPMT(E2989,A2989,Duration*VLOOKUP(PaymentFrqcy,Mapping!A:B,2,FALSE),LoanAmount,,VLOOKUP(PaymentsDue,Mapping!$A:$B,2,FALSE)))</f>
        <v/>
      </c>
      <c r="H2989" s="62" t="str">
        <f>IF(A2989="","",IPMT(E2989,A2989,Duration*VLOOKUP(PaymentFrqcy,Mapping!$A:$B,2,FALSE),LoanAmount,,VLOOKUP(PaymentsDue,Mapping!$A:$B,2,FALSE)))</f>
        <v/>
      </c>
      <c r="I2989" s="58" t="str">
        <f t="shared" si="273"/>
        <v/>
      </c>
      <c r="J2989" s="12" t="str">
        <f t="shared" si="274"/>
        <v/>
      </c>
      <c r="K2989" s="78" t="str">
        <f t="shared" si="275"/>
        <v/>
      </c>
    </row>
    <row r="2990" spans="1:11" x14ac:dyDescent="0.2">
      <c r="A2990" s="12" t="str">
        <f>IFERROR(IF(A2989+1&lt;=Duration*VLOOKUP(PaymentFrqcy,Mapping!A:B,2,FALSE),A2989+1,""),"")</f>
        <v/>
      </c>
      <c r="B2990" s="58" t="str">
        <f t="shared" si="276"/>
        <v/>
      </c>
      <c r="C2990" s="59" t="str">
        <f t="shared" ref="C2990:C3040" si="277">IF(AND(A2990&lt;&gt;"",PaymentFrqcy="Monthly"),DATE(YEAR(C2989),MONTH(C2989)+1,DAY(C2989)),IF(AND(A2990&lt;&gt;"",PaymentFrqcy="Quarterly"),DATE(YEAR(C2989),MONTH(C2989)+3,DAY(C2989)),IF(AND(A2990&lt;&gt;"",PaymentFrqcy="Semi-Annually"),DATE(YEAR(C2989),MONTH(C2989)+6,DAY(C2989)),"")))</f>
        <v/>
      </c>
      <c r="D2990" s="60" t="str">
        <f t="shared" ref="D2990:D3040" si="278">IFERROR(YEAR(C2990),"")</f>
        <v/>
      </c>
      <c r="E2990" s="61" t="str">
        <f>IF(A2990="","",InterestRate/VLOOKUP(PaymentFrqcy,Mapping!$A:$B,2,FALSE))</f>
        <v/>
      </c>
      <c r="F2990" s="62" t="str">
        <f>IF(A2990="","",PMT(E2990,Duration*VLOOKUP(PaymentFrqcy,Mapping!A:B,2,FALSE),LoanAmount,,VLOOKUP(PaymentsDue,Mapping!$A:$B,2,FALSE)))</f>
        <v/>
      </c>
      <c r="G2990" s="62" t="str">
        <f>IF(A2990="","",PPMT(E2990,A2990,Duration*VLOOKUP(PaymentFrqcy,Mapping!A:B,2,FALSE),LoanAmount,,VLOOKUP(PaymentsDue,Mapping!$A:$B,2,FALSE)))</f>
        <v/>
      </c>
      <c r="H2990" s="62" t="str">
        <f>IF(A2990="","",IPMT(E2990,A2990,Duration*VLOOKUP(PaymentFrqcy,Mapping!$A:$B,2,FALSE),LoanAmount,,VLOOKUP(PaymentsDue,Mapping!$A:$B,2,FALSE)))</f>
        <v/>
      </c>
      <c r="I2990" s="58" t="str">
        <f t="shared" ref="I2990:I3040" si="279">IFERROR(B2990+G2990,"")</f>
        <v/>
      </c>
      <c r="J2990" s="12" t="str">
        <f t="shared" ref="J2990:J3040" si="280">IF(A2990="","",MONTH(C2990))</f>
        <v/>
      </c>
      <c r="K2990" s="78" t="str">
        <f t="shared" ref="K2990:K3040" si="281">IF(A2990="","",YEAR(C2990))</f>
        <v/>
      </c>
    </row>
    <row r="2991" spans="1:11" x14ac:dyDescent="0.2">
      <c r="A2991" s="12" t="str">
        <f>IFERROR(IF(A2990+1&lt;=Duration*VLOOKUP(PaymentFrqcy,Mapping!A:B,2,FALSE),A2990+1,""),"")</f>
        <v/>
      </c>
      <c r="B2991" s="58" t="str">
        <f t="shared" si="276"/>
        <v/>
      </c>
      <c r="C2991" s="59" t="str">
        <f t="shared" si="277"/>
        <v/>
      </c>
      <c r="D2991" s="60" t="str">
        <f t="shared" si="278"/>
        <v/>
      </c>
      <c r="E2991" s="61" t="str">
        <f>IF(A2991="","",InterestRate/VLOOKUP(PaymentFrqcy,Mapping!$A:$B,2,FALSE))</f>
        <v/>
      </c>
      <c r="F2991" s="62" t="str">
        <f>IF(A2991="","",PMT(E2991,Duration*VLOOKUP(PaymentFrqcy,Mapping!A:B,2,FALSE),LoanAmount,,VLOOKUP(PaymentsDue,Mapping!$A:$B,2,FALSE)))</f>
        <v/>
      </c>
      <c r="G2991" s="62" t="str">
        <f>IF(A2991="","",PPMT(E2991,A2991,Duration*VLOOKUP(PaymentFrqcy,Mapping!A:B,2,FALSE),LoanAmount,,VLOOKUP(PaymentsDue,Mapping!$A:$B,2,FALSE)))</f>
        <v/>
      </c>
      <c r="H2991" s="62" t="str">
        <f>IF(A2991="","",IPMT(E2991,A2991,Duration*VLOOKUP(PaymentFrqcy,Mapping!$A:$B,2,FALSE),LoanAmount,,VLOOKUP(PaymentsDue,Mapping!$A:$B,2,FALSE)))</f>
        <v/>
      </c>
      <c r="I2991" s="58" t="str">
        <f t="shared" si="279"/>
        <v/>
      </c>
      <c r="J2991" s="12" t="str">
        <f t="shared" si="280"/>
        <v/>
      </c>
      <c r="K2991" s="78" t="str">
        <f t="shared" si="281"/>
        <v/>
      </c>
    </row>
    <row r="2992" spans="1:11" x14ac:dyDescent="0.2">
      <c r="A2992" s="12" t="str">
        <f>IFERROR(IF(A2991+1&lt;=Duration*VLOOKUP(PaymentFrqcy,Mapping!A:B,2,FALSE),A2991+1,""),"")</f>
        <v/>
      </c>
      <c r="B2992" s="58" t="str">
        <f t="shared" si="276"/>
        <v/>
      </c>
      <c r="C2992" s="59" t="str">
        <f t="shared" si="277"/>
        <v/>
      </c>
      <c r="D2992" s="60" t="str">
        <f t="shared" si="278"/>
        <v/>
      </c>
      <c r="E2992" s="61" t="str">
        <f>IF(A2992="","",InterestRate/VLOOKUP(PaymentFrqcy,Mapping!$A:$B,2,FALSE))</f>
        <v/>
      </c>
      <c r="F2992" s="62" t="str">
        <f>IF(A2992="","",PMT(E2992,Duration*VLOOKUP(PaymentFrqcy,Mapping!A:B,2,FALSE),LoanAmount,,VLOOKUP(PaymentsDue,Mapping!$A:$B,2,FALSE)))</f>
        <v/>
      </c>
      <c r="G2992" s="62" t="str">
        <f>IF(A2992="","",PPMT(E2992,A2992,Duration*VLOOKUP(PaymentFrqcy,Mapping!A:B,2,FALSE),LoanAmount,,VLOOKUP(PaymentsDue,Mapping!$A:$B,2,FALSE)))</f>
        <v/>
      </c>
      <c r="H2992" s="62" t="str">
        <f>IF(A2992="","",IPMT(E2992,A2992,Duration*VLOOKUP(PaymentFrqcy,Mapping!$A:$B,2,FALSE),LoanAmount,,VLOOKUP(PaymentsDue,Mapping!$A:$B,2,FALSE)))</f>
        <v/>
      </c>
      <c r="I2992" s="58" t="str">
        <f t="shared" si="279"/>
        <v/>
      </c>
      <c r="J2992" s="12" t="str">
        <f t="shared" si="280"/>
        <v/>
      </c>
      <c r="K2992" s="78" t="str">
        <f t="shared" si="281"/>
        <v/>
      </c>
    </row>
    <row r="2993" spans="1:11" x14ac:dyDescent="0.2">
      <c r="A2993" s="12" t="str">
        <f>IFERROR(IF(A2992+1&lt;=Duration*VLOOKUP(PaymentFrqcy,Mapping!A:B,2,FALSE),A2992+1,""),"")</f>
        <v/>
      </c>
      <c r="B2993" s="58" t="str">
        <f t="shared" si="276"/>
        <v/>
      </c>
      <c r="C2993" s="59" t="str">
        <f t="shared" si="277"/>
        <v/>
      </c>
      <c r="D2993" s="60" t="str">
        <f t="shared" si="278"/>
        <v/>
      </c>
      <c r="E2993" s="61" t="str">
        <f>IF(A2993="","",InterestRate/VLOOKUP(PaymentFrqcy,Mapping!$A:$B,2,FALSE))</f>
        <v/>
      </c>
      <c r="F2993" s="62" t="str">
        <f>IF(A2993="","",PMT(E2993,Duration*VLOOKUP(PaymentFrqcy,Mapping!A:B,2,FALSE),LoanAmount,,VLOOKUP(PaymentsDue,Mapping!$A:$B,2,FALSE)))</f>
        <v/>
      </c>
      <c r="G2993" s="62" t="str">
        <f>IF(A2993="","",PPMT(E2993,A2993,Duration*VLOOKUP(PaymentFrqcy,Mapping!A:B,2,FALSE),LoanAmount,,VLOOKUP(PaymentsDue,Mapping!$A:$B,2,FALSE)))</f>
        <v/>
      </c>
      <c r="H2993" s="62" t="str">
        <f>IF(A2993="","",IPMT(E2993,A2993,Duration*VLOOKUP(PaymentFrqcy,Mapping!$A:$B,2,FALSE),LoanAmount,,VLOOKUP(PaymentsDue,Mapping!$A:$B,2,FALSE)))</f>
        <v/>
      </c>
      <c r="I2993" s="58" t="str">
        <f t="shared" si="279"/>
        <v/>
      </c>
      <c r="J2993" s="12" t="str">
        <f t="shared" si="280"/>
        <v/>
      </c>
      <c r="K2993" s="78" t="str">
        <f t="shared" si="281"/>
        <v/>
      </c>
    </row>
    <row r="2994" spans="1:11" x14ac:dyDescent="0.2">
      <c r="A2994" s="12" t="str">
        <f>IFERROR(IF(A2993+1&lt;=Duration*VLOOKUP(PaymentFrqcy,Mapping!A:B,2,FALSE),A2993+1,""),"")</f>
        <v/>
      </c>
      <c r="B2994" s="58" t="str">
        <f t="shared" si="276"/>
        <v/>
      </c>
      <c r="C2994" s="59" t="str">
        <f t="shared" si="277"/>
        <v/>
      </c>
      <c r="D2994" s="60" t="str">
        <f t="shared" si="278"/>
        <v/>
      </c>
      <c r="E2994" s="61" t="str">
        <f>IF(A2994="","",InterestRate/VLOOKUP(PaymentFrqcy,Mapping!$A:$B,2,FALSE))</f>
        <v/>
      </c>
      <c r="F2994" s="62" t="str">
        <f>IF(A2994="","",PMT(E2994,Duration*VLOOKUP(PaymentFrqcy,Mapping!A:B,2,FALSE),LoanAmount,,VLOOKUP(PaymentsDue,Mapping!$A:$B,2,FALSE)))</f>
        <v/>
      </c>
      <c r="G2994" s="62" t="str">
        <f>IF(A2994="","",PPMT(E2994,A2994,Duration*VLOOKUP(PaymentFrqcy,Mapping!A:B,2,FALSE),LoanAmount,,VLOOKUP(PaymentsDue,Mapping!$A:$B,2,FALSE)))</f>
        <v/>
      </c>
      <c r="H2994" s="62" t="str">
        <f>IF(A2994="","",IPMT(E2994,A2994,Duration*VLOOKUP(PaymentFrqcy,Mapping!$A:$B,2,FALSE),LoanAmount,,VLOOKUP(PaymentsDue,Mapping!$A:$B,2,FALSE)))</f>
        <v/>
      </c>
      <c r="I2994" s="58" t="str">
        <f t="shared" si="279"/>
        <v/>
      </c>
      <c r="J2994" s="12" t="str">
        <f t="shared" si="280"/>
        <v/>
      </c>
      <c r="K2994" s="78" t="str">
        <f t="shared" si="281"/>
        <v/>
      </c>
    </row>
    <row r="2995" spans="1:11" x14ac:dyDescent="0.2">
      <c r="A2995" s="12" t="str">
        <f>IFERROR(IF(A2994+1&lt;=Duration*VLOOKUP(PaymentFrqcy,Mapping!A:B,2,FALSE),A2994+1,""),"")</f>
        <v/>
      </c>
      <c r="B2995" s="58" t="str">
        <f t="shared" si="276"/>
        <v/>
      </c>
      <c r="C2995" s="59" t="str">
        <f t="shared" si="277"/>
        <v/>
      </c>
      <c r="D2995" s="60" t="str">
        <f t="shared" si="278"/>
        <v/>
      </c>
      <c r="E2995" s="61" t="str">
        <f>IF(A2995="","",InterestRate/VLOOKUP(PaymentFrqcy,Mapping!$A:$B,2,FALSE))</f>
        <v/>
      </c>
      <c r="F2995" s="62" t="str">
        <f>IF(A2995="","",PMT(E2995,Duration*VLOOKUP(PaymentFrqcy,Mapping!A:B,2,FALSE),LoanAmount,,VLOOKUP(PaymentsDue,Mapping!$A:$B,2,FALSE)))</f>
        <v/>
      </c>
      <c r="G2995" s="62" t="str">
        <f>IF(A2995="","",PPMT(E2995,A2995,Duration*VLOOKUP(PaymentFrqcy,Mapping!A:B,2,FALSE),LoanAmount,,VLOOKUP(PaymentsDue,Mapping!$A:$B,2,FALSE)))</f>
        <v/>
      </c>
      <c r="H2995" s="62" t="str">
        <f>IF(A2995="","",IPMT(E2995,A2995,Duration*VLOOKUP(PaymentFrqcy,Mapping!$A:$B,2,FALSE),LoanAmount,,VLOOKUP(PaymentsDue,Mapping!$A:$B,2,FALSE)))</f>
        <v/>
      </c>
      <c r="I2995" s="58" t="str">
        <f t="shared" si="279"/>
        <v/>
      </c>
      <c r="J2995" s="12" t="str">
        <f t="shared" si="280"/>
        <v/>
      </c>
      <c r="K2995" s="78" t="str">
        <f t="shared" si="281"/>
        <v/>
      </c>
    </row>
    <row r="2996" spans="1:11" x14ac:dyDescent="0.2">
      <c r="A2996" s="12" t="str">
        <f>IFERROR(IF(A2995+1&lt;=Duration*VLOOKUP(PaymentFrqcy,Mapping!A:B,2,FALSE),A2995+1,""),"")</f>
        <v/>
      </c>
      <c r="B2996" s="58" t="str">
        <f t="shared" ref="B2996:B3040" si="282">IFERROR(IF(ROUNDDOWN(I2995,0)=0,"",I2995),"")</f>
        <v/>
      </c>
      <c r="C2996" s="59" t="str">
        <f t="shared" si="277"/>
        <v/>
      </c>
      <c r="D2996" s="60" t="str">
        <f t="shared" si="278"/>
        <v/>
      </c>
      <c r="E2996" s="61" t="str">
        <f>IF(A2996="","",InterestRate/VLOOKUP(PaymentFrqcy,Mapping!$A:$B,2,FALSE))</f>
        <v/>
      </c>
      <c r="F2996" s="62" t="str">
        <f>IF(A2996="","",PMT(E2996,Duration*VLOOKUP(PaymentFrqcy,Mapping!A:B,2,FALSE),LoanAmount,,VLOOKUP(PaymentsDue,Mapping!$A:$B,2,FALSE)))</f>
        <v/>
      </c>
      <c r="G2996" s="62" t="str">
        <f>IF(A2996="","",PPMT(E2996,A2996,Duration*VLOOKUP(PaymentFrqcy,Mapping!A:B,2,FALSE),LoanAmount,,VLOOKUP(PaymentsDue,Mapping!$A:$B,2,FALSE)))</f>
        <v/>
      </c>
      <c r="H2996" s="62" t="str">
        <f>IF(A2996="","",IPMT(E2996,A2996,Duration*VLOOKUP(PaymentFrqcy,Mapping!$A:$B,2,FALSE),LoanAmount,,VLOOKUP(PaymentsDue,Mapping!$A:$B,2,FALSE)))</f>
        <v/>
      </c>
      <c r="I2996" s="58" t="str">
        <f t="shared" si="279"/>
        <v/>
      </c>
      <c r="J2996" s="12" t="str">
        <f t="shared" si="280"/>
        <v/>
      </c>
      <c r="K2996" s="78" t="str">
        <f t="shared" si="281"/>
        <v/>
      </c>
    </row>
    <row r="2997" spans="1:11" x14ac:dyDescent="0.2">
      <c r="A2997" s="12" t="str">
        <f>IFERROR(IF(A2996+1&lt;=Duration*VLOOKUP(PaymentFrqcy,Mapping!A:B,2,FALSE),A2996+1,""),"")</f>
        <v/>
      </c>
      <c r="B2997" s="58" t="str">
        <f t="shared" si="282"/>
        <v/>
      </c>
      <c r="C2997" s="59" t="str">
        <f t="shared" si="277"/>
        <v/>
      </c>
      <c r="D2997" s="60" t="str">
        <f t="shared" si="278"/>
        <v/>
      </c>
      <c r="E2997" s="61" t="str">
        <f>IF(A2997="","",InterestRate/VLOOKUP(PaymentFrqcy,Mapping!$A:$B,2,FALSE))</f>
        <v/>
      </c>
      <c r="F2997" s="62" t="str">
        <f>IF(A2997="","",PMT(E2997,Duration*VLOOKUP(PaymentFrqcy,Mapping!A:B,2,FALSE),LoanAmount,,VLOOKUP(PaymentsDue,Mapping!$A:$B,2,FALSE)))</f>
        <v/>
      </c>
      <c r="G2997" s="62" t="str">
        <f>IF(A2997="","",PPMT(E2997,A2997,Duration*VLOOKUP(PaymentFrqcy,Mapping!A:B,2,FALSE),LoanAmount,,VLOOKUP(PaymentsDue,Mapping!$A:$B,2,FALSE)))</f>
        <v/>
      </c>
      <c r="H2997" s="62" t="str">
        <f>IF(A2997="","",IPMT(E2997,A2997,Duration*VLOOKUP(PaymentFrqcy,Mapping!$A:$B,2,FALSE),LoanAmount,,VLOOKUP(PaymentsDue,Mapping!$A:$B,2,FALSE)))</f>
        <v/>
      </c>
      <c r="I2997" s="58" t="str">
        <f t="shared" si="279"/>
        <v/>
      </c>
      <c r="J2997" s="12" t="str">
        <f t="shared" si="280"/>
        <v/>
      </c>
      <c r="K2997" s="78" t="str">
        <f t="shared" si="281"/>
        <v/>
      </c>
    </row>
    <row r="2998" spans="1:11" x14ac:dyDescent="0.2">
      <c r="A2998" s="12" t="str">
        <f>IFERROR(IF(A2997+1&lt;=Duration*VLOOKUP(PaymentFrqcy,Mapping!A:B,2,FALSE),A2997+1,""),"")</f>
        <v/>
      </c>
      <c r="B2998" s="58" t="str">
        <f t="shared" si="282"/>
        <v/>
      </c>
      <c r="C2998" s="59" t="str">
        <f t="shared" si="277"/>
        <v/>
      </c>
      <c r="D2998" s="60" t="str">
        <f t="shared" si="278"/>
        <v/>
      </c>
      <c r="E2998" s="61" t="str">
        <f>IF(A2998="","",InterestRate/VLOOKUP(PaymentFrqcy,Mapping!$A:$B,2,FALSE))</f>
        <v/>
      </c>
      <c r="F2998" s="62" t="str">
        <f>IF(A2998="","",PMT(E2998,Duration*VLOOKUP(PaymentFrqcy,Mapping!A:B,2,FALSE),LoanAmount,,VLOOKUP(PaymentsDue,Mapping!$A:$B,2,FALSE)))</f>
        <v/>
      </c>
      <c r="G2998" s="62" t="str">
        <f>IF(A2998="","",PPMT(E2998,A2998,Duration*VLOOKUP(PaymentFrqcy,Mapping!A:B,2,FALSE),LoanAmount,,VLOOKUP(PaymentsDue,Mapping!$A:$B,2,FALSE)))</f>
        <v/>
      </c>
      <c r="H2998" s="62" t="str">
        <f>IF(A2998="","",IPMT(E2998,A2998,Duration*VLOOKUP(PaymentFrqcy,Mapping!$A:$B,2,FALSE),LoanAmount,,VLOOKUP(PaymentsDue,Mapping!$A:$B,2,FALSE)))</f>
        <v/>
      </c>
      <c r="I2998" s="58" t="str">
        <f t="shared" si="279"/>
        <v/>
      </c>
      <c r="J2998" s="12" t="str">
        <f t="shared" si="280"/>
        <v/>
      </c>
      <c r="K2998" s="78" t="str">
        <f t="shared" si="281"/>
        <v/>
      </c>
    </row>
    <row r="2999" spans="1:11" x14ac:dyDescent="0.2">
      <c r="A2999" s="12" t="str">
        <f>IFERROR(IF(A2998+1&lt;=Duration*VLOOKUP(PaymentFrqcy,Mapping!A:B,2,FALSE),A2998+1,""),"")</f>
        <v/>
      </c>
      <c r="B2999" s="58" t="str">
        <f t="shared" si="282"/>
        <v/>
      </c>
      <c r="C2999" s="59" t="str">
        <f t="shared" si="277"/>
        <v/>
      </c>
      <c r="D2999" s="60" t="str">
        <f t="shared" si="278"/>
        <v/>
      </c>
      <c r="E2999" s="61" t="str">
        <f>IF(A2999="","",InterestRate/VLOOKUP(PaymentFrqcy,Mapping!$A:$B,2,FALSE))</f>
        <v/>
      </c>
      <c r="F2999" s="62" t="str">
        <f>IF(A2999="","",PMT(E2999,Duration*VLOOKUP(PaymentFrqcy,Mapping!A:B,2,FALSE),LoanAmount,,VLOOKUP(PaymentsDue,Mapping!$A:$B,2,FALSE)))</f>
        <v/>
      </c>
      <c r="G2999" s="62" t="str">
        <f>IF(A2999="","",PPMT(E2999,A2999,Duration*VLOOKUP(PaymentFrqcy,Mapping!A:B,2,FALSE),LoanAmount,,VLOOKUP(PaymentsDue,Mapping!$A:$B,2,FALSE)))</f>
        <v/>
      </c>
      <c r="H2999" s="62" t="str">
        <f>IF(A2999="","",IPMT(E2999,A2999,Duration*VLOOKUP(PaymentFrqcy,Mapping!$A:$B,2,FALSE),LoanAmount,,VLOOKUP(PaymentsDue,Mapping!$A:$B,2,FALSE)))</f>
        <v/>
      </c>
      <c r="I2999" s="58" t="str">
        <f t="shared" si="279"/>
        <v/>
      </c>
      <c r="J2999" s="12" t="str">
        <f t="shared" si="280"/>
        <v/>
      </c>
      <c r="K2999" s="78" t="str">
        <f t="shared" si="281"/>
        <v/>
      </c>
    </row>
    <row r="3000" spans="1:11" x14ac:dyDescent="0.2">
      <c r="A3000" s="12" t="str">
        <f>IFERROR(IF(A2999+1&lt;=Duration*VLOOKUP(PaymentFrqcy,Mapping!A:B,2,FALSE),A2999+1,""),"")</f>
        <v/>
      </c>
      <c r="B3000" s="58" t="str">
        <f t="shared" si="282"/>
        <v/>
      </c>
      <c r="C3000" s="59" t="str">
        <f t="shared" si="277"/>
        <v/>
      </c>
      <c r="D3000" s="60" t="str">
        <f t="shared" si="278"/>
        <v/>
      </c>
      <c r="E3000" s="61" t="str">
        <f>IF(A3000="","",InterestRate/VLOOKUP(PaymentFrqcy,Mapping!$A:$B,2,FALSE))</f>
        <v/>
      </c>
      <c r="F3000" s="62" t="str">
        <f>IF(A3000="","",PMT(E3000,Duration*VLOOKUP(PaymentFrqcy,Mapping!A:B,2,FALSE),LoanAmount,,VLOOKUP(PaymentsDue,Mapping!$A:$B,2,FALSE)))</f>
        <v/>
      </c>
      <c r="G3000" s="62" t="str">
        <f>IF(A3000="","",PPMT(E3000,A3000,Duration*VLOOKUP(PaymentFrqcy,Mapping!A:B,2,FALSE),LoanAmount,,VLOOKUP(PaymentsDue,Mapping!$A:$B,2,FALSE)))</f>
        <v/>
      </c>
      <c r="H3000" s="62" t="str">
        <f>IF(A3000="","",IPMT(E3000,A3000,Duration*VLOOKUP(PaymentFrqcy,Mapping!$A:$B,2,FALSE),LoanAmount,,VLOOKUP(PaymentsDue,Mapping!$A:$B,2,FALSE)))</f>
        <v/>
      </c>
      <c r="I3000" s="58" t="str">
        <f t="shared" si="279"/>
        <v/>
      </c>
      <c r="J3000" s="12" t="str">
        <f t="shared" si="280"/>
        <v/>
      </c>
      <c r="K3000" s="78" t="str">
        <f t="shared" si="281"/>
        <v/>
      </c>
    </row>
    <row r="3001" spans="1:11" x14ac:dyDescent="0.2">
      <c r="A3001" s="12" t="str">
        <f>IFERROR(IF(A3000+1&lt;=Duration*VLOOKUP(PaymentFrqcy,Mapping!A:B,2,FALSE),A3000+1,""),"")</f>
        <v/>
      </c>
      <c r="B3001" s="58" t="str">
        <f t="shared" si="282"/>
        <v/>
      </c>
      <c r="C3001" s="59" t="str">
        <f t="shared" si="277"/>
        <v/>
      </c>
      <c r="D3001" s="60" t="str">
        <f t="shared" si="278"/>
        <v/>
      </c>
      <c r="E3001" s="61" t="str">
        <f>IF(A3001="","",InterestRate/VLOOKUP(PaymentFrqcy,Mapping!$A:$B,2,FALSE))</f>
        <v/>
      </c>
      <c r="F3001" s="62" t="str">
        <f>IF(A3001="","",PMT(E3001,Duration*VLOOKUP(PaymentFrqcy,Mapping!A:B,2,FALSE),LoanAmount,,VLOOKUP(PaymentsDue,Mapping!$A:$B,2,FALSE)))</f>
        <v/>
      </c>
      <c r="G3001" s="62" t="str">
        <f>IF(A3001="","",PPMT(E3001,A3001,Duration*VLOOKUP(PaymentFrqcy,Mapping!A:B,2,FALSE),LoanAmount,,VLOOKUP(PaymentsDue,Mapping!$A:$B,2,FALSE)))</f>
        <v/>
      </c>
      <c r="H3001" s="62" t="str">
        <f>IF(A3001="","",IPMT(E3001,A3001,Duration*VLOOKUP(PaymentFrqcy,Mapping!$A:$B,2,FALSE),LoanAmount,,VLOOKUP(PaymentsDue,Mapping!$A:$B,2,FALSE)))</f>
        <v/>
      </c>
      <c r="I3001" s="58" t="str">
        <f t="shared" si="279"/>
        <v/>
      </c>
      <c r="J3001" s="12" t="str">
        <f t="shared" si="280"/>
        <v/>
      </c>
      <c r="K3001" s="78" t="str">
        <f t="shared" si="281"/>
        <v/>
      </c>
    </row>
    <row r="3002" spans="1:11" x14ac:dyDescent="0.2">
      <c r="A3002" s="12" t="str">
        <f>IFERROR(IF(A3001+1&lt;=Duration*VLOOKUP(PaymentFrqcy,Mapping!A:B,2,FALSE),A3001+1,""),"")</f>
        <v/>
      </c>
      <c r="B3002" s="58" t="str">
        <f t="shared" si="282"/>
        <v/>
      </c>
      <c r="C3002" s="59" t="str">
        <f t="shared" si="277"/>
        <v/>
      </c>
      <c r="D3002" s="60" t="str">
        <f t="shared" si="278"/>
        <v/>
      </c>
      <c r="E3002" s="61" t="str">
        <f>IF(A3002="","",InterestRate/VLOOKUP(PaymentFrqcy,Mapping!$A:$B,2,FALSE))</f>
        <v/>
      </c>
      <c r="F3002" s="62" t="str">
        <f>IF(A3002="","",PMT(E3002,Duration*VLOOKUP(PaymentFrqcy,Mapping!A:B,2,FALSE),LoanAmount,,VLOOKUP(PaymentsDue,Mapping!$A:$B,2,FALSE)))</f>
        <v/>
      </c>
      <c r="G3002" s="62" t="str">
        <f>IF(A3002="","",PPMT(E3002,A3002,Duration*VLOOKUP(PaymentFrqcy,Mapping!A:B,2,FALSE),LoanAmount,,VLOOKUP(PaymentsDue,Mapping!$A:$B,2,FALSE)))</f>
        <v/>
      </c>
      <c r="H3002" s="62" t="str">
        <f>IF(A3002="","",IPMT(E3002,A3002,Duration*VLOOKUP(PaymentFrqcy,Mapping!$A:$B,2,FALSE),LoanAmount,,VLOOKUP(PaymentsDue,Mapping!$A:$B,2,FALSE)))</f>
        <v/>
      </c>
      <c r="I3002" s="58" t="str">
        <f t="shared" si="279"/>
        <v/>
      </c>
      <c r="J3002" s="12" t="str">
        <f t="shared" si="280"/>
        <v/>
      </c>
      <c r="K3002" s="78" t="str">
        <f t="shared" si="281"/>
        <v/>
      </c>
    </row>
    <row r="3003" spans="1:11" x14ac:dyDescent="0.2">
      <c r="A3003" s="12" t="str">
        <f>IFERROR(IF(A3002+1&lt;=Duration*VLOOKUP(PaymentFrqcy,Mapping!A:B,2,FALSE),A3002+1,""),"")</f>
        <v/>
      </c>
      <c r="B3003" s="58" t="str">
        <f t="shared" si="282"/>
        <v/>
      </c>
      <c r="C3003" s="59" t="str">
        <f t="shared" si="277"/>
        <v/>
      </c>
      <c r="D3003" s="60" t="str">
        <f t="shared" si="278"/>
        <v/>
      </c>
      <c r="E3003" s="61" t="str">
        <f>IF(A3003="","",InterestRate/VLOOKUP(PaymentFrqcy,Mapping!$A:$B,2,FALSE))</f>
        <v/>
      </c>
      <c r="F3003" s="62" t="str">
        <f>IF(A3003="","",PMT(E3003,Duration*VLOOKUP(PaymentFrqcy,Mapping!A:B,2,FALSE),LoanAmount,,VLOOKUP(PaymentsDue,Mapping!$A:$B,2,FALSE)))</f>
        <v/>
      </c>
      <c r="G3003" s="62" t="str">
        <f>IF(A3003="","",PPMT(E3003,A3003,Duration*VLOOKUP(PaymentFrqcy,Mapping!A:B,2,FALSE),LoanAmount,,VLOOKUP(PaymentsDue,Mapping!$A:$B,2,FALSE)))</f>
        <v/>
      </c>
      <c r="H3003" s="62" t="str">
        <f>IF(A3003="","",IPMT(E3003,A3003,Duration*VLOOKUP(PaymentFrqcy,Mapping!$A:$B,2,FALSE),LoanAmount,,VLOOKUP(PaymentsDue,Mapping!$A:$B,2,FALSE)))</f>
        <v/>
      </c>
      <c r="I3003" s="58" t="str">
        <f t="shared" si="279"/>
        <v/>
      </c>
      <c r="J3003" s="12" t="str">
        <f t="shared" si="280"/>
        <v/>
      </c>
      <c r="K3003" s="78" t="str">
        <f t="shared" si="281"/>
        <v/>
      </c>
    </row>
    <row r="3004" spans="1:11" x14ac:dyDescent="0.2">
      <c r="A3004" s="12" t="str">
        <f>IFERROR(IF(A3003+1&lt;=Duration*VLOOKUP(PaymentFrqcy,Mapping!A:B,2,FALSE),A3003+1,""),"")</f>
        <v/>
      </c>
      <c r="B3004" s="58" t="str">
        <f t="shared" si="282"/>
        <v/>
      </c>
      <c r="C3004" s="59" t="str">
        <f t="shared" si="277"/>
        <v/>
      </c>
      <c r="D3004" s="60" t="str">
        <f t="shared" si="278"/>
        <v/>
      </c>
      <c r="E3004" s="61" t="str">
        <f>IF(A3004="","",InterestRate/VLOOKUP(PaymentFrqcy,Mapping!$A:$B,2,FALSE))</f>
        <v/>
      </c>
      <c r="F3004" s="62" t="str">
        <f>IF(A3004="","",PMT(E3004,Duration*VLOOKUP(PaymentFrqcy,Mapping!A:B,2,FALSE),LoanAmount,,VLOOKUP(PaymentsDue,Mapping!$A:$B,2,FALSE)))</f>
        <v/>
      </c>
      <c r="G3004" s="62" t="str">
        <f>IF(A3004="","",PPMT(E3004,A3004,Duration*VLOOKUP(PaymentFrqcy,Mapping!A:B,2,FALSE),LoanAmount,,VLOOKUP(PaymentsDue,Mapping!$A:$B,2,FALSE)))</f>
        <v/>
      </c>
      <c r="H3004" s="62" t="str">
        <f>IF(A3004="","",IPMT(E3004,A3004,Duration*VLOOKUP(PaymentFrqcy,Mapping!$A:$B,2,FALSE),LoanAmount,,VLOOKUP(PaymentsDue,Mapping!$A:$B,2,FALSE)))</f>
        <v/>
      </c>
      <c r="I3004" s="58" t="str">
        <f t="shared" si="279"/>
        <v/>
      </c>
      <c r="J3004" s="12" t="str">
        <f t="shared" si="280"/>
        <v/>
      </c>
      <c r="K3004" s="78" t="str">
        <f t="shared" si="281"/>
        <v/>
      </c>
    </row>
    <row r="3005" spans="1:11" x14ac:dyDescent="0.2">
      <c r="A3005" s="12" t="str">
        <f>IFERROR(IF(A3004+1&lt;=Duration*VLOOKUP(PaymentFrqcy,Mapping!A:B,2,FALSE),A3004+1,""),"")</f>
        <v/>
      </c>
      <c r="B3005" s="58" t="str">
        <f t="shared" si="282"/>
        <v/>
      </c>
      <c r="C3005" s="59" t="str">
        <f t="shared" si="277"/>
        <v/>
      </c>
      <c r="D3005" s="60" t="str">
        <f t="shared" si="278"/>
        <v/>
      </c>
      <c r="E3005" s="61" t="str">
        <f>IF(A3005="","",InterestRate/VLOOKUP(PaymentFrqcy,Mapping!$A:$B,2,FALSE))</f>
        <v/>
      </c>
      <c r="F3005" s="62" t="str">
        <f>IF(A3005="","",PMT(E3005,Duration*VLOOKUP(PaymentFrqcy,Mapping!A:B,2,FALSE),LoanAmount,,VLOOKUP(PaymentsDue,Mapping!$A:$B,2,FALSE)))</f>
        <v/>
      </c>
      <c r="G3005" s="62" t="str">
        <f>IF(A3005="","",PPMT(E3005,A3005,Duration*VLOOKUP(PaymentFrqcy,Mapping!A:B,2,FALSE),LoanAmount,,VLOOKUP(PaymentsDue,Mapping!$A:$B,2,FALSE)))</f>
        <v/>
      </c>
      <c r="H3005" s="62" t="str">
        <f>IF(A3005="","",IPMT(E3005,A3005,Duration*VLOOKUP(PaymentFrqcy,Mapping!$A:$B,2,FALSE),LoanAmount,,VLOOKUP(PaymentsDue,Mapping!$A:$B,2,FALSE)))</f>
        <v/>
      </c>
      <c r="I3005" s="58" t="str">
        <f t="shared" si="279"/>
        <v/>
      </c>
      <c r="J3005" s="12" t="str">
        <f t="shared" si="280"/>
        <v/>
      </c>
      <c r="K3005" s="78" t="str">
        <f t="shared" si="281"/>
        <v/>
      </c>
    </row>
    <row r="3006" spans="1:11" x14ac:dyDescent="0.2">
      <c r="A3006" s="12" t="str">
        <f>IFERROR(IF(A3005+1&lt;=Duration*VLOOKUP(PaymentFrqcy,Mapping!A:B,2,FALSE),A3005+1,""),"")</f>
        <v/>
      </c>
      <c r="B3006" s="58" t="str">
        <f t="shared" si="282"/>
        <v/>
      </c>
      <c r="C3006" s="59" t="str">
        <f t="shared" si="277"/>
        <v/>
      </c>
      <c r="D3006" s="60" t="str">
        <f t="shared" si="278"/>
        <v/>
      </c>
      <c r="E3006" s="61" t="str">
        <f>IF(A3006="","",InterestRate/VLOOKUP(PaymentFrqcy,Mapping!$A:$B,2,FALSE))</f>
        <v/>
      </c>
      <c r="F3006" s="62" t="str">
        <f>IF(A3006="","",PMT(E3006,Duration*VLOOKUP(PaymentFrqcy,Mapping!A:B,2,FALSE),LoanAmount,,VLOOKUP(PaymentsDue,Mapping!$A:$B,2,FALSE)))</f>
        <v/>
      </c>
      <c r="G3006" s="62" t="str">
        <f>IF(A3006="","",PPMT(E3006,A3006,Duration*VLOOKUP(PaymentFrqcy,Mapping!A:B,2,FALSE),LoanAmount,,VLOOKUP(PaymentsDue,Mapping!$A:$B,2,FALSE)))</f>
        <v/>
      </c>
      <c r="H3006" s="62" t="str">
        <f>IF(A3006="","",IPMT(E3006,A3006,Duration*VLOOKUP(PaymentFrqcy,Mapping!$A:$B,2,FALSE),LoanAmount,,VLOOKUP(PaymentsDue,Mapping!$A:$B,2,FALSE)))</f>
        <v/>
      </c>
      <c r="I3006" s="58" t="str">
        <f t="shared" si="279"/>
        <v/>
      </c>
      <c r="J3006" s="12" t="str">
        <f t="shared" si="280"/>
        <v/>
      </c>
      <c r="K3006" s="78" t="str">
        <f t="shared" si="281"/>
        <v/>
      </c>
    </row>
    <row r="3007" spans="1:11" x14ac:dyDescent="0.2">
      <c r="A3007" s="12" t="str">
        <f>IFERROR(IF(A3006+1&lt;=Duration*VLOOKUP(PaymentFrqcy,Mapping!A:B,2,FALSE),A3006+1,""),"")</f>
        <v/>
      </c>
      <c r="B3007" s="58" t="str">
        <f t="shared" si="282"/>
        <v/>
      </c>
      <c r="C3007" s="59" t="str">
        <f t="shared" si="277"/>
        <v/>
      </c>
      <c r="D3007" s="60" t="str">
        <f t="shared" si="278"/>
        <v/>
      </c>
      <c r="E3007" s="61" t="str">
        <f>IF(A3007="","",InterestRate/VLOOKUP(PaymentFrqcy,Mapping!$A:$B,2,FALSE))</f>
        <v/>
      </c>
      <c r="F3007" s="62" t="str">
        <f>IF(A3007="","",PMT(E3007,Duration*VLOOKUP(PaymentFrqcy,Mapping!A:B,2,FALSE),LoanAmount,,VLOOKUP(PaymentsDue,Mapping!$A:$B,2,FALSE)))</f>
        <v/>
      </c>
      <c r="G3007" s="62" t="str">
        <f>IF(A3007="","",PPMT(E3007,A3007,Duration*VLOOKUP(PaymentFrqcy,Mapping!A:B,2,FALSE),LoanAmount,,VLOOKUP(PaymentsDue,Mapping!$A:$B,2,FALSE)))</f>
        <v/>
      </c>
      <c r="H3007" s="62" t="str">
        <f>IF(A3007="","",IPMT(E3007,A3007,Duration*VLOOKUP(PaymentFrqcy,Mapping!$A:$B,2,FALSE),LoanAmount,,VLOOKUP(PaymentsDue,Mapping!$A:$B,2,FALSE)))</f>
        <v/>
      </c>
      <c r="I3007" s="58" t="str">
        <f t="shared" si="279"/>
        <v/>
      </c>
      <c r="J3007" s="12" t="str">
        <f t="shared" si="280"/>
        <v/>
      </c>
      <c r="K3007" s="78" t="str">
        <f t="shared" si="281"/>
        <v/>
      </c>
    </row>
    <row r="3008" spans="1:11" x14ac:dyDescent="0.2">
      <c r="A3008" s="12" t="str">
        <f>IFERROR(IF(A3007+1&lt;=Duration*VLOOKUP(PaymentFrqcy,Mapping!A:B,2,FALSE),A3007+1,""),"")</f>
        <v/>
      </c>
      <c r="B3008" s="58" t="str">
        <f t="shared" si="282"/>
        <v/>
      </c>
      <c r="C3008" s="59" t="str">
        <f t="shared" si="277"/>
        <v/>
      </c>
      <c r="D3008" s="60" t="str">
        <f t="shared" si="278"/>
        <v/>
      </c>
      <c r="E3008" s="61" t="str">
        <f>IF(A3008="","",InterestRate/VLOOKUP(PaymentFrqcy,Mapping!$A:$B,2,FALSE))</f>
        <v/>
      </c>
      <c r="F3008" s="62" t="str">
        <f>IF(A3008="","",PMT(E3008,Duration*VLOOKUP(PaymentFrqcy,Mapping!A:B,2,FALSE),LoanAmount,,VLOOKUP(PaymentsDue,Mapping!$A:$B,2,FALSE)))</f>
        <v/>
      </c>
      <c r="G3008" s="62" t="str">
        <f>IF(A3008="","",PPMT(E3008,A3008,Duration*VLOOKUP(PaymentFrqcy,Mapping!A:B,2,FALSE),LoanAmount,,VLOOKUP(PaymentsDue,Mapping!$A:$B,2,FALSE)))</f>
        <v/>
      </c>
      <c r="H3008" s="62" t="str">
        <f>IF(A3008="","",IPMT(E3008,A3008,Duration*VLOOKUP(PaymentFrqcy,Mapping!$A:$B,2,FALSE),LoanAmount,,VLOOKUP(PaymentsDue,Mapping!$A:$B,2,FALSE)))</f>
        <v/>
      </c>
      <c r="I3008" s="58" t="str">
        <f t="shared" si="279"/>
        <v/>
      </c>
      <c r="J3008" s="12" t="str">
        <f t="shared" si="280"/>
        <v/>
      </c>
      <c r="K3008" s="78" t="str">
        <f t="shared" si="281"/>
        <v/>
      </c>
    </row>
    <row r="3009" spans="1:11" x14ac:dyDescent="0.2">
      <c r="A3009" s="12" t="str">
        <f>IFERROR(IF(A3008+1&lt;=Duration*VLOOKUP(PaymentFrqcy,Mapping!A:B,2,FALSE),A3008+1,""),"")</f>
        <v/>
      </c>
      <c r="B3009" s="58" t="str">
        <f t="shared" si="282"/>
        <v/>
      </c>
      <c r="C3009" s="59" t="str">
        <f t="shared" si="277"/>
        <v/>
      </c>
      <c r="D3009" s="60" t="str">
        <f t="shared" si="278"/>
        <v/>
      </c>
      <c r="E3009" s="61" t="str">
        <f>IF(A3009="","",InterestRate/VLOOKUP(PaymentFrqcy,Mapping!$A:$B,2,FALSE))</f>
        <v/>
      </c>
      <c r="F3009" s="62" t="str">
        <f>IF(A3009="","",PMT(E3009,Duration*VLOOKUP(PaymentFrqcy,Mapping!A:B,2,FALSE),LoanAmount,,VLOOKUP(PaymentsDue,Mapping!$A:$B,2,FALSE)))</f>
        <v/>
      </c>
      <c r="G3009" s="62" t="str">
        <f>IF(A3009="","",PPMT(E3009,A3009,Duration*VLOOKUP(PaymentFrqcy,Mapping!A:B,2,FALSE),LoanAmount,,VLOOKUP(PaymentsDue,Mapping!$A:$B,2,FALSE)))</f>
        <v/>
      </c>
      <c r="H3009" s="62" t="str">
        <f>IF(A3009="","",IPMT(E3009,A3009,Duration*VLOOKUP(PaymentFrqcy,Mapping!$A:$B,2,FALSE),LoanAmount,,VLOOKUP(PaymentsDue,Mapping!$A:$B,2,FALSE)))</f>
        <v/>
      </c>
      <c r="I3009" s="58" t="str">
        <f t="shared" si="279"/>
        <v/>
      </c>
      <c r="J3009" s="12" t="str">
        <f t="shared" si="280"/>
        <v/>
      </c>
      <c r="K3009" s="78" t="str">
        <f t="shared" si="281"/>
        <v/>
      </c>
    </row>
    <row r="3010" spans="1:11" x14ac:dyDescent="0.2">
      <c r="A3010" s="12" t="str">
        <f>IFERROR(IF(A3009+1&lt;=Duration*VLOOKUP(PaymentFrqcy,Mapping!A:B,2,FALSE),A3009+1,""),"")</f>
        <v/>
      </c>
      <c r="B3010" s="58" t="str">
        <f t="shared" si="282"/>
        <v/>
      </c>
      <c r="C3010" s="59" t="str">
        <f t="shared" si="277"/>
        <v/>
      </c>
      <c r="D3010" s="60" t="str">
        <f t="shared" si="278"/>
        <v/>
      </c>
      <c r="E3010" s="61" t="str">
        <f>IF(A3010="","",InterestRate/VLOOKUP(PaymentFrqcy,Mapping!$A:$B,2,FALSE))</f>
        <v/>
      </c>
      <c r="F3010" s="62" t="str">
        <f>IF(A3010="","",PMT(E3010,Duration*VLOOKUP(PaymentFrqcy,Mapping!A:B,2,FALSE),LoanAmount,,VLOOKUP(PaymentsDue,Mapping!$A:$B,2,FALSE)))</f>
        <v/>
      </c>
      <c r="G3010" s="62" t="str">
        <f>IF(A3010="","",PPMT(E3010,A3010,Duration*VLOOKUP(PaymentFrqcy,Mapping!A:B,2,FALSE),LoanAmount,,VLOOKUP(PaymentsDue,Mapping!$A:$B,2,FALSE)))</f>
        <v/>
      </c>
      <c r="H3010" s="62" t="str">
        <f>IF(A3010="","",IPMT(E3010,A3010,Duration*VLOOKUP(PaymentFrqcy,Mapping!$A:$B,2,FALSE),LoanAmount,,VLOOKUP(PaymentsDue,Mapping!$A:$B,2,FALSE)))</f>
        <v/>
      </c>
      <c r="I3010" s="58" t="str">
        <f t="shared" si="279"/>
        <v/>
      </c>
      <c r="J3010" s="12" t="str">
        <f t="shared" si="280"/>
        <v/>
      </c>
      <c r="K3010" s="78" t="str">
        <f t="shared" si="281"/>
        <v/>
      </c>
    </row>
    <row r="3011" spans="1:11" x14ac:dyDescent="0.2">
      <c r="A3011" s="12" t="str">
        <f>IFERROR(IF(A3010+1&lt;=Duration*VLOOKUP(PaymentFrqcy,Mapping!A:B,2,FALSE),A3010+1,""),"")</f>
        <v/>
      </c>
      <c r="B3011" s="58" t="str">
        <f t="shared" si="282"/>
        <v/>
      </c>
      <c r="C3011" s="59" t="str">
        <f t="shared" si="277"/>
        <v/>
      </c>
      <c r="D3011" s="60" t="str">
        <f t="shared" si="278"/>
        <v/>
      </c>
      <c r="E3011" s="61" t="str">
        <f>IF(A3011="","",InterestRate/VLOOKUP(PaymentFrqcy,Mapping!$A:$B,2,FALSE))</f>
        <v/>
      </c>
      <c r="F3011" s="62" t="str">
        <f>IF(A3011="","",PMT(E3011,Duration*VLOOKUP(PaymentFrqcy,Mapping!A:B,2,FALSE),LoanAmount,,VLOOKUP(PaymentsDue,Mapping!$A:$B,2,FALSE)))</f>
        <v/>
      </c>
      <c r="G3011" s="62" t="str">
        <f>IF(A3011="","",PPMT(E3011,A3011,Duration*VLOOKUP(PaymentFrqcy,Mapping!A:B,2,FALSE),LoanAmount,,VLOOKUP(PaymentsDue,Mapping!$A:$B,2,FALSE)))</f>
        <v/>
      </c>
      <c r="H3011" s="62" t="str">
        <f>IF(A3011="","",IPMT(E3011,A3011,Duration*VLOOKUP(PaymentFrqcy,Mapping!$A:$B,2,FALSE),LoanAmount,,VLOOKUP(PaymentsDue,Mapping!$A:$B,2,FALSE)))</f>
        <v/>
      </c>
      <c r="I3011" s="58" t="str">
        <f t="shared" si="279"/>
        <v/>
      </c>
      <c r="J3011" s="12" t="str">
        <f t="shared" si="280"/>
        <v/>
      </c>
      <c r="K3011" s="78" t="str">
        <f t="shared" si="281"/>
        <v/>
      </c>
    </row>
    <row r="3012" spans="1:11" x14ac:dyDescent="0.2">
      <c r="A3012" s="12" t="str">
        <f>IFERROR(IF(A3011+1&lt;=Duration*VLOOKUP(PaymentFrqcy,Mapping!A:B,2,FALSE),A3011+1,""),"")</f>
        <v/>
      </c>
      <c r="B3012" s="58" t="str">
        <f t="shared" si="282"/>
        <v/>
      </c>
      <c r="C3012" s="59" t="str">
        <f t="shared" si="277"/>
        <v/>
      </c>
      <c r="D3012" s="60" t="str">
        <f t="shared" si="278"/>
        <v/>
      </c>
      <c r="E3012" s="61" t="str">
        <f>IF(A3012="","",InterestRate/VLOOKUP(PaymentFrqcy,Mapping!$A:$B,2,FALSE))</f>
        <v/>
      </c>
      <c r="F3012" s="62" t="str">
        <f>IF(A3012="","",PMT(E3012,Duration*VLOOKUP(PaymentFrqcy,Mapping!A:B,2,FALSE),LoanAmount,,VLOOKUP(PaymentsDue,Mapping!$A:$B,2,FALSE)))</f>
        <v/>
      </c>
      <c r="G3012" s="62" t="str">
        <f>IF(A3012="","",PPMT(E3012,A3012,Duration*VLOOKUP(PaymentFrqcy,Mapping!A:B,2,FALSE),LoanAmount,,VLOOKUP(PaymentsDue,Mapping!$A:$B,2,FALSE)))</f>
        <v/>
      </c>
      <c r="H3012" s="62" t="str">
        <f>IF(A3012="","",IPMT(E3012,A3012,Duration*VLOOKUP(PaymentFrqcy,Mapping!$A:$B,2,FALSE),LoanAmount,,VLOOKUP(PaymentsDue,Mapping!$A:$B,2,FALSE)))</f>
        <v/>
      </c>
      <c r="I3012" s="58" t="str">
        <f t="shared" si="279"/>
        <v/>
      </c>
      <c r="J3012" s="12" t="str">
        <f t="shared" si="280"/>
        <v/>
      </c>
      <c r="K3012" s="78" t="str">
        <f t="shared" si="281"/>
        <v/>
      </c>
    </row>
    <row r="3013" spans="1:11" x14ac:dyDescent="0.2">
      <c r="A3013" s="12" t="str">
        <f>IFERROR(IF(A3012+1&lt;=Duration*VLOOKUP(PaymentFrqcy,Mapping!A:B,2,FALSE),A3012+1,""),"")</f>
        <v/>
      </c>
      <c r="B3013" s="58" t="str">
        <f t="shared" si="282"/>
        <v/>
      </c>
      <c r="C3013" s="59" t="str">
        <f t="shared" si="277"/>
        <v/>
      </c>
      <c r="D3013" s="60" t="str">
        <f t="shared" si="278"/>
        <v/>
      </c>
      <c r="E3013" s="61" t="str">
        <f>IF(A3013="","",InterestRate/VLOOKUP(PaymentFrqcy,Mapping!$A:$B,2,FALSE))</f>
        <v/>
      </c>
      <c r="F3013" s="62" t="str">
        <f>IF(A3013="","",PMT(E3013,Duration*VLOOKUP(PaymentFrqcy,Mapping!A:B,2,FALSE),LoanAmount,,VLOOKUP(PaymentsDue,Mapping!$A:$B,2,FALSE)))</f>
        <v/>
      </c>
      <c r="G3013" s="62" t="str">
        <f>IF(A3013="","",PPMT(E3013,A3013,Duration*VLOOKUP(PaymentFrqcy,Mapping!A:B,2,FALSE),LoanAmount,,VLOOKUP(PaymentsDue,Mapping!$A:$B,2,FALSE)))</f>
        <v/>
      </c>
      <c r="H3013" s="62" t="str">
        <f>IF(A3013="","",IPMT(E3013,A3013,Duration*VLOOKUP(PaymentFrqcy,Mapping!$A:$B,2,FALSE),LoanAmount,,VLOOKUP(PaymentsDue,Mapping!$A:$B,2,FALSE)))</f>
        <v/>
      </c>
      <c r="I3013" s="58" t="str">
        <f t="shared" si="279"/>
        <v/>
      </c>
      <c r="J3013" s="12" t="str">
        <f t="shared" si="280"/>
        <v/>
      </c>
      <c r="K3013" s="78" t="str">
        <f t="shared" si="281"/>
        <v/>
      </c>
    </row>
    <row r="3014" spans="1:11" x14ac:dyDescent="0.2">
      <c r="A3014" s="12" t="str">
        <f>IFERROR(IF(A3013+1&lt;=Duration*VLOOKUP(PaymentFrqcy,Mapping!A:B,2,FALSE),A3013+1,""),"")</f>
        <v/>
      </c>
      <c r="B3014" s="58" t="str">
        <f t="shared" si="282"/>
        <v/>
      </c>
      <c r="C3014" s="59" t="str">
        <f t="shared" si="277"/>
        <v/>
      </c>
      <c r="D3014" s="60" t="str">
        <f t="shared" si="278"/>
        <v/>
      </c>
      <c r="E3014" s="61" t="str">
        <f>IF(A3014="","",InterestRate/VLOOKUP(PaymentFrqcy,Mapping!$A:$B,2,FALSE))</f>
        <v/>
      </c>
      <c r="F3014" s="62" t="str">
        <f>IF(A3014="","",PMT(E3014,Duration*VLOOKUP(PaymentFrqcy,Mapping!A:B,2,FALSE),LoanAmount,,VLOOKUP(PaymentsDue,Mapping!$A:$B,2,FALSE)))</f>
        <v/>
      </c>
      <c r="G3014" s="62" t="str">
        <f>IF(A3014="","",PPMT(E3014,A3014,Duration*VLOOKUP(PaymentFrqcy,Mapping!A:B,2,FALSE),LoanAmount,,VLOOKUP(PaymentsDue,Mapping!$A:$B,2,FALSE)))</f>
        <v/>
      </c>
      <c r="H3014" s="62" t="str">
        <f>IF(A3014="","",IPMT(E3014,A3014,Duration*VLOOKUP(PaymentFrqcy,Mapping!$A:$B,2,FALSE),LoanAmount,,VLOOKUP(PaymentsDue,Mapping!$A:$B,2,FALSE)))</f>
        <v/>
      </c>
      <c r="I3014" s="58" t="str">
        <f t="shared" si="279"/>
        <v/>
      </c>
      <c r="J3014" s="12" t="str">
        <f t="shared" si="280"/>
        <v/>
      </c>
      <c r="K3014" s="78" t="str">
        <f t="shared" si="281"/>
        <v/>
      </c>
    </row>
    <row r="3015" spans="1:11" x14ac:dyDescent="0.2">
      <c r="A3015" s="12" t="str">
        <f>IFERROR(IF(A3014+1&lt;=Duration*VLOOKUP(PaymentFrqcy,Mapping!A:B,2,FALSE),A3014+1,""),"")</f>
        <v/>
      </c>
      <c r="B3015" s="58" t="str">
        <f t="shared" si="282"/>
        <v/>
      </c>
      <c r="C3015" s="59" t="str">
        <f t="shared" si="277"/>
        <v/>
      </c>
      <c r="D3015" s="60" t="str">
        <f t="shared" si="278"/>
        <v/>
      </c>
      <c r="E3015" s="61" t="str">
        <f>IF(A3015="","",InterestRate/VLOOKUP(PaymentFrqcy,Mapping!$A:$B,2,FALSE))</f>
        <v/>
      </c>
      <c r="F3015" s="62" t="str">
        <f>IF(A3015="","",PMT(E3015,Duration*VLOOKUP(PaymentFrqcy,Mapping!A:B,2,FALSE),LoanAmount,,VLOOKUP(PaymentsDue,Mapping!$A:$B,2,FALSE)))</f>
        <v/>
      </c>
      <c r="G3015" s="62" t="str">
        <f>IF(A3015="","",PPMT(E3015,A3015,Duration*VLOOKUP(PaymentFrqcy,Mapping!A:B,2,FALSE),LoanAmount,,VLOOKUP(PaymentsDue,Mapping!$A:$B,2,FALSE)))</f>
        <v/>
      </c>
      <c r="H3015" s="62" t="str">
        <f>IF(A3015="","",IPMT(E3015,A3015,Duration*VLOOKUP(PaymentFrqcy,Mapping!$A:$B,2,FALSE),LoanAmount,,VLOOKUP(PaymentsDue,Mapping!$A:$B,2,FALSE)))</f>
        <v/>
      </c>
      <c r="I3015" s="58" t="str">
        <f t="shared" si="279"/>
        <v/>
      </c>
      <c r="J3015" s="12" t="str">
        <f t="shared" si="280"/>
        <v/>
      </c>
      <c r="K3015" s="78" t="str">
        <f t="shared" si="281"/>
        <v/>
      </c>
    </row>
    <row r="3016" spans="1:11" x14ac:dyDescent="0.2">
      <c r="A3016" s="12" t="str">
        <f>IFERROR(IF(A3015+1&lt;=Duration*VLOOKUP(PaymentFrqcy,Mapping!A:B,2,FALSE),A3015+1,""),"")</f>
        <v/>
      </c>
      <c r="B3016" s="58" t="str">
        <f t="shared" si="282"/>
        <v/>
      </c>
      <c r="C3016" s="59" t="str">
        <f t="shared" si="277"/>
        <v/>
      </c>
      <c r="D3016" s="60" t="str">
        <f t="shared" si="278"/>
        <v/>
      </c>
      <c r="E3016" s="61" t="str">
        <f>IF(A3016="","",InterestRate/VLOOKUP(PaymentFrqcy,Mapping!$A:$B,2,FALSE))</f>
        <v/>
      </c>
      <c r="F3016" s="62" t="str">
        <f>IF(A3016="","",PMT(E3016,Duration*VLOOKUP(PaymentFrqcy,Mapping!A:B,2,FALSE),LoanAmount,,VLOOKUP(PaymentsDue,Mapping!$A:$B,2,FALSE)))</f>
        <v/>
      </c>
      <c r="G3016" s="62" t="str">
        <f>IF(A3016="","",PPMT(E3016,A3016,Duration*VLOOKUP(PaymentFrqcy,Mapping!A:B,2,FALSE),LoanAmount,,VLOOKUP(PaymentsDue,Mapping!$A:$B,2,FALSE)))</f>
        <v/>
      </c>
      <c r="H3016" s="62" t="str">
        <f>IF(A3016="","",IPMT(E3016,A3016,Duration*VLOOKUP(PaymentFrqcy,Mapping!$A:$B,2,FALSE),LoanAmount,,VLOOKUP(PaymentsDue,Mapping!$A:$B,2,FALSE)))</f>
        <v/>
      </c>
      <c r="I3016" s="58" t="str">
        <f t="shared" si="279"/>
        <v/>
      </c>
      <c r="J3016" s="12" t="str">
        <f t="shared" si="280"/>
        <v/>
      </c>
      <c r="K3016" s="78" t="str">
        <f t="shared" si="281"/>
        <v/>
      </c>
    </row>
    <row r="3017" spans="1:11" x14ac:dyDescent="0.2">
      <c r="A3017" s="12" t="str">
        <f>IFERROR(IF(A3016+1&lt;=Duration*VLOOKUP(PaymentFrqcy,Mapping!A:B,2,FALSE),A3016+1,""),"")</f>
        <v/>
      </c>
      <c r="B3017" s="58" t="str">
        <f t="shared" si="282"/>
        <v/>
      </c>
      <c r="C3017" s="59" t="str">
        <f t="shared" si="277"/>
        <v/>
      </c>
      <c r="D3017" s="60" t="str">
        <f t="shared" si="278"/>
        <v/>
      </c>
      <c r="E3017" s="61" t="str">
        <f>IF(A3017="","",InterestRate/VLOOKUP(PaymentFrqcy,Mapping!$A:$B,2,FALSE))</f>
        <v/>
      </c>
      <c r="F3017" s="62" t="str">
        <f>IF(A3017="","",PMT(E3017,Duration*VLOOKUP(PaymentFrqcy,Mapping!A:B,2,FALSE),LoanAmount,,VLOOKUP(PaymentsDue,Mapping!$A:$B,2,FALSE)))</f>
        <v/>
      </c>
      <c r="G3017" s="62" t="str">
        <f>IF(A3017="","",PPMT(E3017,A3017,Duration*VLOOKUP(PaymentFrqcy,Mapping!A:B,2,FALSE),LoanAmount,,VLOOKUP(PaymentsDue,Mapping!$A:$B,2,FALSE)))</f>
        <v/>
      </c>
      <c r="H3017" s="62" t="str">
        <f>IF(A3017="","",IPMT(E3017,A3017,Duration*VLOOKUP(PaymentFrqcy,Mapping!$A:$B,2,FALSE),LoanAmount,,VLOOKUP(PaymentsDue,Mapping!$A:$B,2,FALSE)))</f>
        <v/>
      </c>
      <c r="I3017" s="58" t="str">
        <f t="shared" si="279"/>
        <v/>
      </c>
      <c r="J3017" s="12" t="str">
        <f t="shared" si="280"/>
        <v/>
      </c>
      <c r="K3017" s="78" t="str">
        <f t="shared" si="281"/>
        <v/>
      </c>
    </row>
    <row r="3018" spans="1:11" x14ac:dyDescent="0.2">
      <c r="A3018" s="12" t="str">
        <f>IFERROR(IF(A3017+1&lt;=Duration*VLOOKUP(PaymentFrqcy,Mapping!A:B,2,FALSE),A3017+1,""),"")</f>
        <v/>
      </c>
      <c r="B3018" s="58" t="str">
        <f t="shared" si="282"/>
        <v/>
      </c>
      <c r="C3018" s="59" t="str">
        <f t="shared" si="277"/>
        <v/>
      </c>
      <c r="D3018" s="60" t="str">
        <f t="shared" si="278"/>
        <v/>
      </c>
      <c r="E3018" s="61" t="str">
        <f>IF(A3018="","",InterestRate/VLOOKUP(PaymentFrqcy,Mapping!$A:$B,2,FALSE))</f>
        <v/>
      </c>
      <c r="F3018" s="62" t="str">
        <f>IF(A3018="","",PMT(E3018,Duration*VLOOKUP(PaymentFrqcy,Mapping!A:B,2,FALSE),LoanAmount,,VLOOKUP(PaymentsDue,Mapping!$A:$B,2,FALSE)))</f>
        <v/>
      </c>
      <c r="G3018" s="62" t="str">
        <f>IF(A3018="","",PPMT(E3018,A3018,Duration*VLOOKUP(PaymentFrqcy,Mapping!A:B,2,FALSE),LoanAmount,,VLOOKUP(PaymentsDue,Mapping!$A:$B,2,FALSE)))</f>
        <v/>
      </c>
      <c r="H3018" s="62" t="str">
        <f>IF(A3018="","",IPMT(E3018,A3018,Duration*VLOOKUP(PaymentFrqcy,Mapping!$A:$B,2,FALSE),LoanAmount,,VLOOKUP(PaymentsDue,Mapping!$A:$B,2,FALSE)))</f>
        <v/>
      </c>
      <c r="I3018" s="58" t="str">
        <f t="shared" si="279"/>
        <v/>
      </c>
      <c r="J3018" s="12" t="str">
        <f t="shared" si="280"/>
        <v/>
      </c>
      <c r="K3018" s="78" t="str">
        <f t="shared" si="281"/>
        <v/>
      </c>
    </row>
    <row r="3019" spans="1:11" x14ac:dyDescent="0.2">
      <c r="A3019" s="12" t="str">
        <f>IFERROR(IF(A3018+1&lt;=Duration*VLOOKUP(PaymentFrqcy,Mapping!A:B,2,FALSE),A3018+1,""),"")</f>
        <v/>
      </c>
      <c r="B3019" s="58" t="str">
        <f t="shared" si="282"/>
        <v/>
      </c>
      <c r="C3019" s="59" t="str">
        <f t="shared" si="277"/>
        <v/>
      </c>
      <c r="D3019" s="60" t="str">
        <f t="shared" si="278"/>
        <v/>
      </c>
      <c r="E3019" s="61" t="str">
        <f>IF(A3019="","",InterestRate/VLOOKUP(PaymentFrqcy,Mapping!$A:$B,2,FALSE))</f>
        <v/>
      </c>
      <c r="F3019" s="62" t="str">
        <f>IF(A3019="","",PMT(E3019,Duration*VLOOKUP(PaymentFrqcy,Mapping!A:B,2,FALSE),LoanAmount,,VLOOKUP(PaymentsDue,Mapping!$A:$B,2,FALSE)))</f>
        <v/>
      </c>
      <c r="G3019" s="62" t="str">
        <f>IF(A3019="","",PPMT(E3019,A3019,Duration*VLOOKUP(PaymentFrqcy,Mapping!A:B,2,FALSE),LoanAmount,,VLOOKUP(PaymentsDue,Mapping!$A:$B,2,FALSE)))</f>
        <v/>
      </c>
      <c r="H3019" s="62" t="str">
        <f>IF(A3019="","",IPMT(E3019,A3019,Duration*VLOOKUP(PaymentFrqcy,Mapping!$A:$B,2,FALSE),LoanAmount,,VLOOKUP(PaymentsDue,Mapping!$A:$B,2,FALSE)))</f>
        <v/>
      </c>
      <c r="I3019" s="58" t="str">
        <f t="shared" si="279"/>
        <v/>
      </c>
      <c r="J3019" s="12" t="str">
        <f t="shared" si="280"/>
        <v/>
      </c>
      <c r="K3019" s="78" t="str">
        <f t="shared" si="281"/>
        <v/>
      </c>
    </row>
    <row r="3020" spans="1:11" x14ac:dyDescent="0.2">
      <c r="A3020" s="12" t="str">
        <f>IFERROR(IF(A3019+1&lt;=Duration*VLOOKUP(PaymentFrqcy,Mapping!A:B,2,FALSE),A3019+1,""),"")</f>
        <v/>
      </c>
      <c r="B3020" s="58" t="str">
        <f t="shared" si="282"/>
        <v/>
      </c>
      <c r="C3020" s="59" t="str">
        <f t="shared" si="277"/>
        <v/>
      </c>
      <c r="D3020" s="60" t="str">
        <f t="shared" si="278"/>
        <v/>
      </c>
      <c r="E3020" s="61" t="str">
        <f>IF(A3020="","",InterestRate/VLOOKUP(PaymentFrqcy,Mapping!$A:$B,2,FALSE))</f>
        <v/>
      </c>
      <c r="F3020" s="62" t="str">
        <f>IF(A3020="","",PMT(E3020,Duration*VLOOKUP(PaymentFrqcy,Mapping!A:B,2,FALSE),LoanAmount,,VLOOKUP(PaymentsDue,Mapping!$A:$B,2,FALSE)))</f>
        <v/>
      </c>
      <c r="G3020" s="62" t="str">
        <f>IF(A3020="","",PPMT(E3020,A3020,Duration*VLOOKUP(PaymentFrqcy,Mapping!A:B,2,FALSE),LoanAmount,,VLOOKUP(PaymentsDue,Mapping!$A:$B,2,FALSE)))</f>
        <v/>
      </c>
      <c r="H3020" s="62" t="str">
        <f>IF(A3020="","",IPMT(E3020,A3020,Duration*VLOOKUP(PaymentFrqcy,Mapping!$A:$B,2,FALSE),LoanAmount,,VLOOKUP(PaymentsDue,Mapping!$A:$B,2,FALSE)))</f>
        <v/>
      </c>
      <c r="I3020" s="58" t="str">
        <f t="shared" si="279"/>
        <v/>
      </c>
      <c r="J3020" s="12" t="str">
        <f t="shared" si="280"/>
        <v/>
      </c>
      <c r="K3020" s="78" t="str">
        <f t="shared" si="281"/>
        <v/>
      </c>
    </row>
    <row r="3021" spans="1:11" x14ac:dyDescent="0.2">
      <c r="A3021" s="12" t="str">
        <f>IFERROR(IF(A3020+1&lt;=Duration*VLOOKUP(PaymentFrqcy,Mapping!A:B,2,FALSE),A3020+1,""),"")</f>
        <v/>
      </c>
      <c r="B3021" s="58" t="str">
        <f t="shared" si="282"/>
        <v/>
      </c>
      <c r="C3021" s="59" t="str">
        <f t="shared" si="277"/>
        <v/>
      </c>
      <c r="D3021" s="60" t="str">
        <f t="shared" si="278"/>
        <v/>
      </c>
      <c r="E3021" s="61" t="str">
        <f>IF(A3021="","",InterestRate/VLOOKUP(PaymentFrqcy,Mapping!$A:$B,2,FALSE))</f>
        <v/>
      </c>
      <c r="F3021" s="62" t="str">
        <f>IF(A3021="","",PMT(E3021,Duration*VLOOKUP(PaymentFrqcy,Mapping!A:B,2,FALSE),LoanAmount,,VLOOKUP(PaymentsDue,Mapping!$A:$B,2,FALSE)))</f>
        <v/>
      </c>
      <c r="G3021" s="62" t="str">
        <f>IF(A3021="","",PPMT(E3021,A3021,Duration*VLOOKUP(PaymentFrqcy,Mapping!A:B,2,FALSE),LoanAmount,,VLOOKUP(PaymentsDue,Mapping!$A:$B,2,FALSE)))</f>
        <v/>
      </c>
      <c r="H3021" s="62" t="str">
        <f>IF(A3021="","",IPMT(E3021,A3021,Duration*VLOOKUP(PaymentFrqcy,Mapping!$A:$B,2,FALSE),LoanAmount,,VLOOKUP(PaymentsDue,Mapping!$A:$B,2,FALSE)))</f>
        <v/>
      </c>
      <c r="I3021" s="58" t="str">
        <f t="shared" si="279"/>
        <v/>
      </c>
      <c r="J3021" s="12" t="str">
        <f t="shared" si="280"/>
        <v/>
      </c>
      <c r="K3021" s="78" t="str">
        <f t="shared" si="281"/>
        <v/>
      </c>
    </row>
    <row r="3022" spans="1:11" x14ac:dyDescent="0.2">
      <c r="A3022" s="12" t="str">
        <f>IFERROR(IF(A3021+1&lt;=Duration*VLOOKUP(PaymentFrqcy,Mapping!A:B,2,FALSE),A3021+1,""),"")</f>
        <v/>
      </c>
      <c r="B3022" s="58" t="str">
        <f t="shared" si="282"/>
        <v/>
      </c>
      <c r="C3022" s="59" t="str">
        <f t="shared" si="277"/>
        <v/>
      </c>
      <c r="D3022" s="60" t="str">
        <f t="shared" si="278"/>
        <v/>
      </c>
      <c r="E3022" s="61" t="str">
        <f>IF(A3022="","",InterestRate/VLOOKUP(PaymentFrqcy,Mapping!$A:$B,2,FALSE))</f>
        <v/>
      </c>
      <c r="F3022" s="62" t="str">
        <f>IF(A3022="","",PMT(E3022,Duration*VLOOKUP(PaymentFrqcy,Mapping!A:B,2,FALSE),LoanAmount,,VLOOKUP(PaymentsDue,Mapping!$A:$B,2,FALSE)))</f>
        <v/>
      </c>
      <c r="G3022" s="62" t="str">
        <f>IF(A3022="","",PPMT(E3022,A3022,Duration*VLOOKUP(PaymentFrqcy,Mapping!A:B,2,FALSE),LoanAmount,,VLOOKUP(PaymentsDue,Mapping!$A:$B,2,FALSE)))</f>
        <v/>
      </c>
      <c r="H3022" s="62" t="str">
        <f>IF(A3022="","",IPMT(E3022,A3022,Duration*VLOOKUP(PaymentFrqcy,Mapping!$A:$B,2,FALSE),LoanAmount,,VLOOKUP(PaymentsDue,Mapping!$A:$B,2,FALSE)))</f>
        <v/>
      </c>
      <c r="I3022" s="58" t="str">
        <f t="shared" si="279"/>
        <v/>
      </c>
      <c r="J3022" s="12" t="str">
        <f t="shared" si="280"/>
        <v/>
      </c>
      <c r="K3022" s="78" t="str">
        <f t="shared" si="281"/>
        <v/>
      </c>
    </row>
    <row r="3023" spans="1:11" x14ac:dyDescent="0.2">
      <c r="A3023" s="12" t="str">
        <f>IFERROR(IF(A3022+1&lt;=Duration*VLOOKUP(PaymentFrqcy,Mapping!A:B,2,FALSE),A3022+1,""),"")</f>
        <v/>
      </c>
      <c r="B3023" s="58" t="str">
        <f t="shared" si="282"/>
        <v/>
      </c>
      <c r="C3023" s="59" t="str">
        <f t="shared" si="277"/>
        <v/>
      </c>
      <c r="D3023" s="60" t="str">
        <f t="shared" si="278"/>
        <v/>
      </c>
      <c r="E3023" s="61" t="str">
        <f>IF(A3023="","",InterestRate/VLOOKUP(PaymentFrqcy,Mapping!$A:$B,2,FALSE))</f>
        <v/>
      </c>
      <c r="F3023" s="62" t="str">
        <f>IF(A3023="","",PMT(E3023,Duration*VLOOKUP(PaymentFrqcy,Mapping!A:B,2,FALSE),LoanAmount,,VLOOKUP(PaymentsDue,Mapping!$A:$B,2,FALSE)))</f>
        <v/>
      </c>
      <c r="G3023" s="62" t="str">
        <f>IF(A3023="","",PPMT(E3023,A3023,Duration*VLOOKUP(PaymentFrqcy,Mapping!A:B,2,FALSE),LoanAmount,,VLOOKUP(PaymentsDue,Mapping!$A:$B,2,FALSE)))</f>
        <v/>
      </c>
      <c r="H3023" s="62" t="str">
        <f>IF(A3023="","",IPMT(E3023,A3023,Duration*VLOOKUP(PaymentFrqcy,Mapping!$A:$B,2,FALSE),LoanAmount,,VLOOKUP(PaymentsDue,Mapping!$A:$B,2,FALSE)))</f>
        <v/>
      </c>
      <c r="I3023" s="58" t="str">
        <f t="shared" si="279"/>
        <v/>
      </c>
      <c r="J3023" s="12" t="str">
        <f t="shared" si="280"/>
        <v/>
      </c>
      <c r="K3023" s="78" t="str">
        <f t="shared" si="281"/>
        <v/>
      </c>
    </row>
    <row r="3024" spans="1:11" x14ac:dyDescent="0.2">
      <c r="A3024" s="12" t="str">
        <f>IFERROR(IF(A3023+1&lt;=Duration*VLOOKUP(PaymentFrqcy,Mapping!A:B,2,FALSE),A3023+1,""),"")</f>
        <v/>
      </c>
      <c r="B3024" s="58" t="str">
        <f t="shared" si="282"/>
        <v/>
      </c>
      <c r="C3024" s="59" t="str">
        <f t="shared" si="277"/>
        <v/>
      </c>
      <c r="D3024" s="60" t="str">
        <f t="shared" si="278"/>
        <v/>
      </c>
      <c r="E3024" s="61" t="str">
        <f>IF(A3024="","",InterestRate/VLOOKUP(PaymentFrqcy,Mapping!$A:$B,2,FALSE))</f>
        <v/>
      </c>
      <c r="F3024" s="62" t="str">
        <f>IF(A3024="","",PMT(E3024,Duration*VLOOKUP(PaymentFrqcy,Mapping!A:B,2,FALSE),LoanAmount,,VLOOKUP(PaymentsDue,Mapping!$A:$B,2,FALSE)))</f>
        <v/>
      </c>
      <c r="G3024" s="62" t="str">
        <f>IF(A3024="","",PPMT(E3024,A3024,Duration*VLOOKUP(PaymentFrqcy,Mapping!A:B,2,FALSE),LoanAmount,,VLOOKUP(PaymentsDue,Mapping!$A:$B,2,FALSE)))</f>
        <v/>
      </c>
      <c r="H3024" s="62" t="str">
        <f>IF(A3024="","",IPMT(E3024,A3024,Duration*VLOOKUP(PaymentFrqcy,Mapping!$A:$B,2,FALSE),LoanAmount,,VLOOKUP(PaymentsDue,Mapping!$A:$B,2,FALSE)))</f>
        <v/>
      </c>
      <c r="I3024" s="58" t="str">
        <f t="shared" si="279"/>
        <v/>
      </c>
      <c r="J3024" s="12" t="str">
        <f t="shared" si="280"/>
        <v/>
      </c>
      <c r="K3024" s="78" t="str">
        <f t="shared" si="281"/>
        <v/>
      </c>
    </row>
    <row r="3025" spans="1:11" x14ac:dyDescent="0.2">
      <c r="A3025" s="12" t="str">
        <f>IFERROR(IF(A3024+1&lt;=Duration*VLOOKUP(PaymentFrqcy,Mapping!A:B,2,FALSE),A3024+1,""),"")</f>
        <v/>
      </c>
      <c r="B3025" s="58" t="str">
        <f t="shared" si="282"/>
        <v/>
      </c>
      <c r="C3025" s="59" t="str">
        <f t="shared" si="277"/>
        <v/>
      </c>
      <c r="D3025" s="60" t="str">
        <f t="shared" si="278"/>
        <v/>
      </c>
      <c r="E3025" s="61" t="str">
        <f>IF(A3025="","",InterestRate/VLOOKUP(PaymentFrqcy,Mapping!$A:$B,2,FALSE))</f>
        <v/>
      </c>
      <c r="F3025" s="62" t="str">
        <f>IF(A3025="","",PMT(E3025,Duration*VLOOKUP(PaymentFrqcy,Mapping!A:B,2,FALSE),LoanAmount,,VLOOKUP(PaymentsDue,Mapping!$A:$B,2,FALSE)))</f>
        <v/>
      </c>
      <c r="G3025" s="62" t="str">
        <f>IF(A3025="","",PPMT(E3025,A3025,Duration*VLOOKUP(PaymentFrqcy,Mapping!A:B,2,FALSE),LoanAmount,,VLOOKUP(PaymentsDue,Mapping!$A:$B,2,FALSE)))</f>
        <v/>
      </c>
      <c r="H3025" s="62" t="str">
        <f>IF(A3025="","",IPMT(E3025,A3025,Duration*VLOOKUP(PaymentFrqcy,Mapping!$A:$B,2,FALSE),LoanAmount,,VLOOKUP(PaymentsDue,Mapping!$A:$B,2,FALSE)))</f>
        <v/>
      </c>
      <c r="I3025" s="58" t="str">
        <f t="shared" si="279"/>
        <v/>
      </c>
      <c r="J3025" s="12" t="str">
        <f t="shared" si="280"/>
        <v/>
      </c>
      <c r="K3025" s="78" t="str">
        <f t="shared" si="281"/>
        <v/>
      </c>
    </row>
    <row r="3026" spans="1:11" x14ac:dyDescent="0.2">
      <c r="A3026" s="12" t="str">
        <f>IFERROR(IF(A3025+1&lt;=Duration*VLOOKUP(PaymentFrqcy,Mapping!A:B,2,FALSE),A3025+1,""),"")</f>
        <v/>
      </c>
      <c r="B3026" s="58" t="str">
        <f t="shared" si="282"/>
        <v/>
      </c>
      <c r="C3026" s="59" t="str">
        <f t="shared" si="277"/>
        <v/>
      </c>
      <c r="D3026" s="60" t="str">
        <f t="shared" si="278"/>
        <v/>
      </c>
      <c r="E3026" s="61" t="str">
        <f>IF(A3026="","",InterestRate/VLOOKUP(PaymentFrqcy,Mapping!$A:$B,2,FALSE))</f>
        <v/>
      </c>
      <c r="F3026" s="62" t="str">
        <f>IF(A3026="","",PMT(E3026,Duration*VLOOKUP(PaymentFrqcy,Mapping!A:B,2,FALSE),LoanAmount,,VLOOKUP(PaymentsDue,Mapping!$A:$B,2,FALSE)))</f>
        <v/>
      </c>
      <c r="G3026" s="62" t="str">
        <f>IF(A3026="","",PPMT(E3026,A3026,Duration*VLOOKUP(PaymentFrqcy,Mapping!A:B,2,FALSE),LoanAmount,,VLOOKUP(PaymentsDue,Mapping!$A:$B,2,FALSE)))</f>
        <v/>
      </c>
      <c r="H3026" s="62" t="str">
        <f>IF(A3026="","",IPMT(E3026,A3026,Duration*VLOOKUP(PaymentFrqcy,Mapping!$A:$B,2,FALSE),LoanAmount,,VLOOKUP(PaymentsDue,Mapping!$A:$B,2,FALSE)))</f>
        <v/>
      </c>
      <c r="I3026" s="58" t="str">
        <f t="shared" si="279"/>
        <v/>
      </c>
      <c r="J3026" s="12" t="str">
        <f t="shared" si="280"/>
        <v/>
      </c>
      <c r="K3026" s="78" t="str">
        <f t="shared" si="281"/>
        <v/>
      </c>
    </row>
    <row r="3027" spans="1:11" x14ac:dyDescent="0.2">
      <c r="A3027" s="12" t="str">
        <f>IFERROR(IF(A3026+1&lt;=Duration*VLOOKUP(PaymentFrqcy,Mapping!A:B,2,FALSE),A3026+1,""),"")</f>
        <v/>
      </c>
      <c r="B3027" s="58" t="str">
        <f t="shared" si="282"/>
        <v/>
      </c>
      <c r="C3027" s="59" t="str">
        <f t="shared" si="277"/>
        <v/>
      </c>
      <c r="D3027" s="60" t="str">
        <f t="shared" si="278"/>
        <v/>
      </c>
      <c r="E3027" s="61" t="str">
        <f>IF(A3027="","",InterestRate/VLOOKUP(PaymentFrqcy,Mapping!$A:$B,2,FALSE))</f>
        <v/>
      </c>
      <c r="F3027" s="62" t="str">
        <f>IF(A3027="","",PMT(E3027,Duration*VLOOKUP(PaymentFrqcy,Mapping!A:B,2,FALSE),LoanAmount,,VLOOKUP(PaymentsDue,Mapping!$A:$B,2,FALSE)))</f>
        <v/>
      </c>
      <c r="G3027" s="62" t="str">
        <f>IF(A3027="","",PPMT(E3027,A3027,Duration*VLOOKUP(PaymentFrqcy,Mapping!A:B,2,FALSE),LoanAmount,,VLOOKUP(PaymentsDue,Mapping!$A:$B,2,FALSE)))</f>
        <v/>
      </c>
      <c r="H3027" s="62" t="str">
        <f>IF(A3027="","",IPMT(E3027,A3027,Duration*VLOOKUP(PaymentFrqcy,Mapping!$A:$B,2,FALSE),LoanAmount,,VLOOKUP(PaymentsDue,Mapping!$A:$B,2,FALSE)))</f>
        <v/>
      </c>
      <c r="I3027" s="58" t="str">
        <f t="shared" si="279"/>
        <v/>
      </c>
      <c r="J3027" s="12" t="str">
        <f t="shared" si="280"/>
        <v/>
      </c>
      <c r="K3027" s="78" t="str">
        <f t="shared" si="281"/>
        <v/>
      </c>
    </row>
    <row r="3028" spans="1:11" x14ac:dyDescent="0.2">
      <c r="A3028" s="12" t="str">
        <f>IFERROR(IF(A3027+1&lt;=Duration*VLOOKUP(PaymentFrqcy,Mapping!A:B,2,FALSE),A3027+1,""),"")</f>
        <v/>
      </c>
      <c r="B3028" s="58" t="str">
        <f t="shared" si="282"/>
        <v/>
      </c>
      <c r="C3028" s="59" t="str">
        <f t="shared" si="277"/>
        <v/>
      </c>
      <c r="D3028" s="60" t="str">
        <f t="shared" si="278"/>
        <v/>
      </c>
      <c r="E3028" s="61" t="str">
        <f>IF(A3028="","",InterestRate/VLOOKUP(PaymentFrqcy,Mapping!$A:$B,2,FALSE))</f>
        <v/>
      </c>
      <c r="F3028" s="62" t="str">
        <f>IF(A3028="","",PMT(E3028,Duration*VLOOKUP(PaymentFrqcy,Mapping!A:B,2,FALSE),LoanAmount,,VLOOKUP(PaymentsDue,Mapping!$A:$B,2,FALSE)))</f>
        <v/>
      </c>
      <c r="G3028" s="62" t="str">
        <f>IF(A3028="","",PPMT(E3028,A3028,Duration*VLOOKUP(PaymentFrqcy,Mapping!A:B,2,FALSE),LoanAmount,,VLOOKUP(PaymentsDue,Mapping!$A:$B,2,FALSE)))</f>
        <v/>
      </c>
      <c r="H3028" s="62" t="str">
        <f>IF(A3028="","",IPMT(E3028,A3028,Duration*VLOOKUP(PaymentFrqcy,Mapping!$A:$B,2,FALSE),LoanAmount,,VLOOKUP(PaymentsDue,Mapping!$A:$B,2,FALSE)))</f>
        <v/>
      </c>
      <c r="I3028" s="58" t="str">
        <f t="shared" si="279"/>
        <v/>
      </c>
      <c r="J3028" s="12" t="str">
        <f t="shared" si="280"/>
        <v/>
      </c>
      <c r="K3028" s="78" t="str">
        <f t="shared" si="281"/>
        <v/>
      </c>
    </row>
    <row r="3029" spans="1:11" x14ac:dyDescent="0.2">
      <c r="A3029" s="12" t="str">
        <f>IFERROR(IF(A3028+1&lt;=Duration*VLOOKUP(PaymentFrqcy,Mapping!A:B,2,FALSE),A3028+1,""),"")</f>
        <v/>
      </c>
      <c r="B3029" s="58" t="str">
        <f t="shared" si="282"/>
        <v/>
      </c>
      <c r="C3029" s="59" t="str">
        <f t="shared" si="277"/>
        <v/>
      </c>
      <c r="D3029" s="60" t="str">
        <f t="shared" si="278"/>
        <v/>
      </c>
      <c r="E3029" s="61" t="str">
        <f>IF(A3029="","",InterestRate/VLOOKUP(PaymentFrqcy,Mapping!$A:$B,2,FALSE))</f>
        <v/>
      </c>
      <c r="F3029" s="62" t="str">
        <f>IF(A3029="","",PMT(E3029,Duration*VLOOKUP(PaymentFrqcy,Mapping!A:B,2,FALSE),LoanAmount,,VLOOKUP(PaymentsDue,Mapping!$A:$B,2,FALSE)))</f>
        <v/>
      </c>
      <c r="G3029" s="62" t="str">
        <f>IF(A3029="","",PPMT(E3029,A3029,Duration*VLOOKUP(PaymentFrqcy,Mapping!A:B,2,FALSE),LoanAmount,,VLOOKUP(PaymentsDue,Mapping!$A:$B,2,FALSE)))</f>
        <v/>
      </c>
      <c r="H3029" s="62" t="str">
        <f>IF(A3029="","",IPMT(E3029,A3029,Duration*VLOOKUP(PaymentFrqcy,Mapping!$A:$B,2,FALSE),LoanAmount,,VLOOKUP(PaymentsDue,Mapping!$A:$B,2,FALSE)))</f>
        <v/>
      </c>
      <c r="I3029" s="58" t="str">
        <f t="shared" si="279"/>
        <v/>
      </c>
      <c r="J3029" s="12" t="str">
        <f t="shared" si="280"/>
        <v/>
      </c>
      <c r="K3029" s="78" t="str">
        <f t="shared" si="281"/>
        <v/>
      </c>
    </row>
    <row r="3030" spans="1:11" x14ac:dyDescent="0.2">
      <c r="A3030" s="12" t="str">
        <f>IFERROR(IF(A3029+1&lt;=Duration*VLOOKUP(PaymentFrqcy,Mapping!A:B,2,FALSE),A3029+1,""),"")</f>
        <v/>
      </c>
      <c r="B3030" s="58" t="str">
        <f t="shared" si="282"/>
        <v/>
      </c>
      <c r="C3030" s="59" t="str">
        <f t="shared" si="277"/>
        <v/>
      </c>
      <c r="D3030" s="60" t="str">
        <f t="shared" si="278"/>
        <v/>
      </c>
      <c r="E3030" s="61" t="str">
        <f>IF(A3030="","",InterestRate/VLOOKUP(PaymentFrqcy,Mapping!$A:$B,2,FALSE))</f>
        <v/>
      </c>
      <c r="F3030" s="62" t="str">
        <f>IF(A3030="","",PMT(E3030,Duration*VLOOKUP(PaymentFrqcy,Mapping!A:B,2,FALSE),LoanAmount,,VLOOKUP(PaymentsDue,Mapping!$A:$B,2,FALSE)))</f>
        <v/>
      </c>
      <c r="G3030" s="62" t="str">
        <f>IF(A3030="","",PPMT(E3030,A3030,Duration*VLOOKUP(PaymentFrqcy,Mapping!A:B,2,FALSE),LoanAmount,,VLOOKUP(PaymentsDue,Mapping!$A:$B,2,FALSE)))</f>
        <v/>
      </c>
      <c r="H3030" s="62" t="str">
        <f>IF(A3030="","",IPMT(E3030,A3030,Duration*VLOOKUP(PaymentFrqcy,Mapping!$A:$B,2,FALSE),LoanAmount,,VLOOKUP(PaymentsDue,Mapping!$A:$B,2,FALSE)))</f>
        <v/>
      </c>
      <c r="I3030" s="58" t="str">
        <f t="shared" si="279"/>
        <v/>
      </c>
      <c r="J3030" s="12" t="str">
        <f t="shared" si="280"/>
        <v/>
      </c>
      <c r="K3030" s="78" t="str">
        <f t="shared" si="281"/>
        <v/>
      </c>
    </row>
    <row r="3031" spans="1:11" x14ac:dyDescent="0.2">
      <c r="A3031" s="12" t="str">
        <f>IFERROR(IF(A3030+1&lt;=Duration*VLOOKUP(PaymentFrqcy,Mapping!A:B,2,FALSE),A3030+1,""),"")</f>
        <v/>
      </c>
      <c r="B3031" s="58" t="str">
        <f t="shared" si="282"/>
        <v/>
      </c>
      <c r="C3031" s="59" t="str">
        <f t="shared" si="277"/>
        <v/>
      </c>
      <c r="D3031" s="60" t="str">
        <f t="shared" si="278"/>
        <v/>
      </c>
      <c r="E3031" s="61" t="str">
        <f>IF(A3031="","",InterestRate/VLOOKUP(PaymentFrqcy,Mapping!$A:$B,2,FALSE))</f>
        <v/>
      </c>
      <c r="F3031" s="62" t="str">
        <f>IF(A3031="","",PMT(E3031,Duration*VLOOKUP(PaymentFrqcy,Mapping!A:B,2,FALSE),LoanAmount,,VLOOKUP(PaymentsDue,Mapping!$A:$B,2,FALSE)))</f>
        <v/>
      </c>
      <c r="G3031" s="62" t="str">
        <f>IF(A3031="","",PPMT(E3031,A3031,Duration*VLOOKUP(PaymentFrqcy,Mapping!A:B,2,FALSE),LoanAmount,,VLOOKUP(PaymentsDue,Mapping!$A:$B,2,FALSE)))</f>
        <v/>
      </c>
      <c r="H3031" s="62" t="str">
        <f>IF(A3031="","",IPMT(E3031,A3031,Duration*VLOOKUP(PaymentFrqcy,Mapping!$A:$B,2,FALSE),LoanAmount,,VLOOKUP(PaymentsDue,Mapping!$A:$B,2,FALSE)))</f>
        <v/>
      </c>
      <c r="I3031" s="58" t="str">
        <f t="shared" si="279"/>
        <v/>
      </c>
      <c r="J3031" s="12" t="str">
        <f t="shared" si="280"/>
        <v/>
      </c>
      <c r="K3031" s="78" t="str">
        <f t="shared" si="281"/>
        <v/>
      </c>
    </row>
    <row r="3032" spans="1:11" x14ac:dyDescent="0.2">
      <c r="A3032" s="12" t="str">
        <f>IFERROR(IF(A3031+1&lt;=Duration*VLOOKUP(PaymentFrqcy,Mapping!A:B,2,FALSE),A3031+1,""),"")</f>
        <v/>
      </c>
      <c r="B3032" s="58" t="str">
        <f t="shared" si="282"/>
        <v/>
      </c>
      <c r="C3032" s="59" t="str">
        <f t="shared" si="277"/>
        <v/>
      </c>
      <c r="D3032" s="60" t="str">
        <f t="shared" si="278"/>
        <v/>
      </c>
      <c r="E3032" s="61" t="str">
        <f>IF(A3032="","",InterestRate/VLOOKUP(PaymentFrqcy,Mapping!$A:$B,2,FALSE))</f>
        <v/>
      </c>
      <c r="F3032" s="62" t="str">
        <f>IF(A3032="","",PMT(E3032,Duration*VLOOKUP(PaymentFrqcy,Mapping!A:B,2,FALSE),LoanAmount,,VLOOKUP(PaymentsDue,Mapping!$A:$B,2,FALSE)))</f>
        <v/>
      </c>
      <c r="G3032" s="62" t="str">
        <f>IF(A3032="","",PPMT(E3032,A3032,Duration*VLOOKUP(PaymentFrqcy,Mapping!A:B,2,FALSE),LoanAmount,,VLOOKUP(PaymentsDue,Mapping!$A:$B,2,FALSE)))</f>
        <v/>
      </c>
      <c r="H3032" s="62" t="str">
        <f>IF(A3032="","",IPMT(E3032,A3032,Duration*VLOOKUP(PaymentFrqcy,Mapping!$A:$B,2,FALSE),LoanAmount,,VLOOKUP(PaymentsDue,Mapping!$A:$B,2,FALSE)))</f>
        <v/>
      </c>
      <c r="I3032" s="58" t="str">
        <f t="shared" si="279"/>
        <v/>
      </c>
      <c r="J3032" s="12" t="str">
        <f t="shared" si="280"/>
        <v/>
      </c>
      <c r="K3032" s="78" t="str">
        <f t="shared" si="281"/>
        <v/>
      </c>
    </row>
    <row r="3033" spans="1:11" x14ac:dyDescent="0.2">
      <c r="A3033" s="12" t="str">
        <f>IFERROR(IF(A3032+1&lt;=Duration*VLOOKUP(PaymentFrqcy,Mapping!A:B,2,FALSE),A3032+1,""),"")</f>
        <v/>
      </c>
      <c r="B3033" s="58" t="str">
        <f t="shared" si="282"/>
        <v/>
      </c>
      <c r="C3033" s="59" t="str">
        <f t="shared" si="277"/>
        <v/>
      </c>
      <c r="D3033" s="60" t="str">
        <f t="shared" si="278"/>
        <v/>
      </c>
      <c r="E3033" s="61" t="str">
        <f>IF(A3033="","",InterestRate/VLOOKUP(PaymentFrqcy,Mapping!$A:$B,2,FALSE))</f>
        <v/>
      </c>
      <c r="F3033" s="62" t="str">
        <f>IF(A3033="","",PMT(E3033,Duration*VLOOKUP(PaymentFrqcy,Mapping!A:B,2,FALSE),LoanAmount,,VLOOKUP(PaymentsDue,Mapping!$A:$B,2,FALSE)))</f>
        <v/>
      </c>
      <c r="G3033" s="62" t="str">
        <f>IF(A3033="","",PPMT(E3033,A3033,Duration*VLOOKUP(PaymentFrqcy,Mapping!A:B,2,FALSE),LoanAmount,,VLOOKUP(PaymentsDue,Mapping!$A:$B,2,FALSE)))</f>
        <v/>
      </c>
      <c r="H3033" s="62" t="str">
        <f>IF(A3033="","",IPMT(E3033,A3033,Duration*VLOOKUP(PaymentFrqcy,Mapping!$A:$B,2,FALSE),LoanAmount,,VLOOKUP(PaymentsDue,Mapping!$A:$B,2,FALSE)))</f>
        <v/>
      </c>
      <c r="I3033" s="58" t="str">
        <f t="shared" si="279"/>
        <v/>
      </c>
      <c r="J3033" s="12" t="str">
        <f t="shared" si="280"/>
        <v/>
      </c>
      <c r="K3033" s="78" t="str">
        <f t="shared" si="281"/>
        <v/>
      </c>
    </row>
    <row r="3034" spans="1:11" x14ac:dyDescent="0.2">
      <c r="A3034" s="12" t="str">
        <f>IFERROR(IF(A3033+1&lt;=Duration*VLOOKUP(PaymentFrqcy,Mapping!A:B,2,FALSE),A3033+1,""),"")</f>
        <v/>
      </c>
      <c r="B3034" s="58" t="str">
        <f t="shared" si="282"/>
        <v/>
      </c>
      <c r="C3034" s="59" t="str">
        <f t="shared" si="277"/>
        <v/>
      </c>
      <c r="D3034" s="60" t="str">
        <f t="shared" si="278"/>
        <v/>
      </c>
      <c r="E3034" s="61" t="str">
        <f>IF(A3034="","",InterestRate/VLOOKUP(PaymentFrqcy,Mapping!$A:$B,2,FALSE))</f>
        <v/>
      </c>
      <c r="F3034" s="62" t="str">
        <f>IF(A3034="","",PMT(E3034,Duration*VLOOKUP(PaymentFrqcy,Mapping!A:B,2,FALSE),LoanAmount,,VLOOKUP(PaymentsDue,Mapping!$A:$B,2,FALSE)))</f>
        <v/>
      </c>
      <c r="G3034" s="62" t="str">
        <f>IF(A3034="","",PPMT(E3034,A3034,Duration*VLOOKUP(PaymentFrqcy,Mapping!A:B,2,FALSE),LoanAmount,,VLOOKUP(PaymentsDue,Mapping!$A:$B,2,FALSE)))</f>
        <v/>
      </c>
      <c r="H3034" s="62" t="str">
        <f>IF(A3034="","",IPMT(E3034,A3034,Duration*VLOOKUP(PaymentFrqcy,Mapping!$A:$B,2,FALSE),LoanAmount,,VLOOKUP(PaymentsDue,Mapping!$A:$B,2,FALSE)))</f>
        <v/>
      </c>
      <c r="I3034" s="58" t="str">
        <f t="shared" si="279"/>
        <v/>
      </c>
      <c r="J3034" s="12" t="str">
        <f t="shared" si="280"/>
        <v/>
      </c>
      <c r="K3034" s="78" t="str">
        <f t="shared" si="281"/>
        <v/>
      </c>
    </row>
    <row r="3035" spans="1:11" x14ac:dyDescent="0.2">
      <c r="A3035" s="12" t="str">
        <f>IFERROR(IF(A3034+1&lt;=Duration*VLOOKUP(PaymentFrqcy,Mapping!A:B,2,FALSE),A3034+1,""),"")</f>
        <v/>
      </c>
      <c r="B3035" s="58" t="str">
        <f t="shared" si="282"/>
        <v/>
      </c>
      <c r="C3035" s="59" t="str">
        <f t="shared" si="277"/>
        <v/>
      </c>
      <c r="D3035" s="60" t="str">
        <f t="shared" si="278"/>
        <v/>
      </c>
      <c r="E3035" s="61" t="str">
        <f>IF(A3035="","",InterestRate/VLOOKUP(PaymentFrqcy,Mapping!$A:$B,2,FALSE))</f>
        <v/>
      </c>
      <c r="F3035" s="62" t="str">
        <f>IF(A3035="","",PMT(E3035,Duration*VLOOKUP(PaymentFrqcy,Mapping!A:B,2,FALSE),LoanAmount,,VLOOKUP(PaymentsDue,Mapping!$A:$B,2,FALSE)))</f>
        <v/>
      </c>
      <c r="G3035" s="62" t="str">
        <f>IF(A3035="","",PPMT(E3035,A3035,Duration*VLOOKUP(PaymentFrqcy,Mapping!A:B,2,FALSE),LoanAmount,,VLOOKUP(PaymentsDue,Mapping!$A:$B,2,FALSE)))</f>
        <v/>
      </c>
      <c r="H3035" s="62" t="str">
        <f>IF(A3035="","",IPMT(E3035,A3035,Duration*VLOOKUP(PaymentFrqcy,Mapping!$A:$B,2,FALSE),LoanAmount,,VLOOKUP(PaymentsDue,Mapping!$A:$B,2,FALSE)))</f>
        <v/>
      </c>
      <c r="I3035" s="58" t="str">
        <f t="shared" si="279"/>
        <v/>
      </c>
      <c r="J3035" s="12" t="str">
        <f t="shared" si="280"/>
        <v/>
      </c>
      <c r="K3035" s="78" t="str">
        <f t="shared" si="281"/>
        <v/>
      </c>
    </row>
    <row r="3036" spans="1:11" x14ac:dyDescent="0.2">
      <c r="A3036" s="12" t="str">
        <f>IFERROR(IF(A3035+1&lt;=Duration*VLOOKUP(PaymentFrqcy,Mapping!A:B,2,FALSE),A3035+1,""),"")</f>
        <v/>
      </c>
      <c r="B3036" s="58" t="str">
        <f t="shared" si="282"/>
        <v/>
      </c>
      <c r="C3036" s="59" t="str">
        <f t="shared" si="277"/>
        <v/>
      </c>
      <c r="D3036" s="60" t="str">
        <f t="shared" si="278"/>
        <v/>
      </c>
      <c r="E3036" s="61" t="str">
        <f>IF(A3036="","",InterestRate/VLOOKUP(PaymentFrqcy,Mapping!$A:$B,2,FALSE))</f>
        <v/>
      </c>
      <c r="F3036" s="62" t="str">
        <f>IF(A3036="","",PMT(E3036,Duration*VLOOKUP(PaymentFrqcy,Mapping!A:B,2,FALSE),LoanAmount,,VLOOKUP(PaymentsDue,Mapping!$A:$B,2,FALSE)))</f>
        <v/>
      </c>
      <c r="G3036" s="62" t="str">
        <f>IF(A3036="","",PPMT(E3036,A3036,Duration*VLOOKUP(PaymentFrqcy,Mapping!A:B,2,FALSE),LoanAmount,,VLOOKUP(PaymentsDue,Mapping!$A:$B,2,FALSE)))</f>
        <v/>
      </c>
      <c r="H3036" s="62" t="str">
        <f>IF(A3036="","",IPMT(E3036,A3036,Duration*VLOOKUP(PaymentFrqcy,Mapping!$A:$B,2,FALSE),LoanAmount,,VLOOKUP(PaymentsDue,Mapping!$A:$B,2,FALSE)))</f>
        <v/>
      </c>
      <c r="I3036" s="58" t="str">
        <f t="shared" si="279"/>
        <v/>
      </c>
      <c r="J3036" s="12" t="str">
        <f t="shared" si="280"/>
        <v/>
      </c>
      <c r="K3036" s="78" t="str">
        <f t="shared" si="281"/>
        <v/>
      </c>
    </row>
    <row r="3037" spans="1:11" x14ac:dyDescent="0.2">
      <c r="A3037" s="12" t="str">
        <f>IFERROR(IF(A3036+1&lt;=Duration*VLOOKUP(PaymentFrqcy,Mapping!A:B,2,FALSE),A3036+1,""),"")</f>
        <v/>
      </c>
      <c r="B3037" s="58" t="str">
        <f t="shared" si="282"/>
        <v/>
      </c>
      <c r="C3037" s="59" t="str">
        <f t="shared" si="277"/>
        <v/>
      </c>
      <c r="D3037" s="60" t="str">
        <f t="shared" si="278"/>
        <v/>
      </c>
      <c r="E3037" s="61" t="str">
        <f>IF(A3037="","",InterestRate/VLOOKUP(PaymentFrqcy,Mapping!$A:$B,2,FALSE))</f>
        <v/>
      </c>
      <c r="F3037" s="62" t="str">
        <f>IF(A3037="","",PMT(E3037,Duration*VLOOKUP(PaymentFrqcy,Mapping!A:B,2,FALSE),LoanAmount,,VLOOKUP(PaymentsDue,Mapping!$A:$B,2,FALSE)))</f>
        <v/>
      </c>
      <c r="G3037" s="62" t="str">
        <f>IF(A3037="","",PPMT(E3037,A3037,Duration*VLOOKUP(PaymentFrqcy,Mapping!A:B,2,FALSE),LoanAmount,,VLOOKUP(PaymentsDue,Mapping!$A:$B,2,FALSE)))</f>
        <v/>
      </c>
      <c r="H3037" s="62" t="str">
        <f>IF(A3037="","",IPMT(E3037,A3037,Duration*VLOOKUP(PaymentFrqcy,Mapping!$A:$B,2,FALSE),LoanAmount,,VLOOKUP(PaymentsDue,Mapping!$A:$B,2,FALSE)))</f>
        <v/>
      </c>
      <c r="I3037" s="58" t="str">
        <f t="shared" si="279"/>
        <v/>
      </c>
      <c r="J3037" s="12" t="str">
        <f t="shared" si="280"/>
        <v/>
      </c>
      <c r="K3037" s="78" t="str">
        <f t="shared" si="281"/>
        <v/>
      </c>
    </row>
    <row r="3038" spans="1:11" x14ac:dyDescent="0.2">
      <c r="A3038" s="12" t="str">
        <f>IFERROR(IF(A3037+1&lt;=Duration*VLOOKUP(PaymentFrqcy,Mapping!A:B,2,FALSE),A3037+1,""),"")</f>
        <v/>
      </c>
      <c r="B3038" s="58" t="str">
        <f t="shared" si="282"/>
        <v/>
      </c>
      <c r="C3038" s="59" t="str">
        <f t="shared" si="277"/>
        <v/>
      </c>
      <c r="D3038" s="60" t="str">
        <f t="shared" si="278"/>
        <v/>
      </c>
      <c r="E3038" s="61" t="str">
        <f>IF(A3038="","",InterestRate/VLOOKUP(PaymentFrqcy,Mapping!$A:$B,2,FALSE))</f>
        <v/>
      </c>
      <c r="F3038" s="62" t="str">
        <f>IF(A3038="","",PMT(E3038,Duration*VLOOKUP(PaymentFrqcy,Mapping!A:B,2,FALSE),LoanAmount,,VLOOKUP(PaymentsDue,Mapping!$A:$B,2,FALSE)))</f>
        <v/>
      </c>
      <c r="G3038" s="62" t="str">
        <f>IF(A3038="","",PPMT(E3038,A3038,Duration*VLOOKUP(PaymentFrqcy,Mapping!A:B,2,FALSE),LoanAmount,,VLOOKUP(PaymentsDue,Mapping!$A:$B,2,FALSE)))</f>
        <v/>
      </c>
      <c r="H3038" s="62" t="str">
        <f>IF(A3038="","",IPMT(E3038,A3038,Duration*VLOOKUP(PaymentFrqcy,Mapping!$A:$B,2,FALSE),LoanAmount,,VLOOKUP(PaymentsDue,Mapping!$A:$B,2,FALSE)))</f>
        <v/>
      </c>
      <c r="I3038" s="58" t="str">
        <f t="shared" si="279"/>
        <v/>
      </c>
      <c r="J3038" s="12" t="str">
        <f t="shared" si="280"/>
        <v/>
      </c>
      <c r="K3038" s="78" t="str">
        <f t="shared" si="281"/>
        <v/>
      </c>
    </row>
    <row r="3039" spans="1:11" x14ac:dyDescent="0.2">
      <c r="A3039" s="12" t="str">
        <f>IFERROR(IF(A3038+1&lt;=Duration*VLOOKUP(PaymentFrqcy,Mapping!A:B,2,FALSE),A3038+1,""),"")</f>
        <v/>
      </c>
      <c r="B3039" s="58" t="str">
        <f t="shared" si="282"/>
        <v/>
      </c>
      <c r="C3039" s="59" t="str">
        <f t="shared" si="277"/>
        <v/>
      </c>
      <c r="D3039" s="60" t="str">
        <f t="shared" si="278"/>
        <v/>
      </c>
      <c r="E3039" s="61" t="str">
        <f>IF(A3039="","",InterestRate/VLOOKUP(PaymentFrqcy,Mapping!$A:$B,2,FALSE))</f>
        <v/>
      </c>
      <c r="F3039" s="62" t="str">
        <f>IF(A3039="","",PMT(E3039,Duration*VLOOKUP(PaymentFrqcy,Mapping!A:B,2,FALSE),LoanAmount,,VLOOKUP(PaymentsDue,Mapping!$A:$B,2,FALSE)))</f>
        <v/>
      </c>
      <c r="G3039" s="62" t="str">
        <f>IF(A3039="","",PPMT(E3039,A3039,Duration*VLOOKUP(PaymentFrqcy,Mapping!A:B,2,FALSE),LoanAmount,,VLOOKUP(PaymentsDue,Mapping!$A:$B,2,FALSE)))</f>
        <v/>
      </c>
      <c r="H3039" s="62" t="str">
        <f>IF(A3039="","",IPMT(E3039,A3039,Duration*VLOOKUP(PaymentFrqcy,Mapping!$A:$B,2,FALSE),LoanAmount,,VLOOKUP(PaymentsDue,Mapping!$A:$B,2,FALSE)))</f>
        <v/>
      </c>
      <c r="I3039" s="58" t="str">
        <f t="shared" si="279"/>
        <v/>
      </c>
      <c r="J3039" s="12" t="str">
        <f t="shared" si="280"/>
        <v/>
      </c>
      <c r="K3039" s="78" t="str">
        <f t="shared" si="281"/>
        <v/>
      </c>
    </row>
    <row r="3040" spans="1:11" x14ac:dyDescent="0.2">
      <c r="A3040" s="12" t="str">
        <f>IFERROR(IF(A3039+1&lt;=Duration*VLOOKUP(PaymentFrqcy,Mapping!A:B,2,FALSE),A3039+1,""),"")</f>
        <v/>
      </c>
      <c r="B3040" s="58" t="str">
        <f t="shared" si="282"/>
        <v/>
      </c>
      <c r="C3040" s="59" t="str">
        <f t="shared" si="277"/>
        <v/>
      </c>
      <c r="D3040" s="60" t="str">
        <f t="shared" si="278"/>
        <v/>
      </c>
      <c r="E3040" s="61" t="str">
        <f>IF(A3040="","",InterestRate/VLOOKUP(PaymentFrqcy,Mapping!$A:$B,2,FALSE))</f>
        <v/>
      </c>
      <c r="F3040" s="62" t="str">
        <f>IF(A3040="","",PMT(E3040,Duration*VLOOKUP(PaymentFrqcy,Mapping!A:B,2,FALSE),LoanAmount,,VLOOKUP(PaymentsDue,Mapping!$A:$B,2,FALSE)))</f>
        <v/>
      </c>
      <c r="G3040" s="62" t="str">
        <f>IF(A3040="","",PPMT(E3040,A3040,Duration*VLOOKUP(PaymentFrqcy,Mapping!A:B,2,FALSE),LoanAmount,,VLOOKUP(PaymentsDue,Mapping!$A:$B,2,FALSE)))</f>
        <v/>
      </c>
      <c r="H3040" s="62" t="str">
        <f>IF(A3040="","",IPMT(E3040,A3040,Duration*VLOOKUP(PaymentFrqcy,Mapping!$A:$B,2,FALSE),LoanAmount,,VLOOKUP(PaymentsDue,Mapping!$A:$B,2,FALSE)))</f>
        <v/>
      </c>
      <c r="I3040" s="58" t="str">
        <f t="shared" si="279"/>
        <v/>
      </c>
      <c r="J3040" s="12" t="str">
        <f t="shared" si="280"/>
        <v/>
      </c>
      <c r="K3040" s="78" t="str">
        <f t="shared" si="281"/>
        <v/>
      </c>
    </row>
    <row r="3041" spans="2:9" x14ac:dyDescent="0.2">
      <c r="B3041" s="33"/>
      <c r="C3041" s="31"/>
      <c r="D3041" s="31"/>
      <c r="E3041" s="32"/>
      <c r="F3041" s="34"/>
      <c r="G3041" s="34"/>
      <c r="H3041" s="34"/>
      <c r="I3041" s="33"/>
    </row>
    <row r="3042" spans="2:9" x14ac:dyDescent="0.2">
      <c r="B3042" s="33"/>
      <c r="C3042" s="31"/>
      <c r="D3042" s="31"/>
      <c r="E3042" s="32"/>
      <c r="F3042" s="34"/>
      <c r="G3042" s="34"/>
      <c r="H3042" s="34"/>
      <c r="I3042" s="33"/>
    </row>
  </sheetData>
  <mergeCells count="1">
    <mergeCell ref="A4:C4"/>
  </mergeCells>
  <pageMargins left="0.19685039370078741" right="0.19685039370078741" top="0.51181102362204722" bottom="0.51181102362204722" header="0.31496062992125984" footer="0.31496062992125984"/>
  <pageSetup paperSize="9" scale="94" orientation="landscape" r:id="rId1"/>
  <customProperties>
    <customPr name="_pios_id" r:id="rId2"/>
    <customPr name="EpmWorksheetKeyString_GUID" r:id="rId3"/>
  </customPropertie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CC3D3-F553-4DFA-97E1-8F77F624C207}">
          <x14:formula1>
            <xm:f>Mapping!$A$2:$A$4</xm:f>
          </x14:formula1>
          <xm:sqref>C11:D11</xm:sqref>
        </x14:dataValidation>
        <x14:dataValidation type="list" allowBlank="1" showInputMessage="1" showErrorMessage="1" xr:uid="{9D32B4B3-5C59-4C66-A0F2-CF067B2CDA77}">
          <x14:formula1>
            <xm:f>Mapping!$A$6:$A$7</xm:f>
          </x14:formula1>
          <xm:sqref>C10:D10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5062-327C-4ACB-994C-96BE36F09785}">
  <sheetPr>
    <tabColor rgb="FF50B47F"/>
  </sheetPr>
  <dimension ref="A1:AS3182"/>
  <sheetViews>
    <sheetView showGridLines="0" workbookViewId="0">
      <selection activeCell="E14" sqref="E14"/>
    </sheetView>
  </sheetViews>
  <sheetFormatPr defaultRowHeight="12.75" x14ac:dyDescent="0.2"/>
  <cols>
    <col min="1" max="1" width="1.85546875" customWidth="1"/>
    <col min="4" max="5" width="26.85546875" customWidth="1"/>
    <col min="6" max="6" width="16.28515625" customWidth="1"/>
  </cols>
  <sheetData>
    <row r="1" spans="1:45" s="20" customFormat="1" ht="33.75" customHeight="1" x14ac:dyDescent="0.2">
      <c r="A1" s="18" t="s">
        <v>88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3" spans="1:45" ht="13.5" thickBot="1" x14ac:dyDescent="0.25"/>
    <row r="4" spans="1:45" ht="30" x14ac:dyDescent="0.2">
      <c r="B4" s="68" t="s">
        <v>4</v>
      </c>
      <c r="C4" s="69" t="s">
        <v>89</v>
      </c>
      <c r="D4" s="69" t="s">
        <v>90</v>
      </c>
      <c r="E4" s="69" t="s">
        <v>91</v>
      </c>
      <c r="F4" s="65" t="s">
        <v>92</v>
      </c>
    </row>
    <row r="5" spans="1:45" ht="14.25" x14ac:dyDescent="0.2">
      <c r="B5" s="70">
        <f>IF('Mortgage Calculation'!A45="","",MONTH('Mortgage Calculation'!C45))</f>
        <v>7</v>
      </c>
      <c r="C5" s="71">
        <f>IF(B5="","",YEAR('Mortgage Calculation'!C45))</f>
        <v>2020</v>
      </c>
      <c r="D5" s="72">
        <f>IF(B5="","",SUMIFS('Monthly Rental Income'!$G:$G,'Monthly Rental Income'!$K:$K,'Total Cash Flow'!$C5,'Monthly Rental Income'!$J:$J,'Total Cash Flow'!$B5))</f>
        <v>2600</v>
      </c>
      <c r="E5" s="73">
        <f>IF(B5="","",SUMIFS('Mortgage Calculation'!$F:$F,'Mortgage Calculation'!$J:$J,'Total Cash Flow'!$B5,'Mortgage Calculation'!$K:$K,'Total Cash Flow'!C5))</f>
        <v>-843.75992868791536</v>
      </c>
      <c r="F5" s="66">
        <f t="shared" ref="F5:F68" si="0">IF(B5="","",SUM(D5:E5))</f>
        <v>1756.2400713120846</v>
      </c>
    </row>
    <row r="6" spans="1:45" ht="14.25" x14ac:dyDescent="0.2">
      <c r="B6" s="70">
        <f>IF('Mortgage Calculation'!A46="","",MONTH('Mortgage Calculation'!C46))</f>
        <v>8</v>
      </c>
      <c r="C6" s="71">
        <f>IF(B6="","",YEAR('Mortgage Calculation'!C46))</f>
        <v>2020</v>
      </c>
      <c r="D6" s="72">
        <f>IF(B6="","",SUMIFS('Monthly Rental Income'!$G:$G,'Monthly Rental Income'!$K:$K,'Total Cash Flow'!$C6,'Monthly Rental Income'!$J:$J,'Total Cash Flow'!$B6))</f>
        <v>800</v>
      </c>
      <c r="E6" s="73">
        <f>IF(B6="","",SUMIFS('Mortgage Calculation'!$F:$F,'Mortgage Calculation'!$J:$J,'Total Cash Flow'!$B6,'Mortgage Calculation'!$K:$K,'Total Cash Flow'!C6))</f>
        <v>-843.75992868791536</v>
      </c>
      <c r="F6" s="66">
        <f t="shared" si="0"/>
        <v>-43.759928687915362</v>
      </c>
    </row>
    <row r="7" spans="1:45" ht="14.25" x14ac:dyDescent="0.2">
      <c r="B7" s="70">
        <f>IF('Mortgage Calculation'!A47="","",MONTH('Mortgage Calculation'!C47))</f>
        <v>9</v>
      </c>
      <c r="C7" s="71">
        <f>IF(B7="","",YEAR('Mortgage Calculation'!C47))</f>
        <v>2020</v>
      </c>
      <c r="D7" s="72">
        <f>IF(B7="","",SUMIFS('Monthly Rental Income'!$G:$G,'Monthly Rental Income'!$K:$K,'Total Cash Flow'!$C7,'Monthly Rental Income'!$J:$J,'Total Cash Flow'!$B7))</f>
        <v>800</v>
      </c>
      <c r="E7" s="73">
        <f>IF(B7="","",SUMIFS('Mortgage Calculation'!$F:$F,'Mortgage Calculation'!$J:$J,'Total Cash Flow'!$B7,'Mortgage Calculation'!$K:$K,'Total Cash Flow'!C7))</f>
        <v>-843.75992868791536</v>
      </c>
      <c r="F7" s="66">
        <f t="shared" si="0"/>
        <v>-43.759928687915362</v>
      </c>
    </row>
    <row r="8" spans="1:45" ht="14.25" x14ac:dyDescent="0.2">
      <c r="B8" s="70">
        <f>IF('Mortgage Calculation'!A48="","",MONTH('Mortgage Calculation'!C48))</f>
        <v>10</v>
      </c>
      <c r="C8" s="71">
        <f>IF(B8="","",YEAR('Mortgage Calculation'!C48))</f>
        <v>2020</v>
      </c>
      <c r="D8" s="72">
        <f>IF(B8="","",SUMIFS('Monthly Rental Income'!$G:$G,'Monthly Rental Income'!$K:$K,'Total Cash Flow'!$C8,'Monthly Rental Income'!$J:$J,'Total Cash Flow'!$B8))</f>
        <v>800</v>
      </c>
      <c r="E8" s="73">
        <f>IF(B8="","",SUMIFS('Mortgage Calculation'!$F:$F,'Mortgage Calculation'!$J:$J,'Total Cash Flow'!$B8,'Mortgage Calculation'!$K:$K,'Total Cash Flow'!C8))</f>
        <v>-843.75992868791536</v>
      </c>
      <c r="F8" s="66">
        <f t="shared" si="0"/>
        <v>-43.759928687915362</v>
      </c>
    </row>
    <row r="9" spans="1:45" ht="14.25" x14ac:dyDescent="0.2">
      <c r="B9" s="70">
        <f>IF('Mortgage Calculation'!A49="","",MONTH('Mortgage Calculation'!C49))</f>
        <v>11</v>
      </c>
      <c r="C9" s="71">
        <f>IF(B9="","",YEAR('Mortgage Calculation'!C49))</f>
        <v>2020</v>
      </c>
      <c r="D9" s="72">
        <f>IF(B9="","",SUMIFS('Monthly Rental Income'!$G:$G,'Monthly Rental Income'!$K:$K,'Total Cash Flow'!$C9,'Monthly Rental Income'!$J:$J,'Total Cash Flow'!$B9))</f>
        <v>-1200</v>
      </c>
      <c r="E9" s="73">
        <f>IF(B9="","",SUMIFS('Mortgage Calculation'!$F:$F,'Mortgage Calculation'!$J:$J,'Total Cash Flow'!$B9,'Mortgage Calculation'!$K:$K,'Total Cash Flow'!C9))</f>
        <v>-843.75992868791536</v>
      </c>
      <c r="F9" s="66">
        <f t="shared" si="0"/>
        <v>-2043.7599286879154</v>
      </c>
    </row>
    <row r="10" spans="1:45" ht="14.25" x14ac:dyDescent="0.2">
      <c r="B10" s="70">
        <f>IF('Mortgage Calculation'!A50="","",MONTH('Mortgage Calculation'!C50))</f>
        <v>12</v>
      </c>
      <c r="C10" s="71">
        <f>IF(B10="","",YEAR('Mortgage Calculation'!C50))</f>
        <v>2020</v>
      </c>
      <c r="D10" s="72">
        <f>IF(B10="","",SUMIFS('Monthly Rental Income'!$G:$G,'Monthly Rental Income'!$K:$K,'Total Cash Flow'!$C10,'Monthly Rental Income'!$J:$J,'Total Cash Flow'!$B10))</f>
        <v>800</v>
      </c>
      <c r="E10" s="73">
        <f>IF(B10="","",SUMIFS('Mortgage Calculation'!$F:$F,'Mortgage Calculation'!$J:$J,'Total Cash Flow'!$B10,'Mortgage Calculation'!$K:$K,'Total Cash Flow'!C10))</f>
        <v>-843.75992868791536</v>
      </c>
      <c r="F10" s="66">
        <f t="shared" si="0"/>
        <v>-43.759928687915362</v>
      </c>
    </row>
    <row r="11" spans="1:45" ht="14.25" x14ac:dyDescent="0.2">
      <c r="B11" s="70">
        <f>IF('Mortgage Calculation'!A51="","",MONTH('Mortgage Calculation'!C51))</f>
        <v>1</v>
      </c>
      <c r="C11" s="71">
        <f>IF(B11="","",YEAR('Mortgage Calculation'!C51))</f>
        <v>2021</v>
      </c>
      <c r="D11" s="72">
        <f>IF(B11="","",SUMIFS('Monthly Rental Income'!$G:$G,'Monthly Rental Income'!$K:$K,'Total Cash Flow'!$C11,'Monthly Rental Income'!$J:$J,'Total Cash Flow'!$B11))</f>
        <v>800</v>
      </c>
      <c r="E11" s="73">
        <f>IF(B11="","",SUMIFS('Mortgage Calculation'!$F:$F,'Mortgage Calculation'!$J:$J,'Total Cash Flow'!$B11,'Mortgage Calculation'!$K:$K,'Total Cash Flow'!C11))</f>
        <v>-843.75992868791536</v>
      </c>
      <c r="F11" s="66">
        <f t="shared" si="0"/>
        <v>-43.759928687915362</v>
      </c>
    </row>
    <row r="12" spans="1:45" ht="14.25" x14ac:dyDescent="0.2">
      <c r="B12" s="70">
        <f>IF('Mortgage Calculation'!A52="","",MONTH('Mortgage Calculation'!C52))</f>
        <v>2</v>
      </c>
      <c r="C12" s="71">
        <f>IF(B12="","",YEAR('Mortgage Calculation'!C52))</f>
        <v>2021</v>
      </c>
      <c r="D12" s="72">
        <f>IF(B12="","",SUMIFS('Monthly Rental Income'!$G:$G,'Monthly Rental Income'!$K:$K,'Total Cash Flow'!$C12,'Monthly Rental Income'!$J:$J,'Total Cash Flow'!$B12))</f>
        <v>800</v>
      </c>
      <c r="E12" s="73">
        <f>IF(B12="","",SUMIFS('Mortgage Calculation'!$F:$F,'Mortgage Calculation'!$J:$J,'Total Cash Flow'!$B12,'Mortgage Calculation'!$K:$K,'Total Cash Flow'!C12))</f>
        <v>-843.75992868791536</v>
      </c>
      <c r="F12" s="66">
        <f t="shared" si="0"/>
        <v>-43.759928687915362</v>
      </c>
    </row>
    <row r="13" spans="1:45" ht="14.25" x14ac:dyDescent="0.2">
      <c r="B13" s="70">
        <f>IF('Mortgage Calculation'!A53="","",MONTH('Mortgage Calculation'!C53))</f>
        <v>3</v>
      </c>
      <c r="C13" s="71">
        <f>IF(B13="","",YEAR('Mortgage Calculation'!C53))</f>
        <v>2021</v>
      </c>
      <c r="D13" s="72">
        <f>IF(B13="","",SUMIFS('Monthly Rental Income'!$G:$G,'Monthly Rental Income'!$K:$K,'Total Cash Flow'!$C13,'Monthly Rental Income'!$J:$J,'Total Cash Flow'!$B13))</f>
        <v>800</v>
      </c>
      <c r="E13" s="73">
        <f>IF(B13="","",SUMIFS('Mortgage Calculation'!$F:$F,'Mortgage Calculation'!$J:$J,'Total Cash Flow'!$B13,'Mortgage Calculation'!$K:$K,'Total Cash Flow'!C13))</f>
        <v>-843.75992868791536</v>
      </c>
      <c r="F13" s="66">
        <f t="shared" si="0"/>
        <v>-43.759928687915362</v>
      </c>
    </row>
    <row r="14" spans="1:45" ht="14.25" x14ac:dyDescent="0.2">
      <c r="B14" s="70">
        <f>IF('Mortgage Calculation'!A54="","",MONTH('Mortgage Calculation'!C54))</f>
        <v>4</v>
      </c>
      <c r="C14" s="71">
        <f>IF(B14="","",YEAR('Mortgage Calculation'!C54))</f>
        <v>2021</v>
      </c>
      <c r="D14" s="72">
        <f>IF(B14="","",SUMIFS('Monthly Rental Income'!$G:$G,'Monthly Rental Income'!$K:$K,'Total Cash Flow'!$C14,'Monthly Rental Income'!$J:$J,'Total Cash Flow'!$B14))</f>
        <v>800</v>
      </c>
      <c r="E14" s="73">
        <f>IF(B14="","",SUMIFS('Mortgage Calculation'!$F:$F,'Mortgage Calculation'!$J:$J,'Total Cash Flow'!$B14,'Mortgage Calculation'!$K:$K,'Total Cash Flow'!C14))</f>
        <v>-843.75992868791536</v>
      </c>
      <c r="F14" s="66">
        <f t="shared" si="0"/>
        <v>-43.759928687915362</v>
      </c>
    </row>
    <row r="15" spans="1:45" ht="14.25" x14ac:dyDescent="0.2">
      <c r="B15" s="70">
        <f>IF('Mortgage Calculation'!A55="","",MONTH('Mortgage Calculation'!C55))</f>
        <v>5</v>
      </c>
      <c r="C15" s="71">
        <f>IF(B15="","",YEAR('Mortgage Calculation'!C55))</f>
        <v>2021</v>
      </c>
      <c r="D15" s="72">
        <f>IF(B15="","",SUMIFS('Monthly Rental Income'!$G:$G,'Monthly Rental Income'!$K:$K,'Total Cash Flow'!$C15,'Monthly Rental Income'!$J:$J,'Total Cash Flow'!$B15))</f>
        <v>800</v>
      </c>
      <c r="E15" s="73">
        <f>IF(B15="","",SUMIFS('Mortgage Calculation'!$F:$F,'Mortgage Calculation'!$J:$J,'Total Cash Flow'!$B15,'Mortgage Calculation'!$K:$K,'Total Cash Flow'!C15))</f>
        <v>-843.75992868791536</v>
      </c>
      <c r="F15" s="66">
        <f t="shared" si="0"/>
        <v>-43.759928687915362</v>
      </c>
    </row>
    <row r="16" spans="1:45" ht="14.25" x14ac:dyDescent="0.2">
      <c r="B16" s="70">
        <f>IF('Mortgage Calculation'!A56="","",MONTH('Mortgage Calculation'!C56))</f>
        <v>6</v>
      </c>
      <c r="C16" s="71">
        <f>IF(B16="","",YEAR('Mortgage Calculation'!C56))</f>
        <v>2021</v>
      </c>
      <c r="D16" s="72">
        <f>IF(B16="","",SUMIFS('Monthly Rental Income'!$G:$G,'Monthly Rental Income'!$K:$K,'Total Cash Flow'!$C16,'Monthly Rental Income'!$J:$J,'Total Cash Flow'!$B16))</f>
        <v>-1000</v>
      </c>
      <c r="E16" s="73">
        <f>IF(B16="","",SUMIFS('Mortgage Calculation'!$F:$F,'Mortgage Calculation'!$J:$J,'Total Cash Flow'!$B16,'Mortgage Calculation'!$K:$K,'Total Cash Flow'!C16))</f>
        <v>-843.75992868791536</v>
      </c>
      <c r="F16" s="66">
        <f t="shared" si="0"/>
        <v>-1843.7599286879154</v>
      </c>
    </row>
    <row r="17" spans="2:6" ht="14.25" x14ac:dyDescent="0.2">
      <c r="B17" s="70">
        <f>IF('Mortgage Calculation'!A57="","",MONTH('Mortgage Calculation'!C57))</f>
        <v>7</v>
      </c>
      <c r="C17" s="71">
        <f>IF(B17="","",YEAR('Mortgage Calculation'!C57))</f>
        <v>2021</v>
      </c>
      <c r="D17" s="72">
        <f>IF(B17="","",SUMIFS('Monthly Rental Income'!$G:$G,'Monthly Rental Income'!$K:$K,'Total Cash Flow'!$C17,'Monthly Rental Income'!$J:$J,'Total Cash Flow'!$B17))</f>
        <v>800</v>
      </c>
      <c r="E17" s="73">
        <f>IF(B17="","",SUMIFS('Mortgage Calculation'!$F:$F,'Mortgage Calculation'!$J:$J,'Total Cash Flow'!$B17,'Mortgage Calculation'!$K:$K,'Total Cash Flow'!C17))</f>
        <v>-843.75992868791536</v>
      </c>
      <c r="F17" s="66">
        <f t="shared" si="0"/>
        <v>-43.759928687915362</v>
      </c>
    </row>
    <row r="18" spans="2:6" ht="14.25" x14ac:dyDescent="0.2">
      <c r="B18" s="70">
        <f>IF('Mortgage Calculation'!A58="","",MONTH('Mortgage Calculation'!C58))</f>
        <v>8</v>
      </c>
      <c r="C18" s="71">
        <f>IF(B18="","",YEAR('Mortgage Calculation'!C58))</f>
        <v>2021</v>
      </c>
      <c r="D18" s="72">
        <f>IF(B18="","",SUMIFS('Monthly Rental Income'!$G:$G,'Monthly Rental Income'!$K:$K,'Total Cash Flow'!$C18,'Monthly Rental Income'!$J:$J,'Total Cash Flow'!$B18))</f>
        <v>800</v>
      </c>
      <c r="E18" s="73">
        <f>IF(B18="","",SUMIFS('Mortgage Calculation'!$F:$F,'Mortgage Calculation'!$J:$J,'Total Cash Flow'!$B18,'Mortgage Calculation'!$K:$K,'Total Cash Flow'!C18))</f>
        <v>-843.75992868791536</v>
      </c>
      <c r="F18" s="66">
        <f t="shared" si="0"/>
        <v>-43.759928687915362</v>
      </c>
    </row>
    <row r="19" spans="2:6" ht="14.25" x14ac:dyDescent="0.2">
      <c r="B19" s="70">
        <f>IF('Mortgage Calculation'!A59="","",MONTH('Mortgage Calculation'!C59))</f>
        <v>9</v>
      </c>
      <c r="C19" s="71">
        <f>IF(B19="","",YEAR('Mortgage Calculation'!C59))</f>
        <v>2021</v>
      </c>
      <c r="D19" s="72">
        <f>IF(B19="","",SUMIFS('Monthly Rental Income'!$G:$G,'Monthly Rental Income'!$K:$K,'Total Cash Flow'!$C19,'Monthly Rental Income'!$J:$J,'Total Cash Flow'!$B19))</f>
        <v>0</v>
      </c>
      <c r="E19" s="73">
        <f>IF(B19="","",SUMIFS('Mortgage Calculation'!$F:$F,'Mortgage Calculation'!$J:$J,'Total Cash Flow'!$B19,'Mortgage Calculation'!$K:$K,'Total Cash Flow'!C19))</f>
        <v>-843.75992868791536</v>
      </c>
      <c r="F19" s="66">
        <f t="shared" si="0"/>
        <v>-843.75992868791536</v>
      </c>
    </row>
    <row r="20" spans="2:6" ht="14.25" x14ac:dyDescent="0.2">
      <c r="B20" s="70">
        <f>IF('Mortgage Calculation'!A60="","",MONTH('Mortgage Calculation'!C60))</f>
        <v>10</v>
      </c>
      <c r="C20" s="71">
        <f>IF(B20="","",YEAR('Mortgage Calculation'!C60))</f>
        <v>2021</v>
      </c>
      <c r="D20" s="72">
        <f>IF(B20="","",SUMIFS('Monthly Rental Income'!$G:$G,'Monthly Rental Income'!$K:$K,'Total Cash Flow'!$C20,'Monthly Rental Income'!$J:$J,'Total Cash Flow'!$B20))</f>
        <v>0</v>
      </c>
      <c r="E20" s="73">
        <f>IF(B20="","",SUMIFS('Mortgage Calculation'!$F:$F,'Mortgage Calculation'!$J:$J,'Total Cash Flow'!$B20,'Mortgage Calculation'!$K:$K,'Total Cash Flow'!C20))</f>
        <v>-843.75992868791536</v>
      </c>
      <c r="F20" s="66">
        <f t="shared" si="0"/>
        <v>-843.75992868791536</v>
      </c>
    </row>
    <row r="21" spans="2:6" ht="14.25" x14ac:dyDescent="0.2">
      <c r="B21" s="70">
        <f>IF('Mortgage Calculation'!A61="","",MONTH('Mortgage Calculation'!C61))</f>
        <v>11</v>
      </c>
      <c r="C21" s="71">
        <f>IF(B21="","",YEAR('Mortgage Calculation'!C61))</f>
        <v>2021</v>
      </c>
      <c r="D21" s="72">
        <f>IF(B21="","",SUMIFS('Monthly Rental Income'!$G:$G,'Monthly Rental Income'!$K:$K,'Total Cash Flow'!$C21,'Monthly Rental Income'!$J:$J,'Total Cash Flow'!$B21))</f>
        <v>0</v>
      </c>
      <c r="E21" s="73">
        <f>IF(B21="","",SUMIFS('Mortgage Calculation'!$F:$F,'Mortgage Calculation'!$J:$J,'Total Cash Flow'!$B21,'Mortgage Calculation'!$K:$K,'Total Cash Flow'!C21))</f>
        <v>-843.75992868791536</v>
      </c>
      <c r="F21" s="66">
        <f t="shared" si="0"/>
        <v>-843.75992868791536</v>
      </c>
    </row>
    <row r="22" spans="2:6" ht="14.25" x14ac:dyDescent="0.2">
      <c r="B22" s="70">
        <f>IF('Mortgage Calculation'!A62="","",MONTH('Mortgage Calculation'!C62))</f>
        <v>12</v>
      </c>
      <c r="C22" s="71">
        <f>IF(B22="","",YEAR('Mortgage Calculation'!C62))</f>
        <v>2021</v>
      </c>
      <c r="D22" s="72">
        <f>IF(B22="","",SUMIFS('Monthly Rental Income'!$G:$G,'Monthly Rental Income'!$K:$K,'Total Cash Flow'!$C22,'Monthly Rental Income'!$J:$J,'Total Cash Flow'!$B22))</f>
        <v>0</v>
      </c>
      <c r="E22" s="73">
        <f>IF(B22="","",SUMIFS('Mortgage Calculation'!$F:$F,'Mortgage Calculation'!$J:$J,'Total Cash Flow'!$B22,'Mortgage Calculation'!$K:$K,'Total Cash Flow'!C22))</f>
        <v>-843.75992868791536</v>
      </c>
      <c r="F22" s="66">
        <f t="shared" si="0"/>
        <v>-843.75992868791536</v>
      </c>
    </row>
    <row r="23" spans="2:6" ht="14.25" x14ac:dyDescent="0.2">
      <c r="B23" s="70">
        <f>IF('Mortgage Calculation'!A63="","",MONTH('Mortgage Calculation'!C63))</f>
        <v>1</v>
      </c>
      <c r="C23" s="71">
        <f>IF(B23="","",YEAR('Mortgage Calculation'!C63))</f>
        <v>2022</v>
      </c>
      <c r="D23" s="72">
        <f>IF(B23="","",SUMIFS('Monthly Rental Income'!$G:$G,'Monthly Rental Income'!$K:$K,'Total Cash Flow'!$C23,'Monthly Rental Income'!$J:$J,'Total Cash Flow'!$B23))</f>
        <v>0</v>
      </c>
      <c r="E23" s="73">
        <f>IF(B23="","",SUMIFS('Mortgage Calculation'!$F:$F,'Mortgage Calculation'!$J:$J,'Total Cash Flow'!$B23,'Mortgage Calculation'!$K:$K,'Total Cash Flow'!C23))</f>
        <v>-843.75992868791536</v>
      </c>
      <c r="F23" s="66">
        <f t="shared" si="0"/>
        <v>-843.75992868791536</v>
      </c>
    </row>
    <row r="24" spans="2:6" ht="14.25" x14ac:dyDescent="0.2">
      <c r="B24" s="70">
        <f>IF('Mortgage Calculation'!A64="","",MONTH('Mortgage Calculation'!C64))</f>
        <v>2</v>
      </c>
      <c r="C24" s="71">
        <f>IF(B24="","",YEAR('Mortgage Calculation'!C64))</f>
        <v>2022</v>
      </c>
      <c r="D24" s="72">
        <f>IF(B24="","",SUMIFS('Monthly Rental Income'!$G:$G,'Monthly Rental Income'!$K:$K,'Total Cash Flow'!$C24,'Monthly Rental Income'!$J:$J,'Total Cash Flow'!$B24))</f>
        <v>0</v>
      </c>
      <c r="E24" s="73">
        <f>IF(B24="","",SUMIFS('Mortgage Calculation'!$F:$F,'Mortgage Calculation'!$J:$J,'Total Cash Flow'!$B24,'Mortgage Calculation'!$K:$K,'Total Cash Flow'!C24))</f>
        <v>-843.75992868791536</v>
      </c>
      <c r="F24" s="66">
        <f t="shared" si="0"/>
        <v>-843.75992868791536</v>
      </c>
    </row>
    <row r="25" spans="2:6" ht="14.25" x14ac:dyDescent="0.2">
      <c r="B25" s="70">
        <f>IF('Mortgage Calculation'!A65="","",MONTH('Mortgage Calculation'!C65))</f>
        <v>3</v>
      </c>
      <c r="C25" s="71">
        <f>IF(B25="","",YEAR('Mortgage Calculation'!C65))</f>
        <v>2022</v>
      </c>
      <c r="D25" s="72">
        <f>IF(B25="","",SUMIFS('Monthly Rental Income'!$G:$G,'Monthly Rental Income'!$K:$K,'Total Cash Flow'!$C25,'Monthly Rental Income'!$J:$J,'Total Cash Flow'!$B25))</f>
        <v>0</v>
      </c>
      <c r="E25" s="73">
        <f>IF(B25="","",SUMIFS('Mortgage Calculation'!$F:$F,'Mortgage Calculation'!$J:$J,'Total Cash Flow'!$B25,'Mortgage Calculation'!$K:$K,'Total Cash Flow'!C25))</f>
        <v>-843.75992868791536</v>
      </c>
      <c r="F25" s="66">
        <f t="shared" si="0"/>
        <v>-843.75992868791536</v>
      </c>
    </row>
    <row r="26" spans="2:6" ht="14.25" x14ac:dyDescent="0.2">
      <c r="B26" s="70">
        <f>IF('Mortgage Calculation'!A66="","",MONTH('Mortgage Calculation'!C66))</f>
        <v>4</v>
      </c>
      <c r="C26" s="71">
        <f>IF(B26="","",YEAR('Mortgage Calculation'!C66))</f>
        <v>2022</v>
      </c>
      <c r="D26" s="72">
        <f>IF(B26="","",SUMIFS('Monthly Rental Income'!$G:$G,'Monthly Rental Income'!$K:$K,'Total Cash Flow'!$C26,'Monthly Rental Income'!$J:$J,'Total Cash Flow'!$B26))</f>
        <v>0</v>
      </c>
      <c r="E26" s="73">
        <f>IF(B26="","",SUMIFS('Mortgage Calculation'!$F:$F,'Mortgage Calculation'!$J:$J,'Total Cash Flow'!$B26,'Mortgage Calculation'!$K:$K,'Total Cash Flow'!C26))</f>
        <v>-843.75992868791536</v>
      </c>
      <c r="F26" s="66">
        <f t="shared" si="0"/>
        <v>-843.75992868791536</v>
      </c>
    </row>
    <row r="27" spans="2:6" ht="14.25" x14ac:dyDescent="0.2">
      <c r="B27" s="70">
        <f>IF('Mortgage Calculation'!A67="","",MONTH('Mortgage Calculation'!C67))</f>
        <v>5</v>
      </c>
      <c r="C27" s="71">
        <f>IF(B27="","",YEAR('Mortgage Calculation'!C67))</f>
        <v>2022</v>
      </c>
      <c r="D27" s="72">
        <f>IF(B27="","",SUMIFS('Monthly Rental Income'!$G:$G,'Monthly Rental Income'!$K:$K,'Total Cash Flow'!$C27,'Monthly Rental Income'!$J:$J,'Total Cash Flow'!$B27))</f>
        <v>0</v>
      </c>
      <c r="E27" s="73">
        <f>IF(B27="","",SUMIFS('Mortgage Calculation'!$F:$F,'Mortgage Calculation'!$J:$J,'Total Cash Flow'!$B27,'Mortgage Calculation'!$K:$K,'Total Cash Flow'!C27))</f>
        <v>-843.75992868791536</v>
      </c>
      <c r="F27" s="66">
        <f t="shared" si="0"/>
        <v>-843.75992868791536</v>
      </c>
    </row>
    <row r="28" spans="2:6" ht="14.25" x14ac:dyDescent="0.2">
      <c r="B28" s="70">
        <f>IF('Mortgage Calculation'!A68="","",MONTH('Mortgage Calculation'!C68))</f>
        <v>6</v>
      </c>
      <c r="C28" s="71">
        <f>IF(B28="","",YEAR('Mortgage Calculation'!C68))</f>
        <v>2022</v>
      </c>
      <c r="D28" s="72">
        <f>IF(B28="","",SUMIFS('Monthly Rental Income'!$G:$G,'Monthly Rental Income'!$K:$K,'Total Cash Flow'!$C28,'Monthly Rental Income'!$J:$J,'Total Cash Flow'!$B28))</f>
        <v>0</v>
      </c>
      <c r="E28" s="73">
        <f>IF(B28="","",SUMIFS('Mortgage Calculation'!$F:$F,'Mortgage Calculation'!$J:$J,'Total Cash Flow'!$B28,'Mortgage Calculation'!$K:$K,'Total Cash Flow'!C28))</f>
        <v>-843.75992868791536</v>
      </c>
      <c r="F28" s="66">
        <f t="shared" si="0"/>
        <v>-843.75992868791536</v>
      </c>
    </row>
    <row r="29" spans="2:6" ht="14.25" x14ac:dyDescent="0.2">
      <c r="B29" s="70">
        <f>IF('Mortgage Calculation'!A69="","",MONTH('Mortgage Calculation'!C69))</f>
        <v>7</v>
      </c>
      <c r="C29" s="71">
        <f>IF(B29="","",YEAR('Mortgage Calculation'!C69))</f>
        <v>2022</v>
      </c>
      <c r="D29" s="72">
        <f>IF(B29="","",SUMIFS('Monthly Rental Income'!$G:$G,'Monthly Rental Income'!$K:$K,'Total Cash Flow'!$C29,'Monthly Rental Income'!$J:$J,'Total Cash Flow'!$B29))</f>
        <v>0</v>
      </c>
      <c r="E29" s="73">
        <f>IF(B29="","",SUMIFS('Mortgage Calculation'!$F:$F,'Mortgage Calculation'!$J:$J,'Total Cash Flow'!$B29,'Mortgage Calculation'!$K:$K,'Total Cash Flow'!C29))</f>
        <v>-843.75992868791536</v>
      </c>
      <c r="F29" s="66">
        <f t="shared" si="0"/>
        <v>-843.75992868791536</v>
      </c>
    </row>
    <row r="30" spans="2:6" ht="14.25" x14ac:dyDescent="0.2">
      <c r="B30" s="70">
        <f>IF('Mortgage Calculation'!A70="","",MONTH('Mortgage Calculation'!C70))</f>
        <v>8</v>
      </c>
      <c r="C30" s="71">
        <f>IF(B30="","",YEAR('Mortgage Calculation'!C70))</f>
        <v>2022</v>
      </c>
      <c r="D30" s="72">
        <f>IF(B30="","",SUMIFS('Monthly Rental Income'!$G:$G,'Monthly Rental Income'!$K:$K,'Total Cash Flow'!$C30,'Monthly Rental Income'!$J:$J,'Total Cash Flow'!$B30))</f>
        <v>0</v>
      </c>
      <c r="E30" s="73">
        <f>IF(B30="","",SUMIFS('Mortgage Calculation'!$F:$F,'Mortgage Calculation'!$J:$J,'Total Cash Flow'!$B30,'Mortgage Calculation'!$K:$K,'Total Cash Flow'!C30))</f>
        <v>-843.75992868791536</v>
      </c>
      <c r="F30" s="66">
        <f t="shared" si="0"/>
        <v>-843.75992868791536</v>
      </c>
    </row>
    <row r="31" spans="2:6" ht="14.25" x14ac:dyDescent="0.2">
      <c r="B31" s="70">
        <f>IF('Mortgage Calculation'!A71="","",MONTH('Mortgage Calculation'!C71))</f>
        <v>9</v>
      </c>
      <c r="C31" s="71">
        <f>IF(B31="","",YEAR('Mortgage Calculation'!C71))</f>
        <v>2022</v>
      </c>
      <c r="D31" s="72">
        <f>IF(B31="","",SUMIFS('Monthly Rental Income'!$G:$G,'Monthly Rental Income'!$K:$K,'Total Cash Flow'!$C31,'Monthly Rental Income'!$J:$J,'Total Cash Flow'!$B31))</f>
        <v>0</v>
      </c>
      <c r="E31" s="73">
        <f>IF(B31="","",SUMIFS('Mortgage Calculation'!$F:$F,'Mortgage Calculation'!$J:$J,'Total Cash Flow'!$B31,'Mortgage Calculation'!$K:$K,'Total Cash Flow'!C31))</f>
        <v>-843.75992868791536</v>
      </c>
      <c r="F31" s="66">
        <f t="shared" si="0"/>
        <v>-843.75992868791536</v>
      </c>
    </row>
    <row r="32" spans="2:6" ht="14.25" x14ac:dyDescent="0.2">
      <c r="B32" s="70">
        <f>IF('Mortgage Calculation'!A72="","",MONTH('Mortgage Calculation'!C72))</f>
        <v>10</v>
      </c>
      <c r="C32" s="71">
        <f>IF(B32="","",YEAR('Mortgage Calculation'!C72))</f>
        <v>2022</v>
      </c>
      <c r="D32" s="72">
        <f>IF(B32="","",SUMIFS('Monthly Rental Income'!$G:$G,'Monthly Rental Income'!$K:$K,'Total Cash Flow'!$C32,'Monthly Rental Income'!$J:$J,'Total Cash Flow'!$B32))</f>
        <v>0</v>
      </c>
      <c r="E32" s="73">
        <f>IF(B32="","",SUMIFS('Mortgage Calculation'!$F:$F,'Mortgage Calculation'!$J:$J,'Total Cash Flow'!$B32,'Mortgage Calculation'!$K:$K,'Total Cash Flow'!C32))</f>
        <v>-843.75992868791536</v>
      </c>
      <c r="F32" s="66">
        <f t="shared" si="0"/>
        <v>-843.75992868791536</v>
      </c>
    </row>
    <row r="33" spans="2:6" ht="14.25" x14ac:dyDescent="0.2">
      <c r="B33" s="70">
        <f>IF('Mortgage Calculation'!A73="","",MONTH('Mortgage Calculation'!C73))</f>
        <v>11</v>
      </c>
      <c r="C33" s="71">
        <f>IF(B33="","",YEAR('Mortgage Calculation'!C73))</f>
        <v>2022</v>
      </c>
      <c r="D33" s="72">
        <f>IF(B33="","",SUMIFS('Monthly Rental Income'!$G:$G,'Monthly Rental Income'!$K:$K,'Total Cash Flow'!$C33,'Monthly Rental Income'!$J:$J,'Total Cash Flow'!$B33))</f>
        <v>0</v>
      </c>
      <c r="E33" s="73">
        <f>IF(B33="","",SUMIFS('Mortgage Calculation'!$F:$F,'Mortgage Calculation'!$J:$J,'Total Cash Flow'!$B33,'Mortgage Calculation'!$K:$K,'Total Cash Flow'!C33))</f>
        <v>-843.75992868791536</v>
      </c>
      <c r="F33" s="66">
        <f t="shared" si="0"/>
        <v>-843.75992868791536</v>
      </c>
    </row>
    <row r="34" spans="2:6" ht="14.25" x14ac:dyDescent="0.2">
      <c r="B34" s="70">
        <f>IF('Mortgage Calculation'!A74="","",MONTH('Mortgage Calculation'!C74))</f>
        <v>12</v>
      </c>
      <c r="C34" s="71">
        <f>IF(B34="","",YEAR('Mortgage Calculation'!C74))</f>
        <v>2022</v>
      </c>
      <c r="D34" s="72">
        <f>IF(B34="","",SUMIFS('Monthly Rental Income'!$G:$G,'Monthly Rental Income'!$K:$K,'Total Cash Flow'!$C34,'Monthly Rental Income'!$J:$J,'Total Cash Flow'!$B34))</f>
        <v>0</v>
      </c>
      <c r="E34" s="73">
        <f>IF(B34="","",SUMIFS('Mortgage Calculation'!$F:$F,'Mortgage Calculation'!$J:$J,'Total Cash Flow'!$B34,'Mortgage Calculation'!$K:$K,'Total Cash Flow'!C34))</f>
        <v>-843.75992868791536</v>
      </c>
      <c r="F34" s="66">
        <f t="shared" si="0"/>
        <v>-843.75992868791536</v>
      </c>
    </row>
    <row r="35" spans="2:6" ht="14.25" x14ac:dyDescent="0.2">
      <c r="B35" s="70">
        <f>IF('Mortgage Calculation'!A75="","",MONTH('Mortgage Calculation'!C75))</f>
        <v>1</v>
      </c>
      <c r="C35" s="71">
        <f>IF(B35="","",YEAR('Mortgage Calculation'!C75))</f>
        <v>2023</v>
      </c>
      <c r="D35" s="72">
        <f>IF(B35="","",SUMIFS('Monthly Rental Income'!$G:$G,'Monthly Rental Income'!$K:$K,'Total Cash Flow'!$C35,'Monthly Rental Income'!$J:$J,'Total Cash Flow'!$B35))</f>
        <v>0</v>
      </c>
      <c r="E35" s="73">
        <f>IF(B35="","",SUMIFS('Mortgage Calculation'!$F:$F,'Mortgage Calculation'!$J:$J,'Total Cash Flow'!$B35,'Mortgage Calculation'!$K:$K,'Total Cash Flow'!C35))</f>
        <v>-843.75992868791536</v>
      </c>
      <c r="F35" s="66">
        <f t="shared" si="0"/>
        <v>-843.75992868791536</v>
      </c>
    </row>
    <row r="36" spans="2:6" ht="14.25" x14ac:dyDescent="0.2">
      <c r="B36" s="70">
        <f>IF('Mortgage Calculation'!A76="","",MONTH('Mortgage Calculation'!C76))</f>
        <v>2</v>
      </c>
      <c r="C36" s="71">
        <f>IF(B36="","",YEAR('Mortgage Calculation'!C76))</f>
        <v>2023</v>
      </c>
      <c r="D36" s="72">
        <f>IF(B36="","",SUMIFS('Monthly Rental Income'!$G:$G,'Monthly Rental Income'!$K:$K,'Total Cash Flow'!$C36,'Monthly Rental Income'!$J:$J,'Total Cash Flow'!$B36))</f>
        <v>0</v>
      </c>
      <c r="E36" s="73">
        <f>IF(B36="","",SUMIFS('Mortgage Calculation'!$F:$F,'Mortgage Calculation'!$J:$J,'Total Cash Flow'!$B36,'Mortgage Calculation'!$K:$K,'Total Cash Flow'!C36))</f>
        <v>-843.75992868791536</v>
      </c>
      <c r="F36" s="66">
        <f t="shared" si="0"/>
        <v>-843.75992868791536</v>
      </c>
    </row>
    <row r="37" spans="2:6" ht="14.25" x14ac:dyDescent="0.2">
      <c r="B37" s="70">
        <f>IF('Mortgage Calculation'!A77="","",MONTH('Mortgage Calculation'!C77))</f>
        <v>3</v>
      </c>
      <c r="C37" s="71">
        <f>IF(B37="","",YEAR('Mortgage Calculation'!C77))</f>
        <v>2023</v>
      </c>
      <c r="D37" s="72">
        <f>IF(B37="","",SUMIFS('Monthly Rental Income'!$G:$G,'Monthly Rental Income'!$K:$K,'Total Cash Flow'!$C37,'Monthly Rental Income'!$J:$J,'Total Cash Flow'!$B37))</f>
        <v>0</v>
      </c>
      <c r="E37" s="73">
        <f>IF(B37="","",SUMIFS('Mortgage Calculation'!$F:$F,'Mortgage Calculation'!$J:$J,'Total Cash Flow'!$B37,'Mortgage Calculation'!$K:$K,'Total Cash Flow'!C37))</f>
        <v>-843.75992868791536</v>
      </c>
      <c r="F37" s="66">
        <f t="shared" si="0"/>
        <v>-843.75992868791536</v>
      </c>
    </row>
    <row r="38" spans="2:6" ht="14.25" x14ac:dyDescent="0.2">
      <c r="B38" s="70">
        <f>IF('Mortgage Calculation'!A78="","",MONTH('Mortgage Calculation'!C78))</f>
        <v>4</v>
      </c>
      <c r="C38" s="71">
        <f>IF(B38="","",YEAR('Mortgage Calculation'!C78))</f>
        <v>2023</v>
      </c>
      <c r="D38" s="72">
        <f>IF(B38="","",SUMIFS('Monthly Rental Income'!$G:$G,'Monthly Rental Income'!$K:$K,'Total Cash Flow'!$C38,'Monthly Rental Income'!$J:$J,'Total Cash Flow'!$B38))</f>
        <v>0</v>
      </c>
      <c r="E38" s="73">
        <f>IF(B38="","",SUMIFS('Mortgage Calculation'!$F:$F,'Mortgage Calculation'!$J:$J,'Total Cash Flow'!$B38,'Mortgage Calculation'!$K:$K,'Total Cash Flow'!C38))</f>
        <v>-843.75992868791536</v>
      </c>
      <c r="F38" s="66">
        <f t="shared" si="0"/>
        <v>-843.75992868791536</v>
      </c>
    </row>
    <row r="39" spans="2:6" ht="14.25" x14ac:dyDescent="0.2">
      <c r="B39" s="70">
        <f>IF('Mortgage Calculation'!A79="","",MONTH('Mortgage Calculation'!C79))</f>
        <v>5</v>
      </c>
      <c r="C39" s="71">
        <f>IF(B39="","",YEAR('Mortgage Calculation'!C79))</f>
        <v>2023</v>
      </c>
      <c r="D39" s="72">
        <f>IF(B39="","",SUMIFS('Monthly Rental Income'!$G:$G,'Monthly Rental Income'!$K:$K,'Total Cash Flow'!$C39,'Monthly Rental Income'!$J:$J,'Total Cash Flow'!$B39))</f>
        <v>0</v>
      </c>
      <c r="E39" s="73">
        <f>IF(B39="","",SUMIFS('Mortgage Calculation'!$F:$F,'Mortgage Calculation'!$J:$J,'Total Cash Flow'!$B39,'Mortgage Calculation'!$K:$K,'Total Cash Flow'!C39))</f>
        <v>-843.75992868791536</v>
      </c>
      <c r="F39" s="66">
        <f t="shared" si="0"/>
        <v>-843.75992868791536</v>
      </c>
    </row>
    <row r="40" spans="2:6" ht="14.25" x14ac:dyDescent="0.2">
      <c r="B40" s="70">
        <f>IF('Mortgage Calculation'!A80="","",MONTH('Mortgage Calculation'!C80))</f>
        <v>6</v>
      </c>
      <c r="C40" s="71">
        <f>IF(B40="","",YEAR('Mortgage Calculation'!C80))</f>
        <v>2023</v>
      </c>
      <c r="D40" s="72">
        <f>IF(B40="","",SUMIFS('Monthly Rental Income'!$G:$G,'Monthly Rental Income'!$K:$K,'Total Cash Flow'!$C40,'Monthly Rental Income'!$J:$J,'Total Cash Flow'!$B40))</f>
        <v>0</v>
      </c>
      <c r="E40" s="73">
        <f>IF(B40="","",SUMIFS('Mortgage Calculation'!$F:$F,'Mortgage Calculation'!$J:$J,'Total Cash Flow'!$B40,'Mortgage Calculation'!$K:$K,'Total Cash Flow'!C40))</f>
        <v>-843.75992868791536</v>
      </c>
      <c r="F40" s="66">
        <f t="shared" si="0"/>
        <v>-843.75992868791536</v>
      </c>
    </row>
    <row r="41" spans="2:6" ht="14.25" x14ac:dyDescent="0.2">
      <c r="B41" s="70">
        <f>IF('Mortgage Calculation'!A81="","",MONTH('Mortgage Calculation'!C81))</f>
        <v>7</v>
      </c>
      <c r="C41" s="71">
        <f>IF(B41="","",YEAR('Mortgage Calculation'!C81))</f>
        <v>2023</v>
      </c>
      <c r="D41" s="72">
        <f>IF(B41="","",SUMIFS('Monthly Rental Income'!$G:$G,'Monthly Rental Income'!$K:$K,'Total Cash Flow'!$C41,'Monthly Rental Income'!$J:$J,'Total Cash Flow'!$B41))</f>
        <v>0</v>
      </c>
      <c r="E41" s="73">
        <f>IF(B41="","",SUMIFS('Mortgage Calculation'!$F:$F,'Mortgage Calculation'!$J:$J,'Total Cash Flow'!$B41,'Mortgage Calculation'!$K:$K,'Total Cash Flow'!C41))</f>
        <v>-843.75992868791536</v>
      </c>
      <c r="F41" s="66">
        <f t="shared" si="0"/>
        <v>-843.75992868791536</v>
      </c>
    </row>
    <row r="42" spans="2:6" ht="14.25" x14ac:dyDescent="0.2">
      <c r="B42" s="70">
        <f>IF('Mortgage Calculation'!A82="","",MONTH('Mortgage Calculation'!C82))</f>
        <v>8</v>
      </c>
      <c r="C42" s="71">
        <f>IF(B42="","",YEAR('Mortgage Calculation'!C82))</f>
        <v>2023</v>
      </c>
      <c r="D42" s="72">
        <f>IF(B42="","",SUMIFS('Monthly Rental Income'!$G:$G,'Monthly Rental Income'!$K:$K,'Total Cash Flow'!$C42,'Monthly Rental Income'!$J:$J,'Total Cash Flow'!$B42))</f>
        <v>0</v>
      </c>
      <c r="E42" s="73">
        <f>IF(B42="","",SUMIFS('Mortgage Calculation'!$F:$F,'Mortgage Calculation'!$J:$J,'Total Cash Flow'!$B42,'Mortgage Calculation'!$K:$K,'Total Cash Flow'!C42))</f>
        <v>-843.75992868791536</v>
      </c>
      <c r="F42" s="66">
        <f t="shared" si="0"/>
        <v>-843.75992868791536</v>
      </c>
    </row>
    <row r="43" spans="2:6" ht="14.25" x14ac:dyDescent="0.2">
      <c r="B43" s="70">
        <f>IF('Mortgage Calculation'!A83="","",MONTH('Mortgage Calculation'!C83))</f>
        <v>9</v>
      </c>
      <c r="C43" s="71">
        <f>IF(B43="","",YEAR('Mortgage Calculation'!C83))</f>
        <v>2023</v>
      </c>
      <c r="D43" s="72">
        <f>IF(B43="","",SUMIFS('Monthly Rental Income'!$G:$G,'Monthly Rental Income'!$K:$K,'Total Cash Flow'!$C43,'Monthly Rental Income'!$J:$J,'Total Cash Flow'!$B43))</f>
        <v>0</v>
      </c>
      <c r="E43" s="73">
        <f>IF(B43="","",SUMIFS('Mortgage Calculation'!$F:$F,'Mortgage Calculation'!$J:$J,'Total Cash Flow'!$B43,'Mortgage Calculation'!$K:$K,'Total Cash Flow'!C43))</f>
        <v>-843.75992868791536</v>
      </c>
      <c r="F43" s="66">
        <f t="shared" si="0"/>
        <v>-843.75992868791536</v>
      </c>
    </row>
    <row r="44" spans="2:6" ht="14.25" x14ac:dyDescent="0.2">
      <c r="B44" s="70">
        <f>IF('Mortgage Calculation'!A84="","",MONTH('Mortgage Calculation'!C84))</f>
        <v>10</v>
      </c>
      <c r="C44" s="71">
        <f>IF(B44="","",YEAR('Mortgage Calculation'!C84))</f>
        <v>2023</v>
      </c>
      <c r="D44" s="72">
        <f>IF(B44="","",SUMIFS('Monthly Rental Income'!$G:$G,'Monthly Rental Income'!$K:$K,'Total Cash Flow'!$C44,'Monthly Rental Income'!$J:$J,'Total Cash Flow'!$B44))</f>
        <v>0</v>
      </c>
      <c r="E44" s="73">
        <f>IF(B44="","",SUMIFS('Mortgage Calculation'!$F:$F,'Mortgage Calculation'!$J:$J,'Total Cash Flow'!$B44,'Mortgage Calculation'!$K:$K,'Total Cash Flow'!C44))</f>
        <v>-843.75992868791536</v>
      </c>
      <c r="F44" s="66">
        <f t="shared" si="0"/>
        <v>-843.75992868791536</v>
      </c>
    </row>
    <row r="45" spans="2:6" ht="14.25" x14ac:dyDescent="0.2">
      <c r="B45" s="70">
        <f>IF('Mortgage Calculation'!A85="","",MONTH('Mortgage Calculation'!C85))</f>
        <v>11</v>
      </c>
      <c r="C45" s="71">
        <f>IF(B45="","",YEAR('Mortgage Calculation'!C85))</f>
        <v>2023</v>
      </c>
      <c r="D45" s="72">
        <f>IF(B45="","",SUMIFS('Monthly Rental Income'!$G:$G,'Monthly Rental Income'!$K:$K,'Total Cash Flow'!$C45,'Monthly Rental Income'!$J:$J,'Total Cash Flow'!$B45))</f>
        <v>0</v>
      </c>
      <c r="E45" s="73">
        <f>IF(B45="","",SUMIFS('Mortgage Calculation'!$F:$F,'Mortgage Calculation'!$J:$J,'Total Cash Flow'!$B45,'Mortgage Calculation'!$K:$K,'Total Cash Flow'!C45))</f>
        <v>-843.75992868791536</v>
      </c>
      <c r="F45" s="66">
        <f t="shared" si="0"/>
        <v>-843.75992868791536</v>
      </c>
    </row>
    <row r="46" spans="2:6" ht="14.25" x14ac:dyDescent="0.2">
      <c r="B46" s="70">
        <f>IF('Mortgage Calculation'!A86="","",MONTH('Mortgage Calculation'!C86))</f>
        <v>12</v>
      </c>
      <c r="C46" s="71">
        <f>IF(B46="","",YEAR('Mortgage Calculation'!C86))</f>
        <v>2023</v>
      </c>
      <c r="D46" s="72">
        <f>IF(B46="","",SUMIFS('Monthly Rental Income'!$G:$G,'Monthly Rental Income'!$K:$K,'Total Cash Flow'!$C46,'Monthly Rental Income'!$J:$J,'Total Cash Flow'!$B46))</f>
        <v>0</v>
      </c>
      <c r="E46" s="73">
        <f>IF(B46="","",SUMIFS('Mortgage Calculation'!$F:$F,'Mortgage Calculation'!$J:$J,'Total Cash Flow'!$B46,'Mortgage Calculation'!$K:$K,'Total Cash Flow'!C46))</f>
        <v>-843.75992868791536</v>
      </c>
      <c r="F46" s="66">
        <f t="shared" si="0"/>
        <v>-843.75992868791536</v>
      </c>
    </row>
    <row r="47" spans="2:6" ht="14.25" x14ac:dyDescent="0.2">
      <c r="B47" s="70">
        <f>IF('Mortgage Calculation'!A87="","",MONTH('Mortgage Calculation'!C87))</f>
        <v>1</v>
      </c>
      <c r="C47" s="71">
        <f>IF(B47="","",YEAR('Mortgage Calculation'!C87))</f>
        <v>2024</v>
      </c>
      <c r="D47" s="72">
        <f>IF(B47="","",SUMIFS('Monthly Rental Income'!$G:$G,'Monthly Rental Income'!$K:$K,'Total Cash Flow'!$C47,'Monthly Rental Income'!$J:$J,'Total Cash Flow'!$B47))</f>
        <v>0</v>
      </c>
      <c r="E47" s="73">
        <f>IF(B47="","",SUMIFS('Mortgage Calculation'!$F:$F,'Mortgage Calculation'!$J:$J,'Total Cash Flow'!$B47,'Mortgage Calculation'!$K:$K,'Total Cash Flow'!C47))</f>
        <v>-843.75992868791536</v>
      </c>
      <c r="F47" s="66">
        <f t="shared" si="0"/>
        <v>-843.75992868791536</v>
      </c>
    </row>
    <row r="48" spans="2:6" ht="14.25" x14ac:dyDescent="0.2">
      <c r="B48" s="70">
        <f>IF('Mortgage Calculation'!A88="","",MONTH('Mortgage Calculation'!C88))</f>
        <v>2</v>
      </c>
      <c r="C48" s="71">
        <f>IF(B48="","",YEAR('Mortgage Calculation'!C88))</f>
        <v>2024</v>
      </c>
      <c r="D48" s="72">
        <f>IF(B48="","",SUMIFS('Monthly Rental Income'!$G:$G,'Monthly Rental Income'!$K:$K,'Total Cash Flow'!$C48,'Monthly Rental Income'!$J:$J,'Total Cash Flow'!$B48))</f>
        <v>0</v>
      </c>
      <c r="E48" s="73">
        <f>IF(B48="","",SUMIFS('Mortgage Calculation'!$F:$F,'Mortgage Calculation'!$J:$J,'Total Cash Flow'!$B48,'Mortgage Calculation'!$K:$K,'Total Cash Flow'!C48))</f>
        <v>-843.75992868791536</v>
      </c>
      <c r="F48" s="66">
        <f t="shared" si="0"/>
        <v>-843.75992868791536</v>
      </c>
    </row>
    <row r="49" spans="2:6" ht="14.25" x14ac:dyDescent="0.2">
      <c r="B49" s="70">
        <f>IF('Mortgage Calculation'!A89="","",MONTH('Mortgage Calculation'!C89))</f>
        <v>3</v>
      </c>
      <c r="C49" s="71">
        <f>IF(B49="","",YEAR('Mortgage Calculation'!C89))</f>
        <v>2024</v>
      </c>
      <c r="D49" s="72">
        <f>IF(B49="","",SUMIFS('Monthly Rental Income'!$G:$G,'Monthly Rental Income'!$K:$K,'Total Cash Flow'!$C49,'Monthly Rental Income'!$J:$J,'Total Cash Flow'!$B49))</f>
        <v>0</v>
      </c>
      <c r="E49" s="73">
        <f>IF(B49="","",SUMIFS('Mortgage Calculation'!$F:$F,'Mortgage Calculation'!$J:$J,'Total Cash Flow'!$B49,'Mortgage Calculation'!$K:$K,'Total Cash Flow'!C49))</f>
        <v>-843.75992868791536</v>
      </c>
      <c r="F49" s="66">
        <f t="shared" si="0"/>
        <v>-843.75992868791536</v>
      </c>
    </row>
    <row r="50" spans="2:6" ht="14.25" x14ac:dyDescent="0.2">
      <c r="B50" s="70">
        <f>IF('Mortgage Calculation'!A90="","",MONTH('Mortgage Calculation'!C90))</f>
        <v>4</v>
      </c>
      <c r="C50" s="71">
        <f>IF(B50="","",YEAR('Mortgage Calculation'!C90))</f>
        <v>2024</v>
      </c>
      <c r="D50" s="72">
        <f>IF(B50="","",SUMIFS('Monthly Rental Income'!$G:$G,'Monthly Rental Income'!$K:$K,'Total Cash Flow'!$C50,'Monthly Rental Income'!$J:$J,'Total Cash Flow'!$B50))</f>
        <v>0</v>
      </c>
      <c r="E50" s="73">
        <f>IF(B50="","",SUMIFS('Mortgage Calculation'!$F:$F,'Mortgage Calculation'!$J:$J,'Total Cash Flow'!$B50,'Mortgage Calculation'!$K:$K,'Total Cash Flow'!C50))</f>
        <v>-843.75992868791536</v>
      </c>
      <c r="F50" s="66">
        <f t="shared" si="0"/>
        <v>-843.75992868791536</v>
      </c>
    </row>
    <row r="51" spans="2:6" ht="14.25" x14ac:dyDescent="0.2">
      <c r="B51" s="70">
        <f>IF('Mortgage Calculation'!A91="","",MONTH('Mortgage Calculation'!C91))</f>
        <v>5</v>
      </c>
      <c r="C51" s="71">
        <f>IF(B51="","",YEAR('Mortgage Calculation'!C91))</f>
        <v>2024</v>
      </c>
      <c r="D51" s="72">
        <f>IF(B51="","",SUMIFS('Monthly Rental Income'!$G:$G,'Monthly Rental Income'!$K:$K,'Total Cash Flow'!$C51,'Monthly Rental Income'!$J:$J,'Total Cash Flow'!$B51))</f>
        <v>0</v>
      </c>
      <c r="E51" s="73">
        <f>IF(B51="","",SUMIFS('Mortgage Calculation'!$F:$F,'Mortgage Calculation'!$J:$J,'Total Cash Flow'!$B51,'Mortgage Calculation'!$K:$K,'Total Cash Flow'!C51))</f>
        <v>-843.75992868791536</v>
      </c>
      <c r="F51" s="66">
        <f t="shared" si="0"/>
        <v>-843.75992868791536</v>
      </c>
    </row>
    <row r="52" spans="2:6" ht="14.25" x14ac:dyDescent="0.2">
      <c r="B52" s="70">
        <f>IF('Mortgage Calculation'!A92="","",MONTH('Mortgage Calculation'!C92))</f>
        <v>6</v>
      </c>
      <c r="C52" s="71">
        <f>IF(B52="","",YEAR('Mortgage Calculation'!C92))</f>
        <v>2024</v>
      </c>
      <c r="D52" s="72">
        <f>IF(B52="","",SUMIFS('Monthly Rental Income'!$G:$G,'Monthly Rental Income'!$K:$K,'Total Cash Flow'!$C52,'Monthly Rental Income'!$J:$J,'Total Cash Flow'!$B52))</f>
        <v>0</v>
      </c>
      <c r="E52" s="73">
        <f>IF(B52="","",SUMIFS('Mortgage Calculation'!$F:$F,'Mortgage Calculation'!$J:$J,'Total Cash Flow'!$B52,'Mortgage Calculation'!$K:$K,'Total Cash Flow'!C52))</f>
        <v>-843.75992868791536</v>
      </c>
      <c r="F52" s="66">
        <f t="shared" si="0"/>
        <v>-843.75992868791536</v>
      </c>
    </row>
    <row r="53" spans="2:6" ht="14.25" x14ac:dyDescent="0.2">
      <c r="B53" s="70">
        <f>IF('Mortgage Calculation'!A93="","",MONTH('Mortgage Calculation'!C93))</f>
        <v>7</v>
      </c>
      <c r="C53" s="71">
        <f>IF(B53="","",YEAR('Mortgage Calculation'!C93))</f>
        <v>2024</v>
      </c>
      <c r="D53" s="72">
        <f>IF(B53="","",SUMIFS('Monthly Rental Income'!$G:$G,'Monthly Rental Income'!$K:$K,'Total Cash Flow'!$C53,'Monthly Rental Income'!$J:$J,'Total Cash Flow'!$B53))</f>
        <v>0</v>
      </c>
      <c r="E53" s="73">
        <f>IF(B53="","",SUMIFS('Mortgage Calculation'!$F:$F,'Mortgage Calculation'!$J:$J,'Total Cash Flow'!$B53,'Mortgage Calculation'!$K:$K,'Total Cash Flow'!C53))</f>
        <v>-843.75992868791536</v>
      </c>
      <c r="F53" s="66">
        <f t="shared" si="0"/>
        <v>-843.75992868791536</v>
      </c>
    </row>
    <row r="54" spans="2:6" ht="14.25" x14ac:dyDescent="0.2">
      <c r="B54" s="70">
        <f>IF('Mortgage Calculation'!A94="","",MONTH('Mortgage Calculation'!C94))</f>
        <v>8</v>
      </c>
      <c r="C54" s="71">
        <f>IF(B54="","",YEAR('Mortgage Calculation'!C94))</f>
        <v>2024</v>
      </c>
      <c r="D54" s="72">
        <f>IF(B54="","",SUMIFS('Monthly Rental Income'!$G:$G,'Monthly Rental Income'!$K:$K,'Total Cash Flow'!$C54,'Monthly Rental Income'!$J:$J,'Total Cash Flow'!$B54))</f>
        <v>0</v>
      </c>
      <c r="E54" s="73">
        <f>IF(B54="","",SUMIFS('Mortgage Calculation'!$F:$F,'Mortgage Calculation'!$J:$J,'Total Cash Flow'!$B54,'Mortgage Calculation'!$K:$K,'Total Cash Flow'!C54))</f>
        <v>-843.75992868791536</v>
      </c>
      <c r="F54" s="66">
        <f t="shared" si="0"/>
        <v>-843.75992868791536</v>
      </c>
    </row>
    <row r="55" spans="2:6" ht="14.25" x14ac:dyDescent="0.2">
      <c r="B55" s="70">
        <f>IF('Mortgage Calculation'!A95="","",MONTH('Mortgage Calculation'!C95))</f>
        <v>9</v>
      </c>
      <c r="C55" s="71">
        <f>IF(B55="","",YEAR('Mortgage Calculation'!C95))</f>
        <v>2024</v>
      </c>
      <c r="D55" s="72">
        <f>IF(B55="","",SUMIFS('Monthly Rental Income'!$G:$G,'Monthly Rental Income'!$K:$K,'Total Cash Flow'!$C55,'Monthly Rental Income'!$J:$J,'Total Cash Flow'!$B55))</f>
        <v>0</v>
      </c>
      <c r="E55" s="73">
        <f>IF(B55="","",SUMIFS('Mortgage Calculation'!$F:$F,'Mortgage Calculation'!$J:$J,'Total Cash Flow'!$B55,'Mortgage Calculation'!$K:$K,'Total Cash Flow'!C55))</f>
        <v>-843.75992868791536</v>
      </c>
      <c r="F55" s="66">
        <f t="shared" si="0"/>
        <v>-843.75992868791536</v>
      </c>
    </row>
    <row r="56" spans="2:6" ht="14.25" x14ac:dyDescent="0.2">
      <c r="B56" s="70">
        <f>IF('Mortgage Calculation'!A96="","",MONTH('Mortgage Calculation'!C96))</f>
        <v>10</v>
      </c>
      <c r="C56" s="71">
        <f>IF(B56="","",YEAR('Mortgage Calculation'!C96))</f>
        <v>2024</v>
      </c>
      <c r="D56" s="72">
        <f>IF(B56="","",SUMIFS('Monthly Rental Income'!$G:$G,'Monthly Rental Income'!$K:$K,'Total Cash Flow'!$C56,'Monthly Rental Income'!$J:$J,'Total Cash Flow'!$B56))</f>
        <v>0</v>
      </c>
      <c r="E56" s="73">
        <f>IF(B56="","",SUMIFS('Mortgage Calculation'!$F:$F,'Mortgage Calculation'!$J:$J,'Total Cash Flow'!$B56,'Mortgage Calculation'!$K:$K,'Total Cash Flow'!C56))</f>
        <v>-843.75992868791536</v>
      </c>
      <c r="F56" s="66">
        <f t="shared" si="0"/>
        <v>-843.75992868791536</v>
      </c>
    </row>
    <row r="57" spans="2:6" ht="14.25" x14ac:dyDescent="0.2">
      <c r="B57" s="70">
        <f>IF('Mortgage Calculation'!A97="","",MONTH('Mortgage Calculation'!C97))</f>
        <v>11</v>
      </c>
      <c r="C57" s="71">
        <f>IF(B57="","",YEAR('Mortgage Calculation'!C97))</f>
        <v>2024</v>
      </c>
      <c r="D57" s="72">
        <f>IF(B57="","",SUMIFS('Monthly Rental Income'!$G:$G,'Monthly Rental Income'!$K:$K,'Total Cash Flow'!$C57,'Monthly Rental Income'!$J:$J,'Total Cash Flow'!$B57))</f>
        <v>0</v>
      </c>
      <c r="E57" s="73">
        <f>IF(B57="","",SUMIFS('Mortgage Calculation'!$F:$F,'Mortgage Calculation'!$J:$J,'Total Cash Flow'!$B57,'Mortgage Calculation'!$K:$K,'Total Cash Flow'!C57))</f>
        <v>-843.75992868791536</v>
      </c>
      <c r="F57" s="66">
        <f t="shared" si="0"/>
        <v>-843.75992868791536</v>
      </c>
    </row>
    <row r="58" spans="2:6" ht="14.25" x14ac:dyDescent="0.2">
      <c r="B58" s="70">
        <f>IF('Mortgage Calculation'!A98="","",MONTH('Mortgage Calculation'!C98))</f>
        <v>12</v>
      </c>
      <c r="C58" s="71">
        <f>IF(B58="","",YEAR('Mortgage Calculation'!C98))</f>
        <v>2024</v>
      </c>
      <c r="D58" s="72">
        <f>IF(B58="","",SUMIFS('Monthly Rental Income'!$G:$G,'Monthly Rental Income'!$K:$K,'Total Cash Flow'!$C58,'Monthly Rental Income'!$J:$J,'Total Cash Flow'!$B58))</f>
        <v>0</v>
      </c>
      <c r="E58" s="73">
        <f>IF(B58="","",SUMIFS('Mortgage Calculation'!$F:$F,'Mortgage Calculation'!$J:$J,'Total Cash Flow'!$B58,'Mortgage Calculation'!$K:$K,'Total Cash Flow'!C58))</f>
        <v>-843.75992868791536</v>
      </c>
      <c r="F58" s="66">
        <f t="shared" si="0"/>
        <v>-843.75992868791536</v>
      </c>
    </row>
    <row r="59" spans="2:6" ht="14.25" x14ac:dyDescent="0.2">
      <c r="B59" s="70">
        <f>IF('Mortgage Calculation'!A99="","",MONTH('Mortgage Calculation'!C99))</f>
        <v>1</v>
      </c>
      <c r="C59" s="71">
        <f>IF(B59="","",YEAR('Mortgage Calculation'!C99))</f>
        <v>2025</v>
      </c>
      <c r="D59" s="72">
        <f>IF(B59="","",SUMIFS('Monthly Rental Income'!$G:$G,'Monthly Rental Income'!$K:$K,'Total Cash Flow'!$C59,'Monthly Rental Income'!$J:$J,'Total Cash Flow'!$B59))</f>
        <v>0</v>
      </c>
      <c r="E59" s="73">
        <f>IF(B59="","",SUMIFS('Mortgage Calculation'!$F:$F,'Mortgage Calculation'!$J:$J,'Total Cash Flow'!$B59,'Mortgage Calculation'!$K:$K,'Total Cash Flow'!C59))</f>
        <v>-843.75992868791536</v>
      </c>
      <c r="F59" s="66">
        <f t="shared" si="0"/>
        <v>-843.75992868791536</v>
      </c>
    </row>
    <row r="60" spans="2:6" ht="14.25" x14ac:dyDescent="0.2">
      <c r="B60" s="70">
        <f>IF('Mortgage Calculation'!A100="","",MONTH('Mortgage Calculation'!C100))</f>
        <v>2</v>
      </c>
      <c r="C60" s="71">
        <f>IF(B60="","",YEAR('Mortgage Calculation'!C100))</f>
        <v>2025</v>
      </c>
      <c r="D60" s="72">
        <f>IF(B60="","",SUMIFS('Monthly Rental Income'!$G:$G,'Monthly Rental Income'!$K:$K,'Total Cash Flow'!$C60,'Monthly Rental Income'!$J:$J,'Total Cash Flow'!$B60))</f>
        <v>0</v>
      </c>
      <c r="E60" s="73">
        <f>IF(B60="","",SUMIFS('Mortgage Calculation'!$F:$F,'Mortgage Calculation'!$J:$J,'Total Cash Flow'!$B60,'Mortgage Calculation'!$K:$K,'Total Cash Flow'!C60))</f>
        <v>-843.75992868791536</v>
      </c>
      <c r="F60" s="66">
        <f t="shared" si="0"/>
        <v>-843.75992868791536</v>
      </c>
    </row>
    <row r="61" spans="2:6" ht="14.25" x14ac:dyDescent="0.2">
      <c r="B61" s="70">
        <f>IF('Mortgage Calculation'!A101="","",MONTH('Mortgage Calculation'!C101))</f>
        <v>3</v>
      </c>
      <c r="C61" s="71">
        <f>IF(B61="","",YEAR('Mortgage Calculation'!C101))</f>
        <v>2025</v>
      </c>
      <c r="D61" s="72">
        <f>IF(B61="","",SUMIFS('Monthly Rental Income'!$G:$G,'Monthly Rental Income'!$K:$K,'Total Cash Flow'!$C61,'Monthly Rental Income'!$J:$J,'Total Cash Flow'!$B61))</f>
        <v>0</v>
      </c>
      <c r="E61" s="73">
        <f>IF(B61="","",SUMIFS('Mortgage Calculation'!$F:$F,'Mortgage Calculation'!$J:$J,'Total Cash Flow'!$B61,'Mortgage Calculation'!$K:$K,'Total Cash Flow'!C61))</f>
        <v>-843.75992868791536</v>
      </c>
      <c r="F61" s="66">
        <f t="shared" si="0"/>
        <v>-843.75992868791536</v>
      </c>
    </row>
    <row r="62" spans="2:6" ht="14.25" x14ac:dyDescent="0.2">
      <c r="B62" s="70">
        <f>IF('Mortgage Calculation'!A102="","",MONTH('Mortgage Calculation'!C102))</f>
        <v>4</v>
      </c>
      <c r="C62" s="71">
        <f>IF(B62="","",YEAR('Mortgage Calculation'!C102))</f>
        <v>2025</v>
      </c>
      <c r="D62" s="72">
        <f>IF(B62="","",SUMIFS('Monthly Rental Income'!$G:$G,'Monthly Rental Income'!$K:$K,'Total Cash Flow'!$C62,'Monthly Rental Income'!$J:$J,'Total Cash Flow'!$B62))</f>
        <v>0</v>
      </c>
      <c r="E62" s="73">
        <f>IF(B62="","",SUMIFS('Mortgage Calculation'!$F:$F,'Mortgage Calculation'!$J:$J,'Total Cash Flow'!$B62,'Mortgage Calculation'!$K:$K,'Total Cash Flow'!C62))</f>
        <v>-843.75992868791536</v>
      </c>
      <c r="F62" s="66">
        <f t="shared" si="0"/>
        <v>-843.75992868791536</v>
      </c>
    </row>
    <row r="63" spans="2:6" ht="14.25" x14ac:dyDescent="0.2">
      <c r="B63" s="70">
        <f>IF('Mortgage Calculation'!A103="","",MONTH('Mortgage Calculation'!C103))</f>
        <v>5</v>
      </c>
      <c r="C63" s="71">
        <f>IF(B63="","",YEAR('Mortgage Calculation'!C103))</f>
        <v>2025</v>
      </c>
      <c r="D63" s="72">
        <f>IF(B63="","",SUMIFS('Monthly Rental Income'!$G:$G,'Monthly Rental Income'!$K:$K,'Total Cash Flow'!$C63,'Monthly Rental Income'!$J:$J,'Total Cash Flow'!$B63))</f>
        <v>0</v>
      </c>
      <c r="E63" s="73">
        <f>IF(B63="","",SUMIFS('Mortgage Calculation'!$F:$F,'Mortgage Calculation'!$J:$J,'Total Cash Flow'!$B63,'Mortgage Calculation'!$K:$K,'Total Cash Flow'!C63))</f>
        <v>-843.75992868791536</v>
      </c>
      <c r="F63" s="66">
        <f t="shared" si="0"/>
        <v>-843.75992868791536</v>
      </c>
    </row>
    <row r="64" spans="2:6" ht="14.25" x14ac:dyDescent="0.2">
      <c r="B64" s="70">
        <f>IF('Mortgage Calculation'!A104="","",MONTH('Mortgage Calculation'!C104))</f>
        <v>6</v>
      </c>
      <c r="C64" s="71">
        <f>IF(B64="","",YEAR('Mortgage Calculation'!C104))</f>
        <v>2025</v>
      </c>
      <c r="D64" s="72">
        <f>IF(B64="","",SUMIFS('Monthly Rental Income'!$G:$G,'Monthly Rental Income'!$K:$K,'Total Cash Flow'!$C64,'Monthly Rental Income'!$J:$J,'Total Cash Flow'!$B64))</f>
        <v>0</v>
      </c>
      <c r="E64" s="73">
        <f>IF(B64="","",SUMIFS('Mortgage Calculation'!$F:$F,'Mortgage Calculation'!$J:$J,'Total Cash Flow'!$B64,'Mortgage Calculation'!$K:$K,'Total Cash Flow'!C64))</f>
        <v>-843.75992868791536</v>
      </c>
      <c r="F64" s="66">
        <f t="shared" si="0"/>
        <v>-843.75992868791536</v>
      </c>
    </row>
    <row r="65" spans="2:6" ht="14.25" x14ac:dyDescent="0.2">
      <c r="B65" s="70">
        <f>IF('Mortgage Calculation'!A105="","",MONTH('Mortgage Calculation'!C105))</f>
        <v>7</v>
      </c>
      <c r="C65" s="71">
        <f>IF(B65="","",YEAR('Mortgage Calculation'!C105))</f>
        <v>2025</v>
      </c>
      <c r="D65" s="72">
        <f>IF(B65="","",SUMIFS('Monthly Rental Income'!$G:$G,'Monthly Rental Income'!$K:$K,'Total Cash Flow'!$C65,'Monthly Rental Income'!$J:$J,'Total Cash Flow'!$B65))</f>
        <v>0</v>
      </c>
      <c r="E65" s="73">
        <f>IF(B65="","",SUMIFS('Mortgage Calculation'!$F:$F,'Mortgage Calculation'!$J:$J,'Total Cash Flow'!$B65,'Mortgage Calculation'!$K:$K,'Total Cash Flow'!C65))</f>
        <v>-843.75992868791536</v>
      </c>
      <c r="F65" s="66">
        <f t="shared" si="0"/>
        <v>-843.75992868791536</v>
      </c>
    </row>
    <row r="66" spans="2:6" ht="14.25" x14ac:dyDescent="0.2">
      <c r="B66" s="70">
        <f>IF('Mortgage Calculation'!A106="","",MONTH('Mortgage Calculation'!C106))</f>
        <v>8</v>
      </c>
      <c r="C66" s="71">
        <f>IF(B66="","",YEAR('Mortgage Calculation'!C106))</f>
        <v>2025</v>
      </c>
      <c r="D66" s="72">
        <f>IF(B66="","",SUMIFS('Monthly Rental Income'!$G:$G,'Monthly Rental Income'!$K:$K,'Total Cash Flow'!$C66,'Monthly Rental Income'!$J:$J,'Total Cash Flow'!$B66))</f>
        <v>0</v>
      </c>
      <c r="E66" s="73">
        <f>IF(B66="","",SUMIFS('Mortgage Calculation'!$F:$F,'Mortgage Calculation'!$J:$J,'Total Cash Flow'!$B66,'Mortgage Calculation'!$K:$K,'Total Cash Flow'!C66))</f>
        <v>-843.75992868791536</v>
      </c>
      <c r="F66" s="66">
        <f t="shared" si="0"/>
        <v>-843.75992868791536</v>
      </c>
    </row>
    <row r="67" spans="2:6" ht="14.25" x14ac:dyDescent="0.2">
      <c r="B67" s="70">
        <f>IF('Mortgage Calculation'!A107="","",MONTH('Mortgage Calculation'!C107))</f>
        <v>9</v>
      </c>
      <c r="C67" s="71">
        <f>IF(B67="","",YEAR('Mortgage Calculation'!C107))</f>
        <v>2025</v>
      </c>
      <c r="D67" s="72">
        <f>IF(B67="","",SUMIFS('Monthly Rental Income'!$G:$G,'Monthly Rental Income'!$K:$K,'Total Cash Flow'!$C67,'Monthly Rental Income'!$J:$J,'Total Cash Flow'!$B67))</f>
        <v>0</v>
      </c>
      <c r="E67" s="73">
        <f>IF(B67="","",SUMIFS('Mortgage Calculation'!$F:$F,'Mortgage Calculation'!$J:$J,'Total Cash Flow'!$B67,'Mortgage Calculation'!$K:$K,'Total Cash Flow'!C67))</f>
        <v>-843.75992868791536</v>
      </c>
      <c r="F67" s="66">
        <f t="shared" si="0"/>
        <v>-843.75992868791536</v>
      </c>
    </row>
    <row r="68" spans="2:6" ht="14.25" x14ac:dyDescent="0.2">
      <c r="B68" s="70">
        <f>IF('Mortgage Calculation'!A108="","",MONTH('Mortgage Calculation'!C108))</f>
        <v>10</v>
      </c>
      <c r="C68" s="71">
        <f>IF(B68="","",YEAR('Mortgage Calculation'!C108))</f>
        <v>2025</v>
      </c>
      <c r="D68" s="72">
        <f>IF(B68="","",SUMIFS('Monthly Rental Income'!$G:$G,'Monthly Rental Income'!$K:$K,'Total Cash Flow'!$C68,'Monthly Rental Income'!$J:$J,'Total Cash Flow'!$B68))</f>
        <v>0</v>
      </c>
      <c r="E68" s="73">
        <f>IF(B68="","",SUMIFS('Mortgage Calculation'!$F:$F,'Mortgage Calculation'!$J:$J,'Total Cash Flow'!$B68,'Mortgage Calculation'!$K:$K,'Total Cash Flow'!C68))</f>
        <v>-843.75992868791536</v>
      </c>
      <c r="F68" s="66">
        <f t="shared" si="0"/>
        <v>-843.75992868791536</v>
      </c>
    </row>
    <row r="69" spans="2:6" ht="14.25" x14ac:dyDescent="0.2">
      <c r="B69" s="70">
        <f>IF('Mortgage Calculation'!A109="","",MONTH('Mortgage Calculation'!C109))</f>
        <v>11</v>
      </c>
      <c r="C69" s="71">
        <f>IF(B69="","",YEAR('Mortgage Calculation'!C109))</f>
        <v>2025</v>
      </c>
      <c r="D69" s="72">
        <f>IF(B69="","",SUMIFS('Monthly Rental Income'!$G:$G,'Monthly Rental Income'!$K:$K,'Total Cash Flow'!$C69,'Monthly Rental Income'!$J:$J,'Total Cash Flow'!$B69))</f>
        <v>0</v>
      </c>
      <c r="E69" s="73">
        <f>IF(B69="","",SUMIFS('Mortgage Calculation'!$F:$F,'Mortgage Calculation'!$J:$J,'Total Cash Flow'!$B69,'Mortgage Calculation'!$K:$K,'Total Cash Flow'!C69))</f>
        <v>-843.75992868791536</v>
      </c>
      <c r="F69" s="66">
        <f t="shared" ref="F69:F132" si="1">IF(B69="","",SUM(D69:E69))</f>
        <v>-843.75992868791536</v>
      </c>
    </row>
    <row r="70" spans="2:6" ht="14.25" x14ac:dyDescent="0.2">
      <c r="B70" s="70">
        <f>IF('Mortgage Calculation'!A110="","",MONTH('Mortgage Calculation'!C110))</f>
        <v>12</v>
      </c>
      <c r="C70" s="71">
        <f>IF(B70="","",YEAR('Mortgage Calculation'!C110))</f>
        <v>2025</v>
      </c>
      <c r="D70" s="72">
        <f>IF(B70="","",SUMIFS('Monthly Rental Income'!$G:$G,'Monthly Rental Income'!$K:$K,'Total Cash Flow'!$C70,'Monthly Rental Income'!$J:$J,'Total Cash Flow'!$B70))</f>
        <v>0</v>
      </c>
      <c r="E70" s="73">
        <f>IF(B70="","",SUMIFS('Mortgage Calculation'!$F:$F,'Mortgage Calculation'!$J:$J,'Total Cash Flow'!$B70,'Mortgage Calculation'!$K:$K,'Total Cash Flow'!C70))</f>
        <v>-843.75992868791536</v>
      </c>
      <c r="F70" s="66">
        <f t="shared" si="1"/>
        <v>-843.75992868791536</v>
      </c>
    </row>
    <row r="71" spans="2:6" ht="14.25" x14ac:dyDescent="0.2">
      <c r="B71" s="70">
        <f>IF('Mortgage Calculation'!A111="","",MONTH('Mortgage Calculation'!C111))</f>
        <v>1</v>
      </c>
      <c r="C71" s="71">
        <f>IF(B71="","",YEAR('Mortgage Calculation'!C111))</f>
        <v>2026</v>
      </c>
      <c r="D71" s="72">
        <f>IF(B71="","",SUMIFS('Monthly Rental Income'!$G:$G,'Monthly Rental Income'!$K:$K,'Total Cash Flow'!$C71,'Monthly Rental Income'!$J:$J,'Total Cash Flow'!$B71))</f>
        <v>0</v>
      </c>
      <c r="E71" s="73">
        <f>IF(B71="","",SUMIFS('Mortgage Calculation'!$F:$F,'Mortgage Calculation'!$J:$J,'Total Cash Flow'!$B71,'Mortgage Calculation'!$K:$K,'Total Cash Flow'!C71))</f>
        <v>-843.75992868791536</v>
      </c>
      <c r="F71" s="66">
        <f t="shared" si="1"/>
        <v>-843.75992868791536</v>
      </c>
    </row>
    <row r="72" spans="2:6" ht="14.25" x14ac:dyDescent="0.2">
      <c r="B72" s="70">
        <f>IF('Mortgage Calculation'!A112="","",MONTH('Mortgage Calculation'!C112))</f>
        <v>2</v>
      </c>
      <c r="C72" s="71">
        <f>IF(B72="","",YEAR('Mortgage Calculation'!C112))</f>
        <v>2026</v>
      </c>
      <c r="D72" s="72">
        <f>IF(B72="","",SUMIFS('Monthly Rental Income'!$G:$G,'Monthly Rental Income'!$K:$K,'Total Cash Flow'!$C72,'Monthly Rental Income'!$J:$J,'Total Cash Flow'!$B72))</f>
        <v>0</v>
      </c>
      <c r="E72" s="73">
        <f>IF(B72="","",SUMIFS('Mortgage Calculation'!$F:$F,'Mortgage Calculation'!$J:$J,'Total Cash Flow'!$B72,'Mortgage Calculation'!$K:$K,'Total Cash Flow'!C72))</f>
        <v>-843.75992868791536</v>
      </c>
      <c r="F72" s="66">
        <f t="shared" si="1"/>
        <v>-843.75992868791536</v>
      </c>
    </row>
    <row r="73" spans="2:6" ht="14.25" x14ac:dyDescent="0.2">
      <c r="B73" s="70">
        <f>IF('Mortgage Calculation'!A113="","",MONTH('Mortgage Calculation'!C113))</f>
        <v>3</v>
      </c>
      <c r="C73" s="71">
        <f>IF(B73="","",YEAR('Mortgage Calculation'!C113))</f>
        <v>2026</v>
      </c>
      <c r="D73" s="72">
        <f>IF(B73="","",SUMIFS('Monthly Rental Income'!$G:$G,'Monthly Rental Income'!$K:$K,'Total Cash Flow'!$C73,'Monthly Rental Income'!$J:$J,'Total Cash Flow'!$B73))</f>
        <v>0</v>
      </c>
      <c r="E73" s="73">
        <f>IF(B73="","",SUMIFS('Mortgage Calculation'!$F:$F,'Mortgage Calculation'!$J:$J,'Total Cash Flow'!$B73,'Mortgage Calculation'!$K:$K,'Total Cash Flow'!C73))</f>
        <v>-843.75992868791536</v>
      </c>
      <c r="F73" s="66">
        <f t="shared" si="1"/>
        <v>-843.75992868791536</v>
      </c>
    </row>
    <row r="74" spans="2:6" ht="14.25" x14ac:dyDescent="0.2">
      <c r="B74" s="70">
        <f>IF('Mortgage Calculation'!A114="","",MONTH('Mortgage Calculation'!C114))</f>
        <v>4</v>
      </c>
      <c r="C74" s="71">
        <f>IF(B74="","",YEAR('Mortgage Calculation'!C114))</f>
        <v>2026</v>
      </c>
      <c r="D74" s="72">
        <f>IF(B74="","",SUMIFS('Monthly Rental Income'!$G:$G,'Monthly Rental Income'!$K:$K,'Total Cash Flow'!$C74,'Monthly Rental Income'!$J:$J,'Total Cash Flow'!$B74))</f>
        <v>0</v>
      </c>
      <c r="E74" s="73">
        <f>IF(B74="","",SUMIFS('Mortgage Calculation'!$F:$F,'Mortgage Calculation'!$J:$J,'Total Cash Flow'!$B74,'Mortgage Calculation'!$K:$K,'Total Cash Flow'!C74))</f>
        <v>-843.75992868791536</v>
      </c>
      <c r="F74" s="66">
        <f t="shared" si="1"/>
        <v>-843.75992868791536</v>
      </c>
    </row>
    <row r="75" spans="2:6" ht="14.25" x14ac:dyDescent="0.2">
      <c r="B75" s="70">
        <f>IF('Mortgage Calculation'!A115="","",MONTH('Mortgage Calculation'!C115))</f>
        <v>5</v>
      </c>
      <c r="C75" s="71">
        <f>IF(B75="","",YEAR('Mortgage Calculation'!C115))</f>
        <v>2026</v>
      </c>
      <c r="D75" s="72">
        <f>IF(B75="","",SUMIFS('Monthly Rental Income'!$G:$G,'Monthly Rental Income'!$K:$K,'Total Cash Flow'!$C75,'Monthly Rental Income'!$J:$J,'Total Cash Flow'!$B75))</f>
        <v>0</v>
      </c>
      <c r="E75" s="73">
        <f>IF(B75="","",SUMIFS('Mortgage Calculation'!$F:$F,'Mortgage Calculation'!$J:$J,'Total Cash Flow'!$B75,'Mortgage Calculation'!$K:$K,'Total Cash Flow'!C75))</f>
        <v>-843.75992868791536</v>
      </c>
      <c r="F75" s="66">
        <f t="shared" si="1"/>
        <v>-843.75992868791536</v>
      </c>
    </row>
    <row r="76" spans="2:6" ht="14.25" x14ac:dyDescent="0.2">
      <c r="B76" s="70">
        <f>IF('Mortgage Calculation'!A116="","",MONTH('Mortgage Calculation'!C116))</f>
        <v>6</v>
      </c>
      <c r="C76" s="71">
        <f>IF(B76="","",YEAR('Mortgage Calculation'!C116))</f>
        <v>2026</v>
      </c>
      <c r="D76" s="72">
        <f>IF(B76="","",SUMIFS('Monthly Rental Income'!$G:$G,'Monthly Rental Income'!$K:$K,'Total Cash Flow'!$C76,'Monthly Rental Income'!$J:$J,'Total Cash Flow'!$B76))</f>
        <v>0</v>
      </c>
      <c r="E76" s="73">
        <f>IF(B76="","",SUMIFS('Mortgage Calculation'!$F:$F,'Mortgage Calculation'!$J:$J,'Total Cash Flow'!$B76,'Mortgage Calculation'!$K:$K,'Total Cash Flow'!C76))</f>
        <v>-843.75992868791536</v>
      </c>
      <c r="F76" s="66">
        <f t="shared" si="1"/>
        <v>-843.75992868791536</v>
      </c>
    </row>
    <row r="77" spans="2:6" ht="14.25" x14ac:dyDescent="0.2">
      <c r="B77" s="70">
        <f>IF('Mortgage Calculation'!A117="","",MONTH('Mortgage Calculation'!C117))</f>
        <v>7</v>
      </c>
      <c r="C77" s="71">
        <f>IF(B77="","",YEAR('Mortgage Calculation'!C117))</f>
        <v>2026</v>
      </c>
      <c r="D77" s="72">
        <f>IF(B77="","",SUMIFS('Monthly Rental Income'!$G:$G,'Monthly Rental Income'!$K:$K,'Total Cash Flow'!$C77,'Monthly Rental Income'!$J:$J,'Total Cash Flow'!$B77))</f>
        <v>0</v>
      </c>
      <c r="E77" s="73">
        <f>IF(B77="","",SUMIFS('Mortgage Calculation'!$F:$F,'Mortgage Calculation'!$J:$J,'Total Cash Flow'!$B77,'Mortgage Calculation'!$K:$K,'Total Cash Flow'!C77))</f>
        <v>-843.75992868791536</v>
      </c>
      <c r="F77" s="66">
        <f t="shared" si="1"/>
        <v>-843.75992868791536</v>
      </c>
    </row>
    <row r="78" spans="2:6" ht="14.25" x14ac:dyDescent="0.2">
      <c r="B78" s="70">
        <f>IF('Mortgage Calculation'!A118="","",MONTH('Mortgage Calculation'!C118))</f>
        <v>8</v>
      </c>
      <c r="C78" s="71">
        <f>IF(B78="","",YEAR('Mortgage Calculation'!C118))</f>
        <v>2026</v>
      </c>
      <c r="D78" s="72">
        <f>IF(B78="","",SUMIFS('Monthly Rental Income'!$G:$G,'Monthly Rental Income'!$K:$K,'Total Cash Flow'!$C78,'Monthly Rental Income'!$J:$J,'Total Cash Flow'!$B78))</f>
        <v>0</v>
      </c>
      <c r="E78" s="73">
        <f>IF(B78="","",SUMIFS('Mortgage Calculation'!$F:$F,'Mortgage Calculation'!$J:$J,'Total Cash Flow'!$B78,'Mortgage Calculation'!$K:$K,'Total Cash Flow'!C78))</f>
        <v>-843.75992868791536</v>
      </c>
      <c r="F78" s="66">
        <f t="shared" si="1"/>
        <v>-843.75992868791536</v>
      </c>
    </row>
    <row r="79" spans="2:6" ht="14.25" x14ac:dyDescent="0.2">
      <c r="B79" s="70">
        <f>IF('Mortgage Calculation'!A119="","",MONTH('Mortgage Calculation'!C119))</f>
        <v>9</v>
      </c>
      <c r="C79" s="71">
        <f>IF(B79="","",YEAR('Mortgage Calculation'!C119))</f>
        <v>2026</v>
      </c>
      <c r="D79" s="72">
        <f>IF(B79="","",SUMIFS('Monthly Rental Income'!$G:$G,'Monthly Rental Income'!$K:$K,'Total Cash Flow'!$C79,'Monthly Rental Income'!$J:$J,'Total Cash Flow'!$B79))</f>
        <v>0</v>
      </c>
      <c r="E79" s="73">
        <f>IF(B79="","",SUMIFS('Mortgage Calculation'!$F:$F,'Mortgage Calculation'!$J:$J,'Total Cash Flow'!$B79,'Mortgage Calculation'!$K:$K,'Total Cash Flow'!C79))</f>
        <v>-843.75992868791536</v>
      </c>
      <c r="F79" s="66">
        <f t="shared" si="1"/>
        <v>-843.75992868791536</v>
      </c>
    </row>
    <row r="80" spans="2:6" ht="14.25" x14ac:dyDescent="0.2">
      <c r="B80" s="70">
        <f>IF('Mortgage Calculation'!A120="","",MONTH('Mortgage Calculation'!C120))</f>
        <v>10</v>
      </c>
      <c r="C80" s="71">
        <f>IF(B80="","",YEAR('Mortgage Calculation'!C120))</f>
        <v>2026</v>
      </c>
      <c r="D80" s="72">
        <f>IF(B80="","",SUMIFS('Monthly Rental Income'!$G:$G,'Monthly Rental Income'!$K:$K,'Total Cash Flow'!$C80,'Monthly Rental Income'!$J:$J,'Total Cash Flow'!$B80))</f>
        <v>0</v>
      </c>
      <c r="E80" s="73">
        <f>IF(B80="","",SUMIFS('Mortgage Calculation'!$F:$F,'Mortgage Calculation'!$J:$J,'Total Cash Flow'!$B80,'Mortgage Calculation'!$K:$K,'Total Cash Flow'!C80))</f>
        <v>-843.75992868791536</v>
      </c>
      <c r="F80" s="66">
        <f t="shared" si="1"/>
        <v>-843.75992868791536</v>
      </c>
    </row>
    <row r="81" spans="2:6" ht="14.25" x14ac:dyDescent="0.2">
      <c r="B81" s="70">
        <f>IF('Mortgage Calculation'!A121="","",MONTH('Mortgage Calculation'!C121))</f>
        <v>11</v>
      </c>
      <c r="C81" s="71">
        <f>IF(B81="","",YEAR('Mortgage Calculation'!C121))</f>
        <v>2026</v>
      </c>
      <c r="D81" s="72">
        <f>IF(B81="","",SUMIFS('Monthly Rental Income'!$G:$G,'Monthly Rental Income'!$K:$K,'Total Cash Flow'!$C81,'Monthly Rental Income'!$J:$J,'Total Cash Flow'!$B81))</f>
        <v>0</v>
      </c>
      <c r="E81" s="73">
        <f>IF(B81="","",SUMIFS('Mortgage Calculation'!$F:$F,'Mortgage Calculation'!$J:$J,'Total Cash Flow'!$B81,'Mortgage Calculation'!$K:$K,'Total Cash Flow'!C81))</f>
        <v>-843.75992868791536</v>
      </c>
      <c r="F81" s="66">
        <f t="shared" si="1"/>
        <v>-843.75992868791536</v>
      </c>
    </row>
    <row r="82" spans="2:6" ht="14.25" x14ac:dyDescent="0.2">
      <c r="B82" s="70">
        <f>IF('Mortgage Calculation'!A122="","",MONTH('Mortgage Calculation'!C122))</f>
        <v>12</v>
      </c>
      <c r="C82" s="71">
        <f>IF(B82="","",YEAR('Mortgage Calculation'!C122))</f>
        <v>2026</v>
      </c>
      <c r="D82" s="72">
        <f>IF(B82="","",SUMIFS('Monthly Rental Income'!$G:$G,'Monthly Rental Income'!$K:$K,'Total Cash Flow'!$C82,'Monthly Rental Income'!$J:$J,'Total Cash Flow'!$B82))</f>
        <v>0</v>
      </c>
      <c r="E82" s="73">
        <f>IF(B82="","",SUMIFS('Mortgage Calculation'!$F:$F,'Mortgage Calculation'!$J:$J,'Total Cash Flow'!$B82,'Mortgage Calculation'!$K:$K,'Total Cash Flow'!C82))</f>
        <v>-843.75992868791536</v>
      </c>
      <c r="F82" s="66">
        <f t="shared" si="1"/>
        <v>-843.75992868791536</v>
      </c>
    </row>
    <row r="83" spans="2:6" ht="14.25" x14ac:dyDescent="0.2">
      <c r="B83" s="70">
        <f>IF('Mortgage Calculation'!A123="","",MONTH('Mortgage Calculation'!C123))</f>
        <v>1</v>
      </c>
      <c r="C83" s="71">
        <f>IF(B83="","",YEAR('Mortgage Calculation'!C123))</f>
        <v>2027</v>
      </c>
      <c r="D83" s="72">
        <f>IF(B83="","",SUMIFS('Monthly Rental Income'!$G:$G,'Monthly Rental Income'!$K:$K,'Total Cash Flow'!$C83,'Monthly Rental Income'!$J:$J,'Total Cash Flow'!$B83))</f>
        <v>0</v>
      </c>
      <c r="E83" s="73">
        <f>IF(B83="","",SUMIFS('Mortgage Calculation'!$F:$F,'Mortgage Calculation'!$J:$J,'Total Cash Flow'!$B83,'Mortgage Calculation'!$K:$K,'Total Cash Flow'!C83))</f>
        <v>-843.75992868791536</v>
      </c>
      <c r="F83" s="66">
        <f t="shared" si="1"/>
        <v>-843.75992868791536</v>
      </c>
    </row>
    <row r="84" spans="2:6" ht="14.25" x14ac:dyDescent="0.2">
      <c r="B84" s="70">
        <f>IF('Mortgage Calculation'!A124="","",MONTH('Mortgage Calculation'!C124))</f>
        <v>2</v>
      </c>
      <c r="C84" s="71">
        <f>IF(B84="","",YEAR('Mortgage Calculation'!C124))</f>
        <v>2027</v>
      </c>
      <c r="D84" s="72">
        <f>IF(B84="","",SUMIFS('Monthly Rental Income'!$G:$G,'Monthly Rental Income'!$K:$K,'Total Cash Flow'!$C84,'Monthly Rental Income'!$J:$J,'Total Cash Flow'!$B84))</f>
        <v>0</v>
      </c>
      <c r="E84" s="73">
        <f>IF(B84="","",SUMIFS('Mortgage Calculation'!$F:$F,'Mortgage Calculation'!$J:$J,'Total Cash Flow'!$B84,'Mortgage Calculation'!$K:$K,'Total Cash Flow'!C84))</f>
        <v>-843.75992868791536</v>
      </c>
      <c r="F84" s="66">
        <f t="shared" si="1"/>
        <v>-843.75992868791536</v>
      </c>
    </row>
    <row r="85" spans="2:6" ht="14.25" x14ac:dyDescent="0.2">
      <c r="B85" s="70">
        <f>IF('Mortgage Calculation'!A125="","",MONTH('Mortgage Calculation'!C125))</f>
        <v>3</v>
      </c>
      <c r="C85" s="71">
        <f>IF(B85="","",YEAR('Mortgage Calculation'!C125))</f>
        <v>2027</v>
      </c>
      <c r="D85" s="72">
        <f>IF(B85="","",SUMIFS('Monthly Rental Income'!$G:$G,'Monthly Rental Income'!$K:$K,'Total Cash Flow'!$C85,'Monthly Rental Income'!$J:$J,'Total Cash Flow'!$B85))</f>
        <v>0</v>
      </c>
      <c r="E85" s="73">
        <f>IF(B85="","",SUMIFS('Mortgage Calculation'!$F:$F,'Mortgage Calculation'!$J:$J,'Total Cash Flow'!$B85,'Mortgage Calculation'!$K:$K,'Total Cash Flow'!C85))</f>
        <v>-843.75992868791536</v>
      </c>
      <c r="F85" s="66">
        <f t="shared" si="1"/>
        <v>-843.75992868791536</v>
      </c>
    </row>
    <row r="86" spans="2:6" ht="14.25" x14ac:dyDescent="0.2">
      <c r="B86" s="70">
        <f>IF('Mortgage Calculation'!A126="","",MONTH('Mortgage Calculation'!C126))</f>
        <v>4</v>
      </c>
      <c r="C86" s="71">
        <f>IF(B86="","",YEAR('Mortgage Calculation'!C126))</f>
        <v>2027</v>
      </c>
      <c r="D86" s="72">
        <f>IF(B86="","",SUMIFS('Monthly Rental Income'!$G:$G,'Monthly Rental Income'!$K:$K,'Total Cash Flow'!$C86,'Monthly Rental Income'!$J:$J,'Total Cash Flow'!$B86))</f>
        <v>0</v>
      </c>
      <c r="E86" s="73">
        <f>IF(B86="","",SUMIFS('Mortgage Calculation'!$F:$F,'Mortgage Calculation'!$J:$J,'Total Cash Flow'!$B86,'Mortgage Calculation'!$K:$K,'Total Cash Flow'!C86))</f>
        <v>-843.75992868791536</v>
      </c>
      <c r="F86" s="66">
        <f t="shared" si="1"/>
        <v>-843.75992868791536</v>
      </c>
    </row>
    <row r="87" spans="2:6" ht="14.25" x14ac:dyDescent="0.2">
      <c r="B87" s="70">
        <f>IF('Mortgage Calculation'!A127="","",MONTH('Mortgage Calculation'!C127))</f>
        <v>5</v>
      </c>
      <c r="C87" s="71">
        <f>IF(B87="","",YEAR('Mortgage Calculation'!C127))</f>
        <v>2027</v>
      </c>
      <c r="D87" s="72">
        <f>IF(B87="","",SUMIFS('Monthly Rental Income'!$G:$G,'Monthly Rental Income'!$K:$K,'Total Cash Flow'!$C87,'Monthly Rental Income'!$J:$J,'Total Cash Flow'!$B87))</f>
        <v>0</v>
      </c>
      <c r="E87" s="73">
        <f>IF(B87="","",SUMIFS('Mortgage Calculation'!$F:$F,'Mortgage Calculation'!$J:$J,'Total Cash Flow'!$B87,'Mortgage Calculation'!$K:$K,'Total Cash Flow'!C87))</f>
        <v>-843.75992868791536</v>
      </c>
      <c r="F87" s="66">
        <f t="shared" si="1"/>
        <v>-843.75992868791536</v>
      </c>
    </row>
    <row r="88" spans="2:6" ht="14.25" x14ac:dyDescent="0.2">
      <c r="B88" s="70">
        <f>IF('Mortgage Calculation'!A128="","",MONTH('Mortgage Calculation'!C128))</f>
        <v>6</v>
      </c>
      <c r="C88" s="71">
        <f>IF(B88="","",YEAR('Mortgage Calculation'!C128))</f>
        <v>2027</v>
      </c>
      <c r="D88" s="72">
        <f>IF(B88="","",SUMIFS('Monthly Rental Income'!$G:$G,'Monthly Rental Income'!$K:$K,'Total Cash Flow'!$C88,'Monthly Rental Income'!$J:$J,'Total Cash Flow'!$B88))</f>
        <v>0</v>
      </c>
      <c r="E88" s="73">
        <f>IF(B88="","",SUMIFS('Mortgage Calculation'!$F:$F,'Mortgage Calculation'!$J:$J,'Total Cash Flow'!$B88,'Mortgage Calculation'!$K:$K,'Total Cash Flow'!C88))</f>
        <v>-843.75992868791536</v>
      </c>
      <c r="F88" s="66">
        <f t="shared" si="1"/>
        <v>-843.75992868791536</v>
      </c>
    </row>
    <row r="89" spans="2:6" ht="14.25" x14ac:dyDescent="0.2">
      <c r="B89" s="70">
        <f>IF('Mortgage Calculation'!A129="","",MONTH('Mortgage Calculation'!C129))</f>
        <v>7</v>
      </c>
      <c r="C89" s="71">
        <f>IF(B89="","",YEAR('Mortgage Calculation'!C129))</f>
        <v>2027</v>
      </c>
      <c r="D89" s="72">
        <f>IF(B89="","",SUMIFS('Monthly Rental Income'!$G:$G,'Monthly Rental Income'!$K:$K,'Total Cash Flow'!$C89,'Monthly Rental Income'!$J:$J,'Total Cash Flow'!$B89))</f>
        <v>0</v>
      </c>
      <c r="E89" s="73">
        <f>IF(B89="","",SUMIFS('Mortgage Calculation'!$F:$F,'Mortgage Calculation'!$J:$J,'Total Cash Flow'!$B89,'Mortgage Calculation'!$K:$K,'Total Cash Flow'!C89))</f>
        <v>-843.75992868791536</v>
      </c>
      <c r="F89" s="66">
        <f t="shared" si="1"/>
        <v>-843.75992868791536</v>
      </c>
    </row>
    <row r="90" spans="2:6" ht="14.25" x14ac:dyDescent="0.2">
      <c r="B90" s="70">
        <f>IF('Mortgage Calculation'!A130="","",MONTH('Mortgage Calculation'!C130))</f>
        <v>8</v>
      </c>
      <c r="C90" s="71">
        <f>IF(B90="","",YEAR('Mortgage Calculation'!C130))</f>
        <v>2027</v>
      </c>
      <c r="D90" s="72">
        <f>IF(B90="","",SUMIFS('Monthly Rental Income'!$G:$G,'Monthly Rental Income'!$K:$K,'Total Cash Flow'!$C90,'Monthly Rental Income'!$J:$J,'Total Cash Flow'!$B90))</f>
        <v>0</v>
      </c>
      <c r="E90" s="73">
        <f>IF(B90="","",SUMIFS('Mortgage Calculation'!$F:$F,'Mortgage Calculation'!$J:$J,'Total Cash Flow'!$B90,'Mortgage Calculation'!$K:$K,'Total Cash Flow'!C90))</f>
        <v>-843.75992868791536</v>
      </c>
      <c r="F90" s="66">
        <f t="shared" si="1"/>
        <v>-843.75992868791536</v>
      </c>
    </row>
    <row r="91" spans="2:6" ht="14.25" x14ac:dyDescent="0.2">
      <c r="B91" s="70">
        <f>IF('Mortgage Calculation'!A131="","",MONTH('Mortgage Calculation'!C131))</f>
        <v>9</v>
      </c>
      <c r="C91" s="71">
        <f>IF(B91="","",YEAR('Mortgage Calculation'!C131))</f>
        <v>2027</v>
      </c>
      <c r="D91" s="72">
        <f>IF(B91="","",SUMIFS('Monthly Rental Income'!$G:$G,'Monthly Rental Income'!$K:$K,'Total Cash Flow'!$C91,'Monthly Rental Income'!$J:$J,'Total Cash Flow'!$B91))</f>
        <v>0</v>
      </c>
      <c r="E91" s="73">
        <f>IF(B91="","",SUMIFS('Mortgage Calculation'!$F:$F,'Mortgage Calculation'!$J:$J,'Total Cash Flow'!$B91,'Mortgage Calculation'!$K:$K,'Total Cash Flow'!C91))</f>
        <v>-843.75992868791536</v>
      </c>
      <c r="F91" s="66">
        <f t="shared" si="1"/>
        <v>-843.75992868791536</v>
      </c>
    </row>
    <row r="92" spans="2:6" ht="14.25" x14ac:dyDescent="0.2">
      <c r="B92" s="70">
        <f>IF('Mortgage Calculation'!A132="","",MONTH('Mortgage Calculation'!C132))</f>
        <v>10</v>
      </c>
      <c r="C92" s="71">
        <f>IF(B92="","",YEAR('Mortgage Calculation'!C132))</f>
        <v>2027</v>
      </c>
      <c r="D92" s="72">
        <f>IF(B92="","",SUMIFS('Monthly Rental Income'!$G:$G,'Monthly Rental Income'!$K:$K,'Total Cash Flow'!$C92,'Monthly Rental Income'!$J:$J,'Total Cash Flow'!$B92))</f>
        <v>0</v>
      </c>
      <c r="E92" s="73">
        <f>IF(B92="","",SUMIFS('Mortgage Calculation'!$F:$F,'Mortgage Calculation'!$J:$J,'Total Cash Flow'!$B92,'Mortgage Calculation'!$K:$K,'Total Cash Flow'!C92))</f>
        <v>-843.75992868791536</v>
      </c>
      <c r="F92" s="66">
        <f t="shared" si="1"/>
        <v>-843.75992868791536</v>
      </c>
    </row>
    <row r="93" spans="2:6" ht="14.25" x14ac:dyDescent="0.2">
      <c r="B93" s="70">
        <f>IF('Mortgage Calculation'!A133="","",MONTH('Mortgage Calculation'!C133))</f>
        <v>11</v>
      </c>
      <c r="C93" s="71">
        <f>IF(B93="","",YEAR('Mortgage Calculation'!C133))</f>
        <v>2027</v>
      </c>
      <c r="D93" s="72">
        <f>IF(B93="","",SUMIFS('Monthly Rental Income'!$G:$G,'Monthly Rental Income'!$K:$K,'Total Cash Flow'!$C93,'Monthly Rental Income'!$J:$J,'Total Cash Flow'!$B93))</f>
        <v>0</v>
      </c>
      <c r="E93" s="73">
        <f>IF(B93="","",SUMIFS('Mortgage Calculation'!$F:$F,'Mortgage Calculation'!$J:$J,'Total Cash Flow'!$B93,'Mortgage Calculation'!$K:$K,'Total Cash Flow'!C93))</f>
        <v>-843.75992868791536</v>
      </c>
      <c r="F93" s="66">
        <f t="shared" si="1"/>
        <v>-843.75992868791536</v>
      </c>
    </row>
    <row r="94" spans="2:6" ht="14.25" x14ac:dyDescent="0.2">
      <c r="B94" s="70">
        <f>IF('Mortgage Calculation'!A134="","",MONTH('Mortgage Calculation'!C134))</f>
        <v>12</v>
      </c>
      <c r="C94" s="71">
        <f>IF(B94="","",YEAR('Mortgage Calculation'!C134))</f>
        <v>2027</v>
      </c>
      <c r="D94" s="72">
        <f>IF(B94="","",SUMIFS('Monthly Rental Income'!$G:$G,'Monthly Rental Income'!$K:$K,'Total Cash Flow'!$C94,'Monthly Rental Income'!$J:$J,'Total Cash Flow'!$B94))</f>
        <v>0</v>
      </c>
      <c r="E94" s="73">
        <f>IF(B94="","",SUMIFS('Mortgage Calculation'!$F:$F,'Mortgage Calculation'!$J:$J,'Total Cash Flow'!$B94,'Mortgage Calculation'!$K:$K,'Total Cash Flow'!C94))</f>
        <v>-843.75992868791536</v>
      </c>
      <c r="F94" s="66">
        <f t="shared" si="1"/>
        <v>-843.75992868791536</v>
      </c>
    </row>
    <row r="95" spans="2:6" ht="14.25" x14ac:dyDescent="0.2">
      <c r="B95" s="70">
        <f>IF('Mortgage Calculation'!A135="","",MONTH('Mortgage Calculation'!C135))</f>
        <v>1</v>
      </c>
      <c r="C95" s="71">
        <f>IF(B95="","",YEAR('Mortgage Calculation'!C135))</f>
        <v>2028</v>
      </c>
      <c r="D95" s="72">
        <f>IF(B95="","",SUMIFS('Monthly Rental Income'!$G:$G,'Monthly Rental Income'!$K:$K,'Total Cash Flow'!$C95,'Monthly Rental Income'!$J:$J,'Total Cash Flow'!$B95))</f>
        <v>0</v>
      </c>
      <c r="E95" s="73">
        <f>IF(B95="","",SUMIFS('Mortgage Calculation'!$F:$F,'Mortgage Calculation'!$J:$J,'Total Cash Flow'!$B95,'Mortgage Calculation'!$K:$K,'Total Cash Flow'!C95))</f>
        <v>-843.75992868791536</v>
      </c>
      <c r="F95" s="66">
        <f t="shared" si="1"/>
        <v>-843.75992868791536</v>
      </c>
    </row>
    <row r="96" spans="2:6" ht="14.25" x14ac:dyDescent="0.2">
      <c r="B96" s="70">
        <f>IF('Mortgage Calculation'!A136="","",MONTH('Mortgage Calculation'!C136))</f>
        <v>2</v>
      </c>
      <c r="C96" s="71">
        <f>IF(B96="","",YEAR('Mortgage Calculation'!C136))</f>
        <v>2028</v>
      </c>
      <c r="D96" s="72">
        <f>IF(B96="","",SUMIFS('Monthly Rental Income'!$G:$G,'Monthly Rental Income'!$K:$K,'Total Cash Flow'!$C96,'Monthly Rental Income'!$J:$J,'Total Cash Flow'!$B96))</f>
        <v>0</v>
      </c>
      <c r="E96" s="73">
        <f>IF(B96="","",SUMIFS('Mortgage Calculation'!$F:$F,'Mortgage Calculation'!$J:$J,'Total Cash Flow'!$B96,'Mortgage Calculation'!$K:$K,'Total Cash Flow'!C96))</f>
        <v>-843.75992868791536</v>
      </c>
      <c r="F96" s="66">
        <f t="shared" si="1"/>
        <v>-843.75992868791536</v>
      </c>
    </row>
    <row r="97" spans="2:6" ht="14.25" x14ac:dyDescent="0.2">
      <c r="B97" s="70">
        <f>IF('Mortgage Calculation'!A137="","",MONTH('Mortgage Calculation'!C137))</f>
        <v>3</v>
      </c>
      <c r="C97" s="71">
        <f>IF(B97="","",YEAR('Mortgage Calculation'!C137))</f>
        <v>2028</v>
      </c>
      <c r="D97" s="72">
        <f>IF(B97="","",SUMIFS('Monthly Rental Income'!$G:$G,'Monthly Rental Income'!$K:$K,'Total Cash Flow'!$C97,'Monthly Rental Income'!$J:$J,'Total Cash Flow'!$B97))</f>
        <v>0</v>
      </c>
      <c r="E97" s="73">
        <f>IF(B97="","",SUMIFS('Mortgage Calculation'!$F:$F,'Mortgage Calculation'!$J:$J,'Total Cash Flow'!$B97,'Mortgage Calculation'!$K:$K,'Total Cash Flow'!C97))</f>
        <v>-843.75992868791536</v>
      </c>
      <c r="F97" s="66">
        <f t="shared" si="1"/>
        <v>-843.75992868791536</v>
      </c>
    </row>
    <row r="98" spans="2:6" ht="14.25" x14ac:dyDescent="0.2">
      <c r="B98" s="70">
        <f>IF('Mortgage Calculation'!A138="","",MONTH('Mortgage Calculation'!C138))</f>
        <v>4</v>
      </c>
      <c r="C98" s="71">
        <f>IF(B98="","",YEAR('Mortgage Calculation'!C138))</f>
        <v>2028</v>
      </c>
      <c r="D98" s="72">
        <f>IF(B98="","",SUMIFS('Monthly Rental Income'!$G:$G,'Monthly Rental Income'!$K:$K,'Total Cash Flow'!$C98,'Monthly Rental Income'!$J:$J,'Total Cash Flow'!$B98))</f>
        <v>0</v>
      </c>
      <c r="E98" s="73">
        <f>IF(B98="","",SUMIFS('Mortgage Calculation'!$F:$F,'Mortgage Calculation'!$J:$J,'Total Cash Flow'!$B98,'Mortgage Calculation'!$K:$K,'Total Cash Flow'!C98))</f>
        <v>-843.75992868791536</v>
      </c>
      <c r="F98" s="66">
        <f t="shared" si="1"/>
        <v>-843.75992868791536</v>
      </c>
    </row>
    <row r="99" spans="2:6" ht="14.25" x14ac:dyDescent="0.2">
      <c r="B99" s="70">
        <f>IF('Mortgage Calculation'!A139="","",MONTH('Mortgage Calculation'!C139))</f>
        <v>5</v>
      </c>
      <c r="C99" s="71">
        <f>IF(B99="","",YEAR('Mortgage Calculation'!C139))</f>
        <v>2028</v>
      </c>
      <c r="D99" s="72">
        <f>IF(B99="","",SUMIFS('Monthly Rental Income'!$G:$G,'Monthly Rental Income'!$K:$K,'Total Cash Flow'!$C99,'Monthly Rental Income'!$J:$J,'Total Cash Flow'!$B99))</f>
        <v>0</v>
      </c>
      <c r="E99" s="73">
        <f>IF(B99="","",SUMIFS('Mortgage Calculation'!$F:$F,'Mortgage Calculation'!$J:$J,'Total Cash Flow'!$B99,'Mortgage Calculation'!$K:$K,'Total Cash Flow'!C99))</f>
        <v>-843.75992868791536</v>
      </c>
      <c r="F99" s="66">
        <f t="shared" si="1"/>
        <v>-843.75992868791536</v>
      </c>
    </row>
    <row r="100" spans="2:6" ht="14.25" x14ac:dyDescent="0.2">
      <c r="B100" s="70">
        <f>IF('Mortgage Calculation'!A140="","",MONTH('Mortgage Calculation'!C140))</f>
        <v>6</v>
      </c>
      <c r="C100" s="71">
        <f>IF(B100="","",YEAR('Mortgage Calculation'!C140))</f>
        <v>2028</v>
      </c>
      <c r="D100" s="72">
        <f>IF(B100="","",SUMIFS('Monthly Rental Income'!$G:$G,'Monthly Rental Income'!$K:$K,'Total Cash Flow'!$C100,'Monthly Rental Income'!$J:$J,'Total Cash Flow'!$B100))</f>
        <v>0</v>
      </c>
      <c r="E100" s="73">
        <f>IF(B100="","",SUMIFS('Mortgage Calculation'!$F:$F,'Mortgage Calculation'!$J:$J,'Total Cash Flow'!$B100,'Mortgage Calculation'!$K:$K,'Total Cash Flow'!C100))</f>
        <v>-843.75992868791536</v>
      </c>
      <c r="F100" s="66">
        <f t="shared" si="1"/>
        <v>-843.75992868791536</v>
      </c>
    </row>
    <row r="101" spans="2:6" ht="14.25" x14ac:dyDescent="0.2">
      <c r="B101" s="70">
        <f>IF('Mortgage Calculation'!A141="","",MONTH('Mortgage Calculation'!C141))</f>
        <v>7</v>
      </c>
      <c r="C101" s="71">
        <f>IF(B101="","",YEAR('Mortgage Calculation'!C141))</f>
        <v>2028</v>
      </c>
      <c r="D101" s="72">
        <f>IF(B101="","",SUMIFS('Monthly Rental Income'!$G:$G,'Monthly Rental Income'!$K:$K,'Total Cash Flow'!$C101,'Monthly Rental Income'!$J:$J,'Total Cash Flow'!$B101))</f>
        <v>0</v>
      </c>
      <c r="E101" s="73">
        <f>IF(B101="","",SUMIFS('Mortgage Calculation'!$F:$F,'Mortgage Calculation'!$J:$J,'Total Cash Flow'!$B101,'Mortgage Calculation'!$K:$K,'Total Cash Flow'!C101))</f>
        <v>-843.75992868791536</v>
      </c>
      <c r="F101" s="66">
        <f t="shared" si="1"/>
        <v>-843.75992868791536</v>
      </c>
    </row>
    <row r="102" spans="2:6" ht="14.25" x14ac:dyDescent="0.2">
      <c r="B102" s="70">
        <f>IF('Mortgage Calculation'!A142="","",MONTH('Mortgage Calculation'!C142))</f>
        <v>8</v>
      </c>
      <c r="C102" s="71">
        <f>IF(B102="","",YEAR('Mortgage Calculation'!C142))</f>
        <v>2028</v>
      </c>
      <c r="D102" s="72">
        <f>IF(B102="","",SUMIFS('Monthly Rental Income'!$G:$G,'Monthly Rental Income'!$K:$K,'Total Cash Flow'!$C102,'Monthly Rental Income'!$J:$J,'Total Cash Flow'!$B102))</f>
        <v>0</v>
      </c>
      <c r="E102" s="73">
        <f>IF(B102="","",SUMIFS('Mortgage Calculation'!$F:$F,'Mortgage Calculation'!$J:$J,'Total Cash Flow'!$B102,'Mortgage Calculation'!$K:$K,'Total Cash Flow'!C102))</f>
        <v>-843.75992868791536</v>
      </c>
      <c r="F102" s="66">
        <f t="shared" si="1"/>
        <v>-843.75992868791536</v>
      </c>
    </row>
    <row r="103" spans="2:6" ht="14.25" x14ac:dyDescent="0.2">
      <c r="B103" s="70">
        <f>IF('Mortgage Calculation'!A143="","",MONTH('Mortgage Calculation'!C143))</f>
        <v>9</v>
      </c>
      <c r="C103" s="71">
        <f>IF(B103="","",YEAR('Mortgage Calculation'!C143))</f>
        <v>2028</v>
      </c>
      <c r="D103" s="72">
        <f>IF(B103="","",SUMIFS('Monthly Rental Income'!$G:$G,'Monthly Rental Income'!$K:$K,'Total Cash Flow'!$C103,'Monthly Rental Income'!$J:$J,'Total Cash Flow'!$B103))</f>
        <v>0</v>
      </c>
      <c r="E103" s="73">
        <f>IF(B103="","",SUMIFS('Mortgage Calculation'!$F:$F,'Mortgage Calculation'!$J:$J,'Total Cash Flow'!$B103,'Mortgage Calculation'!$K:$K,'Total Cash Flow'!C103))</f>
        <v>-843.75992868791536</v>
      </c>
      <c r="F103" s="66">
        <f t="shared" si="1"/>
        <v>-843.75992868791536</v>
      </c>
    </row>
    <row r="104" spans="2:6" ht="14.25" x14ac:dyDescent="0.2">
      <c r="B104" s="70">
        <f>IF('Mortgage Calculation'!A144="","",MONTH('Mortgage Calculation'!C144))</f>
        <v>10</v>
      </c>
      <c r="C104" s="71">
        <f>IF(B104="","",YEAR('Mortgage Calculation'!C144))</f>
        <v>2028</v>
      </c>
      <c r="D104" s="72">
        <f>IF(B104="","",SUMIFS('Monthly Rental Income'!$G:$G,'Monthly Rental Income'!$K:$K,'Total Cash Flow'!$C104,'Monthly Rental Income'!$J:$J,'Total Cash Flow'!$B104))</f>
        <v>0</v>
      </c>
      <c r="E104" s="73">
        <f>IF(B104="","",SUMIFS('Mortgage Calculation'!$F:$F,'Mortgage Calculation'!$J:$J,'Total Cash Flow'!$B104,'Mortgage Calculation'!$K:$K,'Total Cash Flow'!C104))</f>
        <v>-843.75992868791536</v>
      </c>
      <c r="F104" s="66">
        <f t="shared" si="1"/>
        <v>-843.75992868791536</v>
      </c>
    </row>
    <row r="105" spans="2:6" ht="14.25" x14ac:dyDescent="0.2">
      <c r="B105" s="70">
        <f>IF('Mortgage Calculation'!A145="","",MONTH('Mortgage Calculation'!C145))</f>
        <v>11</v>
      </c>
      <c r="C105" s="71">
        <f>IF(B105="","",YEAR('Mortgage Calculation'!C145))</f>
        <v>2028</v>
      </c>
      <c r="D105" s="72">
        <f>IF(B105="","",SUMIFS('Monthly Rental Income'!$G:$G,'Monthly Rental Income'!$K:$K,'Total Cash Flow'!$C105,'Monthly Rental Income'!$J:$J,'Total Cash Flow'!$B105))</f>
        <v>0</v>
      </c>
      <c r="E105" s="73">
        <f>IF(B105="","",SUMIFS('Mortgage Calculation'!$F:$F,'Mortgage Calculation'!$J:$J,'Total Cash Flow'!$B105,'Mortgage Calculation'!$K:$K,'Total Cash Flow'!C105))</f>
        <v>-843.75992868791536</v>
      </c>
      <c r="F105" s="66">
        <f t="shared" si="1"/>
        <v>-843.75992868791536</v>
      </c>
    </row>
    <row r="106" spans="2:6" ht="14.25" x14ac:dyDescent="0.2">
      <c r="B106" s="70">
        <f>IF('Mortgage Calculation'!A146="","",MONTH('Mortgage Calculation'!C146))</f>
        <v>12</v>
      </c>
      <c r="C106" s="71">
        <f>IF(B106="","",YEAR('Mortgage Calculation'!C146))</f>
        <v>2028</v>
      </c>
      <c r="D106" s="72">
        <f>IF(B106="","",SUMIFS('Monthly Rental Income'!$G:$G,'Monthly Rental Income'!$K:$K,'Total Cash Flow'!$C106,'Monthly Rental Income'!$J:$J,'Total Cash Flow'!$B106))</f>
        <v>0</v>
      </c>
      <c r="E106" s="73">
        <f>IF(B106="","",SUMIFS('Mortgage Calculation'!$F:$F,'Mortgage Calculation'!$J:$J,'Total Cash Flow'!$B106,'Mortgage Calculation'!$K:$K,'Total Cash Flow'!C106))</f>
        <v>-843.75992868791536</v>
      </c>
      <c r="F106" s="66">
        <f t="shared" si="1"/>
        <v>-843.75992868791536</v>
      </c>
    </row>
    <row r="107" spans="2:6" ht="14.25" x14ac:dyDescent="0.2">
      <c r="B107" s="70">
        <f>IF('Mortgage Calculation'!A147="","",MONTH('Mortgage Calculation'!C147))</f>
        <v>1</v>
      </c>
      <c r="C107" s="71">
        <f>IF(B107="","",YEAR('Mortgage Calculation'!C147))</f>
        <v>2029</v>
      </c>
      <c r="D107" s="72">
        <f>IF(B107="","",SUMIFS('Monthly Rental Income'!$G:$G,'Monthly Rental Income'!$K:$K,'Total Cash Flow'!$C107,'Monthly Rental Income'!$J:$J,'Total Cash Flow'!$B107))</f>
        <v>0</v>
      </c>
      <c r="E107" s="73">
        <f>IF(B107="","",SUMIFS('Mortgage Calculation'!$F:$F,'Mortgage Calculation'!$J:$J,'Total Cash Flow'!$B107,'Mortgage Calculation'!$K:$K,'Total Cash Flow'!C107))</f>
        <v>-843.75992868791536</v>
      </c>
      <c r="F107" s="66">
        <f t="shared" si="1"/>
        <v>-843.75992868791536</v>
      </c>
    </row>
    <row r="108" spans="2:6" ht="14.25" x14ac:dyDescent="0.2">
      <c r="B108" s="70">
        <f>IF('Mortgage Calculation'!A148="","",MONTH('Mortgage Calculation'!C148))</f>
        <v>2</v>
      </c>
      <c r="C108" s="71">
        <f>IF(B108="","",YEAR('Mortgage Calculation'!C148))</f>
        <v>2029</v>
      </c>
      <c r="D108" s="72">
        <f>IF(B108="","",SUMIFS('Monthly Rental Income'!$G:$G,'Monthly Rental Income'!$K:$K,'Total Cash Flow'!$C108,'Monthly Rental Income'!$J:$J,'Total Cash Flow'!$B108))</f>
        <v>0</v>
      </c>
      <c r="E108" s="73">
        <f>IF(B108="","",SUMIFS('Mortgage Calculation'!$F:$F,'Mortgage Calculation'!$J:$J,'Total Cash Flow'!$B108,'Mortgage Calculation'!$K:$K,'Total Cash Flow'!C108))</f>
        <v>-843.75992868791536</v>
      </c>
      <c r="F108" s="66">
        <f t="shared" si="1"/>
        <v>-843.75992868791536</v>
      </c>
    </row>
    <row r="109" spans="2:6" ht="14.25" x14ac:dyDescent="0.2">
      <c r="B109" s="70">
        <f>IF('Mortgage Calculation'!A149="","",MONTH('Mortgage Calculation'!C149))</f>
        <v>3</v>
      </c>
      <c r="C109" s="71">
        <f>IF(B109="","",YEAR('Mortgage Calculation'!C149))</f>
        <v>2029</v>
      </c>
      <c r="D109" s="72">
        <f>IF(B109="","",SUMIFS('Monthly Rental Income'!$G:$G,'Monthly Rental Income'!$K:$K,'Total Cash Flow'!$C109,'Monthly Rental Income'!$J:$J,'Total Cash Flow'!$B109))</f>
        <v>0</v>
      </c>
      <c r="E109" s="73">
        <f>IF(B109="","",SUMIFS('Mortgage Calculation'!$F:$F,'Mortgage Calculation'!$J:$J,'Total Cash Flow'!$B109,'Mortgage Calculation'!$K:$K,'Total Cash Flow'!C109))</f>
        <v>-843.75992868791536</v>
      </c>
      <c r="F109" s="66">
        <f t="shared" si="1"/>
        <v>-843.75992868791536</v>
      </c>
    </row>
    <row r="110" spans="2:6" ht="14.25" x14ac:dyDescent="0.2">
      <c r="B110" s="70">
        <f>IF('Mortgage Calculation'!A150="","",MONTH('Mortgage Calculation'!C150))</f>
        <v>4</v>
      </c>
      <c r="C110" s="71">
        <f>IF(B110="","",YEAR('Mortgage Calculation'!C150))</f>
        <v>2029</v>
      </c>
      <c r="D110" s="72">
        <f>IF(B110="","",SUMIFS('Monthly Rental Income'!$G:$G,'Monthly Rental Income'!$K:$K,'Total Cash Flow'!$C110,'Monthly Rental Income'!$J:$J,'Total Cash Flow'!$B110))</f>
        <v>0</v>
      </c>
      <c r="E110" s="73">
        <f>IF(B110="","",SUMIFS('Mortgage Calculation'!$F:$F,'Mortgage Calculation'!$J:$J,'Total Cash Flow'!$B110,'Mortgage Calculation'!$K:$K,'Total Cash Flow'!C110))</f>
        <v>-843.75992868791536</v>
      </c>
      <c r="F110" s="66">
        <f t="shared" si="1"/>
        <v>-843.75992868791536</v>
      </c>
    </row>
    <row r="111" spans="2:6" ht="14.25" x14ac:dyDescent="0.2">
      <c r="B111" s="70">
        <f>IF('Mortgage Calculation'!A151="","",MONTH('Mortgage Calculation'!C151))</f>
        <v>5</v>
      </c>
      <c r="C111" s="71">
        <f>IF(B111="","",YEAR('Mortgage Calculation'!C151))</f>
        <v>2029</v>
      </c>
      <c r="D111" s="72">
        <f>IF(B111="","",SUMIFS('Monthly Rental Income'!$G:$G,'Monthly Rental Income'!$K:$K,'Total Cash Flow'!$C111,'Monthly Rental Income'!$J:$J,'Total Cash Flow'!$B111))</f>
        <v>0</v>
      </c>
      <c r="E111" s="73">
        <f>IF(B111="","",SUMIFS('Mortgage Calculation'!$F:$F,'Mortgage Calculation'!$J:$J,'Total Cash Flow'!$B111,'Mortgage Calculation'!$K:$K,'Total Cash Flow'!C111))</f>
        <v>-843.75992868791536</v>
      </c>
      <c r="F111" s="66">
        <f t="shared" si="1"/>
        <v>-843.75992868791536</v>
      </c>
    </row>
    <row r="112" spans="2:6" ht="14.25" x14ac:dyDescent="0.2">
      <c r="B112" s="70">
        <f>IF('Mortgage Calculation'!A152="","",MONTH('Mortgage Calculation'!C152))</f>
        <v>6</v>
      </c>
      <c r="C112" s="71">
        <f>IF(B112="","",YEAR('Mortgage Calculation'!C152))</f>
        <v>2029</v>
      </c>
      <c r="D112" s="72">
        <f>IF(B112="","",SUMIFS('Monthly Rental Income'!$G:$G,'Monthly Rental Income'!$K:$K,'Total Cash Flow'!$C112,'Monthly Rental Income'!$J:$J,'Total Cash Flow'!$B112))</f>
        <v>0</v>
      </c>
      <c r="E112" s="73">
        <f>IF(B112="","",SUMIFS('Mortgage Calculation'!$F:$F,'Mortgage Calculation'!$J:$J,'Total Cash Flow'!$B112,'Mortgage Calculation'!$K:$K,'Total Cash Flow'!C112))</f>
        <v>-843.75992868791536</v>
      </c>
      <c r="F112" s="66">
        <f t="shared" si="1"/>
        <v>-843.75992868791536</v>
      </c>
    </row>
    <row r="113" spans="2:6" ht="14.25" x14ac:dyDescent="0.2">
      <c r="B113" s="70">
        <f>IF('Mortgage Calculation'!A153="","",MONTH('Mortgage Calculation'!C153))</f>
        <v>7</v>
      </c>
      <c r="C113" s="71">
        <f>IF(B113="","",YEAR('Mortgage Calculation'!C153))</f>
        <v>2029</v>
      </c>
      <c r="D113" s="72">
        <f>IF(B113="","",SUMIFS('Monthly Rental Income'!$G:$G,'Monthly Rental Income'!$K:$K,'Total Cash Flow'!$C113,'Monthly Rental Income'!$J:$J,'Total Cash Flow'!$B113))</f>
        <v>0</v>
      </c>
      <c r="E113" s="73">
        <f>IF(B113="","",SUMIFS('Mortgage Calculation'!$F:$F,'Mortgage Calculation'!$J:$J,'Total Cash Flow'!$B113,'Mortgage Calculation'!$K:$K,'Total Cash Flow'!C113))</f>
        <v>-843.75992868791536</v>
      </c>
      <c r="F113" s="66">
        <f t="shared" si="1"/>
        <v>-843.75992868791536</v>
      </c>
    </row>
    <row r="114" spans="2:6" ht="14.25" x14ac:dyDescent="0.2">
      <c r="B114" s="70">
        <f>IF('Mortgage Calculation'!A154="","",MONTH('Mortgage Calculation'!C154))</f>
        <v>8</v>
      </c>
      <c r="C114" s="71">
        <f>IF(B114="","",YEAR('Mortgage Calculation'!C154))</f>
        <v>2029</v>
      </c>
      <c r="D114" s="72">
        <f>IF(B114="","",SUMIFS('Monthly Rental Income'!$G:$G,'Monthly Rental Income'!$K:$K,'Total Cash Flow'!$C114,'Monthly Rental Income'!$J:$J,'Total Cash Flow'!$B114))</f>
        <v>0</v>
      </c>
      <c r="E114" s="73">
        <f>IF(B114="","",SUMIFS('Mortgage Calculation'!$F:$F,'Mortgage Calculation'!$J:$J,'Total Cash Flow'!$B114,'Mortgage Calculation'!$K:$K,'Total Cash Flow'!C114))</f>
        <v>-843.75992868791536</v>
      </c>
      <c r="F114" s="66">
        <f t="shared" si="1"/>
        <v>-843.75992868791536</v>
      </c>
    </row>
    <row r="115" spans="2:6" ht="14.25" x14ac:dyDescent="0.2">
      <c r="B115" s="70">
        <f>IF('Mortgage Calculation'!A155="","",MONTH('Mortgage Calculation'!C155))</f>
        <v>9</v>
      </c>
      <c r="C115" s="71">
        <f>IF(B115="","",YEAR('Mortgage Calculation'!C155))</f>
        <v>2029</v>
      </c>
      <c r="D115" s="72">
        <f>IF(B115="","",SUMIFS('Monthly Rental Income'!$G:$G,'Monthly Rental Income'!$K:$K,'Total Cash Flow'!$C115,'Monthly Rental Income'!$J:$J,'Total Cash Flow'!$B115))</f>
        <v>0</v>
      </c>
      <c r="E115" s="73">
        <f>IF(B115="","",SUMIFS('Mortgage Calculation'!$F:$F,'Mortgage Calculation'!$J:$J,'Total Cash Flow'!$B115,'Mortgage Calculation'!$K:$K,'Total Cash Flow'!C115))</f>
        <v>-843.75992868791536</v>
      </c>
      <c r="F115" s="66">
        <f t="shared" si="1"/>
        <v>-843.75992868791536</v>
      </c>
    </row>
    <row r="116" spans="2:6" ht="14.25" x14ac:dyDescent="0.2">
      <c r="B116" s="70">
        <f>IF('Mortgage Calculation'!A156="","",MONTH('Mortgage Calculation'!C156))</f>
        <v>10</v>
      </c>
      <c r="C116" s="71">
        <f>IF(B116="","",YEAR('Mortgage Calculation'!C156))</f>
        <v>2029</v>
      </c>
      <c r="D116" s="72">
        <f>IF(B116="","",SUMIFS('Monthly Rental Income'!$G:$G,'Monthly Rental Income'!$K:$K,'Total Cash Flow'!$C116,'Monthly Rental Income'!$J:$J,'Total Cash Flow'!$B116))</f>
        <v>0</v>
      </c>
      <c r="E116" s="73">
        <f>IF(B116="","",SUMIFS('Mortgage Calculation'!$F:$F,'Mortgage Calculation'!$J:$J,'Total Cash Flow'!$B116,'Mortgage Calculation'!$K:$K,'Total Cash Flow'!C116))</f>
        <v>-843.75992868791536</v>
      </c>
      <c r="F116" s="66">
        <f t="shared" si="1"/>
        <v>-843.75992868791536</v>
      </c>
    </row>
    <row r="117" spans="2:6" ht="14.25" x14ac:dyDescent="0.2">
      <c r="B117" s="70">
        <f>IF('Mortgage Calculation'!A157="","",MONTH('Mortgage Calculation'!C157))</f>
        <v>11</v>
      </c>
      <c r="C117" s="71">
        <f>IF(B117="","",YEAR('Mortgage Calculation'!C157))</f>
        <v>2029</v>
      </c>
      <c r="D117" s="72">
        <f>IF(B117="","",SUMIFS('Monthly Rental Income'!$G:$G,'Monthly Rental Income'!$K:$K,'Total Cash Flow'!$C117,'Monthly Rental Income'!$J:$J,'Total Cash Flow'!$B117))</f>
        <v>0</v>
      </c>
      <c r="E117" s="73">
        <f>IF(B117="","",SUMIFS('Mortgage Calculation'!$F:$F,'Mortgage Calculation'!$J:$J,'Total Cash Flow'!$B117,'Mortgage Calculation'!$K:$K,'Total Cash Flow'!C117))</f>
        <v>-843.75992868791536</v>
      </c>
      <c r="F117" s="66">
        <f t="shared" si="1"/>
        <v>-843.75992868791536</v>
      </c>
    </row>
    <row r="118" spans="2:6" ht="14.25" x14ac:dyDescent="0.2">
      <c r="B118" s="70">
        <f>IF('Mortgage Calculation'!A158="","",MONTH('Mortgage Calculation'!C158))</f>
        <v>12</v>
      </c>
      <c r="C118" s="71">
        <f>IF(B118="","",YEAR('Mortgage Calculation'!C158))</f>
        <v>2029</v>
      </c>
      <c r="D118" s="72">
        <f>IF(B118="","",SUMIFS('Monthly Rental Income'!$G:$G,'Monthly Rental Income'!$K:$K,'Total Cash Flow'!$C118,'Monthly Rental Income'!$J:$J,'Total Cash Flow'!$B118))</f>
        <v>0</v>
      </c>
      <c r="E118" s="73">
        <f>IF(B118="","",SUMIFS('Mortgage Calculation'!$F:$F,'Mortgage Calculation'!$J:$J,'Total Cash Flow'!$B118,'Mortgage Calculation'!$K:$K,'Total Cash Flow'!C118))</f>
        <v>-843.75992868791536</v>
      </c>
      <c r="F118" s="66">
        <f t="shared" si="1"/>
        <v>-843.75992868791536</v>
      </c>
    </row>
    <row r="119" spans="2:6" ht="14.25" x14ac:dyDescent="0.2">
      <c r="B119" s="70">
        <f>IF('Mortgage Calculation'!A159="","",MONTH('Mortgage Calculation'!C159))</f>
        <v>1</v>
      </c>
      <c r="C119" s="71">
        <f>IF(B119="","",YEAR('Mortgage Calculation'!C159))</f>
        <v>2030</v>
      </c>
      <c r="D119" s="72">
        <f>IF(B119="","",SUMIFS('Monthly Rental Income'!$G:$G,'Monthly Rental Income'!$K:$K,'Total Cash Flow'!$C119,'Monthly Rental Income'!$J:$J,'Total Cash Flow'!$B119))</f>
        <v>0</v>
      </c>
      <c r="E119" s="73">
        <f>IF(B119="","",SUMIFS('Mortgage Calculation'!$F:$F,'Mortgage Calculation'!$J:$J,'Total Cash Flow'!$B119,'Mortgage Calculation'!$K:$K,'Total Cash Flow'!C119))</f>
        <v>-843.75992868791536</v>
      </c>
      <c r="F119" s="66">
        <f t="shared" si="1"/>
        <v>-843.75992868791536</v>
      </c>
    </row>
    <row r="120" spans="2:6" ht="14.25" x14ac:dyDescent="0.2">
      <c r="B120" s="70">
        <f>IF('Mortgage Calculation'!A160="","",MONTH('Mortgage Calculation'!C160))</f>
        <v>2</v>
      </c>
      <c r="C120" s="71">
        <f>IF(B120="","",YEAR('Mortgage Calculation'!C160))</f>
        <v>2030</v>
      </c>
      <c r="D120" s="72">
        <f>IF(B120="","",SUMIFS('Monthly Rental Income'!$G:$G,'Monthly Rental Income'!$K:$K,'Total Cash Flow'!$C120,'Monthly Rental Income'!$J:$J,'Total Cash Flow'!$B120))</f>
        <v>0</v>
      </c>
      <c r="E120" s="73">
        <f>IF(B120="","",SUMIFS('Mortgage Calculation'!$F:$F,'Mortgage Calculation'!$J:$J,'Total Cash Flow'!$B120,'Mortgage Calculation'!$K:$K,'Total Cash Flow'!C120))</f>
        <v>-843.75992868791536</v>
      </c>
      <c r="F120" s="66">
        <f t="shared" si="1"/>
        <v>-843.75992868791536</v>
      </c>
    </row>
    <row r="121" spans="2:6" ht="14.25" x14ac:dyDescent="0.2">
      <c r="B121" s="70">
        <f>IF('Mortgage Calculation'!A161="","",MONTH('Mortgage Calculation'!C161))</f>
        <v>3</v>
      </c>
      <c r="C121" s="71">
        <f>IF(B121="","",YEAR('Mortgage Calculation'!C161))</f>
        <v>2030</v>
      </c>
      <c r="D121" s="72">
        <f>IF(B121="","",SUMIFS('Monthly Rental Income'!$G:$G,'Monthly Rental Income'!$K:$K,'Total Cash Flow'!$C121,'Monthly Rental Income'!$J:$J,'Total Cash Flow'!$B121))</f>
        <v>0</v>
      </c>
      <c r="E121" s="73">
        <f>IF(B121="","",SUMIFS('Mortgage Calculation'!$F:$F,'Mortgage Calculation'!$J:$J,'Total Cash Flow'!$B121,'Mortgage Calculation'!$K:$K,'Total Cash Flow'!C121))</f>
        <v>-843.75992868791536</v>
      </c>
      <c r="F121" s="66">
        <f t="shared" si="1"/>
        <v>-843.75992868791536</v>
      </c>
    </row>
    <row r="122" spans="2:6" ht="14.25" x14ac:dyDescent="0.2">
      <c r="B122" s="70">
        <f>IF('Mortgage Calculation'!A162="","",MONTH('Mortgage Calculation'!C162))</f>
        <v>4</v>
      </c>
      <c r="C122" s="71">
        <f>IF(B122="","",YEAR('Mortgage Calculation'!C162))</f>
        <v>2030</v>
      </c>
      <c r="D122" s="72">
        <f>IF(B122="","",SUMIFS('Monthly Rental Income'!$G:$G,'Monthly Rental Income'!$K:$K,'Total Cash Flow'!$C122,'Monthly Rental Income'!$J:$J,'Total Cash Flow'!$B122))</f>
        <v>0</v>
      </c>
      <c r="E122" s="73">
        <f>IF(B122="","",SUMIFS('Mortgage Calculation'!$F:$F,'Mortgage Calculation'!$J:$J,'Total Cash Flow'!$B122,'Mortgage Calculation'!$K:$K,'Total Cash Flow'!C122))</f>
        <v>-843.75992868791536</v>
      </c>
      <c r="F122" s="66">
        <f t="shared" si="1"/>
        <v>-843.75992868791536</v>
      </c>
    </row>
    <row r="123" spans="2:6" ht="14.25" x14ac:dyDescent="0.2">
      <c r="B123" s="70">
        <f>IF('Mortgage Calculation'!A163="","",MONTH('Mortgage Calculation'!C163))</f>
        <v>5</v>
      </c>
      <c r="C123" s="71">
        <f>IF(B123="","",YEAR('Mortgage Calculation'!C163))</f>
        <v>2030</v>
      </c>
      <c r="D123" s="72">
        <f>IF(B123="","",SUMIFS('Monthly Rental Income'!$G:$G,'Monthly Rental Income'!$K:$K,'Total Cash Flow'!$C123,'Monthly Rental Income'!$J:$J,'Total Cash Flow'!$B123))</f>
        <v>0</v>
      </c>
      <c r="E123" s="73">
        <f>IF(B123="","",SUMIFS('Mortgage Calculation'!$F:$F,'Mortgage Calculation'!$J:$J,'Total Cash Flow'!$B123,'Mortgage Calculation'!$K:$K,'Total Cash Flow'!C123))</f>
        <v>-843.75992868791536</v>
      </c>
      <c r="F123" s="66">
        <f t="shared" si="1"/>
        <v>-843.75992868791536</v>
      </c>
    </row>
    <row r="124" spans="2:6" ht="14.25" x14ac:dyDescent="0.2">
      <c r="B124" s="70">
        <f>IF('Mortgage Calculation'!A164="","",MONTH('Mortgage Calculation'!C164))</f>
        <v>6</v>
      </c>
      <c r="C124" s="71">
        <f>IF(B124="","",YEAR('Mortgage Calculation'!C164))</f>
        <v>2030</v>
      </c>
      <c r="D124" s="72">
        <f>IF(B124="","",SUMIFS('Monthly Rental Income'!$G:$G,'Monthly Rental Income'!$K:$K,'Total Cash Flow'!$C124,'Monthly Rental Income'!$J:$J,'Total Cash Flow'!$B124))</f>
        <v>0</v>
      </c>
      <c r="E124" s="73">
        <f>IF(B124="","",SUMIFS('Mortgage Calculation'!$F:$F,'Mortgage Calculation'!$J:$J,'Total Cash Flow'!$B124,'Mortgage Calculation'!$K:$K,'Total Cash Flow'!C124))</f>
        <v>-843.75992868791536</v>
      </c>
      <c r="F124" s="66">
        <f t="shared" si="1"/>
        <v>-843.75992868791536</v>
      </c>
    </row>
    <row r="125" spans="2:6" ht="14.25" x14ac:dyDescent="0.2">
      <c r="B125" s="70">
        <f>IF('Mortgage Calculation'!A165="","",MONTH('Mortgage Calculation'!C165))</f>
        <v>7</v>
      </c>
      <c r="C125" s="71">
        <f>IF(B125="","",YEAR('Mortgage Calculation'!C165))</f>
        <v>2030</v>
      </c>
      <c r="D125" s="72">
        <f>IF(B125="","",SUMIFS('Monthly Rental Income'!$G:$G,'Monthly Rental Income'!$K:$K,'Total Cash Flow'!$C125,'Monthly Rental Income'!$J:$J,'Total Cash Flow'!$B125))</f>
        <v>0</v>
      </c>
      <c r="E125" s="73">
        <f>IF(B125="","",SUMIFS('Mortgage Calculation'!$F:$F,'Mortgage Calculation'!$J:$J,'Total Cash Flow'!$B125,'Mortgage Calculation'!$K:$K,'Total Cash Flow'!C125))</f>
        <v>-843.75992868791536</v>
      </c>
      <c r="F125" s="66">
        <f t="shared" si="1"/>
        <v>-843.75992868791536</v>
      </c>
    </row>
    <row r="126" spans="2:6" ht="14.25" x14ac:dyDescent="0.2">
      <c r="B126" s="70">
        <f>IF('Mortgage Calculation'!A166="","",MONTH('Mortgage Calculation'!C166))</f>
        <v>8</v>
      </c>
      <c r="C126" s="71">
        <f>IF(B126="","",YEAR('Mortgage Calculation'!C166))</f>
        <v>2030</v>
      </c>
      <c r="D126" s="72">
        <f>IF(B126="","",SUMIFS('Monthly Rental Income'!$G:$G,'Monthly Rental Income'!$K:$K,'Total Cash Flow'!$C126,'Monthly Rental Income'!$J:$J,'Total Cash Flow'!$B126))</f>
        <v>0</v>
      </c>
      <c r="E126" s="73">
        <f>IF(B126="","",SUMIFS('Mortgage Calculation'!$F:$F,'Mortgage Calculation'!$J:$J,'Total Cash Flow'!$B126,'Mortgage Calculation'!$K:$K,'Total Cash Flow'!C126))</f>
        <v>-843.75992868791536</v>
      </c>
      <c r="F126" s="66">
        <f t="shared" si="1"/>
        <v>-843.75992868791536</v>
      </c>
    </row>
    <row r="127" spans="2:6" ht="14.25" x14ac:dyDescent="0.2">
      <c r="B127" s="70">
        <f>IF('Mortgage Calculation'!A167="","",MONTH('Mortgage Calculation'!C167))</f>
        <v>9</v>
      </c>
      <c r="C127" s="71">
        <f>IF(B127="","",YEAR('Mortgage Calculation'!C167))</f>
        <v>2030</v>
      </c>
      <c r="D127" s="72">
        <f>IF(B127="","",SUMIFS('Monthly Rental Income'!$G:$G,'Monthly Rental Income'!$K:$K,'Total Cash Flow'!$C127,'Monthly Rental Income'!$J:$J,'Total Cash Flow'!$B127))</f>
        <v>0</v>
      </c>
      <c r="E127" s="73">
        <f>IF(B127="","",SUMIFS('Mortgage Calculation'!$F:$F,'Mortgage Calculation'!$J:$J,'Total Cash Flow'!$B127,'Mortgage Calculation'!$K:$K,'Total Cash Flow'!C127))</f>
        <v>-843.75992868791536</v>
      </c>
      <c r="F127" s="66">
        <f t="shared" si="1"/>
        <v>-843.75992868791536</v>
      </c>
    </row>
    <row r="128" spans="2:6" ht="14.25" x14ac:dyDescent="0.2">
      <c r="B128" s="70">
        <f>IF('Mortgage Calculation'!A168="","",MONTH('Mortgage Calculation'!C168))</f>
        <v>10</v>
      </c>
      <c r="C128" s="71">
        <f>IF(B128="","",YEAR('Mortgage Calculation'!C168))</f>
        <v>2030</v>
      </c>
      <c r="D128" s="72">
        <f>IF(B128="","",SUMIFS('Monthly Rental Income'!$G:$G,'Monthly Rental Income'!$K:$K,'Total Cash Flow'!$C128,'Monthly Rental Income'!$J:$J,'Total Cash Flow'!$B128))</f>
        <v>0</v>
      </c>
      <c r="E128" s="73">
        <f>IF(B128="","",SUMIFS('Mortgage Calculation'!$F:$F,'Mortgage Calculation'!$J:$J,'Total Cash Flow'!$B128,'Mortgage Calculation'!$K:$K,'Total Cash Flow'!C128))</f>
        <v>-843.75992868791536</v>
      </c>
      <c r="F128" s="66">
        <f t="shared" si="1"/>
        <v>-843.75992868791536</v>
      </c>
    </row>
    <row r="129" spans="2:6" ht="14.25" x14ac:dyDescent="0.2">
      <c r="B129" s="70">
        <f>IF('Mortgage Calculation'!A169="","",MONTH('Mortgage Calculation'!C169))</f>
        <v>11</v>
      </c>
      <c r="C129" s="71">
        <f>IF(B129="","",YEAR('Mortgage Calculation'!C169))</f>
        <v>2030</v>
      </c>
      <c r="D129" s="72">
        <f>IF(B129="","",SUMIFS('Monthly Rental Income'!$G:$G,'Monthly Rental Income'!$K:$K,'Total Cash Flow'!$C129,'Monthly Rental Income'!$J:$J,'Total Cash Flow'!$B129))</f>
        <v>0</v>
      </c>
      <c r="E129" s="73">
        <f>IF(B129="","",SUMIFS('Mortgage Calculation'!$F:$F,'Mortgage Calculation'!$J:$J,'Total Cash Flow'!$B129,'Mortgage Calculation'!$K:$K,'Total Cash Flow'!C129))</f>
        <v>-843.75992868791536</v>
      </c>
      <c r="F129" s="66">
        <f t="shared" si="1"/>
        <v>-843.75992868791536</v>
      </c>
    </row>
    <row r="130" spans="2:6" ht="14.25" x14ac:dyDescent="0.2">
      <c r="B130" s="70">
        <f>IF('Mortgage Calculation'!A170="","",MONTH('Mortgage Calculation'!C170))</f>
        <v>12</v>
      </c>
      <c r="C130" s="71">
        <f>IF(B130="","",YEAR('Mortgage Calculation'!C170))</f>
        <v>2030</v>
      </c>
      <c r="D130" s="72">
        <f>IF(B130="","",SUMIFS('Monthly Rental Income'!$G:$G,'Monthly Rental Income'!$K:$K,'Total Cash Flow'!$C130,'Monthly Rental Income'!$J:$J,'Total Cash Flow'!$B130))</f>
        <v>0</v>
      </c>
      <c r="E130" s="73">
        <f>IF(B130="","",SUMIFS('Mortgage Calculation'!$F:$F,'Mortgage Calculation'!$J:$J,'Total Cash Flow'!$B130,'Mortgage Calculation'!$K:$K,'Total Cash Flow'!C130))</f>
        <v>-843.75992868791536</v>
      </c>
      <c r="F130" s="66">
        <f t="shared" si="1"/>
        <v>-843.75992868791536</v>
      </c>
    </row>
    <row r="131" spans="2:6" ht="14.25" x14ac:dyDescent="0.2">
      <c r="B131" s="70">
        <f>IF('Mortgage Calculation'!A171="","",MONTH('Mortgage Calculation'!C171))</f>
        <v>1</v>
      </c>
      <c r="C131" s="71">
        <f>IF(B131="","",YEAR('Mortgage Calculation'!C171))</f>
        <v>2031</v>
      </c>
      <c r="D131" s="72">
        <f>IF(B131="","",SUMIFS('Monthly Rental Income'!$G:$G,'Monthly Rental Income'!$K:$K,'Total Cash Flow'!$C131,'Monthly Rental Income'!$J:$J,'Total Cash Flow'!$B131))</f>
        <v>0</v>
      </c>
      <c r="E131" s="73">
        <f>IF(B131="","",SUMIFS('Mortgage Calculation'!$F:$F,'Mortgage Calculation'!$J:$J,'Total Cash Flow'!$B131,'Mortgage Calculation'!$K:$K,'Total Cash Flow'!C131))</f>
        <v>-843.75992868791536</v>
      </c>
      <c r="F131" s="66">
        <f t="shared" si="1"/>
        <v>-843.75992868791536</v>
      </c>
    </row>
    <row r="132" spans="2:6" ht="14.25" x14ac:dyDescent="0.2">
      <c r="B132" s="70">
        <f>IF('Mortgage Calculation'!A172="","",MONTH('Mortgage Calculation'!C172))</f>
        <v>2</v>
      </c>
      <c r="C132" s="71">
        <f>IF(B132="","",YEAR('Mortgage Calculation'!C172))</f>
        <v>2031</v>
      </c>
      <c r="D132" s="72">
        <f>IF(B132="","",SUMIFS('Monthly Rental Income'!$G:$G,'Monthly Rental Income'!$K:$K,'Total Cash Flow'!$C132,'Monthly Rental Income'!$J:$J,'Total Cash Flow'!$B132))</f>
        <v>0</v>
      </c>
      <c r="E132" s="73">
        <f>IF(B132="","",SUMIFS('Mortgage Calculation'!$F:$F,'Mortgage Calculation'!$J:$J,'Total Cash Flow'!$B132,'Mortgage Calculation'!$K:$K,'Total Cash Flow'!C132))</f>
        <v>-843.75992868791536</v>
      </c>
      <c r="F132" s="66">
        <f t="shared" si="1"/>
        <v>-843.75992868791536</v>
      </c>
    </row>
    <row r="133" spans="2:6" ht="14.25" x14ac:dyDescent="0.2">
      <c r="B133" s="70">
        <f>IF('Mortgage Calculation'!A173="","",MONTH('Mortgage Calculation'!C173))</f>
        <v>3</v>
      </c>
      <c r="C133" s="71">
        <f>IF(B133="","",YEAR('Mortgage Calculation'!C173))</f>
        <v>2031</v>
      </c>
      <c r="D133" s="72">
        <f>IF(B133="","",SUMIFS('Monthly Rental Income'!$G:$G,'Monthly Rental Income'!$K:$K,'Total Cash Flow'!$C133,'Monthly Rental Income'!$J:$J,'Total Cash Flow'!$B133))</f>
        <v>0</v>
      </c>
      <c r="E133" s="73">
        <f>IF(B133="","",SUMIFS('Mortgage Calculation'!$F:$F,'Mortgage Calculation'!$J:$J,'Total Cash Flow'!$B133,'Mortgage Calculation'!$K:$K,'Total Cash Flow'!C133))</f>
        <v>-843.75992868791536</v>
      </c>
      <c r="F133" s="66">
        <f t="shared" ref="F133:F196" si="2">IF(B133="","",SUM(D133:E133))</f>
        <v>-843.75992868791536</v>
      </c>
    </row>
    <row r="134" spans="2:6" ht="14.25" x14ac:dyDescent="0.2">
      <c r="B134" s="70">
        <f>IF('Mortgage Calculation'!A174="","",MONTH('Mortgage Calculation'!C174))</f>
        <v>4</v>
      </c>
      <c r="C134" s="71">
        <f>IF(B134="","",YEAR('Mortgage Calculation'!C174))</f>
        <v>2031</v>
      </c>
      <c r="D134" s="72">
        <f>IF(B134="","",SUMIFS('Monthly Rental Income'!$G:$G,'Monthly Rental Income'!$K:$K,'Total Cash Flow'!$C134,'Monthly Rental Income'!$J:$J,'Total Cash Flow'!$B134))</f>
        <v>0</v>
      </c>
      <c r="E134" s="73">
        <f>IF(B134="","",SUMIFS('Mortgage Calculation'!$F:$F,'Mortgage Calculation'!$J:$J,'Total Cash Flow'!$B134,'Mortgage Calculation'!$K:$K,'Total Cash Flow'!C134))</f>
        <v>-843.75992868791536</v>
      </c>
      <c r="F134" s="66">
        <f t="shared" si="2"/>
        <v>-843.75992868791536</v>
      </c>
    </row>
    <row r="135" spans="2:6" ht="14.25" x14ac:dyDescent="0.2">
      <c r="B135" s="70">
        <f>IF('Mortgage Calculation'!A175="","",MONTH('Mortgage Calculation'!C175))</f>
        <v>5</v>
      </c>
      <c r="C135" s="71">
        <f>IF(B135="","",YEAR('Mortgage Calculation'!C175))</f>
        <v>2031</v>
      </c>
      <c r="D135" s="72">
        <f>IF(B135="","",SUMIFS('Monthly Rental Income'!$G:$G,'Monthly Rental Income'!$K:$K,'Total Cash Flow'!$C135,'Monthly Rental Income'!$J:$J,'Total Cash Flow'!$B135))</f>
        <v>0</v>
      </c>
      <c r="E135" s="73">
        <f>IF(B135="","",SUMIFS('Mortgage Calculation'!$F:$F,'Mortgage Calculation'!$J:$J,'Total Cash Flow'!$B135,'Mortgage Calculation'!$K:$K,'Total Cash Flow'!C135))</f>
        <v>-843.75992868791536</v>
      </c>
      <c r="F135" s="66">
        <f t="shared" si="2"/>
        <v>-843.75992868791536</v>
      </c>
    </row>
    <row r="136" spans="2:6" ht="14.25" x14ac:dyDescent="0.2">
      <c r="B136" s="70">
        <f>IF('Mortgage Calculation'!A176="","",MONTH('Mortgage Calculation'!C176))</f>
        <v>6</v>
      </c>
      <c r="C136" s="71">
        <f>IF(B136="","",YEAR('Mortgage Calculation'!C176))</f>
        <v>2031</v>
      </c>
      <c r="D136" s="72">
        <f>IF(B136="","",SUMIFS('Monthly Rental Income'!$G:$G,'Monthly Rental Income'!$K:$K,'Total Cash Flow'!$C136,'Monthly Rental Income'!$J:$J,'Total Cash Flow'!$B136))</f>
        <v>0</v>
      </c>
      <c r="E136" s="73">
        <f>IF(B136="","",SUMIFS('Mortgage Calculation'!$F:$F,'Mortgage Calculation'!$J:$J,'Total Cash Flow'!$B136,'Mortgage Calculation'!$K:$K,'Total Cash Flow'!C136))</f>
        <v>-843.75992868791536</v>
      </c>
      <c r="F136" s="66">
        <f t="shared" si="2"/>
        <v>-843.75992868791536</v>
      </c>
    </row>
    <row r="137" spans="2:6" ht="14.25" x14ac:dyDescent="0.2">
      <c r="B137" s="70">
        <f>IF('Mortgage Calculation'!A177="","",MONTH('Mortgage Calculation'!C177))</f>
        <v>7</v>
      </c>
      <c r="C137" s="71">
        <f>IF(B137="","",YEAR('Mortgage Calculation'!C177))</f>
        <v>2031</v>
      </c>
      <c r="D137" s="72">
        <f>IF(B137="","",SUMIFS('Monthly Rental Income'!$G:$G,'Monthly Rental Income'!$K:$K,'Total Cash Flow'!$C137,'Monthly Rental Income'!$J:$J,'Total Cash Flow'!$B137))</f>
        <v>0</v>
      </c>
      <c r="E137" s="73">
        <f>IF(B137="","",SUMIFS('Mortgage Calculation'!$F:$F,'Mortgage Calculation'!$J:$J,'Total Cash Flow'!$B137,'Mortgage Calculation'!$K:$K,'Total Cash Flow'!C137))</f>
        <v>-843.75992868791536</v>
      </c>
      <c r="F137" s="66">
        <f t="shared" si="2"/>
        <v>-843.75992868791536</v>
      </c>
    </row>
    <row r="138" spans="2:6" ht="14.25" x14ac:dyDescent="0.2">
      <c r="B138" s="70">
        <f>IF('Mortgage Calculation'!A178="","",MONTH('Mortgage Calculation'!C178))</f>
        <v>8</v>
      </c>
      <c r="C138" s="71">
        <f>IF(B138="","",YEAR('Mortgage Calculation'!C178))</f>
        <v>2031</v>
      </c>
      <c r="D138" s="72">
        <f>IF(B138="","",SUMIFS('Monthly Rental Income'!$G:$G,'Monthly Rental Income'!$K:$K,'Total Cash Flow'!$C138,'Monthly Rental Income'!$J:$J,'Total Cash Flow'!$B138))</f>
        <v>0</v>
      </c>
      <c r="E138" s="73">
        <f>IF(B138="","",SUMIFS('Mortgage Calculation'!$F:$F,'Mortgage Calculation'!$J:$J,'Total Cash Flow'!$B138,'Mortgage Calculation'!$K:$K,'Total Cash Flow'!C138))</f>
        <v>-843.75992868791536</v>
      </c>
      <c r="F138" s="66">
        <f t="shared" si="2"/>
        <v>-843.75992868791536</v>
      </c>
    </row>
    <row r="139" spans="2:6" ht="14.25" x14ac:dyDescent="0.2">
      <c r="B139" s="70">
        <f>IF('Mortgage Calculation'!A179="","",MONTH('Mortgage Calculation'!C179))</f>
        <v>9</v>
      </c>
      <c r="C139" s="71">
        <f>IF(B139="","",YEAR('Mortgage Calculation'!C179))</f>
        <v>2031</v>
      </c>
      <c r="D139" s="72">
        <f>IF(B139="","",SUMIFS('Monthly Rental Income'!$G:$G,'Monthly Rental Income'!$K:$K,'Total Cash Flow'!$C139,'Monthly Rental Income'!$J:$J,'Total Cash Flow'!$B139))</f>
        <v>0</v>
      </c>
      <c r="E139" s="73">
        <f>IF(B139="","",SUMIFS('Mortgage Calculation'!$F:$F,'Mortgage Calculation'!$J:$J,'Total Cash Flow'!$B139,'Mortgage Calculation'!$K:$K,'Total Cash Flow'!C139))</f>
        <v>-843.75992868791536</v>
      </c>
      <c r="F139" s="66">
        <f t="shared" si="2"/>
        <v>-843.75992868791536</v>
      </c>
    </row>
    <row r="140" spans="2:6" ht="14.25" x14ac:dyDescent="0.2">
      <c r="B140" s="70">
        <f>IF('Mortgage Calculation'!A180="","",MONTH('Mortgage Calculation'!C180))</f>
        <v>10</v>
      </c>
      <c r="C140" s="71">
        <f>IF(B140="","",YEAR('Mortgage Calculation'!C180))</f>
        <v>2031</v>
      </c>
      <c r="D140" s="72">
        <f>IF(B140="","",SUMIFS('Monthly Rental Income'!$G:$G,'Monthly Rental Income'!$K:$K,'Total Cash Flow'!$C140,'Monthly Rental Income'!$J:$J,'Total Cash Flow'!$B140))</f>
        <v>0</v>
      </c>
      <c r="E140" s="73">
        <f>IF(B140="","",SUMIFS('Mortgage Calculation'!$F:$F,'Mortgage Calculation'!$J:$J,'Total Cash Flow'!$B140,'Mortgage Calculation'!$K:$K,'Total Cash Flow'!C140))</f>
        <v>-843.75992868791536</v>
      </c>
      <c r="F140" s="66">
        <f t="shared" si="2"/>
        <v>-843.75992868791536</v>
      </c>
    </row>
    <row r="141" spans="2:6" ht="14.25" x14ac:dyDescent="0.2">
      <c r="B141" s="70">
        <f>IF('Mortgage Calculation'!A181="","",MONTH('Mortgage Calculation'!C181))</f>
        <v>11</v>
      </c>
      <c r="C141" s="71">
        <f>IF(B141="","",YEAR('Mortgage Calculation'!C181))</f>
        <v>2031</v>
      </c>
      <c r="D141" s="72">
        <f>IF(B141="","",SUMIFS('Monthly Rental Income'!$G:$G,'Monthly Rental Income'!$K:$K,'Total Cash Flow'!$C141,'Monthly Rental Income'!$J:$J,'Total Cash Flow'!$B141))</f>
        <v>0</v>
      </c>
      <c r="E141" s="73">
        <f>IF(B141="","",SUMIFS('Mortgage Calculation'!$F:$F,'Mortgage Calculation'!$J:$J,'Total Cash Flow'!$B141,'Mortgage Calculation'!$K:$K,'Total Cash Flow'!C141))</f>
        <v>-843.75992868791536</v>
      </c>
      <c r="F141" s="66">
        <f t="shared" si="2"/>
        <v>-843.75992868791536</v>
      </c>
    </row>
    <row r="142" spans="2:6" ht="14.25" x14ac:dyDescent="0.2">
      <c r="B142" s="70">
        <f>IF('Mortgage Calculation'!A182="","",MONTH('Mortgage Calculation'!C182))</f>
        <v>12</v>
      </c>
      <c r="C142" s="71">
        <f>IF(B142="","",YEAR('Mortgage Calculation'!C182))</f>
        <v>2031</v>
      </c>
      <c r="D142" s="72">
        <f>IF(B142="","",SUMIFS('Monthly Rental Income'!$G:$G,'Monthly Rental Income'!$K:$K,'Total Cash Flow'!$C142,'Monthly Rental Income'!$J:$J,'Total Cash Flow'!$B142))</f>
        <v>0</v>
      </c>
      <c r="E142" s="73">
        <f>IF(B142="","",SUMIFS('Mortgage Calculation'!$F:$F,'Mortgage Calculation'!$J:$J,'Total Cash Flow'!$B142,'Mortgage Calculation'!$K:$K,'Total Cash Flow'!C142))</f>
        <v>-843.75992868791536</v>
      </c>
      <c r="F142" s="66">
        <f t="shared" si="2"/>
        <v>-843.75992868791536</v>
      </c>
    </row>
    <row r="143" spans="2:6" ht="14.25" x14ac:dyDescent="0.2">
      <c r="B143" s="70">
        <f>IF('Mortgage Calculation'!A183="","",MONTH('Mortgage Calculation'!C183))</f>
        <v>1</v>
      </c>
      <c r="C143" s="71">
        <f>IF(B143="","",YEAR('Mortgage Calculation'!C183))</f>
        <v>2032</v>
      </c>
      <c r="D143" s="72">
        <f>IF(B143="","",SUMIFS('Monthly Rental Income'!$G:$G,'Monthly Rental Income'!$K:$K,'Total Cash Flow'!$C143,'Monthly Rental Income'!$J:$J,'Total Cash Flow'!$B143))</f>
        <v>0</v>
      </c>
      <c r="E143" s="73">
        <f>IF(B143="","",SUMIFS('Mortgage Calculation'!$F:$F,'Mortgage Calculation'!$J:$J,'Total Cash Flow'!$B143,'Mortgage Calculation'!$K:$K,'Total Cash Flow'!C143))</f>
        <v>-843.75992868791536</v>
      </c>
      <c r="F143" s="66">
        <f t="shared" si="2"/>
        <v>-843.75992868791536</v>
      </c>
    </row>
    <row r="144" spans="2:6" ht="14.25" x14ac:dyDescent="0.2">
      <c r="B144" s="70">
        <f>IF('Mortgage Calculation'!A184="","",MONTH('Mortgage Calculation'!C184))</f>
        <v>2</v>
      </c>
      <c r="C144" s="71">
        <f>IF(B144="","",YEAR('Mortgage Calculation'!C184))</f>
        <v>2032</v>
      </c>
      <c r="D144" s="72">
        <f>IF(B144="","",SUMIFS('Monthly Rental Income'!$G:$G,'Monthly Rental Income'!$K:$K,'Total Cash Flow'!$C144,'Monthly Rental Income'!$J:$J,'Total Cash Flow'!$B144))</f>
        <v>0</v>
      </c>
      <c r="E144" s="73">
        <f>IF(B144="","",SUMIFS('Mortgage Calculation'!$F:$F,'Mortgage Calculation'!$J:$J,'Total Cash Flow'!$B144,'Mortgage Calculation'!$K:$K,'Total Cash Flow'!C144))</f>
        <v>-843.75992868791536</v>
      </c>
      <c r="F144" s="66">
        <f t="shared" si="2"/>
        <v>-843.75992868791536</v>
      </c>
    </row>
    <row r="145" spans="2:6" ht="14.25" x14ac:dyDescent="0.2">
      <c r="B145" s="70">
        <f>IF('Mortgage Calculation'!A185="","",MONTH('Mortgage Calculation'!C185))</f>
        <v>3</v>
      </c>
      <c r="C145" s="71">
        <f>IF(B145="","",YEAR('Mortgage Calculation'!C185))</f>
        <v>2032</v>
      </c>
      <c r="D145" s="72">
        <f>IF(B145="","",SUMIFS('Monthly Rental Income'!$G:$G,'Monthly Rental Income'!$K:$K,'Total Cash Flow'!$C145,'Monthly Rental Income'!$J:$J,'Total Cash Flow'!$B145))</f>
        <v>0</v>
      </c>
      <c r="E145" s="73">
        <f>IF(B145="","",SUMIFS('Mortgage Calculation'!$F:$F,'Mortgage Calculation'!$J:$J,'Total Cash Flow'!$B145,'Mortgage Calculation'!$K:$K,'Total Cash Flow'!C145))</f>
        <v>-843.75992868791536</v>
      </c>
      <c r="F145" s="66">
        <f t="shared" si="2"/>
        <v>-843.75992868791536</v>
      </c>
    </row>
    <row r="146" spans="2:6" ht="14.25" x14ac:dyDescent="0.2">
      <c r="B146" s="70">
        <f>IF('Mortgage Calculation'!A186="","",MONTH('Mortgage Calculation'!C186))</f>
        <v>4</v>
      </c>
      <c r="C146" s="71">
        <f>IF(B146="","",YEAR('Mortgage Calculation'!C186))</f>
        <v>2032</v>
      </c>
      <c r="D146" s="72">
        <f>IF(B146="","",SUMIFS('Monthly Rental Income'!$G:$G,'Monthly Rental Income'!$K:$K,'Total Cash Flow'!$C146,'Monthly Rental Income'!$J:$J,'Total Cash Flow'!$B146))</f>
        <v>0</v>
      </c>
      <c r="E146" s="73">
        <f>IF(B146="","",SUMIFS('Mortgage Calculation'!$F:$F,'Mortgage Calculation'!$J:$J,'Total Cash Flow'!$B146,'Mortgage Calculation'!$K:$K,'Total Cash Flow'!C146))</f>
        <v>-843.75992868791536</v>
      </c>
      <c r="F146" s="66">
        <f t="shared" si="2"/>
        <v>-843.75992868791536</v>
      </c>
    </row>
    <row r="147" spans="2:6" ht="14.25" x14ac:dyDescent="0.2">
      <c r="B147" s="70">
        <f>IF('Mortgage Calculation'!A187="","",MONTH('Mortgage Calculation'!C187))</f>
        <v>5</v>
      </c>
      <c r="C147" s="71">
        <f>IF(B147="","",YEAR('Mortgage Calculation'!C187))</f>
        <v>2032</v>
      </c>
      <c r="D147" s="72">
        <f>IF(B147="","",SUMIFS('Monthly Rental Income'!$G:$G,'Monthly Rental Income'!$K:$K,'Total Cash Flow'!$C147,'Monthly Rental Income'!$J:$J,'Total Cash Flow'!$B147))</f>
        <v>0</v>
      </c>
      <c r="E147" s="73">
        <f>IF(B147="","",SUMIFS('Mortgage Calculation'!$F:$F,'Mortgage Calculation'!$J:$J,'Total Cash Flow'!$B147,'Mortgage Calculation'!$K:$K,'Total Cash Flow'!C147))</f>
        <v>-843.75992868791536</v>
      </c>
      <c r="F147" s="66">
        <f t="shared" si="2"/>
        <v>-843.75992868791536</v>
      </c>
    </row>
    <row r="148" spans="2:6" ht="14.25" x14ac:dyDescent="0.2">
      <c r="B148" s="70">
        <f>IF('Mortgage Calculation'!A188="","",MONTH('Mortgage Calculation'!C188))</f>
        <v>6</v>
      </c>
      <c r="C148" s="71">
        <f>IF(B148="","",YEAR('Mortgage Calculation'!C188))</f>
        <v>2032</v>
      </c>
      <c r="D148" s="72">
        <f>IF(B148="","",SUMIFS('Monthly Rental Income'!$G:$G,'Monthly Rental Income'!$K:$K,'Total Cash Flow'!$C148,'Monthly Rental Income'!$J:$J,'Total Cash Flow'!$B148))</f>
        <v>0</v>
      </c>
      <c r="E148" s="73">
        <f>IF(B148="","",SUMIFS('Mortgage Calculation'!$F:$F,'Mortgage Calculation'!$J:$J,'Total Cash Flow'!$B148,'Mortgage Calculation'!$K:$K,'Total Cash Flow'!C148))</f>
        <v>-843.75992868791536</v>
      </c>
      <c r="F148" s="66">
        <f t="shared" si="2"/>
        <v>-843.75992868791536</v>
      </c>
    </row>
    <row r="149" spans="2:6" ht="14.25" x14ac:dyDescent="0.2">
      <c r="B149" s="70">
        <f>IF('Mortgage Calculation'!A189="","",MONTH('Mortgage Calculation'!C189))</f>
        <v>7</v>
      </c>
      <c r="C149" s="71">
        <f>IF(B149="","",YEAR('Mortgage Calculation'!C189))</f>
        <v>2032</v>
      </c>
      <c r="D149" s="72">
        <f>IF(B149="","",SUMIFS('Monthly Rental Income'!$G:$G,'Monthly Rental Income'!$K:$K,'Total Cash Flow'!$C149,'Monthly Rental Income'!$J:$J,'Total Cash Flow'!$B149))</f>
        <v>0</v>
      </c>
      <c r="E149" s="73">
        <f>IF(B149="","",SUMIFS('Mortgage Calculation'!$F:$F,'Mortgage Calculation'!$J:$J,'Total Cash Flow'!$B149,'Mortgage Calculation'!$K:$K,'Total Cash Flow'!C149))</f>
        <v>-843.75992868791536</v>
      </c>
      <c r="F149" s="66">
        <f t="shared" si="2"/>
        <v>-843.75992868791536</v>
      </c>
    </row>
    <row r="150" spans="2:6" ht="14.25" x14ac:dyDescent="0.2">
      <c r="B150" s="70">
        <f>IF('Mortgage Calculation'!A190="","",MONTH('Mortgage Calculation'!C190))</f>
        <v>8</v>
      </c>
      <c r="C150" s="71">
        <f>IF(B150="","",YEAR('Mortgage Calculation'!C190))</f>
        <v>2032</v>
      </c>
      <c r="D150" s="72">
        <f>IF(B150="","",SUMIFS('Monthly Rental Income'!$G:$G,'Monthly Rental Income'!$K:$K,'Total Cash Flow'!$C150,'Monthly Rental Income'!$J:$J,'Total Cash Flow'!$B150))</f>
        <v>0</v>
      </c>
      <c r="E150" s="73">
        <f>IF(B150="","",SUMIFS('Mortgage Calculation'!$F:$F,'Mortgage Calculation'!$J:$J,'Total Cash Flow'!$B150,'Mortgage Calculation'!$K:$K,'Total Cash Flow'!C150))</f>
        <v>-843.75992868791536</v>
      </c>
      <c r="F150" s="66">
        <f t="shared" si="2"/>
        <v>-843.75992868791536</v>
      </c>
    </row>
    <row r="151" spans="2:6" ht="14.25" x14ac:dyDescent="0.2">
      <c r="B151" s="70">
        <f>IF('Mortgage Calculation'!A191="","",MONTH('Mortgage Calculation'!C191))</f>
        <v>9</v>
      </c>
      <c r="C151" s="71">
        <f>IF(B151="","",YEAR('Mortgage Calculation'!C191))</f>
        <v>2032</v>
      </c>
      <c r="D151" s="72">
        <f>IF(B151="","",SUMIFS('Monthly Rental Income'!$G:$G,'Monthly Rental Income'!$K:$K,'Total Cash Flow'!$C151,'Monthly Rental Income'!$J:$J,'Total Cash Flow'!$B151))</f>
        <v>0</v>
      </c>
      <c r="E151" s="73">
        <f>IF(B151="","",SUMIFS('Mortgage Calculation'!$F:$F,'Mortgage Calculation'!$J:$J,'Total Cash Flow'!$B151,'Mortgage Calculation'!$K:$K,'Total Cash Flow'!C151))</f>
        <v>-843.75992868791536</v>
      </c>
      <c r="F151" s="66">
        <f t="shared" si="2"/>
        <v>-843.75992868791536</v>
      </c>
    </row>
    <row r="152" spans="2:6" ht="14.25" x14ac:dyDescent="0.2">
      <c r="B152" s="70">
        <f>IF('Mortgage Calculation'!A192="","",MONTH('Mortgage Calculation'!C192))</f>
        <v>10</v>
      </c>
      <c r="C152" s="71">
        <f>IF(B152="","",YEAR('Mortgage Calculation'!C192))</f>
        <v>2032</v>
      </c>
      <c r="D152" s="72">
        <f>IF(B152="","",SUMIFS('Monthly Rental Income'!$G:$G,'Monthly Rental Income'!$K:$K,'Total Cash Flow'!$C152,'Monthly Rental Income'!$J:$J,'Total Cash Flow'!$B152))</f>
        <v>0</v>
      </c>
      <c r="E152" s="73">
        <f>IF(B152="","",SUMIFS('Mortgage Calculation'!$F:$F,'Mortgage Calculation'!$J:$J,'Total Cash Flow'!$B152,'Mortgage Calculation'!$K:$K,'Total Cash Flow'!C152))</f>
        <v>-843.75992868791536</v>
      </c>
      <c r="F152" s="66">
        <f t="shared" si="2"/>
        <v>-843.75992868791536</v>
      </c>
    </row>
    <row r="153" spans="2:6" ht="14.25" x14ac:dyDescent="0.2">
      <c r="B153" s="70">
        <f>IF('Mortgage Calculation'!A193="","",MONTH('Mortgage Calculation'!C193))</f>
        <v>11</v>
      </c>
      <c r="C153" s="71">
        <f>IF(B153="","",YEAR('Mortgage Calculation'!C193))</f>
        <v>2032</v>
      </c>
      <c r="D153" s="72">
        <f>IF(B153="","",SUMIFS('Monthly Rental Income'!$G:$G,'Monthly Rental Income'!$K:$K,'Total Cash Flow'!$C153,'Monthly Rental Income'!$J:$J,'Total Cash Flow'!$B153))</f>
        <v>0</v>
      </c>
      <c r="E153" s="73">
        <f>IF(B153="","",SUMIFS('Mortgage Calculation'!$F:$F,'Mortgage Calculation'!$J:$J,'Total Cash Flow'!$B153,'Mortgage Calculation'!$K:$K,'Total Cash Flow'!C153))</f>
        <v>-843.75992868791536</v>
      </c>
      <c r="F153" s="66">
        <f t="shared" si="2"/>
        <v>-843.75992868791536</v>
      </c>
    </row>
    <row r="154" spans="2:6" ht="14.25" x14ac:dyDescent="0.2">
      <c r="B154" s="70">
        <f>IF('Mortgage Calculation'!A194="","",MONTH('Mortgage Calculation'!C194))</f>
        <v>12</v>
      </c>
      <c r="C154" s="71">
        <f>IF(B154="","",YEAR('Mortgage Calculation'!C194))</f>
        <v>2032</v>
      </c>
      <c r="D154" s="72">
        <f>IF(B154="","",SUMIFS('Monthly Rental Income'!$G:$G,'Monthly Rental Income'!$K:$K,'Total Cash Flow'!$C154,'Monthly Rental Income'!$J:$J,'Total Cash Flow'!$B154))</f>
        <v>0</v>
      </c>
      <c r="E154" s="73">
        <f>IF(B154="","",SUMIFS('Mortgage Calculation'!$F:$F,'Mortgage Calculation'!$J:$J,'Total Cash Flow'!$B154,'Mortgage Calculation'!$K:$K,'Total Cash Flow'!C154))</f>
        <v>-843.75992868791536</v>
      </c>
      <c r="F154" s="66">
        <f t="shared" si="2"/>
        <v>-843.75992868791536</v>
      </c>
    </row>
    <row r="155" spans="2:6" ht="14.25" x14ac:dyDescent="0.2">
      <c r="B155" s="70">
        <f>IF('Mortgage Calculation'!A195="","",MONTH('Mortgage Calculation'!C195))</f>
        <v>1</v>
      </c>
      <c r="C155" s="71">
        <f>IF(B155="","",YEAR('Mortgage Calculation'!C195))</f>
        <v>2033</v>
      </c>
      <c r="D155" s="72">
        <f>IF(B155="","",SUMIFS('Monthly Rental Income'!$G:$G,'Monthly Rental Income'!$K:$K,'Total Cash Flow'!$C155,'Monthly Rental Income'!$J:$J,'Total Cash Flow'!$B155))</f>
        <v>0</v>
      </c>
      <c r="E155" s="73">
        <f>IF(B155="","",SUMIFS('Mortgage Calculation'!$F:$F,'Mortgage Calculation'!$J:$J,'Total Cash Flow'!$B155,'Mortgage Calculation'!$K:$K,'Total Cash Flow'!C155))</f>
        <v>-843.75992868791536</v>
      </c>
      <c r="F155" s="66">
        <f t="shared" si="2"/>
        <v>-843.75992868791536</v>
      </c>
    </row>
    <row r="156" spans="2:6" ht="14.25" x14ac:dyDescent="0.2">
      <c r="B156" s="70">
        <f>IF('Mortgage Calculation'!A196="","",MONTH('Mortgage Calculation'!C196))</f>
        <v>2</v>
      </c>
      <c r="C156" s="71">
        <f>IF(B156="","",YEAR('Mortgage Calculation'!C196))</f>
        <v>2033</v>
      </c>
      <c r="D156" s="72">
        <f>IF(B156="","",SUMIFS('Monthly Rental Income'!$G:$G,'Monthly Rental Income'!$K:$K,'Total Cash Flow'!$C156,'Monthly Rental Income'!$J:$J,'Total Cash Flow'!$B156))</f>
        <v>0</v>
      </c>
      <c r="E156" s="73">
        <f>IF(B156="","",SUMIFS('Mortgage Calculation'!$F:$F,'Mortgage Calculation'!$J:$J,'Total Cash Flow'!$B156,'Mortgage Calculation'!$K:$K,'Total Cash Flow'!C156))</f>
        <v>-843.75992868791536</v>
      </c>
      <c r="F156" s="66">
        <f t="shared" si="2"/>
        <v>-843.75992868791536</v>
      </c>
    </row>
    <row r="157" spans="2:6" ht="14.25" x14ac:dyDescent="0.2">
      <c r="B157" s="70">
        <f>IF('Mortgage Calculation'!A197="","",MONTH('Mortgage Calculation'!C197))</f>
        <v>3</v>
      </c>
      <c r="C157" s="71">
        <f>IF(B157="","",YEAR('Mortgage Calculation'!C197))</f>
        <v>2033</v>
      </c>
      <c r="D157" s="72">
        <f>IF(B157="","",SUMIFS('Monthly Rental Income'!$G:$G,'Monthly Rental Income'!$K:$K,'Total Cash Flow'!$C157,'Monthly Rental Income'!$J:$J,'Total Cash Flow'!$B157))</f>
        <v>0</v>
      </c>
      <c r="E157" s="73">
        <f>IF(B157="","",SUMIFS('Mortgage Calculation'!$F:$F,'Mortgage Calculation'!$J:$J,'Total Cash Flow'!$B157,'Mortgage Calculation'!$K:$K,'Total Cash Flow'!C157))</f>
        <v>-843.75992868791536</v>
      </c>
      <c r="F157" s="66">
        <f t="shared" si="2"/>
        <v>-843.75992868791536</v>
      </c>
    </row>
    <row r="158" spans="2:6" ht="14.25" x14ac:dyDescent="0.2">
      <c r="B158" s="70">
        <f>IF('Mortgage Calculation'!A198="","",MONTH('Mortgage Calculation'!C198))</f>
        <v>4</v>
      </c>
      <c r="C158" s="71">
        <f>IF(B158="","",YEAR('Mortgage Calculation'!C198))</f>
        <v>2033</v>
      </c>
      <c r="D158" s="72">
        <f>IF(B158="","",SUMIFS('Monthly Rental Income'!$G:$G,'Monthly Rental Income'!$K:$K,'Total Cash Flow'!$C158,'Monthly Rental Income'!$J:$J,'Total Cash Flow'!$B158))</f>
        <v>0</v>
      </c>
      <c r="E158" s="73">
        <f>IF(B158="","",SUMIFS('Mortgage Calculation'!$F:$F,'Mortgage Calculation'!$J:$J,'Total Cash Flow'!$B158,'Mortgage Calculation'!$K:$K,'Total Cash Flow'!C158))</f>
        <v>-843.75992868791536</v>
      </c>
      <c r="F158" s="66">
        <f t="shared" si="2"/>
        <v>-843.75992868791536</v>
      </c>
    </row>
    <row r="159" spans="2:6" ht="14.25" x14ac:dyDescent="0.2">
      <c r="B159" s="70">
        <f>IF('Mortgage Calculation'!A199="","",MONTH('Mortgage Calculation'!C199))</f>
        <v>5</v>
      </c>
      <c r="C159" s="71">
        <f>IF(B159="","",YEAR('Mortgage Calculation'!C199))</f>
        <v>2033</v>
      </c>
      <c r="D159" s="72">
        <f>IF(B159="","",SUMIFS('Monthly Rental Income'!$G:$G,'Monthly Rental Income'!$K:$K,'Total Cash Flow'!$C159,'Monthly Rental Income'!$J:$J,'Total Cash Flow'!$B159))</f>
        <v>0</v>
      </c>
      <c r="E159" s="73">
        <f>IF(B159="","",SUMIFS('Mortgage Calculation'!$F:$F,'Mortgage Calculation'!$J:$J,'Total Cash Flow'!$B159,'Mortgage Calculation'!$K:$K,'Total Cash Flow'!C159))</f>
        <v>-843.75992868791536</v>
      </c>
      <c r="F159" s="66">
        <f t="shared" si="2"/>
        <v>-843.75992868791536</v>
      </c>
    </row>
    <row r="160" spans="2:6" ht="14.25" x14ac:dyDescent="0.2">
      <c r="B160" s="70">
        <f>IF('Mortgage Calculation'!A200="","",MONTH('Mortgage Calculation'!C200))</f>
        <v>6</v>
      </c>
      <c r="C160" s="71">
        <f>IF(B160="","",YEAR('Mortgage Calculation'!C200))</f>
        <v>2033</v>
      </c>
      <c r="D160" s="72">
        <f>IF(B160="","",SUMIFS('Monthly Rental Income'!$G:$G,'Monthly Rental Income'!$K:$K,'Total Cash Flow'!$C160,'Monthly Rental Income'!$J:$J,'Total Cash Flow'!$B160))</f>
        <v>0</v>
      </c>
      <c r="E160" s="73">
        <f>IF(B160="","",SUMIFS('Mortgage Calculation'!$F:$F,'Mortgage Calculation'!$J:$J,'Total Cash Flow'!$B160,'Mortgage Calculation'!$K:$K,'Total Cash Flow'!C160))</f>
        <v>-843.75992868791536</v>
      </c>
      <c r="F160" s="66">
        <f t="shared" si="2"/>
        <v>-843.75992868791536</v>
      </c>
    </row>
    <row r="161" spans="2:6" ht="14.25" x14ac:dyDescent="0.2">
      <c r="B161" s="70">
        <f>IF('Mortgage Calculation'!A201="","",MONTH('Mortgage Calculation'!C201))</f>
        <v>7</v>
      </c>
      <c r="C161" s="71">
        <f>IF(B161="","",YEAR('Mortgage Calculation'!C201))</f>
        <v>2033</v>
      </c>
      <c r="D161" s="72">
        <f>IF(B161="","",SUMIFS('Monthly Rental Income'!$G:$G,'Monthly Rental Income'!$K:$K,'Total Cash Flow'!$C161,'Monthly Rental Income'!$J:$J,'Total Cash Flow'!$B161))</f>
        <v>0</v>
      </c>
      <c r="E161" s="73">
        <f>IF(B161="","",SUMIFS('Mortgage Calculation'!$F:$F,'Mortgage Calculation'!$J:$J,'Total Cash Flow'!$B161,'Mortgage Calculation'!$K:$K,'Total Cash Flow'!C161))</f>
        <v>-843.75992868791536</v>
      </c>
      <c r="F161" s="66">
        <f t="shared" si="2"/>
        <v>-843.75992868791536</v>
      </c>
    </row>
    <row r="162" spans="2:6" ht="14.25" x14ac:dyDescent="0.2">
      <c r="B162" s="70">
        <f>IF('Mortgage Calculation'!A202="","",MONTH('Mortgage Calculation'!C202))</f>
        <v>8</v>
      </c>
      <c r="C162" s="71">
        <f>IF(B162="","",YEAR('Mortgage Calculation'!C202))</f>
        <v>2033</v>
      </c>
      <c r="D162" s="72">
        <f>IF(B162="","",SUMIFS('Monthly Rental Income'!$G:$G,'Monthly Rental Income'!$K:$K,'Total Cash Flow'!$C162,'Monthly Rental Income'!$J:$J,'Total Cash Flow'!$B162))</f>
        <v>0</v>
      </c>
      <c r="E162" s="73">
        <f>IF(B162="","",SUMIFS('Mortgage Calculation'!$F:$F,'Mortgage Calculation'!$J:$J,'Total Cash Flow'!$B162,'Mortgage Calculation'!$K:$K,'Total Cash Flow'!C162))</f>
        <v>-843.75992868791536</v>
      </c>
      <c r="F162" s="66">
        <f t="shared" si="2"/>
        <v>-843.75992868791536</v>
      </c>
    </row>
    <row r="163" spans="2:6" ht="14.25" x14ac:dyDescent="0.2">
      <c r="B163" s="70">
        <f>IF('Mortgage Calculation'!A203="","",MONTH('Mortgage Calculation'!C203))</f>
        <v>9</v>
      </c>
      <c r="C163" s="71">
        <f>IF(B163="","",YEAR('Mortgage Calculation'!C203))</f>
        <v>2033</v>
      </c>
      <c r="D163" s="72">
        <f>IF(B163="","",SUMIFS('Monthly Rental Income'!$G:$G,'Monthly Rental Income'!$K:$K,'Total Cash Flow'!$C163,'Monthly Rental Income'!$J:$J,'Total Cash Flow'!$B163))</f>
        <v>0</v>
      </c>
      <c r="E163" s="73">
        <f>IF(B163="","",SUMIFS('Mortgage Calculation'!$F:$F,'Mortgage Calculation'!$J:$J,'Total Cash Flow'!$B163,'Mortgage Calculation'!$K:$K,'Total Cash Flow'!C163))</f>
        <v>-843.75992868791536</v>
      </c>
      <c r="F163" s="66">
        <f t="shared" si="2"/>
        <v>-843.75992868791536</v>
      </c>
    </row>
    <row r="164" spans="2:6" ht="14.25" x14ac:dyDescent="0.2">
      <c r="B164" s="70">
        <f>IF('Mortgage Calculation'!A204="","",MONTH('Mortgage Calculation'!C204))</f>
        <v>10</v>
      </c>
      <c r="C164" s="71">
        <f>IF(B164="","",YEAR('Mortgage Calculation'!C204))</f>
        <v>2033</v>
      </c>
      <c r="D164" s="72">
        <f>IF(B164="","",SUMIFS('Monthly Rental Income'!$G:$G,'Monthly Rental Income'!$K:$K,'Total Cash Flow'!$C164,'Monthly Rental Income'!$J:$J,'Total Cash Flow'!$B164))</f>
        <v>0</v>
      </c>
      <c r="E164" s="73">
        <f>IF(B164="","",SUMIFS('Mortgage Calculation'!$F:$F,'Mortgage Calculation'!$J:$J,'Total Cash Flow'!$B164,'Mortgage Calculation'!$K:$K,'Total Cash Flow'!C164))</f>
        <v>-843.75992868791536</v>
      </c>
      <c r="F164" s="66">
        <f t="shared" si="2"/>
        <v>-843.75992868791536</v>
      </c>
    </row>
    <row r="165" spans="2:6" ht="14.25" x14ac:dyDescent="0.2">
      <c r="B165" s="70">
        <f>IF('Mortgage Calculation'!A205="","",MONTH('Mortgage Calculation'!C205))</f>
        <v>11</v>
      </c>
      <c r="C165" s="71">
        <f>IF(B165="","",YEAR('Mortgage Calculation'!C205))</f>
        <v>2033</v>
      </c>
      <c r="D165" s="72">
        <f>IF(B165="","",SUMIFS('Monthly Rental Income'!$G:$G,'Monthly Rental Income'!$K:$K,'Total Cash Flow'!$C165,'Monthly Rental Income'!$J:$J,'Total Cash Flow'!$B165))</f>
        <v>0</v>
      </c>
      <c r="E165" s="73">
        <f>IF(B165="","",SUMIFS('Mortgage Calculation'!$F:$F,'Mortgage Calculation'!$J:$J,'Total Cash Flow'!$B165,'Mortgage Calculation'!$K:$K,'Total Cash Flow'!C165))</f>
        <v>-843.75992868791536</v>
      </c>
      <c r="F165" s="66">
        <f t="shared" si="2"/>
        <v>-843.75992868791536</v>
      </c>
    </row>
    <row r="166" spans="2:6" ht="14.25" x14ac:dyDescent="0.2">
      <c r="B166" s="70">
        <f>IF('Mortgage Calculation'!A206="","",MONTH('Mortgage Calculation'!C206))</f>
        <v>12</v>
      </c>
      <c r="C166" s="71">
        <f>IF(B166="","",YEAR('Mortgage Calculation'!C206))</f>
        <v>2033</v>
      </c>
      <c r="D166" s="72">
        <f>IF(B166="","",SUMIFS('Monthly Rental Income'!$G:$G,'Monthly Rental Income'!$K:$K,'Total Cash Flow'!$C166,'Monthly Rental Income'!$J:$J,'Total Cash Flow'!$B166))</f>
        <v>0</v>
      </c>
      <c r="E166" s="73">
        <f>IF(B166="","",SUMIFS('Mortgage Calculation'!$F:$F,'Mortgage Calculation'!$J:$J,'Total Cash Flow'!$B166,'Mortgage Calculation'!$K:$K,'Total Cash Flow'!C166))</f>
        <v>-843.75992868791536</v>
      </c>
      <c r="F166" s="66">
        <f t="shared" si="2"/>
        <v>-843.75992868791536</v>
      </c>
    </row>
    <row r="167" spans="2:6" ht="14.25" x14ac:dyDescent="0.2">
      <c r="B167" s="70">
        <f>IF('Mortgage Calculation'!A207="","",MONTH('Mortgage Calculation'!C207))</f>
        <v>1</v>
      </c>
      <c r="C167" s="71">
        <f>IF(B167="","",YEAR('Mortgage Calculation'!C207))</f>
        <v>2034</v>
      </c>
      <c r="D167" s="72">
        <f>IF(B167="","",SUMIFS('Monthly Rental Income'!$G:$G,'Monthly Rental Income'!$K:$K,'Total Cash Flow'!$C167,'Monthly Rental Income'!$J:$J,'Total Cash Flow'!$B167))</f>
        <v>0</v>
      </c>
      <c r="E167" s="73">
        <f>IF(B167="","",SUMIFS('Mortgage Calculation'!$F:$F,'Mortgage Calculation'!$J:$J,'Total Cash Flow'!$B167,'Mortgage Calculation'!$K:$K,'Total Cash Flow'!C167))</f>
        <v>-843.75992868791536</v>
      </c>
      <c r="F167" s="66">
        <f t="shared" si="2"/>
        <v>-843.75992868791536</v>
      </c>
    </row>
    <row r="168" spans="2:6" ht="14.25" x14ac:dyDescent="0.2">
      <c r="B168" s="70">
        <f>IF('Mortgage Calculation'!A208="","",MONTH('Mortgage Calculation'!C208))</f>
        <v>2</v>
      </c>
      <c r="C168" s="71">
        <f>IF(B168="","",YEAR('Mortgage Calculation'!C208))</f>
        <v>2034</v>
      </c>
      <c r="D168" s="72">
        <f>IF(B168="","",SUMIFS('Monthly Rental Income'!$G:$G,'Monthly Rental Income'!$K:$K,'Total Cash Flow'!$C168,'Monthly Rental Income'!$J:$J,'Total Cash Flow'!$B168))</f>
        <v>0</v>
      </c>
      <c r="E168" s="73">
        <f>IF(B168="","",SUMIFS('Mortgage Calculation'!$F:$F,'Mortgage Calculation'!$J:$J,'Total Cash Flow'!$B168,'Mortgage Calculation'!$K:$K,'Total Cash Flow'!C168))</f>
        <v>-843.75992868791536</v>
      </c>
      <c r="F168" s="66">
        <f t="shared" si="2"/>
        <v>-843.75992868791536</v>
      </c>
    </row>
    <row r="169" spans="2:6" ht="14.25" x14ac:dyDescent="0.2">
      <c r="B169" s="70">
        <f>IF('Mortgage Calculation'!A209="","",MONTH('Mortgage Calculation'!C209))</f>
        <v>3</v>
      </c>
      <c r="C169" s="71">
        <f>IF(B169="","",YEAR('Mortgage Calculation'!C209))</f>
        <v>2034</v>
      </c>
      <c r="D169" s="72">
        <f>IF(B169="","",SUMIFS('Monthly Rental Income'!$G:$G,'Monthly Rental Income'!$K:$K,'Total Cash Flow'!$C169,'Monthly Rental Income'!$J:$J,'Total Cash Flow'!$B169))</f>
        <v>0</v>
      </c>
      <c r="E169" s="73">
        <f>IF(B169="","",SUMIFS('Mortgage Calculation'!$F:$F,'Mortgage Calculation'!$J:$J,'Total Cash Flow'!$B169,'Mortgage Calculation'!$K:$K,'Total Cash Flow'!C169))</f>
        <v>-843.75992868791536</v>
      </c>
      <c r="F169" s="66">
        <f t="shared" si="2"/>
        <v>-843.75992868791536</v>
      </c>
    </row>
    <row r="170" spans="2:6" ht="14.25" x14ac:dyDescent="0.2">
      <c r="B170" s="70">
        <f>IF('Mortgage Calculation'!A210="","",MONTH('Mortgage Calculation'!C210))</f>
        <v>4</v>
      </c>
      <c r="C170" s="71">
        <f>IF(B170="","",YEAR('Mortgage Calculation'!C210))</f>
        <v>2034</v>
      </c>
      <c r="D170" s="72">
        <f>IF(B170="","",SUMIFS('Monthly Rental Income'!$G:$G,'Monthly Rental Income'!$K:$K,'Total Cash Flow'!$C170,'Monthly Rental Income'!$J:$J,'Total Cash Flow'!$B170))</f>
        <v>0</v>
      </c>
      <c r="E170" s="73">
        <f>IF(B170="","",SUMIFS('Mortgage Calculation'!$F:$F,'Mortgage Calculation'!$J:$J,'Total Cash Flow'!$B170,'Mortgage Calculation'!$K:$K,'Total Cash Flow'!C170))</f>
        <v>-843.75992868791536</v>
      </c>
      <c r="F170" s="66">
        <f t="shared" si="2"/>
        <v>-843.75992868791536</v>
      </c>
    </row>
    <row r="171" spans="2:6" ht="14.25" x14ac:dyDescent="0.2">
      <c r="B171" s="70">
        <f>IF('Mortgage Calculation'!A211="","",MONTH('Mortgage Calculation'!C211))</f>
        <v>5</v>
      </c>
      <c r="C171" s="71">
        <f>IF(B171="","",YEAR('Mortgage Calculation'!C211))</f>
        <v>2034</v>
      </c>
      <c r="D171" s="72">
        <f>IF(B171="","",SUMIFS('Monthly Rental Income'!$G:$G,'Monthly Rental Income'!$K:$K,'Total Cash Flow'!$C171,'Monthly Rental Income'!$J:$J,'Total Cash Flow'!$B171))</f>
        <v>0</v>
      </c>
      <c r="E171" s="73">
        <f>IF(B171="","",SUMIFS('Mortgage Calculation'!$F:$F,'Mortgage Calculation'!$J:$J,'Total Cash Flow'!$B171,'Mortgage Calculation'!$K:$K,'Total Cash Flow'!C171))</f>
        <v>-843.75992868791536</v>
      </c>
      <c r="F171" s="66">
        <f t="shared" si="2"/>
        <v>-843.75992868791536</v>
      </c>
    </row>
    <row r="172" spans="2:6" ht="14.25" x14ac:dyDescent="0.2">
      <c r="B172" s="70">
        <f>IF('Mortgage Calculation'!A212="","",MONTH('Mortgage Calculation'!C212))</f>
        <v>6</v>
      </c>
      <c r="C172" s="71">
        <f>IF(B172="","",YEAR('Mortgage Calculation'!C212))</f>
        <v>2034</v>
      </c>
      <c r="D172" s="72">
        <f>IF(B172="","",SUMIFS('Monthly Rental Income'!$G:$G,'Monthly Rental Income'!$K:$K,'Total Cash Flow'!$C172,'Monthly Rental Income'!$J:$J,'Total Cash Flow'!$B172))</f>
        <v>0</v>
      </c>
      <c r="E172" s="73">
        <f>IF(B172="","",SUMIFS('Mortgage Calculation'!$F:$F,'Mortgage Calculation'!$J:$J,'Total Cash Flow'!$B172,'Mortgage Calculation'!$K:$K,'Total Cash Flow'!C172))</f>
        <v>-843.75992868791536</v>
      </c>
      <c r="F172" s="66">
        <f t="shared" si="2"/>
        <v>-843.75992868791536</v>
      </c>
    </row>
    <row r="173" spans="2:6" ht="14.25" x14ac:dyDescent="0.2">
      <c r="B173" s="70">
        <f>IF('Mortgage Calculation'!A213="","",MONTH('Mortgage Calculation'!C213))</f>
        <v>7</v>
      </c>
      <c r="C173" s="71">
        <f>IF(B173="","",YEAR('Mortgage Calculation'!C213))</f>
        <v>2034</v>
      </c>
      <c r="D173" s="72">
        <f>IF(B173="","",SUMIFS('Monthly Rental Income'!$G:$G,'Monthly Rental Income'!$K:$K,'Total Cash Flow'!$C173,'Monthly Rental Income'!$J:$J,'Total Cash Flow'!$B173))</f>
        <v>0</v>
      </c>
      <c r="E173" s="73">
        <f>IF(B173="","",SUMIFS('Mortgage Calculation'!$F:$F,'Mortgage Calculation'!$J:$J,'Total Cash Flow'!$B173,'Mortgage Calculation'!$K:$K,'Total Cash Flow'!C173))</f>
        <v>-843.75992868791536</v>
      </c>
      <c r="F173" s="66">
        <f t="shared" si="2"/>
        <v>-843.75992868791536</v>
      </c>
    </row>
    <row r="174" spans="2:6" ht="14.25" x14ac:dyDescent="0.2">
      <c r="B174" s="70">
        <f>IF('Mortgage Calculation'!A214="","",MONTH('Mortgage Calculation'!C214))</f>
        <v>8</v>
      </c>
      <c r="C174" s="71">
        <f>IF(B174="","",YEAR('Mortgage Calculation'!C214))</f>
        <v>2034</v>
      </c>
      <c r="D174" s="72">
        <f>IF(B174="","",SUMIFS('Monthly Rental Income'!$G:$G,'Monthly Rental Income'!$K:$K,'Total Cash Flow'!$C174,'Monthly Rental Income'!$J:$J,'Total Cash Flow'!$B174))</f>
        <v>0</v>
      </c>
      <c r="E174" s="73">
        <f>IF(B174="","",SUMIFS('Mortgage Calculation'!$F:$F,'Mortgage Calculation'!$J:$J,'Total Cash Flow'!$B174,'Mortgage Calculation'!$K:$K,'Total Cash Flow'!C174))</f>
        <v>-843.75992868791536</v>
      </c>
      <c r="F174" s="66">
        <f t="shared" si="2"/>
        <v>-843.75992868791536</v>
      </c>
    </row>
    <row r="175" spans="2:6" ht="14.25" x14ac:dyDescent="0.2">
      <c r="B175" s="70">
        <f>IF('Mortgage Calculation'!A215="","",MONTH('Mortgage Calculation'!C215))</f>
        <v>9</v>
      </c>
      <c r="C175" s="71">
        <f>IF(B175="","",YEAR('Mortgage Calculation'!C215))</f>
        <v>2034</v>
      </c>
      <c r="D175" s="72">
        <f>IF(B175="","",SUMIFS('Monthly Rental Income'!$G:$G,'Monthly Rental Income'!$K:$K,'Total Cash Flow'!$C175,'Monthly Rental Income'!$J:$J,'Total Cash Flow'!$B175))</f>
        <v>0</v>
      </c>
      <c r="E175" s="73">
        <f>IF(B175="","",SUMIFS('Mortgage Calculation'!$F:$F,'Mortgage Calculation'!$J:$J,'Total Cash Flow'!$B175,'Mortgage Calculation'!$K:$K,'Total Cash Flow'!C175))</f>
        <v>-843.75992868791536</v>
      </c>
      <c r="F175" s="66">
        <f t="shared" si="2"/>
        <v>-843.75992868791536</v>
      </c>
    </row>
    <row r="176" spans="2:6" ht="14.25" x14ac:dyDescent="0.2">
      <c r="B176" s="70">
        <f>IF('Mortgage Calculation'!A216="","",MONTH('Mortgage Calculation'!C216))</f>
        <v>10</v>
      </c>
      <c r="C176" s="71">
        <f>IF(B176="","",YEAR('Mortgage Calculation'!C216))</f>
        <v>2034</v>
      </c>
      <c r="D176" s="72">
        <f>IF(B176="","",SUMIFS('Monthly Rental Income'!$G:$G,'Monthly Rental Income'!$K:$K,'Total Cash Flow'!$C176,'Monthly Rental Income'!$J:$J,'Total Cash Flow'!$B176))</f>
        <v>0</v>
      </c>
      <c r="E176" s="73">
        <f>IF(B176="","",SUMIFS('Mortgage Calculation'!$F:$F,'Mortgage Calculation'!$J:$J,'Total Cash Flow'!$B176,'Mortgage Calculation'!$K:$K,'Total Cash Flow'!C176))</f>
        <v>-843.75992868791536</v>
      </c>
      <c r="F176" s="66">
        <f t="shared" si="2"/>
        <v>-843.75992868791536</v>
      </c>
    </row>
    <row r="177" spans="2:6" ht="14.25" x14ac:dyDescent="0.2">
      <c r="B177" s="70">
        <f>IF('Mortgage Calculation'!A217="","",MONTH('Mortgage Calculation'!C217))</f>
        <v>11</v>
      </c>
      <c r="C177" s="71">
        <f>IF(B177="","",YEAR('Mortgage Calculation'!C217))</f>
        <v>2034</v>
      </c>
      <c r="D177" s="72">
        <f>IF(B177="","",SUMIFS('Monthly Rental Income'!$G:$G,'Monthly Rental Income'!$K:$K,'Total Cash Flow'!$C177,'Monthly Rental Income'!$J:$J,'Total Cash Flow'!$B177))</f>
        <v>0</v>
      </c>
      <c r="E177" s="73">
        <f>IF(B177="","",SUMIFS('Mortgage Calculation'!$F:$F,'Mortgage Calculation'!$J:$J,'Total Cash Flow'!$B177,'Mortgage Calculation'!$K:$K,'Total Cash Flow'!C177))</f>
        <v>-843.75992868791536</v>
      </c>
      <c r="F177" s="66">
        <f t="shared" si="2"/>
        <v>-843.75992868791536</v>
      </c>
    </row>
    <row r="178" spans="2:6" ht="14.25" x14ac:dyDescent="0.2">
      <c r="B178" s="70">
        <f>IF('Mortgage Calculation'!A218="","",MONTH('Mortgage Calculation'!C218))</f>
        <v>12</v>
      </c>
      <c r="C178" s="71">
        <f>IF(B178="","",YEAR('Mortgage Calculation'!C218))</f>
        <v>2034</v>
      </c>
      <c r="D178" s="72">
        <f>IF(B178="","",SUMIFS('Monthly Rental Income'!$G:$G,'Monthly Rental Income'!$K:$K,'Total Cash Flow'!$C178,'Monthly Rental Income'!$J:$J,'Total Cash Flow'!$B178))</f>
        <v>0</v>
      </c>
      <c r="E178" s="73">
        <f>IF(B178="","",SUMIFS('Mortgage Calculation'!$F:$F,'Mortgage Calculation'!$J:$J,'Total Cash Flow'!$B178,'Mortgage Calculation'!$K:$K,'Total Cash Flow'!C178))</f>
        <v>-843.75992868791536</v>
      </c>
      <c r="F178" s="66">
        <f t="shared" si="2"/>
        <v>-843.75992868791536</v>
      </c>
    </row>
    <row r="179" spans="2:6" ht="14.25" x14ac:dyDescent="0.2">
      <c r="B179" s="70">
        <f>IF('Mortgage Calculation'!A219="","",MONTH('Mortgage Calculation'!C219))</f>
        <v>1</v>
      </c>
      <c r="C179" s="71">
        <f>IF(B179="","",YEAR('Mortgage Calculation'!C219))</f>
        <v>2035</v>
      </c>
      <c r="D179" s="72">
        <f>IF(B179="","",SUMIFS('Monthly Rental Income'!$G:$G,'Monthly Rental Income'!$K:$K,'Total Cash Flow'!$C179,'Monthly Rental Income'!$J:$J,'Total Cash Flow'!$B179))</f>
        <v>0</v>
      </c>
      <c r="E179" s="73">
        <f>IF(B179="","",SUMIFS('Mortgage Calculation'!$F:$F,'Mortgage Calculation'!$J:$J,'Total Cash Flow'!$B179,'Mortgage Calculation'!$K:$K,'Total Cash Flow'!C179))</f>
        <v>-843.75992868791536</v>
      </c>
      <c r="F179" s="66">
        <f t="shared" si="2"/>
        <v>-843.75992868791536</v>
      </c>
    </row>
    <row r="180" spans="2:6" ht="14.25" x14ac:dyDescent="0.2">
      <c r="B180" s="70">
        <f>IF('Mortgage Calculation'!A220="","",MONTH('Mortgage Calculation'!C220))</f>
        <v>2</v>
      </c>
      <c r="C180" s="71">
        <f>IF(B180="","",YEAR('Mortgage Calculation'!C220))</f>
        <v>2035</v>
      </c>
      <c r="D180" s="72">
        <f>IF(B180="","",SUMIFS('Monthly Rental Income'!$G:$G,'Monthly Rental Income'!$K:$K,'Total Cash Flow'!$C180,'Monthly Rental Income'!$J:$J,'Total Cash Flow'!$B180))</f>
        <v>0</v>
      </c>
      <c r="E180" s="73">
        <f>IF(B180="","",SUMIFS('Mortgage Calculation'!$F:$F,'Mortgage Calculation'!$J:$J,'Total Cash Flow'!$B180,'Mortgage Calculation'!$K:$K,'Total Cash Flow'!C180))</f>
        <v>-843.75992868791536</v>
      </c>
      <c r="F180" s="66">
        <f t="shared" si="2"/>
        <v>-843.75992868791536</v>
      </c>
    </row>
    <row r="181" spans="2:6" ht="14.25" x14ac:dyDescent="0.2">
      <c r="B181" s="70">
        <f>IF('Mortgage Calculation'!A221="","",MONTH('Mortgage Calculation'!C221))</f>
        <v>3</v>
      </c>
      <c r="C181" s="71">
        <f>IF(B181="","",YEAR('Mortgage Calculation'!C221))</f>
        <v>2035</v>
      </c>
      <c r="D181" s="72">
        <f>IF(B181="","",SUMIFS('Monthly Rental Income'!$G:$G,'Monthly Rental Income'!$K:$K,'Total Cash Flow'!$C181,'Monthly Rental Income'!$J:$J,'Total Cash Flow'!$B181))</f>
        <v>0</v>
      </c>
      <c r="E181" s="73">
        <f>IF(B181="","",SUMIFS('Mortgage Calculation'!$F:$F,'Mortgage Calculation'!$J:$J,'Total Cash Flow'!$B181,'Mortgage Calculation'!$K:$K,'Total Cash Flow'!C181))</f>
        <v>-843.75992868791536</v>
      </c>
      <c r="F181" s="66">
        <f t="shared" si="2"/>
        <v>-843.75992868791536</v>
      </c>
    </row>
    <row r="182" spans="2:6" ht="14.25" x14ac:dyDescent="0.2">
      <c r="B182" s="70">
        <f>IF('Mortgage Calculation'!A222="","",MONTH('Mortgage Calculation'!C222))</f>
        <v>4</v>
      </c>
      <c r="C182" s="71">
        <f>IF(B182="","",YEAR('Mortgage Calculation'!C222))</f>
        <v>2035</v>
      </c>
      <c r="D182" s="72">
        <f>IF(B182="","",SUMIFS('Monthly Rental Income'!$G:$G,'Monthly Rental Income'!$K:$K,'Total Cash Flow'!$C182,'Monthly Rental Income'!$J:$J,'Total Cash Flow'!$B182))</f>
        <v>0</v>
      </c>
      <c r="E182" s="73">
        <f>IF(B182="","",SUMIFS('Mortgage Calculation'!$F:$F,'Mortgage Calculation'!$J:$J,'Total Cash Flow'!$B182,'Mortgage Calculation'!$K:$K,'Total Cash Flow'!C182))</f>
        <v>-843.75992868791536</v>
      </c>
      <c r="F182" s="66">
        <f t="shared" si="2"/>
        <v>-843.75992868791536</v>
      </c>
    </row>
    <row r="183" spans="2:6" ht="14.25" x14ac:dyDescent="0.2">
      <c r="B183" s="70">
        <f>IF('Mortgage Calculation'!A223="","",MONTH('Mortgage Calculation'!C223))</f>
        <v>5</v>
      </c>
      <c r="C183" s="71">
        <f>IF(B183="","",YEAR('Mortgage Calculation'!C223))</f>
        <v>2035</v>
      </c>
      <c r="D183" s="72">
        <f>IF(B183="","",SUMIFS('Monthly Rental Income'!$G:$G,'Monthly Rental Income'!$K:$K,'Total Cash Flow'!$C183,'Monthly Rental Income'!$J:$J,'Total Cash Flow'!$B183))</f>
        <v>0</v>
      </c>
      <c r="E183" s="73">
        <f>IF(B183="","",SUMIFS('Mortgage Calculation'!$F:$F,'Mortgage Calculation'!$J:$J,'Total Cash Flow'!$B183,'Mortgage Calculation'!$K:$K,'Total Cash Flow'!C183))</f>
        <v>-843.75992868791536</v>
      </c>
      <c r="F183" s="66">
        <f t="shared" si="2"/>
        <v>-843.75992868791536</v>
      </c>
    </row>
    <row r="184" spans="2:6" ht="14.25" x14ac:dyDescent="0.2">
      <c r="B184" s="70">
        <f>IF('Mortgage Calculation'!A224="","",MONTH('Mortgage Calculation'!C224))</f>
        <v>6</v>
      </c>
      <c r="C184" s="71">
        <f>IF(B184="","",YEAR('Mortgage Calculation'!C224))</f>
        <v>2035</v>
      </c>
      <c r="D184" s="72">
        <f>IF(B184="","",SUMIFS('Monthly Rental Income'!$G:$G,'Monthly Rental Income'!$K:$K,'Total Cash Flow'!$C184,'Monthly Rental Income'!$J:$J,'Total Cash Flow'!$B184))</f>
        <v>0</v>
      </c>
      <c r="E184" s="73">
        <f>IF(B184="","",SUMIFS('Mortgage Calculation'!$F:$F,'Mortgage Calculation'!$J:$J,'Total Cash Flow'!$B184,'Mortgage Calculation'!$K:$K,'Total Cash Flow'!C184))</f>
        <v>-843.75992868791536</v>
      </c>
      <c r="F184" s="66">
        <f t="shared" si="2"/>
        <v>-843.75992868791536</v>
      </c>
    </row>
    <row r="185" spans="2:6" ht="14.25" x14ac:dyDescent="0.2">
      <c r="B185" s="70">
        <f>IF('Mortgage Calculation'!A225="","",MONTH('Mortgage Calculation'!C225))</f>
        <v>7</v>
      </c>
      <c r="C185" s="71">
        <f>IF(B185="","",YEAR('Mortgage Calculation'!C225))</f>
        <v>2035</v>
      </c>
      <c r="D185" s="72">
        <f>IF(B185="","",SUMIFS('Monthly Rental Income'!$G:$G,'Monthly Rental Income'!$K:$K,'Total Cash Flow'!$C185,'Monthly Rental Income'!$J:$J,'Total Cash Flow'!$B185))</f>
        <v>0</v>
      </c>
      <c r="E185" s="73">
        <f>IF(B185="","",SUMIFS('Mortgage Calculation'!$F:$F,'Mortgage Calculation'!$J:$J,'Total Cash Flow'!$B185,'Mortgage Calculation'!$K:$K,'Total Cash Flow'!C185))</f>
        <v>-843.75992868791536</v>
      </c>
      <c r="F185" s="66">
        <f t="shared" si="2"/>
        <v>-843.75992868791536</v>
      </c>
    </row>
    <row r="186" spans="2:6" ht="14.25" x14ac:dyDescent="0.2">
      <c r="B186" s="70">
        <f>IF('Mortgage Calculation'!A226="","",MONTH('Mortgage Calculation'!C226))</f>
        <v>8</v>
      </c>
      <c r="C186" s="71">
        <f>IF(B186="","",YEAR('Mortgage Calculation'!C226))</f>
        <v>2035</v>
      </c>
      <c r="D186" s="72">
        <f>IF(B186="","",SUMIFS('Monthly Rental Income'!$G:$G,'Monthly Rental Income'!$K:$K,'Total Cash Flow'!$C186,'Monthly Rental Income'!$J:$J,'Total Cash Flow'!$B186))</f>
        <v>0</v>
      </c>
      <c r="E186" s="73">
        <f>IF(B186="","",SUMIFS('Mortgage Calculation'!$F:$F,'Mortgage Calculation'!$J:$J,'Total Cash Flow'!$B186,'Mortgage Calculation'!$K:$K,'Total Cash Flow'!C186))</f>
        <v>-843.75992868791536</v>
      </c>
      <c r="F186" s="66">
        <f t="shared" si="2"/>
        <v>-843.75992868791536</v>
      </c>
    </row>
    <row r="187" spans="2:6" ht="14.25" x14ac:dyDescent="0.2">
      <c r="B187" s="70">
        <f>IF('Mortgage Calculation'!A227="","",MONTH('Mortgage Calculation'!C227))</f>
        <v>9</v>
      </c>
      <c r="C187" s="71">
        <f>IF(B187="","",YEAR('Mortgage Calculation'!C227))</f>
        <v>2035</v>
      </c>
      <c r="D187" s="72">
        <f>IF(B187="","",SUMIFS('Monthly Rental Income'!$G:$G,'Monthly Rental Income'!$K:$K,'Total Cash Flow'!$C187,'Monthly Rental Income'!$J:$J,'Total Cash Flow'!$B187))</f>
        <v>0</v>
      </c>
      <c r="E187" s="73">
        <f>IF(B187="","",SUMIFS('Mortgage Calculation'!$F:$F,'Mortgage Calculation'!$J:$J,'Total Cash Flow'!$B187,'Mortgage Calculation'!$K:$K,'Total Cash Flow'!C187))</f>
        <v>-843.75992868791536</v>
      </c>
      <c r="F187" s="66">
        <f t="shared" si="2"/>
        <v>-843.75992868791536</v>
      </c>
    </row>
    <row r="188" spans="2:6" ht="14.25" x14ac:dyDescent="0.2">
      <c r="B188" s="70">
        <f>IF('Mortgage Calculation'!A228="","",MONTH('Mortgage Calculation'!C228))</f>
        <v>10</v>
      </c>
      <c r="C188" s="71">
        <f>IF(B188="","",YEAR('Mortgage Calculation'!C228))</f>
        <v>2035</v>
      </c>
      <c r="D188" s="72">
        <f>IF(B188="","",SUMIFS('Monthly Rental Income'!$G:$G,'Monthly Rental Income'!$K:$K,'Total Cash Flow'!$C188,'Monthly Rental Income'!$J:$J,'Total Cash Flow'!$B188))</f>
        <v>0</v>
      </c>
      <c r="E188" s="73">
        <f>IF(B188="","",SUMIFS('Mortgage Calculation'!$F:$F,'Mortgage Calculation'!$J:$J,'Total Cash Flow'!$B188,'Mortgage Calculation'!$K:$K,'Total Cash Flow'!C188))</f>
        <v>-843.75992868791536</v>
      </c>
      <c r="F188" s="66">
        <f t="shared" si="2"/>
        <v>-843.75992868791536</v>
      </c>
    </row>
    <row r="189" spans="2:6" ht="14.25" x14ac:dyDescent="0.2">
      <c r="B189" s="70">
        <f>IF('Mortgage Calculation'!A229="","",MONTH('Mortgage Calculation'!C229))</f>
        <v>11</v>
      </c>
      <c r="C189" s="71">
        <f>IF(B189="","",YEAR('Mortgage Calculation'!C229))</f>
        <v>2035</v>
      </c>
      <c r="D189" s="72">
        <f>IF(B189="","",SUMIFS('Monthly Rental Income'!$G:$G,'Monthly Rental Income'!$K:$K,'Total Cash Flow'!$C189,'Monthly Rental Income'!$J:$J,'Total Cash Flow'!$B189))</f>
        <v>0</v>
      </c>
      <c r="E189" s="73">
        <f>IF(B189="","",SUMIFS('Mortgage Calculation'!$F:$F,'Mortgage Calculation'!$J:$J,'Total Cash Flow'!$B189,'Mortgage Calculation'!$K:$K,'Total Cash Flow'!C189))</f>
        <v>-843.75992868791536</v>
      </c>
      <c r="F189" s="66">
        <f t="shared" si="2"/>
        <v>-843.75992868791536</v>
      </c>
    </row>
    <row r="190" spans="2:6" ht="14.25" x14ac:dyDescent="0.2">
      <c r="B190" s="70">
        <f>IF('Mortgage Calculation'!A230="","",MONTH('Mortgage Calculation'!C230))</f>
        <v>12</v>
      </c>
      <c r="C190" s="71">
        <f>IF(B190="","",YEAR('Mortgage Calculation'!C230))</f>
        <v>2035</v>
      </c>
      <c r="D190" s="72">
        <f>IF(B190="","",SUMIFS('Monthly Rental Income'!$G:$G,'Monthly Rental Income'!$K:$K,'Total Cash Flow'!$C190,'Monthly Rental Income'!$J:$J,'Total Cash Flow'!$B190))</f>
        <v>0</v>
      </c>
      <c r="E190" s="73">
        <f>IF(B190="","",SUMIFS('Mortgage Calculation'!$F:$F,'Mortgage Calculation'!$J:$J,'Total Cash Flow'!$B190,'Mortgage Calculation'!$K:$K,'Total Cash Flow'!C190))</f>
        <v>-843.75992868791536</v>
      </c>
      <c r="F190" s="66">
        <f t="shared" si="2"/>
        <v>-843.75992868791536</v>
      </c>
    </row>
    <row r="191" spans="2:6" ht="14.25" x14ac:dyDescent="0.2">
      <c r="B191" s="70">
        <f>IF('Mortgage Calculation'!A231="","",MONTH('Mortgage Calculation'!C231))</f>
        <v>1</v>
      </c>
      <c r="C191" s="71">
        <f>IF(B191="","",YEAR('Mortgage Calculation'!C231))</f>
        <v>2036</v>
      </c>
      <c r="D191" s="72">
        <f>IF(B191="","",SUMIFS('Monthly Rental Income'!$G:$G,'Monthly Rental Income'!$K:$K,'Total Cash Flow'!$C191,'Monthly Rental Income'!$J:$J,'Total Cash Flow'!$B191))</f>
        <v>0</v>
      </c>
      <c r="E191" s="73">
        <f>IF(B191="","",SUMIFS('Mortgage Calculation'!$F:$F,'Mortgage Calculation'!$J:$J,'Total Cash Flow'!$B191,'Mortgage Calculation'!$K:$K,'Total Cash Flow'!C191))</f>
        <v>-843.75992868791536</v>
      </c>
      <c r="F191" s="66">
        <f t="shared" si="2"/>
        <v>-843.75992868791536</v>
      </c>
    </row>
    <row r="192" spans="2:6" ht="14.25" x14ac:dyDescent="0.2">
      <c r="B192" s="70">
        <f>IF('Mortgage Calculation'!A232="","",MONTH('Mortgage Calculation'!C232))</f>
        <v>2</v>
      </c>
      <c r="C192" s="71">
        <f>IF(B192="","",YEAR('Mortgage Calculation'!C232))</f>
        <v>2036</v>
      </c>
      <c r="D192" s="72">
        <f>IF(B192="","",SUMIFS('Monthly Rental Income'!$G:$G,'Monthly Rental Income'!$K:$K,'Total Cash Flow'!$C192,'Monthly Rental Income'!$J:$J,'Total Cash Flow'!$B192))</f>
        <v>0</v>
      </c>
      <c r="E192" s="73">
        <f>IF(B192="","",SUMIFS('Mortgage Calculation'!$F:$F,'Mortgage Calculation'!$J:$J,'Total Cash Flow'!$B192,'Mortgage Calculation'!$K:$K,'Total Cash Flow'!C192))</f>
        <v>-843.75992868791536</v>
      </c>
      <c r="F192" s="66">
        <f t="shared" si="2"/>
        <v>-843.75992868791536</v>
      </c>
    </row>
    <row r="193" spans="2:6" ht="14.25" x14ac:dyDescent="0.2">
      <c r="B193" s="70">
        <f>IF('Mortgage Calculation'!A233="","",MONTH('Mortgage Calculation'!C233))</f>
        <v>3</v>
      </c>
      <c r="C193" s="71">
        <f>IF(B193="","",YEAR('Mortgage Calculation'!C233))</f>
        <v>2036</v>
      </c>
      <c r="D193" s="72">
        <f>IF(B193="","",SUMIFS('Monthly Rental Income'!$G:$G,'Monthly Rental Income'!$K:$K,'Total Cash Flow'!$C193,'Monthly Rental Income'!$J:$J,'Total Cash Flow'!$B193))</f>
        <v>0</v>
      </c>
      <c r="E193" s="73">
        <f>IF(B193="","",SUMIFS('Mortgage Calculation'!$F:$F,'Mortgage Calculation'!$J:$J,'Total Cash Flow'!$B193,'Mortgage Calculation'!$K:$K,'Total Cash Flow'!C193))</f>
        <v>-843.75992868791536</v>
      </c>
      <c r="F193" s="66">
        <f t="shared" si="2"/>
        <v>-843.75992868791536</v>
      </c>
    </row>
    <row r="194" spans="2:6" ht="14.25" x14ac:dyDescent="0.2">
      <c r="B194" s="70">
        <f>IF('Mortgage Calculation'!A234="","",MONTH('Mortgage Calculation'!C234))</f>
        <v>4</v>
      </c>
      <c r="C194" s="71">
        <f>IF(B194="","",YEAR('Mortgage Calculation'!C234))</f>
        <v>2036</v>
      </c>
      <c r="D194" s="72">
        <f>IF(B194="","",SUMIFS('Monthly Rental Income'!$G:$G,'Monthly Rental Income'!$K:$K,'Total Cash Flow'!$C194,'Monthly Rental Income'!$J:$J,'Total Cash Flow'!$B194))</f>
        <v>0</v>
      </c>
      <c r="E194" s="73">
        <f>IF(B194="","",SUMIFS('Mortgage Calculation'!$F:$F,'Mortgage Calculation'!$J:$J,'Total Cash Flow'!$B194,'Mortgage Calculation'!$K:$K,'Total Cash Flow'!C194))</f>
        <v>-843.75992868791536</v>
      </c>
      <c r="F194" s="66">
        <f t="shared" si="2"/>
        <v>-843.75992868791536</v>
      </c>
    </row>
    <row r="195" spans="2:6" ht="14.25" x14ac:dyDescent="0.2">
      <c r="B195" s="70">
        <f>IF('Mortgage Calculation'!A235="","",MONTH('Mortgage Calculation'!C235))</f>
        <v>5</v>
      </c>
      <c r="C195" s="71">
        <f>IF(B195="","",YEAR('Mortgage Calculation'!C235))</f>
        <v>2036</v>
      </c>
      <c r="D195" s="72">
        <f>IF(B195="","",SUMIFS('Monthly Rental Income'!$G:$G,'Monthly Rental Income'!$K:$K,'Total Cash Flow'!$C195,'Monthly Rental Income'!$J:$J,'Total Cash Flow'!$B195))</f>
        <v>0</v>
      </c>
      <c r="E195" s="73">
        <f>IF(B195="","",SUMIFS('Mortgage Calculation'!$F:$F,'Mortgage Calculation'!$J:$J,'Total Cash Flow'!$B195,'Mortgage Calculation'!$K:$K,'Total Cash Flow'!C195))</f>
        <v>-843.75992868791536</v>
      </c>
      <c r="F195" s="66">
        <f t="shared" si="2"/>
        <v>-843.75992868791536</v>
      </c>
    </row>
    <row r="196" spans="2:6" ht="14.25" x14ac:dyDescent="0.2">
      <c r="B196" s="70">
        <f>IF('Mortgage Calculation'!A236="","",MONTH('Mortgage Calculation'!C236))</f>
        <v>6</v>
      </c>
      <c r="C196" s="71">
        <f>IF(B196="","",YEAR('Mortgage Calculation'!C236))</f>
        <v>2036</v>
      </c>
      <c r="D196" s="72">
        <f>IF(B196="","",SUMIFS('Monthly Rental Income'!$G:$G,'Monthly Rental Income'!$K:$K,'Total Cash Flow'!$C196,'Monthly Rental Income'!$J:$J,'Total Cash Flow'!$B196))</f>
        <v>0</v>
      </c>
      <c r="E196" s="73">
        <f>IF(B196="","",SUMIFS('Mortgage Calculation'!$F:$F,'Mortgage Calculation'!$J:$J,'Total Cash Flow'!$B196,'Mortgage Calculation'!$K:$K,'Total Cash Flow'!C196))</f>
        <v>-843.75992868791536</v>
      </c>
      <c r="F196" s="66">
        <f t="shared" si="2"/>
        <v>-843.75992868791536</v>
      </c>
    </row>
    <row r="197" spans="2:6" ht="14.25" x14ac:dyDescent="0.2">
      <c r="B197" s="70">
        <f>IF('Mortgage Calculation'!A237="","",MONTH('Mortgage Calculation'!C237))</f>
        <v>7</v>
      </c>
      <c r="C197" s="71">
        <f>IF(B197="","",YEAR('Mortgage Calculation'!C237))</f>
        <v>2036</v>
      </c>
      <c r="D197" s="72">
        <f>IF(B197="","",SUMIFS('Monthly Rental Income'!$G:$G,'Monthly Rental Income'!$K:$K,'Total Cash Flow'!$C197,'Monthly Rental Income'!$J:$J,'Total Cash Flow'!$B197))</f>
        <v>0</v>
      </c>
      <c r="E197" s="73">
        <f>IF(B197="","",SUMIFS('Mortgage Calculation'!$F:$F,'Mortgage Calculation'!$J:$J,'Total Cash Flow'!$B197,'Mortgage Calculation'!$K:$K,'Total Cash Flow'!C197))</f>
        <v>-843.75992868791536</v>
      </c>
      <c r="F197" s="66">
        <f t="shared" ref="F197:F260" si="3">IF(B197="","",SUM(D197:E197))</f>
        <v>-843.75992868791536</v>
      </c>
    </row>
    <row r="198" spans="2:6" ht="14.25" x14ac:dyDescent="0.2">
      <c r="B198" s="70">
        <f>IF('Mortgage Calculation'!A238="","",MONTH('Mortgage Calculation'!C238))</f>
        <v>8</v>
      </c>
      <c r="C198" s="71">
        <f>IF(B198="","",YEAR('Mortgage Calculation'!C238))</f>
        <v>2036</v>
      </c>
      <c r="D198" s="72">
        <f>IF(B198="","",SUMIFS('Monthly Rental Income'!$G:$G,'Monthly Rental Income'!$K:$K,'Total Cash Flow'!$C198,'Monthly Rental Income'!$J:$J,'Total Cash Flow'!$B198))</f>
        <v>0</v>
      </c>
      <c r="E198" s="73">
        <f>IF(B198="","",SUMIFS('Mortgage Calculation'!$F:$F,'Mortgage Calculation'!$J:$J,'Total Cash Flow'!$B198,'Mortgage Calculation'!$K:$K,'Total Cash Flow'!C198))</f>
        <v>-843.75992868791536</v>
      </c>
      <c r="F198" s="66">
        <f t="shared" si="3"/>
        <v>-843.75992868791536</v>
      </c>
    </row>
    <row r="199" spans="2:6" ht="14.25" x14ac:dyDescent="0.2">
      <c r="B199" s="70">
        <f>IF('Mortgage Calculation'!A239="","",MONTH('Mortgage Calculation'!C239))</f>
        <v>9</v>
      </c>
      <c r="C199" s="71">
        <f>IF(B199="","",YEAR('Mortgage Calculation'!C239))</f>
        <v>2036</v>
      </c>
      <c r="D199" s="72">
        <f>IF(B199="","",SUMIFS('Monthly Rental Income'!$G:$G,'Monthly Rental Income'!$K:$K,'Total Cash Flow'!$C199,'Monthly Rental Income'!$J:$J,'Total Cash Flow'!$B199))</f>
        <v>0</v>
      </c>
      <c r="E199" s="73">
        <f>IF(B199="","",SUMIFS('Mortgage Calculation'!$F:$F,'Mortgage Calculation'!$J:$J,'Total Cash Flow'!$B199,'Mortgage Calculation'!$K:$K,'Total Cash Flow'!C199))</f>
        <v>-843.75992868791536</v>
      </c>
      <c r="F199" s="66">
        <f t="shared" si="3"/>
        <v>-843.75992868791536</v>
      </c>
    </row>
    <row r="200" spans="2:6" ht="14.25" x14ac:dyDescent="0.2">
      <c r="B200" s="70">
        <f>IF('Mortgage Calculation'!A240="","",MONTH('Mortgage Calculation'!C240))</f>
        <v>10</v>
      </c>
      <c r="C200" s="71">
        <f>IF(B200="","",YEAR('Mortgage Calculation'!C240))</f>
        <v>2036</v>
      </c>
      <c r="D200" s="72">
        <f>IF(B200="","",SUMIFS('Monthly Rental Income'!$G:$G,'Monthly Rental Income'!$K:$K,'Total Cash Flow'!$C200,'Monthly Rental Income'!$J:$J,'Total Cash Flow'!$B200))</f>
        <v>0</v>
      </c>
      <c r="E200" s="73">
        <f>IF(B200="","",SUMIFS('Mortgage Calculation'!$F:$F,'Mortgage Calculation'!$J:$J,'Total Cash Flow'!$B200,'Mortgage Calculation'!$K:$K,'Total Cash Flow'!C200))</f>
        <v>-843.75992868791536</v>
      </c>
      <c r="F200" s="66">
        <f t="shared" si="3"/>
        <v>-843.75992868791536</v>
      </c>
    </row>
    <row r="201" spans="2:6" ht="14.25" x14ac:dyDescent="0.2">
      <c r="B201" s="70">
        <f>IF('Mortgage Calculation'!A241="","",MONTH('Mortgage Calculation'!C241))</f>
        <v>11</v>
      </c>
      <c r="C201" s="71">
        <f>IF(B201="","",YEAR('Mortgage Calculation'!C241))</f>
        <v>2036</v>
      </c>
      <c r="D201" s="72">
        <f>IF(B201="","",SUMIFS('Monthly Rental Income'!$G:$G,'Monthly Rental Income'!$K:$K,'Total Cash Flow'!$C201,'Monthly Rental Income'!$J:$J,'Total Cash Flow'!$B201))</f>
        <v>0</v>
      </c>
      <c r="E201" s="73">
        <f>IF(B201="","",SUMIFS('Mortgage Calculation'!$F:$F,'Mortgage Calculation'!$J:$J,'Total Cash Flow'!$B201,'Mortgage Calculation'!$K:$K,'Total Cash Flow'!C201))</f>
        <v>-843.75992868791536</v>
      </c>
      <c r="F201" s="66">
        <f t="shared" si="3"/>
        <v>-843.75992868791536</v>
      </c>
    </row>
    <row r="202" spans="2:6" ht="14.25" x14ac:dyDescent="0.2">
      <c r="B202" s="70">
        <f>IF('Mortgage Calculation'!A242="","",MONTH('Mortgage Calculation'!C242))</f>
        <v>12</v>
      </c>
      <c r="C202" s="71">
        <f>IF(B202="","",YEAR('Mortgage Calculation'!C242))</f>
        <v>2036</v>
      </c>
      <c r="D202" s="72">
        <f>IF(B202="","",SUMIFS('Monthly Rental Income'!$G:$G,'Monthly Rental Income'!$K:$K,'Total Cash Flow'!$C202,'Monthly Rental Income'!$J:$J,'Total Cash Flow'!$B202))</f>
        <v>0</v>
      </c>
      <c r="E202" s="73">
        <f>IF(B202="","",SUMIFS('Mortgage Calculation'!$F:$F,'Mortgage Calculation'!$J:$J,'Total Cash Flow'!$B202,'Mortgage Calculation'!$K:$K,'Total Cash Flow'!C202))</f>
        <v>-843.75992868791536</v>
      </c>
      <c r="F202" s="66">
        <f t="shared" si="3"/>
        <v>-843.75992868791536</v>
      </c>
    </row>
    <row r="203" spans="2:6" ht="14.25" x14ac:dyDescent="0.2">
      <c r="B203" s="70">
        <f>IF('Mortgage Calculation'!A243="","",MONTH('Mortgage Calculation'!C243))</f>
        <v>1</v>
      </c>
      <c r="C203" s="71">
        <f>IF(B203="","",YEAR('Mortgage Calculation'!C243))</f>
        <v>2037</v>
      </c>
      <c r="D203" s="72">
        <f>IF(B203="","",SUMIFS('Monthly Rental Income'!$G:$G,'Monthly Rental Income'!$K:$K,'Total Cash Flow'!$C203,'Monthly Rental Income'!$J:$J,'Total Cash Flow'!$B203))</f>
        <v>0</v>
      </c>
      <c r="E203" s="73">
        <f>IF(B203="","",SUMIFS('Mortgage Calculation'!$F:$F,'Mortgage Calculation'!$J:$J,'Total Cash Flow'!$B203,'Mortgage Calculation'!$K:$K,'Total Cash Flow'!C203))</f>
        <v>-843.75992868791536</v>
      </c>
      <c r="F203" s="66">
        <f t="shared" si="3"/>
        <v>-843.75992868791536</v>
      </c>
    </row>
    <row r="204" spans="2:6" ht="14.25" x14ac:dyDescent="0.2">
      <c r="B204" s="70">
        <f>IF('Mortgage Calculation'!A244="","",MONTH('Mortgage Calculation'!C244))</f>
        <v>2</v>
      </c>
      <c r="C204" s="71">
        <f>IF(B204="","",YEAR('Mortgage Calculation'!C244))</f>
        <v>2037</v>
      </c>
      <c r="D204" s="72">
        <f>IF(B204="","",SUMIFS('Monthly Rental Income'!$G:$G,'Monthly Rental Income'!$K:$K,'Total Cash Flow'!$C204,'Monthly Rental Income'!$J:$J,'Total Cash Flow'!$B204))</f>
        <v>0</v>
      </c>
      <c r="E204" s="73">
        <f>IF(B204="","",SUMIFS('Mortgage Calculation'!$F:$F,'Mortgage Calculation'!$J:$J,'Total Cash Flow'!$B204,'Mortgage Calculation'!$K:$K,'Total Cash Flow'!C204))</f>
        <v>-843.75992868791536</v>
      </c>
      <c r="F204" s="66">
        <f t="shared" si="3"/>
        <v>-843.75992868791536</v>
      </c>
    </row>
    <row r="205" spans="2:6" ht="14.25" x14ac:dyDescent="0.2">
      <c r="B205" s="70">
        <f>IF('Mortgage Calculation'!A245="","",MONTH('Mortgage Calculation'!C245))</f>
        <v>3</v>
      </c>
      <c r="C205" s="71">
        <f>IF(B205="","",YEAR('Mortgage Calculation'!C245))</f>
        <v>2037</v>
      </c>
      <c r="D205" s="72">
        <f>IF(B205="","",SUMIFS('Monthly Rental Income'!$G:$G,'Monthly Rental Income'!$K:$K,'Total Cash Flow'!$C205,'Monthly Rental Income'!$J:$J,'Total Cash Flow'!$B205))</f>
        <v>0</v>
      </c>
      <c r="E205" s="73">
        <f>IF(B205="","",SUMIFS('Mortgage Calculation'!$F:$F,'Mortgage Calculation'!$J:$J,'Total Cash Flow'!$B205,'Mortgage Calculation'!$K:$K,'Total Cash Flow'!C205))</f>
        <v>-843.75992868791536</v>
      </c>
      <c r="F205" s="66">
        <f t="shared" si="3"/>
        <v>-843.75992868791536</v>
      </c>
    </row>
    <row r="206" spans="2:6" ht="14.25" x14ac:dyDescent="0.2">
      <c r="B206" s="70">
        <f>IF('Mortgage Calculation'!A246="","",MONTH('Mortgage Calculation'!C246))</f>
        <v>4</v>
      </c>
      <c r="C206" s="71">
        <f>IF(B206="","",YEAR('Mortgage Calculation'!C246))</f>
        <v>2037</v>
      </c>
      <c r="D206" s="72">
        <f>IF(B206="","",SUMIFS('Monthly Rental Income'!$G:$G,'Monthly Rental Income'!$K:$K,'Total Cash Flow'!$C206,'Monthly Rental Income'!$J:$J,'Total Cash Flow'!$B206))</f>
        <v>0</v>
      </c>
      <c r="E206" s="73">
        <f>IF(B206="","",SUMIFS('Mortgage Calculation'!$F:$F,'Mortgage Calculation'!$J:$J,'Total Cash Flow'!$B206,'Mortgage Calculation'!$K:$K,'Total Cash Flow'!C206))</f>
        <v>-843.75992868791536</v>
      </c>
      <c r="F206" s="66">
        <f t="shared" si="3"/>
        <v>-843.75992868791536</v>
      </c>
    </row>
    <row r="207" spans="2:6" ht="14.25" x14ac:dyDescent="0.2">
      <c r="B207" s="70">
        <f>IF('Mortgage Calculation'!A247="","",MONTH('Mortgage Calculation'!C247))</f>
        <v>5</v>
      </c>
      <c r="C207" s="71">
        <f>IF(B207="","",YEAR('Mortgage Calculation'!C247))</f>
        <v>2037</v>
      </c>
      <c r="D207" s="72">
        <f>IF(B207="","",SUMIFS('Monthly Rental Income'!$G:$G,'Monthly Rental Income'!$K:$K,'Total Cash Flow'!$C207,'Monthly Rental Income'!$J:$J,'Total Cash Flow'!$B207))</f>
        <v>0</v>
      </c>
      <c r="E207" s="73">
        <f>IF(B207="","",SUMIFS('Mortgage Calculation'!$F:$F,'Mortgage Calculation'!$J:$J,'Total Cash Flow'!$B207,'Mortgage Calculation'!$K:$K,'Total Cash Flow'!C207))</f>
        <v>-843.75992868791536</v>
      </c>
      <c r="F207" s="66">
        <f t="shared" si="3"/>
        <v>-843.75992868791536</v>
      </c>
    </row>
    <row r="208" spans="2:6" ht="14.25" x14ac:dyDescent="0.2">
      <c r="B208" s="70">
        <f>IF('Mortgage Calculation'!A248="","",MONTH('Mortgage Calculation'!C248))</f>
        <v>6</v>
      </c>
      <c r="C208" s="71">
        <f>IF(B208="","",YEAR('Mortgage Calculation'!C248))</f>
        <v>2037</v>
      </c>
      <c r="D208" s="72">
        <f>IF(B208="","",SUMIFS('Monthly Rental Income'!$G:$G,'Monthly Rental Income'!$K:$K,'Total Cash Flow'!$C208,'Monthly Rental Income'!$J:$J,'Total Cash Flow'!$B208))</f>
        <v>0</v>
      </c>
      <c r="E208" s="73">
        <f>IF(B208="","",SUMIFS('Mortgage Calculation'!$F:$F,'Mortgage Calculation'!$J:$J,'Total Cash Flow'!$B208,'Mortgage Calculation'!$K:$K,'Total Cash Flow'!C208))</f>
        <v>-843.75992868791536</v>
      </c>
      <c r="F208" s="66">
        <f t="shared" si="3"/>
        <v>-843.75992868791536</v>
      </c>
    </row>
    <row r="209" spans="2:6" ht="14.25" x14ac:dyDescent="0.2">
      <c r="B209" s="70">
        <f>IF('Mortgage Calculation'!A249="","",MONTH('Mortgage Calculation'!C249))</f>
        <v>7</v>
      </c>
      <c r="C209" s="71">
        <f>IF(B209="","",YEAR('Mortgage Calculation'!C249))</f>
        <v>2037</v>
      </c>
      <c r="D209" s="72">
        <f>IF(B209="","",SUMIFS('Monthly Rental Income'!$G:$G,'Monthly Rental Income'!$K:$K,'Total Cash Flow'!$C209,'Monthly Rental Income'!$J:$J,'Total Cash Flow'!$B209))</f>
        <v>0</v>
      </c>
      <c r="E209" s="73">
        <f>IF(B209="","",SUMIFS('Mortgage Calculation'!$F:$F,'Mortgage Calculation'!$J:$J,'Total Cash Flow'!$B209,'Mortgage Calculation'!$K:$K,'Total Cash Flow'!C209))</f>
        <v>-843.75992868791536</v>
      </c>
      <c r="F209" s="66">
        <f t="shared" si="3"/>
        <v>-843.75992868791536</v>
      </c>
    </row>
    <row r="210" spans="2:6" ht="14.25" x14ac:dyDescent="0.2">
      <c r="B210" s="70">
        <f>IF('Mortgage Calculation'!A250="","",MONTH('Mortgage Calculation'!C250))</f>
        <v>8</v>
      </c>
      <c r="C210" s="71">
        <f>IF(B210="","",YEAR('Mortgage Calculation'!C250))</f>
        <v>2037</v>
      </c>
      <c r="D210" s="72">
        <f>IF(B210="","",SUMIFS('Monthly Rental Income'!$G:$G,'Monthly Rental Income'!$K:$K,'Total Cash Flow'!$C210,'Monthly Rental Income'!$J:$J,'Total Cash Flow'!$B210))</f>
        <v>0</v>
      </c>
      <c r="E210" s="73">
        <f>IF(B210="","",SUMIFS('Mortgage Calculation'!$F:$F,'Mortgage Calculation'!$J:$J,'Total Cash Flow'!$B210,'Mortgage Calculation'!$K:$K,'Total Cash Flow'!C210))</f>
        <v>-843.75992868791536</v>
      </c>
      <c r="F210" s="66">
        <f t="shared" si="3"/>
        <v>-843.75992868791536</v>
      </c>
    </row>
    <row r="211" spans="2:6" ht="14.25" x14ac:dyDescent="0.2">
      <c r="B211" s="70">
        <f>IF('Mortgage Calculation'!A251="","",MONTH('Mortgage Calculation'!C251))</f>
        <v>9</v>
      </c>
      <c r="C211" s="71">
        <f>IF(B211="","",YEAR('Mortgage Calculation'!C251))</f>
        <v>2037</v>
      </c>
      <c r="D211" s="72">
        <f>IF(B211="","",SUMIFS('Monthly Rental Income'!$G:$G,'Monthly Rental Income'!$K:$K,'Total Cash Flow'!$C211,'Monthly Rental Income'!$J:$J,'Total Cash Flow'!$B211))</f>
        <v>0</v>
      </c>
      <c r="E211" s="73">
        <f>IF(B211="","",SUMIFS('Mortgage Calculation'!$F:$F,'Mortgage Calculation'!$J:$J,'Total Cash Flow'!$B211,'Mortgage Calculation'!$K:$K,'Total Cash Flow'!C211))</f>
        <v>-843.75992868791536</v>
      </c>
      <c r="F211" s="66">
        <f t="shared" si="3"/>
        <v>-843.75992868791536</v>
      </c>
    </row>
    <row r="212" spans="2:6" ht="14.25" x14ac:dyDescent="0.2">
      <c r="B212" s="70">
        <f>IF('Mortgage Calculation'!A252="","",MONTH('Mortgage Calculation'!C252))</f>
        <v>10</v>
      </c>
      <c r="C212" s="71">
        <f>IF(B212="","",YEAR('Mortgage Calculation'!C252))</f>
        <v>2037</v>
      </c>
      <c r="D212" s="72">
        <f>IF(B212="","",SUMIFS('Monthly Rental Income'!$G:$G,'Monthly Rental Income'!$K:$K,'Total Cash Flow'!$C212,'Monthly Rental Income'!$J:$J,'Total Cash Flow'!$B212))</f>
        <v>0</v>
      </c>
      <c r="E212" s="73">
        <f>IF(B212="","",SUMIFS('Mortgage Calculation'!$F:$F,'Mortgage Calculation'!$J:$J,'Total Cash Flow'!$B212,'Mortgage Calculation'!$K:$K,'Total Cash Flow'!C212))</f>
        <v>-843.75992868791536</v>
      </c>
      <c r="F212" s="66">
        <f t="shared" si="3"/>
        <v>-843.75992868791536</v>
      </c>
    </row>
    <row r="213" spans="2:6" ht="14.25" x14ac:dyDescent="0.2">
      <c r="B213" s="70">
        <f>IF('Mortgage Calculation'!A253="","",MONTH('Mortgage Calculation'!C253))</f>
        <v>11</v>
      </c>
      <c r="C213" s="71">
        <f>IF(B213="","",YEAR('Mortgage Calculation'!C253))</f>
        <v>2037</v>
      </c>
      <c r="D213" s="72">
        <f>IF(B213="","",SUMIFS('Monthly Rental Income'!$G:$G,'Monthly Rental Income'!$K:$K,'Total Cash Flow'!$C213,'Monthly Rental Income'!$J:$J,'Total Cash Flow'!$B213))</f>
        <v>0</v>
      </c>
      <c r="E213" s="73">
        <f>IF(B213="","",SUMIFS('Mortgage Calculation'!$F:$F,'Mortgage Calculation'!$J:$J,'Total Cash Flow'!$B213,'Mortgage Calculation'!$K:$K,'Total Cash Flow'!C213))</f>
        <v>-843.75992868791536</v>
      </c>
      <c r="F213" s="66">
        <f t="shared" si="3"/>
        <v>-843.75992868791536</v>
      </c>
    </row>
    <row r="214" spans="2:6" ht="14.25" x14ac:dyDescent="0.2">
      <c r="B214" s="70">
        <f>IF('Mortgage Calculation'!A254="","",MONTH('Mortgage Calculation'!C254))</f>
        <v>12</v>
      </c>
      <c r="C214" s="71">
        <f>IF(B214="","",YEAR('Mortgage Calculation'!C254))</f>
        <v>2037</v>
      </c>
      <c r="D214" s="72">
        <f>IF(B214="","",SUMIFS('Monthly Rental Income'!$G:$G,'Monthly Rental Income'!$K:$K,'Total Cash Flow'!$C214,'Monthly Rental Income'!$J:$J,'Total Cash Flow'!$B214))</f>
        <v>0</v>
      </c>
      <c r="E214" s="73">
        <f>IF(B214="","",SUMIFS('Mortgage Calculation'!$F:$F,'Mortgage Calculation'!$J:$J,'Total Cash Flow'!$B214,'Mortgage Calculation'!$K:$K,'Total Cash Flow'!C214))</f>
        <v>-843.75992868791536</v>
      </c>
      <c r="F214" s="66">
        <f t="shared" si="3"/>
        <v>-843.75992868791536</v>
      </c>
    </row>
    <row r="215" spans="2:6" ht="14.25" x14ac:dyDescent="0.2">
      <c r="B215" s="70">
        <f>IF('Mortgage Calculation'!A255="","",MONTH('Mortgage Calculation'!C255))</f>
        <v>1</v>
      </c>
      <c r="C215" s="71">
        <f>IF(B215="","",YEAR('Mortgage Calculation'!C255))</f>
        <v>2038</v>
      </c>
      <c r="D215" s="72">
        <f>IF(B215="","",SUMIFS('Monthly Rental Income'!$G:$G,'Monthly Rental Income'!$K:$K,'Total Cash Flow'!$C215,'Monthly Rental Income'!$J:$J,'Total Cash Flow'!$B215))</f>
        <v>0</v>
      </c>
      <c r="E215" s="73">
        <f>IF(B215="","",SUMIFS('Mortgage Calculation'!$F:$F,'Mortgage Calculation'!$J:$J,'Total Cash Flow'!$B215,'Mortgage Calculation'!$K:$K,'Total Cash Flow'!C215))</f>
        <v>-843.75992868791536</v>
      </c>
      <c r="F215" s="66">
        <f t="shared" si="3"/>
        <v>-843.75992868791536</v>
      </c>
    </row>
    <row r="216" spans="2:6" ht="14.25" x14ac:dyDescent="0.2">
      <c r="B216" s="70">
        <f>IF('Mortgage Calculation'!A256="","",MONTH('Mortgage Calculation'!C256))</f>
        <v>2</v>
      </c>
      <c r="C216" s="71">
        <f>IF(B216="","",YEAR('Mortgage Calculation'!C256))</f>
        <v>2038</v>
      </c>
      <c r="D216" s="72">
        <f>IF(B216="","",SUMIFS('Monthly Rental Income'!$G:$G,'Monthly Rental Income'!$K:$K,'Total Cash Flow'!$C216,'Monthly Rental Income'!$J:$J,'Total Cash Flow'!$B216))</f>
        <v>0</v>
      </c>
      <c r="E216" s="73">
        <f>IF(B216="","",SUMIFS('Mortgage Calculation'!$F:$F,'Mortgage Calculation'!$J:$J,'Total Cash Flow'!$B216,'Mortgage Calculation'!$K:$K,'Total Cash Flow'!C216))</f>
        <v>-843.75992868791536</v>
      </c>
      <c r="F216" s="66">
        <f t="shared" si="3"/>
        <v>-843.75992868791536</v>
      </c>
    </row>
    <row r="217" spans="2:6" ht="14.25" x14ac:dyDescent="0.2">
      <c r="B217" s="70">
        <f>IF('Mortgage Calculation'!A257="","",MONTH('Mortgage Calculation'!C257))</f>
        <v>3</v>
      </c>
      <c r="C217" s="71">
        <f>IF(B217="","",YEAR('Mortgage Calculation'!C257))</f>
        <v>2038</v>
      </c>
      <c r="D217" s="72">
        <f>IF(B217="","",SUMIFS('Monthly Rental Income'!$G:$G,'Monthly Rental Income'!$K:$K,'Total Cash Flow'!$C217,'Monthly Rental Income'!$J:$J,'Total Cash Flow'!$B217))</f>
        <v>0</v>
      </c>
      <c r="E217" s="73">
        <f>IF(B217="","",SUMIFS('Mortgage Calculation'!$F:$F,'Mortgage Calculation'!$J:$J,'Total Cash Flow'!$B217,'Mortgage Calculation'!$K:$K,'Total Cash Flow'!C217))</f>
        <v>-843.75992868791536</v>
      </c>
      <c r="F217" s="66">
        <f t="shared" si="3"/>
        <v>-843.75992868791536</v>
      </c>
    </row>
    <row r="218" spans="2:6" ht="14.25" x14ac:dyDescent="0.2">
      <c r="B218" s="70">
        <f>IF('Mortgage Calculation'!A258="","",MONTH('Mortgage Calculation'!C258))</f>
        <v>4</v>
      </c>
      <c r="C218" s="71">
        <f>IF(B218="","",YEAR('Mortgage Calculation'!C258))</f>
        <v>2038</v>
      </c>
      <c r="D218" s="72">
        <f>IF(B218="","",SUMIFS('Monthly Rental Income'!$G:$G,'Monthly Rental Income'!$K:$K,'Total Cash Flow'!$C218,'Monthly Rental Income'!$J:$J,'Total Cash Flow'!$B218))</f>
        <v>0</v>
      </c>
      <c r="E218" s="73">
        <f>IF(B218="","",SUMIFS('Mortgage Calculation'!$F:$F,'Mortgage Calculation'!$J:$J,'Total Cash Flow'!$B218,'Mortgage Calculation'!$K:$K,'Total Cash Flow'!C218))</f>
        <v>-843.75992868791536</v>
      </c>
      <c r="F218" s="66">
        <f t="shared" si="3"/>
        <v>-843.75992868791536</v>
      </c>
    </row>
    <row r="219" spans="2:6" ht="14.25" x14ac:dyDescent="0.2">
      <c r="B219" s="70">
        <f>IF('Mortgage Calculation'!A259="","",MONTH('Mortgage Calculation'!C259))</f>
        <v>5</v>
      </c>
      <c r="C219" s="71">
        <f>IF(B219="","",YEAR('Mortgage Calculation'!C259))</f>
        <v>2038</v>
      </c>
      <c r="D219" s="72">
        <f>IF(B219="","",SUMIFS('Monthly Rental Income'!$G:$G,'Monthly Rental Income'!$K:$K,'Total Cash Flow'!$C219,'Monthly Rental Income'!$J:$J,'Total Cash Flow'!$B219))</f>
        <v>0</v>
      </c>
      <c r="E219" s="73">
        <f>IF(B219="","",SUMIFS('Mortgage Calculation'!$F:$F,'Mortgage Calculation'!$J:$J,'Total Cash Flow'!$B219,'Mortgage Calculation'!$K:$K,'Total Cash Flow'!C219))</f>
        <v>-843.75992868791536</v>
      </c>
      <c r="F219" s="66">
        <f t="shared" si="3"/>
        <v>-843.75992868791536</v>
      </c>
    </row>
    <row r="220" spans="2:6" ht="14.25" x14ac:dyDescent="0.2">
      <c r="B220" s="70">
        <f>IF('Mortgage Calculation'!A260="","",MONTH('Mortgage Calculation'!C260))</f>
        <v>6</v>
      </c>
      <c r="C220" s="71">
        <f>IF(B220="","",YEAR('Mortgage Calculation'!C260))</f>
        <v>2038</v>
      </c>
      <c r="D220" s="72">
        <f>IF(B220="","",SUMIFS('Monthly Rental Income'!$G:$G,'Monthly Rental Income'!$K:$K,'Total Cash Flow'!$C220,'Monthly Rental Income'!$J:$J,'Total Cash Flow'!$B220))</f>
        <v>0</v>
      </c>
      <c r="E220" s="73">
        <f>IF(B220="","",SUMIFS('Mortgage Calculation'!$F:$F,'Mortgage Calculation'!$J:$J,'Total Cash Flow'!$B220,'Mortgage Calculation'!$K:$K,'Total Cash Flow'!C220))</f>
        <v>-843.75992868791536</v>
      </c>
      <c r="F220" s="66">
        <f t="shared" si="3"/>
        <v>-843.75992868791536</v>
      </c>
    </row>
    <row r="221" spans="2:6" ht="14.25" x14ac:dyDescent="0.2">
      <c r="B221" s="70">
        <f>IF('Mortgage Calculation'!A261="","",MONTH('Mortgage Calculation'!C261))</f>
        <v>7</v>
      </c>
      <c r="C221" s="71">
        <f>IF(B221="","",YEAR('Mortgage Calculation'!C261))</f>
        <v>2038</v>
      </c>
      <c r="D221" s="72">
        <f>IF(B221="","",SUMIFS('Monthly Rental Income'!$G:$G,'Monthly Rental Income'!$K:$K,'Total Cash Flow'!$C221,'Monthly Rental Income'!$J:$J,'Total Cash Flow'!$B221))</f>
        <v>0</v>
      </c>
      <c r="E221" s="73">
        <f>IF(B221="","",SUMIFS('Mortgage Calculation'!$F:$F,'Mortgage Calculation'!$J:$J,'Total Cash Flow'!$B221,'Mortgage Calculation'!$K:$K,'Total Cash Flow'!C221))</f>
        <v>-843.75992868791536</v>
      </c>
      <c r="F221" s="66">
        <f t="shared" si="3"/>
        <v>-843.75992868791536</v>
      </c>
    </row>
    <row r="222" spans="2:6" ht="14.25" x14ac:dyDescent="0.2">
      <c r="B222" s="70">
        <f>IF('Mortgage Calculation'!A262="","",MONTH('Mortgage Calculation'!C262))</f>
        <v>8</v>
      </c>
      <c r="C222" s="71">
        <f>IF(B222="","",YEAR('Mortgage Calculation'!C262))</f>
        <v>2038</v>
      </c>
      <c r="D222" s="72">
        <f>IF(B222="","",SUMIFS('Monthly Rental Income'!$G:$G,'Monthly Rental Income'!$K:$K,'Total Cash Flow'!$C222,'Monthly Rental Income'!$J:$J,'Total Cash Flow'!$B222))</f>
        <v>0</v>
      </c>
      <c r="E222" s="73">
        <f>IF(B222="","",SUMIFS('Mortgage Calculation'!$F:$F,'Mortgage Calculation'!$J:$J,'Total Cash Flow'!$B222,'Mortgage Calculation'!$K:$K,'Total Cash Flow'!C222))</f>
        <v>-843.75992868791536</v>
      </c>
      <c r="F222" s="66">
        <f t="shared" si="3"/>
        <v>-843.75992868791536</v>
      </c>
    </row>
    <row r="223" spans="2:6" ht="14.25" x14ac:dyDescent="0.2">
      <c r="B223" s="70">
        <f>IF('Mortgage Calculation'!A263="","",MONTH('Mortgage Calculation'!C263))</f>
        <v>9</v>
      </c>
      <c r="C223" s="71">
        <f>IF(B223="","",YEAR('Mortgage Calculation'!C263))</f>
        <v>2038</v>
      </c>
      <c r="D223" s="72">
        <f>IF(B223="","",SUMIFS('Monthly Rental Income'!$G:$G,'Monthly Rental Income'!$K:$K,'Total Cash Flow'!$C223,'Monthly Rental Income'!$J:$J,'Total Cash Flow'!$B223))</f>
        <v>0</v>
      </c>
      <c r="E223" s="73">
        <f>IF(B223="","",SUMIFS('Mortgage Calculation'!$F:$F,'Mortgage Calculation'!$J:$J,'Total Cash Flow'!$B223,'Mortgage Calculation'!$K:$K,'Total Cash Flow'!C223))</f>
        <v>-843.75992868791536</v>
      </c>
      <c r="F223" s="66">
        <f t="shared" si="3"/>
        <v>-843.75992868791536</v>
      </c>
    </row>
    <row r="224" spans="2:6" ht="14.25" x14ac:dyDescent="0.2">
      <c r="B224" s="70">
        <f>IF('Mortgage Calculation'!A264="","",MONTH('Mortgage Calculation'!C264))</f>
        <v>10</v>
      </c>
      <c r="C224" s="71">
        <f>IF(B224="","",YEAR('Mortgage Calculation'!C264))</f>
        <v>2038</v>
      </c>
      <c r="D224" s="72">
        <f>IF(B224="","",SUMIFS('Monthly Rental Income'!$G:$G,'Monthly Rental Income'!$K:$K,'Total Cash Flow'!$C224,'Monthly Rental Income'!$J:$J,'Total Cash Flow'!$B224))</f>
        <v>0</v>
      </c>
      <c r="E224" s="73">
        <f>IF(B224="","",SUMIFS('Mortgage Calculation'!$F:$F,'Mortgage Calculation'!$J:$J,'Total Cash Flow'!$B224,'Mortgage Calculation'!$K:$K,'Total Cash Flow'!C224))</f>
        <v>-843.75992868791536</v>
      </c>
      <c r="F224" s="66">
        <f t="shared" si="3"/>
        <v>-843.75992868791536</v>
      </c>
    </row>
    <row r="225" spans="2:6" ht="14.25" x14ac:dyDescent="0.2">
      <c r="B225" s="70">
        <f>IF('Mortgage Calculation'!A265="","",MONTH('Mortgage Calculation'!C265))</f>
        <v>11</v>
      </c>
      <c r="C225" s="71">
        <f>IF(B225="","",YEAR('Mortgage Calculation'!C265))</f>
        <v>2038</v>
      </c>
      <c r="D225" s="72">
        <f>IF(B225="","",SUMIFS('Monthly Rental Income'!$G:$G,'Monthly Rental Income'!$K:$K,'Total Cash Flow'!$C225,'Monthly Rental Income'!$J:$J,'Total Cash Flow'!$B225))</f>
        <v>0</v>
      </c>
      <c r="E225" s="73">
        <f>IF(B225="","",SUMIFS('Mortgage Calculation'!$F:$F,'Mortgage Calculation'!$J:$J,'Total Cash Flow'!$B225,'Mortgage Calculation'!$K:$K,'Total Cash Flow'!C225))</f>
        <v>-843.75992868791536</v>
      </c>
      <c r="F225" s="66">
        <f t="shared" si="3"/>
        <v>-843.75992868791536</v>
      </c>
    </row>
    <row r="226" spans="2:6" ht="14.25" x14ac:dyDescent="0.2">
      <c r="B226" s="70">
        <f>IF('Mortgage Calculation'!A266="","",MONTH('Mortgage Calculation'!C266))</f>
        <v>12</v>
      </c>
      <c r="C226" s="71">
        <f>IF(B226="","",YEAR('Mortgage Calculation'!C266))</f>
        <v>2038</v>
      </c>
      <c r="D226" s="72">
        <f>IF(B226="","",SUMIFS('Monthly Rental Income'!$G:$G,'Monthly Rental Income'!$K:$K,'Total Cash Flow'!$C226,'Monthly Rental Income'!$J:$J,'Total Cash Flow'!$B226))</f>
        <v>0</v>
      </c>
      <c r="E226" s="73">
        <f>IF(B226="","",SUMIFS('Mortgage Calculation'!$F:$F,'Mortgage Calculation'!$J:$J,'Total Cash Flow'!$B226,'Mortgage Calculation'!$K:$K,'Total Cash Flow'!C226))</f>
        <v>-843.75992868791536</v>
      </c>
      <c r="F226" s="66">
        <f t="shared" si="3"/>
        <v>-843.75992868791536</v>
      </c>
    </row>
    <row r="227" spans="2:6" ht="14.25" x14ac:dyDescent="0.2">
      <c r="B227" s="70">
        <f>IF('Mortgage Calculation'!A267="","",MONTH('Mortgage Calculation'!C267))</f>
        <v>1</v>
      </c>
      <c r="C227" s="71">
        <f>IF(B227="","",YEAR('Mortgage Calculation'!C267))</f>
        <v>2039</v>
      </c>
      <c r="D227" s="72">
        <f>IF(B227="","",SUMIFS('Monthly Rental Income'!$G:$G,'Monthly Rental Income'!$K:$K,'Total Cash Flow'!$C227,'Monthly Rental Income'!$J:$J,'Total Cash Flow'!$B227))</f>
        <v>0</v>
      </c>
      <c r="E227" s="73">
        <f>IF(B227="","",SUMIFS('Mortgage Calculation'!$F:$F,'Mortgage Calculation'!$J:$J,'Total Cash Flow'!$B227,'Mortgage Calculation'!$K:$K,'Total Cash Flow'!C227))</f>
        <v>-843.75992868791536</v>
      </c>
      <c r="F227" s="66">
        <f t="shared" si="3"/>
        <v>-843.75992868791536</v>
      </c>
    </row>
    <row r="228" spans="2:6" ht="14.25" x14ac:dyDescent="0.2">
      <c r="B228" s="70">
        <f>IF('Mortgage Calculation'!A268="","",MONTH('Mortgage Calculation'!C268))</f>
        <v>2</v>
      </c>
      <c r="C228" s="71">
        <f>IF(B228="","",YEAR('Mortgage Calculation'!C268))</f>
        <v>2039</v>
      </c>
      <c r="D228" s="72">
        <f>IF(B228="","",SUMIFS('Monthly Rental Income'!$G:$G,'Monthly Rental Income'!$K:$K,'Total Cash Flow'!$C228,'Monthly Rental Income'!$J:$J,'Total Cash Flow'!$B228))</f>
        <v>0</v>
      </c>
      <c r="E228" s="73">
        <f>IF(B228="","",SUMIFS('Mortgage Calculation'!$F:$F,'Mortgage Calculation'!$J:$J,'Total Cash Flow'!$B228,'Mortgage Calculation'!$K:$K,'Total Cash Flow'!C228))</f>
        <v>-843.75992868791536</v>
      </c>
      <c r="F228" s="66">
        <f t="shared" si="3"/>
        <v>-843.75992868791536</v>
      </c>
    </row>
    <row r="229" spans="2:6" ht="14.25" x14ac:dyDescent="0.2">
      <c r="B229" s="70">
        <f>IF('Mortgage Calculation'!A269="","",MONTH('Mortgage Calculation'!C269))</f>
        <v>3</v>
      </c>
      <c r="C229" s="71">
        <f>IF(B229="","",YEAR('Mortgage Calculation'!C269))</f>
        <v>2039</v>
      </c>
      <c r="D229" s="72">
        <f>IF(B229="","",SUMIFS('Monthly Rental Income'!$G:$G,'Monthly Rental Income'!$K:$K,'Total Cash Flow'!$C229,'Monthly Rental Income'!$J:$J,'Total Cash Flow'!$B229))</f>
        <v>0</v>
      </c>
      <c r="E229" s="73">
        <f>IF(B229="","",SUMIFS('Mortgage Calculation'!$F:$F,'Mortgage Calculation'!$J:$J,'Total Cash Flow'!$B229,'Mortgage Calculation'!$K:$K,'Total Cash Flow'!C229))</f>
        <v>-843.75992868791536</v>
      </c>
      <c r="F229" s="66">
        <f t="shared" si="3"/>
        <v>-843.75992868791536</v>
      </c>
    </row>
    <row r="230" spans="2:6" ht="14.25" x14ac:dyDescent="0.2">
      <c r="B230" s="70">
        <f>IF('Mortgage Calculation'!A270="","",MONTH('Mortgage Calculation'!C270))</f>
        <v>4</v>
      </c>
      <c r="C230" s="71">
        <f>IF(B230="","",YEAR('Mortgage Calculation'!C270))</f>
        <v>2039</v>
      </c>
      <c r="D230" s="72">
        <f>IF(B230="","",SUMIFS('Monthly Rental Income'!$G:$G,'Monthly Rental Income'!$K:$K,'Total Cash Flow'!$C230,'Monthly Rental Income'!$J:$J,'Total Cash Flow'!$B230))</f>
        <v>0</v>
      </c>
      <c r="E230" s="73">
        <f>IF(B230="","",SUMIFS('Mortgage Calculation'!$F:$F,'Mortgage Calculation'!$J:$J,'Total Cash Flow'!$B230,'Mortgage Calculation'!$K:$K,'Total Cash Flow'!C230))</f>
        <v>-843.75992868791536</v>
      </c>
      <c r="F230" s="66">
        <f t="shared" si="3"/>
        <v>-843.75992868791536</v>
      </c>
    </row>
    <row r="231" spans="2:6" ht="14.25" x14ac:dyDescent="0.2">
      <c r="B231" s="70">
        <f>IF('Mortgage Calculation'!A271="","",MONTH('Mortgage Calculation'!C271))</f>
        <v>5</v>
      </c>
      <c r="C231" s="71">
        <f>IF(B231="","",YEAR('Mortgage Calculation'!C271))</f>
        <v>2039</v>
      </c>
      <c r="D231" s="72">
        <f>IF(B231="","",SUMIFS('Monthly Rental Income'!$G:$G,'Monthly Rental Income'!$K:$K,'Total Cash Flow'!$C231,'Monthly Rental Income'!$J:$J,'Total Cash Flow'!$B231))</f>
        <v>0</v>
      </c>
      <c r="E231" s="73">
        <f>IF(B231="","",SUMIFS('Mortgage Calculation'!$F:$F,'Mortgage Calculation'!$J:$J,'Total Cash Flow'!$B231,'Mortgage Calculation'!$K:$K,'Total Cash Flow'!C231))</f>
        <v>-843.75992868791536</v>
      </c>
      <c r="F231" s="66">
        <f t="shared" si="3"/>
        <v>-843.75992868791536</v>
      </c>
    </row>
    <row r="232" spans="2:6" ht="14.25" x14ac:dyDescent="0.2">
      <c r="B232" s="70">
        <f>IF('Mortgage Calculation'!A272="","",MONTH('Mortgage Calculation'!C272))</f>
        <v>6</v>
      </c>
      <c r="C232" s="71">
        <f>IF(B232="","",YEAR('Mortgage Calculation'!C272))</f>
        <v>2039</v>
      </c>
      <c r="D232" s="72">
        <f>IF(B232="","",SUMIFS('Monthly Rental Income'!$G:$G,'Monthly Rental Income'!$K:$K,'Total Cash Flow'!$C232,'Monthly Rental Income'!$J:$J,'Total Cash Flow'!$B232))</f>
        <v>0</v>
      </c>
      <c r="E232" s="73">
        <f>IF(B232="","",SUMIFS('Mortgage Calculation'!$F:$F,'Mortgage Calculation'!$J:$J,'Total Cash Flow'!$B232,'Mortgage Calculation'!$K:$K,'Total Cash Flow'!C232))</f>
        <v>-843.75992868791536</v>
      </c>
      <c r="F232" s="66">
        <f t="shared" si="3"/>
        <v>-843.75992868791536</v>
      </c>
    </row>
    <row r="233" spans="2:6" ht="14.25" x14ac:dyDescent="0.2">
      <c r="B233" s="70">
        <f>IF('Mortgage Calculation'!A273="","",MONTH('Mortgage Calculation'!C273))</f>
        <v>7</v>
      </c>
      <c r="C233" s="71">
        <f>IF(B233="","",YEAR('Mortgage Calculation'!C273))</f>
        <v>2039</v>
      </c>
      <c r="D233" s="72">
        <f>IF(B233="","",SUMIFS('Monthly Rental Income'!$G:$G,'Monthly Rental Income'!$K:$K,'Total Cash Flow'!$C233,'Monthly Rental Income'!$J:$J,'Total Cash Flow'!$B233))</f>
        <v>0</v>
      </c>
      <c r="E233" s="73">
        <f>IF(B233="","",SUMIFS('Mortgage Calculation'!$F:$F,'Mortgage Calculation'!$J:$J,'Total Cash Flow'!$B233,'Mortgage Calculation'!$K:$K,'Total Cash Flow'!C233))</f>
        <v>-843.75992868791536</v>
      </c>
      <c r="F233" s="66">
        <f t="shared" si="3"/>
        <v>-843.75992868791536</v>
      </c>
    </row>
    <row r="234" spans="2:6" ht="14.25" x14ac:dyDescent="0.2">
      <c r="B234" s="70">
        <f>IF('Mortgage Calculation'!A274="","",MONTH('Mortgage Calculation'!C274))</f>
        <v>8</v>
      </c>
      <c r="C234" s="71">
        <f>IF(B234="","",YEAR('Mortgage Calculation'!C274))</f>
        <v>2039</v>
      </c>
      <c r="D234" s="72">
        <f>IF(B234="","",SUMIFS('Monthly Rental Income'!$G:$G,'Monthly Rental Income'!$K:$K,'Total Cash Flow'!$C234,'Monthly Rental Income'!$J:$J,'Total Cash Flow'!$B234))</f>
        <v>0</v>
      </c>
      <c r="E234" s="73">
        <f>IF(B234="","",SUMIFS('Mortgage Calculation'!$F:$F,'Mortgage Calculation'!$J:$J,'Total Cash Flow'!$B234,'Mortgage Calculation'!$K:$K,'Total Cash Flow'!C234))</f>
        <v>-843.75992868791536</v>
      </c>
      <c r="F234" s="66">
        <f t="shared" si="3"/>
        <v>-843.75992868791536</v>
      </c>
    </row>
    <row r="235" spans="2:6" ht="14.25" x14ac:dyDescent="0.2">
      <c r="B235" s="70">
        <f>IF('Mortgage Calculation'!A275="","",MONTH('Mortgage Calculation'!C275))</f>
        <v>9</v>
      </c>
      <c r="C235" s="71">
        <f>IF(B235="","",YEAR('Mortgage Calculation'!C275))</f>
        <v>2039</v>
      </c>
      <c r="D235" s="72">
        <f>IF(B235="","",SUMIFS('Monthly Rental Income'!$G:$G,'Monthly Rental Income'!$K:$K,'Total Cash Flow'!$C235,'Monthly Rental Income'!$J:$J,'Total Cash Flow'!$B235))</f>
        <v>0</v>
      </c>
      <c r="E235" s="73">
        <f>IF(B235="","",SUMIFS('Mortgage Calculation'!$F:$F,'Mortgage Calculation'!$J:$J,'Total Cash Flow'!$B235,'Mortgage Calculation'!$K:$K,'Total Cash Flow'!C235))</f>
        <v>-843.75992868791536</v>
      </c>
      <c r="F235" s="66">
        <f t="shared" si="3"/>
        <v>-843.75992868791536</v>
      </c>
    </row>
    <row r="236" spans="2:6" ht="14.25" x14ac:dyDescent="0.2">
      <c r="B236" s="70">
        <f>IF('Mortgage Calculation'!A276="","",MONTH('Mortgage Calculation'!C276))</f>
        <v>10</v>
      </c>
      <c r="C236" s="71">
        <f>IF(B236="","",YEAR('Mortgage Calculation'!C276))</f>
        <v>2039</v>
      </c>
      <c r="D236" s="72">
        <f>IF(B236="","",SUMIFS('Monthly Rental Income'!$G:$G,'Monthly Rental Income'!$K:$K,'Total Cash Flow'!$C236,'Monthly Rental Income'!$J:$J,'Total Cash Flow'!$B236))</f>
        <v>0</v>
      </c>
      <c r="E236" s="73">
        <f>IF(B236="","",SUMIFS('Mortgage Calculation'!$F:$F,'Mortgage Calculation'!$J:$J,'Total Cash Flow'!$B236,'Mortgage Calculation'!$K:$K,'Total Cash Flow'!C236))</f>
        <v>-843.75992868791536</v>
      </c>
      <c r="F236" s="66">
        <f t="shared" si="3"/>
        <v>-843.75992868791536</v>
      </c>
    </row>
    <row r="237" spans="2:6" ht="14.25" x14ac:dyDescent="0.2">
      <c r="B237" s="70">
        <f>IF('Mortgage Calculation'!A277="","",MONTH('Mortgage Calculation'!C277))</f>
        <v>11</v>
      </c>
      <c r="C237" s="71">
        <f>IF(B237="","",YEAR('Mortgage Calculation'!C277))</f>
        <v>2039</v>
      </c>
      <c r="D237" s="72">
        <f>IF(B237="","",SUMIFS('Monthly Rental Income'!$G:$G,'Monthly Rental Income'!$K:$K,'Total Cash Flow'!$C237,'Monthly Rental Income'!$J:$J,'Total Cash Flow'!$B237))</f>
        <v>0</v>
      </c>
      <c r="E237" s="73">
        <f>IF(B237="","",SUMIFS('Mortgage Calculation'!$F:$F,'Mortgage Calculation'!$J:$J,'Total Cash Flow'!$B237,'Mortgage Calculation'!$K:$K,'Total Cash Flow'!C237))</f>
        <v>-843.75992868791536</v>
      </c>
      <c r="F237" s="66">
        <f t="shared" si="3"/>
        <v>-843.75992868791536</v>
      </c>
    </row>
    <row r="238" spans="2:6" ht="14.25" x14ac:dyDescent="0.2">
      <c r="B238" s="70">
        <f>IF('Mortgage Calculation'!A278="","",MONTH('Mortgage Calculation'!C278))</f>
        <v>12</v>
      </c>
      <c r="C238" s="71">
        <f>IF(B238="","",YEAR('Mortgage Calculation'!C278))</f>
        <v>2039</v>
      </c>
      <c r="D238" s="72">
        <f>IF(B238="","",SUMIFS('Monthly Rental Income'!$G:$G,'Monthly Rental Income'!$K:$K,'Total Cash Flow'!$C238,'Monthly Rental Income'!$J:$J,'Total Cash Flow'!$B238))</f>
        <v>0</v>
      </c>
      <c r="E238" s="73">
        <f>IF(B238="","",SUMIFS('Mortgage Calculation'!$F:$F,'Mortgage Calculation'!$J:$J,'Total Cash Flow'!$B238,'Mortgage Calculation'!$K:$K,'Total Cash Flow'!C238))</f>
        <v>-843.75992868791536</v>
      </c>
      <c r="F238" s="66">
        <f t="shared" si="3"/>
        <v>-843.75992868791536</v>
      </c>
    </row>
    <row r="239" spans="2:6" ht="14.25" x14ac:dyDescent="0.2">
      <c r="B239" s="70">
        <f>IF('Mortgage Calculation'!A279="","",MONTH('Mortgage Calculation'!C279))</f>
        <v>1</v>
      </c>
      <c r="C239" s="71">
        <f>IF(B239="","",YEAR('Mortgage Calculation'!C279))</f>
        <v>2040</v>
      </c>
      <c r="D239" s="72">
        <f>IF(B239="","",SUMIFS('Monthly Rental Income'!$G:$G,'Monthly Rental Income'!$K:$K,'Total Cash Flow'!$C239,'Monthly Rental Income'!$J:$J,'Total Cash Flow'!$B239))</f>
        <v>0</v>
      </c>
      <c r="E239" s="73">
        <f>IF(B239="","",SUMIFS('Mortgage Calculation'!$F:$F,'Mortgage Calculation'!$J:$J,'Total Cash Flow'!$B239,'Mortgage Calculation'!$K:$K,'Total Cash Flow'!C239))</f>
        <v>-843.75992868791536</v>
      </c>
      <c r="F239" s="66">
        <f t="shared" si="3"/>
        <v>-843.75992868791536</v>
      </c>
    </row>
    <row r="240" spans="2:6" ht="14.25" x14ac:dyDescent="0.2">
      <c r="B240" s="70">
        <f>IF('Mortgage Calculation'!A280="","",MONTH('Mortgage Calculation'!C280))</f>
        <v>2</v>
      </c>
      <c r="C240" s="71">
        <f>IF(B240="","",YEAR('Mortgage Calculation'!C280))</f>
        <v>2040</v>
      </c>
      <c r="D240" s="72">
        <f>IF(B240="","",SUMIFS('Monthly Rental Income'!$G:$G,'Monthly Rental Income'!$K:$K,'Total Cash Flow'!$C240,'Monthly Rental Income'!$J:$J,'Total Cash Flow'!$B240))</f>
        <v>0</v>
      </c>
      <c r="E240" s="73">
        <f>IF(B240="","",SUMIFS('Mortgage Calculation'!$F:$F,'Mortgage Calculation'!$J:$J,'Total Cash Flow'!$B240,'Mortgage Calculation'!$K:$K,'Total Cash Flow'!C240))</f>
        <v>-843.75992868791536</v>
      </c>
      <c r="F240" s="66">
        <f t="shared" si="3"/>
        <v>-843.75992868791536</v>
      </c>
    </row>
    <row r="241" spans="2:6" ht="14.25" x14ac:dyDescent="0.2">
      <c r="B241" s="70">
        <f>IF('Mortgage Calculation'!A281="","",MONTH('Mortgage Calculation'!C281))</f>
        <v>3</v>
      </c>
      <c r="C241" s="71">
        <f>IF(B241="","",YEAR('Mortgage Calculation'!C281))</f>
        <v>2040</v>
      </c>
      <c r="D241" s="72">
        <f>IF(B241="","",SUMIFS('Monthly Rental Income'!$G:$G,'Monthly Rental Income'!$K:$K,'Total Cash Flow'!$C241,'Monthly Rental Income'!$J:$J,'Total Cash Flow'!$B241))</f>
        <v>0</v>
      </c>
      <c r="E241" s="73">
        <f>IF(B241="","",SUMIFS('Mortgage Calculation'!$F:$F,'Mortgage Calculation'!$J:$J,'Total Cash Flow'!$B241,'Mortgage Calculation'!$K:$K,'Total Cash Flow'!C241))</f>
        <v>-843.75992868791536</v>
      </c>
      <c r="F241" s="66">
        <f t="shared" si="3"/>
        <v>-843.75992868791536</v>
      </c>
    </row>
    <row r="242" spans="2:6" ht="14.25" x14ac:dyDescent="0.2">
      <c r="B242" s="70">
        <f>IF('Mortgage Calculation'!A282="","",MONTH('Mortgage Calculation'!C282))</f>
        <v>4</v>
      </c>
      <c r="C242" s="71">
        <f>IF(B242="","",YEAR('Mortgage Calculation'!C282))</f>
        <v>2040</v>
      </c>
      <c r="D242" s="72">
        <f>IF(B242="","",SUMIFS('Monthly Rental Income'!$G:$G,'Monthly Rental Income'!$K:$K,'Total Cash Flow'!$C242,'Monthly Rental Income'!$J:$J,'Total Cash Flow'!$B242))</f>
        <v>0</v>
      </c>
      <c r="E242" s="73">
        <f>IF(B242="","",SUMIFS('Mortgage Calculation'!$F:$F,'Mortgage Calculation'!$J:$J,'Total Cash Flow'!$B242,'Mortgage Calculation'!$K:$K,'Total Cash Flow'!C242))</f>
        <v>-843.75992868791536</v>
      </c>
      <c r="F242" s="66">
        <f t="shared" si="3"/>
        <v>-843.75992868791536</v>
      </c>
    </row>
    <row r="243" spans="2:6" ht="14.25" x14ac:dyDescent="0.2">
      <c r="B243" s="70">
        <f>IF('Mortgage Calculation'!A283="","",MONTH('Mortgage Calculation'!C283))</f>
        <v>5</v>
      </c>
      <c r="C243" s="71">
        <f>IF(B243="","",YEAR('Mortgage Calculation'!C283))</f>
        <v>2040</v>
      </c>
      <c r="D243" s="72">
        <f>IF(B243="","",SUMIFS('Monthly Rental Income'!$G:$G,'Monthly Rental Income'!$K:$K,'Total Cash Flow'!$C243,'Monthly Rental Income'!$J:$J,'Total Cash Flow'!$B243))</f>
        <v>0</v>
      </c>
      <c r="E243" s="73">
        <f>IF(B243="","",SUMIFS('Mortgage Calculation'!$F:$F,'Mortgage Calculation'!$J:$J,'Total Cash Flow'!$B243,'Mortgage Calculation'!$K:$K,'Total Cash Flow'!C243))</f>
        <v>-843.75992868791536</v>
      </c>
      <c r="F243" s="66">
        <f t="shared" si="3"/>
        <v>-843.75992868791536</v>
      </c>
    </row>
    <row r="244" spans="2:6" ht="14.25" x14ac:dyDescent="0.2">
      <c r="B244" s="70">
        <f>IF('Mortgage Calculation'!A284="","",MONTH('Mortgage Calculation'!C284))</f>
        <v>6</v>
      </c>
      <c r="C244" s="71">
        <f>IF(B244="","",YEAR('Mortgage Calculation'!C284))</f>
        <v>2040</v>
      </c>
      <c r="D244" s="72">
        <f>IF(B244="","",SUMIFS('Monthly Rental Income'!$G:$G,'Monthly Rental Income'!$K:$K,'Total Cash Flow'!$C244,'Monthly Rental Income'!$J:$J,'Total Cash Flow'!$B244))</f>
        <v>0</v>
      </c>
      <c r="E244" s="73">
        <f>IF(B244="","",SUMIFS('Mortgage Calculation'!$F:$F,'Mortgage Calculation'!$J:$J,'Total Cash Flow'!$B244,'Mortgage Calculation'!$K:$K,'Total Cash Flow'!C244))</f>
        <v>-843.75992868791536</v>
      </c>
      <c r="F244" s="66">
        <f t="shared" si="3"/>
        <v>-843.75992868791536</v>
      </c>
    </row>
    <row r="245" spans="2:6" ht="14.25" x14ac:dyDescent="0.2">
      <c r="B245" s="70">
        <f>IF('Mortgage Calculation'!A285="","",MONTH('Mortgage Calculation'!C285))</f>
        <v>7</v>
      </c>
      <c r="C245" s="71">
        <f>IF(B245="","",YEAR('Mortgage Calculation'!C285))</f>
        <v>2040</v>
      </c>
      <c r="D245" s="72">
        <f>IF(B245="","",SUMIFS('Monthly Rental Income'!$G:$G,'Monthly Rental Income'!$K:$K,'Total Cash Flow'!$C245,'Monthly Rental Income'!$J:$J,'Total Cash Flow'!$B245))</f>
        <v>0</v>
      </c>
      <c r="E245" s="73">
        <f>IF(B245="","",SUMIFS('Mortgage Calculation'!$F:$F,'Mortgage Calculation'!$J:$J,'Total Cash Flow'!$B245,'Mortgage Calculation'!$K:$K,'Total Cash Flow'!C245))</f>
        <v>-843.75992868791536</v>
      </c>
      <c r="F245" s="66">
        <f t="shared" si="3"/>
        <v>-843.75992868791536</v>
      </c>
    </row>
    <row r="246" spans="2:6" ht="14.25" x14ac:dyDescent="0.2">
      <c r="B246" s="70">
        <f>IF('Mortgage Calculation'!A286="","",MONTH('Mortgage Calculation'!C286))</f>
        <v>8</v>
      </c>
      <c r="C246" s="71">
        <f>IF(B246="","",YEAR('Mortgage Calculation'!C286))</f>
        <v>2040</v>
      </c>
      <c r="D246" s="72">
        <f>IF(B246="","",SUMIFS('Monthly Rental Income'!$G:$G,'Monthly Rental Income'!$K:$K,'Total Cash Flow'!$C246,'Monthly Rental Income'!$J:$J,'Total Cash Flow'!$B246))</f>
        <v>0</v>
      </c>
      <c r="E246" s="73">
        <f>IF(B246="","",SUMIFS('Mortgage Calculation'!$F:$F,'Mortgage Calculation'!$J:$J,'Total Cash Flow'!$B246,'Mortgage Calculation'!$K:$K,'Total Cash Flow'!C246))</f>
        <v>-843.75992868791536</v>
      </c>
      <c r="F246" s="66">
        <f t="shared" si="3"/>
        <v>-843.75992868791536</v>
      </c>
    </row>
    <row r="247" spans="2:6" ht="14.25" x14ac:dyDescent="0.2">
      <c r="B247" s="70">
        <f>IF('Mortgage Calculation'!A287="","",MONTH('Mortgage Calculation'!C287))</f>
        <v>9</v>
      </c>
      <c r="C247" s="71">
        <f>IF(B247="","",YEAR('Mortgage Calculation'!C287))</f>
        <v>2040</v>
      </c>
      <c r="D247" s="72">
        <f>IF(B247="","",SUMIFS('Monthly Rental Income'!$G:$G,'Monthly Rental Income'!$K:$K,'Total Cash Flow'!$C247,'Monthly Rental Income'!$J:$J,'Total Cash Flow'!$B247))</f>
        <v>0</v>
      </c>
      <c r="E247" s="73">
        <f>IF(B247="","",SUMIFS('Mortgage Calculation'!$F:$F,'Mortgage Calculation'!$J:$J,'Total Cash Flow'!$B247,'Mortgage Calculation'!$K:$K,'Total Cash Flow'!C247))</f>
        <v>-843.75992868791536</v>
      </c>
      <c r="F247" s="66">
        <f t="shared" si="3"/>
        <v>-843.75992868791536</v>
      </c>
    </row>
    <row r="248" spans="2:6" ht="14.25" x14ac:dyDescent="0.2">
      <c r="B248" s="70">
        <f>IF('Mortgage Calculation'!A288="","",MONTH('Mortgage Calculation'!C288))</f>
        <v>10</v>
      </c>
      <c r="C248" s="71">
        <f>IF(B248="","",YEAR('Mortgage Calculation'!C288))</f>
        <v>2040</v>
      </c>
      <c r="D248" s="72">
        <f>IF(B248="","",SUMIFS('Monthly Rental Income'!$G:$G,'Monthly Rental Income'!$K:$K,'Total Cash Flow'!$C248,'Monthly Rental Income'!$J:$J,'Total Cash Flow'!$B248))</f>
        <v>0</v>
      </c>
      <c r="E248" s="73">
        <f>IF(B248="","",SUMIFS('Mortgage Calculation'!$F:$F,'Mortgage Calculation'!$J:$J,'Total Cash Flow'!$B248,'Mortgage Calculation'!$K:$K,'Total Cash Flow'!C248))</f>
        <v>-843.75992868791536</v>
      </c>
      <c r="F248" s="66">
        <f t="shared" si="3"/>
        <v>-843.75992868791536</v>
      </c>
    </row>
    <row r="249" spans="2:6" ht="14.25" x14ac:dyDescent="0.2">
      <c r="B249" s="70">
        <f>IF('Mortgage Calculation'!A289="","",MONTH('Mortgage Calculation'!C289))</f>
        <v>11</v>
      </c>
      <c r="C249" s="71">
        <f>IF(B249="","",YEAR('Mortgage Calculation'!C289))</f>
        <v>2040</v>
      </c>
      <c r="D249" s="72">
        <f>IF(B249="","",SUMIFS('Monthly Rental Income'!$G:$G,'Monthly Rental Income'!$K:$K,'Total Cash Flow'!$C249,'Monthly Rental Income'!$J:$J,'Total Cash Flow'!$B249))</f>
        <v>0</v>
      </c>
      <c r="E249" s="73">
        <f>IF(B249="","",SUMIFS('Mortgage Calculation'!$F:$F,'Mortgage Calculation'!$J:$J,'Total Cash Flow'!$B249,'Mortgage Calculation'!$K:$K,'Total Cash Flow'!C249))</f>
        <v>-843.75992868791536</v>
      </c>
      <c r="F249" s="66">
        <f t="shared" si="3"/>
        <v>-843.75992868791536</v>
      </c>
    </row>
    <row r="250" spans="2:6" ht="14.25" x14ac:dyDescent="0.2">
      <c r="B250" s="70">
        <f>IF('Mortgage Calculation'!A290="","",MONTH('Mortgage Calculation'!C290))</f>
        <v>12</v>
      </c>
      <c r="C250" s="71">
        <f>IF(B250="","",YEAR('Mortgage Calculation'!C290))</f>
        <v>2040</v>
      </c>
      <c r="D250" s="72">
        <f>IF(B250="","",SUMIFS('Monthly Rental Income'!$G:$G,'Monthly Rental Income'!$K:$K,'Total Cash Flow'!$C250,'Monthly Rental Income'!$J:$J,'Total Cash Flow'!$B250))</f>
        <v>0</v>
      </c>
      <c r="E250" s="73">
        <f>IF(B250="","",SUMIFS('Mortgage Calculation'!$F:$F,'Mortgage Calculation'!$J:$J,'Total Cash Flow'!$B250,'Mortgage Calculation'!$K:$K,'Total Cash Flow'!C250))</f>
        <v>-843.75992868791536</v>
      </c>
      <c r="F250" s="66">
        <f t="shared" si="3"/>
        <v>-843.75992868791536</v>
      </c>
    </row>
    <row r="251" spans="2:6" ht="14.25" x14ac:dyDescent="0.2">
      <c r="B251" s="70">
        <f>IF('Mortgage Calculation'!A291="","",MONTH('Mortgage Calculation'!C291))</f>
        <v>1</v>
      </c>
      <c r="C251" s="71">
        <f>IF(B251="","",YEAR('Mortgage Calculation'!C291))</f>
        <v>2041</v>
      </c>
      <c r="D251" s="72">
        <f>IF(B251="","",SUMIFS('Monthly Rental Income'!$G:$G,'Monthly Rental Income'!$K:$K,'Total Cash Flow'!$C251,'Monthly Rental Income'!$J:$J,'Total Cash Flow'!$B251))</f>
        <v>0</v>
      </c>
      <c r="E251" s="73">
        <f>IF(B251="","",SUMIFS('Mortgage Calculation'!$F:$F,'Mortgage Calculation'!$J:$J,'Total Cash Flow'!$B251,'Mortgage Calculation'!$K:$K,'Total Cash Flow'!C251))</f>
        <v>-843.75992868791536</v>
      </c>
      <c r="F251" s="66">
        <f t="shared" si="3"/>
        <v>-843.75992868791536</v>
      </c>
    </row>
    <row r="252" spans="2:6" ht="14.25" x14ac:dyDescent="0.2">
      <c r="B252" s="70">
        <f>IF('Mortgage Calculation'!A292="","",MONTH('Mortgage Calculation'!C292))</f>
        <v>2</v>
      </c>
      <c r="C252" s="71">
        <f>IF(B252="","",YEAR('Mortgage Calculation'!C292))</f>
        <v>2041</v>
      </c>
      <c r="D252" s="72">
        <f>IF(B252="","",SUMIFS('Monthly Rental Income'!$G:$G,'Monthly Rental Income'!$K:$K,'Total Cash Flow'!$C252,'Monthly Rental Income'!$J:$J,'Total Cash Flow'!$B252))</f>
        <v>0</v>
      </c>
      <c r="E252" s="73">
        <f>IF(B252="","",SUMIFS('Mortgage Calculation'!$F:$F,'Mortgage Calculation'!$J:$J,'Total Cash Flow'!$B252,'Mortgage Calculation'!$K:$K,'Total Cash Flow'!C252))</f>
        <v>-843.75992868791536</v>
      </c>
      <c r="F252" s="66">
        <f t="shared" si="3"/>
        <v>-843.75992868791536</v>
      </c>
    </row>
    <row r="253" spans="2:6" ht="14.25" x14ac:dyDescent="0.2">
      <c r="B253" s="70">
        <f>IF('Mortgage Calculation'!A293="","",MONTH('Mortgage Calculation'!C293))</f>
        <v>3</v>
      </c>
      <c r="C253" s="71">
        <f>IF(B253="","",YEAR('Mortgage Calculation'!C293))</f>
        <v>2041</v>
      </c>
      <c r="D253" s="72">
        <f>IF(B253="","",SUMIFS('Monthly Rental Income'!$G:$G,'Monthly Rental Income'!$K:$K,'Total Cash Flow'!$C253,'Monthly Rental Income'!$J:$J,'Total Cash Flow'!$B253))</f>
        <v>0</v>
      </c>
      <c r="E253" s="73">
        <f>IF(B253="","",SUMIFS('Mortgage Calculation'!$F:$F,'Mortgage Calculation'!$J:$J,'Total Cash Flow'!$B253,'Mortgage Calculation'!$K:$K,'Total Cash Flow'!C253))</f>
        <v>-843.75992868791536</v>
      </c>
      <c r="F253" s="66">
        <f t="shared" si="3"/>
        <v>-843.75992868791536</v>
      </c>
    </row>
    <row r="254" spans="2:6" ht="14.25" x14ac:dyDescent="0.2">
      <c r="B254" s="70">
        <f>IF('Mortgage Calculation'!A294="","",MONTH('Mortgage Calculation'!C294))</f>
        <v>4</v>
      </c>
      <c r="C254" s="71">
        <f>IF(B254="","",YEAR('Mortgage Calculation'!C294))</f>
        <v>2041</v>
      </c>
      <c r="D254" s="72">
        <f>IF(B254="","",SUMIFS('Monthly Rental Income'!$G:$G,'Monthly Rental Income'!$K:$K,'Total Cash Flow'!$C254,'Monthly Rental Income'!$J:$J,'Total Cash Flow'!$B254))</f>
        <v>0</v>
      </c>
      <c r="E254" s="73">
        <f>IF(B254="","",SUMIFS('Mortgage Calculation'!$F:$F,'Mortgage Calculation'!$J:$J,'Total Cash Flow'!$B254,'Mortgage Calculation'!$K:$K,'Total Cash Flow'!C254))</f>
        <v>-843.75992868791536</v>
      </c>
      <c r="F254" s="66">
        <f t="shared" si="3"/>
        <v>-843.75992868791536</v>
      </c>
    </row>
    <row r="255" spans="2:6" ht="14.25" x14ac:dyDescent="0.2">
      <c r="B255" s="70">
        <f>IF('Mortgage Calculation'!A295="","",MONTH('Mortgage Calculation'!C295))</f>
        <v>5</v>
      </c>
      <c r="C255" s="71">
        <f>IF(B255="","",YEAR('Mortgage Calculation'!C295))</f>
        <v>2041</v>
      </c>
      <c r="D255" s="72">
        <f>IF(B255="","",SUMIFS('Monthly Rental Income'!$G:$G,'Monthly Rental Income'!$K:$K,'Total Cash Flow'!$C255,'Monthly Rental Income'!$J:$J,'Total Cash Flow'!$B255))</f>
        <v>0</v>
      </c>
      <c r="E255" s="73">
        <f>IF(B255="","",SUMIFS('Mortgage Calculation'!$F:$F,'Mortgage Calculation'!$J:$J,'Total Cash Flow'!$B255,'Mortgage Calculation'!$K:$K,'Total Cash Flow'!C255))</f>
        <v>-843.75992868791536</v>
      </c>
      <c r="F255" s="66">
        <f t="shared" si="3"/>
        <v>-843.75992868791536</v>
      </c>
    </row>
    <row r="256" spans="2:6" ht="14.25" x14ac:dyDescent="0.2">
      <c r="B256" s="70">
        <f>IF('Mortgage Calculation'!A296="","",MONTH('Mortgage Calculation'!C296))</f>
        <v>6</v>
      </c>
      <c r="C256" s="71">
        <f>IF(B256="","",YEAR('Mortgage Calculation'!C296))</f>
        <v>2041</v>
      </c>
      <c r="D256" s="72">
        <f>IF(B256="","",SUMIFS('Monthly Rental Income'!$G:$G,'Monthly Rental Income'!$K:$K,'Total Cash Flow'!$C256,'Monthly Rental Income'!$J:$J,'Total Cash Flow'!$B256))</f>
        <v>0</v>
      </c>
      <c r="E256" s="73">
        <f>IF(B256="","",SUMIFS('Mortgage Calculation'!$F:$F,'Mortgage Calculation'!$J:$J,'Total Cash Flow'!$B256,'Mortgage Calculation'!$K:$K,'Total Cash Flow'!C256))</f>
        <v>-843.75992868791536</v>
      </c>
      <c r="F256" s="66">
        <f t="shared" si="3"/>
        <v>-843.75992868791536</v>
      </c>
    </row>
    <row r="257" spans="2:6" ht="14.25" x14ac:dyDescent="0.2">
      <c r="B257" s="70">
        <f>IF('Mortgage Calculation'!A297="","",MONTH('Mortgage Calculation'!C297))</f>
        <v>7</v>
      </c>
      <c r="C257" s="71">
        <f>IF(B257="","",YEAR('Mortgage Calculation'!C297))</f>
        <v>2041</v>
      </c>
      <c r="D257" s="72">
        <f>IF(B257="","",SUMIFS('Monthly Rental Income'!$G:$G,'Monthly Rental Income'!$K:$K,'Total Cash Flow'!$C257,'Monthly Rental Income'!$J:$J,'Total Cash Flow'!$B257))</f>
        <v>0</v>
      </c>
      <c r="E257" s="73">
        <f>IF(B257="","",SUMIFS('Mortgage Calculation'!$F:$F,'Mortgage Calculation'!$J:$J,'Total Cash Flow'!$B257,'Mortgage Calculation'!$K:$K,'Total Cash Flow'!C257))</f>
        <v>-843.75992868791536</v>
      </c>
      <c r="F257" s="66">
        <f t="shared" si="3"/>
        <v>-843.75992868791536</v>
      </c>
    </row>
    <row r="258" spans="2:6" ht="14.25" x14ac:dyDescent="0.2">
      <c r="B258" s="70">
        <f>IF('Mortgage Calculation'!A298="","",MONTH('Mortgage Calculation'!C298))</f>
        <v>8</v>
      </c>
      <c r="C258" s="71">
        <f>IF(B258="","",YEAR('Mortgage Calculation'!C298))</f>
        <v>2041</v>
      </c>
      <c r="D258" s="72">
        <f>IF(B258="","",SUMIFS('Monthly Rental Income'!$G:$G,'Monthly Rental Income'!$K:$K,'Total Cash Flow'!$C258,'Monthly Rental Income'!$J:$J,'Total Cash Flow'!$B258))</f>
        <v>0</v>
      </c>
      <c r="E258" s="73">
        <f>IF(B258="","",SUMIFS('Mortgage Calculation'!$F:$F,'Mortgage Calculation'!$J:$J,'Total Cash Flow'!$B258,'Mortgage Calculation'!$K:$K,'Total Cash Flow'!C258))</f>
        <v>-843.75992868791536</v>
      </c>
      <c r="F258" s="66">
        <f t="shared" si="3"/>
        <v>-843.75992868791536</v>
      </c>
    </row>
    <row r="259" spans="2:6" ht="14.25" x14ac:dyDescent="0.2">
      <c r="B259" s="70">
        <f>IF('Mortgage Calculation'!A299="","",MONTH('Mortgage Calculation'!C299))</f>
        <v>9</v>
      </c>
      <c r="C259" s="71">
        <f>IF(B259="","",YEAR('Mortgage Calculation'!C299))</f>
        <v>2041</v>
      </c>
      <c r="D259" s="72">
        <f>IF(B259="","",SUMIFS('Monthly Rental Income'!$G:$G,'Monthly Rental Income'!$K:$K,'Total Cash Flow'!$C259,'Monthly Rental Income'!$J:$J,'Total Cash Flow'!$B259))</f>
        <v>0</v>
      </c>
      <c r="E259" s="73">
        <f>IF(B259="","",SUMIFS('Mortgage Calculation'!$F:$F,'Mortgage Calculation'!$J:$J,'Total Cash Flow'!$B259,'Mortgage Calculation'!$K:$K,'Total Cash Flow'!C259))</f>
        <v>-843.75992868791536</v>
      </c>
      <c r="F259" s="66">
        <f t="shared" si="3"/>
        <v>-843.75992868791536</v>
      </c>
    </row>
    <row r="260" spans="2:6" ht="14.25" x14ac:dyDescent="0.2">
      <c r="B260" s="70">
        <f>IF('Mortgage Calculation'!A300="","",MONTH('Mortgage Calculation'!C300))</f>
        <v>10</v>
      </c>
      <c r="C260" s="71">
        <f>IF(B260="","",YEAR('Mortgage Calculation'!C300))</f>
        <v>2041</v>
      </c>
      <c r="D260" s="72">
        <f>IF(B260="","",SUMIFS('Monthly Rental Income'!$G:$G,'Monthly Rental Income'!$K:$K,'Total Cash Flow'!$C260,'Monthly Rental Income'!$J:$J,'Total Cash Flow'!$B260))</f>
        <v>0</v>
      </c>
      <c r="E260" s="73">
        <f>IF(B260="","",SUMIFS('Mortgage Calculation'!$F:$F,'Mortgage Calculation'!$J:$J,'Total Cash Flow'!$B260,'Mortgage Calculation'!$K:$K,'Total Cash Flow'!C260))</f>
        <v>-843.75992868791536</v>
      </c>
      <c r="F260" s="66">
        <f t="shared" si="3"/>
        <v>-843.75992868791536</v>
      </c>
    </row>
    <row r="261" spans="2:6" ht="14.25" x14ac:dyDescent="0.2">
      <c r="B261" s="70">
        <f>IF('Mortgage Calculation'!A301="","",MONTH('Mortgage Calculation'!C301))</f>
        <v>11</v>
      </c>
      <c r="C261" s="71">
        <f>IF(B261="","",YEAR('Mortgage Calculation'!C301))</f>
        <v>2041</v>
      </c>
      <c r="D261" s="72">
        <f>IF(B261="","",SUMIFS('Monthly Rental Income'!$G:$G,'Monthly Rental Income'!$K:$K,'Total Cash Flow'!$C261,'Monthly Rental Income'!$J:$J,'Total Cash Flow'!$B261))</f>
        <v>0</v>
      </c>
      <c r="E261" s="73">
        <f>IF(B261="","",SUMIFS('Mortgage Calculation'!$F:$F,'Mortgage Calculation'!$J:$J,'Total Cash Flow'!$B261,'Mortgage Calculation'!$K:$K,'Total Cash Flow'!C261))</f>
        <v>-843.75992868791536</v>
      </c>
      <c r="F261" s="66">
        <f t="shared" ref="F261:F324" si="4">IF(B261="","",SUM(D261:E261))</f>
        <v>-843.75992868791536</v>
      </c>
    </row>
    <row r="262" spans="2:6" ht="14.25" x14ac:dyDescent="0.2">
      <c r="B262" s="70">
        <f>IF('Mortgage Calculation'!A302="","",MONTH('Mortgage Calculation'!C302))</f>
        <v>12</v>
      </c>
      <c r="C262" s="71">
        <f>IF(B262="","",YEAR('Mortgage Calculation'!C302))</f>
        <v>2041</v>
      </c>
      <c r="D262" s="72">
        <f>IF(B262="","",SUMIFS('Monthly Rental Income'!$G:$G,'Monthly Rental Income'!$K:$K,'Total Cash Flow'!$C262,'Monthly Rental Income'!$J:$J,'Total Cash Flow'!$B262))</f>
        <v>0</v>
      </c>
      <c r="E262" s="73">
        <f>IF(B262="","",SUMIFS('Mortgage Calculation'!$F:$F,'Mortgage Calculation'!$J:$J,'Total Cash Flow'!$B262,'Mortgage Calculation'!$K:$K,'Total Cash Flow'!C262))</f>
        <v>-843.75992868791536</v>
      </c>
      <c r="F262" s="66">
        <f t="shared" si="4"/>
        <v>-843.75992868791536</v>
      </c>
    </row>
    <row r="263" spans="2:6" ht="14.25" x14ac:dyDescent="0.2">
      <c r="B263" s="70">
        <f>IF('Mortgage Calculation'!A303="","",MONTH('Mortgage Calculation'!C303))</f>
        <v>1</v>
      </c>
      <c r="C263" s="71">
        <f>IF(B263="","",YEAR('Mortgage Calculation'!C303))</f>
        <v>2042</v>
      </c>
      <c r="D263" s="72">
        <f>IF(B263="","",SUMIFS('Monthly Rental Income'!$G:$G,'Monthly Rental Income'!$K:$K,'Total Cash Flow'!$C263,'Monthly Rental Income'!$J:$J,'Total Cash Flow'!$B263))</f>
        <v>0</v>
      </c>
      <c r="E263" s="73">
        <f>IF(B263="","",SUMIFS('Mortgage Calculation'!$F:$F,'Mortgage Calculation'!$J:$J,'Total Cash Flow'!$B263,'Mortgage Calculation'!$K:$K,'Total Cash Flow'!C263))</f>
        <v>-843.75992868791536</v>
      </c>
      <c r="F263" s="66">
        <f t="shared" si="4"/>
        <v>-843.75992868791536</v>
      </c>
    </row>
    <row r="264" spans="2:6" ht="14.25" x14ac:dyDescent="0.2">
      <c r="B264" s="70">
        <f>IF('Mortgage Calculation'!A304="","",MONTH('Mortgage Calculation'!C304))</f>
        <v>2</v>
      </c>
      <c r="C264" s="71">
        <f>IF(B264="","",YEAR('Mortgage Calculation'!C304))</f>
        <v>2042</v>
      </c>
      <c r="D264" s="72">
        <f>IF(B264="","",SUMIFS('Monthly Rental Income'!$G:$G,'Monthly Rental Income'!$K:$K,'Total Cash Flow'!$C264,'Monthly Rental Income'!$J:$J,'Total Cash Flow'!$B264))</f>
        <v>0</v>
      </c>
      <c r="E264" s="73">
        <f>IF(B264="","",SUMIFS('Mortgage Calculation'!$F:$F,'Mortgage Calculation'!$J:$J,'Total Cash Flow'!$B264,'Mortgage Calculation'!$K:$K,'Total Cash Flow'!C264))</f>
        <v>-843.75992868791536</v>
      </c>
      <c r="F264" s="66">
        <f t="shared" si="4"/>
        <v>-843.75992868791536</v>
      </c>
    </row>
    <row r="265" spans="2:6" ht="14.25" x14ac:dyDescent="0.2">
      <c r="B265" s="70">
        <f>IF('Mortgage Calculation'!A305="","",MONTH('Mortgage Calculation'!C305))</f>
        <v>3</v>
      </c>
      <c r="C265" s="71">
        <f>IF(B265="","",YEAR('Mortgage Calculation'!C305))</f>
        <v>2042</v>
      </c>
      <c r="D265" s="72">
        <f>IF(B265="","",SUMIFS('Monthly Rental Income'!$G:$G,'Monthly Rental Income'!$K:$K,'Total Cash Flow'!$C265,'Monthly Rental Income'!$J:$J,'Total Cash Flow'!$B265))</f>
        <v>0</v>
      </c>
      <c r="E265" s="73">
        <f>IF(B265="","",SUMIFS('Mortgage Calculation'!$F:$F,'Mortgage Calculation'!$J:$J,'Total Cash Flow'!$B265,'Mortgage Calculation'!$K:$K,'Total Cash Flow'!C265))</f>
        <v>-843.75992868791536</v>
      </c>
      <c r="F265" s="66">
        <f t="shared" si="4"/>
        <v>-843.75992868791536</v>
      </c>
    </row>
    <row r="266" spans="2:6" ht="14.25" x14ac:dyDescent="0.2">
      <c r="B266" s="70">
        <f>IF('Mortgage Calculation'!A306="","",MONTH('Mortgage Calculation'!C306))</f>
        <v>4</v>
      </c>
      <c r="C266" s="71">
        <f>IF(B266="","",YEAR('Mortgage Calculation'!C306))</f>
        <v>2042</v>
      </c>
      <c r="D266" s="72">
        <f>IF(B266="","",SUMIFS('Monthly Rental Income'!$G:$G,'Monthly Rental Income'!$K:$K,'Total Cash Flow'!$C266,'Monthly Rental Income'!$J:$J,'Total Cash Flow'!$B266))</f>
        <v>0</v>
      </c>
      <c r="E266" s="73">
        <f>IF(B266="","",SUMIFS('Mortgage Calculation'!$F:$F,'Mortgage Calculation'!$J:$J,'Total Cash Flow'!$B266,'Mortgage Calculation'!$K:$K,'Total Cash Flow'!C266))</f>
        <v>-843.75992868791536</v>
      </c>
      <c r="F266" s="66">
        <f t="shared" si="4"/>
        <v>-843.75992868791536</v>
      </c>
    </row>
    <row r="267" spans="2:6" ht="14.25" x14ac:dyDescent="0.2">
      <c r="B267" s="70">
        <f>IF('Mortgage Calculation'!A307="","",MONTH('Mortgage Calculation'!C307))</f>
        <v>5</v>
      </c>
      <c r="C267" s="71">
        <f>IF(B267="","",YEAR('Mortgage Calculation'!C307))</f>
        <v>2042</v>
      </c>
      <c r="D267" s="72">
        <f>IF(B267="","",SUMIFS('Monthly Rental Income'!$G:$G,'Monthly Rental Income'!$K:$K,'Total Cash Flow'!$C267,'Monthly Rental Income'!$J:$J,'Total Cash Flow'!$B267))</f>
        <v>0</v>
      </c>
      <c r="E267" s="73">
        <f>IF(B267="","",SUMIFS('Mortgage Calculation'!$F:$F,'Mortgage Calculation'!$J:$J,'Total Cash Flow'!$B267,'Mortgage Calculation'!$K:$K,'Total Cash Flow'!C267))</f>
        <v>-843.75992868791536</v>
      </c>
      <c r="F267" s="66">
        <f t="shared" si="4"/>
        <v>-843.75992868791536</v>
      </c>
    </row>
    <row r="268" spans="2:6" ht="14.25" x14ac:dyDescent="0.2">
      <c r="B268" s="70">
        <f>IF('Mortgage Calculation'!A308="","",MONTH('Mortgage Calculation'!C308))</f>
        <v>6</v>
      </c>
      <c r="C268" s="71">
        <f>IF(B268="","",YEAR('Mortgage Calculation'!C308))</f>
        <v>2042</v>
      </c>
      <c r="D268" s="72">
        <f>IF(B268="","",SUMIFS('Monthly Rental Income'!$G:$G,'Monthly Rental Income'!$K:$K,'Total Cash Flow'!$C268,'Monthly Rental Income'!$J:$J,'Total Cash Flow'!$B268))</f>
        <v>0</v>
      </c>
      <c r="E268" s="73">
        <f>IF(B268="","",SUMIFS('Mortgage Calculation'!$F:$F,'Mortgage Calculation'!$J:$J,'Total Cash Flow'!$B268,'Mortgage Calculation'!$K:$K,'Total Cash Flow'!C268))</f>
        <v>-843.75992868791536</v>
      </c>
      <c r="F268" s="66">
        <f t="shared" si="4"/>
        <v>-843.75992868791536</v>
      </c>
    </row>
    <row r="269" spans="2:6" ht="14.25" x14ac:dyDescent="0.2">
      <c r="B269" s="70">
        <f>IF('Mortgage Calculation'!A309="","",MONTH('Mortgage Calculation'!C309))</f>
        <v>7</v>
      </c>
      <c r="C269" s="71">
        <f>IF(B269="","",YEAR('Mortgage Calculation'!C309))</f>
        <v>2042</v>
      </c>
      <c r="D269" s="72">
        <f>IF(B269="","",SUMIFS('Monthly Rental Income'!$G:$G,'Monthly Rental Income'!$K:$K,'Total Cash Flow'!$C269,'Monthly Rental Income'!$J:$J,'Total Cash Flow'!$B269))</f>
        <v>0</v>
      </c>
      <c r="E269" s="73">
        <f>IF(B269="","",SUMIFS('Mortgage Calculation'!$F:$F,'Mortgage Calculation'!$J:$J,'Total Cash Flow'!$B269,'Mortgage Calculation'!$K:$K,'Total Cash Flow'!C269))</f>
        <v>-843.75992868791536</v>
      </c>
      <c r="F269" s="66">
        <f t="shared" si="4"/>
        <v>-843.75992868791536</v>
      </c>
    </row>
    <row r="270" spans="2:6" ht="14.25" x14ac:dyDescent="0.2">
      <c r="B270" s="70">
        <f>IF('Mortgage Calculation'!A310="","",MONTH('Mortgage Calculation'!C310))</f>
        <v>8</v>
      </c>
      <c r="C270" s="71">
        <f>IF(B270="","",YEAR('Mortgage Calculation'!C310))</f>
        <v>2042</v>
      </c>
      <c r="D270" s="72">
        <f>IF(B270="","",SUMIFS('Monthly Rental Income'!$G:$G,'Monthly Rental Income'!$K:$K,'Total Cash Flow'!$C270,'Monthly Rental Income'!$J:$J,'Total Cash Flow'!$B270))</f>
        <v>0</v>
      </c>
      <c r="E270" s="73">
        <f>IF(B270="","",SUMIFS('Mortgage Calculation'!$F:$F,'Mortgage Calculation'!$J:$J,'Total Cash Flow'!$B270,'Mortgage Calculation'!$K:$K,'Total Cash Flow'!C270))</f>
        <v>-843.75992868791536</v>
      </c>
      <c r="F270" s="66">
        <f t="shared" si="4"/>
        <v>-843.75992868791536</v>
      </c>
    </row>
    <row r="271" spans="2:6" ht="14.25" x14ac:dyDescent="0.2">
      <c r="B271" s="70">
        <f>IF('Mortgage Calculation'!A311="","",MONTH('Mortgage Calculation'!C311))</f>
        <v>9</v>
      </c>
      <c r="C271" s="71">
        <f>IF(B271="","",YEAR('Mortgage Calculation'!C311))</f>
        <v>2042</v>
      </c>
      <c r="D271" s="72">
        <f>IF(B271="","",SUMIFS('Monthly Rental Income'!$G:$G,'Monthly Rental Income'!$K:$K,'Total Cash Flow'!$C271,'Monthly Rental Income'!$J:$J,'Total Cash Flow'!$B271))</f>
        <v>0</v>
      </c>
      <c r="E271" s="73">
        <f>IF(B271="","",SUMIFS('Mortgage Calculation'!$F:$F,'Mortgage Calculation'!$J:$J,'Total Cash Flow'!$B271,'Mortgage Calculation'!$K:$K,'Total Cash Flow'!C271))</f>
        <v>-843.75992868791536</v>
      </c>
      <c r="F271" s="66">
        <f t="shared" si="4"/>
        <v>-843.75992868791536</v>
      </c>
    </row>
    <row r="272" spans="2:6" ht="14.25" x14ac:dyDescent="0.2">
      <c r="B272" s="70">
        <f>IF('Mortgage Calculation'!A312="","",MONTH('Mortgage Calculation'!C312))</f>
        <v>10</v>
      </c>
      <c r="C272" s="71">
        <f>IF(B272="","",YEAR('Mortgage Calculation'!C312))</f>
        <v>2042</v>
      </c>
      <c r="D272" s="72">
        <f>IF(B272="","",SUMIFS('Monthly Rental Income'!$G:$G,'Monthly Rental Income'!$K:$K,'Total Cash Flow'!$C272,'Monthly Rental Income'!$J:$J,'Total Cash Flow'!$B272))</f>
        <v>0</v>
      </c>
      <c r="E272" s="73">
        <f>IF(B272="","",SUMIFS('Mortgage Calculation'!$F:$F,'Mortgage Calculation'!$J:$J,'Total Cash Flow'!$B272,'Mortgage Calculation'!$K:$K,'Total Cash Flow'!C272))</f>
        <v>-843.75992868791536</v>
      </c>
      <c r="F272" s="66">
        <f t="shared" si="4"/>
        <v>-843.75992868791536</v>
      </c>
    </row>
    <row r="273" spans="2:6" ht="14.25" x14ac:dyDescent="0.2">
      <c r="B273" s="70">
        <f>IF('Mortgage Calculation'!A313="","",MONTH('Mortgage Calculation'!C313))</f>
        <v>11</v>
      </c>
      <c r="C273" s="71">
        <f>IF(B273="","",YEAR('Mortgage Calculation'!C313))</f>
        <v>2042</v>
      </c>
      <c r="D273" s="72">
        <f>IF(B273="","",SUMIFS('Monthly Rental Income'!$G:$G,'Monthly Rental Income'!$K:$K,'Total Cash Flow'!$C273,'Monthly Rental Income'!$J:$J,'Total Cash Flow'!$B273))</f>
        <v>0</v>
      </c>
      <c r="E273" s="73">
        <f>IF(B273="","",SUMIFS('Mortgage Calculation'!$F:$F,'Mortgage Calculation'!$J:$J,'Total Cash Flow'!$B273,'Mortgage Calculation'!$K:$K,'Total Cash Flow'!C273))</f>
        <v>-843.75992868791536</v>
      </c>
      <c r="F273" s="66">
        <f t="shared" si="4"/>
        <v>-843.75992868791536</v>
      </c>
    </row>
    <row r="274" spans="2:6" ht="14.25" x14ac:dyDescent="0.2">
      <c r="B274" s="70">
        <f>IF('Mortgage Calculation'!A314="","",MONTH('Mortgage Calculation'!C314))</f>
        <v>12</v>
      </c>
      <c r="C274" s="71">
        <f>IF(B274="","",YEAR('Mortgage Calculation'!C314))</f>
        <v>2042</v>
      </c>
      <c r="D274" s="72">
        <f>IF(B274="","",SUMIFS('Monthly Rental Income'!$G:$G,'Monthly Rental Income'!$K:$K,'Total Cash Flow'!$C274,'Monthly Rental Income'!$J:$J,'Total Cash Flow'!$B274))</f>
        <v>0</v>
      </c>
      <c r="E274" s="73">
        <f>IF(B274="","",SUMIFS('Mortgage Calculation'!$F:$F,'Mortgage Calculation'!$J:$J,'Total Cash Flow'!$B274,'Mortgage Calculation'!$K:$K,'Total Cash Flow'!C274))</f>
        <v>-843.75992868791536</v>
      </c>
      <c r="F274" s="66">
        <f t="shared" si="4"/>
        <v>-843.75992868791536</v>
      </c>
    </row>
    <row r="275" spans="2:6" ht="14.25" x14ac:dyDescent="0.2">
      <c r="B275" s="70">
        <f>IF('Mortgage Calculation'!A315="","",MONTH('Mortgage Calculation'!C315))</f>
        <v>1</v>
      </c>
      <c r="C275" s="71">
        <f>IF(B275="","",YEAR('Mortgage Calculation'!C315))</f>
        <v>2043</v>
      </c>
      <c r="D275" s="72">
        <f>IF(B275="","",SUMIFS('Monthly Rental Income'!$G:$G,'Monthly Rental Income'!$K:$K,'Total Cash Flow'!$C275,'Monthly Rental Income'!$J:$J,'Total Cash Flow'!$B275))</f>
        <v>0</v>
      </c>
      <c r="E275" s="73">
        <f>IF(B275="","",SUMIFS('Mortgage Calculation'!$F:$F,'Mortgage Calculation'!$J:$J,'Total Cash Flow'!$B275,'Mortgage Calculation'!$K:$K,'Total Cash Flow'!C275))</f>
        <v>-843.75992868791536</v>
      </c>
      <c r="F275" s="66">
        <f t="shared" si="4"/>
        <v>-843.75992868791536</v>
      </c>
    </row>
    <row r="276" spans="2:6" ht="14.25" x14ac:dyDescent="0.2">
      <c r="B276" s="70">
        <f>IF('Mortgage Calculation'!A316="","",MONTH('Mortgage Calculation'!C316))</f>
        <v>2</v>
      </c>
      <c r="C276" s="71">
        <f>IF(B276="","",YEAR('Mortgage Calculation'!C316))</f>
        <v>2043</v>
      </c>
      <c r="D276" s="72">
        <f>IF(B276="","",SUMIFS('Monthly Rental Income'!$G:$G,'Monthly Rental Income'!$K:$K,'Total Cash Flow'!$C276,'Monthly Rental Income'!$J:$J,'Total Cash Flow'!$B276))</f>
        <v>0</v>
      </c>
      <c r="E276" s="73">
        <f>IF(B276="","",SUMIFS('Mortgage Calculation'!$F:$F,'Mortgage Calculation'!$J:$J,'Total Cash Flow'!$B276,'Mortgage Calculation'!$K:$K,'Total Cash Flow'!C276))</f>
        <v>-843.75992868791536</v>
      </c>
      <c r="F276" s="66">
        <f t="shared" si="4"/>
        <v>-843.75992868791536</v>
      </c>
    </row>
    <row r="277" spans="2:6" ht="14.25" x14ac:dyDescent="0.2">
      <c r="B277" s="70">
        <f>IF('Mortgage Calculation'!A317="","",MONTH('Mortgage Calculation'!C317))</f>
        <v>3</v>
      </c>
      <c r="C277" s="71">
        <f>IF(B277="","",YEAR('Mortgage Calculation'!C317))</f>
        <v>2043</v>
      </c>
      <c r="D277" s="72">
        <f>IF(B277="","",SUMIFS('Monthly Rental Income'!$G:$G,'Monthly Rental Income'!$K:$K,'Total Cash Flow'!$C277,'Monthly Rental Income'!$J:$J,'Total Cash Flow'!$B277))</f>
        <v>0</v>
      </c>
      <c r="E277" s="73">
        <f>IF(B277="","",SUMIFS('Mortgage Calculation'!$F:$F,'Mortgage Calculation'!$J:$J,'Total Cash Flow'!$B277,'Mortgage Calculation'!$K:$K,'Total Cash Flow'!C277))</f>
        <v>-843.75992868791536</v>
      </c>
      <c r="F277" s="66">
        <f t="shared" si="4"/>
        <v>-843.75992868791536</v>
      </c>
    </row>
    <row r="278" spans="2:6" ht="14.25" x14ac:dyDescent="0.2">
      <c r="B278" s="70">
        <f>IF('Mortgage Calculation'!A318="","",MONTH('Mortgage Calculation'!C318))</f>
        <v>4</v>
      </c>
      <c r="C278" s="71">
        <f>IF(B278="","",YEAR('Mortgage Calculation'!C318))</f>
        <v>2043</v>
      </c>
      <c r="D278" s="72">
        <f>IF(B278="","",SUMIFS('Monthly Rental Income'!$G:$G,'Monthly Rental Income'!$K:$K,'Total Cash Flow'!$C278,'Monthly Rental Income'!$J:$J,'Total Cash Flow'!$B278))</f>
        <v>0</v>
      </c>
      <c r="E278" s="73">
        <f>IF(B278="","",SUMIFS('Mortgage Calculation'!$F:$F,'Mortgage Calculation'!$J:$J,'Total Cash Flow'!$B278,'Mortgage Calculation'!$K:$K,'Total Cash Flow'!C278))</f>
        <v>-843.75992868791536</v>
      </c>
      <c r="F278" s="66">
        <f t="shared" si="4"/>
        <v>-843.75992868791536</v>
      </c>
    </row>
    <row r="279" spans="2:6" ht="14.25" x14ac:dyDescent="0.2">
      <c r="B279" s="70">
        <f>IF('Mortgage Calculation'!A319="","",MONTH('Mortgage Calculation'!C319))</f>
        <v>5</v>
      </c>
      <c r="C279" s="71">
        <f>IF(B279="","",YEAR('Mortgage Calculation'!C319))</f>
        <v>2043</v>
      </c>
      <c r="D279" s="72">
        <f>IF(B279="","",SUMIFS('Monthly Rental Income'!$G:$G,'Monthly Rental Income'!$K:$K,'Total Cash Flow'!$C279,'Monthly Rental Income'!$J:$J,'Total Cash Flow'!$B279))</f>
        <v>0</v>
      </c>
      <c r="E279" s="73">
        <f>IF(B279="","",SUMIFS('Mortgage Calculation'!$F:$F,'Mortgage Calculation'!$J:$J,'Total Cash Flow'!$B279,'Mortgage Calculation'!$K:$K,'Total Cash Flow'!C279))</f>
        <v>-843.75992868791536</v>
      </c>
      <c r="F279" s="66">
        <f t="shared" si="4"/>
        <v>-843.75992868791536</v>
      </c>
    </row>
    <row r="280" spans="2:6" ht="14.25" x14ac:dyDescent="0.2">
      <c r="B280" s="70">
        <f>IF('Mortgage Calculation'!A320="","",MONTH('Mortgage Calculation'!C320))</f>
        <v>6</v>
      </c>
      <c r="C280" s="71">
        <f>IF(B280="","",YEAR('Mortgage Calculation'!C320))</f>
        <v>2043</v>
      </c>
      <c r="D280" s="72">
        <f>IF(B280="","",SUMIFS('Monthly Rental Income'!$G:$G,'Monthly Rental Income'!$K:$K,'Total Cash Flow'!$C280,'Monthly Rental Income'!$J:$J,'Total Cash Flow'!$B280))</f>
        <v>0</v>
      </c>
      <c r="E280" s="73">
        <f>IF(B280="","",SUMIFS('Mortgage Calculation'!$F:$F,'Mortgage Calculation'!$J:$J,'Total Cash Flow'!$B280,'Mortgage Calculation'!$K:$K,'Total Cash Flow'!C280))</f>
        <v>-843.75992868791536</v>
      </c>
      <c r="F280" s="66">
        <f t="shared" si="4"/>
        <v>-843.75992868791536</v>
      </c>
    </row>
    <row r="281" spans="2:6" ht="14.25" x14ac:dyDescent="0.2">
      <c r="B281" s="70">
        <f>IF('Mortgage Calculation'!A321="","",MONTH('Mortgage Calculation'!C321))</f>
        <v>7</v>
      </c>
      <c r="C281" s="71">
        <f>IF(B281="","",YEAR('Mortgage Calculation'!C321))</f>
        <v>2043</v>
      </c>
      <c r="D281" s="72">
        <f>IF(B281="","",SUMIFS('Monthly Rental Income'!$G:$G,'Monthly Rental Income'!$K:$K,'Total Cash Flow'!$C281,'Monthly Rental Income'!$J:$J,'Total Cash Flow'!$B281))</f>
        <v>0</v>
      </c>
      <c r="E281" s="73">
        <f>IF(B281="","",SUMIFS('Mortgage Calculation'!$F:$F,'Mortgage Calculation'!$J:$J,'Total Cash Flow'!$B281,'Mortgage Calculation'!$K:$K,'Total Cash Flow'!C281))</f>
        <v>-843.75992868791536</v>
      </c>
      <c r="F281" s="66">
        <f t="shared" si="4"/>
        <v>-843.75992868791536</v>
      </c>
    </row>
    <row r="282" spans="2:6" ht="14.25" x14ac:dyDescent="0.2">
      <c r="B282" s="70">
        <f>IF('Mortgage Calculation'!A322="","",MONTH('Mortgage Calculation'!C322))</f>
        <v>8</v>
      </c>
      <c r="C282" s="71">
        <f>IF(B282="","",YEAR('Mortgage Calculation'!C322))</f>
        <v>2043</v>
      </c>
      <c r="D282" s="72">
        <f>IF(B282="","",SUMIFS('Monthly Rental Income'!$G:$G,'Monthly Rental Income'!$K:$K,'Total Cash Flow'!$C282,'Monthly Rental Income'!$J:$J,'Total Cash Flow'!$B282))</f>
        <v>0</v>
      </c>
      <c r="E282" s="73">
        <f>IF(B282="","",SUMIFS('Mortgage Calculation'!$F:$F,'Mortgage Calculation'!$J:$J,'Total Cash Flow'!$B282,'Mortgage Calculation'!$K:$K,'Total Cash Flow'!C282))</f>
        <v>-843.75992868791536</v>
      </c>
      <c r="F282" s="66">
        <f t="shared" si="4"/>
        <v>-843.75992868791536</v>
      </c>
    </row>
    <row r="283" spans="2:6" ht="14.25" x14ac:dyDescent="0.2">
      <c r="B283" s="70">
        <f>IF('Mortgage Calculation'!A323="","",MONTH('Mortgage Calculation'!C323))</f>
        <v>9</v>
      </c>
      <c r="C283" s="71">
        <f>IF(B283="","",YEAR('Mortgage Calculation'!C323))</f>
        <v>2043</v>
      </c>
      <c r="D283" s="72">
        <f>IF(B283="","",SUMIFS('Monthly Rental Income'!$G:$G,'Monthly Rental Income'!$K:$K,'Total Cash Flow'!$C283,'Monthly Rental Income'!$J:$J,'Total Cash Flow'!$B283))</f>
        <v>0</v>
      </c>
      <c r="E283" s="73">
        <f>IF(B283="","",SUMIFS('Mortgage Calculation'!$F:$F,'Mortgage Calculation'!$J:$J,'Total Cash Flow'!$B283,'Mortgage Calculation'!$K:$K,'Total Cash Flow'!C283))</f>
        <v>-843.75992868791536</v>
      </c>
      <c r="F283" s="66">
        <f t="shared" si="4"/>
        <v>-843.75992868791536</v>
      </c>
    </row>
    <row r="284" spans="2:6" ht="14.25" x14ac:dyDescent="0.2">
      <c r="B284" s="70">
        <f>IF('Mortgage Calculation'!A324="","",MONTH('Mortgage Calculation'!C324))</f>
        <v>10</v>
      </c>
      <c r="C284" s="71">
        <f>IF(B284="","",YEAR('Mortgage Calculation'!C324))</f>
        <v>2043</v>
      </c>
      <c r="D284" s="72">
        <f>IF(B284="","",SUMIFS('Monthly Rental Income'!$G:$G,'Monthly Rental Income'!$K:$K,'Total Cash Flow'!$C284,'Monthly Rental Income'!$J:$J,'Total Cash Flow'!$B284))</f>
        <v>0</v>
      </c>
      <c r="E284" s="73">
        <f>IF(B284="","",SUMIFS('Mortgage Calculation'!$F:$F,'Mortgage Calculation'!$J:$J,'Total Cash Flow'!$B284,'Mortgage Calculation'!$K:$K,'Total Cash Flow'!C284))</f>
        <v>-843.75992868791536</v>
      </c>
      <c r="F284" s="66">
        <f t="shared" si="4"/>
        <v>-843.75992868791536</v>
      </c>
    </row>
    <row r="285" spans="2:6" ht="14.25" x14ac:dyDescent="0.2">
      <c r="B285" s="70">
        <f>IF('Mortgage Calculation'!A325="","",MONTH('Mortgage Calculation'!C325))</f>
        <v>11</v>
      </c>
      <c r="C285" s="71">
        <f>IF(B285="","",YEAR('Mortgage Calculation'!C325))</f>
        <v>2043</v>
      </c>
      <c r="D285" s="72">
        <f>IF(B285="","",SUMIFS('Monthly Rental Income'!$G:$G,'Monthly Rental Income'!$K:$K,'Total Cash Flow'!$C285,'Monthly Rental Income'!$J:$J,'Total Cash Flow'!$B285))</f>
        <v>0</v>
      </c>
      <c r="E285" s="73">
        <f>IF(B285="","",SUMIFS('Mortgage Calculation'!$F:$F,'Mortgage Calculation'!$J:$J,'Total Cash Flow'!$B285,'Mortgage Calculation'!$K:$K,'Total Cash Flow'!C285))</f>
        <v>-843.75992868791536</v>
      </c>
      <c r="F285" s="66">
        <f t="shared" si="4"/>
        <v>-843.75992868791536</v>
      </c>
    </row>
    <row r="286" spans="2:6" ht="14.25" x14ac:dyDescent="0.2">
      <c r="B286" s="70">
        <f>IF('Mortgage Calculation'!A326="","",MONTH('Mortgage Calculation'!C326))</f>
        <v>12</v>
      </c>
      <c r="C286" s="71">
        <f>IF(B286="","",YEAR('Mortgage Calculation'!C326))</f>
        <v>2043</v>
      </c>
      <c r="D286" s="72">
        <f>IF(B286="","",SUMIFS('Monthly Rental Income'!$G:$G,'Monthly Rental Income'!$K:$K,'Total Cash Flow'!$C286,'Monthly Rental Income'!$J:$J,'Total Cash Flow'!$B286))</f>
        <v>0</v>
      </c>
      <c r="E286" s="73">
        <f>IF(B286="","",SUMIFS('Mortgage Calculation'!$F:$F,'Mortgage Calculation'!$J:$J,'Total Cash Flow'!$B286,'Mortgage Calculation'!$K:$K,'Total Cash Flow'!C286))</f>
        <v>-843.75992868791536</v>
      </c>
      <c r="F286" s="66">
        <f t="shared" si="4"/>
        <v>-843.75992868791536</v>
      </c>
    </row>
    <row r="287" spans="2:6" ht="14.25" x14ac:dyDescent="0.2">
      <c r="B287" s="70">
        <f>IF('Mortgage Calculation'!A327="","",MONTH('Mortgage Calculation'!C327))</f>
        <v>1</v>
      </c>
      <c r="C287" s="71">
        <f>IF(B287="","",YEAR('Mortgage Calculation'!C327))</f>
        <v>2044</v>
      </c>
      <c r="D287" s="72">
        <f>IF(B287="","",SUMIFS('Monthly Rental Income'!$G:$G,'Monthly Rental Income'!$K:$K,'Total Cash Flow'!$C287,'Monthly Rental Income'!$J:$J,'Total Cash Flow'!$B287))</f>
        <v>0</v>
      </c>
      <c r="E287" s="73">
        <f>IF(B287="","",SUMIFS('Mortgage Calculation'!$F:$F,'Mortgage Calculation'!$J:$J,'Total Cash Flow'!$B287,'Mortgage Calculation'!$K:$K,'Total Cash Flow'!C287))</f>
        <v>-843.75992868791536</v>
      </c>
      <c r="F287" s="66">
        <f t="shared" si="4"/>
        <v>-843.75992868791536</v>
      </c>
    </row>
    <row r="288" spans="2:6" ht="14.25" x14ac:dyDescent="0.2">
      <c r="B288" s="70">
        <f>IF('Mortgage Calculation'!A328="","",MONTH('Mortgage Calculation'!C328))</f>
        <v>2</v>
      </c>
      <c r="C288" s="71">
        <f>IF(B288="","",YEAR('Mortgage Calculation'!C328))</f>
        <v>2044</v>
      </c>
      <c r="D288" s="72">
        <f>IF(B288="","",SUMIFS('Monthly Rental Income'!$G:$G,'Monthly Rental Income'!$K:$K,'Total Cash Flow'!$C288,'Monthly Rental Income'!$J:$J,'Total Cash Flow'!$B288))</f>
        <v>0</v>
      </c>
      <c r="E288" s="73">
        <f>IF(B288="","",SUMIFS('Mortgage Calculation'!$F:$F,'Mortgage Calculation'!$J:$J,'Total Cash Flow'!$B288,'Mortgage Calculation'!$K:$K,'Total Cash Flow'!C288))</f>
        <v>-843.75992868791536</v>
      </c>
      <c r="F288" s="66">
        <f t="shared" si="4"/>
        <v>-843.75992868791536</v>
      </c>
    </row>
    <row r="289" spans="2:6" ht="14.25" x14ac:dyDescent="0.2">
      <c r="B289" s="70">
        <f>IF('Mortgage Calculation'!A329="","",MONTH('Mortgage Calculation'!C329))</f>
        <v>3</v>
      </c>
      <c r="C289" s="71">
        <f>IF(B289="","",YEAR('Mortgage Calculation'!C329))</f>
        <v>2044</v>
      </c>
      <c r="D289" s="72">
        <f>IF(B289="","",SUMIFS('Monthly Rental Income'!$G:$G,'Monthly Rental Income'!$K:$K,'Total Cash Flow'!$C289,'Monthly Rental Income'!$J:$J,'Total Cash Flow'!$B289))</f>
        <v>0</v>
      </c>
      <c r="E289" s="73">
        <f>IF(B289="","",SUMIFS('Mortgage Calculation'!$F:$F,'Mortgage Calculation'!$J:$J,'Total Cash Flow'!$B289,'Mortgage Calculation'!$K:$K,'Total Cash Flow'!C289))</f>
        <v>-843.75992868791536</v>
      </c>
      <c r="F289" s="66">
        <f t="shared" si="4"/>
        <v>-843.75992868791536</v>
      </c>
    </row>
    <row r="290" spans="2:6" ht="14.25" x14ac:dyDescent="0.2">
      <c r="B290" s="70">
        <f>IF('Mortgage Calculation'!A330="","",MONTH('Mortgage Calculation'!C330))</f>
        <v>4</v>
      </c>
      <c r="C290" s="71">
        <f>IF(B290="","",YEAR('Mortgage Calculation'!C330))</f>
        <v>2044</v>
      </c>
      <c r="D290" s="72">
        <f>IF(B290="","",SUMIFS('Monthly Rental Income'!$G:$G,'Monthly Rental Income'!$K:$K,'Total Cash Flow'!$C290,'Monthly Rental Income'!$J:$J,'Total Cash Flow'!$B290))</f>
        <v>0</v>
      </c>
      <c r="E290" s="73">
        <f>IF(B290="","",SUMIFS('Mortgage Calculation'!$F:$F,'Mortgage Calculation'!$J:$J,'Total Cash Flow'!$B290,'Mortgage Calculation'!$K:$K,'Total Cash Flow'!C290))</f>
        <v>-843.75992868791536</v>
      </c>
      <c r="F290" s="66">
        <f t="shared" si="4"/>
        <v>-843.75992868791536</v>
      </c>
    </row>
    <row r="291" spans="2:6" ht="14.25" x14ac:dyDescent="0.2">
      <c r="B291" s="70">
        <f>IF('Mortgage Calculation'!A331="","",MONTH('Mortgage Calculation'!C331))</f>
        <v>5</v>
      </c>
      <c r="C291" s="71">
        <f>IF(B291="","",YEAR('Mortgage Calculation'!C331))</f>
        <v>2044</v>
      </c>
      <c r="D291" s="72">
        <f>IF(B291="","",SUMIFS('Monthly Rental Income'!$G:$G,'Monthly Rental Income'!$K:$K,'Total Cash Flow'!$C291,'Monthly Rental Income'!$J:$J,'Total Cash Flow'!$B291))</f>
        <v>0</v>
      </c>
      <c r="E291" s="73">
        <f>IF(B291="","",SUMIFS('Mortgage Calculation'!$F:$F,'Mortgage Calculation'!$J:$J,'Total Cash Flow'!$B291,'Mortgage Calculation'!$K:$K,'Total Cash Flow'!C291))</f>
        <v>-843.75992868791536</v>
      </c>
      <c r="F291" s="66">
        <f t="shared" si="4"/>
        <v>-843.75992868791536</v>
      </c>
    </row>
    <row r="292" spans="2:6" ht="14.25" x14ac:dyDescent="0.2">
      <c r="B292" s="70">
        <f>IF('Mortgage Calculation'!A332="","",MONTH('Mortgage Calculation'!C332))</f>
        <v>6</v>
      </c>
      <c r="C292" s="71">
        <f>IF(B292="","",YEAR('Mortgage Calculation'!C332))</f>
        <v>2044</v>
      </c>
      <c r="D292" s="72">
        <f>IF(B292="","",SUMIFS('Monthly Rental Income'!$G:$G,'Monthly Rental Income'!$K:$K,'Total Cash Flow'!$C292,'Monthly Rental Income'!$J:$J,'Total Cash Flow'!$B292))</f>
        <v>0</v>
      </c>
      <c r="E292" s="73">
        <f>IF(B292="","",SUMIFS('Mortgage Calculation'!$F:$F,'Mortgage Calculation'!$J:$J,'Total Cash Flow'!$B292,'Mortgage Calculation'!$K:$K,'Total Cash Flow'!C292))</f>
        <v>-843.75992868791536</v>
      </c>
      <c r="F292" s="66">
        <f t="shared" si="4"/>
        <v>-843.75992868791536</v>
      </c>
    </row>
    <row r="293" spans="2:6" ht="14.25" x14ac:dyDescent="0.2">
      <c r="B293" s="70">
        <f>IF('Mortgage Calculation'!A333="","",MONTH('Mortgage Calculation'!C333))</f>
        <v>7</v>
      </c>
      <c r="C293" s="71">
        <f>IF(B293="","",YEAR('Mortgage Calculation'!C333))</f>
        <v>2044</v>
      </c>
      <c r="D293" s="72">
        <f>IF(B293="","",SUMIFS('Monthly Rental Income'!$G:$G,'Monthly Rental Income'!$K:$K,'Total Cash Flow'!$C293,'Monthly Rental Income'!$J:$J,'Total Cash Flow'!$B293))</f>
        <v>0</v>
      </c>
      <c r="E293" s="73">
        <f>IF(B293="","",SUMIFS('Mortgage Calculation'!$F:$F,'Mortgage Calculation'!$J:$J,'Total Cash Flow'!$B293,'Mortgage Calculation'!$K:$K,'Total Cash Flow'!C293))</f>
        <v>-843.75992868791536</v>
      </c>
      <c r="F293" s="66">
        <f t="shared" si="4"/>
        <v>-843.75992868791536</v>
      </c>
    </row>
    <row r="294" spans="2:6" ht="14.25" x14ac:dyDescent="0.2">
      <c r="B294" s="70">
        <f>IF('Mortgage Calculation'!A334="","",MONTH('Mortgage Calculation'!C334))</f>
        <v>8</v>
      </c>
      <c r="C294" s="71">
        <f>IF(B294="","",YEAR('Mortgage Calculation'!C334))</f>
        <v>2044</v>
      </c>
      <c r="D294" s="72">
        <f>IF(B294="","",SUMIFS('Monthly Rental Income'!$G:$G,'Monthly Rental Income'!$K:$K,'Total Cash Flow'!$C294,'Monthly Rental Income'!$J:$J,'Total Cash Flow'!$B294))</f>
        <v>0</v>
      </c>
      <c r="E294" s="73">
        <f>IF(B294="","",SUMIFS('Mortgage Calculation'!$F:$F,'Mortgage Calculation'!$J:$J,'Total Cash Flow'!$B294,'Mortgage Calculation'!$K:$K,'Total Cash Flow'!C294))</f>
        <v>-843.75992868791536</v>
      </c>
      <c r="F294" s="66">
        <f t="shared" si="4"/>
        <v>-843.75992868791536</v>
      </c>
    </row>
    <row r="295" spans="2:6" ht="14.25" x14ac:dyDescent="0.2">
      <c r="B295" s="70">
        <f>IF('Mortgage Calculation'!A335="","",MONTH('Mortgage Calculation'!C335))</f>
        <v>9</v>
      </c>
      <c r="C295" s="71">
        <f>IF(B295="","",YEAR('Mortgage Calculation'!C335))</f>
        <v>2044</v>
      </c>
      <c r="D295" s="72">
        <f>IF(B295="","",SUMIFS('Monthly Rental Income'!$G:$G,'Monthly Rental Income'!$K:$K,'Total Cash Flow'!$C295,'Monthly Rental Income'!$J:$J,'Total Cash Flow'!$B295))</f>
        <v>0</v>
      </c>
      <c r="E295" s="73">
        <f>IF(B295="","",SUMIFS('Mortgage Calculation'!$F:$F,'Mortgage Calculation'!$J:$J,'Total Cash Flow'!$B295,'Mortgage Calculation'!$K:$K,'Total Cash Flow'!C295))</f>
        <v>-843.75992868791536</v>
      </c>
      <c r="F295" s="66">
        <f t="shared" si="4"/>
        <v>-843.75992868791536</v>
      </c>
    </row>
    <row r="296" spans="2:6" ht="14.25" x14ac:dyDescent="0.2">
      <c r="B296" s="70">
        <f>IF('Mortgage Calculation'!A336="","",MONTH('Mortgage Calculation'!C336))</f>
        <v>10</v>
      </c>
      <c r="C296" s="71">
        <f>IF(B296="","",YEAR('Mortgage Calculation'!C336))</f>
        <v>2044</v>
      </c>
      <c r="D296" s="72">
        <f>IF(B296="","",SUMIFS('Monthly Rental Income'!$G:$G,'Monthly Rental Income'!$K:$K,'Total Cash Flow'!$C296,'Monthly Rental Income'!$J:$J,'Total Cash Flow'!$B296))</f>
        <v>0</v>
      </c>
      <c r="E296" s="73">
        <f>IF(B296="","",SUMIFS('Mortgage Calculation'!$F:$F,'Mortgage Calculation'!$J:$J,'Total Cash Flow'!$B296,'Mortgage Calculation'!$K:$K,'Total Cash Flow'!C296))</f>
        <v>-843.75992868791536</v>
      </c>
      <c r="F296" s="66">
        <f t="shared" si="4"/>
        <v>-843.75992868791536</v>
      </c>
    </row>
    <row r="297" spans="2:6" ht="14.25" x14ac:dyDescent="0.2">
      <c r="B297" s="70">
        <f>IF('Mortgage Calculation'!A337="","",MONTH('Mortgage Calculation'!C337))</f>
        <v>11</v>
      </c>
      <c r="C297" s="71">
        <f>IF(B297="","",YEAR('Mortgage Calculation'!C337))</f>
        <v>2044</v>
      </c>
      <c r="D297" s="72">
        <f>IF(B297="","",SUMIFS('Monthly Rental Income'!$G:$G,'Monthly Rental Income'!$K:$K,'Total Cash Flow'!$C297,'Monthly Rental Income'!$J:$J,'Total Cash Flow'!$B297))</f>
        <v>0</v>
      </c>
      <c r="E297" s="73">
        <f>IF(B297="","",SUMIFS('Mortgage Calculation'!$F:$F,'Mortgage Calculation'!$J:$J,'Total Cash Flow'!$B297,'Mortgage Calculation'!$K:$K,'Total Cash Flow'!C297))</f>
        <v>-843.75992868791536</v>
      </c>
      <c r="F297" s="66">
        <f t="shared" si="4"/>
        <v>-843.75992868791536</v>
      </c>
    </row>
    <row r="298" spans="2:6" ht="14.25" x14ac:dyDescent="0.2">
      <c r="B298" s="70">
        <f>IF('Mortgage Calculation'!A338="","",MONTH('Mortgage Calculation'!C338))</f>
        <v>12</v>
      </c>
      <c r="C298" s="71">
        <f>IF(B298="","",YEAR('Mortgage Calculation'!C338))</f>
        <v>2044</v>
      </c>
      <c r="D298" s="72">
        <f>IF(B298="","",SUMIFS('Monthly Rental Income'!$G:$G,'Monthly Rental Income'!$K:$K,'Total Cash Flow'!$C298,'Monthly Rental Income'!$J:$J,'Total Cash Flow'!$B298))</f>
        <v>0</v>
      </c>
      <c r="E298" s="73">
        <f>IF(B298="","",SUMIFS('Mortgage Calculation'!$F:$F,'Mortgage Calculation'!$J:$J,'Total Cash Flow'!$B298,'Mortgage Calculation'!$K:$K,'Total Cash Flow'!C298))</f>
        <v>-843.75992868791536</v>
      </c>
      <c r="F298" s="66">
        <f t="shared" si="4"/>
        <v>-843.75992868791536</v>
      </c>
    </row>
    <row r="299" spans="2:6" ht="14.25" x14ac:dyDescent="0.2">
      <c r="B299" s="70">
        <f>IF('Mortgage Calculation'!A339="","",MONTH('Mortgage Calculation'!C339))</f>
        <v>1</v>
      </c>
      <c r="C299" s="71">
        <f>IF(B299="","",YEAR('Mortgage Calculation'!C339))</f>
        <v>2045</v>
      </c>
      <c r="D299" s="72">
        <f>IF(B299="","",SUMIFS('Monthly Rental Income'!$G:$G,'Monthly Rental Income'!$K:$K,'Total Cash Flow'!$C299,'Monthly Rental Income'!$J:$J,'Total Cash Flow'!$B299))</f>
        <v>0</v>
      </c>
      <c r="E299" s="73">
        <f>IF(B299="","",SUMIFS('Mortgage Calculation'!$F:$F,'Mortgage Calculation'!$J:$J,'Total Cash Flow'!$B299,'Mortgage Calculation'!$K:$K,'Total Cash Flow'!C299))</f>
        <v>-843.75992868791536</v>
      </c>
      <c r="F299" s="66">
        <f t="shared" si="4"/>
        <v>-843.75992868791536</v>
      </c>
    </row>
    <row r="300" spans="2:6" ht="14.25" x14ac:dyDescent="0.2">
      <c r="B300" s="70">
        <f>IF('Mortgage Calculation'!A340="","",MONTH('Mortgage Calculation'!C340))</f>
        <v>2</v>
      </c>
      <c r="C300" s="71">
        <f>IF(B300="","",YEAR('Mortgage Calculation'!C340))</f>
        <v>2045</v>
      </c>
      <c r="D300" s="72">
        <f>IF(B300="","",SUMIFS('Monthly Rental Income'!$G:$G,'Monthly Rental Income'!$K:$K,'Total Cash Flow'!$C300,'Monthly Rental Income'!$J:$J,'Total Cash Flow'!$B300))</f>
        <v>0</v>
      </c>
      <c r="E300" s="73">
        <f>IF(B300="","",SUMIFS('Mortgage Calculation'!$F:$F,'Mortgage Calculation'!$J:$J,'Total Cash Flow'!$B300,'Mortgage Calculation'!$K:$K,'Total Cash Flow'!C300))</f>
        <v>-843.75992868791536</v>
      </c>
      <c r="F300" s="66">
        <f t="shared" si="4"/>
        <v>-843.75992868791536</v>
      </c>
    </row>
    <row r="301" spans="2:6" ht="14.25" x14ac:dyDescent="0.2">
      <c r="B301" s="70">
        <f>IF('Mortgage Calculation'!A341="","",MONTH('Mortgage Calculation'!C341))</f>
        <v>3</v>
      </c>
      <c r="C301" s="71">
        <f>IF(B301="","",YEAR('Mortgage Calculation'!C341))</f>
        <v>2045</v>
      </c>
      <c r="D301" s="72">
        <f>IF(B301="","",SUMIFS('Monthly Rental Income'!$G:$G,'Monthly Rental Income'!$K:$K,'Total Cash Flow'!$C301,'Monthly Rental Income'!$J:$J,'Total Cash Flow'!$B301))</f>
        <v>0</v>
      </c>
      <c r="E301" s="73">
        <f>IF(B301="","",SUMIFS('Mortgage Calculation'!$F:$F,'Mortgage Calculation'!$J:$J,'Total Cash Flow'!$B301,'Mortgage Calculation'!$K:$K,'Total Cash Flow'!C301))</f>
        <v>-843.75992868791536</v>
      </c>
      <c r="F301" s="66">
        <f t="shared" si="4"/>
        <v>-843.75992868791536</v>
      </c>
    </row>
    <row r="302" spans="2:6" ht="14.25" x14ac:dyDescent="0.2">
      <c r="B302" s="70">
        <f>IF('Mortgage Calculation'!A342="","",MONTH('Mortgage Calculation'!C342))</f>
        <v>4</v>
      </c>
      <c r="C302" s="71">
        <f>IF(B302="","",YEAR('Mortgage Calculation'!C342))</f>
        <v>2045</v>
      </c>
      <c r="D302" s="72">
        <f>IF(B302="","",SUMIFS('Monthly Rental Income'!$G:$G,'Monthly Rental Income'!$K:$K,'Total Cash Flow'!$C302,'Monthly Rental Income'!$J:$J,'Total Cash Flow'!$B302))</f>
        <v>0</v>
      </c>
      <c r="E302" s="73">
        <f>IF(B302="","",SUMIFS('Mortgage Calculation'!$F:$F,'Mortgage Calculation'!$J:$J,'Total Cash Flow'!$B302,'Mortgage Calculation'!$K:$K,'Total Cash Flow'!C302))</f>
        <v>-843.75992868791536</v>
      </c>
      <c r="F302" s="66">
        <f t="shared" si="4"/>
        <v>-843.75992868791536</v>
      </c>
    </row>
    <row r="303" spans="2:6" ht="14.25" x14ac:dyDescent="0.2">
      <c r="B303" s="70">
        <f>IF('Mortgage Calculation'!A343="","",MONTH('Mortgage Calculation'!C343))</f>
        <v>5</v>
      </c>
      <c r="C303" s="71">
        <f>IF(B303="","",YEAR('Mortgage Calculation'!C343))</f>
        <v>2045</v>
      </c>
      <c r="D303" s="72">
        <f>IF(B303="","",SUMIFS('Monthly Rental Income'!$G:$G,'Monthly Rental Income'!$K:$K,'Total Cash Flow'!$C303,'Monthly Rental Income'!$J:$J,'Total Cash Flow'!$B303))</f>
        <v>0</v>
      </c>
      <c r="E303" s="73">
        <f>IF(B303="","",SUMIFS('Mortgage Calculation'!$F:$F,'Mortgage Calculation'!$J:$J,'Total Cash Flow'!$B303,'Mortgage Calculation'!$K:$K,'Total Cash Flow'!C303))</f>
        <v>-843.75992868791536</v>
      </c>
      <c r="F303" s="66">
        <f t="shared" si="4"/>
        <v>-843.75992868791536</v>
      </c>
    </row>
    <row r="304" spans="2:6" ht="14.25" x14ac:dyDescent="0.2">
      <c r="B304" s="70">
        <f>IF('Mortgage Calculation'!A344="","",MONTH('Mortgage Calculation'!C344))</f>
        <v>6</v>
      </c>
      <c r="C304" s="71">
        <f>IF(B304="","",YEAR('Mortgage Calculation'!C344))</f>
        <v>2045</v>
      </c>
      <c r="D304" s="72">
        <f>IF(B304="","",SUMIFS('Monthly Rental Income'!$G:$G,'Monthly Rental Income'!$K:$K,'Total Cash Flow'!$C304,'Monthly Rental Income'!$J:$J,'Total Cash Flow'!$B304))</f>
        <v>0</v>
      </c>
      <c r="E304" s="73">
        <f>IF(B304="","",SUMIFS('Mortgage Calculation'!$F:$F,'Mortgage Calculation'!$J:$J,'Total Cash Flow'!$B304,'Mortgage Calculation'!$K:$K,'Total Cash Flow'!C304))</f>
        <v>-843.75992868791536</v>
      </c>
      <c r="F304" s="66">
        <f t="shared" si="4"/>
        <v>-843.75992868791536</v>
      </c>
    </row>
    <row r="305" spans="2:6" ht="14.25" x14ac:dyDescent="0.2">
      <c r="B305" s="70">
        <f>IF('Mortgage Calculation'!A345="","",MONTH('Mortgage Calculation'!C345))</f>
        <v>7</v>
      </c>
      <c r="C305" s="71">
        <f>IF(B305="","",YEAR('Mortgage Calculation'!C345))</f>
        <v>2045</v>
      </c>
      <c r="D305" s="72">
        <f>IF(B305="","",SUMIFS('Monthly Rental Income'!$G:$G,'Monthly Rental Income'!$K:$K,'Total Cash Flow'!$C305,'Monthly Rental Income'!$J:$J,'Total Cash Flow'!$B305))</f>
        <v>0</v>
      </c>
      <c r="E305" s="73">
        <f>IF(B305="","",SUMIFS('Mortgage Calculation'!$F:$F,'Mortgage Calculation'!$J:$J,'Total Cash Flow'!$B305,'Mortgage Calculation'!$K:$K,'Total Cash Flow'!C305))</f>
        <v>-843.75992868791536</v>
      </c>
      <c r="F305" s="66">
        <f t="shared" si="4"/>
        <v>-843.75992868791536</v>
      </c>
    </row>
    <row r="306" spans="2:6" ht="14.25" x14ac:dyDescent="0.2">
      <c r="B306" s="70">
        <f>IF('Mortgage Calculation'!A346="","",MONTH('Mortgage Calculation'!C346))</f>
        <v>8</v>
      </c>
      <c r="C306" s="71">
        <f>IF(B306="","",YEAR('Mortgage Calculation'!C346))</f>
        <v>2045</v>
      </c>
      <c r="D306" s="72">
        <f>IF(B306="","",SUMIFS('Monthly Rental Income'!$G:$G,'Monthly Rental Income'!$K:$K,'Total Cash Flow'!$C306,'Monthly Rental Income'!$J:$J,'Total Cash Flow'!$B306))</f>
        <v>0</v>
      </c>
      <c r="E306" s="73">
        <f>IF(B306="","",SUMIFS('Mortgage Calculation'!$F:$F,'Mortgage Calculation'!$J:$J,'Total Cash Flow'!$B306,'Mortgage Calculation'!$K:$K,'Total Cash Flow'!C306))</f>
        <v>-843.75992868791536</v>
      </c>
      <c r="F306" s="66">
        <f t="shared" si="4"/>
        <v>-843.75992868791536</v>
      </c>
    </row>
    <row r="307" spans="2:6" ht="14.25" x14ac:dyDescent="0.2">
      <c r="B307" s="70">
        <f>IF('Mortgage Calculation'!A347="","",MONTH('Mortgage Calculation'!C347))</f>
        <v>9</v>
      </c>
      <c r="C307" s="71">
        <f>IF(B307="","",YEAR('Mortgage Calculation'!C347))</f>
        <v>2045</v>
      </c>
      <c r="D307" s="72">
        <f>IF(B307="","",SUMIFS('Monthly Rental Income'!$G:$G,'Monthly Rental Income'!$K:$K,'Total Cash Flow'!$C307,'Monthly Rental Income'!$J:$J,'Total Cash Flow'!$B307))</f>
        <v>0</v>
      </c>
      <c r="E307" s="73">
        <f>IF(B307="","",SUMIFS('Mortgage Calculation'!$F:$F,'Mortgage Calculation'!$J:$J,'Total Cash Flow'!$B307,'Mortgage Calculation'!$K:$K,'Total Cash Flow'!C307))</f>
        <v>-843.75992868791536</v>
      </c>
      <c r="F307" s="66">
        <f t="shared" si="4"/>
        <v>-843.75992868791536</v>
      </c>
    </row>
    <row r="308" spans="2:6" ht="14.25" x14ac:dyDescent="0.2">
      <c r="B308" s="70">
        <f>IF('Mortgage Calculation'!A348="","",MONTH('Mortgage Calculation'!C348))</f>
        <v>10</v>
      </c>
      <c r="C308" s="71">
        <f>IF(B308="","",YEAR('Mortgage Calculation'!C348))</f>
        <v>2045</v>
      </c>
      <c r="D308" s="72">
        <f>IF(B308="","",SUMIFS('Monthly Rental Income'!$G:$G,'Monthly Rental Income'!$K:$K,'Total Cash Flow'!$C308,'Monthly Rental Income'!$J:$J,'Total Cash Flow'!$B308))</f>
        <v>0</v>
      </c>
      <c r="E308" s="73">
        <f>IF(B308="","",SUMIFS('Mortgage Calculation'!$F:$F,'Mortgage Calculation'!$J:$J,'Total Cash Flow'!$B308,'Mortgage Calculation'!$K:$K,'Total Cash Flow'!C308))</f>
        <v>-843.75992868791536</v>
      </c>
      <c r="F308" s="66">
        <f t="shared" si="4"/>
        <v>-843.75992868791536</v>
      </c>
    </row>
    <row r="309" spans="2:6" ht="14.25" x14ac:dyDescent="0.2">
      <c r="B309" s="70">
        <f>IF('Mortgage Calculation'!A349="","",MONTH('Mortgage Calculation'!C349))</f>
        <v>11</v>
      </c>
      <c r="C309" s="71">
        <f>IF(B309="","",YEAR('Mortgage Calculation'!C349))</f>
        <v>2045</v>
      </c>
      <c r="D309" s="72">
        <f>IF(B309="","",SUMIFS('Monthly Rental Income'!$G:$G,'Monthly Rental Income'!$K:$K,'Total Cash Flow'!$C309,'Monthly Rental Income'!$J:$J,'Total Cash Flow'!$B309))</f>
        <v>0</v>
      </c>
      <c r="E309" s="73">
        <f>IF(B309="","",SUMIFS('Mortgage Calculation'!$F:$F,'Mortgage Calculation'!$J:$J,'Total Cash Flow'!$B309,'Mortgage Calculation'!$K:$K,'Total Cash Flow'!C309))</f>
        <v>-843.75992868791536</v>
      </c>
      <c r="F309" s="66">
        <f t="shared" si="4"/>
        <v>-843.75992868791536</v>
      </c>
    </row>
    <row r="310" spans="2:6" ht="14.25" x14ac:dyDescent="0.2">
      <c r="B310" s="70">
        <f>IF('Mortgage Calculation'!A350="","",MONTH('Mortgage Calculation'!C350))</f>
        <v>12</v>
      </c>
      <c r="C310" s="71">
        <f>IF(B310="","",YEAR('Mortgage Calculation'!C350))</f>
        <v>2045</v>
      </c>
      <c r="D310" s="72">
        <f>IF(B310="","",SUMIFS('Monthly Rental Income'!$G:$G,'Monthly Rental Income'!$K:$K,'Total Cash Flow'!$C310,'Monthly Rental Income'!$J:$J,'Total Cash Flow'!$B310))</f>
        <v>0</v>
      </c>
      <c r="E310" s="73">
        <f>IF(B310="","",SUMIFS('Mortgage Calculation'!$F:$F,'Mortgage Calculation'!$J:$J,'Total Cash Flow'!$B310,'Mortgage Calculation'!$K:$K,'Total Cash Flow'!C310))</f>
        <v>-843.75992868791536</v>
      </c>
      <c r="F310" s="66">
        <f t="shared" si="4"/>
        <v>-843.75992868791536</v>
      </c>
    </row>
    <row r="311" spans="2:6" ht="14.25" x14ac:dyDescent="0.2">
      <c r="B311" s="70">
        <f>IF('Mortgage Calculation'!A351="","",MONTH('Mortgage Calculation'!C351))</f>
        <v>1</v>
      </c>
      <c r="C311" s="71">
        <f>IF(B311="","",YEAR('Mortgage Calculation'!C351))</f>
        <v>2046</v>
      </c>
      <c r="D311" s="72">
        <f>IF(B311="","",SUMIFS('Monthly Rental Income'!$G:$G,'Monthly Rental Income'!$K:$K,'Total Cash Flow'!$C311,'Monthly Rental Income'!$J:$J,'Total Cash Flow'!$B311))</f>
        <v>0</v>
      </c>
      <c r="E311" s="73">
        <f>IF(B311="","",SUMIFS('Mortgage Calculation'!$F:$F,'Mortgage Calculation'!$J:$J,'Total Cash Flow'!$B311,'Mortgage Calculation'!$K:$K,'Total Cash Flow'!C311))</f>
        <v>-843.75992868791536</v>
      </c>
      <c r="F311" s="66">
        <f t="shared" si="4"/>
        <v>-843.75992868791536</v>
      </c>
    </row>
    <row r="312" spans="2:6" ht="14.25" x14ac:dyDescent="0.2">
      <c r="B312" s="70">
        <f>IF('Mortgage Calculation'!A352="","",MONTH('Mortgage Calculation'!C352))</f>
        <v>2</v>
      </c>
      <c r="C312" s="71">
        <f>IF(B312="","",YEAR('Mortgage Calculation'!C352))</f>
        <v>2046</v>
      </c>
      <c r="D312" s="72">
        <f>IF(B312="","",SUMIFS('Monthly Rental Income'!$G:$G,'Monthly Rental Income'!$K:$K,'Total Cash Flow'!$C312,'Monthly Rental Income'!$J:$J,'Total Cash Flow'!$B312))</f>
        <v>0</v>
      </c>
      <c r="E312" s="73">
        <f>IF(B312="","",SUMIFS('Mortgage Calculation'!$F:$F,'Mortgage Calculation'!$J:$J,'Total Cash Flow'!$B312,'Mortgage Calculation'!$K:$K,'Total Cash Flow'!C312))</f>
        <v>-843.75992868791536</v>
      </c>
      <c r="F312" s="66">
        <f t="shared" si="4"/>
        <v>-843.75992868791536</v>
      </c>
    </row>
    <row r="313" spans="2:6" ht="14.25" x14ac:dyDescent="0.2">
      <c r="B313" s="70">
        <f>IF('Mortgage Calculation'!A353="","",MONTH('Mortgage Calculation'!C353))</f>
        <v>3</v>
      </c>
      <c r="C313" s="71">
        <f>IF(B313="","",YEAR('Mortgage Calculation'!C353))</f>
        <v>2046</v>
      </c>
      <c r="D313" s="72">
        <f>IF(B313="","",SUMIFS('Monthly Rental Income'!$G:$G,'Monthly Rental Income'!$K:$K,'Total Cash Flow'!$C313,'Monthly Rental Income'!$J:$J,'Total Cash Flow'!$B313))</f>
        <v>0</v>
      </c>
      <c r="E313" s="73">
        <f>IF(B313="","",SUMIFS('Mortgage Calculation'!$F:$F,'Mortgage Calculation'!$J:$J,'Total Cash Flow'!$B313,'Mortgage Calculation'!$K:$K,'Total Cash Flow'!C313))</f>
        <v>-843.75992868791536</v>
      </c>
      <c r="F313" s="66">
        <f t="shared" si="4"/>
        <v>-843.75992868791536</v>
      </c>
    </row>
    <row r="314" spans="2:6" ht="14.25" x14ac:dyDescent="0.2">
      <c r="B314" s="70">
        <f>IF('Mortgage Calculation'!A354="","",MONTH('Mortgage Calculation'!C354))</f>
        <v>4</v>
      </c>
      <c r="C314" s="71">
        <f>IF(B314="","",YEAR('Mortgage Calculation'!C354))</f>
        <v>2046</v>
      </c>
      <c r="D314" s="72">
        <f>IF(B314="","",SUMIFS('Monthly Rental Income'!$G:$G,'Monthly Rental Income'!$K:$K,'Total Cash Flow'!$C314,'Monthly Rental Income'!$J:$J,'Total Cash Flow'!$B314))</f>
        <v>0</v>
      </c>
      <c r="E314" s="73">
        <f>IF(B314="","",SUMIFS('Mortgage Calculation'!$F:$F,'Mortgage Calculation'!$J:$J,'Total Cash Flow'!$B314,'Mortgage Calculation'!$K:$K,'Total Cash Flow'!C314))</f>
        <v>-843.75992868791536</v>
      </c>
      <c r="F314" s="66">
        <f t="shared" si="4"/>
        <v>-843.75992868791536</v>
      </c>
    </row>
    <row r="315" spans="2:6" ht="14.25" x14ac:dyDescent="0.2">
      <c r="B315" s="70">
        <f>IF('Mortgage Calculation'!A355="","",MONTH('Mortgage Calculation'!C355))</f>
        <v>5</v>
      </c>
      <c r="C315" s="71">
        <f>IF(B315="","",YEAR('Mortgage Calculation'!C355))</f>
        <v>2046</v>
      </c>
      <c r="D315" s="72">
        <f>IF(B315="","",SUMIFS('Monthly Rental Income'!$G:$G,'Monthly Rental Income'!$K:$K,'Total Cash Flow'!$C315,'Monthly Rental Income'!$J:$J,'Total Cash Flow'!$B315))</f>
        <v>0</v>
      </c>
      <c r="E315" s="73">
        <f>IF(B315="","",SUMIFS('Mortgage Calculation'!$F:$F,'Mortgage Calculation'!$J:$J,'Total Cash Flow'!$B315,'Mortgage Calculation'!$K:$K,'Total Cash Flow'!C315))</f>
        <v>-843.75992868791536</v>
      </c>
      <c r="F315" s="66">
        <f t="shared" si="4"/>
        <v>-843.75992868791536</v>
      </c>
    </row>
    <row r="316" spans="2:6" ht="14.25" x14ac:dyDescent="0.2">
      <c r="B316" s="70">
        <f>IF('Mortgage Calculation'!A356="","",MONTH('Mortgage Calculation'!C356))</f>
        <v>6</v>
      </c>
      <c r="C316" s="71">
        <f>IF(B316="","",YEAR('Mortgage Calculation'!C356))</f>
        <v>2046</v>
      </c>
      <c r="D316" s="72">
        <f>IF(B316="","",SUMIFS('Monthly Rental Income'!$G:$G,'Monthly Rental Income'!$K:$K,'Total Cash Flow'!$C316,'Monthly Rental Income'!$J:$J,'Total Cash Flow'!$B316))</f>
        <v>0</v>
      </c>
      <c r="E316" s="73">
        <f>IF(B316="","",SUMIFS('Mortgage Calculation'!$F:$F,'Mortgage Calculation'!$J:$J,'Total Cash Flow'!$B316,'Mortgage Calculation'!$K:$K,'Total Cash Flow'!C316))</f>
        <v>-843.75992868791536</v>
      </c>
      <c r="F316" s="66">
        <f t="shared" si="4"/>
        <v>-843.75992868791536</v>
      </c>
    </row>
    <row r="317" spans="2:6" ht="14.25" x14ac:dyDescent="0.2">
      <c r="B317" s="70">
        <f>IF('Mortgage Calculation'!A357="","",MONTH('Mortgage Calculation'!C357))</f>
        <v>7</v>
      </c>
      <c r="C317" s="71">
        <f>IF(B317="","",YEAR('Mortgage Calculation'!C357))</f>
        <v>2046</v>
      </c>
      <c r="D317" s="72">
        <f>IF(B317="","",SUMIFS('Monthly Rental Income'!$G:$G,'Monthly Rental Income'!$K:$K,'Total Cash Flow'!$C317,'Monthly Rental Income'!$J:$J,'Total Cash Flow'!$B317))</f>
        <v>0</v>
      </c>
      <c r="E317" s="73">
        <f>IF(B317="","",SUMIFS('Mortgage Calculation'!$F:$F,'Mortgage Calculation'!$J:$J,'Total Cash Flow'!$B317,'Mortgage Calculation'!$K:$K,'Total Cash Flow'!C317))</f>
        <v>-843.75992868791536</v>
      </c>
      <c r="F317" s="66">
        <f t="shared" si="4"/>
        <v>-843.75992868791536</v>
      </c>
    </row>
    <row r="318" spans="2:6" ht="14.25" x14ac:dyDescent="0.2">
      <c r="B318" s="70">
        <f>IF('Mortgage Calculation'!A358="","",MONTH('Mortgage Calculation'!C358))</f>
        <v>8</v>
      </c>
      <c r="C318" s="71">
        <f>IF(B318="","",YEAR('Mortgage Calculation'!C358))</f>
        <v>2046</v>
      </c>
      <c r="D318" s="72">
        <f>IF(B318="","",SUMIFS('Monthly Rental Income'!$G:$G,'Monthly Rental Income'!$K:$K,'Total Cash Flow'!$C318,'Monthly Rental Income'!$J:$J,'Total Cash Flow'!$B318))</f>
        <v>0</v>
      </c>
      <c r="E318" s="73">
        <f>IF(B318="","",SUMIFS('Mortgage Calculation'!$F:$F,'Mortgage Calculation'!$J:$J,'Total Cash Flow'!$B318,'Mortgage Calculation'!$K:$K,'Total Cash Flow'!C318))</f>
        <v>-843.75992868791536</v>
      </c>
      <c r="F318" s="66">
        <f t="shared" si="4"/>
        <v>-843.75992868791536</v>
      </c>
    </row>
    <row r="319" spans="2:6" ht="14.25" x14ac:dyDescent="0.2">
      <c r="B319" s="70">
        <f>IF('Mortgage Calculation'!A359="","",MONTH('Mortgage Calculation'!C359))</f>
        <v>9</v>
      </c>
      <c r="C319" s="71">
        <f>IF(B319="","",YEAR('Mortgage Calculation'!C359))</f>
        <v>2046</v>
      </c>
      <c r="D319" s="72">
        <f>IF(B319="","",SUMIFS('Monthly Rental Income'!$G:$G,'Monthly Rental Income'!$K:$K,'Total Cash Flow'!$C319,'Monthly Rental Income'!$J:$J,'Total Cash Flow'!$B319))</f>
        <v>0</v>
      </c>
      <c r="E319" s="73">
        <f>IF(B319="","",SUMIFS('Mortgage Calculation'!$F:$F,'Mortgage Calculation'!$J:$J,'Total Cash Flow'!$B319,'Mortgage Calculation'!$K:$K,'Total Cash Flow'!C319))</f>
        <v>-843.75992868791536</v>
      </c>
      <c r="F319" s="66">
        <f t="shared" si="4"/>
        <v>-843.75992868791536</v>
      </c>
    </row>
    <row r="320" spans="2:6" ht="14.25" x14ac:dyDescent="0.2">
      <c r="B320" s="70">
        <f>IF('Mortgage Calculation'!A360="","",MONTH('Mortgage Calculation'!C360))</f>
        <v>10</v>
      </c>
      <c r="C320" s="71">
        <f>IF(B320="","",YEAR('Mortgage Calculation'!C360))</f>
        <v>2046</v>
      </c>
      <c r="D320" s="72">
        <f>IF(B320="","",SUMIFS('Monthly Rental Income'!$G:$G,'Monthly Rental Income'!$K:$K,'Total Cash Flow'!$C320,'Monthly Rental Income'!$J:$J,'Total Cash Flow'!$B320))</f>
        <v>0</v>
      </c>
      <c r="E320" s="73">
        <f>IF(B320="","",SUMIFS('Mortgage Calculation'!$F:$F,'Mortgage Calculation'!$J:$J,'Total Cash Flow'!$B320,'Mortgage Calculation'!$K:$K,'Total Cash Flow'!C320))</f>
        <v>-843.75992868791536</v>
      </c>
      <c r="F320" s="66">
        <f t="shared" si="4"/>
        <v>-843.75992868791536</v>
      </c>
    </row>
    <row r="321" spans="2:6" ht="14.25" x14ac:dyDescent="0.2">
      <c r="B321" s="70">
        <f>IF('Mortgage Calculation'!A361="","",MONTH('Mortgage Calculation'!C361))</f>
        <v>11</v>
      </c>
      <c r="C321" s="71">
        <f>IF(B321="","",YEAR('Mortgage Calculation'!C361))</f>
        <v>2046</v>
      </c>
      <c r="D321" s="72">
        <f>IF(B321="","",SUMIFS('Monthly Rental Income'!$G:$G,'Monthly Rental Income'!$K:$K,'Total Cash Flow'!$C321,'Monthly Rental Income'!$J:$J,'Total Cash Flow'!$B321))</f>
        <v>0</v>
      </c>
      <c r="E321" s="73">
        <f>IF(B321="","",SUMIFS('Mortgage Calculation'!$F:$F,'Mortgage Calculation'!$J:$J,'Total Cash Flow'!$B321,'Mortgage Calculation'!$K:$K,'Total Cash Flow'!C321))</f>
        <v>-843.75992868791536</v>
      </c>
      <c r="F321" s="66">
        <f t="shared" si="4"/>
        <v>-843.75992868791536</v>
      </c>
    </row>
    <row r="322" spans="2:6" ht="14.25" x14ac:dyDescent="0.2">
      <c r="B322" s="70">
        <f>IF('Mortgage Calculation'!A362="","",MONTH('Mortgage Calculation'!C362))</f>
        <v>12</v>
      </c>
      <c r="C322" s="71">
        <f>IF(B322="","",YEAR('Mortgage Calculation'!C362))</f>
        <v>2046</v>
      </c>
      <c r="D322" s="72">
        <f>IF(B322="","",SUMIFS('Monthly Rental Income'!$G:$G,'Monthly Rental Income'!$K:$K,'Total Cash Flow'!$C322,'Monthly Rental Income'!$J:$J,'Total Cash Flow'!$B322))</f>
        <v>0</v>
      </c>
      <c r="E322" s="73">
        <f>IF(B322="","",SUMIFS('Mortgage Calculation'!$F:$F,'Mortgage Calculation'!$J:$J,'Total Cash Flow'!$B322,'Mortgage Calculation'!$K:$K,'Total Cash Flow'!C322))</f>
        <v>-843.75992868791536</v>
      </c>
      <c r="F322" s="66">
        <f t="shared" si="4"/>
        <v>-843.75992868791536</v>
      </c>
    </row>
    <row r="323" spans="2:6" ht="14.25" x14ac:dyDescent="0.2">
      <c r="B323" s="70">
        <f>IF('Mortgage Calculation'!A363="","",MONTH('Mortgage Calculation'!C363))</f>
        <v>1</v>
      </c>
      <c r="C323" s="71">
        <f>IF(B323="","",YEAR('Mortgage Calculation'!C363))</f>
        <v>2047</v>
      </c>
      <c r="D323" s="72">
        <f>IF(B323="","",SUMIFS('Monthly Rental Income'!$G:$G,'Monthly Rental Income'!$K:$K,'Total Cash Flow'!$C323,'Monthly Rental Income'!$J:$J,'Total Cash Flow'!$B323))</f>
        <v>0</v>
      </c>
      <c r="E323" s="73">
        <f>IF(B323="","",SUMIFS('Mortgage Calculation'!$F:$F,'Mortgage Calculation'!$J:$J,'Total Cash Flow'!$B323,'Mortgage Calculation'!$K:$K,'Total Cash Flow'!C323))</f>
        <v>-843.75992868791536</v>
      </c>
      <c r="F323" s="66">
        <f t="shared" si="4"/>
        <v>-843.75992868791536</v>
      </c>
    </row>
    <row r="324" spans="2:6" ht="14.25" x14ac:dyDescent="0.2">
      <c r="B324" s="70">
        <f>IF('Mortgage Calculation'!A364="","",MONTH('Mortgage Calculation'!C364))</f>
        <v>2</v>
      </c>
      <c r="C324" s="71">
        <f>IF(B324="","",YEAR('Mortgage Calculation'!C364))</f>
        <v>2047</v>
      </c>
      <c r="D324" s="72">
        <f>IF(B324="","",SUMIFS('Monthly Rental Income'!$G:$G,'Monthly Rental Income'!$K:$K,'Total Cash Flow'!$C324,'Monthly Rental Income'!$J:$J,'Total Cash Flow'!$B324))</f>
        <v>0</v>
      </c>
      <c r="E324" s="73">
        <f>IF(B324="","",SUMIFS('Mortgage Calculation'!$F:$F,'Mortgage Calculation'!$J:$J,'Total Cash Flow'!$B324,'Mortgage Calculation'!$K:$K,'Total Cash Flow'!C324))</f>
        <v>-843.75992868791536</v>
      </c>
      <c r="F324" s="66">
        <f t="shared" si="4"/>
        <v>-843.75992868791536</v>
      </c>
    </row>
    <row r="325" spans="2:6" ht="14.25" x14ac:dyDescent="0.2">
      <c r="B325" s="70">
        <f>IF('Mortgage Calculation'!A365="","",MONTH('Mortgage Calculation'!C365))</f>
        <v>3</v>
      </c>
      <c r="C325" s="71">
        <f>IF(B325="","",YEAR('Mortgage Calculation'!C365))</f>
        <v>2047</v>
      </c>
      <c r="D325" s="72">
        <f>IF(B325="","",SUMIFS('Monthly Rental Income'!$G:$G,'Monthly Rental Income'!$K:$K,'Total Cash Flow'!$C325,'Monthly Rental Income'!$J:$J,'Total Cash Flow'!$B325))</f>
        <v>0</v>
      </c>
      <c r="E325" s="73">
        <f>IF(B325="","",SUMIFS('Mortgage Calculation'!$F:$F,'Mortgage Calculation'!$J:$J,'Total Cash Flow'!$B325,'Mortgage Calculation'!$K:$K,'Total Cash Flow'!C325))</f>
        <v>-843.75992868791536</v>
      </c>
      <c r="F325" s="66">
        <f t="shared" ref="F325:F388" si="5">IF(B325="","",SUM(D325:E325))</f>
        <v>-843.75992868791536</v>
      </c>
    </row>
    <row r="326" spans="2:6" ht="14.25" x14ac:dyDescent="0.2">
      <c r="B326" s="70">
        <f>IF('Mortgage Calculation'!A366="","",MONTH('Mortgage Calculation'!C366))</f>
        <v>4</v>
      </c>
      <c r="C326" s="71">
        <f>IF(B326="","",YEAR('Mortgage Calculation'!C366))</f>
        <v>2047</v>
      </c>
      <c r="D326" s="72">
        <f>IF(B326="","",SUMIFS('Monthly Rental Income'!$G:$G,'Monthly Rental Income'!$K:$K,'Total Cash Flow'!$C326,'Monthly Rental Income'!$J:$J,'Total Cash Flow'!$B326))</f>
        <v>0</v>
      </c>
      <c r="E326" s="73">
        <f>IF(B326="","",SUMIFS('Mortgage Calculation'!$F:$F,'Mortgage Calculation'!$J:$J,'Total Cash Flow'!$B326,'Mortgage Calculation'!$K:$K,'Total Cash Flow'!C326))</f>
        <v>-843.75992868791536</v>
      </c>
      <c r="F326" s="66">
        <f t="shared" si="5"/>
        <v>-843.75992868791536</v>
      </c>
    </row>
    <row r="327" spans="2:6" ht="14.25" x14ac:dyDescent="0.2">
      <c r="B327" s="70">
        <f>IF('Mortgage Calculation'!A367="","",MONTH('Mortgage Calculation'!C367))</f>
        <v>5</v>
      </c>
      <c r="C327" s="71">
        <f>IF(B327="","",YEAR('Mortgage Calculation'!C367))</f>
        <v>2047</v>
      </c>
      <c r="D327" s="72">
        <f>IF(B327="","",SUMIFS('Monthly Rental Income'!$G:$G,'Monthly Rental Income'!$K:$K,'Total Cash Flow'!$C327,'Monthly Rental Income'!$J:$J,'Total Cash Flow'!$B327))</f>
        <v>0</v>
      </c>
      <c r="E327" s="73">
        <f>IF(B327="","",SUMIFS('Mortgage Calculation'!$F:$F,'Mortgage Calculation'!$J:$J,'Total Cash Flow'!$B327,'Mortgage Calculation'!$K:$K,'Total Cash Flow'!C327))</f>
        <v>-843.75992868791536</v>
      </c>
      <c r="F327" s="66">
        <f t="shared" si="5"/>
        <v>-843.75992868791536</v>
      </c>
    </row>
    <row r="328" spans="2:6" ht="14.25" x14ac:dyDescent="0.2">
      <c r="B328" s="70">
        <f>IF('Mortgage Calculation'!A368="","",MONTH('Mortgage Calculation'!C368))</f>
        <v>6</v>
      </c>
      <c r="C328" s="71">
        <f>IF(B328="","",YEAR('Mortgage Calculation'!C368))</f>
        <v>2047</v>
      </c>
      <c r="D328" s="72">
        <f>IF(B328="","",SUMIFS('Monthly Rental Income'!$G:$G,'Monthly Rental Income'!$K:$K,'Total Cash Flow'!$C328,'Monthly Rental Income'!$J:$J,'Total Cash Flow'!$B328))</f>
        <v>0</v>
      </c>
      <c r="E328" s="73">
        <f>IF(B328="","",SUMIFS('Mortgage Calculation'!$F:$F,'Mortgage Calculation'!$J:$J,'Total Cash Flow'!$B328,'Mortgage Calculation'!$K:$K,'Total Cash Flow'!C328))</f>
        <v>-843.75992868791536</v>
      </c>
      <c r="F328" s="66">
        <f t="shared" si="5"/>
        <v>-843.75992868791536</v>
      </c>
    </row>
    <row r="329" spans="2:6" ht="14.25" x14ac:dyDescent="0.2">
      <c r="B329" s="70">
        <f>IF('Mortgage Calculation'!A369="","",MONTH('Mortgage Calculation'!C369))</f>
        <v>7</v>
      </c>
      <c r="C329" s="71">
        <f>IF(B329="","",YEAR('Mortgage Calculation'!C369))</f>
        <v>2047</v>
      </c>
      <c r="D329" s="72">
        <f>IF(B329="","",SUMIFS('Monthly Rental Income'!$G:$G,'Monthly Rental Income'!$K:$K,'Total Cash Flow'!$C329,'Monthly Rental Income'!$J:$J,'Total Cash Flow'!$B329))</f>
        <v>0</v>
      </c>
      <c r="E329" s="73">
        <f>IF(B329="","",SUMIFS('Mortgage Calculation'!$F:$F,'Mortgage Calculation'!$J:$J,'Total Cash Flow'!$B329,'Mortgage Calculation'!$K:$K,'Total Cash Flow'!C329))</f>
        <v>-843.75992868791536</v>
      </c>
      <c r="F329" s="66">
        <f t="shared" si="5"/>
        <v>-843.75992868791536</v>
      </c>
    </row>
    <row r="330" spans="2:6" ht="14.25" x14ac:dyDescent="0.2">
      <c r="B330" s="70">
        <f>IF('Mortgage Calculation'!A370="","",MONTH('Mortgage Calculation'!C370))</f>
        <v>8</v>
      </c>
      <c r="C330" s="71">
        <f>IF(B330="","",YEAR('Mortgage Calculation'!C370))</f>
        <v>2047</v>
      </c>
      <c r="D330" s="72">
        <f>IF(B330="","",SUMIFS('Monthly Rental Income'!$G:$G,'Monthly Rental Income'!$K:$K,'Total Cash Flow'!$C330,'Monthly Rental Income'!$J:$J,'Total Cash Flow'!$B330))</f>
        <v>0</v>
      </c>
      <c r="E330" s="73">
        <f>IF(B330="","",SUMIFS('Mortgage Calculation'!$F:$F,'Mortgage Calculation'!$J:$J,'Total Cash Flow'!$B330,'Mortgage Calculation'!$K:$K,'Total Cash Flow'!C330))</f>
        <v>-843.75992868791536</v>
      </c>
      <c r="F330" s="66">
        <f t="shared" si="5"/>
        <v>-843.75992868791536</v>
      </c>
    </row>
    <row r="331" spans="2:6" ht="14.25" x14ac:dyDescent="0.2">
      <c r="B331" s="70">
        <f>IF('Mortgage Calculation'!A371="","",MONTH('Mortgage Calculation'!C371))</f>
        <v>9</v>
      </c>
      <c r="C331" s="71">
        <f>IF(B331="","",YEAR('Mortgage Calculation'!C371))</f>
        <v>2047</v>
      </c>
      <c r="D331" s="72">
        <f>IF(B331="","",SUMIFS('Monthly Rental Income'!$G:$G,'Monthly Rental Income'!$K:$K,'Total Cash Flow'!$C331,'Monthly Rental Income'!$J:$J,'Total Cash Flow'!$B331))</f>
        <v>0</v>
      </c>
      <c r="E331" s="73">
        <f>IF(B331="","",SUMIFS('Mortgage Calculation'!$F:$F,'Mortgage Calculation'!$J:$J,'Total Cash Flow'!$B331,'Mortgage Calculation'!$K:$K,'Total Cash Flow'!C331))</f>
        <v>-843.75992868791536</v>
      </c>
      <c r="F331" s="66">
        <f t="shared" si="5"/>
        <v>-843.75992868791536</v>
      </c>
    </row>
    <row r="332" spans="2:6" ht="14.25" x14ac:dyDescent="0.2">
      <c r="B332" s="70">
        <f>IF('Mortgage Calculation'!A372="","",MONTH('Mortgage Calculation'!C372))</f>
        <v>10</v>
      </c>
      <c r="C332" s="71">
        <f>IF(B332="","",YEAR('Mortgage Calculation'!C372))</f>
        <v>2047</v>
      </c>
      <c r="D332" s="72">
        <f>IF(B332="","",SUMIFS('Monthly Rental Income'!$G:$G,'Monthly Rental Income'!$K:$K,'Total Cash Flow'!$C332,'Monthly Rental Income'!$J:$J,'Total Cash Flow'!$B332))</f>
        <v>0</v>
      </c>
      <c r="E332" s="73">
        <f>IF(B332="","",SUMIFS('Mortgage Calculation'!$F:$F,'Mortgage Calculation'!$J:$J,'Total Cash Flow'!$B332,'Mortgage Calculation'!$K:$K,'Total Cash Flow'!C332))</f>
        <v>-843.75992868791536</v>
      </c>
      <c r="F332" s="66">
        <f t="shared" si="5"/>
        <v>-843.75992868791536</v>
      </c>
    </row>
    <row r="333" spans="2:6" ht="14.25" x14ac:dyDescent="0.2">
      <c r="B333" s="70">
        <f>IF('Mortgage Calculation'!A373="","",MONTH('Mortgage Calculation'!C373))</f>
        <v>11</v>
      </c>
      <c r="C333" s="71">
        <f>IF(B333="","",YEAR('Mortgage Calculation'!C373))</f>
        <v>2047</v>
      </c>
      <c r="D333" s="72">
        <f>IF(B333="","",SUMIFS('Monthly Rental Income'!$G:$G,'Monthly Rental Income'!$K:$K,'Total Cash Flow'!$C333,'Monthly Rental Income'!$J:$J,'Total Cash Flow'!$B333))</f>
        <v>0</v>
      </c>
      <c r="E333" s="73">
        <f>IF(B333="","",SUMIFS('Mortgage Calculation'!$F:$F,'Mortgage Calculation'!$J:$J,'Total Cash Flow'!$B333,'Mortgage Calculation'!$K:$K,'Total Cash Flow'!C333))</f>
        <v>-843.75992868791536</v>
      </c>
      <c r="F333" s="66">
        <f t="shared" si="5"/>
        <v>-843.75992868791536</v>
      </c>
    </row>
    <row r="334" spans="2:6" ht="14.25" x14ac:dyDescent="0.2">
      <c r="B334" s="70">
        <f>IF('Mortgage Calculation'!A374="","",MONTH('Mortgage Calculation'!C374))</f>
        <v>12</v>
      </c>
      <c r="C334" s="71">
        <f>IF(B334="","",YEAR('Mortgage Calculation'!C374))</f>
        <v>2047</v>
      </c>
      <c r="D334" s="72">
        <f>IF(B334="","",SUMIFS('Monthly Rental Income'!$G:$G,'Monthly Rental Income'!$K:$K,'Total Cash Flow'!$C334,'Monthly Rental Income'!$J:$J,'Total Cash Flow'!$B334))</f>
        <v>0</v>
      </c>
      <c r="E334" s="73">
        <f>IF(B334="","",SUMIFS('Mortgage Calculation'!$F:$F,'Mortgage Calculation'!$J:$J,'Total Cash Flow'!$B334,'Mortgage Calculation'!$K:$K,'Total Cash Flow'!C334))</f>
        <v>-843.75992868791536</v>
      </c>
      <c r="F334" s="66">
        <f t="shared" si="5"/>
        <v>-843.75992868791536</v>
      </c>
    </row>
    <row r="335" spans="2:6" ht="14.25" x14ac:dyDescent="0.2">
      <c r="B335" s="70">
        <f>IF('Mortgage Calculation'!A375="","",MONTH('Mortgage Calculation'!C375))</f>
        <v>1</v>
      </c>
      <c r="C335" s="71">
        <f>IF(B335="","",YEAR('Mortgage Calculation'!C375))</f>
        <v>2048</v>
      </c>
      <c r="D335" s="72">
        <f>IF(B335="","",SUMIFS('Monthly Rental Income'!$G:$G,'Monthly Rental Income'!$K:$K,'Total Cash Flow'!$C335,'Monthly Rental Income'!$J:$J,'Total Cash Flow'!$B335))</f>
        <v>0</v>
      </c>
      <c r="E335" s="73">
        <f>IF(B335="","",SUMIFS('Mortgage Calculation'!$F:$F,'Mortgage Calculation'!$J:$J,'Total Cash Flow'!$B335,'Mortgage Calculation'!$K:$K,'Total Cash Flow'!C335))</f>
        <v>-843.75992868791536</v>
      </c>
      <c r="F335" s="66">
        <f t="shared" si="5"/>
        <v>-843.75992868791536</v>
      </c>
    </row>
    <row r="336" spans="2:6" ht="14.25" x14ac:dyDescent="0.2">
      <c r="B336" s="70">
        <f>IF('Mortgage Calculation'!A376="","",MONTH('Mortgage Calculation'!C376))</f>
        <v>2</v>
      </c>
      <c r="C336" s="71">
        <f>IF(B336="","",YEAR('Mortgage Calculation'!C376))</f>
        <v>2048</v>
      </c>
      <c r="D336" s="72">
        <f>IF(B336="","",SUMIFS('Monthly Rental Income'!$G:$G,'Monthly Rental Income'!$K:$K,'Total Cash Flow'!$C336,'Monthly Rental Income'!$J:$J,'Total Cash Flow'!$B336))</f>
        <v>0</v>
      </c>
      <c r="E336" s="73">
        <f>IF(B336="","",SUMIFS('Mortgage Calculation'!$F:$F,'Mortgage Calculation'!$J:$J,'Total Cash Flow'!$B336,'Mortgage Calculation'!$K:$K,'Total Cash Flow'!C336))</f>
        <v>-843.75992868791536</v>
      </c>
      <c r="F336" s="66">
        <f t="shared" si="5"/>
        <v>-843.75992868791536</v>
      </c>
    </row>
    <row r="337" spans="2:6" ht="14.25" x14ac:dyDescent="0.2">
      <c r="B337" s="70">
        <f>IF('Mortgage Calculation'!A377="","",MONTH('Mortgage Calculation'!C377))</f>
        <v>3</v>
      </c>
      <c r="C337" s="71">
        <f>IF(B337="","",YEAR('Mortgage Calculation'!C377))</f>
        <v>2048</v>
      </c>
      <c r="D337" s="72">
        <f>IF(B337="","",SUMIFS('Monthly Rental Income'!$G:$G,'Monthly Rental Income'!$K:$K,'Total Cash Flow'!$C337,'Monthly Rental Income'!$J:$J,'Total Cash Flow'!$B337))</f>
        <v>0</v>
      </c>
      <c r="E337" s="73">
        <f>IF(B337="","",SUMIFS('Mortgage Calculation'!$F:$F,'Mortgage Calculation'!$J:$J,'Total Cash Flow'!$B337,'Mortgage Calculation'!$K:$K,'Total Cash Flow'!C337))</f>
        <v>-843.75992868791536</v>
      </c>
      <c r="F337" s="66">
        <f t="shared" si="5"/>
        <v>-843.75992868791536</v>
      </c>
    </row>
    <row r="338" spans="2:6" ht="14.25" x14ac:dyDescent="0.2">
      <c r="B338" s="70">
        <f>IF('Mortgage Calculation'!A378="","",MONTH('Mortgage Calculation'!C378))</f>
        <v>4</v>
      </c>
      <c r="C338" s="71">
        <f>IF(B338="","",YEAR('Mortgage Calculation'!C378))</f>
        <v>2048</v>
      </c>
      <c r="D338" s="72">
        <f>IF(B338="","",SUMIFS('Monthly Rental Income'!$G:$G,'Monthly Rental Income'!$K:$K,'Total Cash Flow'!$C338,'Monthly Rental Income'!$J:$J,'Total Cash Flow'!$B338))</f>
        <v>0</v>
      </c>
      <c r="E338" s="73">
        <f>IF(B338="","",SUMIFS('Mortgage Calculation'!$F:$F,'Mortgage Calculation'!$J:$J,'Total Cash Flow'!$B338,'Mortgage Calculation'!$K:$K,'Total Cash Flow'!C338))</f>
        <v>-843.75992868791536</v>
      </c>
      <c r="F338" s="66">
        <f t="shared" si="5"/>
        <v>-843.75992868791536</v>
      </c>
    </row>
    <row r="339" spans="2:6" ht="14.25" x14ac:dyDescent="0.2">
      <c r="B339" s="70">
        <f>IF('Mortgage Calculation'!A379="","",MONTH('Mortgage Calculation'!C379))</f>
        <v>5</v>
      </c>
      <c r="C339" s="71">
        <f>IF(B339="","",YEAR('Mortgage Calculation'!C379))</f>
        <v>2048</v>
      </c>
      <c r="D339" s="72">
        <f>IF(B339="","",SUMIFS('Monthly Rental Income'!$G:$G,'Monthly Rental Income'!$K:$K,'Total Cash Flow'!$C339,'Monthly Rental Income'!$J:$J,'Total Cash Flow'!$B339))</f>
        <v>0</v>
      </c>
      <c r="E339" s="73">
        <f>IF(B339="","",SUMIFS('Mortgage Calculation'!$F:$F,'Mortgage Calculation'!$J:$J,'Total Cash Flow'!$B339,'Mortgage Calculation'!$K:$K,'Total Cash Flow'!C339))</f>
        <v>-843.75992868791536</v>
      </c>
      <c r="F339" s="66">
        <f t="shared" si="5"/>
        <v>-843.75992868791536</v>
      </c>
    </row>
    <row r="340" spans="2:6" ht="14.25" x14ac:dyDescent="0.2">
      <c r="B340" s="70">
        <f>IF('Mortgage Calculation'!A380="","",MONTH('Mortgage Calculation'!C380))</f>
        <v>6</v>
      </c>
      <c r="C340" s="71">
        <f>IF(B340="","",YEAR('Mortgage Calculation'!C380))</f>
        <v>2048</v>
      </c>
      <c r="D340" s="72">
        <f>IF(B340="","",SUMIFS('Monthly Rental Income'!$G:$G,'Monthly Rental Income'!$K:$K,'Total Cash Flow'!$C340,'Monthly Rental Income'!$J:$J,'Total Cash Flow'!$B340))</f>
        <v>0</v>
      </c>
      <c r="E340" s="73">
        <f>IF(B340="","",SUMIFS('Mortgage Calculation'!$F:$F,'Mortgage Calculation'!$J:$J,'Total Cash Flow'!$B340,'Mortgage Calculation'!$K:$K,'Total Cash Flow'!C340))</f>
        <v>-843.75992868791536</v>
      </c>
      <c r="F340" s="66">
        <f t="shared" si="5"/>
        <v>-843.75992868791536</v>
      </c>
    </row>
    <row r="341" spans="2:6" ht="14.25" x14ac:dyDescent="0.2">
      <c r="B341" s="70">
        <f>IF('Mortgage Calculation'!A381="","",MONTH('Mortgage Calculation'!C381))</f>
        <v>7</v>
      </c>
      <c r="C341" s="71">
        <f>IF(B341="","",YEAR('Mortgage Calculation'!C381))</f>
        <v>2048</v>
      </c>
      <c r="D341" s="72">
        <f>IF(B341="","",SUMIFS('Monthly Rental Income'!$G:$G,'Monthly Rental Income'!$K:$K,'Total Cash Flow'!$C341,'Monthly Rental Income'!$J:$J,'Total Cash Flow'!$B341))</f>
        <v>0</v>
      </c>
      <c r="E341" s="73">
        <f>IF(B341="","",SUMIFS('Mortgage Calculation'!$F:$F,'Mortgage Calculation'!$J:$J,'Total Cash Flow'!$B341,'Mortgage Calculation'!$K:$K,'Total Cash Flow'!C341))</f>
        <v>-843.75992868791536</v>
      </c>
      <c r="F341" s="66">
        <f t="shared" si="5"/>
        <v>-843.75992868791536</v>
      </c>
    </row>
    <row r="342" spans="2:6" ht="14.25" x14ac:dyDescent="0.2">
      <c r="B342" s="70">
        <f>IF('Mortgage Calculation'!A382="","",MONTH('Mortgage Calculation'!C382))</f>
        <v>8</v>
      </c>
      <c r="C342" s="71">
        <f>IF(B342="","",YEAR('Mortgage Calculation'!C382))</f>
        <v>2048</v>
      </c>
      <c r="D342" s="72">
        <f>IF(B342="","",SUMIFS('Monthly Rental Income'!$G:$G,'Monthly Rental Income'!$K:$K,'Total Cash Flow'!$C342,'Monthly Rental Income'!$J:$J,'Total Cash Flow'!$B342))</f>
        <v>0</v>
      </c>
      <c r="E342" s="73">
        <f>IF(B342="","",SUMIFS('Mortgage Calculation'!$F:$F,'Mortgage Calculation'!$J:$J,'Total Cash Flow'!$B342,'Mortgage Calculation'!$K:$K,'Total Cash Flow'!C342))</f>
        <v>-843.75992868791536</v>
      </c>
      <c r="F342" s="66">
        <f t="shared" si="5"/>
        <v>-843.75992868791536</v>
      </c>
    </row>
    <row r="343" spans="2:6" ht="14.25" x14ac:dyDescent="0.2">
      <c r="B343" s="70">
        <f>IF('Mortgage Calculation'!A383="","",MONTH('Mortgage Calculation'!C383))</f>
        <v>9</v>
      </c>
      <c r="C343" s="71">
        <f>IF(B343="","",YEAR('Mortgage Calculation'!C383))</f>
        <v>2048</v>
      </c>
      <c r="D343" s="72">
        <f>IF(B343="","",SUMIFS('Monthly Rental Income'!$G:$G,'Monthly Rental Income'!$K:$K,'Total Cash Flow'!$C343,'Monthly Rental Income'!$J:$J,'Total Cash Flow'!$B343))</f>
        <v>0</v>
      </c>
      <c r="E343" s="73">
        <f>IF(B343="","",SUMIFS('Mortgage Calculation'!$F:$F,'Mortgage Calculation'!$J:$J,'Total Cash Flow'!$B343,'Mortgage Calculation'!$K:$K,'Total Cash Flow'!C343))</f>
        <v>-843.75992868791536</v>
      </c>
      <c r="F343" s="66">
        <f t="shared" si="5"/>
        <v>-843.75992868791536</v>
      </c>
    </row>
    <row r="344" spans="2:6" ht="14.25" x14ac:dyDescent="0.2">
      <c r="B344" s="70">
        <f>IF('Mortgage Calculation'!A384="","",MONTH('Mortgage Calculation'!C384))</f>
        <v>10</v>
      </c>
      <c r="C344" s="71">
        <f>IF(B344="","",YEAR('Mortgage Calculation'!C384))</f>
        <v>2048</v>
      </c>
      <c r="D344" s="72">
        <f>IF(B344="","",SUMIFS('Monthly Rental Income'!$G:$G,'Monthly Rental Income'!$K:$K,'Total Cash Flow'!$C344,'Monthly Rental Income'!$J:$J,'Total Cash Flow'!$B344))</f>
        <v>0</v>
      </c>
      <c r="E344" s="73">
        <f>IF(B344="","",SUMIFS('Mortgage Calculation'!$F:$F,'Mortgage Calculation'!$J:$J,'Total Cash Flow'!$B344,'Mortgage Calculation'!$K:$K,'Total Cash Flow'!C344))</f>
        <v>-843.75992868791536</v>
      </c>
      <c r="F344" s="66">
        <f t="shared" si="5"/>
        <v>-843.75992868791536</v>
      </c>
    </row>
    <row r="345" spans="2:6" ht="14.25" x14ac:dyDescent="0.2">
      <c r="B345" s="70">
        <f>IF('Mortgage Calculation'!A385="","",MONTH('Mortgage Calculation'!C385))</f>
        <v>11</v>
      </c>
      <c r="C345" s="71">
        <f>IF(B345="","",YEAR('Mortgage Calculation'!C385))</f>
        <v>2048</v>
      </c>
      <c r="D345" s="72">
        <f>IF(B345="","",SUMIFS('Monthly Rental Income'!$G:$G,'Monthly Rental Income'!$K:$K,'Total Cash Flow'!$C345,'Monthly Rental Income'!$J:$J,'Total Cash Flow'!$B345))</f>
        <v>0</v>
      </c>
      <c r="E345" s="73">
        <f>IF(B345="","",SUMIFS('Mortgage Calculation'!$F:$F,'Mortgage Calculation'!$J:$J,'Total Cash Flow'!$B345,'Mortgage Calculation'!$K:$K,'Total Cash Flow'!C345))</f>
        <v>-843.75992868791536</v>
      </c>
      <c r="F345" s="66">
        <f t="shared" si="5"/>
        <v>-843.75992868791536</v>
      </c>
    </row>
    <row r="346" spans="2:6" ht="14.25" x14ac:dyDescent="0.2">
      <c r="B346" s="70">
        <f>IF('Mortgage Calculation'!A386="","",MONTH('Mortgage Calculation'!C386))</f>
        <v>12</v>
      </c>
      <c r="C346" s="71">
        <f>IF(B346="","",YEAR('Mortgage Calculation'!C386))</f>
        <v>2048</v>
      </c>
      <c r="D346" s="72">
        <f>IF(B346="","",SUMIFS('Monthly Rental Income'!$G:$G,'Monthly Rental Income'!$K:$K,'Total Cash Flow'!$C346,'Monthly Rental Income'!$J:$J,'Total Cash Flow'!$B346))</f>
        <v>0</v>
      </c>
      <c r="E346" s="73">
        <f>IF(B346="","",SUMIFS('Mortgage Calculation'!$F:$F,'Mortgage Calculation'!$J:$J,'Total Cash Flow'!$B346,'Mortgage Calculation'!$K:$K,'Total Cash Flow'!C346))</f>
        <v>-843.75992868791536</v>
      </c>
      <c r="F346" s="66">
        <f t="shared" si="5"/>
        <v>-843.75992868791536</v>
      </c>
    </row>
    <row r="347" spans="2:6" ht="14.25" x14ac:dyDescent="0.2">
      <c r="B347" s="70">
        <f>IF('Mortgage Calculation'!A387="","",MONTH('Mortgage Calculation'!C387))</f>
        <v>1</v>
      </c>
      <c r="C347" s="71">
        <f>IF(B347="","",YEAR('Mortgage Calculation'!C387))</f>
        <v>2049</v>
      </c>
      <c r="D347" s="72">
        <f>IF(B347="","",SUMIFS('Monthly Rental Income'!$G:$G,'Monthly Rental Income'!$K:$K,'Total Cash Flow'!$C347,'Monthly Rental Income'!$J:$J,'Total Cash Flow'!$B347))</f>
        <v>0</v>
      </c>
      <c r="E347" s="73">
        <f>IF(B347="","",SUMIFS('Mortgage Calculation'!$F:$F,'Mortgage Calculation'!$J:$J,'Total Cash Flow'!$B347,'Mortgage Calculation'!$K:$K,'Total Cash Flow'!C347))</f>
        <v>-843.75992868791536</v>
      </c>
      <c r="F347" s="66">
        <f t="shared" si="5"/>
        <v>-843.75992868791536</v>
      </c>
    </row>
    <row r="348" spans="2:6" ht="14.25" x14ac:dyDescent="0.2">
      <c r="B348" s="70">
        <f>IF('Mortgage Calculation'!A388="","",MONTH('Mortgage Calculation'!C388))</f>
        <v>2</v>
      </c>
      <c r="C348" s="71">
        <f>IF(B348="","",YEAR('Mortgage Calculation'!C388))</f>
        <v>2049</v>
      </c>
      <c r="D348" s="72">
        <f>IF(B348="","",SUMIFS('Monthly Rental Income'!$G:$G,'Monthly Rental Income'!$K:$K,'Total Cash Flow'!$C348,'Monthly Rental Income'!$J:$J,'Total Cash Flow'!$B348))</f>
        <v>0</v>
      </c>
      <c r="E348" s="73">
        <f>IF(B348="","",SUMIFS('Mortgage Calculation'!$F:$F,'Mortgage Calculation'!$J:$J,'Total Cash Flow'!$B348,'Mortgage Calculation'!$K:$K,'Total Cash Flow'!C348))</f>
        <v>-843.75992868791536</v>
      </c>
      <c r="F348" s="66">
        <f t="shared" si="5"/>
        <v>-843.75992868791536</v>
      </c>
    </row>
    <row r="349" spans="2:6" ht="14.25" x14ac:dyDescent="0.2">
      <c r="B349" s="70">
        <f>IF('Mortgage Calculation'!A389="","",MONTH('Mortgage Calculation'!C389))</f>
        <v>3</v>
      </c>
      <c r="C349" s="71">
        <f>IF(B349="","",YEAR('Mortgage Calculation'!C389))</f>
        <v>2049</v>
      </c>
      <c r="D349" s="72">
        <f>IF(B349="","",SUMIFS('Monthly Rental Income'!$G:$G,'Monthly Rental Income'!$K:$K,'Total Cash Flow'!$C349,'Monthly Rental Income'!$J:$J,'Total Cash Flow'!$B349))</f>
        <v>0</v>
      </c>
      <c r="E349" s="73">
        <f>IF(B349="","",SUMIFS('Mortgage Calculation'!$F:$F,'Mortgage Calculation'!$J:$J,'Total Cash Flow'!$B349,'Mortgage Calculation'!$K:$K,'Total Cash Flow'!C349))</f>
        <v>-843.75992868791536</v>
      </c>
      <c r="F349" s="66">
        <f t="shared" si="5"/>
        <v>-843.75992868791536</v>
      </c>
    </row>
    <row r="350" spans="2:6" ht="14.25" x14ac:dyDescent="0.2">
      <c r="B350" s="70">
        <f>IF('Mortgage Calculation'!A390="","",MONTH('Mortgage Calculation'!C390))</f>
        <v>4</v>
      </c>
      <c r="C350" s="71">
        <f>IF(B350="","",YEAR('Mortgage Calculation'!C390))</f>
        <v>2049</v>
      </c>
      <c r="D350" s="72">
        <f>IF(B350="","",SUMIFS('Monthly Rental Income'!$G:$G,'Monthly Rental Income'!$K:$K,'Total Cash Flow'!$C350,'Monthly Rental Income'!$J:$J,'Total Cash Flow'!$B350))</f>
        <v>0</v>
      </c>
      <c r="E350" s="73">
        <f>IF(B350="","",SUMIFS('Mortgage Calculation'!$F:$F,'Mortgage Calculation'!$J:$J,'Total Cash Flow'!$B350,'Mortgage Calculation'!$K:$K,'Total Cash Flow'!C350))</f>
        <v>-843.75992868791536</v>
      </c>
      <c r="F350" s="66">
        <f t="shared" si="5"/>
        <v>-843.75992868791536</v>
      </c>
    </row>
    <row r="351" spans="2:6" ht="14.25" x14ac:dyDescent="0.2">
      <c r="B351" s="70">
        <f>IF('Mortgage Calculation'!A391="","",MONTH('Mortgage Calculation'!C391))</f>
        <v>5</v>
      </c>
      <c r="C351" s="71">
        <f>IF(B351="","",YEAR('Mortgage Calculation'!C391))</f>
        <v>2049</v>
      </c>
      <c r="D351" s="72">
        <f>IF(B351="","",SUMIFS('Monthly Rental Income'!$G:$G,'Monthly Rental Income'!$K:$K,'Total Cash Flow'!$C351,'Monthly Rental Income'!$J:$J,'Total Cash Flow'!$B351))</f>
        <v>0</v>
      </c>
      <c r="E351" s="73">
        <f>IF(B351="","",SUMIFS('Mortgage Calculation'!$F:$F,'Mortgage Calculation'!$J:$J,'Total Cash Flow'!$B351,'Mortgage Calculation'!$K:$K,'Total Cash Flow'!C351))</f>
        <v>-843.75992868791536</v>
      </c>
      <c r="F351" s="66">
        <f t="shared" si="5"/>
        <v>-843.75992868791536</v>
      </c>
    </row>
    <row r="352" spans="2:6" ht="14.25" x14ac:dyDescent="0.2">
      <c r="B352" s="70">
        <f>IF('Mortgage Calculation'!A392="","",MONTH('Mortgage Calculation'!C392))</f>
        <v>6</v>
      </c>
      <c r="C352" s="71">
        <f>IF(B352="","",YEAR('Mortgage Calculation'!C392))</f>
        <v>2049</v>
      </c>
      <c r="D352" s="72">
        <f>IF(B352="","",SUMIFS('Monthly Rental Income'!$G:$G,'Monthly Rental Income'!$K:$K,'Total Cash Flow'!$C352,'Monthly Rental Income'!$J:$J,'Total Cash Flow'!$B352))</f>
        <v>0</v>
      </c>
      <c r="E352" s="73">
        <f>IF(B352="","",SUMIFS('Mortgage Calculation'!$F:$F,'Mortgage Calculation'!$J:$J,'Total Cash Flow'!$B352,'Mortgage Calculation'!$K:$K,'Total Cash Flow'!C352))</f>
        <v>-843.75992868791536</v>
      </c>
      <c r="F352" s="66">
        <f t="shared" si="5"/>
        <v>-843.75992868791536</v>
      </c>
    </row>
    <row r="353" spans="2:6" ht="14.25" x14ac:dyDescent="0.2">
      <c r="B353" s="70">
        <f>IF('Mortgage Calculation'!A393="","",MONTH('Mortgage Calculation'!C393))</f>
        <v>7</v>
      </c>
      <c r="C353" s="71">
        <f>IF(B353="","",YEAR('Mortgage Calculation'!C393))</f>
        <v>2049</v>
      </c>
      <c r="D353" s="72">
        <f>IF(B353="","",SUMIFS('Monthly Rental Income'!$G:$G,'Monthly Rental Income'!$K:$K,'Total Cash Flow'!$C353,'Monthly Rental Income'!$J:$J,'Total Cash Flow'!$B353))</f>
        <v>0</v>
      </c>
      <c r="E353" s="73">
        <f>IF(B353="","",SUMIFS('Mortgage Calculation'!$F:$F,'Mortgage Calculation'!$J:$J,'Total Cash Flow'!$B353,'Mortgage Calculation'!$K:$K,'Total Cash Flow'!C353))</f>
        <v>-843.75992868791536</v>
      </c>
      <c r="F353" s="66">
        <f t="shared" si="5"/>
        <v>-843.75992868791536</v>
      </c>
    </row>
    <row r="354" spans="2:6" ht="14.25" x14ac:dyDescent="0.2">
      <c r="B354" s="70">
        <f>IF('Mortgage Calculation'!A394="","",MONTH('Mortgage Calculation'!C394))</f>
        <v>8</v>
      </c>
      <c r="C354" s="71">
        <f>IF(B354="","",YEAR('Mortgage Calculation'!C394))</f>
        <v>2049</v>
      </c>
      <c r="D354" s="72">
        <f>IF(B354="","",SUMIFS('Monthly Rental Income'!$G:$G,'Monthly Rental Income'!$K:$K,'Total Cash Flow'!$C354,'Monthly Rental Income'!$J:$J,'Total Cash Flow'!$B354))</f>
        <v>0</v>
      </c>
      <c r="E354" s="73">
        <f>IF(B354="","",SUMIFS('Mortgage Calculation'!$F:$F,'Mortgage Calculation'!$J:$J,'Total Cash Flow'!$B354,'Mortgage Calculation'!$K:$K,'Total Cash Flow'!C354))</f>
        <v>-843.75992868791536</v>
      </c>
      <c r="F354" s="66">
        <f t="shared" si="5"/>
        <v>-843.75992868791536</v>
      </c>
    </row>
    <row r="355" spans="2:6" ht="14.25" x14ac:dyDescent="0.2">
      <c r="B355" s="70">
        <f>IF('Mortgage Calculation'!A395="","",MONTH('Mortgage Calculation'!C395))</f>
        <v>9</v>
      </c>
      <c r="C355" s="71">
        <f>IF(B355="","",YEAR('Mortgage Calculation'!C395))</f>
        <v>2049</v>
      </c>
      <c r="D355" s="72">
        <f>IF(B355="","",SUMIFS('Monthly Rental Income'!$G:$G,'Monthly Rental Income'!$K:$K,'Total Cash Flow'!$C355,'Monthly Rental Income'!$J:$J,'Total Cash Flow'!$B355))</f>
        <v>0</v>
      </c>
      <c r="E355" s="73">
        <f>IF(B355="","",SUMIFS('Mortgage Calculation'!$F:$F,'Mortgage Calculation'!$J:$J,'Total Cash Flow'!$B355,'Mortgage Calculation'!$K:$K,'Total Cash Flow'!C355))</f>
        <v>-843.75992868791536</v>
      </c>
      <c r="F355" s="66">
        <f t="shared" si="5"/>
        <v>-843.75992868791536</v>
      </c>
    </row>
    <row r="356" spans="2:6" ht="14.25" x14ac:dyDescent="0.2">
      <c r="B356" s="70">
        <f>IF('Mortgage Calculation'!A396="","",MONTH('Mortgage Calculation'!C396))</f>
        <v>10</v>
      </c>
      <c r="C356" s="71">
        <f>IF(B356="","",YEAR('Mortgage Calculation'!C396))</f>
        <v>2049</v>
      </c>
      <c r="D356" s="72">
        <f>IF(B356="","",SUMIFS('Monthly Rental Income'!$G:$G,'Monthly Rental Income'!$K:$K,'Total Cash Flow'!$C356,'Monthly Rental Income'!$J:$J,'Total Cash Flow'!$B356))</f>
        <v>0</v>
      </c>
      <c r="E356" s="73">
        <f>IF(B356="","",SUMIFS('Mortgage Calculation'!$F:$F,'Mortgage Calculation'!$J:$J,'Total Cash Flow'!$B356,'Mortgage Calculation'!$K:$K,'Total Cash Flow'!C356))</f>
        <v>-843.75992868791536</v>
      </c>
      <c r="F356" s="66">
        <f t="shared" si="5"/>
        <v>-843.75992868791536</v>
      </c>
    </row>
    <row r="357" spans="2:6" ht="14.25" x14ac:dyDescent="0.2">
      <c r="B357" s="70">
        <f>IF('Mortgage Calculation'!A397="","",MONTH('Mortgage Calculation'!C397))</f>
        <v>11</v>
      </c>
      <c r="C357" s="71">
        <f>IF(B357="","",YEAR('Mortgage Calculation'!C397))</f>
        <v>2049</v>
      </c>
      <c r="D357" s="72">
        <f>IF(B357="","",SUMIFS('Monthly Rental Income'!$G:$G,'Monthly Rental Income'!$K:$K,'Total Cash Flow'!$C357,'Monthly Rental Income'!$J:$J,'Total Cash Flow'!$B357))</f>
        <v>0</v>
      </c>
      <c r="E357" s="73">
        <f>IF(B357="","",SUMIFS('Mortgage Calculation'!$F:$F,'Mortgage Calculation'!$J:$J,'Total Cash Flow'!$B357,'Mortgage Calculation'!$K:$K,'Total Cash Flow'!C357))</f>
        <v>-843.75992868791536</v>
      </c>
      <c r="F357" s="66">
        <f t="shared" si="5"/>
        <v>-843.75992868791536</v>
      </c>
    </row>
    <row r="358" spans="2:6" ht="14.25" x14ac:dyDescent="0.2">
      <c r="B358" s="70">
        <f>IF('Mortgage Calculation'!A398="","",MONTH('Mortgage Calculation'!C398))</f>
        <v>12</v>
      </c>
      <c r="C358" s="71">
        <f>IF(B358="","",YEAR('Mortgage Calculation'!C398))</f>
        <v>2049</v>
      </c>
      <c r="D358" s="72">
        <f>IF(B358="","",SUMIFS('Monthly Rental Income'!$G:$G,'Monthly Rental Income'!$K:$K,'Total Cash Flow'!$C358,'Monthly Rental Income'!$J:$J,'Total Cash Flow'!$B358))</f>
        <v>0</v>
      </c>
      <c r="E358" s="73">
        <f>IF(B358="","",SUMIFS('Mortgage Calculation'!$F:$F,'Mortgage Calculation'!$J:$J,'Total Cash Flow'!$B358,'Mortgage Calculation'!$K:$K,'Total Cash Flow'!C358))</f>
        <v>-843.75992868791536</v>
      </c>
      <c r="F358" s="66">
        <f t="shared" si="5"/>
        <v>-843.75992868791536</v>
      </c>
    </row>
    <row r="359" spans="2:6" ht="14.25" x14ac:dyDescent="0.2">
      <c r="B359" s="70">
        <f>IF('Mortgage Calculation'!A399="","",MONTH('Mortgage Calculation'!C399))</f>
        <v>1</v>
      </c>
      <c r="C359" s="71">
        <f>IF(B359="","",YEAR('Mortgage Calculation'!C399))</f>
        <v>2050</v>
      </c>
      <c r="D359" s="72">
        <f>IF(B359="","",SUMIFS('Monthly Rental Income'!$G:$G,'Monthly Rental Income'!$K:$K,'Total Cash Flow'!$C359,'Monthly Rental Income'!$J:$J,'Total Cash Flow'!$B359))</f>
        <v>0</v>
      </c>
      <c r="E359" s="73">
        <f>IF(B359="","",SUMIFS('Mortgage Calculation'!$F:$F,'Mortgage Calculation'!$J:$J,'Total Cash Flow'!$B359,'Mortgage Calculation'!$K:$K,'Total Cash Flow'!C359))</f>
        <v>-843.75992868791536</v>
      </c>
      <c r="F359" s="66">
        <f t="shared" si="5"/>
        <v>-843.75992868791536</v>
      </c>
    </row>
    <row r="360" spans="2:6" ht="14.25" x14ac:dyDescent="0.2">
      <c r="B360" s="70">
        <f>IF('Mortgage Calculation'!A400="","",MONTH('Mortgage Calculation'!C400))</f>
        <v>2</v>
      </c>
      <c r="C360" s="71">
        <f>IF(B360="","",YEAR('Mortgage Calculation'!C400))</f>
        <v>2050</v>
      </c>
      <c r="D360" s="72">
        <f>IF(B360="","",SUMIFS('Monthly Rental Income'!$G:$G,'Monthly Rental Income'!$K:$K,'Total Cash Flow'!$C360,'Monthly Rental Income'!$J:$J,'Total Cash Flow'!$B360))</f>
        <v>0</v>
      </c>
      <c r="E360" s="73">
        <f>IF(B360="","",SUMIFS('Mortgage Calculation'!$F:$F,'Mortgage Calculation'!$J:$J,'Total Cash Flow'!$B360,'Mortgage Calculation'!$K:$K,'Total Cash Flow'!C360))</f>
        <v>-843.75992868791536</v>
      </c>
      <c r="F360" s="66">
        <f t="shared" si="5"/>
        <v>-843.75992868791536</v>
      </c>
    </row>
    <row r="361" spans="2:6" ht="14.25" x14ac:dyDescent="0.2">
      <c r="B361" s="70">
        <f>IF('Mortgage Calculation'!A401="","",MONTH('Mortgage Calculation'!C401))</f>
        <v>3</v>
      </c>
      <c r="C361" s="71">
        <f>IF(B361="","",YEAR('Mortgage Calculation'!C401))</f>
        <v>2050</v>
      </c>
      <c r="D361" s="72">
        <f>IF(B361="","",SUMIFS('Monthly Rental Income'!$G:$G,'Monthly Rental Income'!$K:$K,'Total Cash Flow'!$C361,'Monthly Rental Income'!$J:$J,'Total Cash Flow'!$B361))</f>
        <v>0</v>
      </c>
      <c r="E361" s="73">
        <f>IF(B361="","",SUMIFS('Mortgage Calculation'!$F:$F,'Mortgage Calculation'!$J:$J,'Total Cash Flow'!$B361,'Mortgage Calculation'!$K:$K,'Total Cash Flow'!C361))</f>
        <v>-843.75992868791536</v>
      </c>
      <c r="F361" s="66">
        <f t="shared" si="5"/>
        <v>-843.75992868791536</v>
      </c>
    </row>
    <row r="362" spans="2:6" ht="14.25" x14ac:dyDescent="0.2">
      <c r="B362" s="70">
        <f>IF('Mortgage Calculation'!A402="","",MONTH('Mortgage Calculation'!C402))</f>
        <v>4</v>
      </c>
      <c r="C362" s="71">
        <f>IF(B362="","",YEAR('Mortgage Calculation'!C402))</f>
        <v>2050</v>
      </c>
      <c r="D362" s="72">
        <f>IF(B362="","",SUMIFS('Monthly Rental Income'!$G:$G,'Monthly Rental Income'!$K:$K,'Total Cash Flow'!$C362,'Monthly Rental Income'!$J:$J,'Total Cash Flow'!$B362))</f>
        <v>0</v>
      </c>
      <c r="E362" s="73">
        <f>IF(B362="","",SUMIFS('Mortgage Calculation'!$F:$F,'Mortgage Calculation'!$J:$J,'Total Cash Flow'!$B362,'Mortgage Calculation'!$K:$K,'Total Cash Flow'!C362))</f>
        <v>-843.75992868791536</v>
      </c>
      <c r="F362" s="66">
        <f t="shared" si="5"/>
        <v>-843.75992868791536</v>
      </c>
    </row>
    <row r="363" spans="2:6" ht="14.25" x14ac:dyDescent="0.2">
      <c r="B363" s="70">
        <f>IF('Mortgage Calculation'!A403="","",MONTH('Mortgage Calculation'!C403))</f>
        <v>5</v>
      </c>
      <c r="C363" s="71">
        <f>IF(B363="","",YEAR('Mortgage Calculation'!C403))</f>
        <v>2050</v>
      </c>
      <c r="D363" s="72">
        <f>IF(B363="","",SUMIFS('Monthly Rental Income'!$G:$G,'Monthly Rental Income'!$K:$K,'Total Cash Flow'!$C363,'Monthly Rental Income'!$J:$J,'Total Cash Flow'!$B363))</f>
        <v>0</v>
      </c>
      <c r="E363" s="73">
        <f>IF(B363="","",SUMIFS('Mortgage Calculation'!$F:$F,'Mortgage Calculation'!$J:$J,'Total Cash Flow'!$B363,'Mortgage Calculation'!$K:$K,'Total Cash Flow'!C363))</f>
        <v>-843.75992868791536</v>
      </c>
      <c r="F363" s="66">
        <f t="shared" si="5"/>
        <v>-843.75992868791536</v>
      </c>
    </row>
    <row r="364" spans="2:6" ht="14.25" x14ac:dyDescent="0.2">
      <c r="B364" s="70">
        <f>IF('Mortgage Calculation'!A404="","",MONTH('Mortgage Calculation'!C404))</f>
        <v>6</v>
      </c>
      <c r="C364" s="71">
        <f>IF(B364="","",YEAR('Mortgage Calculation'!C404))</f>
        <v>2050</v>
      </c>
      <c r="D364" s="72">
        <f>IF(B364="","",SUMIFS('Monthly Rental Income'!$G:$G,'Monthly Rental Income'!$K:$K,'Total Cash Flow'!$C364,'Monthly Rental Income'!$J:$J,'Total Cash Flow'!$B364))</f>
        <v>0</v>
      </c>
      <c r="E364" s="73">
        <f>IF(B364="","",SUMIFS('Mortgage Calculation'!$F:$F,'Mortgage Calculation'!$J:$J,'Total Cash Flow'!$B364,'Mortgage Calculation'!$K:$K,'Total Cash Flow'!C364))</f>
        <v>-843.75992868791536</v>
      </c>
      <c r="F364" s="66">
        <f t="shared" si="5"/>
        <v>-843.75992868791536</v>
      </c>
    </row>
    <row r="365" spans="2:6" ht="14.25" x14ac:dyDescent="0.2">
      <c r="B365" s="70">
        <f>IF('Mortgage Calculation'!A405="","",MONTH('Mortgage Calculation'!C405))</f>
        <v>7</v>
      </c>
      <c r="C365" s="71">
        <f>IF(B365="","",YEAR('Mortgage Calculation'!C405))</f>
        <v>2050</v>
      </c>
      <c r="D365" s="72">
        <f>IF(B365="","",SUMIFS('Monthly Rental Income'!$G:$G,'Monthly Rental Income'!$K:$K,'Total Cash Flow'!$C365,'Monthly Rental Income'!$J:$J,'Total Cash Flow'!$B365))</f>
        <v>0</v>
      </c>
      <c r="E365" s="73">
        <f>IF(B365="","",SUMIFS('Mortgage Calculation'!$F:$F,'Mortgage Calculation'!$J:$J,'Total Cash Flow'!$B365,'Mortgage Calculation'!$K:$K,'Total Cash Flow'!C365))</f>
        <v>-843.75992868791536</v>
      </c>
      <c r="F365" s="66">
        <f t="shared" si="5"/>
        <v>-843.75992868791536</v>
      </c>
    </row>
    <row r="366" spans="2:6" ht="14.25" x14ac:dyDescent="0.2">
      <c r="B366" s="70">
        <f>IF('Mortgage Calculation'!A406="","",MONTH('Mortgage Calculation'!C406))</f>
        <v>8</v>
      </c>
      <c r="C366" s="71">
        <f>IF(B366="","",YEAR('Mortgage Calculation'!C406))</f>
        <v>2050</v>
      </c>
      <c r="D366" s="72">
        <f>IF(B366="","",SUMIFS('Monthly Rental Income'!$G:$G,'Monthly Rental Income'!$K:$K,'Total Cash Flow'!$C366,'Monthly Rental Income'!$J:$J,'Total Cash Flow'!$B366))</f>
        <v>0</v>
      </c>
      <c r="E366" s="73">
        <f>IF(B366="","",SUMIFS('Mortgage Calculation'!$F:$F,'Mortgage Calculation'!$J:$J,'Total Cash Flow'!$B366,'Mortgage Calculation'!$K:$K,'Total Cash Flow'!C366))</f>
        <v>-843.75992868791536</v>
      </c>
      <c r="F366" s="66">
        <f t="shared" si="5"/>
        <v>-843.75992868791536</v>
      </c>
    </row>
    <row r="367" spans="2:6" ht="14.25" x14ac:dyDescent="0.2">
      <c r="B367" s="70">
        <f>IF('Mortgage Calculation'!A407="","",MONTH('Mortgage Calculation'!C407))</f>
        <v>9</v>
      </c>
      <c r="C367" s="71">
        <f>IF(B367="","",YEAR('Mortgage Calculation'!C407))</f>
        <v>2050</v>
      </c>
      <c r="D367" s="72">
        <f>IF(B367="","",SUMIFS('Monthly Rental Income'!$G:$G,'Monthly Rental Income'!$K:$K,'Total Cash Flow'!$C367,'Monthly Rental Income'!$J:$J,'Total Cash Flow'!$B367))</f>
        <v>0</v>
      </c>
      <c r="E367" s="73">
        <f>IF(B367="","",SUMIFS('Mortgage Calculation'!$F:$F,'Mortgage Calculation'!$J:$J,'Total Cash Flow'!$B367,'Mortgage Calculation'!$K:$K,'Total Cash Flow'!C367))</f>
        <v>-843.75992868791536</v>
      </c>
      <c r="F367" s="66">
        <f t="shared" si="5"/>
        <v>-843.75992868791536</v>
      </c>
    </row>
    <row r="368" spans="2:6" ht="14.25" x14ac:dyDescent="0.2">
      <c r="B368" s="70">
        <f>IF('Mortgage Calculation'!A408="","",MONTH('Mortgage Calculation'!C408))</f>
        <v>10</v>
      </c>
      <c r="C368" s="71">
        <f>IF(B368="","",YEAR('Mortgage Calculation'!C408))</f>
        <v>2050</v>
      </c>
      <c r="D368" s="72">
        <f>IF(B368="","",SUMIFS('Monthly Rental Income'!$G:$G,'Monthly Rental Income'!$K:$K,'Total Cash Flow'!$C368,'Monthly Rental Income'!$J:$J,'Total Cash Flow'!$B368))</f>
        <v>0</v>
      </c>
      <c r="E368" s="73">
        <f>IF(B368="","",SUMIFS('Mortgage Calculation'!$F:$F,'Mortgage Calculation'!$J:$J,'Total Cash Flow'!$B368,'Mortgage Calculation'!$K:$K,'Total Cash Flow'!C368))</f>
        <v>-843.75992868791536</v>
      </c>
      <c r="F368" s="66">
        <f t="shared" si="5"/>
        <v>-843.75992868791536</v>
      </c>
    </row>
    <row r="369" spans="2:6" ht="14.25" x14ac:dyDescent="0.2">
      <c r="B369" s="70">
        <f>IF('Mortgage Calculation'!A409="","",MONTH('Mortgage Calculation'!C409))</f>
        <v>11</v>
      </c>
      <c r="C369" s="71">
        <f>IF(B369="","",YEAR('Mortgage Calculation'!C409))</f>
        <v>2050</v>
      </c>
      <c r="D369" s="72">
        <f>IF(B369="","",SUMIFS('Monthly Rental Income'!$G:$G,'Monthly Rental Income'!$K:$K,'Total Cash Flow'!$C369,'Monthly Rental Income'!$J:$J,'Total Cash Flow'!$B369))</f>
        <v>0</v>
      </c>
      <c r="E369" s="73">
        <f>IF(B369="","",SUMIFS('Mortgage Calculation'!$F:$F,'Mortgage Calculation'!$J:$J,'Total Cash Flow'!$B369,'Mortgage Calculation'!$K:$K,'Total Cash Flow'!C369))</f>
        <v>-843.75992868791536</v>
      </c>
      <c r="F369" s="66">
        <f t="shared" si="5"/>
        <v>-843.75992868791536</v>
      </c>
    </row>
    <row r="370" spans="2:6" ht="14.25" x14ac:dyDescent="0.2">
      <c r="B370" s="70">
        <f>IF('Mortgage Calculation'!A410="","",MONTH('Mortgage Calculation'!C410))</f>
        <v>12</v>
      </c>
      <c r="C370" s="71">
        <f>IF(B370="","",YEAR('Mortgage Calculation'!C410))</f>
        <v>2050</v>
      </c>
      <c r="D370" s="72">
        <f>IF(B370="","",SUMIFS('Monthly Rental Income'!$G:$G,'Monthly Rental Income'!$K:$K,'Total Cash Flow'!$C370,'Monthly Rental Income'!$J:$J,'Total Cash Flow'!$B370))</f>
        <v>0</v>
      </c>
      <c r="E370" s="73">
        <f>IF(B370="","",SUMIFS('Mortgage Calculation'!$F:$F,'Mortgage Calculation'!$J:$J,'Total Cash Flow'!$B370,'Mortgage Calculation'!$K:$K,'Total Cash Flow'!C370))</f>
        <v>-843.75992868791536</v>
      </c>
      <c r="F370" s="66">
        <f t="shared" si="5"/>
        <v>-843.75992868791536</v>
      </c>
    </row>
    <row r="371" spans="2:6" ht="14.25" x14ac:dyDescent="0.2">
      <c r="B371" s="70">
        <f>IF('Mortgage Calculation'!A411="","",MONTH('Mortgage Calculation'!C411))</f>
        <v>1</v>
      </c>
      <c r="C371" s="71">
        <f>IF(B371="","",YEAR('Mortgage Calculation'!C411))</f>
        <v>2051</v>
      </c>
      <c r="D371" s="72">
        <f>IF(B371="","",SUMIFS('Monthly Rental Income'!$G:$G,'Monthly Rental Income'!$K:$K,'Total Cash Flow'!$C371,'Monthly Rental Income'!$J:$J,'Total Cash Flow'!$B371))</f>
        <v>0</v>
      </c>
      <c r="E371" s="73">
        <f>IF(B371="","",SUMIFS('Mortgage Calculation'!$F:$F,'Mortgage Calculation'!$J:$J,'Total Cash Flow'!$B371,'Mortgage Calculation'!$K:$K,'Total Cash Flow'!C371))</f>
        <v>-843.75992868791536</v>
      </c>
      <c r="F371" s="66">
        <f t="shared" si="5"/>
        <v>-843.75992868791536</v>
      </c>
    </row>
    <row r="372" spans="2:6" ht="14.25" x14ac:dyDescent="0.2">
      <c r="B372" s="70">
        <f>IF('Mortgage Calculation'!A412="","",MONTH('Mortgage Calculation'!C412))</f>
        <v>2</v>
      </c>
      <c r="C372" s="71">
        <f>IF(B372="","",YEAR('Mortgage Calculation'!C412))</f>
        <v>2051</v>
      </c>
      <c r="D372" s="72">
        <f>IF(B372="","",SUMIFS('Monthly Rental Income'!$G:$G,'Monthly Rental Income'!$K:$K,'Total Cash Flow'!$C372,'Monthly Rental Income'!$J:$J,'Total Cash Flow'!$B372))</f>
        <v>0</v>
      </c>
      <c r="E372" s="73">
        <f>IF(B372="","",SUMIFS('Mortgage Calculation'!$F:$F,'Mortgage Calculation'!$J:$J,'Total Cash Flow'!$B372,'Mortgage Calculation'!$K:$K,'Total Cash Flow'!C372))</f>
        <v>-843.75992868791536</v>
      </c>
      <c r="F372" s="66">
        <f t="shared" si="5"/>
        <v>-843.75992868791536</v>
      </c>
    </row>
    <row r="373" spans="2:6" ht="14.25" x14ac:dyDescent="0.2">
      <c r="B373" s="70">
        <f>IF('Mortgage Calculation'!A413="","",MONTH('Mortgage Calculation'!C413))</f>
        <v>3</v>
      </c>
      <c r="C373" s="71">
        <f>IF(B373="","",YEAR('Mortgage Calculation'!C413))</f>
        <v>2051</v>
      </c>
      <c r="D373" s="72">
        <f>IF(B373="","",SUMIFS('Monthly Rental Income'!$G:$G,'Monthly Rental Income'!$K:$K,'Total Cash Flow'!$C373,'Monthly Rental Income'!$J:$J,'Total Cash Flow'!$B373))</f>
        <v>0</v>
      </c>
      <c r="E373" s="73">
        <f>IF(B373="","",SUMIFS('Mortgage Calculation'!$F:$F,'Mortgage Calculation'!$J:$J,'Total Cash Flow'!$B373,'Mortgage Calculation'!$K:$K,'Total Cash Flow'!C373))</f>
        <v>-843.75992868791536</v>
      </c>
      <c r="F373" s="66">
        <f t="shared" si="5"/>
        <v>-843.75992868791536</v>
      </c>
    </row>
    <row r="374" spans="2:6" ht="14.25" x14ac:dyDescent="0.2">
      <c r="B374" s="70">
        <f>IF('Mortgage Calculation'!A414="","",MONTH('Mortgage Calculation'!C414))</f>
        <v>4</v>
      </c>
      <c r="C374" s="71">
        <f>IF(B374="","",YEAR('Mortgage Calculation'!C414))</f>
        <v>2051</v>
      </c>
      <c r="D374" s="72">
        <f>IF(B374="","",SUMIFS('Monthly Rental Income'!$G:$G,'Monthly Rental Income'!$K:$K,'Total Cash Flow'!$C374,'Monthly Rental Income'!$J:$J,'Total Cash Flow'!$B374))</f>
        <v>0</v>
      </c>
      <c r="E374" s="73">
        <f>IF(B374="","",SUMIFS('Mortgage Calculation'!$F:$F,'Mortgage Calculation'!$J:$J,'Total Cash Flow'!$B374,'Mortgage Calculation'!$K:$K,'Total Cash Flow'!C374))</f>
        <v>-843.75992868791536</v>
      </c>
      <c r="F374" s="66">
        <f t="shared" si="5"/>
        <v>-843.75992868791536</v>
      </c>
    </row>
    <row r="375" spans="2:6" ht="14.25" x14ac:dyDescent="0.2">
      <c r="B375" s="70">
        <f>IF('Mortgage Calculation'!A415="","",MONTH('Mortgage Calculation'!C415))</f>
        <v>5</v>
      </c>
      <c r="C375" s="71">
        <f>IF(B375="","",YEAR('Mortgage Calculation'!C415))</f>
        <v>2051</v>
      </c>
      <c r="D375" s="72">
        <f>IF(B375="","",SUMIFS('Monthly Rental Income'!$G:$G,'Monthly Rental Income'!$K:$K,'Total Cash Flow'!$C375,'Monthly Rental Income'!$J:$J,'Total Cash Flow'!$B375))</f>
        <v>0</v>
      </c>
      <c r="E375" s="73">
        <f>IF(B375="","",SUMIFS('Mortgage Calculation'!$F:$F,'Mortgage Calculation'!$J:$J,'Total Cash Flow'!$B375,'Mortgage Calculation'!$K:$K,'Total Cash Flow'!C375))</f>
        <v>-843.75992868791536</v>
      </c>
      <c r="F375" s="66">
        <f t="shared" si="5"/>
        <v>-843.75992868791536</v>
      </c>
    </row>
    <row r="376" spans="2:6" ht="14.25" x14ac:dyDescent="0.2">
      <c r="B376" s="70">
        <f>IF('Mortgage Calculation'!A416="","",MONTH('Mortgage Calculation'!C416))</f>
        <v>6</v>
      </c>
      <c r="C376" s="71">
        <f>IF(B376="","",YEAR('Mortgage Calculation'!C416))</f>
        <v>2051</v>
      </c>
      <c r="D376" s="72">
        <f>IF(B376="","",SUMIFS('Monthly Rental Income'!$G:$G,'Monthly Rental Income'!$K:$K,'Total Cash Flow'!$C376,'Monthly Rental Income'!$J:$J,'Total Cash Flow'!$B376))</f>
        <v>0</v>
      </c>
      <c r="E376" s="73">
        <f>IF(B376="","",SUMIFS('Mortgage Calculation'!$F:$F,'Mortgage Calculation'!$J:$J,'Total Cash Flow'!$B376,'Mortgage Calculation'!$K:$K,'Total Cash Flow'!C376))</f>
        <v>-843.75992868791536</v>
      </c>
      <c r="F376" s="66">
        <f t="shared" si="5"/>
        <v>-843.75992868791536</v>
      </c>
    </row>
    <row r="377" spans="2:6" ht="14.25" x14ac:dyDescent="0.2">
      <c r="B377" s="70">
        <f>IF('Mortgage Calculation'!A417="","",MONTH('Mortgage Calculation'!C417))</f>
        <v>7</v>
      </c>
      <c r="C377" s="71">
        <f>IF(B377="","",YEAR('Mortgage Calculation'!C417))</f>
        <v>2051</v>
      </c>
      <c r="D377" s="72">
        <f>IF(B377="","",SUMIFS('Monthly Rental Income'!$G:$G,'Monthly Rental Income'!$K:$K,'Total Cash Flow'!$C377,'Monthly Rental Income'!$J:$J,'Total Cash Flow'!$B377))</f>
        <v>0</v>
      </c>
      <c r="E377" s="73">
        <f>IF(B377="","",SUMIFS('Mortgage Calculation'!$F:$F,'Mortgage Calculation'!$J:$J,'Total Cash Flow'!$B377,'Mortgage Calculation'!$K:$K,'Total Cash Flow'!C377))</f>
        <v>-843.75992868791536</v>
      </c>
      <c r="F377" s="66">
        <f t="shared" si="5"/>
        <v>-843.75992868791536</v>
      </c>
    </row>
    <row r="378" spans="2:6" ht="14.25" x14ac:dyDescent="0.2">
      <c r="B378" s="70">
        <f>IF('Mortgage Calculation'!A418="","",MONTH('Mortgage Calculation'!C418))</f>
        <v>8</v>
      </c>
      <c r="C378" s="71">
        <f>IF(B378="","",YEAR('Mortgage Calculation'!C418))</f>
        <v>2051</v>
      </c>
      <c r="D378" s="72">
        <f>IF(B378="","",SUMIFS('Monthly Rental Income'!$G:$G,'Monthly Rental Income'!$K:$K,'Total Cash Flow'!$C378,'Monthly Rental Income'!$J:$J,'Total Cash Flow'!$B378))</f>
        <v>0</v>
      </c>
      <c r="E378" s="73">
        <f>IF(B378="","",SUMIFS('Mortgage Calculation'!$F:$F,'Mortgage Calculation'!$J:$J,'Total Cash Flow'!$B378,'Mortgage Calculation'!$K:$K,'Total Cash Flow'!C378))</f>
        <v>-843.75992868791536</v>
      </c>
      <c r="F378" s="66">
        <f t="shared" si="5"/>
        <v>-843.75992868791536</v>
      </c>
    </row>
    <row r="379" spans="2:6" ht="14.25" x14ac:dyDescent="0.2">
      <c r="B379" s="70">
        <f>IF('Mortgage Calculation'!A419="","",MONTH('Mortgage Calculation'!C419))</f>
        <v>9</v>
      </c>
      <c r="C379" s="71">
        <f>IF(B379="","",YEAR('Mortgage Calculation'!C419))</f>
        <v>2051</v>
      </c>
      <c r="D379" s="72">
        <f>IF(B379="","",SUMIFS('Monthly Rental Income'!$G:$G,'Monthly Rental Income'!$K:$K,'Total Cash Flow'!$C379,'Monthly Rental Income'!$J:$J,'Total Cash Flow'!$B379))</f>
        <v>0</v>
      </c>
      <c r="E379" s="73">
        <f>IF(B379="","",SUMIFS('Mortgage Calculation'!$F:$F,'Mortgage Calculation'!$J:$J,'Total Cash Flow'!$B379,'Mortgage Calculation'!$K:$K,'Total Cash Flow'!C379))</f>
        <v>-843.75992868791536</v>
      </c>
      <c r="F379" s="66">
        <f t="shared" si="5"/>
        <v>-843.75992868791536</v>
      </c>
    </row>
    <row r="380" spans="2:6" ht="14.25" x14ac:dyDescent="0.2">
      <c r="B380" s="70">
        <f>IF('Mortgage Calculation'!A420="","",MONTH('Mortgage Calculation'!C420))</f>
        <v>10</v>
      </c>
      <c r="C380" s="71">
        <f>IF(B380="","",YEAR('Mortgage Calculation'!C420))</f>
        <v>2051</v>
      </c>
      <c r="D380" s="72">
        <f>IF(B380="","",SUMIFS('Monthly Rental Income'!$G:$G,'Monthly Rental Income'!$K:$K,'Total Cash Flow'!$C380,'Monthly Rental Income'!$J:$J,'Total Cash Flow'!$B380))</f>
        <v>0</v>
      </c>
      <c r="E380" s="73">
        <f>IF(B380="","",SUMIFS('Mortgage Calculation'!$F:$F,'Mortgage Calculation'!$J:$J,'Total Cash Flow'!$B380,'Mortgage Calculation'!$K:$K,'Total Cash Flow'!C380))</f>
        <v>-843.75992868791536</v>
      </c>
      <c r="F380" s="66">
        <f t="shared" si="5"/>
        <v>-843.75992868791536</v>
      </c>
    </row>
    <row r="381" spans="2:6" ht="14.25" x14ac:dyDescent="0.2">
      <c r="B381" s="70">
        <f>IF('Mortgage Calculation'!A421="","",MONTH('Mortgage Calculation'!C421))</f>
        <v>11</v>
      </c>
      <c r="C381" s="71">
        <f>IF(B381="","",YEAR('Mortgage Calculation'!C421))</f>
        <v>2051</v>
      </c>
      <c r="D381" s="72">
        <f>IF(B381="","",SUMIFS('Monthly Rental Income'!$G:$G,'Monthly Rental Income'!$K:$K,'Total Cash Flow'!$C381,'Monthly Rental Income'!$J:$J,'Total Cash Flow'!$B381))</f>
        <v>0</v>
      </c>
      <c r="E381" s="73">
        <f>IF(B381="","",SUMIFS('Mortgage Calculation'!$F:$F,'Mortgage Calculation'!$J:$J,'Total Cash Flow'!$B381,'Mortgage Calculation'!$K:$K,'Total Cash Flow'!C381))</f>
        <v>-843.75992868791536</v>
      </c>
      <c r="F381" s="66">
        <f t="shared" si="5"/>
        <v>-843.75992868791536</v>
      </c>
    </row>
    <row r="382" spans="2:6" ht="14.25" x14ac:dyDescent="0.2">
      <c r="B382" s="70">
        <f>IF('Mortgage Calculation'!A422="","",MONTH('Mortgage Calculation'!C422))</f>
        <v>12</v>
      </c>
      <c r="C382" s="71">
        <f>IF(B382="","",YEAR('Mortgage Calculation'!C422))</f>
        <v>2051</v>
      </c>
      <c r="D382" s="72">
        <f>IF(B382="","",SUMIFS('Monthly Rental Income'!$G:$G,'Monthly Rental Income'!$K:$K,'Total Cash Flow'!$C382,'Monthly Rental Income'!$J:$J,'Total Cash Flow'!$B382))</f>
        <v>0</v>
      </c>
      <c r="E382" s="73">
        <f>IF(B382="","",SUMIFS('Mortgage Calculation'!$F:$F,'Mortgage Calculation'!$J:$J,'Total Cash Flow'!$B382,'Mortgage Calculation'!$K:$K,'Total Cash Flow'!C382))</f>
        <v>-843.75992868791536</v>
      </c>
      <c r="F382" s="66">
        <f t="shared" si="5"/>
        <v>-843.75992868791536</v>
      </c>
    </row>
    <row r="383" spans="2:6" ht="14.25" x14ac:dyDescent="0.2">
      <c r="B383" s="70">
        <f>IF('Mortgage Calculation'!A423="","",MONTH('Mortgage Calculation'!C423))</f>
        <v>1</v>
      </c>
      <c r="C383" s="71">
        <f>IF(B383="","",YEAR('Mortgage Calculation'!C423))</f>
        <v>2052</v>
      </c>
      <c r="D383" s="72">
        <f>IF(B383="","",SUMIFS('Monthly Rental Income'!$G:$G,'Monthly Rental Income'!$K:$K,'Total Cash Flow'!$C383,'Monthly Rental Income'!$J:$J,'Total Cash Flow'!$B383))</f>
        <v>0</v>
      </c>
      <c r="E383" s="73">
        <f>IF(B383="","",SUMIFS('Mortgage Calculation'!$F:$F,'Mortgage Calculation'!$J:$J,'Total Cash Flow'!$B383,'Mortgage Calculation'!$K:$K,'Total Cash Flow'!C383))</f>
        <v>-843.75992868791536</v>
      </c>
      <c r="F383" s="66">
        <f t="shared" si="5"/>
        <v>-843.75992868791536</v>
      </c>
    </row>
    <row r="384" spans="2:6" ht="14.25" x14ac:dyDescent="0.2">
      <c r="B384" s="70">
        <f>IF('Mortgage Calculation'!A424="","",MONTH('Mortgage Calculation'!C424))</f>
        <v>2</v>
      </c>
      <c r="C384" s="71">
        <f>IF(B384="","",YEAR('Mortgage Calculation'!C424))</f>
        <v>2052</v>
      </c>
      <c r="D384" s="72">
        <f>IF(B384="","",SUMIFS('Monthly Rental Income'!$G:$G,'Monthly Rental Income'!$K:$K,'Total Cash Flow'!$C384,'Monthly Rental Income'!$J:$J,'Total Cash Flow'!$B384))</f>
        <v>0</v>
      </c>
      <c r="E384" s="73">
        <f>IF(B384="","",SUMIFS('Mortgage Calculation'!$F:$F,'Mortgage Calculation'!$J:$J,'Total Cash Flow'!$B384,'Mortgage Calculation'!$K:$K,'Total Cash Flow'!C384))</f>
        <v>-843.75992868791536</v>
      </c>
      <c r="F384" s="66">
        <f t="shared" si="5"/>
        <v>-843.75992868791536</v>
      </c>
    </row>
    <row r="385" spans="2:6" ht="14.25" x14ac:dyDescent="0.2">
      <c r="B385" s="70">
        <f>IF('Mortgage Calculation'!A425="","",MONTH('Mortgage Calculation'!C425))</f>
        <v>3</v>
      </c>
      <c r="C385" s="71">
        <f>IF(B385="","",YEAR('Mortgage Calculation'!C425))</f>
        <v>2052</v>
      </c>
      <c r="D385" s="72">
        <f>IF(B385="","",SUMIFS('Monthly Rental Income'!$G:$G,'Monthly Rental Income'!$K:$K,'Total Cash Flow'!$C385,'Monthly Rental Income'!$J:$J,'Total Cash Flow'!$B385))</f>
        <v>0</v>
      </c>
      <c r="E385" s="73">
        <f>IF(B385="","",SUMIFS('Mortgage Calculation'!$F:$F,'Mortgage Calculation'!$J:$J,'Total Cash Flow'!$B385,'Mortgage Calculation'!$K:$K,'Total Cash Flow'!C385))</f>
        <v>-843.75992868791536</v>
      </c>
      <c r="F385" s="66">
        <f t="shared" si="5"/>
        <v>-843.75992868791536</v>
      </c>
    </row>
    <row r="386" spans="2:6" ht="14.25" x14ac:dyDescent="0.2">
      <c r="B386" s="70">
        <f>IF('Mortgage Calculation'!A426="","",MONTH('Mortgage Calculation'!C426))</f>
        <v>4</v>
      </c>
      <c r="C386" s="71">
        <f>IF(B386="","",YEAR('Mortgage Calculation'!C426))</f>
        <v>2052</v>
      </c>
      <c r="D386" s="72">
        <f>IF(B386="","",SUMIFS('Monthly Rental Income'!$G:$G,'Monthly Rental Income'!$K:$K,'Total Cash Flow'!$C386,'Monthly Rental Income'!$J:$J,'Total Cash Flow'!$B386))</f>
        <v>0</v>
      </c>
      <c r="E386" s="73">
        <f>IF(B386="","",SUMIFS('Mortgage Calculation'!$F:$F,'Mortgage Calculation'!$J:$J,'Total Cash Flow'!$B386,'Mortgage Calculation'!$K:$K,'Total Cash Flow'!C386))</f>
        <v>-843.75992868791536</v>
      </c>
      <c r="F386" s="66">
        <f t="shared" si="5"/>
        <v>-843.75992868791536</v>
      </c>
    </row>
    <row r="387" spans="2:6" ht="14.25" x14ac:dyDescent="0.2">
      <c r="B387" s="70">
        <f>IF('Mortgage Calculation'!A427="","",MONTH('Mortgage Calculation'!C427))</f>
        <v>5</v>
      </c>
      <c r="C387" s="71">
        <f>IF(B387="","",YEAR('Mortgage Calculation'!C427))</f>
        <v>2052</v>
      </c>
      <c r="D387" s="72">
        <f>IF(B387="","",SUMIFS('Monthly Rental Income'!$G:$G,'Monthly Rental Income'!$K:$K,'Total Cash Flow'!$C387,'Monthly Rental Income'!$J:$J,'Total Cash Flow'!$B387))</f>
        <v>0</v>
      </c>
      <c r="E387" s="73">
        <f>IF(B387="","",SUMIFS('Mortgage Calculation'!$F:$F,'Mortgage Calculation'!$J:$J,'Total Cash Flow'!$B387,'Mortgage Calculation'!$K:$K,'Total Cash Flow'!C387))</f>
        <v>-843.75992868791536</v>
      </c>
      <c r="F387" s="66">
        <f t="shared" si="5"/>
        <v>-843.75992868791536</v>
      </c>
    </row>
    <row r="388" spans="2:6" ht="14.25" x14ac:dyDescent="0.2">
      <c r="B388" s="70">
        <f>IF('Mortgage Calculation'!A428="","",MONTH('Mortgage Calculation'!C428))</f>
        <v>6</v>
      </c>
      <c r="C388" s="71">
        <f>IF(B388="","",YEAR('Mortgage Calculation'!C428))</f>
        <v>2052</v>
      </c>
      <c r="D388" s="72">
        <f>IF(B388="","",SUMIFS('Monthly Rental Income'!$G:$G,'Monthly Rental Income'!$K:$K,'Total Cash Flow'!$C388,'Monthly Rental Income'!$J:$J,'Total Cash Flow'!$B388))</f>
        <v>0</v>
      </c>
      <c r="E388" s="73">
        <f>IF(B388="","",SUMIFS('Mortgage Calculation'!$F:$F,'Mortgage Calculation'!$J:$J,'Total Cash Flow'!$B388,'Mortgage Calculation'!$K:$K,'Total Cash Flow'!C388))</f>
        <v>-843.75992868791536</v>
      </c>
      <c r="F388" s="66">
        <f t="shared" si="5"/>
        <v>-843.75992868791536</v>
      </c>
    </row>
    <row r="389" spans="2:6" ht="14.25" x14ac:dyDescent="0.2">
      <c r="B389" s="70">
        <f>IF('Mortgage Calculation'!A429="","",MONTH('Mortgage Calculation'!C429))</f>
        <v>7</v>
      </c>
      <c r="C389" s="71">
        <f>IF(B389="","",YEAR('Mortgage Calculation'!C429))</f>
        <v>2052</v>
      </c>
      <c r="D389" s="72">
        <f>IF(B389="","",SUMIFS('Monthly Rental Income'!$G:$G,'Monthly Rental Income'!$K:$K,'Total Cash Flow'!$C389,'Monthly Rental Income'!$J:$J,'Total Cash Flow'!$B389))</f>
        <v>0</v>
      </c>
      <c r="E389" s="73">
        <f>IF(B389="","",SUMIFS('Mortgage Calculation'!$F:$F,'Mortgage Calculation'!$J:$J,'Total Cash Flow'!$B389,'Mortgage Calculation'!$K:$K,'Total Cash Flow'!C389))</f>
        <v>-843.75992868791536</v>
      </c>
      <c r="F389" s="66">
        <f t="shared" ref="F389:F452" si="6">IF(B389="","",SUM(D389:E389))</f>
        <v>-843.75992868791536</v>
      </c>
    </row>
    <row r="390" spans="2:6" ht="14.25" x14ac:dyDescent="0.2">
      <c r="B390" s="70">
        <f>IF('Mortgage Calculation'!A430="","",MONTH('Mortgage Calculation'!C430))</f>
        <v>8</v>
      </c>
      <c r="C390" s="71">
        <f>IF(B390="","",YEAR('Mortgage Calculation'!C430))</f>
        <v>2052</v>
      </c>
      <c r="D390" s="72">
        <f>IF(B390="","",SUMIFS('Monthly Rental Income'!$G:$G,'Monthly Rental Income'!$K:$K,'Total Cash Flow'!$C390,'Monthly Rental Income'!$J:$J,'Total Cash Flow'!$B390))</f>
        <v>0</v>
      </c>
      <c r="E390" s="73">
        <f>IF(B390="","",SUMIFS('Mortgage Calculation'!$F:$F,'Mortgage Calculation'!$J:$J,'Total Cash Flow'!$B390,'Mortgage Calculation'!$K:$K,'Total Cash Flow'!C390))</f>
        <v>-843.75992868791536</v>
      </c>
      <c r="F390" s="66">
        <f t="shared" si="6"/>
        <v>-843.75992868791536</v>
      </c>
    </row>
    <row r="391" spans="2:6" ht="14.25" x14ac:dyDescent="0.2">
      <c r="B391" s="70">
        <f>IF('Mortgage Calculation'!A431="","",MONTH('Mortgage Calculation'!C431))</f>
        <v>9</v>
      </c>
      <c r="C391" s="71">
        <f>IF(B391="","",YEAR('Mortgage Calculation'!C431))</f>
        <v>2052</v>
      </c>
      <c r="D391" s="72">
        <f>IF(B391="","",SUMIFS('Monthly Rental Income'!$G:$G,'Monthly Rental Income'!$K:$K,'Total Cash Flow'!$C391,'Monthly Rental Income'!$J:$J,'Total Cash Flow'!$B391))</f>
        <v>0</v>
      </c>
      <c r="E391" s="73">
        <f>IF(B391="","",SUMIFS('Mortgage Calculation'!$F:$F,'Mortgage Calculation'!$J:$J,'Total Cash Flow'!$B391,'Mortgage Calculation'!$K:$K,'Total Cash Flow'!C391))</f>
        <v>-843.75992868791536</v>
      </c>
      <c r="F391" s="66">
        <f t="shared" si="6"/>
        <v>-843.75992868791536</v>
      </c>
    </row>
    <row r="392" spans="2:6" ht="14.25" x14ac:dyDescent="0.2">
      <c r="B392" s="70">
        <f>IF('Mortgage Calculation'!A432="","",MONTH('Mortgage Calculation'!C432))</f>
        <v>10</v>
      </c>
      <c r="C392" s="71">
        <f>IF(B392="","",YEAR('Mortgage Calculation'!C432))</f>
        <v>2052</v>
      </c>
      <c r="D392" s="72">
        <f>IF(B392="","",SUMIFS('Monthly Rental Income'!$G:$G,'Monthly Rental Income'!$K:$K,'Total Cash Flow'!$C392,'Monthly Rental Income'!$J:$J,'Total Cash Flow'!$B392))</f>
        <v>0</v>
      </c>
      <c r="E392" s="73">
        <f>IF(B392="","",SUMIFS('Mortgage Calculation'!$F:$F,'Mortgage Calculation'!$J:$J,'Total Cash Flow'!$B392,'Mortgage Calculation'!$K:$K,'Total Cash Flow'!C392))</f>
        <v>-843.75992868791536</v>
      </c>
      <c r="F392" s="66">
        <f t="shared" si="6"/>
        <v>-843.75992868791536</v>
      </c>
    </row>
    <row r="393" spans="2:6" ht="14.25" x14ac:dyDescent="0.2">
      <c r="B393" s="70">
        <f>IF('Mortgage Calculation'!A433="","",MONTH('Mortgage Calculation'!C433))</f>
        <v>11</v>
      </c>
      <c r="C393" s="71">
        <f>IF(B393="","",YEAR('Mortgage Calculation'!C433))</f>
        <v>2052</v>
      </c>
      <c r="D393" s="72">
        <f>IF(B393="","",SUMIFS('Monthly Rental Income'!$G:$G,'Monthly Rental Income'!$K:$K,'Total Cash Flow'!$C393,'Monthly Rental Income'!$J:$J,'Total Cash Flow'!$B393))</f>
        <v>0</v>
      </c>
      <c r="E393" s="73">
        <f>IF(B393="","",SUMIFS('Mortgage Calculation'!$F:$F,'Mortgage Calculation'!$J:$J,'Total Cash Flow'!$B393,'Mortgage Calculation'!$K:$K,'Total Cash Flow'!C393))</f>
        <v>-843.75992868791536</v>
      </c>
      <c r="F393" s="66">
        <f t="shared" si="6"/>
        <v>-843.75992868791536</v>
      </c>
    </row>
    <row r="394" spans="2:6" ht="14.25" x14ac:dyDescent="0.2">
      <c r="B394" s="70">
        <f>IF('Mortgage Calculation'!A434="","",MONTH('Mortgage Calculation'!C434))</f>
        <v>12</v>
      </c>
      <c r="C394" s="71">
        <f>IF(B394="","",YEAR('Mortgage Calculation'!C434))</f>
        <v>2052</v>
      </c>
      <c r="D394" s="72">
        <f>IF(B394="","",SUMIFS('Monthly Rental Income'!$G:$G,'Monthly Rental Income'!$K:$K,'Total Cash Flow'!$C394,'Monthly Rental Income'!$J:$J,'Total Cash Flow'!$B394))</f>
        <v>0</v>
      </c>
      <c r="E394" s="73">
        <f>IF(B394="","",SUMIFS('Mortgage Calculation'!$F:$F,'Mortgage Calculation'!$J:$J,'Total Cash Flow'!$B394,'Mortgage Calculation'!$K:$K,'Total Cash Flow'!C394))</f>
        <v>-843.75992868791536</v>
      </c>
      <c r="F394" s="66">
        <f t="shared" si="6"/>
        <v>-843.75992868791536</v>
      </c>
    </row>
    <row r="395" spans="2:6" ht="14.25" x14ac:dyDescent="0.2">
      <c r="B395" s="70">
        <f>IF('Mortgage Calculation'!A435="","",MONTH('Mortgage Calculation'!C435))</f>
        <v>1</v>
      </c>
      <c r="C395" s="71">
        <f>IF(B395="","",YEAR('Mortgage Calculation'!C435))</f>
        <v>2053</v>
      </c>
      <c r="D395" s="72">
        <f>IF(B395="","",SUMIFS('Monthly Rental Income'!$G:$G,'Monthly Rental Income'!$K:$K,'Total Cash Flow'!$C395,'Monthly Rental Income'!$J:$J,'Total Cash Flow'!$B395))</f>
        <v>0</v>
      </c>
      <c r="E395" s="73">
        <f>IF(B395="","",SUMIFS('Mortgage Calculation'!$F:$F,'Mortgage Calculation'!$J:$J,'Total Cash Flow'!$B395,'Mortgage Calculation'!$K:$K,'Total Cash Flow'!C395))</f>
        <v>-843.75992868791536</v>
      </c>
      <c r="F395" s="66">
        <f t="shared" si="6"/>
        <v>-843.75992868791536</v>
      </c>
    </row>
    <row r="396" spans="2:6" ht="14.25" x14ac:dyDescent="0.2">
      <c r="B396" s="70">
        <f>IF('Mortgage Calculation'!A436="","",MONTH('Mortgage Calculation'!C436))</f>
        <v>2</v>
      </c>
      <c r="C396" s="71">
        <f>IF(B396="","",YEAR('Mortgage Calculation'!C436))</f>
        <v>2053</v>
      </c>
      <c r="D396" s="72">
        <f>IF(B396="","",SUMIFS('Monthly Rental Income'!$G:$G,'Monthly Rental Income'!$K:$K,'Total Cash Flow'!$C396,'Monthly Rental Income'!$J:$J,'Total Cash Flow'!$B396))</f>
        <v>0</v>
      </c>
      <c r="E396" s="73">
        <f>IF(B396="","",SUMIFS('Mortgage Calculation'!$F:$F,'Mortgage Calculation'!$J:$J,'Total Cash Flow'!$B396,'Mortgage Calculation'!$K:$K,'Total Cash Flow'!C396))</f>
        <v>-843.75992868791536</v>
      </c>
      <c r="F396" s="66">
        <f t="shared" si="6"/>
        <v>-843.75992868791536</v>
      </c>
    </row>
    <row r="397" spans="2:6" ht="14.25" x14ac:dyDescent="0.2">
      <c r="B397" s="70">
        <f>IF('Mortgage Calculation'!A437="","",MONTH('Mortgage Calculation'!C437))</f>
        <v>3</v>
      </c>
      <c r="C397" s="71">
        <f>IF(B397="","",YEAR('Mortgage Calculation'!C437))</f>
        <v>2053</v>
      </c>
      <c r="D397" s="72">
        <f>IF(B397="","",SUMIFS('Monthly Rental Income'!$G:$G,'Monthly Rental Income'!$K:$K,'Total Cash Flow'!$C397,'Monthly Rental Income'!$J:$J,'Total Cash Flow'!$B397))</f>
        <v>0</v>
      </c>
      <c r="E397" s="73">
        <f>IF(B397="","",SUMIFS('Mortgage Calculation'!$F:$F,'Mortgage Calculation'!$J:$J,'Total Cash Flow'!$B397,'Mortgage Calculation'!$K:$K,'Total Cash Flow'!C397))</f>
        <v>-843.75992868791536</v>
      </c>
      <c r="F397" s="66">
        <f t="shared" si="6"/>
        <v>-843.75992868791536</v>
      </c>
    </row>
    <row r="398" spans="2:6" ht="14.25" x14ac:dyDescent="0.2">
      <c r="B398" s="70">
        <f>IF('Mortgage Calculation'!A438="","",MONTH('Mortgage Calculation'!C438))</f>
        <v>4</v>
      </c>
      <c r="C398" s="71">
        <f>IF(B398="","",YEAR('Mortgage Calculation'!C438))</f>
        <v>2053</v>
      </c>
      <c r="D398" s="72">
        <f>IF(B398="","",SUMIFS('Monthly Rental Income'!$G:$G,'Monthly Rental Income'!$K:$K,'Total Cash Flow'!$C398,'Monthly Rental Income'!$J:$J,'Total Cash Flow'!$B398))</f>
        <v>0</v>
      </c>
      <c r="E398" s="73">
        <f>IF(B398="","",SUMIFS('Mortgage Calculation'!$F:$F,'Mortgage Calculation'!$J:$J,'Total Cash Flow'!$B398,'Mortgage Calculation'!$K:$K,'Total Cash Flow'!C398))</f>
        <v>-843.75992868791536</v>
      </c>
      <c r="F398" s="66">
        <f t="shared" si="6"/>
        <v>-843.75992868791536</v>
      </c>
    </row>
    <row r="399" spans="2:6" ht="14.25" x14ac:dyDescent="0.2">
      <c r="B399" s="70">
        <f>IF('Mortgage Calculation'!A439="","",MONTH('Mortgage Calculation'!C439))</f>
        <v>5</v>
      </c>
      <c r="C399" s="71">
        <f>IF(B399="","",YEAR('Mortgage Calculation'!C439))</f>
        <v>2053</v>
      </c>
      <c r="D399" s="72">
        <f>IF(B399="","",SUMIFS('Monthly Rental Income'!$G:$G,'Monthly Rental Income'!$K:$K,'Total Cash Flow'!$C399,'Monthly Rental Income'!$J:$J,'Total Cash Flow'!$B399))</f>
        <v>0</v>
      </c>
      <c r="E399" s="73">
        <f>IF(B399="","",SUMIFS('Mortgage Calculation'!$F:$F,'Mortgage Calculation'!$J:$J,'Total Cash Flow'!$B399,'Mortgage Calculation'!$K:$K,'Total Cash Flow'!C399))</f>
        <v>-843.75992868791536</v>
      </c>
      <c r="F399" s="66">
        <f t="shared" si="6"/>
        <v>-843.75992868791536</v>
      </c>
    </row>
    <row r="400" spans="2:6" ht="14.25" x14ac:dyDescent="0.2">
      <c r="B400" s="70">
        <f>IF('Mortgage Calculation'!A440="","",MONTH('Mortgage Calculation'!C440))</f>
        <v>6</v>
      </c>
      <c r="C400" s="71">
        <f>IF(B400="","",YEAR('Mortgage Calculation'!C440))</f>
        <v>2053</v>
      </c>
      <c r="D400" s="72">
        <f>IF(B400="","",SUMIFS('Monthly Rental Income'!$G:$G,'Monthly Rental Income'!$K:$K,'Total Cash Flow'!$C400,'Monthly Rental Income'!$J:$J,'Total Cash Flow'!$B400))</f>
        <v>0</v>
      </c>
      <c r="E400" s="73">
        <f>IF(B400="","",SUMIFS('Mortgage Calculation'!$F:$F,'Mortgage Calculation'!$J:$J,'Total Cash Flow'!$B400,'Mortgage Calculation'!$K:$K,'Total Cash Flow'!C400))</f>
        <v>-843.75992868791536</v>
      </c>
      <c r="F400" s="66">
        <f t="shared" si="6"/>
        <v>-843.75992868791536</v>
      </c>
    </row>
    <row r="401" spans="2:6" ht="14.25" x14ac:dyDescent="0.2">
      <c r="B401" s="70">
        <f>IF('Mortgage Calculation'!A441="","",MONTH('Mortgage Calculation'!C441))</f>
        <v>7</v>
      </c>
      <c r="C401" s="71">
        <f>IF(B401="","",YEAR('Mortgage Calculation'!C441))</f>
        <v>2053</v>
      </c>
      <c r="D401" s="72">
        <f>IF(B401="","",SUMIFS('Monthly Rental Income'!$G:$G,'Monthly Rental Income'!$K:$K,'Total Cash Flow'!$C401,'Monthly Rental Income'!$J:$J,'Total Cash Flow'!$B401))</f>
        <v>0</v>
      </c>
      <c r="E401" s="73">
        <f>IF(B401="","",SUMIFS('Mortgage Calculation'!$F:$F,'Mortgage Calculation'!$J:$J,'Total Cash Flow'!$B401,'Mortgage Calculation'!$K:$K,'Total Cash Flow'!C401))</f>
        <v>-843.75992868791536</v>
      </c>
      <c r="F401" s="66">
        <f t="shared" si="6"/>
        <v>-843.75992868791536</v>
      </c>
    </row>
    <row r="402" spans="2:6" ht="14.25" x14ac:dyDescent="0.2">
      <c r="B402" s="70">
        <f>IF('Mortgage Calculation'!A442="","",MONTH('Mortgage Calculation'!C442))</f>
        <v>8</v>
      </c>
      <c r="C402" s="71">
        <f>IF(B402="","",YEAR('Mortgage Calculation'!C442))</f>
        <v>2053</v>
      </c>
      <c r="D402" s="72">
        <f>IF(B402="","",SUMIFS('Monthly Rental Income'!$G:$G,'Monthly Rental Income'!$K:$K,'Total Cash Flow'!$C402,'Monthly Rental Income'!$J:$J,'Total Cash Flow'!$B402))</f>
        <v>0</v>
      </c>
      <c r="E402" s="73">
        <f>IF(B402="","",SUMIFS('Mortgage Calculation'!$F:$F,'Mortgage Calculation'!$J:$J,'Total Cash Flow'!$B402,'Mortgage Calculation'!$K:$K,'Total Cash Flow'!C402))</f>
        <v>-843.75992868791536</v>
      </c>
      <c r="F402" s="66">
        <f t="shared" si="6"/>
        <v>-843.75992868791536</v>
      </c>
    </row>
    <row r="403" spans="2:6" ht="14.25" x14ac:dyDescent="0.2">
      <c r="B403" s="70">
        <f>IF('Mortgage Calculation'!A443="","",MONTH('Mortgage Calculation'!C443))</f>
        <v>9</v>
      </c>
      <c r="C403" s="71">
        <f>IF(B403="","",YEAR('Mortgage Calculation'!C443))</f>
        <v>2053</v>
      </c>
      <c r="D403" s="72">
        <f>IF(B403="","",SUMIFS('Monthly Rental Income'!$G:$G,'Monthly Rental Income'!$K:$K,'Total Cash Flow'!$C403,'Monthly Rental Income'!$J:$J,'Total Cash Flow'!$B403))</f>
        <v>0</v>
      </c>
      <c r="E403" s="73">
        <f>IF(B403="","",SUMIFS('Mortgage Calculation'!$F:$F,'Mortgage Calculation'!$J:$J,'Total Cash Flow'!$B403,'Mortgage Calculation'!$K:$K,'Total Cash Flow'!C403))</f>
        <v>-843.75992868791536</v>
      </c>
      <c r="F403" s="66">
        <f t="shared" si="6"/>
        <v>-843.75992868791536</v>
      </c>
    </row>
    <row r="404" spans="2:6" ht="14.25" x14ac:dyDescent="0.2">
      <c r="B404" s="70">
        <f>IF('Mortgage Calculation'!A444="","",MONTH('Mortgage Calculation'!C444))</f>
        <v>10</v>
      </c>
      <c r="C404" s="71">
        <f>IF(B404="","",YEAR('Mortgage Calculation'!C444))</f>
        <v>2053</v>
      </c>
      <c r="D404" s="72">
        <f>IF(B404="","",SUMIFS('Monthly Rental Income'!$G:$G,'Monthly Rental Income'!$K:$K,'Total Cash Flow'!$C404,'Monthly Rental Income'!$J:$J,'Total Cash Flow'!$B404))</f>
        <v>0</v>
      </c>
      <c r="E404" s="73">
        <f>IF(B404="","",SUMIFS('Mortgage Calculation'!$F:$F,'Mortgage Calculation'!$J:$J,'Total Cash Flow'!$B404,'Mortgage Calculation'!$K:$K,'Total Cash Flow'!C404))</f>
        <v>-843.75992868791536</v>
      </c>
      <c r="F404" s="66">
        <f t="shared" si="6"/>
        <v>-843.75992868791536</v>
      </c>
    </row>
    <row r="405" spans="2:6" ht="14.25" x14ac:dyDescent="0.2">
      <c r="B405" s="70">
        <f>IF('Mortgage Calculation'!A445="","",MONTH('Mortgage Calculation'!C445))</f>
        <v>11</v>
      </c>
      <c r="C405" s="71">
        <f>IF(B405="","",YEAR('Mortgage Calculation'!C445))</f>
        <v>2053</v>
      </c>
      <c r="D405" s="72">
        <f>IF(B405="","",SUMIFS('Monthly Rental Income'!$G:$G,'Monthly Rental Income'!$K:$K,'Total Cash Flow'!$C405,'Monthly Rental Income'!$J:$J,'Total Cash Flow'!$B405))</f>
        <v>0</v>
      </c>
      <c r="E405" s="73">
        <f>IF(B405="","",SUMIFS('Mortgage Calculation'!$F:$F,'Mortgage Calculation'!$J:$J,'Total Cash Flow'!$B405,'Mortgage Calculation'!$K:$K,'Total Cash Flow'!C405))</f>
        <v>-843.75992868791536</v>
      </c>
      <c r="F405" s="66">
        <f t="shared" si="6"/>
        <v>-843.75992868791536</v>
      </c>
    </row>
    <row r="406" spans="2:6" ht="14.25" x14ac:dyDescent="0.2">
      <c r="B406" s="70">
        <f>IF('Mortgage Calculation'!A446="","",MONTH('Mortgage Calculation'!C446))</f>
        <v>12</v>
      </c>
      <c r="C406" s="71">
        <f>IF(B406="","",YEAR('Mortgage Calculation'!C446))</f>
        <v>2053</v>
      </c>
      <c r="D406" s="72">
        <f>IF(B406="","",SUMIFS('Monthly Rental Income'!$G:$G,'Monthly Rental Income'!$K:$K,'Total Cash Flow'!$C406,'Monthly Rental Income'!$J:$J,'Total Cash Flow'!$B406))</f>
        <v>0</v>
      </c>
      <c r="E406" s="73">
        <f>IF(B406="","",SUMIFS('Mortgage Calculation'!$F:$F,'Mortgage Calculation'!$J:$J,'Total Cash Flow'!$B406,'Mortgage Calculation'!$K:$K,'Total Cash Flow'!C406))</f>
        <v>-843.75992868791536</v>
      </c>
      <c r="F406" s="66">
        <f t="shared" si="6"/>
        <v>-843.75992868791536</v>
      </c>
    </row>
    <row r="407" spans="2:6" ht="14.25" x14ac:dyDescent="0.2">
      <c r="B407" s="70">
        <f>IF('Mortgage Calculation'!A447="","",MONTH('Mortgage Calculation'!C447))</f>
        <v>1</v>
      </c>
      <c r="C407" s="71">
        <f>IF(B407="","",YEAR('Mortgage Calculation'!C447))</f>
        <v>2054</v>
      </c>
      <c r="D407" s="72">
        <f>IF(B407="","",SUMIFS('Monthly Rental Income'!$G:$G,'Monthly Rental Income'!$K:$K,'Total Cash Flow'!$C407,'Monthly Rental Income'!$J:$J,'Total Cash Flow'!$B407))</f>
        <v>0</v>
      </c>
      <c r="E407" s="73">
        <f>IF(B407="","",SUMIFS('Mortgage Calculation'!$F:$F,'Mortgage Calculation'!$J:$J,'Total Cash Flow'!$B407,'Mortgage Calculation'!$K:$K,'Total Cash Flow'!C407))</f>
        <v>-843.75992868791536</v>
      </c>
      <c r="F407" s="66">
        <f t="shared" si="6"/>
        <v>-843.75992868791536</v>
      </c>
    </row>
    <row r="408" spans="2:6" ht="14.25" x14ac:dyDescent="0.2">
      <c r="B408" s="70">
        <f>IF('Mortgage Calculation'!A448="","",MONTH('Mortgage Calculation'!C448))</f>
        <v>2</v>
      </c>
      <c r="C408" s="71">
        <f>IF(B408="","",YEAR('Mortgage Calculation'!C448))</f>
        <v>2054</v>
      </c>
      <c r="D408" s="72">
        <f>IF(B408="","",SUMIFS('Monthly Rental Income'!$G:$G,'Monthly Rental Income'!$K:$K,'Total Cash Flow'!$C408,'Monthly Rental Income'!$J:$J,'Total Cash Flow'!$B408))</f>
        <v>0</v>
      </c>
      <c r="E408" s="73">
        <f>IF(B408="","",SUMIFS('Mortgage Calculation'!$F:$F,'Mortgage Calculation'!$J:$J,'Total Cash Flow'!$B408,'Mortgage Calculation'!$K:$K,'Total Cash Flow'!C408))</f>
        <v>-843.75992868791536</v>
      </c>
      <c r="F408" s="66">
        <f t="shared" si="6"/>
        <v>-843.75992868791536</v>
      </c>
    </row>
    <row r="409" spans="2:6" ht="14.25" x14ac:dyDescent="0.2">
      <c r="B409" s="70">
        <f>IF('Mortgage Calculation'!A449="","",MONTH('Mortgage Calculation'!C449))</f>
        <v>3</v>
      </c>
      <c r="C409" s="71">
        <f>IF(B409="","",YEAR('Mortgage Calculation'!C449))</f>
        <v>2054</v>
      </c>
      <c r="D409" s="72">
        <f>IF(B409="","",SUMIFS('Monthly Rental Income'!$G:$G,'Monthly Rental Income'!$K:$K,'Total Cash Flow'!$C409,'Monthly Rental Income'!$J:$J,'Total Cash Flow'!$B409))</f>
        <v>0</v>
      </c>
      <c r="E409" s="73">
        <f>IF(B409="","",SUMIFS('Mortgage Calculation'!$F:$F,'Mortgage Calculation'!$J:$J,'Total Cash Flow'!$B409,'Mortgage Calculation'!$K:$K,'Total Cash Flow'!C409))</f>
        <v>-843.75992868791536</v>
      </c>
      <c r="F409" s="66">
        <f t="shared" si="6"/>
        <v>-843.75992868791536</v>
      </c>
    </row>
    <row r="410" spans="2:6" ht="14.25" x14ac:dyDescent="0.2">
      <c r="B410" s="70">
        <f>IF('Mortgage Calculation'!A450="","",MONTH('Mortgage Calculation'!C450))</f>
        <v>4</v>
      </c>
      <c r="C410" s="71">
        <f>IF(B410="","",YEAR('Mortgage Calculation'!C450))</f>
        <v>2054</v>
      </c>
      <c r="D410" s="72">
        <f>IF(B410="","",SUMIFS('Monthly Rental Income'!$G:$G,'Monthly Rental Income'!$K:$K,'Total Cash Flow'!$C410,'Monthly Rental Income'!$J:$J,'Total Cash Flow'!$B410))</f>
        <v>0</v>
      </c>
      <c r="E410" s="73">
        <f>IF(B410="","",SUMIFS('Mortgage Calculation'!$F:$F,'Mortgage Calculation'!$J:$J,'Total Cash Flow'!$B410,'Mortgage Calculation'!$K:$K,'Total Cash Flow'!C410))</f>
        <v>-843.75992868791536</v>
      </c>
      <c r="F410" s="66">
        <f t="shared" si="6"/>
        <v>-843.75992868791536</v>
      </c>
    </row>
    <row r="411" spans="2:6" ht="14.25" x14ac:dyDescent="0.2">
      <c r="B411" s="70">
        <f>IF('Mortgage Calculation'!A451="","",MONTH('Mortgage Calculation'!C451))</f>
        <v>5</v>
      </c>
      <c r="C411" s="71">
        <f>IF(B411="","",YEAR('Mortgage Calculation'!C451))</f>
        <v>2054</v>
      </c>
      <c r="D411" s="72">
        <f>IF(B411="","",SUMIFS('Monthly Rental Income'!$G:$G,'Monthly Rental Income'!$K:$K,'Total Cash Flow'!$C411,'Monthly Rental Income'!$J:$J,'Total Cash Flow'!$B411))</f>
        <v>0</v>
      </c>
      <c r="E411" s="73">
        <f>IF(B411="","",SUMIFS('Mortgage Calculation'!$F:$F,'Mortgage Calculation'!$J:$J,'Total Cash Flow'!$B411,'Mortgage Calculation'!$K:$K,'Total Cash Flow'!C411))</f>
        <v>-843.75992868791536</v>
      </c>
      <c r="F411" s="66">
        <f t="shared" si="6"/>
        <v>-843.75992868791536</v>
      </c>
    </row>
    <row r="412" spans="2:6" ht="14.25" x14ac:dyDescent="0.2">
      <c r="B412" s="70">
        <f>IF('Mortgage Calculation'!A452="","",MONTH('Mortgage Calculation'!C452))</f>
        <v>6</v>
      </c>
      <c r="C412" s="71">
        <f>IF(B412="","",YEAR('Mortgage Calculation'!C452))</f>
        <v>2054</v>
      </c>
      <c r="D412" s="72">
        <f>IF(B412="","",SUMIFS('Monthly Rental Income'!$G:$G,'Monthly Rental Income'!$K:$K,'Total Cash Flow'!$C412,'Monthly Rental Income'!$J:$J,'Total Cash Flow'!$B412))</f>
        <v>0</v>
      </c>
      <c r="E412" s="73">
        <f>IF(B412="","",SUMIFS('Mortgage Calculation'!$F:$F,'Mortgage Calculation'!$J:$J,'Total Cash Flow'!$B412,'Mortgage Calculation'!$K:$K,'Total Cash Flow'!C412))</f>
        <v>-843.75992868791536</v>
      </c>
      <c r="F412" s="66">
        <f t="shared" si="6"/>
        <v>-843.75992868791536</v>
      </c>
    </row>
    <row r="413" spans="2:6" ht="14.25" x14ac:dyDescent="0.2">
      <c r="B413" s="70">
        <f>IF('Mortgage Calculation'!A453="","",MONTH('Mortgage Calculation'!C453))</f>
        <v>7</v>
      </c>
      <c r="C413" s="71">
        <f>IF(B413="","",YEAR('Mortgage Calculation'!C453))</f>
        <v>2054</v>
      </c>
      <c r="D413" s="72">
        <f>IF(B413="","",SUMIFS('Monthly Rental Income'!$G:$G,'Monthly Rental Income'!$K:$K,'Total Cash Flow'!$C413,'Monthly Rental Income'!$J:$J,'Total Cash Flow'!$B413))</f>
        <v>0</v>
      </c>
      <c r="E413" s="73">
        <f>IF(B413="","",SUMIFS('Mortgage Calculation'!$F:$F,'Mortgage Calculation'!$J:$J,'Total Cash Flow'!$B413,'Mortgage Calculation'!$K:$K,'Total Cash Flow'!C413))</f>
        <v>-843.75992868791536</v>
      </c>
      <c r="F413" s="66">
        <f t="shared" si="6"/>
        <v>-843.75992868791536</v>
      </c>
    </row>
    <row r="414" spans="2:6" ht="14.25" x14ac:dyDescent="0.2">
      <c r="B414" s="70">
        <f>IF('Mortgage Calculation'!A454="","",MONTH('Mortgage Calculation'!C454))</f>
        <v>8</v>
      </c>
      <c r="C414" s="71">
        <f>IF(B414="","",YEAR('Mortgage Calculation'!C454))</f>
        <v>2054</v>
      </c>
      <c r="D414" s="72">
        <f>IF(B414="","",SUMIFS('Monthly Rental Income'!$G:$G,'Monthly Rental Income'!$K:$K,'Total Cash Flow'!$C414,'Monthly Rental Income'!$J:$J,'Total Cash Flow'!$B414))</f>
        <v>0</v>
      </c>
      <c r="E414" s="73">
        <f>IF(B414="","",SUMIFS('Mortgage Calculation'!$F:$F,'Mortgage Calculation'!$J:$J,'Total Cash Flow'!$B414,'Mortgage Calculation'!$K:$K,'Total Cash Flow'!C414))</f>
        <v>-843.75992868791536</v>
      </c>
      <c r="F414" s="66">
        <f t="shared" si="6"/>
        <v>-843.75992868791536</v>
      </c>
    </row>
    <row r="415" spans="2:6" ht="14.25" x14ac:dyDescent="0.2">
      <c r="B415" s="70">
        <f>IF('Mortgage Calculation'!A455="","",MONTH('Mortgage Calculation'!C455))</f>
        <v>9</v>
      </c>
      <c r="C415" s="71">
        <f>IF(B415="","",YEAR('Mortgage Calculation'!C455))</f>
        <v>2054</v>
      </c>
      <c r="D415" s="72">
        <f>IF(B415="","",SUMIFS('Monthly Rental Income'!$G:$G,'Monthly Rental Income'!$K:$K,'Total Cash Flow'!$C415,'Monthly Rental Income'!$J:$J,'Total Cash Flow'!$B415))</f>
        <v>0</v>
      </c>
      <c r="E415" s="73">
        <f>IF(B415="","",SUMIFS('Mortgage Calculation'!$F:$F,'Mortgage Calculation'!$J:$J,'Total Cash Flow'!$B415,'Mortgage Calculation'!$K:$K,'Total Cash Flow'!C415))</f>
        <v>-843.75992868791536</v>
      </c>
      <c r="F415" s="66">
        <f t="shared" si="6"/>
        <v>-843.75992868791536</v>
      </c>
    </row>
    <row r="416" spans="2:6" ht="14.25" x14ac:dyDescent="0.2">
      <c r="B416" s="70">
        <f>IF('Mortgage Calculation'!A456="","",MONTH('Mortgage Calculation'!C456))</f>
        <v>10</v>
      </c>
      <c r="C416" s="71">
        <f>IF(B416="","",YEAR('Mortgage Calculation'!C456))</f>
        <v>2054</v>
      </c>
      <c r="D416" s="72">
        <f>IF(B416="","",SUMIFS('Monthly Rental Income'!$G:$G,'Monthly Rental Income'!$K:$K,'Total Cash Flow'!$C416,'Monthly Rental Income'!$J:$J,'Total Cash Flow'!$B416))</f>
        <v>0</v>
      </c>
      <c r="E416" s="73">
        <f>IF(B416="","",SUMIFS('Mortgage Calculation'!$F:$F,'Mortgage Calculation'!$J:$J,'Total Cash Flow'!$B416,'Mortgage Calculation'!$K:$K,'Total Cash Flow'!C416))</f>
        <v>-843.75992868791536</v>
      </c>
      <c r="F416" s="66">
        <f t="shared" si="6"/>
        <v>-843.75992868791536</v>
      </c>
    </row>
    <row r="417" spans="2:6" ht="14.25" x14ac:dyDescent="0.2">
      <c r="B417" s="70">
        <f>IF('Mortgage Calculation'!A457="","",MONTH('Mortgage Calculation'!C457))</f>
        <v>11</v>
      </c>
      <c r="C417" s="71">
        <f>IF(B417="","",YEAR('Mortgage Calculation'!C457))</f>
        <v>2054</v>
      </c>
      <c r="D417" s="72">
        <f>IF(B417="","",SUMIFS('Monthly Rental Income'!$G:$G,'Monthly Rental Income'!$K:$K,'Total Cash Flow'!$C417,'Monthly Rental Income'!$J:$J,'Total Cash Flow'!$B417))</f>
        <v>0</v>
      </c>
      <c r="E417" s="73">
        <f>IF(B417="","",SUMIFS('Mortgage Calculation'!$F:$F,'Mortgage Calculation'!$J:$J,'Total Cash Flow'!$B417,'Mortgage Calculation'!$K:$K,'Total Cash Flow'!C417))</f>
        <v>-843.75992868791536</v>
      </c>
      <c r="F417" s="66">
        <f t="shared" si="6"/>
        <v>-843.75992868791536</v>
      </c>
    </row>
    <row r="418" spans="2:6" ht="14.25" x14ac:dyDescent="0.2">
      <c r="B418" s="70">
        <f>IF('Mortgage Calculation'!A458="","",MONTH('Mortgage Calculation'!C458))</f>
        <v>12</v>
      </c>
      <c r="C418" s="71">
        <f>IF(B418="","",YEAR('Mortgage Calculation'!C458))</f>
        <v>2054</v>
      </c>
      <c r="D418" s="72">
        <f>IF(B418="","",SUMIFS('Monthly Rental Income'!$G:$G,'Monthly Rental Income'!$K:$K,'Total Cash Flow'!$C418,'Monthly Rental Income'!$J:$J,'Total Cash Flow'!$B418))</f>
        <v>0</v>
      </c>
      <c r="E418" s="73">
        <f>IF(B418="","",SUMIFS('Mortgage Calculation'!$F:$F,'Mortgage Calculation'!$J:$J,'Total Cash Flow'!$B418,'Mortgage Calculation'!$K:$K,'Total Cash Flow'!C418))</f>
        <v>-843.75992868791536</v>
      </c>
      <c r="F418" s="66">
        <f t="shared" si="6"/>
        <v>-843.75992868791536</v>
      </c>
    </row>
    <row r="419" spans="2:6" ht="14.25" x14ac:dyDescent="0.2">
      <c r="B419" s="70">
        <f>IF('Mortgage Calculation'!A459="","",MONTH('Mortgage Calculation'!C459))</f>
        <v>1</v>
      </c>
      <c r="C419" s="71">
        <f>IF(B419="","",YEAR('Mortgage Calculation'!C459))</f>
        <v>2055</v>
      </c>
      <c r="D419" s="72">
        <f>IF(B419="","",SUMIFS('Monthly Rental Income'!$G:$G,'Monthly Rental Income'!$K:$K,'Total Cash Flow'!$C419,'Monthly Rental Income'!$J:$J,'Total Cash Flow'!$B419))</f>
        <v>0</v>
      </c>
      <c r="E419" s="73">
        <f>IF(B419="","",SUMIFS('Mortgage Calculation'!$F:$F,'Mortgage Calculation'!$J:$J,'Total Cash Flow'!$B419,'Mortgage Calculation'!$K:$K,'Total Cash Flow'!C419))</f>
        <v>-843.75992868791536</v>
      </c>
      <c r="F419" s="66">
        <f t="shared" si="6"/>
        <v>-843.75992868791536</v>
      </c>
    </row>
    <row r="420" spans="2:6" ht="14.25" x14ac:dyDescent="0.2">
      <c r="B420" s="70">
        <f>IF('Mortgage Calculation'!A460="","",MONTH('Mortgage Calculation'!C460))</f>
        <v>2</v>
      </c>
      <c r="C420" s="71">
        <f>IF(B420="","",YEAR('Mortgage Calculation'!C460))</f>
        <v>2055</v>
      </c>
      <c r="D420" s="72">
        <f>IF(B420="","",SUMIFS('Monthly Rental Income'!$G:$G,'Monthly Rental Income'!$K:$K,'Total Cash Flow'!$C420,'Monthly Rental Income'!$J:$J,'Total Cash Flow'!$B420))</f>
        <v>0</v>
      </c>
      <c r="E420" s="73">
        <f>IF(B420="","",SUMIFS('Mortgage Calculation'!$F:$F,'Mortgage Calculation'!$J:$J,'Total Cash Flow'!$B420,'Mortgage Calculation'!$K:$K,'Total Cash Flow'!C420))</f>
        <v>-843.75992868791536</v>
      </c>
      <c r="F420" s="66">
        <f t="shared" si="6"/>
        <v>-843.75992868791536</v>
      </c>
    </row>
    <row r="421" spans="2:6" ht="14.25" x14ac:dyDescent="0.2">
      <c r="B421" s="70">
        <f>IF('Mortgage Calculation'!A461="","",MONTH('Mortgage Calculation'!C461))</f>
        <v>3</v>
      </c>
      <c r="C421" s="71">
        <f>IF(B421="","",YEAR('Mortgage Calculation'!C461))</f>
        <v>2055</v>
      </c>
      <c r="D421" s="72">
        <f>IF(B421="","",SUMIFS('Monthly Rental Income'!$G:$G,'Monthly Rental Income'!$K:$K,'Total Cash Flow'!$C421,'Monthly Rental Income'!$J:$J,'Total Cash Flow'!$B421))</f>
        <v>0</v>
      </c>
      <c r="E421" s="73">
        <f>IF(B421="","",SUMIFS('Mortgage Calculation'!$F:$F,'Mortgage Calculation'!$J:$J,'Total Cash Flow'!$B421,'Mortgage Calculation'!$K:$K,'Total Cash Flow'!C421))</f>
        <v>-843.75992868791536</v>
      </c>
      <c r="F421" s="66">
        <f t="shared" si="6"/>
        <v>-843.75992868791536</v>
      </c>
    </row>
    <row r="422" spans="2:6" ht="14.25" x14ac:dyDescent="0.2">
      <c r="B422" s="70">
        <f>IF('Mortgage Calculation'!A462="","",MONTH('Mortgage Calculation'!C462))</f>
        <v>4</v>
      </c>
      <c r="C422" s="71">
        <f>IF(B422="","",YEAR('Mortgage Calculation'!C462))</f>
        <v>2055</v>
      </c>
      <c r="D422" s="72">
        <f>IF(B422="","",SUMIFS('Monthly Rental Income'!$G:$G,'Monthly Rental Income'!$K:$K,'Total Cash Flow'!$C422,'Monthly Rental Income'!$J:$J,'Total Cash Flow'!$B422))</f>
        <v>0</v>
      </c>
      <c r="E422" s="73">
        <f>IF(B422="","",SUMIFS('Mortgage Calculation'!$F:$F,'Mortgage Calculation'!$J:$J,'Total Cash Flow'!$B422,'Mortgage Calculation'!$K:$K,'Total Cash Flow'!C422))</f>
        <v>-843.75992868791536</v>
      </c>
      <c r="F422" s="66">
        <f t="shared" si="6"/>
        <v>-843.75992868791536</v>
      </c>
    </row>
    <row r="423" spans="2:6" ht="14.25" x14ac:dyDescent="0.2">
      <c r="B423" s="70">
        <f>IF('Mortgage Calculation'!A463="","",MONTH('Mortgage Calculation'!C463))</f>
        <v>5</v>
      </c>
      <c r="C423" s="71">
        <f>IF(B423="","",YEAR('Mortgage Calculation'!C463))</f>
        <v>2055</v>
      </c>
      <c r="D423" s="72">
        <f>IF(B423="","",SUMIFS('Monthly Rental Income'!$G:$G,'Monthly Rental Income'!$K:$K,'Total Cash Flow'!$C423,'Monthly Rental Income'!$J:$J,'Total Cash Flow'!$B423))</f>
        <v>0</v>
      </c>
      <c r="E423" s="73">
        <f>IF(B423="","",SUMIFS('Mortgage Calculation'!$F:$F,'Mortgage Calculation'!$J:$J,'Total Cash Flow'!$B423,'Mortgage Calculation'!$K:$K,'Total Cash Flow'!C423))</f>
        <v>-843.75992868791536</v>
      </c>
      <c r="F423" s="66">
        <f t="shared" si="6"/>
        <v>-843.75992868791536</v>
      </c>
    </row>
    <row r="424" spans="2:6" ht="14.25" x14ac:dyDescent="0.2">
      <c r="B424" s="70">
        <f>IF('Mortgage Calculation'!A464="","",MONTH('Mortgage Calculation'!C464))</f>
        <v>6</v>
      </c>
      <c r="C424" s="71">
        <f>IF(B424="","",YEAR('Mortgage Calculation'!C464))</f>
        <v>2055</v>
      </c>
      <c r="D424" s="72">
        <f>IF(B424="","",SUMIFS('Monthly Rental Income'!$G:$G,'Monthly Rental Income'!$K:$K,'Total Cash Flow'!$C424,'Monthly Rental Income'!$J:$J,'Total Cash Flow'!$B424))</f>
        <v>0</v>
      </c>
      <c r="E424" s="73">
        <f>IF(B424="","",SUMIFS('Mortgage Calculation'!$F:$F,'Mortgage Calculation'!$J:$J,'Total Cash Flow'!$B424,'Mortgage Calculation'!$K:$K,'Total Cash Flow'!C424))</f>
        <v>-843.75992868791536</v>
      </c>
      <c r="F424" s="66">
        <f t="shared" si="6"/>
        <v>-843.75992868791536</v>
      </c>
    </row>
    <row r="425" spans="2:6" ht="14.25" x14ac:dyDescent="0.2">
      <c r="B425" s="70">
        <f>IF('Mortgage Calculation'!A465="","",MONTH('Mortgage Calculation'!C465))</f>
        <v>7</v>
      </c>
      <c r="C425" s="71">
        <f>IF(B425="","",YEAR('Mortgage Calculation'!C465))</f>
        <v>2055</v>
      </c>
      <c r="D425" s="72">
        <f>IF(B425="","",SUMIFS('Monthly Rental Income'!$G:$G,'Monthly Rental Income'!$K:$K,'Total Cash Flow'!$C425,'Monthly Rental Income'!$J:$J,'Total Cash Flow'!$B425))</f>
        <v>0</v>
      </c>
      <c r="E425" s="73">
        <f>IF(B425="","",SUMIFS('Mortgage Calculation'!$F:$F,'Mortgage Calculation'!$J:$J,'Total Cash Flow'!$B425,'Mortgage Calculation'!$K:$K,'Total Cash Flow'!C425))</f>
        <v>-843.75992868791536</v>
      </c>
      <c r="F425" s="66">
        <f t="shared" si="6"/>
        <v>-843.75992868791536</v>
      </c>
    </row>
    <row r="426" spans="2:6" ht="14.25" x14ac:dyDescent="0.2">
      <c r="B426" s="70">
        <f>IF('Mortgage Calculation'!A466="","",MONTH('Mortgage Calculation'!C466))</f>
        <v>8</v>
      </c>
      <c r="C426" s="71">
        <f>IF(B426="","",YEAR('Mortgage Calculation'!C466))</f>
        <v>2055</v>
      </c>
      <c r="D426" s="72">
        <f>IF(B426="","",SUMIFS('Monthly Rental Income'!$G:$G,'Monthly Rental Income'!$K:$K,'Total Cash Flow'!$C426,'Monthly Rental Income'!$J:$J,'Total Cash Flow'!$B426))</f>
        <v>0</v>
      </c>
      <c r="E426" s="73">
        <f>IF(B426="","",SUMIFS('Mortgage Calculation'!$F:$F,'Mortgage Calculation'!$J:$J,'Total Cash Flow'!$B426,'Mortgage Calculation'!$K:$K,'Total Cash Flow'!C426))</f>
        <v>-843.75992868791536</v>
      </c>
      <c r="F426" s="66">
        <f t="shared" si="6"/>
        <v>-843.75992868791536</v>
      </c>
    </row>
    <row r="427" spans="2:6" ht="14.25" x14ac:dyDescent="0.2">
      <c r="B427" s="70">
        <f>IF('Mortgage Calculation'!A467="","",MONTH('Mortgage Calculation'!C467))</f>
        <v>9</v>
      </c>
      <c r="C427" s="71">
        <f>IF(B427="","",YEAR('Mortgage Calculation'!C467))</f>
        <v>2055</v>
      </c>
      <c r="D427" s="72">
        <f>IF(B427="","",SUMIFS('Monthly Rental Income'!$G:$G,'Monthly Rental Income'!$K:$K,'Total Cash Flow'!$C427,'Monthly Rental Income'!$J:$J,'Total Cash Flow'!$B427))</f>
        <v>0</v>
      </c>
      <c r="E427" s="73">
        <f>IF(B427="","",SUMIFS('Mortgage Calculation'!$F:$F,'Mortgage Calculation'!$J:$J,'Total Cash Flow'!$B427,'Mortgage Calculation'!$K:$K,'Total Cash Flow'!C427))</f>
        <v>-843.75992868791536</v>
      </c>
      <c r="F427" s="66">
        <f t="shared" si="6"/>
        <v>-843.75992868791536</v>
      </c>
    </row>
    <row r="428" spans="2:6" ht="14.25" x14ac:dyDescent="0.2">
      <c r="B428" s="70">
        <f>IF('Mortgage Calculation'!A468="","",MONTH('Mortgage Calculation'!C468))</f>
        <v>10</v>
      </c>
      <c r="C428" s="71">
        <f>IF(B428="","",YEAR('Mortgage Calculation'!C468))</f>
        <v>2055</v>
      </c>
      <c r="D428" s="72">
        <f>IF(B428="","",SUMIFS('Monthly Rental Income'!$G:$G,'Monthly Rental Income'!$K:$K,'Total Cash Flow'!$C428,'Monthly Rental Income'!$J:$J,'Total Cash Flow'!$B428))</f>
        <v>0</v>
      </c>
      <c r="E428" s="73">
        <f>IF(B428="","",SUMIFS('Mortgage Calculation'!$F:$F,'Mortgage Calculation'!$J:$J,'Total Cash Flow'!$B428,'Mortgage Calculation'!$K:$K,'Total Cash Flow'!C428))</f>
        <v>-843.75992868791536</v>
      </c>
      <c r="F428" s="66">
        <f t="shared" si="6"/>
        <v>-843.75992868791536</v>
      </c>
    </row>
    <row r="429" spans="2:6" ht="14.25" x14ac:dyDescent="0.2">
      <c r="B429" s="70">
        <f>IF('Mortgage Calculation'!A469="","",MONTH('Mortgage Calculation'!C469))</f>
        <v>11</v>
      </c>
      <c r="C429" s="71">
        <f>IF(B429="","",YEAR('Mortgage Calculation'!C469))</f>
        <v>2055</v>
      </c>
      <c r="D429" s="72">
        <f>IF(B429="","",SUMIFS('Monthly Rental Income'!$G:$G,'Monthly Rental Income'!$K:$K,'Total Cash Flow'!$C429,'Monthly Rental Income'!$J:$J,'Total Cash Flow'!$B429))</f>
        <v>0</v>
      </c>
      <c r="E429" s="73">
        <f>IF(B429="","",SUMIFS('Mortgage Calculation'!$F:$F,'Mortgage Calculation'!$J:$J,'Total Cash Flow'!$B429,'Mortgage Calculation'!$K:$K,'Total Cash Flow'!C429))</f>
        <v>-843.75992868791536</v>
      </c>
      <c r="F429" s="66">
        <f t="shared" si="6"/>
        <v>-843.75992868791536</v>
      </c>
    </row>
    <row r="430" spans="2:6" ht="14.25" x14ac:dyDescent="0.2">
      <c r="B430" s="70">
        <f>IF('Mortgage Calculation'!A470="","",MONTH('Mortgage Calculation'!C470))</f>
        <v>12</v>
      </c>
      <c r="C430" s="71">
        <f>IF(B430="","",YEAR('Mortgage Calculation'!C470))</f>
        <v>2055</v>
      </c>
      <c r="D430" s="72">
        <f>IF(B430="","",SUMIFS('Monthly Rental Income'!$G:$G,'Monthly Rental Income'!$K:$K,'Total Cash Flow'!$C430,'Monthly Rental Income'!$J:$J,'Total Cash Flow'!$B430))</f>
        <v>0</v>
      </c>
      <c r="E430" s="73">
        <f>IF(B430="","",SUMIFS('Mortgage Calculation'!$F:$F,'Mortgage Calculation'!$J:$J,'Total Cash Flow'!$B430,'Mortgage Calculation'!$K:$K,'Total Cash Flow'!C430))</f>
        <v>-843.75992868791536</v>
      </c>
      <c r="F430" s="66">
        <f t="shared" si="6"/>
        <v>-843.75992868791536</v>
      </c>
    </row>
    <row r="431" spans="2:6" ht="14.25" x14ac:dyDescent="0.2">
      <c r="B431" s="70">
        <f>IF('Mortgage Calculation'!A471="","",MONTH('Mortgage Calculation'!C471))</f>
        <v>1</v>
      </c>
      <c r="C431" s="71">
        <f>IF(B431="","",YEAR('Mortgage Calculation'!C471))</f>
        <v>2056</v>
      </c>
      <c r="D431" s="72">
        <f>IF(B431="","",SUMIFS('Monthly Rental Income'!$G:$G,'Monthly Rental Income'!$K:$K,'Total Cash Flow'!$C431,'Monthly Rental Income'!$J:$J,'Total Cash Flow'!$B431))</f>
        <v>0</v>
      </c>
      <c r="E431" s="73">
        <f>IF(B431="","",SUMIFS('Mortgage Calculation'!$F:$F,'Mortgage Calculation'!$J:$J,'Total Cash Flow'!$B431,'Mortgage Calculation'!$K:$K,'Total Cash Flow'!C431))</f>
        <v>-843.75992868791536</v>
      </c>
      <c r="F431" s="66">
        <f t="shared" si="6"/>
        <v>-843.75992868791536</v>
      </c>
    </row>
    <row r="432" spans="2:6" ht="14.25" x14ac:dyDescent="0.2">
      <c r="B432" s="70">
        <f>IF('Mortgage Calculation'!A472="","",MONTH('Mortgage Calculation'!C472))</f>
        <v>2</v>
      </c>
      <c r="C432" s="71">
        <f>IF(B432="","",YEAR('Mortgage Calculation'!C472))</f>
        <v>2056</v>
      </c>
      <c r="D432" s="72">
        <f>IF(B432="","",SUMIFS('Monthly Rental Income'!$G:$G,'Monthly Rental Income'!$K:$K,'Total Cash Flow'!$C432,'Monthly Rental Income'!$J:$J,'Total Cash Flow'!$B432))</f>
        <v>0</v>
      </c>
      <c r="E432" s="73">
        <f>IF(B432="","",SUMIFS('Mortgage Calculation'!$F:$F,'Mortgage Calculation'!$J:$J,'Total Cash Flow'!$B432,'Mortgage Calculation'!$K:$K,'Total Cash Flow'!C432))</f>
        <v>-843.75992868791536</v>
      </c>
      <c r="F432" s="66">
        <f t="shared" si="6"/>
        <v>-843.75992868791536</v>
      </c>
    </row>
    <row r="433" spans="2:6" ht="14.25" x14ac:dyDescent="0.2">
      <c r="B433" s="70">
        <f>IF('Mortgage Calculation'!A473="","",MONTH('Mortgage Calculation'!C473))</f>
        <v>3</v>
      </c>
      <c r="C433" s="71">
        <f>IF(B433="","",YEAR('Mortgage Calculation'!C473))</f>
        <v>2056</v>
      </c>
      <c r="D433" s="72">
        <f>IF(B433="","",SUMIFS('Monthly Rental Income'!$G:$G,'Monthly Rental Income'!$K:$K,'Total Cash Flow'!$C433,'Monthly Rental Income'!$J:$J,'Total Cash Flow'!$B433))</f>
        <v>0</v>
      </c>
      <c r="E433" s="73">
        <f>IF(B433="","",SUMIFS('Mortgage Calculation'!$F:$F,'Mortgage Calculation'!$J:$J,'Total Cash Flow'!$B433,'Mortgage Calculation'!$K:$K,'Total Cash Flow'!C433))</f>
        <v>-843.75992868791536</v>
      </c>
      <c r="F433" s="66">
        <f t="shared" si="6"/>
        <v>-843.75992868791536</v>
      </c>
    </row>
    <row r="434" spans="2:6" ht="14.25" x14ac:dyDescent="0.2">
      <c r="B434" s="70">
        <f>IF('Mortgage Calculation'!A474="","",MONTH('Mortgage Calculation'!C474))</f>
        <v>4</v>
      </c>
      <c r="C434" s="71">
        <f>IF(B434="","",YEAR('Mortgage Calculation'!C474))</f>
        <v>2056</v>
      </c>
      <c r="D434" s="72">
        <f>IF(B434="","",SUMIFS('Monthly Rental Income'!$G:$G,'Monthly Rental Income'!$K:$K,'Total Cash Flow'!$C434,'Monthly Rental Income'!$J:$J,'Total Cash Flow'!$B434))</f>
        <v>0</v>
      </c>
      <c r="E434" s="73">
        <f>IF(B434="","",SUMIFS('Mortgage Calculation'!$F:$F,'Mortgage Calculation'!$J:$J,'Total Cash Flow'!$B434,'Mortgage Calculation'!$K:$K,'Total Cash Flow'!C434))</f>
        <v>-843.75992868791536</v>
      </c>
      <c r="F434" s="66">
        <f t="shared" si="6"/>
        <v>-843.75992868791536</v>
      </c>
    </row>
    <row r="435" spans="2:6" ht="14.25" x14ac:dyDescent="0.2">
      <c r="B435" s="70">
        <f>IF('Mortgage Calculation'!A475="","",MONTH('Mortgage Calculation'!C475))</f>
        <v>5</v>
      </c>
      <c r="C435" s="71">
        <f>IF(B435="","",YEAR('Mortgage Calculation'!C475))</f>
        <v>2056</v>
      </c>
      <c r="D435" s="72">
        <f>IF(B435="","",SUMIFS('Monthly Rental Income'!$G:$G,'Monthly Rental Income'!$K:$K,'Total Cash Flow'!$C435,'Monthly Rental Income'!$J:$J,'Total Cash Flow'!$B435))</f>
        <v>0</v>
      </c>
      <c r="E435" s="73">
        <f>IF(B435="","",SUMIFS('Mortgage Calculation'!$F:$F,'Mortgage Calculation'!$J:$J,'Total Cash Flow'!$B435,'Mortgage Calculation'!$K:$K,'Total Cash Flow'!C435))</f>
        <v>-843.75992868791536</v>
      </c>
      <c r="F435" s="66">
        <f t="shared" si="6"/>
        <v>-843.75992868791536</v>
      </c>
    </row>
    <row r="436" spans="2:6" ht="14.25" x14ac:dyDescent="0.2">
      <c r="B436" s="70">
        <f>IF('Mortgage Calculation'!A476="","",MONTH('Mortgage Calculation'!C476))</f>
        <v>6</v>
      </c>
      <c r="C436" s="71">
        <f>IF(B436="","",YEAR('Mortgage Calculation'!C476))</f>
        <v>2056</v>
      </c>
      <c r="D436" s="72">
        <f>IF(B436="","",SUMIFS('Monthly Rental Income'!$G:$G,'Monthly Rental Income'!$K:$K,'Total Cash Flow'!$C436,'Monthly Rental Income'!$J:$J,'Total Cash Flow'!$B436))</f>
        <v>0</v>
      </c>
      <c r="E436" s="73">
        <f>IF(B436="","",SUMIFS('Mortgage Calculation'!$F:$F,'Mortgage Calculation'!$J:$J,'Total Cash Flow'!$B436,'Mortgage Calculation'!$K:$K,'Total Cash Flow'!C436))</f>
        <v>-843.75992868791536</v>
      </c>
      <c r="F436" s="66">
        <f t="shared" si="6"/>
        <v>-843.75992868791536</v>
      </c>
    </row>
    <row r="437" spans="2:6" ht="14.25" x14ac:dyDescent="0.2">
      <c r="B437" s="70">
        <f>IF('Mortgage Calculation'!A477="","",MONTH('Mortgage Calculation'!C477))</f>
        <v>7</v>
      </c>
      <c r="C437" s="71">
        <f>IF(B437="","",YEAR('Mortgage Calculation'!C477))</f>
        <v>2056</v>
      </c>
      <c r="D437" s="72">
        <f>IF(B437="","",SUMIFS('Monthly Rental Income'!$G:$G,'Monthly Rental Income'!$K:$K,'Total Cash Flow'!$C437,'Monthly Rental Income'!$J:$J,'Total Cash Flow'!$B437))</f>
        <v>0</v>
      </c>
      <c r="E437" s="73">
        <f>IF(B437="","",SUMIFS('Mortgage Calculation'!$F:$F,'Mortgage Calculation'!$J:$J,'Total Cash Flow'!$B437,'Mortgage Calculation'!$K:$K,'Total Cash Flow'!C437))</f>
        <v>-843.75992868791536</v>
      </c>
      <c r="F437" s="66">
        <f t="shared" si="6"/>
        <v>-843.75992868791536</v>
      </c>
    </row>
    <row r="438" spans="2:6" ht="14.25" x14ac:dyDescent="0.2">
      <c r="B438" s="70">
        <f>IF('Mortgage Calculation'!A478="","",MONTH('Mortgage Calculation'!C478))</f>
        <v>8</v>
      </c>
      <c r="C438" s="71">
        <f>IF(B438="","",YEAR('Mortgage Calculation'!C478))</f>
        <v>2056</v>
      </c>
      <c r="D438" s="72">
        <f>IF(B438="","",SUMIFS('Monthly Rental Income'!$G:$G,'Monthly Rental Income'!$K:$K,'Total Cash Flow'!$C438,'Monthly Rental Income'!$J:$J,'Total Cash Flow'!$B438))</f>
        <v>0</v>
      </c>
      <c r="E438" s="73">
        <f>IF(B438="","",SUMIFS('Mortgage Calculation'!$F:$F,'Mortgage Calculation'!$J:$J,'Total Cash Flow'!$B438,'Mortgage Calculation'!$K:$K,'Total Cash Flow'!C438))</f>
        <v>-843.75992868791536</v>
      </c>
      <c r="F438" s="66">
        <f t="shared" si="6"/>
        <v>-843.75992868791536</v>
      </c>
    </row>
    <row r="439" spans="2:6" ht="14.25" x14ac:dyDescent="0.2">
      <c r="B439" s="70">
        <f>IF('Mortgage Calculation'!A479="","",MONTH('Mortgage Calculation'!C479))</f>
        <v>9</v>
      </c>
      <c r="C439" s="71">
        <f>IF(B439="","",YEAR('Mortgage Calculation'!C479))</f>
        <v>2056</v>
      </c>
      <c r="D439" s="72">
        <f>IF(B439="","",SUMIFS('Monthly Rental Income'!$G:$G,'Monthly Rental Income'!$K:$K,'Total Cash Flow'!$C439,'Monthly Rental Income'!$J:$J,'Total Cash Flow'!$B439))</f>
        <v>0</v>
      </c>
      <c r="E439" s="73">
        <f>IF(B439="","",SUMIFS('Mortgage Calculation'!$F:$F,'Mortgage Calculation'!$J:$J,'Total Cash Flow'!$B439,'Mortgage Calculation'!$K:$K,'Total Cash Flow'!C439))</f>
        <v>-843.75992868791536</v>
      </c>
      <c r="F439" s="66">
        <f t="shared" si="6"/>
        <v>-843.75992868791536</v>
      </c>
    </row>
    <row r="440" spans="2:6" ht="14.25" x14ac:dyDescent="0.2">
      <c r="B440" s="70">
        <f>IF('Mortgage Calculation'!A480="","",MONTH('Mortgage Calculation'!C480))</f>
        <v>10</v>
      </c>
      <c r="C440" s="71">
        <f>IF(B440="","",YEAR('Mortgage Calculation'!C480))</f>
        <v>2056</v>
      </c>
      <c r="D440" s="72">
        <f>IF(B440="","",SUMIFS('Monthly Rental Income'!$G:$G,'Monthly Rental Income'!$K:$K,'Total Cash Flow'!$C440,'Monthly Rental Income'!$J:$J,'Total Cash Flow'!$B440))</f>
        <v>0</v>
      </c>
      <c r="E440" s="73">
        <f>IF(B440="","",SUMIFS('Mortgage Calculation'!$F:$F,'Mortgage Calculation'!$J:$J,'Total Cash Flow'!$B440,'Mortgage Calculation'!$K:$K,'Total Cash Flow'!C440))</f>
        <v>-843.75992868791536</v>
      </c>
      <c r="F440" s="66">
        <f t="shared" si="6"/>
        <v>-843.75992868791536</v>
      </c>
    </row>
    <row r="441" spans="2:6" ht="14.25" x14ac:dyDescent="0.2">
      <c r="B441" s="70">
        <f>IF('Mortgage Calculation'!A481="","",MONTH('Mortgage Calculation'!C481))</f>
        <v>11</v>
      </c>
      <c r="C441" s="71">
        <f>IF(B441="","",YEAR('Mortgage Calculation'!C481))</f>
        <v>2056</v>
      </c>
      <c r="D441" s="72">
        <f>IF(B441="","",SUMIFS('Monthly Rental Income'!$G:$G,'Monthly Rental Income'!$K:$K,'Total Cash Flow'!$C441,'Monthly Rental Income'!$J:$J,'Total Cash Flow'!$B441))</f>
        <v>0</v>
      </c>
      <c r="E441" s="73">
        <f>IF(B441="","",SUMIFS('Mortgage Calculation'!$F:$F,'Mortgage Calculation'!$J:$J,'Total Cash Flow'!$B441,'Mortgage Calculation'!$K:$K,'Total Cash Flow'!C441))</f>
        <v>-843.75992868791536</v>
      </c>
      <c r="F441" s="66">
        <f t="shared" si="6"/>
        <v>-843.75992868791536</v>
      </c>
    </row>
    <row r="442" spans="2:6" ht="14.25" x14ac:dyDescent="0.2">
      <c r="B442" s="70">
        <f>IF('Mortgage Calculation'!A482="","",MONTH('Mortgage Calculation'!C482))</f>
        <v>12</v>
      </c>
      <c r="C442" s="71">
        <f>IF(B442="","",YEAR('Mortgage Calculation'!C482))</f>
        <v>2056</v>
      </c>
      <c r="D442" s="72">
        <f>IF(B442="","",SUMIFS('Monthly Rental Income'!$G:$G,'Monthly Rental Income'!$K:$K,'Total Cash Flow'!$C442,'Monthly Rental Income'!$J:$J,'Total Cash Flow'!$B442))</f>
        <v>0</v>
      </c>
      <c r="E442" s="73">
        <f>IF(B442="","",SUMIFS('Mortgage Calculation'!$F:$F,'Mortgage Calculation'!$J:$J,'Total Cash Flow'!$B442,'Mortgage Calculation'!$K:$K,'Total Cash Flow'!C442))</f>
        <v>-843.75992868791536</v>
      </c>
      <c r="F442" s="66">
        <f t="shared" si="6"/>
        <v>-843.75992868791536</v>
      </c>
    </row>
    <row r="443" spans="2:6" ht="14.25" x14ac:dyDescent="0.2">
      <c r="B443" s="70">
        <f>IF('Mortgage Calculation'!A483="","",MONTH('Mortgage Calculation'!C483))</f>
        <v>1</v>
      </c>
      <c r="C443" s="71">
        <f>IF(B443="","",YEAR('Mortgage Calculation'!C483))</f>
        <v>2057</v>
      </c>
      <c r="D443" s="72">
        <f>IF(B443="","",SUMIFS('Monthly Rental Income'!$G:$G,'Monthly Rental Income'!$K:$K,'Total Cash Flow'!$C443,'Monthly Rental Income'!$J:$J,'Total Cash Flow'!$B443))</f>
        <v>0</v>
      </c>
      <c r="E443" s="73">
        <f>IF(B443="","",SUMIFS('Mortgage Calculation'!$F:$F,'Mortgage Calculation'!$J:$J,'Total Cash Flow'!$B443,'Mortgage Calculation'!$K:$K,'Total Cash Flow'!C443))</f>
        <v>-843.75992868791536</v>
      </c>
      <c r="F443" s="66">
        <f t="shared" si="6"/>
        <v>-843.75992868791536</v>
      </c>
    </row>
    <row r="444" spans="2:6" ht="14.25" x14ac:dyDescent="0.2">
      <c r="B444" s="70">
        <f>IF('Mortgage Calculation'!A484="","",MONTH('Mortgage Calculation'!C484))</f>
        <v>2</v>
      </c>
      <c r="C444" s="71">
        <f>IF(B444="","",YEAR('Mortgage Calculation'!C484))</f>
        <v>2057</v>
      </c>
      <c r="D444" s="72">
        <f>IF(B444="","",SUMIFS('Monthly Rental Income'!$G:$G,'Monthly Rental Income'!$K:$K,'Total Cash Flow'!$C444,'Monthly Rental Income'!$J:$J,'Total Cash Flow'!$B444))</f>
        <v>0</v>
      </c>
      <c r="E444" s="73">
        <f>IF(B444="","",SUMIFS('Mortgage Calculation'!$F:$F,'Mortgage Calculation'!$J:$J,'Total Cash Flow'!$B444,'Mortgage Calculation'!$K:$K,'Total Cash Flow'!C444))</f>
        <v>-843.75992868791536</v>
      </c>
      <c r="F444" s="66">
        <f t="shared" si="6"/>
        <v>-843.75992868791536</v>
      </c>
    </row>
    <row r="445" spans="2:6" ht="14.25" x14ac:dyDescent="0.2">
      <c r="B445" s="70">
        <f>IF('Mortgage Calculation'!A485="","",MONTH('Mortgage Calculation'!C485))</f>
        <v>3</v>
      </c>
      <c r="C445" s="71">
        <f>IF(B445="","",YEAR('Mortgage Calculation'!C485))</f>
        <v>2057</v>
      </c>
      <c r="D445" s="72">
        <f>IF(B445="","",SUMIFS('Monthly Rental Income'!$G:$G,'Monthly Rental Income'!$K:$K,'Total Cash Flow'!$C445,'Monthly Rental Income'!$J:$J,'Total Cash Flow'!$B445))</f>
        <v>0</v>
      </c>
      <c r="E445" s="73">
        <f>IF(B445="","",SUMIFS('Mortgage Calculation'!$F:$F,'Mortgage Calculation'!$J:$J,'Total Cash Flow'!$B445,'Mortgage Calculation'!$K:$K,'Total Cash Flow'!C445))</f>
        <v>-843.75992868791536</v>
      </c>
      <c r="F445" s="66">
        <f t="shared" si="6"/>
        <v>-843.75992868791536</v>
      </c>
    </row>
    <row r="446" spans="2:6" ht="14.25" x14ac:dyDescent="0.2">
      <c r="B446" s="70">
        <f>IF('Mortgage Calculation'!A486="","",MONTH('Mortgage Calculation'!C486))</f>
        <v>4</v>
      </c>
      <c r="C446" s="71">
        <f>IF(B446="","",YEAR('Mortgage Calculation'!C486))</f>
        <v>2057</v>
      </c>
      <c r="D446" s="72">
        <f>IF(B446="","",SUMIFS('Monthly Rental Income'!$G:$G,'Monthly Rental Income'!$K:$K,'Total Cash Flow'!$C446,'Monthly Rental Income'!$J:$J,'Total Cash Flow'!$B446))</f>
        <v>0</v>
      </c>
      <c r="E446" s="73">
        <f>IF(B446="","",SUMIFS('Mortgage Calculation'!$F:$F,'Mortgage Calculation'!$J:$J,'Total Cash Flow'!$B446,'Mortgage Calculation'!$K:$K,'Total Cash Flow'!C446))</f>
        <v>-843.75992868791536</v>
      </c>
      <c r="F446" s="66">
        <f t="shared" si="6"/>
        <v>-843.75992868791536</v>
      </c>
    </row>
    <row r="447" spans="2:6" ht="14.25" x14ac:dyDescent="0.2">
      <c r="B447" s="70">
        <f>IF('Mortgage Calculation'!A487="","",MONTH('Mortgage Calculation'!C487))</f>
        <v>5</v>
      </c>
      <c r="C447" s="71">
        <f>IF(B447="","",YEAR('Mortgage Calculation'!C487))</f>
        <v>2057</v>
      </c>
      <c r="D447" s="72">
        <f>IF(B447="","",SUMIFS('Monthly Rental Income'!$G:$G,'Monthly Rental Income'!$K:$K,'Total Cash Flow'!$C447,'Monthly Rental Income'!$J:$J,'Total Cash Flow'!$B447))</f>
        <v>0</v>
      </c>
      <c r="E447" s="73">
        <f>IF(B447="","",SUMIFS('Mortgage Calculation'!$F:$F,'Mortgage Calculation'!$J:$J,'Total Cash Flow'!$B447,'Mortgage Calculation'!$K:$K,'Total Cash Flow'!C447))</f>
        <v>-843.75992868791536</v>
      </c>
      <c r="F447" s="66">
        <f t="shared" si="6"/>
        <v>-843.75992868791536</v>
      </c>
    </row>
    <row r="448" spans="2:6" ht="14.25" x14ac:dyDescent="0.2">
      <c r="B448" s="70">
        <f>IF('Mortgage Calculation'!A488="","",MONTH('Mortgage Calculation'!C488))</f>
        <v>6</v>
      </c>
      <c r="C448" s="71">
        <f>IF(B448="","",YEAR('Mortgage Calculation'!C488))</f>
        <v>2057</v>
      </c>
      <c r="D448" s="72">
        <f>IF(B448="","",SUMIFS('Monthly Rental Income'!$G:$G,'Monthly Rental Income'!$K:$K,'Total Cash Flow'!$C448,'Monthly Rental Income'!$J:$J,'Total Cash Flow'!$B448))</f>
        <v>0</v>
      </c>
      <c r="E448" s="73">
        <f>IF(B448="","",SUMIFS('Mortgage Calculation'!$F:$F,'Mortgage Calculation'!$J:$J,'Total Cash Flow'!$B448,'Mortgage Calculation'!$K:$K,'Total Cash Flow'!C448))</f>
        <v>-843.75992868791536</v>
      </c>
      <c r="F448" s="66">
        <f t="shared" si="6"/>
        <v>-843.75992868791536</v>
      </c>
    </row>
    <row r="449" spans="2:6" ht="14.25" x14ac:dyDescent="0.2">
      <c r="B449" s="70">
        <f>IF('Mortgage Calculation'!A489="","",MONTH('Mortgage Calculation'!C489))</f>
        <v>7</v>
      </c>
      <c r="C449" s="71">
        <f>IF(B449="","",YEAR('Mortgage Calculation'!C489))</f>
        <v>2057</v>
      </c>
      <c r="D449" s="72">
        <f>IF(B449="","",SUMIFS('Monthly Rental Income'!$G:$G,'Monthly Rental Income'!$K:$K,'Total Cash Flow'!$C449,'Monthly Rental Income'!$J:$J,'Total Cash Flow'!$B449))</f>
        <v>0</v>
      </c>
      <c r="E449" s="73">
        <f>IF(B449="","",SUMIFS('Mortgage Calculation'!$F:$F,'Mortgage Calculation'!$J:$J,'Total Cash Flow'!$B449,'Mortgage Calculation'!$K:$K,'Total Cash Flow'!C449))</f>
        <v>-843.75992868791536</v>
      </c>
      <c r="F449" s="66">
        <f t="shared" si="6"/>
        <v>-843.75992868791536</v>
      </c>
    </row>
    <row r="450" spans="2:6" ht="14.25" x14ac:dyDescent="0.2">
      <c r="B450" s="70">
        <f>IF('Mortgage Calculation'!A490="","",MONTH('Mortgage Calculation'!C490))</f>
        <v>8</v>
      </c>
      <c r="C450" s="71">
        <f>IF(B450="","",YEAR('Mortgage Calculation'!C490))</f>
        <v>2057</v>
      </c>
      <c r="D450" s="72">
        <f>IF(B450="","",SUMIFS('Monthly Rental Income'!$G:$G,'Monthly Rental Income'!$K:$K,'Total Cash Flow'!$C450,'Monthly Rental Income'!$J:$J,'Total Cash Flow'!$B450))</f>
        <v>0</v>
      </c>
      <c r="E450" s="73">
        <f>IF(B450="","",SUMIFS('Mortgage Calculation'!$F:$F,'Mortgage Calculation'!$J:$J,'Total Cash Flow'!$B450,'Mortgage Calculation'!$K:$K,'Total Cash Flow'!C450))</f>
        <v>-843.75992868791536</v>
      </c>
      <c r="F450" s="66">
        <f t="shared" si="6"/>
        <v>-843.75992868791536</v>
      </c>
    </row>
    <row r="451" spans="2:6" ht="14.25" x14ac:dyDescent="0.2">
      <c r="B451" s="70">
        <f>IF('Mortgage Calculation'!A491="","",MONTH('Mortgage Calculation'!C491))</f>
        <v>9</v>
      </c>
      <c r="C451" s="71">
        <f>IF(B451="","",YEAR('Mortgage Calculation'!C491))</f>
        <v>2057</v>
      </c>
      <c r="D451" s="72">
        <f>IF(B451="","",SUMIFS('Monthly Rental Income'!$G:$G,'Monthly Rental Income'!$K:$K,'Total Cash Flow'!$C451,'Monthly Rental Income'!$J:$J,'Total Cash Flow'!$B451))</f>
        <v>0</v>
      </c>
      <c r="E451" s="73">
        <f>IF(B451="","",SUMIFS('Mortgage Calculation'!$F:$F,'Mortgage Calculation'!$J:$J,'Total Cash Flow'!$B451,'Mortgage Calculation'!$K:$K,'Total Cash Flow'!C451))</f>
        <v>-843.75992868791536</v>
      </c>
      <c r="F451" s="66">
        <f t="shared" si="6"/>
        <v>-843.75992868791536</v>
      </c>
    </row>
    <row r="452" spans="2:6" ht="14.25" x14ac:dyDescent="0.2">
      <c r="B452" s="70">
        <f>IF('Mortgage Calculation'!A492="","",MONTH('Mortgage Calculation'!C492))</f>
        <v>10</v>
      </c>
      <c r="C452" s="71">
        <f>IF(B452="","",YEAR('Mortgage Calculation'!C492))</f>
        <v>2057</v>
      </c>
      <c r="D452" s="72">
        <f>IF(B452="","",SUMIFS('Monthly Rental Income'!$G:$G,'Monthly Rental Income'!$K:$K,'Total Cash Flow'!$C452,'Monthly Rental Income'!$J:$J,'Total Cash Flow'!$B452))</f>
        <v>0</v>
      </c>
      <c r="E452" s="73">
        <f>IF(B452="","",SUMIFS('Mortgage Calculation'!$F:$F,'Mortgage Calculation'!$J:$J,'Total Cash Flow'!$B452,'Mortgage Calculation'!$K:$K,'Total Cash Flow'!C452))</f>
        <v>-843.75992868791536</v>
      </c>
      <c r="F452" s="66">
        <f t="shared" si="6"/>
        <v>-843.75992868791536</v>
      </c>
    </row>
    <row r="453" spans="2:6" ht="14.25" x14ac:dyDescent="0.2">
      <c r="B453" s="70">
        <f>IF('Mortgage Calculation'!A493="","",MONTH('Mortgage Calculation'!C493))</f>
        <v>11</v>
      </c>
      <c r="C453" s="71">
        <f>IF(B453="","",YEAR('Mortgage Calculation'!C493))</f>
        <v>2057</v>
      </c>
      <c r="D453" s="72">
        <f>IF(B453="","",SUMIFS('Monthly Rental Income'!$G:$G,'Monthly Rental Income'!$K:$K,'Total Cash Flow'!$C453,'Monthly Rental Income'!$J:$J,'Total Cash Flow'!$B453))</f>
        <v>0</v>
      </c>
      <c r="E453" s="73">
        <f>IF(B453="","",SUMIFS('Mortgage Calculation'!$F:$F,'Mortgage Calculation'!$J:$J,'Total Cash Flow'!$B453,'Mortgage Calculation'!$K:$K,'Total Cash Flow'!C453))</f>
        <v>-843.75992868791536</v>
      </c>
      <c r="F453" s="66">
        <f t="shared" ref="F453:F516" si="7">IF(B453="","",SUM(D453:E453))</f>
        <v>-843.75992868791536</v>
      </c>
    </row>
    <row r="454" spans="2:6" ht="14.25" x14ac:dyDescent="0.2">
      <c r="B454" s="70">
        <f>IF('Mortgage Calculation'!A494="","",MONTH('Mortgage Calculation'!C494))</f>
        <v>12</v>
      </c>
      <c r="C454" s="71">
        <f>IF(B454="","",YEAR('Mortgage Calculation'!C494))</f>
        <v>2057</v>
      </c>
      <c r="D454" s="72">
        <f>IF(B454="","",SUMIFS('Monthly Rental Income'!$G:$G,'Monthly Rental Income'!$K:$K,'Total Cash Flow'!$C454,'Monthly Rental Income'!$J:$J,'Total Cash Flow'!$B454))</f>
        <v>0</v>
      </c>
      <c r="E454" s="73">
        <f>IF(B454="","",SUMIFS('Mortgage Calculation'!$F:$F,'Mortgage Calculation'!$J:$J,'Total Cash Flow'!$B454,'Mortgage Calculation'!$K:$K,'Total Cash Flow'!C454))</f>
        <v>-843.75992868791536</v>
      </c>
      <c r="F454" s="66">
        <f t="shared" si="7"/>
        <v>-843.75992868791536</v>
      </c>
    </row>
    <row r="455" spans="2:6" ht="14.25" x14ac:dyDescent="0.2">
      <c r="B455" s="70">
        <f>IF('Mortgage Calculation'!A495="","",MONTH('Mortgage Calculation'!C495))</f>
        <v>1</v>
      </c>
      <c r="C455" s="71">
        <f>IF(B455="","",YEAR('Mortgage Calculation'!C495))</f>
        <v>2058</v>
      </c>
      <c r="D455" s="72">
        <f>IF(B455="","",SUMIFS('Monthly Rental Income'!$G:$G,'Monthly Rental Income'!$K:$K,'Total Cash Flow'!$C455,'Monthly Rental Income'!$J:$J,'Total Cash Flow'!$B455))</f>
        <v>0</v>
      </c>
      <c r="E455" s="73">
        <f>IF(B455="","",SUMIFS('Mortgage Calculation'!$F:$F,'Mortgage Calculation'!$J:$J,'Total Cash Flow'!$B455,'Mortgage Calculation'!$K:$K,'Total Cash Flow'!C455))</f>
        <v>-843.75992868791536</v>
      </c>
      <c r="F455" s="66">
        <f t="shared" si="7"/>
        <v>-843.75992868791536</v>
      </c>
    </row>
    <row r="456" spans="2:6" ht="14.25" x14ac:dyDescent="0.2">
      <c r="B456" s="70">
        <f>IF('Mortgage Calculation'!A496="","",MONTH('Mortgage Calculation'!C496))</f>
        <v>2</v>
      </c>
      <c r="C456" s="71">
        <f>IF(B456="","",YEAR('Mortgage Calculation'!C496))</f>
        <v>2058</v>
      </c>
      <c r="D456" s="72">
        <f>IF(B456="","",SUMIFS('Monthly Rental Income'!$G:$G,'Monthly Rental Income'!$K:$K,'Total Cash Flow'!$C456,'Monthly Rental Income'!$J:$J,'Total Cash Flow'!$B456))</f>
        <v>0</v>
      </c>
      <c r="E456" s="73">
        <f>IF(B456="","",SUMIFS('Mortgage Calculation'!$F:$F,'Mortgage Calculation'!$J:$J,'Total Cash Flow'!$B456,'Mortgage Calculation'!$K:$K,'Total Cash Flow'!C456))</f>
        <v>-843.75992868791536</v>
      </c>
      <c r="F456" s="66">
        <f t="shared" si="7"/>
        <v>-843.75992868791536</v>
      </c>
    </row>
    <row r="457" spans="2:6" ht="14.25" x14ac:dyDescent="0.2">
      <c r="B457" s="70">
        <f>IF('Mortgage Calculation'!A497="","",MONTH('Mortgage Calculation'!C497))</f>
        <v>3</v>
      </c>
      <c r="C457" s="71">
        <f>IF(B457="","",YEAR('Mortgage Calculation'!C497))</f>
        <v>2058</v>
      </c>
      <c r="D457" s="72">
        <f>IF(B457="","",SUMIFS('Monthly Rental Income'!$G:$G,'Monthly Rental Income'!$K:$K,'Total Cash Flow'!$C457,'Monthly Rental Income'!$J:$J,'Total Cash Flow'!$B457))</f>
        <v>0</v>
      </c>
      <c r="E457" s="73">
        <f>IF(B457="","",SUMIFS('Mortgage Calculation'!$F:$F,'Mortgage Calculation'!$J:$J,'Total Cash Flow'!$B457,'Mortgage Calculation'!$K:$K,'Total Cash Flow'!C457))</f>
        <v>-843.75992868791536</v>
      </c>
      <c r="F457" s="66">
        <f t="shared" si="7"/>
        <v>-843.75992868791536</v>
      </c>
    </row>
    <row r="458" spans="2:6" ht="14.25" x14ac:dyDescent="0.2">
      <c r="B458" s="70">
        <f>IF('Mortgage Calculation'!A498="","",MONTH('Mortgage Calculation'!C498))</f>
        <v>4</v>
      </c>
      <c r="C458" s="71">
        <f>IF(B458="","",YEAR('Mortgage Calculation'!C498))</f>
        <v>2058</v>
      </c>
      <c r="D458" s="72">
        <f>IF(B458="","",SUMIFS('Monthly Rental Income'!$G:$G,'Monthly Rental Income'!$K:$K,'Total Cash Flow'!$C458,'Monthly Rental Income'!$J:$J,'Total Cash Flow'!$B458))</f>
        <v>0</v>
      </c>
      <c r="E458" s="73">
        <f>IF(B458="","",SUMIFS('Mortgage Calculation'!$F:$F,'Mortgage Calculation'!$J:$J,'Total Cash Flow'!$B458,'Mortgage Calculation'!$K:$K,'Total Cash Flow'!C458))</f>
        <v>-843.75992868791536</v>
      </c>
      <c r="F458" s="66">
        <f t="shared" si="7"/>
        <v>-843.75992868791536</v>
      </c>
    </row>
    <row r="459" spans="2:6" ht="14.25" x14ac:dyDescent="0.2">
      <c r="B459" s="70">
        <f>IF('Mortgage Calculation'!A499="","",MONTH('Mortgage Calculation'!C499))</f>
        <v>5</v>
      </c>
      <c r="C459" s="71">
        <f>IF(B459="","",YEAR('Mortgage Calculation'!C499))</f>
        <v>2058</v>
      </c>
      <c r="D459" s="72">
        <f>IF(B459="","",SUMIFS('Monthly Rental Income'!$G:$G,'Monthly Rental Income'!$K:$K,'Total Cash Flow'!$C459,'Monthly Rental Income'!$J:$J,'Total Cash Flow'!$B459))</f>
        <v>0</v>
      </c>
      <c r="E459" s="73">
        <f>IF(B459="","",SUMIFS('Mortgage Calculation'!$F:$F,'Mortgage Calculation'!$J:$J,'Total Cash Flow'!$B459,'Mortgage Calculation'!$K:$K,'Total Cash Flow'!C459))</f>
        <v>-843.75992868791536</v>
      </c>
      <c r="F459" s="66">
        <f t="shared" si="7"/>
        <v>-843.75992868791536</v>
      </c>
    </row>
    <row r="460" spans="2:6" ht="14.25" x14ac:dyDescent="0.2">
      <c r="B460" s="70">
        <f>IF('Mortgage Calculation'!A500="","",MONTH('Mortgage Calculation'!C500))</f>
        <v>6</v>
      </c>
      <c r="C460" s="71">
        <f>IF(B460="","",YEAR('Mortgage Calculation'!C500))</f>
        <v>2058</v>
      </c>
      <c r="D460" s="72">
        <f>IF(B460="","",SUMIFS('Monthly Rental Income'!$G:$G,'Monthly Rental Income'!$K:$K,'Total Cash Flow'!$C460,'Monthly Rental Income'!$J:$J,'Total Cash Flow'!$B460))</f>
        <v>0</v>
      </c>
      <c r="E460" s="73">
        <f>IF(B460="","",SUMIFS('Mortgage Calculation'!$F:$F,'Mortgage Calculation'!$J:$J,'Total Cash Flow'!$B460,'Mortgage Calculation'!$K:$K,'Total Cash Flow'!C460))</f>
        <v>-843.75992868791536</v>
      </c>
      <c r="F460" s="66">
        <f t="shared" si="7"/>
        <v>-843.75992868791536</v>
      </c>
    </row>
    <row r="461" spans="2:6" ht="14.25" x14ac:dyDescent="0.2">
      <c r="B461" s="70">
        <f>IF('Mortgage Calculation'!A501="","",MONTH('Mortgage Calculation'!C501))</f>
        <v>7</v>
      </c>
      <c r="C461" s="71">
        <f>IF(B461="","",YEAR('Mortgage Calculation'!C501))</f>
        <v>2058</v>
      </c>
      <c r="D461" s="72">
        <f>IF(B461="","",SUMIFS('Monthly Rental Income'!$G:$G,'Monthly Rental Income'!$K:$K,'Total Cash Flow'!$C461,'Monthly Rental Income'!$J:$J,'Total Cash Flow'!$B461))</f>
        <v>0</v>
      </c>
      <c r="E461" s="73">
        <f>IF(B461="","",SUMIFS('Mortgage Calculation'!$F:$F,'Mortgage Calculation'!$J:$J,'Total Cash Flow'!$B461,'Mortgage Calculation'!$K:$K,'Total Cash Flow'!C461))</f>
        <v>-843.75992868791536</v>
      </c>
      <c r="F461" s="66">
        <f t="shared" si="7"/>
        <v>-843.75992868791536</v>
      </c>
    </row>
    <row r="462" spans="2:6" ht="14.25" x14ac:dyDescent="0.2">
      <c r="B462" s="70">
        <f>IF('Mortgage Calculation'!A502="","",MONTH('Mortgage Calculation'!C502))</f>
        <v>8</v>
      </c>
      <c r="C462" s="71">
        <f>IF(B462="","",YEAR('Mortgage Calculation'!C502))</f>
        <v>2058</v>
      </c>
      <c r="D462" s="72">
        <f>IF(B462="","",SUMIFS('Monthly Rental Income'!$G:$G,'Monthly Rental Income'!$K:$K,'Total Cash Flow'!$C462,'Monthly Rental Income'!$J:$J,'Total Cash Flow'!$B462))</f>
        <v>0</v>
      </c>
      <c r="E462" s="73">
        <f>IF(B462="","",SUMIFS('Mortgage Calculation'!$F:$F,'Mortgage Calculation'!$J:$J,'Total Cash Flow'!$B462,'Mortgage Calculation'!$K:$K,'Total Cash Flow'!C462))</f>
        <v>-843.75992868791536</v>
      </c>
      <c r="F462" s="66">
        <f t="shared" si="7"/>
        <v>-843.75992868791536</v>
      </c>
    </row>
    <row r="463" spans="2:6" ht="14.25" x14ac:dyDescent="0.2">
      <c r="B463" s="70">
        <f>IF('Mortgage Calculation'!A503="","",MONTH('Mortgage Calculation'!C503))</f>
        <v>9</v>
      </c>
      <c r="C463" s="71">
        <f>IF(B463="","",YEAR('Mortgage Calculation'!C503))</f>
        <v>2058</v>
      </c>
      <c r="D463" s="72">
        <f>IF(B463="","",SUMIFS('Monthly Rental Income'!$G:$G,'Monthly Rental Income'!$K:$K,'Total Cash Flow'!$C463,'Monthly Rental Income'!$J:$J,'Total Cash Flow'!$B463))</f>
        <v>0</v>
      </c>
      <c r="E463" s="73">
        <f>IF(B463="","",SUMIFS('Mortgage Calculation'!$F:$F,'Mortgage Calculation'!$J:$J,'Total Cash Flow'!$B463,'Mortgage Calculation'!$K:$K,'Total Cash Flow'!C463))</f>
        <v>-843.75992868791536</v>
      </c>
      <c r="F463" s="66">
        <f t="shared" si="7"/>
        <v>-843.75992868791536</v>
      </c>
    </row>
    <row r="464" spans="2:6" ht="14.25" x14ac:dyDescent="0.2">
      <c r="B464" s="70">
        <f>IF('Mortgage Calculation'!A504="","",MONTH('Mortgage Calculation'!C504))</f>
        <v>10</v>
      </c>
      <c r="C464" s="71">
        <f>IF(B464="","",YEAR('Mortgage Calculation'!C504))</f>
        <v>2058</v>
      </c>
      <c r="D464" s="72">
        <f>IF(B464="","",SUMIFS('Monthly Rental Income'!$G:$G,'Monthly Rental Income'!$K:$K,'Total Cash Flow'!$C464,'Monthly Rental Income'!$J:$J,'Total Cash Flow'!$B464))</f>
        <v>0</v>
      </c>
      <c r="E464" s="73">
        <f>IF(B464="","",SUMIFS('Mortgage Calculation'!$F:$F,'Mortgage Calculation'!$J:$J,'Total Cash Flow'!$B464,'Mortgage Calculation'!$K:$K,'Total Cash Flow'!C464))</f>
        <v>-843.75992868791536</v>
      </c>
      <c r="F464" s="66">
        <f t="shared" si="7"/>
        <v>-843.75992868791536</v>
      </c>
    </row>
    <row r="465" spans="2:6" ht="14.25" x14ac:dyDescent="0.2">
      <c r="B465" s="70">
        <f>IF('Mortgage Calculation'!A505="","",MONTH('Mortgage Calculation'!C505))</f>
        <v>11</v>
      </c>
      <c r="C465" s="71">
        <f>IF(B465="","",YEAR('Mortgage Calculation'!C505))</f>
        <v>2058</v>
      </c>
      <c r="D465" s="72">
        <f>IF(B465="","",SUMIFS('Monthly Rental Income'!$G:$G,'Monthly Rental Income'!$K:$K,'Total Cash Flow'!$C465,'Monthly Rental Income'!$J:$J,'Total Cash Flow'!$B465))</f>
        <v>0</v>
      </c>
      <c r="E465" s="73">
        <f>IF(B465="","",SUMIFS('Mortgage Calculation'!$F:$F,'Mortgage Calculation'!$J:$J,'Total Cash Flow'!$B465,'Mortgage Calculation'!$K:$K,'Total Cash Flow'!C465))</f>
        <v>-843.75992868791536</v>
      </c>
      <c r="F465" s="66">
        <f t="shared" si="7"/>
        <v>-843.75992868791536</v>
      </c>
    </row>
    <row r="466" spans="2:6" ht="14.25" x14ac:dyDescent="0.2">
      <c r="B466" s="70">
        <f>IF('Mortgage Calculation'!A506="","",MONTH('Mortgage Calculation'!C506))</f>
        <v>12</v>
      </c>
      <c r="C466" s="71">
        <f>IF(B466="","",YEAR('Mortgage Calculation'!C506))</f>
        <v>2058</v>
      </c>
      <c r="D466" s="72">
        <f>IF(B466="","",SUMIFS('Monthly Rental Income'!$G:$G,'Monthly Rental Income'!$K:$K,'Total Cash Flow'!$C466,'Monthly Rental Income'!$J:$J,'Total Cash Flow'!$B466))</f>
        <v>0</v>
      </c>
      <c r="E466" s="73">
        <f>IF(B466="","",SUMIFS('Mortgage Calculation'!$F:$F,'Mortgage Calculation'!$J:$J,'Total Cash Flow'!$B466,'Mortgage Calculation'!$K:$K,'Total Cash Flow'!C466))</f>
        <v>-843.75992868791536</v>
      </c>
      <c r="F466" s="66">
        <f t="shared" si="7"/>
        <v>-843.75992868791536</v>
      </c>
    </row>
    <row r="467" spans="2:6" ht="14.25" x14ac:dyDescent="0.2">
      <c r="B467" s="70">
        <f>IF('Mortgage Calculation'!A507="","",MONTH('Mortgage Calculation'!C507))</f>
        <v>1</v>
      </c>
      <c r="C467" s="71">
        <f>IF(B467="","",YEAR('Mortgage Calculation'!C507))</f>
        <v>2059</v>
      </c>
      <c r="D467" s="72">
        <f>IF(B467="","",SUMIFS('Monthly Rental Income'!$G:$G,'Monthly Rental Income'!$K:$K,'Total Cash Flow'!$C467,'Monthly Rental Income'!$J:$J,'Total Cash Flow'!$B467))</f>
        <v>0</v>
      </c>
      <c r="E467" s="73">
        <f>IF(B467="","",SUMIFS('Mortgage Calculation'!$F:$F,'Mortgage Calculation'!$J:$J,'Total Cash Flow'!$B467,'Mortgage Calculation'!$K:$K,'Total Cash Flow'!C467))</f>
        <v>-843.75992868791536</v>
      </c>
      <c r="F467" s="66">
        <f t="shared" si="7"/>
        <v>-843.75992868791536</v>
      </c>
    </row>
    <row r="468" spans="2:6" ht="14.25" x14ac:dyDescent="0.2">
      <c r="B468" s="70">
        <f>IF('Mortgage Calculation'!A508="","",MONTH('Mortgage Calculation'!C508))</f>
        <v>2</v>
      </c>
      <c r="C468" s="71">
        <f>IF(B468="","",YEAR('Mortgage Calculation'!C508))</f>
        <v>2059</v>
      </c>
      <c r="D468" s="72">
        <f>IF(B468="","",SUMIFS('Monthly Rental Income'!$G:$G,'Monthly Rental Income'!$K:$K,'Total Cash Flow'!$C468,'Monthly Rental Income'!$J:$J,'Total Cash Flow'!$B468))</f>
        <v>0</v>
      </c>
      <c r="E468" s="73">
        <f>IF(B468="","",SUMIFS('Mortgage Calculation'!$F:$F,'Mortgage Calculation'!$J:$J,'Total Cash Flow'!$B468,'Mortgage Calculation'!$K:$K,'Total Cash Flow'!C468))</f>
        <v>-843.75992868791536</v>
      </c>
      <c r="F468" s="66">
        <f t="shared" si="7"/>
        <v>-843.75992868791536</v>
      </c>
    </row>
    <row r="469" spans="2:6" ht="14.25" x14ac:dyDescent="0.2">
      <c r="B469" s="70">
        <f>IF('Mortgage Calculation'!A509="","",MONTH('Mortgage Calculation'!C509))</f>
        <v>3</v>
      </c>
      <c r="C469" s="71">
        <f>IF(B469="","",YEAR('Mortgage Calculation'!C509))</f>
        <v>2059</v>
      </c>
      <c r="D469" s="72">
        <f>IF(B469="","",SUMIFS('Monthly Rental Income'!$G:$G,'Monthly Rental Income'!$K:$K,'Total Cash Flow'!$C469,'Monthly Rental Income'!$J:$J,'Total Cash Flow'!$B469))</f>
        <v>0</v>
      </c>
      <c r="E469" s="73">
        <f>IF(B469="","",SUMIFS('Mortgage Calculation'!$F:$F,'Mortgage Calculation'!$J:$J,'Total Cash Flow'!$B469,'Mortgage Calculation'!$K:$K,'Total Cash Flow'!C469))</f>
        <v>-843.75992868791536</v>
      </c>
      <c r="F469" s="66">
        <f t="shared" si="7"/>
        <v>-843.75992868791536</v>
      </c>
    </row>
    <row r="470" spans="2:6" ht="14.25" x14ac:dyDescent="0.2">
      <c r="B470" s="70">
        <f>IF('Mortgage Calculation'!A510="","",MONTH('Mortgage Calculation'!C510))</f>
        <v>4</v>
      </c>
      <c r="C470" s="71">
        <f>IF(B470="","",YEAR('Mortgage Calculation'!C510))</f>
        <v>2059</v>
      </c>
      <c r="D470" s="72">
        <f>IF(B470="","",SUMIFS('Monthly Rental Income'!$G:$G,'Monthly Rental Income'!$K:$K,'Total Cash Flow'!$C470,'Monthly Rental Income'!$J:$J,'Total Cash Flow'!$B470))</f>
        <v>0</v>
      </c>
      <c r="E470" s="73">
        <f>IF(B470="","",SUMIFS('Mortgage Calculation'!$F:$F,'Mortgage Calculation'!$J:$J,'Total Cash Flow'!$B470,'Mortgage Calculation'!$K:$K,'Total Cash Flow'!C470))</f>
        <v>-843.75992868791536</v>
      </c>
      <c r="F470" s="66">
        <f t="shared" si="7"/>
        <v>-843.75992868791536</v>
      </c>
    </row>
    <row r="471" spans="2:6" ht="14.25" x14ac:dyDescent="0.2">
      <c r="B471" s="70">
        <f>IF('Mortgage Calculation'!A511="","",MONTH('Mortgage Calculation'!C511))</f>
        <v>5</v>
      </c>
      <c r="C471" s="71">
        <f>IF(B471="","",YEAR('Mortgage Calculation'!C511))</f>
        <v>2059</v>
      </c>
      <c r="D471" s="72">
        <f>IF(B471="","",SUMIFS('Monthly Rental Income'!$G:$G,'Monthly Rental Income'!$K:$K,'Total Cash Flow'!$C471,'Monthly Rental Income'!$J:$J,'Total Cash Flow'!$B471))</f>
        <v>0</v>
      </c>
      <c r="E471" s="73">
        <f>IF(B471="","",SUMIFS('Mortgage Calculation'!$F:$F,'Mortgage Calculation'!$J:$J,'Total Cash Flow'!$B471,'Mortgage Calculation'!$K:$K,'Total Cash Flow'!C471))</f>
        <v>-843.75992868791536</v>
      </c>
      <c r="F471" s="66">
        <f t="shared" si="7"/>
        <v>-843.75992868791536</v>
      </c>
    </row>
    <row r="472" spans="2:6" ht="14.25" x14ac:dyDescent="0.2">
      <c r="B472" s="70">
        <f>IF('Mortgage Calculation'!A512="","",MONTH('Mortgage Calculation'!C512))</f>
        <v>6</v>
      </c>
      <c r="C472" s="71">
        <f>IF(B472="","",YEAR('Mortgage Calculation'!C512))</f>
        <v>2059</v>
      </c>
      <c r="D472" s="72">
        <f>IF(B472="","",SUMIFS('Monthly Rental Income'!$G:$G,'Monthly Rental Income'!$K:$K,'Total Cash Flow'!$C472,'Monthly Rental Income'!$J:$J,'Total Cash Flow'!$B472))</f>
        <v>0</v>
      </c>
      <c r="E472" s="73">
        <f>IF(B472="","",SUMIFS('Mortgage Calculation'!$F:$F,'Mortgage Calculation'!$J:$J,'Total Cash Flow'!$B472,'Mortgage Calculation'!$K:$K,'Total Cash Flow'!C472))</f>
        <v>-843.75992868791536</v>
      </c>
      <c r="F472" s="66">
        <f t="shared" si="7"/>
        <v>-843.75992868791536</v>
      </c>
    </row>
    <row r="473" spans="2:6" ht="14.25" x14ac:dyDescent="0.2">
      <c r="B473" s="70">
        <f>IF('Mortgage Calculation'!A513="","",MONTH('Mortgage Calculation'!C513))</f>
        <v>7</v>
      </c>
      <c r="C473" s="71">
        <f>IF(B473="","",YEAR('Mortgage Calculation'!C513))</f>
        <v>2059</v>
      </c>
      <c r="D473" s="72">
        <f>IF(B473="","",SUMIFS('Monthly Rental Income'!$G:$G,'Monthly Rental Income'!$K:$K,'Total Cash Flow'!$C473,'Monthly Rental Income'!$J:$J,'Total Cash Flow'!$B473))</f>
        <v>0</v>
      </c>
      <c r="E473" s="73">
        <f>IF(B473="","",SUMIFS('Mortgage Calculation'!$F:$F,'Mortgage Calculation'!$J:$J,'Total Cash Flow'!$B473,'Mortgage Calculation'!$K:$K,'Total Cash Flow'!C473))</f>
        <v>-843.75992868791536</v>
      </c>
      <c r="F473" s="66">
        <f t="shared" si="7"/>
        <v>-843.75992868791536</v>
      </c>
    </row>
    <row r="474" spans="2:6" ht="14.25" x14ac:dyDescent="0.2">
      <c r="B474" s="70">
        <f>IF('Mortgage Calculation'!A514="","",MONTH('Mortgage Calculation'!C514))</f>
        <v>8</v>
      </c>
      <c r="C474" s="71">
        <f>IF(B474="","",YEAR('Mortgage Calculation'!C514))</f>
        <v>2059</v>
      </c>
      <c r="D474" s="72">
        <f>IF(B474="","",SUMIFS('Monthly Rental Income'!$G:$G,'Monthly Rental Income'!$K:$K,'Total Cash Flow'!$C474,'Monthly Rental Income'!$J:$J,'Total Cash Flow'!$B474))</f>
        <v>0</v>
      </c>
      <c r="E474" s="73">
        <f>IF(B474="","",SUMIFS('Mortgage Calculation'!$F:$F,'Mortgage Calculation'!$J:$J,'Total Cash Flow'!$B474,'Mortgage Calculation'!$K:$K,'Total Cash Flow'!C474))</f>
        <v>-843.75992868791536</v>
      </c>
      <c r="F474" s="66">
        <f t="shared" si="7"/>
        <v>-843.75992868791536</v>
      </c>
    </row>
    <row r="475" spans="2:6" ht="14.25" x14ac:dyDescent="0.2">
      <c r="B475" s="70">
        <f>IF('Mortgage Calculation'!A515="","",MONTH('Mortgage Calculation'!C515))</f>
        <v>9</v>
      </c>
      <c r="C475" s="71">
        <f>IF(B475="","",YEAR('Mortgage Calculation'!C515))</f>
        <v>2059</v>
      </c>
      <c r="D475" s="72">
        <f>IF(B475="","",SUMIFS('Monthly Rental Income'!$G:$G,'Monthly Rental Income'!$K:$K,'Total Cash Flow'!$C475,'Monthly Rental Income'!$J:$J,'Total Cash Flow'!$B475))</f>
        <v>0</v>
      </c>
      <c r="E475" s="73">
        <f>IF(B475="","",SUMIFS('Mortgage Calculation'!$F:$F,'Mortgage Calculation'!$J:$J,'Total Cash Flow'!$B475,'Mortgage Calculation'!$K:$K,'Total Cash Flow'!C475))</f>
        <v>-843.75992868791536</v>
      </c>
      <c r="F475" s="66">
        <f t="shared" si="7"/>
        <v>-843.75992868791536</v>
      </c>
    </row>
    <row r="476" spans="2:6" ht="14.25" x14ac:dyDescent="0.2">
      <c r="B476" s="70">
        <f>IF('Mortgage Calculation'!A516="","",MONTH('Mortgage Calculation'!C516))</f>
        <v>10</v>
      </c>
      <c r="C476" s="71">
        <f>IF(B476="","",YEAR('Mortgage Calculation'!C516))</f>
        <v>2059</v>
      </c>
      <c r="D476" s="72">
        <f>IF(B476="","",SUMIFS('Monthly Rental Income'!$G:$G,'Monthly Rental Income'!$K:$K,'Total Cash Flow'!$C476,'Monthly Rental Income'!$J:$J,'Total Cash Flow'!$B476))</f>
        <v>0</v>
      </c>
      <c r="E476" s="73">
        <f>IF(B476="","",SUMIFS('Mortgage Calculation'!$F:$F,'Mortgage Calculation'!$J:$J,'Total Cash Flow'!$B476,'Mortgage Calculation'!$K:$K,'Total Cash Flow'!C476))</f>
        <v>-843.75992868791536</v>
      </c>
      <c r="F476" s="66">
        <f t="shared" si="7"/>
        <v>-843.75992868791536</v>
      </c>
    </row>
    <row r="477" spans="2:6" ht="14.25" x14ac:dyDescent="0.2">
      <c r="B477" s="70">
        <f>IF('Mortgage Calculation'!A517="","",MONTH('Mortgage Calculation'!C517))</f>
        <v>11</v>
      </c>
      <c r="C477" s="71">
        <f>IF(B477="","",YEAR('Mortgage Calculation'!C517))</f>
        <v>2059</v>
      </c>
      <c r="D477" s="72">
        <f>IF(B477="","",SUMIFS('Monthly Rental Income'!$G:$G,'Monthly Rental Income'!$K:$K,'Total Cash Flow'!$C477,'Monthly Rental Income'!$J:$J,'Total Cash Flow'!$B477))</f>
        <v>0</v>
      </c>
      <c r="E477" s="73">
        <f>IF(B477="","",SUMIFS('Mortgage Calculation'!$F:$F,'Mortgage Calculation'!$J:$J,'Total Cash Flow'!$B477,'Mortgage Calculation'!$K:$K,'Total Cash Flow'!C477))</f>
        <v>-843.75992868791536</v>
      </c>
      <c r="F477" s="66">
        <f t="shared" si="7"/>
        <v>-843.75992868791536</v>
      </c>
    </row>
    <row r="478" spans="2:6" ht="14.25" x14ac:dyDescent="0.2">
      <c r="B478" s="70">
        <f>IF('Mortgage Calculation'!A518="","",MONTH('Mortgage Calculation'!C518))</f>
        <v>12</v>
      </c>
      <c r="C478" s="71">
        <f>IF(B478="","",YEAR('Mortgage Calculation'!C518))</f>
        <v>2059</v>
      </c>
      <c r="D478" s="72">
        <f>IF(B478="","",SUMIFS('Monthly Rental Income'!$G:$G,'Monthly Rental Income'!$K:$K,'Total Cash Flow'!$C478,'Monthly Rental Income'!$J:$J,'Total Cash Flow'!$B478))</f>
        <v>0</v>
      </c>
      <c r="E478" s="73">
        <f>IF(B478="","",SUMIFS('Mortgage Calculation'!$F:$F,'Mortgage Calculation'!$J:$J,'Total Cash Flow'!$B478,'Mortgage Calculation'!$K:$K,'Total Cash Flow'!C478))</f>
        <v>-843.75992868791536</v>
      </c>
      <c r="F478" s="66">
        <f t="shared" si="7"/>
        <v>-843.75992868791536</v>
      </c>
    </row>
    <row r="479" spans="2:6" ht="14.25" x14ac:dyDescent="0.2">
      <c r="B479" s="70">
        <f>IF('Mortgage Calculation'!A519="","",MONTH('Mortgage Calculation'!C519))</f>
        <v>1</v>
      </c>
      <c r="C479" s="71">
        <f>IF(B479="","",YEAR('Mortgage Calculation'!C519))</f>
        <v>2060</v>
      </c>
      <c r="D479" s="72">
        <f>IF(B479="","",SUMIFS('Monthly Rental Income'!$G:$G,'Monthly Rental Income'!$K:$K,'Total Cash Flow'!$C479,'Monthly Rental Income'!$J:$J,'Total Cash Flow'!$B479))</f>
        <v>0</v>
      </c>
      <c r="E479" s="73">
        <f>IF(B479="","",SUMIFS('Mortgage Calculation'!$F:$F,'Mortgage Calculation'!$J:$J,'Total Cash Flow'!$B479,'Mortgage Calculation'!$K:$K,'Total Cash Flow'!C479))</f>
        <v>-843.75992868791536</v>
      </c>
      <c r="F479" s="66">
        <f t="shared" si="7"/>
        <v>-843.75992868791536</v>
      </c>
    </row>
    <row r="480" spans="2:6" ht="14.25" x14ac:dyDescent="0.2">
      <c r="B480" s="70">
        <f>IF('Mortgage Calculation'!A520="","",MONTH('Mortgage Calculation'!C520))</f>
        <v>2</v>
      </c>
      <c r="C480" s="71">
        <f>IF(B480="","",YEAR('Mortgage Calculation'!C520))</f>
        <v>2060</v>
      </c>
      <c r="D480" s="72">
        <f>IF(B480="","",SUMIFS('Monthly Rental Income'!$G:$G,'Monthly Rental Income'!$K:$K,'Total Cash Flow'!$C480,'Monthly Rental Income'!$J:$J,'Total Cash Flow'!$B480))</f>
        <v>0</v>
      </c>
      <c r="E480" s="73">
        <f>IF(B480="","",SUMIFS('Mortgage Calculation'!$F:$F,'Mortgage Calculation'!$J:$J,'Total Cash Flow'!$B480,'Mortgage Calculation'!$K:$K,'Total Cash Flow'!C480))</f>
        <v>-843.75992868791536</v>
      </c>
      <c r="F480" s="66">
        <f t="shared" si="7"/>
        <v>-843.75992868791536</v>
      </c>
    </row>
    <row r="481" spans="2:6" ht="14.25" x14ac:dyDescent="0.2">
      <c r="B481" s="70">
        <f>IF('Mortgage Calculation'!A521="","",MONTH('Mortgage Calculation'!C521))</f>
        <v>3</v>
      </c>
      <c r="C481" s="71">
        <f>IF(B481="","",YEAR('Mortgage Calculation'!C521))</f>
        <v>2060</v>
      </c>
      <c r="D481" s="72">
        <f>IF(B481="","",SUMIFS('Monthly Rental Income'!$G:$G,'Monthly Rental Income'!$K:$K,'Total Cash Flow'!$C481,'Monthly Rental Income'!$J:$J,'Total Cash Flow'!$B481))</f>
        <v>0</v>
      </c>
      <c r="E481" s="73">
        <f>IF(B481="","",SUMIFS('Mortgage Calculation'!$F:$F,'Mortgage Calculation'!$J:$J,'Total Cash Flow'!$B481,'Mortgage Calculation'!$K:$K,'Total Cash Flow'!C481))</f>
        <v>-843.75992868791536</v>
      </c>
      <c r="F481" s="66">
        <f t="shared" si="7"/>
        <v>-843.75992868791536</v>
      </c>
    </row>
    <row r="482" spans="2:6" ht="14.25" x14ac:dyDescent="0.2">
      <c r="B482" s="70">
        <f>IF('Mortgage Calculation'!A522="","",MONTH('Mortgage Calculation'!C522))</f>
        <v>4</v>
      </c>
      <c r="C482" s="71">
        <f>IF(B482="","",YEAR('Mortgage Calculation'!C522))</f>
        <v>2060</v>
      </c>
      <c r="D482" s="72">
        <f>IF(B482="","",SUMIFS('Monthly Rental Income'!$G:$G,'Monthly Rental Income'!$K:$K,'Total Cash Flow'!$C482,'Monthly Rental Income'!$J:$J,'Total Cash Flow'!$B482))</f>
        <v>0</v>
      </c>
      <c r="E482" s="73">
        <f>IF(B482="","",SUMIFS('Mortgage Calculation'!$F:$F,'Mortgage Calculation'!$J:$J,'Total Cash Flow'!$B482,'Mortgage Calculation'!$K:$K,'Total Cash Flow'!C482))</f>
        <v>-843.75992868791536</v>
      </c>
      <c r="F482" s="66">
        <f t="shared" si="7"/>
        <v>-843.75992868791536</v>
      </c>
    </row>
    <row r="483" spans="2:6" ht="14.25" x14ac:dyDescent="0.2">
      <c r="B483" s="70">
        <f>IF('Mortgage Calculation'!A523="","",MONTH('Mortgage Calculation'!C523))</f>
        <v>5</v>
      </c>
      <c r="C483" s="71">
        <f>IF(B483="","",YEAR('Mortgage Calculation'!C523))</f>
        <v>2060</v>
      </c>
      <c r="D483" s="72">
        <f>IF(B483="","",SUMIFS('Monthly Rental Income'!$G:$G,'Monthly Rental Income'!$K:$K,'Total Cash Flow'!$C483,'Monthly Rental Income'!$J:$J,'Total Cash Flow'!$B483))</f>
        <v>0</v>
      </c>
      <c r="E483" s="73">
        <f>IF(B483="","",SUMIFS('Mortgage Calculation'!$F:$F,'Mortgage Calculation'!$J:$J,'Total Cash Flow'!$B483,'Mortgage Calculation'!$K:$K,'Total Cash Flow'!C483))</f>
        <v>-843.75992868791536</v>
      </c>
      <c r="F483" s="66">
        <f t="shared" si="7"/>
        <v>-843.75992868791536</v>
      </c>
    </row>
    <row r="484" spans="2:6" ht="14.25" x14ac:dyDescent="0.2">
      <c r="B484" s="70">
        <f>IF('Mortgage Calculation'!A524="","",MONTH('Mortgage Calculation'!C524))</f>
        <v>6</v>
      </c>
      <c r="C484" s="71">
        <f>IF(B484="","",YEAR('Mortgage Calculation'!C524))</f>
        <v>2060</v>
      </c>
      <c r="D484" s="72">
        <f>IF(B484="","",SUMIFS('Monthly Rental Income'!$G:$G,'Monthly Rental Income'!$K:$K,'Total Cash Flow'!$C484,'Monthly Rental Income'!$J:$J,'Total Cash Flow'!$B484))</f>
        <v>0</v>
      </c>
      <c r="E484" s="73">
        <f>IF(B484="","",SUMIFS('Mortgage Calculation'!$F:$F,'Mortgage Calculation'!$J:$J,'Total Cash Flow'!$B484,'Mortgage Calculation'!$K:$K,'Total Cash Flow'!C484))</f>
        <v>-843.75992868791536</v>
      </c>
      <c r="F484" s="66">
        <f t="shared" si="7"/>
        <v>-843.75992868791536</v>
      </c>
    </row>
    <row r="485" spans="2:6" ht="14.25" x14ac:dyDescent="0.2">
      <c r="B485" s="70" t="str">
        <f>IF('Mortgage Calculation'!A525="","",MONTH('Mortgage Calculation'!C525))</f>
        <v/>
      </c>
      <c r="C485" s="71" t="str">
        <f>IF(B485="","",YEAR('Mortgage Calculation'!C525))</f>
        <v/>
      </c>
      <c r="D485" s="72" t="str">
        <f>IF(B485="","",SUMIFS('Monthly Rental Income'!$G:$G,'Monthly Rental Income'!$K:$K,'Total Cash Flow'!$C485,'Monthly Rental Income'!$J:$J,'Total Cash Flow'!$B485))</f>
        <v/>
      </c>
      <c r="E485" s="73" t="str">
        <f>IF(B485="","",SUMIFS('Mortgage Calculation'!$F:$F,'Mortgage Calculation'!$J:$J,'Total Cash Flow'!$B485,'Mortgage Calculation'!$K:$K,'Total Cash Flow'!C485))</f>
        <v/>
      </c>
      <c r="F485" s="66" t="str">
        <f t="shared" si="7"/>
        <v/>
      </c>
    </row>
    <row r="486" spans="2:6" ht="14.25" x14ac:dyDescent="0.2">
      <c r="B486" s="70" t="str">
        <f>IF('Mortgage Calculation'!A526="","",MONTH('Mortgage Calculation'!C526))</f>
        <v/>
      </c>
      <c r="C486" s="71" t="str">
        <f>IF(B486="","",YEAR('Mortgage Calculation'!C526))</f>
        <v/>
      </c>
      <c r="D486" s="72" t="str">
        <f>IF(B486="","",SUMIFS('Monthly Rental Income'!$G:$G,'Monthly Rental Income'!$K:$K,'Total Cash Flow'!$C486,'Monthly Rental Income'!$J:$J,'Total Cash Flow'!$B486))</f>
        <v/>
      </c>
      <c r="E486" s="73" t="str">
        <f>IF(B486="","",SUMIFS('Mortgage Calculation'!$F:$F,'Mortgage Calculation'!$J:$J,'Total Cash Flow'!$B486,'Mortgage Calculation'!$K:$K,'Total Cash Flow'!C486))</f>
        <v/>
      </c>
      <c r="F486" s="66" t="str">
        <f t="shared" si="7"/>
        <v/>
      </c>
    </row>
    <row r="487" spans="2:6" ht="14.25" x14ac:dyDescent="0.2">
      <c r="B487" s="70" t="str">
        <f>IF('Mortgage Calculation'!A527="","",MONTH('Mortgage Calculation'!C527))</f>
        <v/>
      </c>
      <c r="C487" s="71" t="str">
        <f>IF(B487="","",YEAR('Mortgage Calculation'!C527))</f>
        <v/>
      </c>
      <c r="D487" s="72" t="str">
        <f>IF(B487="","",SUMIFS('Monthly Rental Income'!$G:$G,'Monthly Rental Income'!$K:$K,'Total Cash Flow'!$C487,'Monthly Rental Income'!$J:$J,'Total Cash Flow'!$B487))</f>
        <v/>
      </c>
      <c r="E487" s="73" t="str">
        <f>IF(B487="","",SUMIFS('Mortgage Calculation'!$F:$F,'Mortgage Calculation'!$J:$J,'Total Cash Flow'!$B487,'Mortgage Calculation'!$K:$K,'Total Cash Flow'!C487))</f>
        <v/>
      </c>
      <c r="F487" s="66" t="str">
        <f t="shared" si="7"/>
        <v/>
      </c>
    </row>
    <row r="488" spans="2:6" ht="14.25" x14ac:dyDescent="0.2">
      <c r="B488" s="70" t="str">
        <f>IF('Mortgage Calculation'!A528="","",MONTH('Mortgage Calculation'!C528))</f>
        <v/>
      </c>
      <c r="C488" s="71" t="str">
        <f>IF(B488="","",YEAR('Mortgage Calculation'!C528))</f>
        <v/>
      </c>
      <c r="D488" s="72" t="str">
        <f>IF(B488="","",SUMIFS('Monthly Rental Income'!$G:$G,'Monthly Rental Income'!$K:$K,'Total Cash Flow'!$C488,'Monthly Rental Income'!$J:$J,'Total Cash Flow'!$B488))</f>
        <v/>
      </c>
      <c r="E488" s="73" t="str">
        <f>IF(B488="","",SUMIFS('Mortgage Calculation'!$F:$F,'Mortgage Calculation'!$J:$J,'Total Cash Flow'!$B488,'Mortgage Calculation'!$K:$K,'Total Cash Flow'!C488))</f>
        <v/>
      </c>
      <c r="F488" s="66" t="str">
        <f t="shared" si="7"/>
        <v/>
      </c>
    </row>
    <row r="489" spans="2:6" ht="14.25" x14ac:dyDescent="0.2">
      <c r="B489" s="70" t="str">
        <f>IF('Mortgage Calculation'!A529="","",MONTH('Mortgage Calculation'!C529))</f>
        <v/>
      </c>
      <c r="C489" s="71" t="str">
        <f>IF(B489="","",YEAR('Mortgage Calculation'!C529))</f>
        <v/>
      </c>
      <c r="D489" s="72" t="str">
        <f>IF(B489="","",SUMIFS('Monthly Rental Income'!$G:$G,'Monthly Rental Income'!$K:$K,'Total Cash Flow'!$C489,'Monthly Rental Income'!$J:$J,'Total Cash Flow'!$B489))</f>
        <v/>
      </c>
      <c r="E489" s="73" t="str">
        <f>IF(B489="","",SUMIFS('Mortgage Calculation'!$F:$F,'Mortgage Calculation'!$J:$J,'Total Cash Flow'!$B489,'Mortgage Calculation'!$K:$K,'Total Cash Flow'!C489))</f>
        <v/>
      </c>
      <c r="F489" s="66" t="str">
        <f t="shared" si="7"/>
        <v/>
      </c>
    </row>
    <row r="490" spans="2:6" ht="14.25" x14ac:dyDescent="0.2">
      <c r="B490" s="70" t="str">
        <f>IF('Mortgage Calculation'!A530="","",MONTH('Mortgage Calculation'!C530))</f>
        <v/>
      </c>
      <c r="C490" s="71" t="str">
        <f>IF(B490="","",YEAR('Mortgage Calculation'!C530))</f>
        <v/>
      </c>
      <c r="D490" s="72" t="str">
        <f>IF(B490="","",SUMIFS('Monthly Rental Income'!$G:$G,'Monthly Rental Income'!$K:$K,'Total Cash Flow'!$C490,'Monthly Rental Income'!$J:$J,'Total Cash Flow'!$B490))</f>
        <v/>
      </c>
      <c r="E490" s="73" t="str">
        <f>IF(B490="","",SUMIFS('Mortgage Calculation'!$F:$F,'Mortgage Calculation'!$J:$J,'Total Cash Flow'!$B490,'Mortgage Calculation'!$K:$K,'Total Cash Flow'!C490))</f>
        <v/>
      </c>
      <c r="F490" s="66" t="str">
        <f t="shared" si="7"/>
        <v/>
      </c>
    </row>
    <row r="491" spans="2:6" ht="14.25" x14ac:dyDescent="0.2">
      <c r="B491" s="70" t="str">
        <f>IF('Mortgage Calculation'!A531="","",MONTH('Mortgage Calculation'!C531))</f>
        <v/>
      </c>
      <c r="C491" s="71" t="str">
        <f>IF(B491="","",YEAR('Mortgage Calculation'!C531))</f>
        <v/>
      </c>
      <c r="D491" s="72" t="str">
        <f>IF(B491="","",SUMIFS('Monthly Rental Income'!$G:$G,'Monthly Rental Income'!$K:$K,'Total Cash Flow'!$C491,'Monthly Rental Income'!$J:$J,'Total Cash Flow'!$B491))</f>
        <v/>
      </c>
      <c r="E491" s="73" t="str">
        <f>IF(B491="","",SUMIFS('Mortgage Calculation'!$F:$F,'Mortgage Calculation'!$J:$J,'Total Cash Flow'!$B491,'Mortgage Calculation'!$K:$K,'Total Cash Flow'!C491))</f>
        <v/>
      </c>
      <c r="F491" s="66" t="str">
        <f t="shared" si="7"/>
        <v/>
      </c>
    </row>
    <row r="492" spans="2:6" ht="14.25" x14ac:dyDescent="0.2">
      <c r="B492" s="70" t="str">
        <f>IF('Mortgage Calculation'!A532="","",MONTH('Mortgage Calculation'!C532))</f>
        <v/>
      </c>
      <c r="C492" s="71" t="str">
        <f>IF(B492="","",YEAR('Mortgage Calculation'!C532))</f>
        <v/>
      </c>
      <c r="D492" s="72" t="str">
        <f>IF(B492="","",SUMIFS('Monthly Rental Income'!$G:$G,'Monthly Rental Income'!$K:$K,'Total Cash Flow'!$C492,'Monthly Rental Income'!$J:$J,'Total Cash Flow'!$B492))</f>
        <v/>
      </c>
      <c r="E492" s="73" t="str">
        <f>IF(B492="","",SUMIFS('Mortgage Calculation'!$F:$F,'Mortgage Calculation'!$J:$J,'Total Cash Flow'!$B492,'Mortgage Calculation'!$K:$K,'Total Cash Flow'!C492))</f>
        <v/>
      </c>
      <c r="F492" s="66" t="str">
        <f t="shared" si="7"/>
        <v/>
      </c>
    </row>
    <row r="493" spans="2:6" ht="14.25" x14ac:dyDescent="0.2">
      <c r="B493" s="70" t="str">
        <f>IF('Mortgage Calculation'!A533="","",MONTH('Mortgage Calculation'!C533))</f>
        <v/>
      </c>
      <c r="C493" s="71" t="str">
        <f>IF(B493="","",YEAR('Mortgage Calculation'!C533))</f>
        <v/>
      </c>
      <c r="D493" s="72" t="str">
        <f>IF(B493="","",SUMIFS('Monthly Rental Income'!$G:$G,'Monthly Rental Income'!$K:$K,'Total Cash Flow'!$C493,'Monthly Rental Income'!$J:$J,'Total Cash Flow'!$B493))</f>
        <v/>
      </c>
      <c r="E493" s="73" t="str">
        <f>IF(B493="","",SUMIFS('Mortgage Calculation'!$F:$F,'Mortgage Calculation'!$J:$J,'Total Cash Flow'!$B493,'Mortgage Calculation'!$K:$K,'Total Cash Flow'!C493))</f>
        <v/>
      </c>
      <c r="F493" s="66" t="str">
        <f t="shared" si="7"/>
        <v/>
      </c>
    </row>
    <row r="494" spans="2:6" ht="14.25" x14ac:dyDescent="0.2">
      <c r="B494" s="70" t="str">
        <f>IF('Mortgage Calculation'!A534="","",MONTH('Mortgage Calculation'!C534))</f>
        <v/>
      </c>
      <c r="C494" s="71" t="str">
        <f>IF(B494="","",YEAR('Mortgage Calculation'!C534))</f>
        <v/>
      </c>
      <c r="D494" s="72" t="str">
        <f>IF(B494="","",SUMIFS('Monthly Rental Income'!$G:$G,'Monthly Rental Income'!$K:$K,'Total Cash Flow'!$C494,'Monthly Rental Income'!$J:$J,'Total Cash Flow'!$B494))</f>
        <v/>
      </c>
      <c r="E494" s="73" t="str">
        <f>IF(B494="","",SUMIFS('Mortgage Calculation'!$F:$F,'Mortgage Calculation'!$J:$J,'Total Cash Flow'!$B494,'Mortgage Calculation'!$K:$K,'Total Cash Flow'!C494))</f>
        <v/>
      </c>
      <c r="F494" s="66" t="str">
        <f t="shared" si="7"/>
        <v/>
      </c>
    </row>
    <row r="495" spans="2:6" ht="14.25" x14ac:dyDescent="0.2">
      <c r="B495" s="70" t="str">
        <f>IF('Mortgage Calculation'!A535="","",MONTH('Mortgage Calculation'!C535))</f>
        <v/>
      </c>
      <c r="C495" s="71" t="str">
        <f>IF(B495="","",YEAR('Mortgage Calculation'!C535))</f>
        <v/>
      </c>
      <c r="D495" s="72" t="str">
        <f>IF(B495="","",SUMIFS('Monthly Rental Income'!$G:$G,'Monthly Rental Income'!$K:$K,'Total Cash Flow'!$C495,'Monthly Rental Income'!$J:$J,'Total Cash Flow'!$B495))</f>
        <v/>
      </c>
      <c r="E495" s="73" t="str">
        <f>IF(B495="","",SUMIFS('Mortgage Calculation'!$F:$F,'Mortgage Calculation'!$J:$J,'Total Cash Flow'!$B495,'Mortgage Calculation'!$K:$K,'Total Cash Flow'!C495))</f>
        <v/>
      </c>
      <c r="F495" s="66" t="str">
        <f t="shared" si="7"/>
        <v/>
      </c>
    </row>
    <row r="496" spans="2:6" ht="14.25" x14ac:dyDescent="0.2">
      <c r="B496" s="70" t="str">
        <f>IF('Mortgage Calculation'!A536="","",MONTH('Mortgage Calculation'!C536))</f>
        <v/>
      </c>
      <c r="C496" s="71" t="str">
        <f>IF(B496="","",YEAR('Mortgage Calculation'!C536))</f>
        <v/>
      </c>
      <c r="D496" s="72" t="str">
        <f>IF(B496="","",SUMIFS('Monthly Rental Income'!$G:$G,'Monthly Rental Income'!$K:$K,'Total Cash Flow'!$C496,'Monthly Rental Income'!$J:$J,'Total Cash Flow'!$B496))</f>
        <v/>
      </c>
      <c r="E496" s="73" t="str">
        <f>IF(B496="","",SUMIFS('Mortgage Calculation'!$F:$F,'Mortgage Calculation'!$J:$J,'Total Cash Flow'!$B496,'Mortgage Calculation'!$K:$K,'Total Cash Flow'!C496))</f>
        <v/>
      </c>
      <c r="F496" s="66" t="str">
        <f t="shared" si="7"/>
        <v/>
      </c>
    </row>
    <row r="497" spans="2:6" ht="14.25" x14ac:dyDescent="0.2">
      <c r="B497" s="70" t="str">
        <f>IF('Mortgage Calculation'!A537="","",MONTH('Mortgage Calculation'!C537))</f>
        <v/>
      </c>
      <c r="C497" s="71" t="str">
        <f>IF(B497="","",YEAR('Mortgage Calculation'!C537))</f>
        <v/>
      </c>
      <c r="D497" s="72" t="str">
        <f>IF(B497="","",SUMIFS('Monthly Rental Income'!$G:$G,'Monthly Rental Income'!$K:$K,'Total Cash Flow'!$C497,'Monthly Rental Income'!$J:$J,'Total Cash Flow'!$B497))</f>
        <v/>
      </c>
      <c r="E497" s="73" t="str">
        <f>IF(B497="","",SUMIFS('Mortgage Calculation'!$F:$F,'Mortgage Calculation'!$J:$J,'Total Cash Flow'!$B497,'Mortgage Calculation'!$K:$K,'Total Cash Flow'!C497))</f>
        <v/>
      </c>
      <c r="F497" s="66" t="str">
        <f t="shared" si="7"/>
        <v/>
      </c>
    </row>
    <row r="498" spans="2:6" ht="14.25" x14ac:dyDescent="0.2">
      <c r="B498" s="70" t="str">
        <f>IF('Mortgage Calculation'!A538="","",MONTH('Mortgage Calculation'!C538))</f>
        <v/>
      </c>
      <c r="C498" s="71" t="str">
        <f>IF(B498="","",YEAR('Mortgage Calculation'!C538))</f>
        <v/>
      </c>
      <c r="D498" s="72" t="str">
        <f>IF(B498="","",SUMIFS('Monthly Rental Income'!$G:$G,'Monthly Rental Income'!$K:$K,'Total Cash Flow'!$C498,'Monthly Rental Income'!$J:$J,'Total Cash Flow'!$B498))</f>
        <v/>
      </c>
      <c r="E498" s="73" t="str">
        <f>IF(B498="","",SUMIFS('Mortgage Calculation'!$F:$F,'Mortgage Calculation'!$J:$J,'Total Cash Flow'!$B498,'Mortgage Calculation'!$K:$K,'Total Cash Flow'!C498))</f>
        <v/>
      </c>
      <c r="F498" s="66" t="str">
        <f t="shared" si="7"/>
        <v/>
      </c>
    </row>
    <row r="499" spans="2:6" ht="14.25" x14ac:dyDescent="0.2">
      <c r="B499" s="70" t="str">
        <f>IF('Mortgage Calculation'!A539="","",MONTH('Mortgage Calculation'!C539))</f>
        <v/>
      </c>
      <c r="C499" s="71" t="str">
        <f>IF(B499="","",YEAR('Mortgage Calculation'!C539))</f>
        <v/>
      </c>
      <c r="D499" s="72" t="str">
        <f>IF(B499="","",SUMIFS('Monthly Rental Income'!$G:$G,'Monthly Rental Income'!$K:$K,'Total Cash Flow'!$C499,'Monthly Rental Income'!$J:$J,'Total Cash Flow'!$B499))</f>
        <v/>
      </c>
      <c r="E499" s="73" t="str">
        <f>IF(B499="","",SUMIFS('Mortgage Calculation'!$F:$F,'Mortgage Calculation'!$J:$J,'Total Cash Flow'!$B499,'Mortgage Calculation'!$K:$K,'Total Cash Flow'!C499))</f>
        <v/>
      </c>
      <c r="F499" s="66" t="str">
        <f t="shared" si="7"/>
        <v/>
      </c>
    </row>
    <row r="500" spans="2:6" ht="14.25" x14ac:dyDescent="0.2">
      <c r="B500" s="70" t="str">
        <f>IF('Mortgage Calculation'!A540="","",MONTH('Mortgage Calculation'!C540))</f>
        <v/>
      </c>
      <c r="C500" s="71" t="str">
        <f>IF(B500="","",YEAR('Mortgage Calculation'!C540))</f>
        <v/>
      </c>
      <c r="D500" s="72" t="str">
        <f>IF(B500="","",SUMIFS('Monthly Rental Income'!$G:$G,'Monthly Rental Income'!$K:$K,'Total Cash Flow'!$C500,'Monthly Rental Income'!$J:$J,'Total Cash Flow'!$B500))</f>
        <v/>
      </c>
      <c r="E500" s="73" t="str">
        <f>IF(B500="","",SUMIFS('Mortgage Calculation'!$F:$F,'Mortgage Calculation'!$J:$J,'Total Cash Flow'!$B500,'Mortgage Calculation'!$K:$K,'Total Cash Flow'!C500))</f>
        <v/>
      </c>
      <c r="F500" s="66" t="str">
        <f t="shared" si="7"/>
        <v/>
      </c>
    </row>
    <row r="501" spans="2:6" ht="14.25" x14ac:dyDescent="0.2">
      <c r="B501" s="70" t="str">
        <f>IF('Mortgage Calculation'!A541="","",MONTH('Mortgage Calculation'!C541))</f>
        <v/>
      </c>
      <c r="C501" s="71" t="str">
        <f>IF(B501="","",YEAR('Mortgage Calculation'!C541))</f>
        <v/>
      </c>
      <c r="D501" s="72" t="str">
        <f>IF(B501="","",SUMIFS('Monthly Rental Income'!$G:$G,'Monthly Rental Income'!$K:$K,'Total Cash Flow'!$C501,'Monthly Rental Income'!$J:$J,'Total Cash Flow'!$B501))</f>
        <v/>
      </c>
      <c r="E501" s="73" t="str">
        <f>IF(B501="","",SUMIFS('Mortgage Calculation'!$F:$F,'Mortgage Calculation'!$J:$J,'Total Cash Flow'!$B501,'Mortgage Calculation'!$K:$K,'Total Cash Flow'!C501))</f>
        <v/>
      </c>
      <c r="F501" s="66" t="str">
        <f t="shared" si="7"/>
        <v/>
      </c>
    </row>
    <row r="502" spans="2:6" ht="14.25" x14ac:dyDescent="0.2">
      <c r="B502" s="70" t="str">
        <f>IF('Mortgage Calculation'!A542="","",MONTH('Mortgage Calculation'!C542))</f>
        <v/>
      </c>
      <c r="C502" s="71" t="str">
        <f>IF(B502="","",YEAR('Mortgage Calculation'!C542))</f>
        <v/>
      </c>
      <c r="D502" s="72" t="str">
        <f>IF(B502="","",SUMIFS('Monthly Rental Income'!$G:$G,'Monthly Rental Income'!$K:$K,'Total Cash Flow'!$C502,'Monthly Rental Income'!$J:$J,'Total Cash Flow'!$B502))</f>
        <v/>
      </c>
      <c r="E502" s="73" t="str">
        <f>IF(B502="","",SUMIFS('Mortgage Calculation'!$F:$F,'Mortgage Calculation'!$J:$J,'Total Cash Flow'!$B502,'Mortgage Calculation'!$K:$K,'Total Cash Flow'!C502))</f>
        <v/>
      </c>
      <c r="F502" s="66" t="str">
        <f t="shared" si="7"/>
        <v/>
      </c>
    </row>
    <row r="503" spans="2:6" ht="14.25" x14ac:dyDescent="0.2">
      <c r="B503" s="70" t="str">
        <f>IF('Mortgage Calculation'!A543="","",MONTH('Mortgage Calculation'!C543))</f>
        <v/>
      </c>
      <c r="C503" s="71" t="str">
        <f>IF(B503="","",YEAR('Mortgage Calculation'!C543))</f>
        <v/>
      </c>
      <c r="D503" s="72" t="str">
        <f>IF(B503="","",SUMIFS('Monthly Rental Income'!$G:$G,'Monthly Rental Income'!$K:$K,'Total Cash Flow'!$C503,'Monthly Rental Income'!$J:$J,'Total Cash Flow'!$B503))</f>
        <v/>
      </c>
      <c r="E503" s="73" t="str">
        <f>IF(B503="","",SUMIFS('Mortgage Calculation'!$F:$F,'Mortgage Calculation'!$J:$J,'Total Cash Flow'!$B503,'Mortgage Calculation'!$K:$K,'Total Cash Flow'!C503))</f>
        <v/>
      </c>
      <c r="F503" s="66" t="str">
        <f t="shared" si="7"/>
        <v/>
      </c>
    </row>
    <row r="504" spans="2:6" ht="14.25" x14ac:dyDescent="0.2">
      <c r="B504" s="70" t="str">
        <f>IF('Mortgage Calculation'!A544="","",MONTH('Mortgage Calculation'!C544))</f>
        <v/>
      </c>
      <c r="C504" s="71" t="str">
        <f>IF(B504="","",YEAR('Mortgage Calculation'!C544))</f>
        <v/>
      </c>
      <c r="D504" s="72" t="str">
        <f>IF(B504="","",SUMIFS('Monthly Rental Income'!$G:$G,'Monthly Rental Income'!$K:$K,'Total Cash Flow'!$C504,'Monthly Rental Income'!$J:$J,'Total Cash Flow'!$B504))</f>
        <v/>
      </c>
      <c r="E504" s="73" t="str">
        <f>IF(B504="","",SUMIFS('Mortgage Calculation'!$F:$F,'Mortgage Calculation'!$J:$J,'Total Cash Flow'!$B504,'Mortgage Calculation'!$K:$K,'Total Cash Flow'!C504))</f>
        <v/>
      </c>
      <c r="F504" s="66" t="str">
        <f t="shared" si="7"/>
        <v/>
      </c>
    </row>
    <row r="505" spans="2:6" ht="14.25" x14ac:dyDescent="0.2">
      <c r="B505" s="70" t="str">
        <f>IF('Mortgage Calculation'!A545="","",MONTH('Mortgage Calculation'!C545))</f>
        <v/>
      </c>
      <c r="C505" s="71" t="str">
        <f>IF(B505="","",YEAR('Mortgage Calculation'!C545))</f>
        <v/>
      </c>
      <c r="D505" s="72" t="str">
        <f>IF(B505="","",SUMIFS('Monthly Rental Income'!$G:$G,'Monthly Rental Income'!$K:$K,'Total Cash Flow'!$C505,'Monthly Rental Income'!$J:$J,'Total Cash Flow'!$B505))</f>
        <v/>
      </c>
      <c r="E505" s="73" t="str">
        <f>IF(B505="","",SUMIFS('Mortgage Calculation'!$F:$F,'Mortgage Calculation'!$J:$J,'Total Cash Flow'!$B505,'Mortgage Calculation'!$K:$K,'Total Cash Flow'!C505))</f>
        <v/>
      </c>
      <c r="F505" s="66" t="str">
        <f t="shared" si="7"/>
        <v/>
      </c>
    </row>
    <row r="506" spans="2:6" ht="14.25" x14ac:dyDescent="0.2">
      <c r="B506" s="70" t="str">
        <f>IF('Mortgage Calculation'!A546="","",MONTH('Mortgage Calculation'!C546))</f>
        <v/>
      </c>
      <c r="C506" s="71" t="str">
        <f>IF(B506="","",YEAR('Mortgage Calculation'!C546))</f>
        <v/>
      </c>
      <c r="D506" s="72" t="str">
        <f>IF(B506="","",SUMIFS('Monthly Rental Income'!$G:$G,'Monthly Rental Income'!$K:$K,'Total Cash Flow'!$C506,'Monthly Rental Income'!$J:$J,'Total Cash Flow'!$B506))</f>
        <v/>
      </c>
      <c r="E506" s="73" t="str">
        <f>IF(B506="","",SUMIFS('Mortgage Calculation'!$F:$F,'Mortgage Calculation'!$J:$J,'Total Cash Flow'!$B506,'Mortgage Calculation'!$K:$K,'Total Cash Flow'!C506))</f>
        <v/>
      </c>
      <c r="F506" s="66" t="str">
        <f t="shared" si="7"/>
        <v/>
      </c>
    </row>
    <row r="507" spans="2:6" ht="14.25" x14ac:dyDescent="0.2">
      <c r="B507" s="70" t="str">
        <f>IF('Mortgage Calculation'!A547="","",MONTH('Mortgage Calculation'!C547))</f>
        <v/>
      </c>
      <c r="C507" s="71" t="str">
        <f>IF(B507="","",YEAR('Mortgage Calculation'!C547))</f>
        <v/>
      </c>
      <c r="D507" s="72" t="str">
        <f>IF(B507="","",SUMIFS('Monthly Rental Income'!$G:$G,'Monthly Rental Income'!$K:$K,'Total Cash Flow'!$C507,'Monthly Rental Income'!$J:$J,'Total Cash Flow'!$B507))</f>
        <v/>
      </c>
      <c r="E507" s="73" t="str">
        <f>IF(B507="","",SUMIFS('Mortgage Calculation'!$F:$F,'Mortgage Calculation'!$J:$J,'Total Cash Flow'!$B507,'Mortgage Calculation'!$K:$K,'Total Cash Flow'!C507))</f>
        <v/>
      </c>
      <c r="F507" s="66" t="str">
        <f t="shared" si="7"/>
        <v/>
      </c>
    </row>
    <row r="508" spans="2:6" ht="14.25" x14ac:dyDescent="0.2">
      <c r="B508" s="70" t="str">
        <f>IF('Mortgage Calculation'!A548="","",MONTH('Mortgage Calculation'!C548))</f>
        <v/>
      </c>
      <c r="C508" s="71" t="str">
        <f>IF(B508="","",YEAR('Mortgage Calculation'!C548))</f>
        <v/>
      </c>
      <c r="D508" s="72" t="str">
        <f>IF(B508="","",SUMIFS('Monthly Rental Income'!$G:$G,'Monthly Rental Income'!$K:$K,'Total Cash Flow'!$C508,'Monthly Rental Income'!$J:$J,'Total Cash Flow'!$B508))</f>
        <v/>
      </c>
      <c r="E508" s="73" t="str">
        <f>IF(B508="","",SUMIFS('Mortgage Calculation'!$F:$F,'Mortgage Calculation'!$J:$J,'Total Cash Flow'!$B508,'Mortgage Calculation'!$K:$K,'Total Cash Flow'!C508))</f>
        <v/>
      </c>
      <c r="F508" s="66" t="str">
        <f t="shared" si="7"/>
        <v/>
      </c>
    </row>
    <row r="509" spans="2:6" ht="14.25" x14ac:dyDescent="0.2">
      <c r="B509" s="70" t="str">
        <f>IF('Mortgage Calculation'!A549="","",MONTH('Mortgage Calculation'!C549))</f>
        <v/>
      </c>
      <c r="C509" s="71" t="str">
        <f>IF(B509="","",YEAR('Mortgage Calculation'!C549))</f>
        <v/>
      </c>
      <c r="D509" s="72" t="str">
        <f>IF(B509="","",SUMIFS('Monthly Rental Income'!$G:$G,'Monthly Rental Income'!$K:$K,'Total Cash Flow'!$C509,'Monthly Rental Income'!$J:$J,'Total Cash Flow'!$B509))</f>
        <v/>
      </c>
      <c r="E509" s="73" t="str">
        <f>IF(B509="","",SUMIFS('Mortgage Calculation'!$F:$F,'Mortgage Calculation'!$J:$J,'Total Cash Flow'!$B509,'Mortgage Calculation'!$K:$K,'Total Cash Flow'!C509))</f>
        <v/>
      </c>
      <c r="F509" s="66" t="str">
        <f t="shared" si="7"/>
        <v/>
      </c>
    </row>
    <row r="510" spans="2:6" ht="14.25" x14ac:dyDescent="0.2">
      <c r="B510" s="70" t="str">
        <f>IF('Mortgage Calculation'!A550="","",MONTH('Mortgage Calculation'!C550))</f>
        <v/>
      </c>
      <c r="C510" s="71" t="str">
        <f>IF(B510="","",YEAR('Mortgage Calculation'!C550))</f>
        <v/>
      </c>
      <c r="D510" s="72" t="str">
        <f>IF(B510="","",SUMIFS('Monthly Rental Income'!$G:$G,'Monthly Rental Income'!$K:$K,'Total Cash Flow'!$C510,'Monthly Rental Income'!$J:$J,'Total Cash Flow'!$B510))</f>
        <v/>
      </c>
      <c r="E510" s="73" t="str">
        <f>IF(B510="","",SUMIFS('Mortgage Calculation'!$F:$F,'Mortgage Calculation'!$J:$J,'Total Cash Flow'!$B510,'Mortgage Calculation'!$K:$K,'Total Cash Flow'!C510))</f>
        <v/>
      </c>
      <c r="F510" s="66" t="str">
        <f t="shared" si="7"/>
        <v/>
      </c>
    </row>
    <row r="511" spans="2:6" ht="14.25" x14ac:dyDescent="0.2">
      <c r="B511" s="70" t="str">
        <f>IF('Mortgage Calculation'!A551="","",MONTH('Mortgage Calculation'!C551))</f>
        <v/>
      </c>
      <c r="C511" s="71" t="str">
        <f>IF(B511="","",YEAR('Mortgage Calculation'!C551))</f>
        <v/>
      </c>
      <c r="D511" s="72" t="str">
        <f>IF(B511="","",SUMIFS('Monthly Rental Income'!$G:$G,'Monthly Rental Income'!$K:$K,'Total Cash Flow'!$C511,'Monthly Rental Income'!$J:$J,'Total Cash Flow'!$B511))</f>
        <v/>
      </c>
      <c r="E511" s="73" t="str">
        <f>IF(B511="","",SUMIFS('Mortgage Calculation'!$F:$F,'Mortgage Calculation'!$J:$J,'Total Cash Flow'!$B511,'Mortgage Calculation'!$K:$K,'Total Cash Flow'!C511))</f>
        <v/>
      </c>
      <c r="F511" s="66" t="str">
        <f t="shared" si="7"/>
        <v/>
      </c>
    </row>
    <row r="512" spans="2:6" ht="14.25" x14ac:dyDescent="0.2">
      <c r="B512" s="70" t="str">
        <f>IF('Mortgage Calculation'!A552="","",MONTH('Mortgage Calculation'!C552))</f>
        <v/>
      </c>
      <c r="C512" s="71" t="str">
        <f>IF(B512="","",YEAR('Mortgage Calculation'!C552))</f>
        <v/>
      </c>
      <c r="D512" s="72" t="str">
        <f>IF(B512="","",SUMIFS('Monthly Rental Income'!$G:$G,'Monthly Rental Income'!$K:$K,'Total Cash Flow'!$C512,'Monthly Rental Income'!$J:$J,'Total Cash Flow'!$B512))</f>
        <v/>
      </c>
      <c r="E512" s="73" t="str">
        <f>IF(B512="","",SUMIFS('Mortgage Calculation'!$F:$F,'Mortgage Calculation'!$J:$J,'Total Cash Flow'!$B512,'Mortgage Calculation'!$K:$K,'Total Cash Flow'!C512))</f>
        <v/>
      </c>
      <c r="F512" s="66" t="str">
        <f t="shared" si="7"/>
        <v/>
      </c>
    </row>
    <row r="513" spans="2:6" ht="14.25" x14ac:dyDescent="0.2">
      <c r="B513" s="70" t="str">
        <f>IF('Mortgage Calculation'!A553="","",MONTH('Mortgage Calculation'!C553))</f>
        <v/>
      </c>
      <c r="C513" s="71" t="str">
        <f>IF(B513="","",YEAR('Mortgage Calculation'!C553))</f>
        <v/>
      </c>
      <c r="D513" s="72" t="str">
        <f>IF(B513="","",SUMIFS('Monthly Rental Income'!$G:$G,'Monthly Rental Income'!$K:$K,'Total Cash Flow'!$C513,'Monthly Rental Income'!$J:$J,'Total Cash Flow'!$B513))</f>
        <v/>
      </c>
      <c r="E513" s="73" t="str">
        <f>IF(B513="","",SUMIFS('Mortgage Calculation'!$F:$F,'Mortgage Calculation'!$J:$J,'Total Cash Flow'!$B513,'Mortgage Calculation'!$K:$K,'Total Cash Flow'!C513))</f>
        <v/>
      </c>
      <c r="F513" s="66" t="str">
        <f t="shared" si="7"/>
        <v/>
      </c>
    </row>
    <row r="514" spans="2:6" ht="14.25" x14ac:dyDescent="0.2">
      <c r="B514" s="70" t="str">
        <f>IF('Mortgage Calculation'!A554="","",MONTH('Mortgage Calculation'!C554))</f>
        <v/>
      </c>
      <c r="C514" s="71" t="str">
        <f>IF(B514="","",YEAR('Mortgage Calculation'!C554))</f>
        <v/>
      </c>
      <c r="D514" s="72" t="str">
        <f>IF(B514="","",SUMIFS('Monthly Rental Income'!$G:$G,'Monthly Rental Income'!$K:$K,'Total Cash Flow'!$C514,'Monthly Rental Income'!$J:$J,'Total Cash Flow'!$B514))</f>
        <v/>
      </c>
      <c r="E514" s="73" t="str">
        <f>IF(B514="","",SUMIFS('Mortgage Calculation'!$F:$F,'Mortgage Calculation'!$J:$J,'Total Cash Flow'!$B514,'Mortgage Calculation'!$K:$K,'Total Cash Flow'!C514))</f>
        <v/>
      </c>
      <c r="F514" s="66" t="str">
        <f t="shared" si="7"/>
        <v/>
      </c>
    </row>
    <row r="515" spans="2:6" ht="14.25" x14ac:dyDescent="0.2">
      <c r="B515" s="70" t="str">
        <f>IF('Mortgage Calculation'!A555="","",MONTH('Mortgage Calculation'!C555))</f>
        <v/>
      </c>
      <c r="C515" s="71" t="str">
        <f>IF(B515="","",YEAR('Mortgage Calculation'!C555))</f>
        <v/>
      </c>
      <c r="D515" s="72" t="str">
        <f>IF(B515="","",SUMIFS('Monthly Rental Income'!$G:$G,'Monthly Rental Income'!$K:$K,'Total Cash Flow'!$C515,'Monthly Rental Income'!$J:$J,'Total Cash Flow'!$B515))</f>
        <v/>
      </c>
      <c r="E515" s="73" t="str">
        <f>IF(B515="","",SUMIFS('Mortgage Calculation'!$F:$F,'Mortgage Calculation'!$J:$J,'Total Cash Flow'!$B515,'Mortgage Calculation'!$K:$K,'Total Cash Flow'!C515))</f>
        <v/>
      </c>
      <c r="F515" s="66" t="str">
        <f t="shared" si="7"/>
        <v/>
      </c>
    </row>
    <row r="516" spans="2:6" ht="14.25" x14ac:dyDescent="0.2">
      <c r="B516" s="70" t="str">
        <f>IF('Mortgage Calculation'!A556="","",MONTH('Mortgage Calculation'!C556))</f>
        <v/>
      </c>
      <c r="C516" s="71" t="str">
        <f>IF(B516="","",YEAR('Mortgage Calculation'!C556))</f>
        <v/>
      </c>
      <c r="D516" s="72" t="str">
        <f>IF(B516="","",SUMIFS('Monthly Rental Income'!$G:$G,'Monthly Rental Income'!$K:$K,'Total Cash Flow'!$C516,'Monthly Rental Income'!$J:$J,'Total Cash Flow'!$B516))</f>
        <v/>
      </c>
      <c r="E516" s="73" t="str">
        <f>IF(B516="","",SUMIFS('Mortgage Calculation'!$F:$F,'Mortgage Calculation'!$J:$J,'Total Cash Flow'!$B516,'Mortgage Calculation'!$K:$K,'Total Cash Flow'!C516))</f>
        <v/>
      </c>
      <c r="F516" s="66" t="str">
        <f t="shared" si="7"/>
        <v/>
      </c>
    </row>
    <row r="517" spans="2:6" ht="14.25" x14ac:dyDescent="0.2">
      <c r="B517" s="70" t="str">
        <f>IF('Mortgage Calculation'!A557="","",MONTH('Mortgage Calculation'!C557))</f>
        <v/>
      </c>
      <c r="C517" s="71" t="str">
        <f>IF(B517="","",YEAR('Mortgage Calculation'!C557))</f>
        <v/>
      </c>
      <c r="D517" s="72" t="str">
        <f>IF(B517="","",SUMIFS('Monthly Rental Income'!$G:$G,'Monthly Rental Income'!$K:$K,'Total Cash Flow'!$C517,'Monthly Rental Income'!$J:$J,'Total Cash Flow'!$B517))</f>
        <v/>
      </c>
      <c r="E517" s="73" t="str">
        <f>IF(B517="","",SUMIFS('Mortgage Calculation'!$F:$F,'Mortgage Calculation'!$J:$J,'Total Cash Flow'!$B517,'Mortgage Calculation'!$K:$K,'Total Cash Flow'!C517))</f>
        <v/>
      </c>
      <c r="F517" s="66" t="str">
        <f t="shared" ref="F517:F580" si="8">IF(B517="","",SUM(D517:E517))</f>
        <v/>
      </c>
    </row>
    <row r="518" spans="2:6" ht="14.25" x14ac:dyDescent="0.2">
      <c r="B518" s="70" t="str">
        <f>IF('Mortgage Calculation'!A558="","",MONTH('Mortgage Calculation'!C558))</f>
        <v/>
      </c>
      <c r="C518" s="71" t="str">
        <f>IF(B518="","",YEAR('Mortgage Calculation'!C558))</f>
        <v/>
      </c>
      <c r="D518" s="72" t="str">
        <f>IF(B518="","",SUMIFS('Monthly Rental Income'!$G:$G,'Monthly Rental Income'!$K:$K,'Total Cash Flow'!$C518,'Monthly Rental Income'!$J:$J,'Total Cash Flow'!$B518))</f>
        <v/>
      </c>
      <c r="E518" s="73" t="str">
        <f>IF(B518="","",SUMIFS('Mortgage Calculation'!$F:$F,'Mortgage Calculation'!$J:$J,'Total Cash Flow'!$B518,'Mortgage Calculation'!$K:$K,'Total Cash Flow'!C518))</f>
        <v/>
      </c>
      <c r="F518" s="66" t="str">
        <f t="shared" si="8"/>
        <v/>
      </c>
    </row>
    <row r="519" spans="2:6" ht="14.25" x14ac:dyDescent="0.2">
      <c r="B519" s="70" t="str">
        <f>IF('Mortgage Calculation'!A559="","",MONTH('Mortgage Calculation'!C559))</f>
        <v/>
      </c>
      <c r="C519" s="71" t="str">
        <f>IF(B519="","",YEAR('Mortgage Calculation'!C559))</f>
        <v/>
      </c>
      <c r="D519" s="72" t="str">
        <f>IF(B519="","",SUMIFS('Monthly Rental Income'!$G:$G,'Monthly Rental Income'!$K:$K,'Total Cash Flow'!$C519,'Monthly Rental Income'!$J:$J,'Total Cash Flow'!$B519))</f>
        <v/>
      </c>
      <c r="E519" s="73" t="str">
        <f>IF(B519="","",SUMIFS('Mortgage Calculation'!$F:$F,'Mortgage Calculation'!$J:$J,'Total Cash Flow'!$B519,'Mortgage Calculation'!$K:$K,'Total Cash Flow'!C519))</f>
        <v/>
      </c>
      <c r="F519" s="66" t="str">
        <f t="shared" si="8"/>
        <v/>
      </c>
    </row>
    <row r="520" spans="2:6" ht="14.25" x14ac:dyDescent="0.2">
      <c r="B520" s="70" t="str">
        <f>IF('Mortgage Calculation'!A560="","",MONTH('Mortgage Calculation'!C560))</f>
        <v/>
      </c>
      <c r="C520" s="71" t="str">
        <f>IF(B520="","",YEAR('Mortgage Calculation'!C560))</f>
        <v/>
      </c>
      <c r="D520" s="72" t="str">
        <f>IF(B520="","",SUMIFS('Monthly Rental Income'!$G:$G,'Monthly Rental Income'!$K:$K,'Total Cash Flow'!$C520,'Monthly Rental Income'!$J:$J,'Total Cash Flow'!$B520))</f>
        <v/>
      </c>
      <c r="E520" s="73" t="str">
        <f>IF(B520="","",SUMIFS('Mortgage Calculation'!$F:$F,'Mortgage Calculation'!$J:$J,'Total Cash Flow'!$B520,'Mortgage Calculation'!$K:$K,'Total Cash Flow'!C520))</f>
        <v/>
      </c>
      <c r="F520" s="66" t="str">
        <f t="shared" si="8"/>
        <v/>
      </c>
    </row>
    <row r="521" spans="2:6" ht="14.25" x14ac:dyDescent="0.2">
      <c r="B521" s="70" t="str">
        <f>IF('Mortgage Calculation'!A561="","",MONTH('Mortgage Calculation'!C561))</f>
        <v/>
      </c>
      <c r="C521" s="71" t="str">
        <f>IF(B521="","",YEAR('Mortgage Calculation'!C561))</f>
        <v/>
      </c>
      <c r="D521" s="72" t="str">
        <f>IF(B521="","",SUMIFS('Monthly Rental Income'!$G:$G,'Monthly Rental Income'!$K:$K,'Total Cash Flow'!$C521,'Monthly Rental Income'!$J:$J,'Total Cash Flow'!$B521))</f>
        <v/>
      </c>
      <c r="E521" s="73" t="str">
        <f>IF(B521="","",SUMIFS('Mortgage Calculation'!$F:$F,'Mortgage Calculation'!$J:$J,'Total Cash Flow'!$B521,'Mortgage Calculation'!$K:$K,'Total Cash Flow'!C521))</f>
        <v/>
      </c>
      <c r="F521" s="66" t="str">
        <f t="shared" si="8"/>
        <v/>
      </c>
    </row>
    <row r="522" spans="2:6" ht="14.25" x14ac:dyDescent="0.2">
      <c r="B522" s="70" t="str">
        <f>IF('Mortgage Calculation'!A562="","",MONTH('Mortgage Calculation'!C562))</f>
        <v/>
      </c>
      <c r="C522" s="71" t="str">
        <f>IF(B522="","",YEAR('Mortgage Calculation'!C562))</f>
        <v/>
      </c>
      <c r="D522" s="72" t="str">
        <f>IF(B522="","",SUMIFS('Monthly Rental Income'!$G:$G,'Monthly Rental Income'!$K:$K,'Total Cash Flow'!$C522,'Monthly Rental Income'!$J:$J,'Total Cash Flow'!$B522))</f>
        <v/>
      </c>
      <c r="E522" s="73" t="str">
        <f>IF(B522="","",SUMIFS('Mortgage Calculation'!$F:$F,'Mortgage Calculation'!$J:$J,'Total Cash Flow'!$B522,'Mortgage Calculation'!$K:$K,'Total Cash Flow'!C522))</f>
        <v/>
      </c>
      <c r="F522" s="66" t="str">
        <f t="shared" si="8"/>
        <v/>
      </c>
    </row>
    <row r="523" spans="2:6" ht="14.25" x14ac:dyDescent="0.2">
      <c r="B523" s="70" t="str">
        <f>IF('Mortgage Calculation'!A563="","",MONTH('Mortgage Calculation'!C563))</f>
        <v/>
      </c>
      <c r="C523" s="71" t="str">
        <f>IF(B523="","",YEAR('Mortgage Calculation'!C563))</f>
        <v/>
      </c>
      <c r="D523" s="72" t="str">
        <f>IF(B523="","",SUMIFS('Monthly Rental Income'!$G:$G,'Monthly Rental Income'!$K:$K,'Total Cash Flow'!$C523,'Monthly Rental Income'!$J:$J,'Total Cash Flow'!$B523))</f>
        <v/>
      </c>
      <c r="E523" s="73" t="str">
        <f>IF(B523="","",SUMIFS('Mortgage Calculation'!$F:$F,'Mortgage Calculation'!$J:$J,'Total Cash Flow'!$B523,'Mortgage Calculation'!$K:$K,'Total Cash Flow'!C523))</f>
        <v/>
      </c>
      <c r="F523" s="66" t="str">
        <f t="shared" si="8"/>
        <v/>
      </c>
    </row>
    <row r="524" spans="2:6" ht="14.25" x14ac:dyDescent="0.2">
      <c r="B524" s="70" t="str">
        <f>IF('Mortgage Calculation'!A564="","",MONTH('Mortgage Calculation'!C564))</f>
        <v/>
      </c>
      <c r="C524" s="71" t="str">
        <f>IF(B524="","",YEAR('Mortgage Calculation'!C564))</f>
        <v/>
      </c>
      <c r="D524" s="72" t="str">
        <f>IF(B524="","",SUMIFS('Monthly Rental Income'!$G:$G,'Monthly Rental Income'!$K:$K,'Total Cash Flow'!$C524,'Monthly Rental Income'!$J:$J,'Total Cash Flow'!$B524))</f>
        <v/>
      </c>
      <c r="E524" s="73" t="str">
        <f>IF(B524="","",SUMIFS('Mortgage Calculation'!$F:$F,'Mortgage Calculation'!$J:$J,'Total Cash Flow'!$B524,'Mortgage Calculation'!$K:$K,'Total Cash Flow'!C524))</f>
        <v/>
      </c>
      <c r="F524" s="66" t="str">
        <f t="shared" si="8"/>
        <v/>
      </c>
    </row>
    <row r="525" spans="2:6" ht="14.25" x14ac:dyDescent="0.2">
      <c r="B525" s="70" t="str">
        <f>IF('Mortgage Calculation'!A565="","",MONTH('Mortgage Calculation'!C565))</f>
        <v/>
      </c>
      <c r="C525" s="71" t="str">
        <f>IF(B525="","",YEAR('Mortgage Calculation'!C565))</f>
        <v/>
      </c>
      <c r="D525" s="72" t="str">
        <f>IF(B525="","",SUMIFS('Monthly Rental Income'!$G:$G,'Monthly Rental Income'!$K:$K,'Total Cash Flow'!$C525,'Monthly Rental Income'!$J:$J,'Total Cash Flow'!$B525))</f>
        <v/>
      </c>
      <c r="E525" s="73" t="str">
        <f>IF(B525="","",SUMIFS('Mortgage Calculation'!$F:$F,'Mortgage Calculation'!$J:$J,'Total Cash Flow'!$B525,'Mortgage Calculation'!$K:$K,'Total Cash Flow'!C525))</f>
        <v/>
      </c>
      <c r="F525" s="66" t="str">
        <f t="shared" si="8"/>
        <v/>
      </c>
    </row>
    <row r="526" spans="2:6" ht="14.25" x14ac:dyDescent="0.2">
      <c r="B526" s="70" t="str">
        <f>IF('Mortgage Calculation'!A566="","",MONTH('Mortgage Calculation'!C566))</f>
        <v/>
      </c>
      <c r="C526" s="71" t="str">
        <f>IF(B526="","",YEAR('Mortgage Calculation'!C566))</f>
        <v/>
      </c>
      <c r="D526" s="72" t="str">
        <f>IF(B526="","",SUMIFS('Monthly Rental Income'!$G:$G,'Monthly Rental Income'!$K:$K,'Total Cash Flow'!$C526,'Monthly Rental Income'!$J:$J,'Total Cash Flow'!$B526))</f>
        <v/>
      </c>
      <c r="E526" s="73" t="str">
        <f>IF(B526="","",SUMIFS('Mortgage Calculation'!$F:$F,'Mortgage Calculation'!$J:$J,'Total Cash Flow'!$B526,'Mortgage Calculation'!$K:$K,'Total Cash Flow'!C526))</f>
        <v/>
      </c>
      <c r="F526" s="66" t="str">
        <f t="shared" si="8"/>
        <v/>
      </c>
    </row>
    <row r="527" spans="2:6" ht="14.25" x14ac:dyDescent="0.2">
      <c r="B527" s="70" t="str">
        <f>IF('Mortgage Calculation'!A567="","",MONTH('Mortgage Calculation'!C567))</f>
        <v/>
      </c>
      <c r="C527" s="71" t="str">
        <f>IF(B527="","",YEAR('Mortgage Calculation'!C567))</f>
        <v/>
      </c>
      <c r="D527" s="72" t="str">
        <f>IF(B527="","",SUMIFS('Monthly Rental Income'!$G:$G,'Monthly Rental Income'!$K:$K,'Total Cash Flow'!$C527,'Monthly Rental Income'!$J:$J,'Total Cash Flow'!$B527))</f>
        <v/>
      </c>
      <c r="E527" s="73" t="str">
        <f>IF(B527="","",SUMIFS('Mortgage Calculation'!$F:$F,'Mortgage Calculation'!$J:$J,'Total Cash Flow'!$B527,'Mortgage Calculation'!$K:$K,'Total Cash Flow'!C527))</f>
        <v/>
      </c>
      <c r="F527" s="66" t="str">
        <f t="shared" si="8"/>
        <v/>
      </c>
    </row>
    <row r="528" spans="2:6" ht="14.25" x14ac:dyDescent="0.2">
      <c r="B528" s="70" t="str">
        <f>IF('Mortgage Calculation'!A568="","",MONTH('Mortgage Calculation'!C568))</f>
        <v/>
      </c>
      <c r="C528" s="71" t="str">
        <f>IF(B528="","",YEAR('Mortgage Calculation'!C568))</f>
        <v/>
      </c>
      <c r="D528" s="72" t="str">
        <f>IF(B528="","",SUMIFS('Monthly Rental Income'!$G:$G,'Monthly Rental Income'!$K:$K,'Total Cash Flow'!$C528,'Monthly Rental Income'!$J:$J,'Total Cash Flow'!$B528))</f>
        <v/>
      </c>
      <c r="E528" s="73" t="str">
        <f>IF(B528="","",SUMIFS('Mortgage Calculation'!$F:$F,'Mortgage Calculation'!$J:$J,'Total Cash Flow'!$B528,'Mortgage Calculation'!$K:$K,'Total Cash Flow'!C528))</f>
        <v/>
      </c>
      <c r="F528" s="66" t="str">
        <f t="shared" si="8"/>
        <v/>
      </c>
    </row>
    <row r="529" spans="2:6" ht="14.25" x14ac:dyDescent="0.2">
      <c r="B529" s="70" t="str">
        <f>IF('Mortgage Calculation'!A569="","",MONTH('Mortgage Calculation'!C569))</f>
        <v/>
      </c>
      <c r="C529" s="71" t="str">
        <f>IF(B529="","",YEAR('Mortgage Calculation'!C569))</f>
        <v/>
      </c>
      <c r="D529" s="72" t="str">
        <f>IF(B529="","",SUMIFS('Monthly Rental Income'!$G:$G,'Monthly Rental Income'!$K:$K,'Total Cash Flow'!$C529,'Monthly Rental Income'!$J:$J,'Total Cash Flow'!$B529))</f>
        <v/>
      </c>
      <c r="E529" s="73" t="str">
        <f>IF(B529="","",SUMIFS('Mortgage Calculation'!$F:$F,'Mortgage Calculation'!$J:$J,'Total Cash Flow'!$B529,'Mortgage Calculation'!$K:$K,'Total Cash Flow'!C529))</f>
        <v/>
      </c>
      <c r="F529" s="66" t="str">
        <f t="shared" si="8"/>
        <v/>
      </c>
    </row>
    <row r="530" spans="2:6" ht="14.25" x14ac:dyDescent="0.2">
      <c r="B530" s="70" t="str">
        <f>IF('Mortgage Calculation'!A570="","",MONTH('Mortgage Calculation'!C570))</f>
        <v/>
      </c>
      <c r="C530" s="71" t="str">
        <f>IF(B530="","",YEAR('Mortgage Calculation'!C570))</f>
        <v/>
      </c>
      <c r="D530" s="72" t="str">
        <f>IF(B530="","",SUMIFS('Monthly Rental Income'!$G:$G,'Monthly Rental Income'!$K:$K,'Total Cash Flow'!$C530,'Monthly Rental Income'!$J:$J,'Total Cash Flow'!$B530))</f>
        <v/>
      </c>
      <c r="E530" s="73" t="str">
        <f>IF(B530="","",SUMIFS('Mortgage Calculation'!$F:$F,'Mortgage Calculation'!$J:$J,'Total Cash Flow'!$B530,'Mortgage Calculation'!$K:$K,'Total Cash Flow'!C530))</f>
        <v/>
      </c>
      <c r="F530" s="66" t="str">
        <f t="shared" si="8"/>
        <v/>
      </c>
    </row>
    <row r="531" spans="2:6" ht="14.25" x14ac:dyDescent="0.2">
      <c r="B531" s="70" t="str">
        <f>IF('Mortgage Calculation'!A571="","",MONTH('Mortgage Calculation'!C571))</f>
        <v/>
      </c>
      <c r="C531" s="71" t="str">
        <f>IF(B531="","",YEAR('Mortgage Calculation'!C571))</f>
        <v/>
      </c>
      <c r="D531" s="72" t="str">
        <f>IF(B531="","",SUMIFS('Monthly Rental Income'!$G:$G,'Monthly Rental Income'!$K:$K,'Total Cash Flow'!$C531,'Monthly Rental Income'!$J:$J,'Total Cash Flow'!$B531))</f>
        <v/>
      </c>
      <c r="E531" s="73" t="str">
        <f>IF(B531="","",SUMIFS('Mortgage Calculation'!$F:$F,'Mortgage Calculation'!$J:$J,'Total Cash Flow'!$B531,'Mortgage Calculation'!$K:$K,'Total Cash Flow'!C531))</f>
        <v/>
      </c>
      <c r="F531" s="66" t="str">
        <f t="shared" si="8"/>
        <v/>
      </c>
    </row>
    <row r="532" spans="2:6" ht="14.25" x14ac:dyDescent="0.2">
      <c r="B532" s="70" t="str">
        <f>IF('Mortgage Calculation'!A572="","",MONTH('Mortgage Calculation'!C572))</f>
        <v/>
      </c>
      <c r="C532" s="71" t="str">
        <f>IF(B532="","",YEAR('Mortgage Calculation'!C572))</f>
        <v/>
      </c>
      <c r="D532" s="72" t="str">
        <f>IF(B532="","",SUMIFS('Monthly Rental Income'!$G:$G,'Monthly Rental Income'!$K:$K,'Total Cash Flow'!$C532,'Monthly Rental Income'!$J:$J,'Total Cash Flow'!$B532))</f>
        <v/>
      </c>
      <c r="E532" s="73" t="str">
        <f>IF(B532="","",SUMIFS('Mortgage Calculation'!$F:$F,'Mortgage Calculation'!$J:$J,'Total Cash Flow'!$B532,'Mortgage Calculation'!$K:$K,'Total Cash Flow'!C532))</f>
        <v/>
      </c>
      <c r="F532" s="66" t="str">
        <f t="shared" si="8"/>
        <v/>
      </c>
    </row>
    <row r="533" spans="2:6" ht="14.25" x14ac:dyDescent="0.2">
      <c r="B533" s="70" t="str">
        <f>IF('Mortgage Calculation'!A573="","",MONTH('Mortgage Calculation'!C573))</f>
        <v/>
      </c>
      <c r="C533" s="71" t="str">
        <f>IF(B533="","",YEAR('Mortgage Calculation'!C573))</f>
        <v/>
      </c>
      <c r="D533" s="72" t="str">
        <f>IF(B533="","",SUMIFS('Monthly Rental Income'!$G:$G,'Monthly Rental Income'!$K:$K,'Total Cash Flow'!$C533,'Monthly Rental Income'!$J:$J,'Total Cash Flow'!$B533))</f>
        <v/>
      </c>
      <c r="E533" s="73" t="str">
        <f>IF(B533="","",SUMIFS('Mortgage Calculation'!$F:$F,'Mortgage Calculation'!$J:$J,'Total Cash Flow'!$B533,'Mortgage Calculation'!$K:$K,'Total Cash Flow'!C533))</f>
        <v/>
      </c>
      <c r="F533" s="66" t="str">
        <f t="shared" si="8"/>
        <v/>
      </c>
    </row>
    <row r="534" spans="2:6" ht="14.25" x14ac:dyDescent="0.2">
      <c r="B534" s="70" t="str">
        <f>IF('Mortgage Calculation'!A574="","",MONTH('Mortgage Calculation'!C574))</f>
        <v/>
      </c>
      <c r="C534" s="71" t="str">
        <f>IF(B534="","",YEAR('Mortgage Calculation'!C574))</f>
        <v/>
      </c>
      <c r="D534" s="72" t="str">
        <f>IF(B534="","",SUMIFS('Monthly Rental Income'!$G:$G,'Monthly Rental Income'!$K:$K,'Total Cash Flow'!$C534,'Monthly Rental Income'!$J:$J,'Total Cash Flow'!$B534))</f>
        <v/>
      </c>
      <c r="E534" s="73" t="str">
        <f>IF(B534="","",SUMIFS('Mortgage Calculation'!$F:$F,'Mortgage Calculation'!$J:$J,'Total Cash Flow'!$B534,'Mortgage Calculation'!$K:$K,'Total Cash Flow'!C534))</f>
        <v/>
      </c>
      <c r="F534" s="66" t="str">
        <f t="shared" si="8"/>
        <v/>
      </c>
    </row>
    <row r="535" spans="2:6" ht="14.25" x14ac:dyDescent="0.2">
      <c r="B535" s="70" t="str">
        <f>IF('Mortgage Calculation'!A575="","",MONTH('Mortgage Calculation'!C575))</f>
        <v/>
      </c>
      <c r="C535" s="71" t="str">
        <f>IF(B535="","",YEAR('Mortgage Calculation'!C575))</f>
        <v/>
      </c>
      <c r="D535" s="72" t="str">
        <f>IF(B535="","",SUMIFS('Monthly Rental Income'!$G:$G,'Monthly Rental Income'!$K:$K,'Total Cash Flow'!$C535,'Monthly Rental Income'!$J:$J,'Total Cash Flow'!$B535))</f>
        <v/>
      </c>
      <c r="E535" s="73" t="str">
        <f>IF(B535="","",SUMIFS('Mortgage Calculation'!$F:$F,'Mortgage Calculation'!$J:$J,'Total Cash Flow'!$B535,'Mortgage Calculation'!$K:$K,'Total Cash Flow'!C535))</f>
        <v/>
      </c>
      <c r="F535" s="66" t="str">
        <f t="shared" si="8"/>
        <v/>
      </c>
    </row>
    <row r="536" spans="2:6" ht="14.25" x14ac:dyDescent="0.2">
      <c r="B536" s="70" t="str">
        <f>IF('Mortgage Calculation'!A576="","",MONTH('Mortgage Calculation'!C576))</f>
        <v/>
      </c>
      <c r="C536" s="71" t="str">
        <f>IF(B536="","",YEAR('Mortgage Calculation'!C576))</f>
        <v/>
      </c>
      <c r="D536" s="72" t="str">
        <f>IF(B536="","",SUMIFS('Monthly Rental Income'!$G:$G,'Monthly Rental Income'!$K:$K,'Total Cash Flow'!$C536,'Monthly Rental Income'!$J:$J,'Total Cash Flow'!$B536))</f>
        <v/>
      </c>
      <c r="E536" s="73" t="str">
        <f>IF(B536="","",SUMIFS('Mortgage Calculation'!$F:$F,'Mortgage Calculation'!$J:$J,'Total Cash Flow'!$B536,'Mortgage Calculation'!$K:$K,'Total Cash Flow'!C536))</f>
        <v/>
      </c>
      <c r="F536" s="66" t="str">
        <f t="shared" si="8"/>
        <v/>
      </c>
    </row>
    <row r="537" spans="2:6" ht="14.25" x14ac:dyDescent="0.2">
      <c r="B537" s="70" t="str">
        <f>IF('Mortgage Calculation'!A577="","",MONTH('Mortgage Calculation'!C577))</f>
        <v/>
      </c>
      <c r="C537" s="71" t="str">
        <f>IF(B537="","",YEAR('Mortgage Calculation'!C577))</f>
        <v/>
      </c>
      <c r="D537" s="72" t="str">
        <f>IF(B537="","",SUMIFS('Monthly Rental Income'!$G:$G,'Monthly Rental Income'!$K:$K,'Total Cash Flow'!$C537,'Monthly Rental Income'!$J:$J,'Total Cash Flow'!$B537))</f>
        <v/>
      </c>
      <c r="E537" s="73" t="str">
        <f>IF(B537="","",SUMIFS('Mortgage Calculation'!$F:$F,'Mortgage Calculation'!$J:$J,'Total Cash Flow'!$B537,'Mortgage Calculation'!$K:$K,'Total Cash Flow'!C537))</f>
        <v/>
      </c>
      <c r="F537" s="66" t="str">
        <f t="shared" si="8"/>
        <v/>
      </c>
    </row>
    <row r="538" spans="2:6" ht="14.25" x14ac:dyDescent="0.2">
      <c r="B538" s="70" t="str">
        <f>IF('Mortgage Calculation'!A578="","",MONTH('Mortgage Calculation'!C578))</f>
        <v/>
      </c>
      <c r="C538" s="71" t="str">
        <f>IF(B538="","",YEAR('Mortgage Calculation'!C578))</f>
        <v/>
      </c>
      <c r="D538" s="72" t="str">
        <f>IF(B538="","",SUMIFS('Monthly Rental Income'!$G:$G,'Monthly Rental Income'!$K:$K,'Total Cash Flow'!$C538,'Monthly Rental Income'!$J:$J,'Total Cash Flow'!$B538))</f>
        <v/>
      </c>
      <c r="E538" s="73" t="str">
        <f>IF(B538="","",SUMIFS('Mortgage Calculation'!$F:$F,'Mortgage Calculation'!$J:$J,'Total Cash Flow'!$B538,'Mortgage Calculation'!$K:$K,'Total Cash Flow'!C538))</f>
        <v/>
      </c>
      <c r="F538" s="66" t="str">
        <f t="shared" si="8"/>
        <v/>
      </c>
    </row>
    <row r="539" spans="2:6" ht="14.25" x14ac:dyDescent="0.2">
      <c r="B539" s="70" t="str">
        <f>IF('Mortgage Calculation'!A579="","",MONTH('Mortgage Calculation'!C579))</f>
        <v/>
      </c>
      <c r="C539" s="71" t="str">
        <f>IF(B539="","",YEAR('Mortgage Calculation'!C579))</f>
        <v/>
      </c>
      <c r="D539" s="72" t="str">
        <f>IF(B539="","",SUMIFS('Monthly Rental Income'!$G:$G,'Monthly Rental Income'!$K:$K,'Total Cash Flow'!$C539,'Monthly Rental Income'!$J:$J,'Total Cash Flow'!$B539))</f>
        <v/>
      </c>
      <c r="E539" s="73" t="str">
        <f>IF(B539="","",SUMIFS('Mortgage Calculation'!$F:$F,'Mortgage Calculation'!$J:$J,'Total Cash Flow'!$B539,'Mortgage Calculation'!$K:$K,'Total Cash Flow'!C539))</f>
        <v/>
      </c>
      <c r="F539" s="66" t="str">
        <f t="shared" si="8"/>
        <v/>
      </c>
    </row>
    <row r="540" spans="2:6" ht="14.25" x14ac:dyDescent="0.2">
      <c r="B540" s="70" t="str">
        <f>IF('Mortgage Calculation'!A580="","",MONTH('Mortgage Calculation'!C580))</f>
        <v/>
      </c>
      <c r="C540" s="71" t="str">
        <f>IF(B540="","",YEAR('Mortgage Calculation'!C580))</f>
        <v/>
      </c>
      <c r="D540" s="72" t="str">
        <f>IF(B540="","",SUMIFS('Monthly Rental Income'!$G:$G,'Monthly Rental Income'!$K:$K,'Total Cash Flow'!$C540,'Monthly Rental Income'!$J:$J,'Total Cash Flow'!$B540))</f>
        <v/>
      </c>
      <c r="E540" s="73" t="str">
        <f>IF(B540="","",SUMIFS('Mortgage Calculation'!$F:$F,'Mortgage Calculation'!$J:$J,'Total Cash Flow'!$B540,'Mortgage Calculation'!$K:$K,'Total Cash Flow'!C540))</f>
        <v/>
      </c>
      <c r="F540" s="66" t="str">
        <f t="shared" si="8"/>
        <v/>
      </c>
    </row>
    <row r="541" spans="2:6" ht="14.25" x14ac:dyDescent="0.2">
      <c r="B541" s="70" t="str">
        <f>IF('Mortgage Calculation'!A581="","",MONTH('Mortgage Calculation'!C581))</f>
        <v/>
      </c>
      <c r="C541" s="71" t="str">
        <f>IF(B541="","",YEAR('Mortgage Calculation'!C581))</f>
        <v/>
      </c>
      <c r="D541" s="72" t="str">
        <f>IF(B541="","",SUMIFS('Monthly Rental Income'!$G:$G,'Monthly Rental Income'!$K:$K,'Total Cash Flow'!$C541,'Monthly Rental Income'!$J:$J,'Total Cash Flow'!$B541))</f>
        <v/>
      </c>
      <c r="E541" s="73" t="str">
        <f>IF(B541="","",SUMIFS('Mortgage Calculation'!$F:$F,'Mortgage Calculation'!$J:$J,'Total Cash Flow'!$B541,'Mortgage Calculation'!$K:$K,'Total Cash Flow'!C541))</f>
        <v/>
      </c>
      <c r="F541" s="66" t="str">
        <f t="shared" si="8"/>
        <v/>
      </c>
    </row>
    <row r="542" spans="2:6" ht="14.25" x14ac:dyDescent="0.2">
      <c r="B542" s="70" t="str">
        <f>IF('Mortgage Calculation'!A582="","",MONTH('Mortgage Calculation'!C582))</f>
        <v/>
      </c>
      <c r="C542" s="71" t="str">
        <f>IF(B542="","",YEAR('Mortgage Calculation'!C582))</f>
        <v/>
      </c>
      <c r="D542" s="72" t="str">
        <f>IF(B542="","",SUMIFS('Monthly Rental Income'!$G:$G,'Monthly Rental Income'!$K:$K,'Total Cash Flow'!$C542,'Monthly Rental Income'!$J:$J,'Total Cash Flow'!$B542))</f>
        <v/>
      </c>
      <c r="E542" s="73" t="str">
        <f>IF(B542="","",SUMIFS('Mortgage Calculation'!$F:$F,'Mortgage Calculation'!$J:$J,'Total Cash Flow'!$B542,'Mortgage Calculation'!$K:$K,'Total Cash Flow'!C542))</f>
        <v/>
      </c>
      <c r="F542" s="66" t="str">
        <f t="shared" si="8"/>
        <v/>
      </c>
    </row>
    <row r="543" spans="2:6" ht="14.25" x14ac:dyDescent="0.2">
      <c r="B543" s="70" t="str">
        <f>IF('Mortgage Calculation'!A583="","",MONTH('Mortgage Calculation'!C583))</f>
        <v/>
      </c>
      <c r="C543" s="71" t="str">
        <f>IF(B543="","",YEAR('Mortgage Calculation'!C583))</f>
        <v/>
      </c>
      <c r="D543" s="72" t="str">
        <f>IF(B543="","",SUMIFS('Monthly Rental Income'!$G:$G,'Monthly Rental Income'!$K:$K,'Total Cash Flow'!$C543,'Monthly Rental Income'!$J:$J,'Total Cash Flow'!$B543))</f>
        <v/>
      </c>
      <c r="E543" s="73" t="str">
        <f>IF(B543="","",SUMIFS('Mortgage Calculation'!$F:$F,'Mortgage Calculation'!$J:$J,'Total Cash Flow'!$B543,'Mortgage Calculation'!$K:$K,'Total Cash Flow'!C543))</f>
        <v/>
      </c>
      <c r="F543" s="66" t="str">
        <f t="shared" si="8"/>
        <v/>
      </c>
    </row>
    <row r="544" spans="2:6" ht="14.25" x14ac:dyDescent="0.2">
      <c r="B544" s="70" t="str">
        <f>IF('Mortgage Calculation'!A584="","",MONTH('Mortgage Calculation'!C584))</f>
        <v/>
      </c>
      <c r="C544" s="71" t="str">
        <f>IF(B544="","",YEAR('Mortgage Calculation'!C584))</f>
        <v/>
      </c>
      <c r="D544" s="72" t="str">
        <f>IF(B544="","",SUMIFS('Monthly Rental Income'!$G:$G,'Monthly Rental Income'!$K:$K,'Total Cash Flow'!$C544,'Monthly Rental Income'!$J:$J,'Total Cash Flow'!$B544))</f>
        <v/>
      </c>
      <c r="E544" s="73" t="str">
        <f>IF(B544="","",SUMIFS('Mortgage Calculation'!$F:$F,'Mortgage Calculation'!$J:$J,'Total Cash Flow'!$B544,'Mortgage Calculation'!$K:$K,'Total Cash Flow'!C544))</f>
        <v/>
      </c>
      <c r="F544" s="66" t="str">
        <f t="shared" si="8"/>
        <v/>
      </c>
    </row>
    <row r="545" spans="2:6" ht="14.25" x14ac:dyDescent="0.2">
      <c r="B545" s="70" t="str">
        <f>IF('Mortgage Calculation'!A585="","",MONTH('Mortgage Calculation'!C585))</f>
        <v/>
      </c>
      <c r="C545" s="71" t="str">
        <f>IF(B545="","",YEAR('Mortgage Calculation'!C585))</f>
        <v/>
      </c>
      <c r="D545" s="72" t="str">
        <f>IF(B545="","",SUMIFS('Monthly Rental Income'!$G:$G,'Monthly Rental Income'!$K:$K,'Total Cash Flow'!$C545,'Monthly Rental Income'!$J:$J,'Total Cash Flow'!$B545))</f>
        <v/>
      </c>
      <c r="E545" s="73" t="str">
        <f>IF(B545="","",SUMIFS('Mortgage Calculation'!$F:$F,'Mortgage Calculation'!$J:$J,'Total Cash Flow'!$B545,'Mortgage Calculation'!$K:$K,'Total Cash Flow'!C545))</f>
        <v/>
      </c>
      <c r="F545" s="66" t="str">
        <f t="shared" si="8"/>
        <v/>
      </c>
    </row>
    <row r="546" spans="2:6" ht="14.25" x14ac:dyDescent="0.2">
      <c r="B546" s="70" t="str">
        <f>IF('Mortgage Calculation'!A586="","",MONTH('Mortgage Calculation'!C586))</f>
        <v/>
      </c>
      <c r="C546" s="71" t="str">
        <f>IF(B546="","",YEAR('Mortgage Calculation'!C586))</f>
        <v/>
      </c>
      <c r="D546" s="72" t="str">
        <f>IF(B546="","",SUMIFS('Monthly Rental Income'!$G:$G,'Monthly Rental Income'!$K:$K,'Total Cash Flow'!$C546,'Monthly Rental Income'!$J:$J,'Total Cash Flow'!$B546))</f>
        <v/>
      </c>
      <c r="E546" s="73" t="str">
        <f>IF(B546="","",SUMIFS('Mortgage Calculation'!$F:$F,'Mortgage Calculation'!$J:$J,'Total Cash Flow'!$B546,'Mortgage Calculation'!$K:$K,'Total Cash Flow'!C546))</f>
        <v/>
      </c>
      <c r="F546" s="66" t="str">
        <f t="shared" si="8"/>
        <v/>
      </c>
    </row>
    <row r="547" spans="2:6" ht="14.25" x14ac:dyDescent="0.2">
      <c r="B547" s="70" t="str">
        <f>IF('Mortgage Calculation'!A587="","",MONTH('Mortgage Calculation'!C587))</f>
        <v/>
      </c>
      <c r="C547" s="71" t="str">
        <f>IF(B547="","",YEAR('Mortgage Calculation'!C587))</f>
        <v/>
      </c>
      <c r="D547" s="72" t="str">
        <f>IF(B547="","",SUMIFS('Monthly Rental Income'!$G:$G,'Monthly Rental Income'!$K:$K,'Total Cash Flow'!$C547,'Monthly Rental Income'!$J:$J,'Total Cash Flow'!$B547))</f>
        <v/>
      </c>
      <c r="E547" s="73" t="str">
        <f>IF(B547="","",SUMIFS('Mortgage Calculation'!$F:$F,'Mortgage Calculation'!$J:$J,'Total Cash Flow'!$B547,'Mortgage Calculation'!$K:$K,'Total Cash Flow'!C547))</f>
        <v/>
      </c>
      <c r="F547" s="66" t="str">
        <f t="shared" si="8"/>
        <v/>
      </c>
    </row>
    <row r="548" spans="2:6" ht="14.25" x14ac:dyDescent="0.2">
      <c r="B548" s="70" t="str">
        <f>IF('Mortgage Calculation'!A588="","",MONTH('Mortgage Calculation'!C588))</f>
        <v/>
      </c>
      <c r="C548" s="71" t="str">
        <f>IF(B548="","",YEAR('Mortgage Calculation'!C588))</f>
        <v/>
      </c>
      <c r="D548" s="72" t="str">
        <f>IF(B548="","",SUMIFS('Monthly Rental Income'!$G:$G,'Monthly Rental Income'!$K:$K,'Total Cash Flow'!$C548,'Monthly Rental Income'!$J:$J,'Total Cash Flow'!$B548))</f>
        <v/>
      </c>
      <c r="E548" s="73" t="str">
        <f>IF(B548="","",SUMIFS('Mortgage Calculation'!$F:$F,'Mortgage Calculation'!$J:$J,'Total Cash Flow'!$B548,'Mortgage Calculation'!$K:$K,'Total Cash Flow'!C548))</f>
        <v/>
      </c>
      <c r="F548" s="66" t="str">
        <f t="shared" si="8"/>
        <v/>
      </c>
    </row>
    <row r="549" spans="2:6" ht="14.25" x14ac:dyDescent="0.2">
      <c r="B549" s="70" t="str">
        <f>IF('Mortgage Calculation'!A589="","",MONTH('Mortgage Calculation'!C589))</f>
        <v/>
      </c>
      <c r="C549" s="71" t="str">
        <f>IF(B549="","",YEAR('Mortgage Calculation'!C589))</f>
        <v/>
      </c>
      <c r="D549" s="72" t="str">
        <f>IF(B549="","",SUMIFS('Monthly Rental Income'!$G:$G,'Monthly Rental Income'!$K:$K,'Total Cash Flow'!$C549,'Monthly Rental Income'!$J:$J,'Total Cash Flow'!$B549))</f>
        <v/>
      </c>
      <c r="E549" s="73" t="str">
        <f>IF(B549="","",SUMIFS('Mortgage Calculation'!$F:$F,'Mortgage Calculation'!$J:$J,'Total Cash Flow'!$B549,'Mortgage Calculation'!$K:$K,'Total Cash Flow'!C549))</f>
        <v/>
      </c>
      <c r="F549" s="66" t="str">
        <f t="shared" si="8"/>
        <v/>
      </c>
    </row>
    <row r="550" spans="2:6" ht="14.25" x14ac:dyDescent="0.2">
      <c r="B550" s="70" t="str">
        <f>IF('Mortgage Calculation'!A590="","",MONTH('Mortgage Calculation'!C590))</f>
        <v/>
      </c>
      <c r="C550" s="71" t="str">
        <f>IF(B550="","",YEAR('Mortgage Calculation'!C590))</f>
        <v/>
      </c>
      <c r="D550" s="72" t="str">
        <f>IF(B550="","",SUMIFS('Monthly Rental Income'!$G:$G,'Monthly Rental Income'!$K:$K,'Total Cash Flow'!$C550,'Monthly Rental Income'!$J:$J,'Total Cash Flow'!$B550))</f>
        <v/>
      </c>
      <c r="E550" s="73" t="str">
        <f>IF(B550="","",SUMIFS('Mortgage Calculation'!$F:$F,'Mortgage Calculation'!$J:$J,'Total Cash Flow'!$B550,'Mortgage Calculation'!$K:$K,'Total Cash Flow'!C550))</f>
        <v/>
      </c>
      <c r="F550" s="66" t="str">
        <f t="shared" si="8"/>
        <v/>
      </c>
    </row>
    <row r="551" spans="2:6" ht="14.25" x14ac:dyDescent="0.2">
      <c r="B551" s="70" t="str">
        <f>IF('Mortgage Calculation'!A591="","",MONTH('Mortgage Calculation'!C591))</f>
        <v/>
      </c>
      <c r="C551" s="71" t="str">
        <f>IF(B551="","",YEAR('Mortgage Calculation'!C591))</f>
        <v/>
      </c>
      <c r="D551" s="72" t="str">
        <f>IF(B551="","",SUMIFS('Monthly Rental Income'!$G:$G,'Monthly Rental Income'!$K:$K,'Total Cash Flow'!$C551,'Monthly Rental Income'!$J:$J,'Total Cash Flow'!$B551))</f>
        <v/>
      </c>
      <c r="E551" s="73" t="str">
        <f>IF(B551="","",SUMIFS('Mortgage Calculation'!$F:$F,'Mortgage Calculation'!$J:$J,'Total Cash Flow'!$B551,'Mortgage Calculation'!$K:$K,'Total Cash Flow'!C551))</f>
        <v/>
      </c>
      <c r="F551" s="66" t="str">
        <f t="shared" si="8"/>
        <v/>
      </c>
    </row>
    <row r="552" spans="2:6" ht="14.25" x14ac:dyDescent="0.2">
      <c r="B552" s="70" t="str">
        <f>IF('Mortgage Calculation'!A592="","",MONTH('Mortgage Calculation'!C592))</f>
        <v/>
      </c>
      <c r="C552" s="71" t="str">
        <f>IF(B552="","",YEAR('Mortgage Calculation'!C592))</f>
        <v/>
      </c>
      <c r="D552" s="72" t="str">
        <f>IF(B552="","",SUMIFS('Monthly Rental Income'!$G:$G,'Monthly Rental Income'!$K:$K,'Total Cash Flow'!$C552,'Monthly Rental Income'!$J:$J,'Total Cash Flow'!$B552))</f>
        <v/>
      </c>
      <c r="E552" s="73" t="str">
        <f>IF(B552="","",SUMIFS('Mortgage Calculation'!$F:$F,'Mortgage Calculation'!$J:$J,'Total Cash Flow'!$B552,'Mortgage Calculation'!$K:$K,'Total Cash Flow'!C552))</f>
        <v/>
      </c>
      <c r="F552" s="66" t="str">
        <f t="shared" si="8"/>
        <v/>
      </c>
    </row>
    <row r="553" spans="2:6" ht="14.25" x14ac:dyDescent="0.2">
      <c r="B553" s="70" t="str">
        <f>IF('Mortgage Calculation'!A593="","",MONTH('Mortgage Calculation'!C593))</f>
        <v/>
      </c>
      <c r="C553" s="71" t="str">
        <f>IF(B553="","",YEAR('Mortgage Calculation'!C593))</f>
        <v/>
      </c>
      <c r="D553" s="72" t="str">
        <f>IF(B553="","",SUMIFS('Monthly Rental Income'!$G:$G,'Monthly Rental Income'!$K:$K,'Total Cash Flow'!$C553,'Monthly Rental Income'!$J:$J,'Total Cash Flow'!$B553))</f>
        <v/>
      </c>
      <c r="E553" s="73" t="str">
        <f>IF(B553="","",SUMIFS('Mortgage Calculation'!$F:$F,'Mortgage Calculation'!$J:$J,'Total Cash Flow'!$B553,'Mortgage Calculation'!$K:$K,'Total Cash Flow'!C553))</f>
        <v/>
      </c>
      <c r="F553" s="66" t="str">
        <f t="shared" si="8"/>
        <v/>
      </c>
    </row>
    <row r="554" spans="2:6" ht="14.25" x14ac:dyDescent="0.2">
      <c r="B554" s="70" t="str">
        <f>IF('Mortgage Calculation'!A594="","",MONTH('Mortgage Calculation'!C594))</f>
        <v/>
      </c>
      <c r="C554" s="71" t="str">
        <f>IF(B554="","",YEAR('Mortgage Calculation'!C594))</f>
        <v/>
      </c>
      <c r="D554" s="72" t="str">
        <f>IF(B554="","",SUMIFS('Monthly Rental Income'!$G:$G,'Monthly Rental Income'!$K:$K,'Total Cash Flow'!$C554,'Monthly Rental Income'!$J:$J,'Total Cash Flow'!$B554))</f>
        <v/>
      </c>
      <c r="E554" s="73" t="str">
        <f>IF(B554="","",SUMIFS('Mortgage Calculation'!$F:$F,'Mortgage Calculation'!$J:$J,'Total Cash Flow'!$B554,'Mortgage Calculation'!$K:$K,'Total Cash Flow'!C554))</f>
        <v/>
      </c>
      <c r="F554" s="66" t="str">
        <f t="shared" si="8"/>
        <v/>
      </c>
    </row>
    <row r="555" spans="2:6" ht="14.25" x14ac:dyDescent="0.2">
      <c r="B555" s="70" t="str">
        <f>IF('Mortgage Calculation'!A595="","",MONTH('Mortgage Calculation'!C595))</f>
        <v/>
      </c>
      <c r="C555" s="71" t="str">
        <f>IF(B555="","",YEAR('Mortgage Calculation'!C595))</f>
        <v/>
      </c>
      <c r="D555" s="72" t="str">
        <f>IF(B555="","",SUMIFS('Monthly Rental Income'!$G:$G,'Monthly Rental Income'!$K:$K,'Total Cash Flow'!$C555,'Monthly Rental Income'!$J:$J,'Total Cash Flow'!$B555))</f>
        <v/>
      </c>
      <c r="E555" s="73" t="str">
        <f>IF(B555="","",SUMIFS('Mortgage Calculation'!$F:$F,'Mortgage Calculation'!$J:$J,'Total Cash Flow'!$B555,'Mortgage Calculation'!$K:$K,'Total Cash Flow'!C555))</f>
        <v/>
      </c>
      <c r="F555" s="66" t="str">
        <f t="shared" si="8"/>
        <v/>
      </c>
    </row>
    <row r="556" spans="2:6" ht="14.25" x14ac:dyDescent="0.2">
      <c r="B556" s="70" t="str">
        <f>IF('Mortgage Calculation'!A596="","",MONTH('Mortgage Calculation'!C596))</f>
        <v/>
      </c>
      <c r="C556" s="71" t="str">
        <f>IF(B556="","",YEAR('Mortgage Calculation'!C596))</f>
        <v/>
      </c>
      <c r="D556" s="72" t="str">
        <f>IF(B556="","",SUMIFS('Monthly Rental Income'!$G:$G,'Monthly Rental Income'!$K:$K,'Total Cash Flow'!$C556,'Monthly Rental Income'!$J:$J,'Total Cash Flow'!$B556))</f>
        <v/>
      </c>
      <c r="E556" s="73" t="str">
        <f>IF(B556="","",SUMIFS('Mortgage Calculation'!$F:$F,'Mortgage Calculation'!$J:$J,'Total Cash Flow'!$B556,'Mortgage Calculation'!$K:$K,'Total Cash Flow'!C556))</f>
        <v/>
      </c>
      <c r="F556" s="66" t="str">
        <f t="shared" si="8"/>
        <v/>
      </c>
    </row>
    <row r="557" spans="2:6" ht="14.25" x14ac:dyDescent="0.2">
      <c r="B557" s="70" t="str">
        <f>IF('Mortgage Calculation'!A597="","",MONTH('Mortgage Calculation'!C597))</f>
        <v/>
      </c>
      <c r="C557" s="71" t="str">
        <f>IF(B557="","",YEAR('Mortgage Calculation'!C597))</f>
        <v/>
      </c>
      <c r="D557" s="72" t="str">
        <f>IF(B557="","",SUMIFS('Monthly Rental Income'!$G:$G,'Monthly Rental Income'!$K:$K,'Total Cash Flow'!$C557,'Monthly Rental Income'!$J:$J,'Total Cash Flow'!$B557))</f>
        <v/>
      </c>
      <c r="E557" s="73" t="str">
        <f>IF(B557="","",SUMIFS('Mortgage Calculation'!$F:$F,'Mortgage Calculation'!$J:$J,'Total Cash Flow'!$B557,'Mortgage Calculation'!$K:$K,'Total Cash Flow'!C557))</f>
        <v/>
      </c>
      <c r="F557" s="66" t="str">
        <f t="shared" si="8"/>
        <v/>
      </c>
    </row>
    <row r="558" spans="2:6" ht="14.25" x14ac:dyDescent="0.2">
      <c r="B558" s="70" t="str">
        <f>IF('Mortgage Calculation'!A598="","",MONTH('Mortgage Calculation'!C598))</f>
        <v/>
      </c>
      <c r="C558" s="71" t="str">
        <f>IF(B558="","",YEAR('Mortgage Calculation'!C598))</f>
        <v/>
      </c>
      <c r="D558" s="72" t="str">
        <f>IF(B558="","",SUMIFS('Monthly Rental Income'!$G:$G,'Monthly Rental Income'!$K:$K,'Total Cash Flow'!$C558,'Monthly Rental Income'!$J:$J,'Total Cash Flow'!$B558))</f>
        <v/>
      </c>
      <c r="E558" s="73" t="str">
        <f>IF(B558="","",SUMIFS('Mortgage Calculation'!$F:$F,'Mortgage Calculation'!$J:$J,'Total Cash Flow'!$B558,'Mortgage Calculation'!$K:$K,'Total Cash Flow'!C558))</f>
        <v/>
      </c>
      <c r="F558" s="66" t="str">
        <f t="shared" si="8"/>
        <v/>
      </c>
    </row>
    <row r="559" spans="2:6" ht="14.25" x14ac:dyDescent="0.2">
      <c r="B559" s="70" t="str">
        <f>IF('Mortgage Calculation'!A599="","",MONTH('Mortgage Calculation'!C599))</f>
        <v/>
      </c>
      <c r="C559" s="71" t="str">
        <f>IF(B559="","",YEAR('Mortgage Calculation'!C599))</f>
        <v/>
      </c>
      <c r="D559" s="72" t="str">
        <f>IF(B559="","",SUMIFS('Monthly Rental Income'!$G:$G,'Monthly Rental Income'!$K:$K,'Total Cash Flow'!$C559,'Monthly Rental Income'!$J:$J,'Total Cash Flow'!$B559))</f>
        <v/>
      </c>
      <c r="E559" s="73" t="str">
        <f>IF(B559="","",SUMIFS('Mortgage Calculation'!$F:$F,'Mortgage Calculation'!$J:$J,'Total Cash Flow'!$B559,'Mortgage Calculation'!$K:$K,'Total Cash Flow'!C559))</f>
        <v/>
      </c>
      <c r="F559" s="66" t="str">
        <f t="shared" si="8"/>
        <v/>
      </c>
    </row>
    <row r="560" spans="2:6" ht="14.25" x14ac:dyDescent="0.2">
      <c r="B560" s="70" t="str">
        <f>IF('Mortgage Calculation'!A600="","",MONTH('Mortgage Calculation'!C600))</f>
        <v/>
      </c>
      <c r="C560" s="71" t="str">
        <f>IF(B560="","",YEAR('Mortgage Calculation'!C600))</f>
        <v/>
      </c>
      <c r="D560" s="72" t="str">
        <f>IF(B560="","",SUMIFS('Monthly Rental Income'!$G:$G,'Monthly Rental Income'!$K:$K,'Total Cash Flow'!$C560,'Monthly Rental Income'!$J:$J,'Total Cash Flow'!$B560))</f>
        <v/>
      </c>
      <c r="E560" s="73" t="str">
        <f>IF(B560="","",SUMIFS('Mortgage Calculation'!$F:$F,'Mortgage Calculation'!$J:$J,'Total Cash Flow'!$B560,'Mortgage Calculation'!$K:$K,'Total Cash Flow'!C560))</f>
        <v/>
      </c>
      <c r="F560" s="66" t="str">
        <f t="shared" si="8"/>
        <v/>
      </c>
    </row>
    <row r="561" spans="2:6" ht="14.25" x14ac:dyDescent="0.2">
      <c r="B561" s="70" t="str">
        <f>IF('Mortgage Calculation'!A601="","",MONTH('Mortgage Calculation'!C601))</f>
        <v/>
      </c>
      <c r="C561" s="71" t="str">
        <f>IF(B561="","",YEAR('Mortgage Calculation'!C601))</f>
        <v/>
      </c>
      <c r="D561" s="72" t="str">
        <f>IF(B561="","",SUMIFS('Monthly Rental Income'!$G:$G,'Monthly Rental Income'!$K:$K,'Total Cash Flow'!$C561,'Monthly Rental Income'!$J:$J,'Total Cash Flow'!$B561))</f>
        <v/>
      </c>
      <c r="E561" s="73" t="str">
        <f>IF(B561="","",SUMIFS('Mortgage Calculation'!$F:$F,'Mortgage Calculation'!$J:$J,'Total Cash Flow'!$B561,'Mortgage Calculation'!$K:$K,'Total Cash Flow'!C561))</f>
        <v/>
      </c>
      <c r="F561" s="66" t="str">
        <f t="shared" si="8"/>
        <v/>
      </c>
    </row>
    <row r="562" spans="2:6" ht="14.25" x14ac:dyDescent="0.2">
      <c r="B562" s="70" t="str">
        <f>IF('Mortgage Calculation'!A602="","",MONTH('Mortgage Calculation'!C602))</f>
        <v/>
      </c>
      <c r="C562" s="71" t="str">
        <f>IF(B562="","",YEAR('Mortgage Calculation'!C602))</f>
        <v/>
      </c>
      <c r="D562" s="72" t="str">
        <f>IF(B562="","",SUMIFS('Monthly Rental Income'!$G:$G,'Monthly Rental Income'!$K:$K,'Total Cash Flow'!$C562,'Monthly Rental Income'!$J:$J,'Total Cash Flow'!$B562))</f>
        <v/>
      </c>
      <c r="E562" s="73" t="str">
        <f>IF(B562="","",SUMIFS('Mortgage Calculation'!$F:$F,'Mortgage Calculation'!$J:$J,'Total Cash Flow'!$B562,'Mortgage Calculation'!$K:$K,'Total Cash Flow'!C562))</f>
        <v/>
      </c>
      <c r="F562" s="66" t="str">
        <f t="shared" si="8"/>
        <v/>
      </c>
    </row>
    <row r="563" spans="2:6" ht="14.25" x14ac:dyDescent="0.2">
      <c r="B563" s="70" t="str">
        <f>IF('Mortgage Calculation'!A603="","",MONTH('Mortgage Calculation'!C603))</f>
        <v/>
      </c>
      <c r="C563" s="71" t="str">
        <f>IF(B563="","",YEAR('Mortgage Calculation'!C603))</f>
        <v/>
      </c>
      <c r="D563" s="72" t="str">
        <f>IF(B563="","",SUMIFS('Monthly Rental Income'!$G:$G,'Monthly Rental Income'!$K:$K,'Total Cash Flow'!$C563,'Monthly Rental Income'!$J:$J,'Total Cash Flow'!$B563))</f>
        <v/>
      </c>
      <c r="E563" s="73" t="str">
        <f>IF(B563="","",SUMIFS('Mortgage Calculation'!$F:$F,'Mortgage Calculation'!$J:$J,'Total Cash Flow'!$B563,'Mortgage Calculation'!$K:$K,'Total Cash Flow'!C563))</f>
        <v/>
      </c>
      <c r="F563" s="66" t="str">
        <f t="shared" si="8"/>
        <v/>
      </c>
    </row>
    <row r="564" spans="2:6" ht="14.25" x14ac:dyDescent="0.2">
      <c r="B564" s="70" t="str">
        <f>IF('Mortgage Calculation'!A604="","",MONTH('Mortgage Calculation'!C604))</f>
        <v/>
      </c>
      <c r="C564" s="71" t="str">
        <f>IF(B564="","",YEAR('Mortgage Calculation'!C604))</f>
        <v/>
      </c>
      <c r="D564" s="72" t="str">
        <f>IF(B564="","",SUMIFS('Monthly Rental Income'!$G:$G,'Monthly Rental Income'!$K:$K,'Total Cash Flow'!$C564,'Monthly Rental Income'!$J:$J,'Total Cash Flow'!$B564))</f>
        <v/>
      </c>
      <c r="E564" s="73" t="str">
        <f>IF(B564="","",SUMIFS('Mortgage Calculation'!$F:$F,'Mortgage Calculation'!$J:$J,'Total Cash Flow'!$B564,'Mortgage Calculation'!$K:$K,'Total Cash Flow'!C564))</f>
        <v/>
      </c>
      <c r="F564" s="66" t="str">
        <f t="shared" si="8"/>
        <v/>
      </c>
    </row>
    <row r="565" spans="2:6" ht="14.25" x14ac:dyDescent="0.2">
      <c r="B565" s="70" t="str">
        <f>IF('Mortgage Calculation'!A605="","",MONTH('Mortgage Calculation'!C605))</f>
        <v/>
      </c>
      <c r="C565" s="71" t="str">
        <f>IF(B565="","",YEAR('Mortgage Calculation'!C605))</f>
        <v/>
      </c>
      <c r="D565" s="72" t="str">
        <f>IF(B565="","",SUMIFS('Monthly Rental Income'!$G:$G,'Monthly Rental Income'!$K:$K,'Total Cash Flow'!$C565,'Monthly Rental Income'!$J:$J,'Total Cash Flow'!$B565))</f>
        <v/>
      </c>
      <c r="E565" s="73" t="str">
        <f>IF(B565="","",SUMIFS('Mortgage Calculation'!$F:$F,'Mortgage Calculation'!$J:$J,'Total Cash Flow'!$B565,'Mortgage Calculation'!$K:$K,'Total Cash Flow'!C565))</f>
        <v/>
      </c>
      <c r="F565" s="66" t="str">
        <f t="shared" si="8"/>
        <v/>
      </c>
    </row>
    <row r="566" spans="2:6" ht="14.25" x14ac:dyDescent="0.2">
      <c r="B566" s="70" t="str">
        <f>IF('Mortgage Calculation'!A606="","",MONTH('Mortgage Calculation'!C606))</f>
        <v/>
      </c>
      <c r="C566" s="71" t="str">
        <f>IF(B566="","",YEAR('Mortgage Calculation'!C606))</f>
        <v/>
      </c>
      <c r="D566" s="72" t="str">
        <f>IF(B566="","",SUMIFS('Monthly Rental Income'!$G:$G,'Monthly Rental Income'!$K:$K,'Total Cash Flow'!$C566,'Monthly Rental Income'!$J:$J,'Total Cash Flow'!$B566))</f>
        <v/>
      </c>
      <c r="E566" s="73" t="str">
        <f>IF(B566="","",SUMIFS('Mortgage Calculation'!$F:$F,'Mortgage Calculation'!$J:$J,'Total Cash Flow'!$B566,'Mortgage Calculation'!$K:$K,'Total Cash Flow'!C566))</f>
        <v/>
      </c>
      <c r="F566" s="66" t="str">
        <f t="shared" si="8"/>
        <v/>
      </c>
    </row>
    <row r="567" spans="2:6" ht="14.25" x14ac:dyDescent="0.2">
      <c r="B567" s="70" t="str">
        <f>IF('Mortgage Calculation'!A607="","",MONTH('Mortgage Calculation'!C607))</f>
        <v/>
      </c>
      <c r="C567" s="71" t="str">
        <f>IF(B567="","",YEAR('Mortgage Calculation'!C607))</f>
        <v/>
      </c>
      <c r="D567" s="72" t="str">
        <f>IF(B567="","",SUMIFS('Monthly Rental Income'!$G:$G,'Monthly Rental Income'!$K:$K,'Total Cash Flow'!$C567,'Monthly Rental Income'!$J:$J,'Total Cash Flow'!$B567))</f>
        <v/>
      </c>
      <c r="E567" s="73" t="str">
        <f>IF(B567="","",SUMIFS('Mortgage Calculation'!$F:$F,'Mortgage Calculation'!$J:$J,'Total Cash Flow'!$B567,'Mortgage Calculation'!$K:$K,'Total Cash Flow'!C567))</f>
        <v/>
      </c>
      <c r="F567" s="66" t="str">
        <f t="shared" si="8"/>
        <v/>
      </c>
    </row>
    <row r="568" spans="2:6" ht="14.25" x14ac:dyDescent="0.2">
      <c r="B568" s="70" t="str">
        <f>IF('Mortgage Calculation'!A608="","",MONTH('Mortgage Calculation'!C608))</f>
        <v/>
      </c>
      <c r="C568" s="71" t="str">
        <f>IF(B568="","",YEAR('Mortgage Calculation'!C608))</f>
        <v/>
      </c>
      <c r="D568" s="72" t="str">
        <f>IF(B568="","",SUMIFS('Monthly Rental Income'!$G:$G,'Monthly Rental Income'!$K:$K,'Total Cash Flow'!$C568,'Monthly Rental Income'!$J:$J,'Total Cash Flow'!$B568))</f>
        <v/>
      </c>
      <c r="E568" s="73" t="str">
        <f>IF(B568="","",SUMIFS('Mortgage Calculation'!$F:$F,'Mortgage Calculation'!$J:$J,'Total Cash Flow'!$B568,'Mortgage Calculation'!$K:$K,'Total Cash Flow'!C568))</f>
        <v/>
      </c>
      <c r="F568" s="66" t="str">
        <f t="shared" si="8"/>
        <v/>
      </c>
    </row>
    <row r="569" spans="2:6" ht="14.25" x14ac:dyDescent="0.2">
      <c r="B569" s="70" t="str">
        <f>IF('Mortgage Calculation'!A609="","",MONTH('Mortgage Calculation'!C609))</f>
        <v/>
      </c>
      <c r="C569" s="71" t="str">
        <f>IF(B569="","",YEAR('Mortgage Calculation'!C609))</f>
        <v/>
      </c>
      <c r="D569" s="72" t="str">
        <f>IF(B569="","",SUMIFS('Monthly Rental Income'!$G:$G,'Monthly Rental Income'!$K:$K,'Total Cash Flow'!$C569,'Monthly Rental Income'!$J:$J,'Total Cash Flow'!$B569))</f>
        <v/>
      </c>
      <c r="E569" s="73" t="str">
        <f>IF(B569="","",SUMIFS('Mortgage Calculation'!$F:$F,'Mortgage Calculation'!$J:$J,'Total Cash Flow'!$B569,'Mortgage Calculation'!$K:$K,'Total Cash Flow'!C569))</f>
        <v/>
      </c>
      <c r="F569" s="66" t="str">
        <f t="shared" si="8"/>
        <v/>
      </c>
    </row>
    <row r="570" spans="2:6" ht="14.25" x14ac:dyDescent="0.2">
      <c r="B570" s="70" t="str">
        <f>IF('Mortgage Calculation'!A610="","",MONTH('Mortgage Calculation'!C610))</f>
        <v/>
      </c>
      <c r="C570" s="71" t="str">
        <f>IF(B570="","",YEAR('Mortgage Calculation'!C610))</f>
        <v/>
      </c>
      <c r="D570" s="72" t="str">
        <f>IF(B570="","",SUMIFS('Monthly Rental Income'!$G:$G,'Monthly Rental Income'!$K:$K,'Total Cash Flow'!$C570,'Monthly Rental Income'!$J:$J,'Total Cash Flow'!$B570))</f>
        <v/>
      </c>
      <c r="E570" s="73" t="str">
        <f>IF(B570="","",SUMIFS('Mortgage Calculation'!$F:$F,'Mortgage Calculation'!$J:$J,'Total Cash Flow'!$B570,'Mortgage Calculation'!$K:$K,'Total Cash Flow'!C570))</f>
        <v/>
      </c>
      <c r="F570" s="66" t="str">
        <f t="shared" si="8"/>
        <v/>
      </c>
    </row>
    <row r="571" spans="2:6" ht="14.25" x14ac:dyDescent="0.2">
      <c r="B571" s="70" t="str">
        <f>IF('Mortgage Calculation'!A611="","",MONTH('Mortgage Calculation'!C611))</f>
        <v/>
      </c>
      <c r="C571" s="71" t="str">
        <f>IF(B571="","",YEAR('Mortgage Calculation'!C611))</f>
        <v/>
      </c>
      <c r="D571" s="72" t="str">
        <f>IF(B571="","",SUMIFS('Monthly Rental Income'!$G:$G,'Monthly Rental Income'!$K:$K,'Total Cash Flow'!$C571,'Monthly Rental Income'!$J:$J,'Total Cash Flow'!$B571))</f>
        <v/>
      </c>
      <c r="E571" s="73" t="str">
        <f>IF(B571="","",SUMIFS('Mortgage Calculation'!$F:$F,'Mortgage Calculation'!$J:$J,'Total Cash Flow'!$B571,'Mortgage Calculation'!$K:$K,'Total Cash Flow'!C571))</f>
        <v/>
      </c>
      <c r="F571" s="66" t="str">
        <f t="shared" si="8"/>
        <v/>
      </c>
    </row>
    <row r="572" spans="2:6" ht="14.25" x14ac:dyDescent="0.2">
      <c r="B572" s="70" t="str">
        <f>IF('Mortgage Calculation'!A612="","",MONTH('Mortgage Calculation'!C612))</f>
        <v/>
      </c>
      <c r="C572" s="71" t="str">
        <f>IF(B572="","",YEAR('Mortgage Calculation'!C612))</f>
        <v/>
      </c>
      <c r="D572" s="72" t="str">
        <f>IF(B572="","",SUMIFS('Monthly Rental Income'!$G:$G,'Monthly Rental Income'!$K:$K,'Total Cash Flow'!$C572,'Monthly Rental Income'!$J:$J,'Total Cash Flow'!$B572))</f>
        <v/>
      </c>
      <c r="E572" s="73" t="str">
        <f>IF(B572="","",SUMIFS('Mortgage Calculation'!$F:$F,'Mortgage Calculation'!$J:$J,'Total Cash Flow'!$B572,'Mortgage Calculation'!$K:$K,'Total Cash Flow'!C572))</f>
        <v/>
      </c>
      <c r="F572" s="66" t="str">
        <f t="shared" si="8"/>
        <v/>
      </c>
    </row>
    <row r="573" spans="2:6" ht="14.25" x14ac:dyDescent="0.2">
      <c r="B573" s="70" t="str">
        <f>IF('Mortgage Calculation'!A613="","",MONTH('Mortgage Calculation'!C613))</f>
        <v/>
      </c>
      <c r="C573" s="71" t="str">
        <f>IF(B573="","",YEAR('Mortgage Calculation'!C613))</f>
        <v/>
      </c>
      <c r="D573" s="72" t="str">
        <f>IF(B573="","",SUMIFS('Monthly Rental Income'!$G:$G,'Monthly Rental Income'!$K:$K,'Total Cash Flow'!$C573,'Monthly Rental Income'!$J:$J,'Total Cash Flow'!$B573))</f>
        <v/>
      </c>
      <c r="E573" s="73" t="str">
        <f>IF(B573="","",SUMIFS('Mortgage Calculation'!$F:$F,'Mortgage Calculation'!$J:$J,'Total Cash Flow'!$B573,'Mortgage Calculation'!$K:$K,'Total Cash Flow'!C573))</f>
        <v/>
      </c>
      <c r="F573" s="66" t="str">
        <f t="shared" si="8"/>
        <v/>
      </c>
    </row>
    <row r="574" spans="2:6" ht="14.25" x14ac:dyDescent="0.2">
      <c r="B574" s="70" t="str">
        <f>IF('Mortgage Calculation'!A614="","",MONTH('Mortgage Calculation'!C614))</f>
        <v/>
      </c>
      <c r="C574" s="71" t="str">
        <f>IF(B574="","",YEAR('Mortgage Calculation'!C614))</f>
        <v/>
      </c>
      <c r="D574" s="72" t="str">
        <f>IF(B574="","",SUMIFS('Monthly Rental Income'!$G:$G,'Monthly Rental Income'!$K:$K,'Total Cash Flow'!$C574,'Monthly Rental Income'!$J:$J,'Total Cash Flow'!$B574))</f>
        <v/>
      </c>
      <c r="E574" s="73" t="str">
        <f>IF(B574="","",SUMIFS('Mortgage Calculation'!$F:$F,'Mortgage Calculation'!$J:$J,'Total Cash Flow'!$B574,'Mortgage Calculation'!$K:$K,'Total Cash Flow'!C574))</f>
        <v/>
      </c>
      <c r="F574" s="66" t="str">
        <f t="shared" si="8"/>
        <v/>
      </c>
    </row>
    <row r="575" spans="2:6" ht="14.25" x14ac:dyDescent="0.2">
      <c r="B575" s="70" t="str">
        <f>IF('Mortgage Calculation'!A615="","",MONTH('Mortgage Calculation'!C615))</f>
        <v/>
      </c>
      <c r="C575" s="71" t="str">
        <f>IF(B575="","",YEAR('Mortgage Calculation'!C615))</f>
        <v/>
      </c>
      <c r="D575" s="72" t="str">
        <f>IF(B575="","",SUMIFS('Monthly Rental Income'!$G:$G,'Monthly Rental Income'!$K:$K,'Total Cash Flow'!$C575,'Monthly Rental Income'!$J:$J,'Total Cash Flow'!$B575))</f>
        <v/>
      </c>
      <c r="E575" s="73" t="str">
        <f>IF(B575="","",SUMIFS('Mortgage Calculation'!$F:$F,'Mortgage Calculation'!$J:$J,'Total Cash Flow'!$B575,'Mortgage Calculation'!$K:$K,'Total Cash Flow'!C575))</f>
        <v/>
      </c>
      <c r="F575" s="66" t="str">
        <f t="shared" si="8"/>
        <v/>
      </c>
    </row>
    <row r="576" spans="2:6" ht="14.25" x14ac:dyDescent="0.2">
      <c r="B576" s="70" t="str">
        <f>IF('Mortgage Calculation'!A616="","",MONTH('Mortgage Calculation'!C616))</f>
        <v/>
      </c>
      <c r="C576" s="71" t="str">
        <f>IF(B576="","",YEAR('Mortgage Calculation'!C616))</f>
        <v/>
      </c>
      <c r="D576" s="72" t="str">
        <f>IF(B576="","",SUMIFS('Monthly Rental Income'!$G:$G,'Monthly Rental Income'!$K:$K,'Total Cash Flow'!$C576,'Monthly Rental Income'!$J:$J,'Total Cash Flow'!$B576))</f>
        <v/>
      </c>
      <c r="E576" s="73" t="str">
        <f>IF(B576="","",SUMIFS('Mortgage Calculation'!$F:$F,'Mortgage Calculation'!$J:$J,'Total Cash Flow'!$B576,'Mortgage Calculation'!$K:$K,'Total Cash Flow'!C576))</f>
        <v/>
      </c>
      <c r="F576" s="66" t="str">
        <f t="shared" si="8"/>
        <v/>
      </c>
    </row>
    <row r="577" spans="2:6" ht="14.25" x14ac:dyDescent="0.2">
      <c r="B577" s="70" t="str">
        <f>IF('Mortgage Calculation'!A617="","",MONTH('Mortgage Calculation'!C617))</f>
        <v/>
      </c>
      <c r="C577" s="71" t="str">
        <f>IF(B577="","",YEAR('Mortgage Calculation'!C617))</f>
        <v/>
      </c>
      <c r="D577" s="72" t="str">
        <f>IF(B577="","",SUMIFS('Monthly Rental Income'!$G:$G,'Monthly Rental Income'!$K:$K,'Total Cash Flow'!$C577,'Monthly Rental Income'!$J:$J,'Total Cash Flow'!$B577))</f>
        <v/>
      </c>
      <c r="E577" s="73" t="str">
        <f>IF(B577="","",SUMIFS('Mortgage Calculation'!$F:$F,'Mortgage Calculation'!$J:$J,'Total Cash Flow'!$B577,'Mortgage Calculation'!$K:$K,'Total Cash Flow'!C577))</f>
        <v/>
      </c>
      <c r="F577" s="66" t="str">
        <f t="shared" si="8"/>
        <v/>
      </c>
    </row>
    <row r="578" spans="2:6" ht="14.25" x14ac:dyDescent="0.2">
      <c r="B578" s="70" t="str">
        <f>IF('Mortgage Calculation'!A618="","",MONTH('Mortgage Calculation'!C618))</f>
        <v/>
      </c>
      <c r="C578" s="71" t="str">
        <f>IF(B578="","",YEAR('Mortgage Calculation'!C618))</f>
        <v/>
      </c>
      <c r="D578" s="72" t="str">
        <f>IF(B578="","",SUMIFS('Monthly Rental Income'!$G:$G,'Monthly Rental Income'!$K:$K,'Total Cash Flow'!$C578,'Monthly Rental Income'!$J:$J,'Total Cash Flow'!$B578))</f>
        <v/>
      </c>
      <c r="E578" s="73" t="str">
        <f>IF(B578="","",SUMIFS('Mortgage Calculation'!$F:$F,'Mortgage Calculation'!$J:$J,'Total Cash Flow'!$B578,'Mortgage Calculation'!$K:$K,'Total Cash Flow'!C578))</f>
        <v/>
      </c>
      <c r="F578" s="66" t="str">
        <f t="shared" si="8"/>
        <v/>
      </c>
    </row>
    <row r="579" spans="2:6" ht="14.25" x14ac:dyDescent="0.2">
      <c r="B579" s="70" t="str">
        <f>IF('Mortgage Calculation'!A619="","",MONTH('Mortgage Calculation'!C619))</f>
        <v/>
      </c>
      <c r="C579" s="71" t="str">
        <f>IF(B579="","",YEAR('Mortgage Calculation'!C619))</f>
        <v/>
      </c>
      <c r="D579" s="72" t="str">
        <f>IF(B579="","",SUMIFS('Monthly Rental Income'!$G:$G,'Monthly Rental Income'!$K:$K,'Total Cash Flow'!$C579,'Monthly Rental Income'!$J:$J,'Total Cash Flow'!$B579))</f>
        <v/>
      </c>
      <c r="E579" s="73" t="str">
        <f>IF(B579="","",SUMIFS('Mortgage Calculation'!$F:$F,'Mortgage Calculation'!$J:$J,'Total Cash Flow'!$B579,'Mortgage Calculation'!$K:$K,'Total Cash Flow'!C579))</f>
        <v/>
      </c>
      <c r="F579" s="66" t="str">
        <f t="shared" si="8"/>
        <v/>
      </c>
    </row>
    <row r="580" spans="2:6" ht="14.25" x14ac:dyDescent="0.2">
      <c r="B580" s="70" t="str">
        <f>IF('Mortgage Calculation'!A620="","",MONTH('Mortgage Calculation'!C620))</f>
        <v/>
      </c>
      <c r="C580" s="71" t="str">
        <f>IF(B580="","",YEAR('Mortgage Calculation'!C620))</f>
        <v/>
      </c>
      <c r="D580" s="72" t="str">
        <f>IF(B580="","",SUMIFS('Monthly Rental Income'!$G:$G,'Monthly Rental Income'!$K:$K,'Total Cash Flow'!$C580,'Monthly Rental Income'!$J:$J,'Total Cash Flow'!$B580))</f>
        <v/>
      </c>
      <c r="E580" s="73" t="str">
        <f>IF(B580="","",SUMIFS('Mortgage Calculation'!$F:$F,'Mortgage Calculation'!$J:$J,'Total Cash Flow'!$B580,'Mortgage Calculation'!$K:$K,'Total Cash Flow'!C580))</f>
        <v/>
      </c>
      <c r="F580" s="66" t="str">
        <f t="shared" si="8"/>
        <v/>
      </c>
    </row>
    <row r="581" spans="2:6" ht="14.25" x14ac:dyDescent="0.2">
      <c r="B581" s="70" t="str">
        <f>IF('Mortgage Calculation'!A621="","",MONTH('Mortgage Calculation'!C621))</f>
        <v/>
      </c>
      <c r="C581" s="71" t="str">
        <f>IF(B581="","",YEAR('Mortgage Calculation'!C621))</f>
        <v/>
      </c>
      <c r="D581" s="72" t="str">
        <f>IF(B581="","",SUMIFS('Monthly Rental Income'!$G:$G,'Monthly Rental Income'!$K:$K,'Total Cash Flow'!$C581,'Monthly Rental Income'!$J:$J,'Total Cash Flow'!$B581))</f>
        <v/>
      </c>
      <c r="E581" s="73" t="str">
        <f>IF(B581="","",SUMIFS('Mortgage Calculation'!$F:$F,'Mortgage Calculation'!$J:$J,'Total Cash Flow'!$B581,'Mortgage Calculation'!$K:$K,'Total Cash Flow'!C581))</f>
        <v/>
      </c>
      <c r="F581" s="66" t="str">
        <f t="shared" ref="F581:F644" si="9">IF(B581="","",SUM(D581:E581))</f>
        <v/>
      </c>
    </row>
    <row r="582" spans="2:6" ht="14.25" x14ac:dyDescent="0.2">
      <c r="B582" s="70" t="str">
        <f>IF('Mortgage Calculation'!A622="","",MONTH('Mortgage Calculation'!C622))</f>
        <v/>
      </c>
      <c r="C582" s="71" t="str">
        <f>IF(B582="","",YEAR('Mortgage Calculation'!C622))</f>
        <v/>
      </c>
      <c r="D582" s="72" t="str">
        <f>IF(B582="","",SUMIFS('Monthly Rental Income'!$G:$G,'Monthly Rental Income'!$K:$K,'Total Cash Flow'!$C582,'Monthly Rental Income'!$J:$J,'Total Cash Flow'!$B582))</f>
        <v/>
      </c>
      <c r="E582" s="73" t="str">
        <f>IF(B582="","",SUMIFS('Mortgage Calculation'!$F:$F,'Mortgage Calculation'!$J:$J,'Total Cash Flow'!$B582,'Mortgage Calculation'!$K:$K,'Total Cash Flow'!C582))</f>
        <v/>
      </c>
      <c r="F582" s="66" t="str">
        <f t="shared" si="9"/>
        <v/>
      </c>
    </row>
    <row r="583" spans="2:6" ht="14.25" x14ac:dyDescent="0.2">
      <c r="B583" s="70" t="str">
        <f>IF('Mortgage Calculation'!A623="","",MONTH('Mortgage Calculation'!C623))</f>
        <v/>
      </c>
      <c r="C583" s="71" t="str">
        <f>IF(B583="","",YEAR('Mortgage Calculation'!C623))</f>
        <v/>
      </c>
      <c r="D583" s="72" t="str">
        <f>IF(B583="","",SUMIFS('Monthly Rental Income'!$G:$G,'Monthly Rental Income'!$K:$K,'Total Cash Flow'!$C583,'Monthly Rental Income'!$J:$J,'Total Cash Flow'!$B583))</f>
        <v/>
      </c>
      <c r="E583" s="73" t="str">
        <f>IF(B583="","",SUMIFS('Mortgage Calculation'!$F:$F,'Mortgage Calculation'!$J:$J,'Total Cash Flow'!$B583,'Mortgage Calculation'!$K:$K,'Total Cash Flow'!C583))</f>
        <v/>
      </c>
      <c r="F583" s="66" t="str">
        <f t="shared" si="9"/>
        <v/>
      </c>
    </row>
    <row r="584" spans="2:6" ht="14.25" x14ac:dyDescent="0.2">
      <c r="B584" s="70" t="str">
        <f>IF('Mortgage Calculation'!A624="","",MONTH('Mortgage Calculation'!C624))</f>
        <v/>
      </c>
      <c r="C584" s="71" t="str">
        <f>IF(B584="","",YEAR('Mortgage Calculation'!C624))</f>
        <v/>
      </c>
      <c r="D584" s="72" t="str">
        <f>IF(B584="","",SUMIFS('Monthly Rental Income'!$G:$G,'Monthly Rental Income'!$K:$K,'Total Cash Flow'!$C584,'Monthly Rental Income'!$J:$J,'Total Cash Flow'!$B584))</f>
        <v/>
      </c>
      <c r="E584" s="73" t="str">
        <f>IF(B584="","",SUMIFS('Mortgage Calculation'!$F:$F,'Mortgage Calculation'!$J:$J,'Total Cash Flow'!$B584,'Mortgage Calculation'!$K:$K,'Total Cash Flow'!C584))</f>
        <v/>
      </c>
      <c r="F584" s="66" t="str">
        <f t="shared" si="9"/>
        <v/>
      </c>
    </row>
    <row r="585" spans="2:6" ht="14.25" x14ac:dyDescent="0.2">
      <c r="B585" s="70" t="str">
        <f>IF('Mortgage Calculation'!A625="","",MONTH('Mortgage Calculation'!C625))</f>
        <v/>
      </c>
      <c r="C585" s="71" t="str">
        <f>IF(B585="","",YEAR('Mortgage Calculation'!C625))</f>
        <v/>
      </c>
      <c r="D585" s="72" t="str">
        <f>IF(B585="","",SUMIFS('Monthly Rental Income'!$G:$G,'Monthly Rental Income'!$K:$K,'Total Cash Flow'!$C585,'Monthly Rental Income'!$J:$J,'Total Cash Flow'!$B585))</f>
        <v/>
      </c>
      <c r="E585" s="73" t="str">
        <f>IF(B585="","",SUMIFS('Mortgage Calculation'!$F:$F,'Mortgage Calculation'!$J:$J,'Total Cash Flow'!$B585,'Mortgage Calculation'!$K:$K,'Total Cash Flow'!C585))</f>
        <v/>
      </c>
      <c r="F585" s="66" t="str">
        <f t="shared" si="9"/>
        <v/>
      </c>
    </row>
    <row r="586" spans="2:6" ht="14.25" x14ac:dyDescent="0.2">
      <c r="B586" s="70" t="str">
        <f>IF('Mortgage Calculation'!A626="","",MONTH('Mortgage Calculation'!C626))</f>
        <v/>
      </c>
      <c r="C586" s="71" t="str">
        <f>IF(B586="","",YEAR('Mortgage Calculation'!C626))</f>
        <v/>
      </c>
      <c r="D586" s="72" t="str">
        <f>IF(B586="","",SUMIFS('Monthly Rental Income'!$G:$G,'Monthly Rental Income'!$K:$K,'Total Cash Flow'!$C586,'Monthly Rental Income'!$J:$J,'Total Cash Flow'!$B586))</f>
        <v/>
      </c>
      <c r="E586" s="73" t="str">
        <f>IF(B586="","",SUMIFS('Mortgage Calculation'!$F:$F,'Mortgage Calculation'!$J:$J,'Total Cash Flow'!$B586,'Mortgage Calculation'!$K:$K,'Total Cash Flow'!C586))</f>
        <v/>
      </c>
      <c r="F586" s="66" t="str">
        <f t="shared" si="9"/>
        <v/>
      </c>
    </row>
    <row r="587" spans="2:6" ht="14.25" x14ac:dyDescent="0.2">
      <c r="B587" s="70" t="str">
        <f>IF('Mortgage Calculation'!A627="","",MONTH('Mortgage Calculation'!C627))</f>
        <v/>
      </c>
      <c r="C587" s="71" t="str">
        <f>IF(B587="","",YEAR('Mortgage Calculation'!C627))</f>
        <v/>
      </c>
      <c r="D587" s="72" t="str">
        <f>IF(B587="","",SUMIFS('Monthly Rental Income'!$G:$G,'Monthly Rental Income'!$K:$K,'Total Cash Flow'!$C587,'Monthly Rental Income'!$J:$J,'Total Cash Flow'!$B587))</f>
        <v/>
      </c>
      <c r="E587" s="73" t="str">
        <f>IF(B587="","",SUMIFS('Mortgage Calculation'!$F:$F,'Mortgage Calculation'!$J:$J,'Total Cash Flow'!$B587,'Mortgage Calculation'!$K:$K,'Total Cash Flow'!C587))</f>
        <v/>
      </c>
      <c r="F587" s="66" t="str">
        <f t="shared" si="9"/>
        <v/>
      </c>
    </row>
    <row r="588" spans="2:6" ht="14.25" x14ac:dyDescent="0.2">
      <c r="B588" s="70" t="str">
        <f>IF('Mortgage Calculation'!A628="","",MONTH('Mortgage Calculation'!C628))</f>
        <v/>
      </c>
      <c r="C588" s="71" t="str">
        <f>IF(B588="","",YEAR('Mortgage Calculation'!C628))</f>
        <v/>
      </c>
      <c r="D588" s="72" t="str">
        <f>IF(B588="","",SUMIFS('Monthly Rental Income'!$G:$G,'Monthly Rental Income'!$K:$K,'Total Cash Flow'!$C588,'Monthly Rental Income'!$J:$J,'Total Cash Flow'!$B588))</f>
        <v/>
      </c>
      <c r="E588" s="73" t="str">
        <f>IF(B588="","",SUMIFS('Mortgage Calculation'!$F:$F,'Mortgage Calculation'!$J:$J,'Total Cash Flow'!$B588,'Mortgage Calculation'!$K:$K,'Total Cash Flow'!C588))</f>
        <v/>
      </c>
      <c r="F588" s="66" t="str">
        <f t="shared" si="9"/>
        <v/>
      </c>
    </row>
    <row r="589" spans="2:6" ht="14.25" x14ac:dyDescent="0.2">
      <c r="B589" s="70" t="str">
        <f>IF('Mortgage Calculation'!A629="","",MONTH('Mortgage Calculation'!C629))</f>
        <v/>
      </c>
      <c r="C589" s="71" t="str">
        <f>IF(B589="","",YEAR('Mortgage Calculation'!C629))</f>
        <v/>
      </c>
      <c r="D589" s="72" t="str">
        <f>IF(B589="","",SUMIFS('Monthly Rental Income'!$G:$G,'Monthly Rental Income'!$K:$K,'Total Cash Flow'!$C589,'Monthly Rental Income'!$J:$J,'Total Cash Flow'!$B589))</f>
        <v/>
      </c>
      <c r="E589" s="73" t="str">
        <f>IF(B589="","",SUMIFS('Mortgage Calculation'!$F:$F,'Mortgage Calculation'!$J:$J,'Total Cash Flow'!$B589,'Mortgage Calculation'!$K:$K,'Total Cash Flow'!C589))</f>
        <v/>
      </c>
      <c r="F589" s="66" t="str">
        <f t="shared" si="9"/>
        <v/>
      </c>
    </row>
    <row r="590" spans="2:6" ht="14.25" x14ac:dyDescent="0.2">
      <c r="B590" s="70" t="str">
        <f>IF('Mortgage Calculation'!A630="","",MONTH('Mortgage Calculation'!C630))</f>
        <v/>
      </c>
      <c r="C590" s="71" t="str">
        <f>IF(B590="","",YEAR('Mortgage Calculation'!C630))</f>
        <v/>
      </c>
      <c r="D590" s="72" t="str">
        <f>IF(B590="","",SUMIFS('Monthly Rental Income'!$G:$G,'Monthly Rental Income'!$K:$K,'Total Cash Flow'!$C590,'Monthly Rental Income'!$J:$J,'Total Cash Flow'!$B590))</f>
        <v/>
      </c>
      <c r="E590" s="73" t="str">
        <f>IF(B590="","",SUMIFS('Mortgage Calculation'!$F:$F,'Mortgage Calculation'!$J:$J,'Total Cash Flow'!$B590,'Mortgage Calculation'!$K:$K,'Total Cash Flow'!C590))</f>
        <v/>
      </c>
      <c r="F590" s="66" t="str">
        <f t="shared" si="9"/>
        <v/>
      </c>
    </row>
    <row r="591" spans="2:6" ht="14.25" x14ac:dyDescent="0.2">
      <c r="B591" s="70" t="str">
        <f>IF('Mortgage Calculation'!A631="","",MONTH('Mortgage Calculation'!C631))</f>
        <v/>
      </c>
      <c r="C591" s="71" t="str">
        <f>IF(B591="","",YEAR('Mortgage Calculation'!C631))</f>
        <v/>
      </c>
      <c r="D591" s="72" t="str">
        <f>IF(B591="","",SUMIFS('Monthly Rental Income'!$G:$G,'Monthly Rental Income'!$K:$K,'Total Cash Flow'!$C591,'Monthly Rental Income'!$J:$J,'Total Cash Flow'!$B591))</f>
        <v/>
      </c>
      <c r="E591" s="73" t="str">
        <f>IF(B591="","",SUMIFS('Mortgage Calculation'!$F:$F,'Mortgage Calculation'!$J:$J,'Total Cash Flow'!$B591,'Mortgage Calculation'!$K:$K,'Total Cash Flow'!C591))</f>
        <v/>
      </c>
      <c r="F591" s="66" t="str">
        <f t="shared" si="9"/>
        <v/>
      </c>
    </row>
    <row r="592" spans="2:6" ht="14.25" x14ac:dyDescent="0.2">
      <c r="B592" s="70" t="str">
        <f>IF('Mortgage Calculation'!A632="","",MONTH('Mortgage Calculation'!C632))</f>
        <v/>
      </c>
      <c r="C592" s="71" t="str">
        <f>IF(B592="","",YEAR('Mortgage Calculation'!C632))</f>
        <v/>
      </c>
      <c r="D592" s="72" t="str">
        <f>IF(B592="","",SUMIFS('Monthly Rental Income'!$G:$G,'Monthly Rental Income'!$K:$K,'Total Cash Flow'!$C592,'Monthly Rental Income'!$J:$J,'Total Cash Flow'!$B592))</f>
        <v/>
      </c>
      <c r="E592" s="73" t="str">
        <f>IF(B592="","",SUMIFS('Mortgage Calculation'!$F:$F,'Mortgage Calculation'!$J:$J,'Total Cash Flow'!$B592,'Mortgage Calculation'!$K:$K,'Total Cash Flow'!C592))</f>
        <v/>
      </c>
      <c r="F592" s="66" t="str">
        <f t="shared" si="9"/>
        <v/>
      </c>
    </row>
    <row r="593" spans="2:6" ht="14.25" x14ac:dyDescent="0.2">
      <c r="B593" s="70" t="str">
        <f>IF('Mortgage Calculation'!A633="","",MONTH('Mortgage Calculation'!C633))</f>
        <v/>
      </c>
      <c r="C593" s="71" t="str">
        <f>IF(B593="","",YEAR('Mortgage Calculation'!C633))</f>
        <v/>
      </c>
      <c r="D593" s="72" t="str">
        <f>IF(B593="","",SUMIFS('Monthly Rental Income'!$G:$G,'Monthly Rental Income'!$K:$K,'Total Cash Flow'!$C593,'Monthly Rental Income'!$J:$J,'Total Cash Flow'!$B593))</f>
        <v/>
      </c>
      <c r="E593" s="73" t="str">
        <f>IF(B593="","",SUMIFS('Mortgage Calculation'!$F:$F,'Mortgage Calculation'!$J:$J,'Total Cash Flow'!$B593,'Mortgage Calculation'!$K:$K,'Total Cash Flow'!C593))</f>
        <v/>
      </c>
      <c r="F593" s="66" t="str">
        <f t="shared" si="9"/>
        <v/>
      </c>
    </row>
    <row r="594" spans="2:6" ht="14.25" x14ac:dyDescent="0.2">
      <c r="B594" s="70" t="str">
        <f>IF('Mortgage Calculation'!A634="","",MONTH('Mortgage Calculation'!C634))</f>
        <v/>
      </c>
      <c r="C594" s="71" t="str">
        <f>IF(B594="","",YEAR('Mortgage Calculation'!C634))</f>
        <v/>
      </c>
      <c r="D594" s="72" t="str">
        <f>IF(B594="","",SUMIFS('Monthly Rental Income'!$G:$G,'Monthly Rental Income'!$K:$K,'Total Cash Flow'!$C594,'Monthly Rental Income'!$J:$J,'Total Cash Flow'!$B594))</f>
        <v/>
      </c>
      <c r="E594" s="73" t="str">
        <f>IF(B594="","",SUMIFS('Mortgage Calculation'!$F:$F,'Mortgage Calculation'!$J:$J,'Total Cash Flow'!$B594,'Mortgage Calculation'!$K:$K,'Total Cash Flow'!C594))</f>
        <v/>
      </c>
      <c r="F594" s="66" t="str">
        <f t="shared" si="9"/>
        <v/>
      </c>
    </row>
    <row r="595" spans="2:6" ht="14.25" x14ac:dyDescent="0.2">
      <c r="B595" s="70" t="str">
        <f>IF('Mortgage Calculation'!A635="","",MONTH('Mortgage Calculation'!C635))</f>
        <v/>
      </c>
      <c r="C595" s="71" t="str">
        <f>IF(B595="","",YEAR('Mortgage Calculation'!C635))</f>
        <v/>
      </c>
      <c r="D595" s="72" t="str">
        <f>IF(B595="","",SUMIFS('Monthly Rental Income'!$G:$G,'Monthly Rental Income'!$K:$K,'Total Cash Flow'!$C595,'Monthly Rental Income'!$J:$J,'Total Cash Flow'!$B595))</f>
        <v/>
      </c>
      <c r="E595" s="73" t="str">
        <f>IF(B595="","",SUMIFS('Mortgage Calculation'!$F:$F,'Mortgage Calculation'!$J:$J,'Total Cash Flow'!$B595,'Mortgage Calculation'!$K:$K,'Total Cash Flow'!C595))</f>
        <v/>
      </c>
      <c r="F595" s="66" t="str">
        <f t="shared" si="9"/>
        <v/>
      </c>
    </row>
    <row r="596" spans="2:6" ht="14.25" x14ac:dyDescent="0.2">
      <c r="B596" s="70" t="str">
        <f>IF('Mortgage Calculation'!A636="","",MONTH('Mortgage Calculation'!C636))</f>
        <v/>
      </c>
      <c r="C596" s="71" t="str">
        <f>IF(B596="","",YEAR('Mortgage Calculation'!C636))</f>
        <v/>
      </c>
      <c r="D596" s="72" t="str">
        <f>IF(B596="","",SUMIFS('Monthly Rental Income'!$G:$G,'Monthly Rental Income'!$K:$K,'Total Cash Flow'!$C596,'Monthly Rental Income'!$J:$J,'Total Cash Flow'!$B596))</f>
        <v/>
      </c>
      <c r="E596" s="73" t="str">
        <f>IF(B596="","",SUMIFS('Mortgage Calculation'!$F:$F,'Mortgage Calculation'!$J:$J,'Total Cash Flow'!$B596,'Mortgage Calculation'!$K:$K,'Total Cash Flow'!C596))</f>
        <v/>
      </c>
      <c r="F596" s="66" t="str">
        <f t="shared" si="9"/>
        <v/>
      </c>
    </row>
    <row r="597" spans="2:6" ht="14.25" x14ac:dyDescent="0.2">
      <c r="B597" s="70" t="str">
        <f>IF('Mortgage Calculation'!A637="","",MONTH('Mortgage Calculation'!C637))</f>
        <v/>
      </c>
      <c r="C597" s="71" t="str">
        <f>IF(B597="","",YEAR('Mortgage Calculation'!C637))</f>
        <v/>
      </c>
      <c r="D597" s="72" t="str">
        <f>IF(B597="","",SUMIFS('Monthly Rental Income'!$G:$G,'Monthly Rental Income'!$K:$K,'Total Cash Flow'!$C597,'Monthly Rental Income'!$J:$J,'Total Cash Flow'!$B597))</f>
        <v/>
      </c>
      <c r="E597" s="73" t="str">
        <f>IF(B597="","",SUMIFS('Mortgage Calculation'!$F:$F,'Mortgage Calculation'!$J:$J,'Total Cash Flow'!$B597,'Mortgage Calculation'!$K:$K,'Total Cash Flow'!C597))</f>
        <v/>
      </c>
      <c r="F597" s="66" t="str">
        <f t="shared" si="9"/>
        <v/>
      </c>
    </row>
    <row r="598" spans="2:6" ht="14.25" x14ac:dyDescent="0.2">
      <c r="B598" s="70" t="str">
        <f>IF('Mortgage Calculation'!A638="","",MONTH('Mortgage Calculation'!C638))</f>
        <v/>
      </c>
      <c r="C598" s="71" t="str">
        <f>IF(B598="","",YEAR('Mortgage Calculation'!C638))</f>
        <v/>
      </c>
      <c r="D598" s="72" t="str">
        <f>IF(B598="","",SUMIFS('Monthly Rental Income'!$G:$G,'Monthly Rental Income'!$K:$K,'Total Cash Flow'!$C598,'Monthly Rental Income'!$J:$J,'Total Cash Flow'!$B598))</f>
        <v/>
      </c>
      <c r="E598" s="73" t="str">
        <f>IF(B598="","",SUMIFS('Mortgage Calculation'!$F:$F,'Mortgage Calculation'!$J:$J,'Total Cash Flow'!$B598,'Mortgage Calculation'!$K:$K,'Total Cash Flow'!C598))</f>
        <v/>
      </c>
      <c r="F598" s="66" t="str">
        <f t="shared" si="9"/>
        <v/>
      </c>
    </row>
    <row r="599" spans="2:6" ht="14.25" x14ac:dyDescent="0.2">
      <c r="B599" s="70" t="str">
        <f>IF('Mortgage Calculation'!A639="","",MONTH('Mortgage Calculation'!C639))</f>
        <v/>
      </c>
      <c r="C599" s="71" t="str">
        <f>IF(B599="","",YEAR('Mortgage Calculation'!C639))</f>
        <v/>
      </c>
      <c r="D599" s="72" t="str">
        <f>IF(B599="","",SUMIFS('Monthly Rental Income'!$G:$G,'Monthly Rental Income'!$K:$K,'Total Cash Flow'!$C599,'Monthly Rental Income'!$J:$J,'Total Cash Flow'!$B599))</f>
        <v/>
      </c>
      <c r="E599" s="73" t="str">
        <f>IF(B599="","",SUMIFS('Mortgage Calculation'!$F:$F,'Mortgage Calculation'!$J:$J,'Total Cash Flow'!$B599,'Mortgage Calculation'!$K:$K,'Total Cash Flow'!C599))</f>
        <v/>
      </c>
      <c r="F599" s="66" t="str">
        <f t="shared" si="9"/>
        <v/>
      </c>
    </row>
    <row r="600" spans="2:6" ht="14.25" x14ac:dyDescent="0.2">
      <c r="B600" s="70" t="str">
        <f>IF('Mortgage Calculation'!A640="","",MONTH('Mortgage Calculation'!C640))</f>
        <v/>
      </c>
      <c r="C600" s="71" t="str">
        <f>IF(B600="","",YEAR('Mortgage Calculation'!C640))</f>
        <v/>
      </c>
      <c r="D600" s="72" t="str">
        <f>IF(B600="","",SUMIFS('Monthly Rental Income'!$G:$G,'Monthly Rental Income'!$K:$K,'Total Cash Flow'!$C600,'Monthly Rental Income'!$J:$J,'Total Cash Flow'!$B600))</f>
        <v/>
      </c>
      <c r="E600" s="73" t="str">
        <f>IF(B600="","",SUMIFS('Mortgage Calculation'!$F:$F,'Mortgage Calculation'!$J:$J,'Total Cash Flow'!$B600,'Mortgage Calculation'!$K:$K,'Total Cash Flow'!C600))</f>
        <v/>
      </c>
      <c r="F600" s="66" t="str">
        <f t="shared" si="9"/>
        <v/>
      </c>
    </row>
    <row r="601" spans="2:6" ht="14.25" x14ac:dyDescent="0.2">
      <c r="B601" s="70" t="str">
        <f>IF('Mortgage Calculation'!A641="","",MONTH('Mortgage Calculation'!C641))</f>
        <v/>
      </c>
      <c r="C601" s="71" t="str">
        <f>IF(B601="","",YEAR('Mortgage Calculation'!C641))</f>
        <v/>
      </c>
      <c r="D601" s="72" t="str">
        <f>IF(B601="","",SUMIFS('Monthly Rental Income'!$G:$G,'Monthly Rental Income'!$K:$K,'Total Cash Flow'!$C601,'Monthly Rental Income'!$J:$J,'Total Cash Flow'!$B601))</f>
        <v/>
      </c>
      <c r="E601" s="73" t="str">
        <f>IF(B601="","",SUMIFS('Mortgage Calculation'!$F:$F,'Mortgage Calculation'!$J:$J,'Total Cash Flow'!$B601,'Mortgage Calculation'!$K:$K,'Total Cash Flow'!C601))</f>
        <v/>
      </c>
      <c r="F601" s="66" t="str">
        <f t="shared" si="9"/>
        <v/>
      </c>
    </row>
    <row r="602" spans="2:6" ht="14.25" x14ac:dyDescent="0.2">
      <c r="B602" s="70" t="str">
        <f>IF('Mortgage Calculation'!A642="","",MONTH('Mortgage Calculation'!C642))</f>
        <v/>
      </c>
      <c r="C602" s="71" t="str">
        <f>IF(B602="","",YEAR('Mortgage Calculation'!C642))</f>
        <v/>
      </c>
      <c r="D602" s="72" t="str">
        <f>IF(B602="","",SUMIFS('Monthly Rental Income'!$G:$G,'Monthly Rental Income'!$K:$K,'Total Cash Flow'!$C602,'Monthly Rental Income'!$J:$J,'Total Cash Flow'!$B602))</f>
        <v/>
      </c>
      <c r="E602" s="73" t="str">
        <f>IF(B602="","",SUMIFS('Mortgage Calculation'!$F:$F,'Mortgage Calculation'!$J:$J,'Total Cash Flow'!$B602,'Mortgage Calculation'!$K:$K,'Total Cash Flow'!C602))</f>
        <v/>
      </c>
      <c r="F602" s="66" t="str">
        <f t="shared" si="9"/>
        <v/>
      </c>
    </row>
    <row r="603" spans="2:6" ht="14.25" x14ac:dyDescent="0.2">
      <c r="B603" s="70" t="str">
        <f>IF('Mortgage Calculation'!A643="","",MONTH('Mortgage Calculation'!C643))</f>
        <v/>
      </c>
      <c r="C603" s="71" t="str">
        <f>IF(B603="","",YEAR('Mortgage Calculation'!C643))</f>
        <v/>
      </c>
      <c r="D603" s="72" t="str">
        <f>IF(B603="","",SUMIFS('Monthly Rental Income'!$G:$G,'Monthly Rental Income'!$K:$K,'Total Cash Flow'!$C603,'Monthly Rental Income'!$J:$J,'Total Cash Flow'!$B603))</f>
        <v/>
      </c>
      <c r="E603" s="73" t="str">
        <f>IF(B603="","",SUMIFS('Mortgage Calculation'!$F:$F,'Mortgage Calculation'!$J:$J,'Total Cash Flow'!$B603,'Mortgage Calculation'!$K:$K,'Total Cash Flow'!C603))</f>
        <v/>
      </c>
      <c r="F603" s="66" t="str">
        <f t="shared" si="9"/>
        <v/>
      </c>
    </row>
    <row r="604" spans="2:6" ht="14.25" x14ac:dyDescent="0.2">
      <c r="B604" s="70" t="str">
        <f>IF('Mortgage Calculation'!A644="","",MONTH('Mortgage Calculation'!C644))</f>
        <v/>
      </c>
      <c r="C604" s="71" t="str">
        <f>IF(B604="","",YEAR('Mortgage Calculation'!C644))</f>
        <v/>
      </c>
      <c r="D604" s="72" t="str">
        <f>IF(B604="","",SUMIFS('Monthly Rental Income'!$G:$G,'Monthly Rental Income'!$K:$K,'Total Cash Flow'!$C604,'Monthly Rental Income'!$J:$J,'Total Cash Flow'!$B604))</f>
        <v/>
      </c>
      <c r="E604" s="73" t="str">
        <f>IF(B604="","",SUMIFS('Mortgage Calculation'!$F:$F,'Mortgage Calculation'!$J:$J,'Total Cash Flow'!$B604,'Mortgage Calculation'!$K:$K,'Total Cash Flow'!C604))</f>
        <v/>
      </c>
      <c r="F604" s="66" t="str">
        <f t="shared" si="9"/>
        <v/>
      </c>
    </row>
    <row r="605" spans="2:6" ht="14.25" x14ac:dyDescent="0.2">
      <c r="B605" s="70" t="str">
        <f>IF('Mortgage Calculation'!A645="","",MONTH('Mortgage Calculation'!C645))</f>
        <v/>
      </c>
      <c r="C605" s="71" t="str">
        <f>IF(B605="","",YEAR('Mortgage Calculation'!C645))</f>
        <v/>
      </c>
      <c r="D605" s="72" t="str">
        <f>IF(B605="","",SUMIFS('Monthly Rental Income'!$G:$G,'Monthly Rental Income'!$K:$K,'Total Cash Flow'!$C605,'Monthly Rental Income'!$J:$J,'Total Cash Flow'!$B605))</f>
        <v/>
      </c>
      <c r="E605" s="73" t="str">
        <f>IF(B605="","",SUMIFS('Mortgage Calculation'!$F:$F,'Mortgage Calculation'!$J:$J,'Total Cash Flow'!$B605,'Mortgage Calculation'!$K:$K,'Total Cash Flow'!C605))</f>
        <v/>
      </c>
      <c r="F605" s="66" t="str">
        <f t="shared" si="9"/>
        <v/>
      </c>
    </row>
    <row r="606" spans="2:6" ht="14.25" x14ac:dyDescent="0.2">
      <c r="B606" s="70" t="str">
        <f>IF('Mortgage Calculation'!A646="","",MONTH('Mortgage Calculation'!C646))</f>
        <v/>
      </c>
      <c r="C606" s="71" t="str">
        <f>IF(B606="","",YEAR('Mortgage Calculation'!C646))</f>
        <v/>
      </c>
      <c r="D606" s="72" t="str">
        <f>IF(B606="","",SUMIFS('Monthly Rental Income'!$G:$G,'Monthly Rental Income'!$K:$K,'Total Cash Flow'!$C606,'Monthly Rental Income'!$J:$J,'Total Cash Flow'!$B606))</f>
        <v/>
      </c>
      <c r="E606" s="73" t="str">
        <f>IF(B606="","",SUMIFS('Mortgage Calculation'!$F:$F,'Mortgage Calculation'!$J:$J,'Total Cash Flow'!$B606,'Mortgage Calculation'!$K:$K,'Total Cash Flow'!C606))</f>
        <v/>
      </c>
      <c r="F606" s="66" t="str">
        <f t="shared" si="9"/>
        <v/>
      </c>
    </row>
    <row r="607" spans="2:6" ht="14.25" x14ac:dyDescent="0.2">
      <c r="B607" s="70" t="str">
        <f>IF('Mortgage Calculation'!A647="","",MONTH('Mortgage Calculation'!C647))</f>
        <v/>
      </c>
      <c r="C607" s="71" t="str">
        <f>IF(B607="","",YEAR('Mortgage Calculation'!C647))</f>
        <v/>
      </c>
      <c r="D607" s="72" t="str">
        <f>IF(B607="","",SUMIFS('Monthly Rental Income'!$G:$G,'Monthly Rental Income'!$K:$K,'Total Cash Flow'!$C607,'Monthly Rental Income'!$J:$J,'Total Cash Flow'!$B607))</f>
        <v/>
      </c>
      <c r="E607" s="73" t="str">
        <f>IF(B607="","",SUMIFS('Mortgage Calculation'!$F:$F,'Mortgage Calculation'!$J:$J,'Total Cash Flow'!$B607,'Mortgage Calculation'!$K:$K,'Total Cash Flow'!C607))</f>
        <v/>
      </c>
      <c r="F607" s="66" t="str">
        <f t="shared" si="9"/>
        <v/>
      </c>
    </row>
    <row r="608" spans="2:6" ht="14.25" x14ac:dyDescent="0.2">
      <c r="B608" s="70" t="str">
        <f>IF('Mortgage Calculation'!A648="","",MONTH('Mortgage Calculation'!C648))</f>
        <v/>
      </c>
      <c r="C608" s="71" t="str">
        <f>IF(B608="","",YEAR('Mortgage Calculation'!C648))</f>
        <v/>
      </c>
      <c r="D608" s="72" t="str">
        <f>IF(B608="","",SUMIFS('Monthly Rental Income'!$G:$G,'Monthly Rental Income'!$K:$K,'Total Cash Flow'!$C608,'Monthly Rental Income'!$J:$J,'Total Cash Flow'!$B608))</f>
        <v/>
      </c>
      <c r="E608" s="73" t="str">
        <f>IF(B608="","",SUMIFS('Mortgage Calculation'!$F:$F,'Mortgage Calculation'!$J:$J,'Total Cash Flow'!$B608,'Mortgage Calculation'!$K:$K,'Total Cash Flow'!C608))</f>
        <v/>
      </c>
      <c r="F608" s="66" t="str">
        <f t="shared" si="9"/>
        <v/>
      </c>
    </row>
    <row r="609" spans="2:6" ht="14.25" x14ac:dyDescent="0.2">
      <c r="B609" s="70" t="str">
        <f>IF('Mortgage Calculation'!A649="","",MONTH('Mortgage Calculation'!C649))</f>
        <v/>
      </c>
      <c r="C609" s="71" t="str">
        <f>IF(B609="","",YEAR('Mortgage Calculation'!C649))</f>
        <v/>
      </c>
      <c r="D609" s="72" t="str">
        <f>IF(B609="","",SUMIFS('Monthly Rental Income'!$G:$G,'Monthly Rental Income'!$K:$K,'Total Cash Flow'!$C609,'Monthly Rental Income'!$J:$J,'Total Cash Flow'!$B609))</f>
        <v/>
      </c>
      <c r="E609" s="73" t="str">
        <f>IF(B609="","",SUMIFS('Mortgage Calculation'!$F:$F,'Mortgage Calculation'!$J:$J,'Total Cash Flow'!$B609,'Mortgage Calculation'!$K:$K,'Total Cash Flow'!C609))</f>
        <v/>
      </c>
      <c r="F609" s="66" t="str">
        <f t="shared" si="9"/>
        <v/>
      </c>
    </row>
    <row r="610" spans="2:6" ht="14.25" x14ac:dyDescent="0.2">
      <c r="B610" s="70" t="str">
        <f>IF('Mortgage Calculation'!A650="","",MONTH('Mortgage Calculation'!C650))</f>
        <v/>
      </c>
      <c r="C610" s="71" t="str">
        <f>IF(B610="","",YEAR('Mortgage Calculation'!C650))</f>
        <v/>
      </c>
      <c r="D610" s="72" t="str">
        <f>IF(B610="","",SUMIFS('Monthly Rental Income'!$G:$G,'Monthly Rental Income'!$K:$K,'Total Cash Flow'!$C610,'Monthly Rental Income'!$J:$J,'Total Cash Flow'!$B610))</f>
        <v/>
      </c>
      <c r="E610" s="73" t="str">
        <f>IF(B610="","",SUMIFS('Mortgage Calculation'!$F:$F,'Mortgage Calculation'!$J:$J,'Total Cash Flow'!$B610,'Mortgage Calculation'!$K:$K,'Total Cash Flow'!C610))</f>
        <v/>
      </c>
      <c r="F610" s="66" t="str">
        <f t="shared" si="9"/>
        <v/>
      </c>
    </row>
    <row r="611" spans="2:6" ht="14.25" x14ac:dyDescent="0.2">
      <c r="B611" s="70" t="str">
        <f>IF('Mortgage Calculation'!A651="","",MONTH('Mortgage Calculation'!C651))</f>
        <v/>
      </c>
      <c r="C611" s="71" t="str">
        <f>IF(B611="","",YEAR('Mortgage Calculation'!C651))</f>
        <v/>
      </c>
      <c r="D611" s="72" t="str">
        <f>IF(B611="","",SUMIFS('Monthly Rental Income'!$G:$G,'Monthly Rental Income'!$K:$K,'Total Cash Flow'!$C611,'Monthly Rental Income'!$J:$J,'Total Cash Flow'!$B611))</f>
        <v/>
      </c>
      <c r="E611" s="73" t="str">
        <f>IF(B611="","",SUMIFS('Mortgage Calculation'!$F:$F,'Mortgage Calculation'!$J:$J,'Total Cash Flow'!$B611,'Mortgage Calculation'!$K:$K,'Total Cash Flow'!C611))</f>
        <v/>
      </c>
      <c r="F611" s="66" t="str">
        <f t="shared" si="9"/>
        <v/>
      </c>
    </row>
    <row r="612" spans="2:6" ht="14.25" x14ac:dyDescent="0.2">
      <c r="B612" s="70" t="str">
        <f>IF('Mortgage Calculation'!A652="","",MONTH('Mortgage Calculation'!C652))</f>
        <v/>
      </c>
      <c r="C612" s="71" t="str">
        <f>IF(B612="","",YEAR('Mortgage Calculation'!C652))</f>
        <v/>
      </c>
      <c r="D612" s="72" t="str">
        <f>IF(B612="","",SUMIFS('Monthly Rental Income'!$G:$G,'Monthly Rental Income'!$K:$K,'Total Cash Flow'!$C612,'Monthly Rental Income'!$J:$J,'Total Cash Flow'!$B612))</f>
        <v/>
      </c>
      <c r="E612" s="73" t="str">
        <f>IF(B612="","",SUMIFS('Mortgage Calculation'!$F:$F,'Mortgage Calculation'!$J:$J,'Total Cash Flow'!$B612,'Mortgage Calculation'!$K:$K,'Total Cash Flow'!C612))</f>
        <v/>
      </c>
      <c r="F612" s="66" t="str">
        <f t="shared" si="9"/>
        <v/>
      </c>
    </row>
    <row r="613" spans="2:6" ht="14.25" x14ac:dyDescent="0.2">
      <c r="B613" s="70" t="str">
        <f>IF('Mortgage Calculation'!A653="","",MONTH('Mortgage Calculation'!C653))</f>
        <v/>
      </c>
      <c r="C613" s="71" t="str">
        <f>IF(B613="","",YEAR('Mortgage Calculation'!C653))</f>
        <v/>
      </c>
      <c r="D613" s="72" t="str">
        <f>IF(B613="","",SUMIFS('Monthly Rental Income'!$G:$G,'Monthly Rental Income'!$K:$K,'Total Cash Flow'!$C613,'Monthly Rental Income'!$J:$J,'Total Cash Flow'!$B613))</f>
        <v/>
      </c>
      <c r="E613" s="73" t="str">
        <f>IF(B613="","",SUMIFS('Mortgage Calculation'!$F:$F,'Mortgage Calculation'!$J:$J,'Total Cash Flow'!$B613,'Mortgage Calculation'!$K:$K,'Total Cash Flow'!C613))</f>
        <v/>
      </c>
      <c r="F613" s="66" t="str">
        <f t="shared" si="9"/>
        <v/>
      </c>
    </row>
    <row r="614" spans="2:6" ht="14.25" x14ac:dyDescent="0.2">
      <c r="B614" s="70" t="str">
        <f>IF('Mortgage Calculation'!A654="","",MONTH('Mortgage Calculation'!C654))</f>
        <v/>
      </c>
      <c r="C614" s="71" t="str">
        <f>IF(B614="","",YEAR('Mortgage Calculation'!C654))</f>
        <v/>
      </c>
      <c r="D614" s="72" t="str">
        <f>IF(B614="","",SUMIFS('Monthly Rental Income'!$G:$G,'Monthly Rental Income'!$K:$K,'Total Cash Flow'!$C614,'Monthly Rental Income'!$J:$J,'Total Cash Flow'!$B614))</f>
        <v/>
      </c>
      <c r="E614" s="73" t="str">
        <f>IF(B614="","",SUMIFS('Mortgage Calculation'!$F:$F,'Mortgage Calculation'!$J:$J,'Total Cash Flow'!$B614,'Mortgage Calculation'!$K:$K,'Total Cash Flow'!C614))</f>
        <v/>
      </c>
      <c r="F614" s="66" t="str">
        <f t="shared" si="9"/>
        <v/>
      </c>
    </row>
    <row r="615" spans="2:6" ht="14.25" x14ac:dyDescent="0.2">
      <c r="B615" s="70" t="str">
        <f>IF('Mortgage Calculation'!A655="","",MONTH('Mortgage Calculation'!C655))</f>
        <v/>
      </c>
      <c r="C615" s="71" t="str">
        <f>IF(B615="","",YEAR('Mortgage Calculation'!C655))</f>
        <v/>
      </c>
      <c r="D615" s="72" t="str">
        <f>IF(B615="","",SUMIFS('Monthly Rental Income'!$G:$G,'Monthly Rental Income'!$K:$K,'Total Cash Flow'!$C615,'Monthly Rental Income'!$J:$J,'Total Cash Flow'!$B615))</f>
        <v/>
      </c>
      <c r="E615" s="73" t="str">
        <f>IF(B615="","",SUMIFS('Mortgage Calculation'!$F:$F,'Mortgage Calculation'!$J:$J,'Total Cash Flow'!$B615,'Mortgage Calculation'!$K:$K,'Total Cash Flow'!C615))</f>
        <v/>
      </c>
      <c r="F615" s="66" t="str">
        <f t="shared" si="9"/>
        <v/>
      </c>
    </row>
    <row r="616" spans="2:6" ht="14.25" x14ac:dyDescent="0.2">
      <c r="B616" s="70" t="str">
        <f>IF('Mortgage Calculation'!A656="","",MONTH('Mortgage Calculation'!C656))</f>
        <v/>
      </c>
      <c r="C616" s="71" t="str">
        <f>IF(B616="","",YEAR('Mortgage Calculation'!C656))</f>
        <v/>
      </c>
      <c r="D616" s="72" t="str">
        <f>IF(B616="","",SUMIFS('Monthly Rental Income'!$G:$G,'Monthly Rental Income'!$K:$K,'Total Cash Flow'!$C616,'Monthly Rental Income'!$J:$J,'Total Cash Flow'!$B616))</f>
        <v/>
      </c>
      <c r="E616" s="73" t="str">
        <f>IF(B616="","",SUMIFS('Mortgage Calculation'!$F:$F,'Mortgage Calculation'!$J:$J,'Total Cash Flow'!$B616,'Mortgage Calculation'!$K:$K,'Total Cash Flow'!C616))</f>
        <v/>
      </c>
      <c r="F616" s="66" t="str">
        <f t="shared" si="9"/>
        <v/>
      </c>
    </row>
    <row r="617" spans="2:6" ht="14.25" x14ac:dyDescent="0.2">
      <c r="B617" s="70" t="str">
        <f>IF('Mortgage Calculation'!A657="","",MONTH('Mortgage Calculation'!C657))</f>
        <v/>
      </c>
      <c r="C617" s="71" t="str">
        <f>IF(B617="","",YEAR('Mortgage Calculation'!C657))</f>
        <v/>
      </c>
      <c r="D617" s="72" t="str">
        <f>IF(B617="","",SUMIFS('Monthly Rental Income'!$G:$G,'Monthly Rental Income'!$K:$K,'Total Cash Flow'!$C617,'Monthly Rental Income'!$J:$J,'Total Cash Flow'!$B617))</f>
        <v/>
      </c>
      <c r="E617" s="73" t="str">
        <f>IF(B617="","",SUMIFS('Mortgage Calculation'!$F:$F,'Mortgage Calculation'!$J:$J,'Total Cash Flow'!$B617,'Mortgage Calculation'!$K:$K,'Total Cash Flow'!C617))</f>
        <v/>
      </c>
      <c r="F617" s="66" t="str">
        <f t="shared" si="9"/>
        <v/>
      </c>
    </row>
    <row r="618" spans="2:6" ht="14.25" x14ac:dyDescent="0.2">
      <c r="B618" s="70" t="str">
        <f>IF('Mortgage Calculation'!A658="","",MONTH('Mortgage Calculation'!C658))</f>
        <v/>
      </c>
      <c r="C618" s="71" t="str">
        <f>IF(B618="","",YEAR('Mortgage Calculation'!C658))</f>
        <v/>
      </c>
      <c r="D618" s="72" t="str">
        <f>IF(B618="","",SUMIFS('Monthly Rental Income'!$G:$G,'Monthly Rental Income'!$K:$K,'Total Cash Flow'!$C618,'Monthly Rental Income'!$J:$J,'Total Cash Flow'!$B618))</f>
        <v/>
      </c>
      <c r="E618" s="73" t="str">
        <f>IF(B618="","",SUMIFS('Mortgage Calculation'!$F:$F,'Mortgage Calculation'!$J:$J,'Total Cash Flow'!$B618,'Mortgage Calculation'!$K:$K,'Total Cash Flow'!C618))</f>
        <v/>
      </c>
      <c r="F618" s="66" t="str">
        <f t="shared" si="9"/>
        <v/>
      </c>
    </row>
    <row r="619" spans="2:6" ht="14.25" x14ac:dyDescent="0.2">
      <c r="B619" s="70" t="str">
        <f>IF('Mortgage Calculation'!A659="","",MONTH('Mortgage Calculation'!C659))</f>
        <v/>
      </c>
      <c r="C619" s="71" t="str">
        <f>IF(B619="","",YEAR('Mortgage Calculation'!C659))</f>
        <v/>
      </c>
      <c r="D619" s="72" t="str">
        <f>IF(B619="","",SUMIFS('Monthly Rental Income'!$G:$G,'Monthly Rental Income'!$K:$K,'Total Cash Flow'!$C619,'Monthly Rental Income'!$J:$J,'Total Cash Flow'!$B619))</f>
        <v/>
      </c>
      <c r="E619" s="73" t="str">
        <f>IF(B619="","",SUMIFS('Mortgage Calculation'!$F:$F,'Mortgage Calculation'!$J:$J,'Total Cash Flow'!$B619,'Mortgage Calculation'!$K:$K,'Total Cash Flow'!C619))</f>
        <v/>
      </c>
      <c r="F619" s="66" t="str">
        <f t="shared" si="9"/>
        <v/>
      </c>
    </row>
    <row r="620" spans="2:6" ht="14.25" x14ac:dyDescent="0.2">
      <c r="B620" s="70" t="str">
        <f>IF('Mortgage Calculation'!A660="","",MONTH('Mortgage Calculation'!C660))</f>
        <v/>
      </c>
      <c r="C620" s="71" t="str">
        <f>IF(B620="","",YEAR('Mortgage Calculation'!C660))</f>
        <v/>
      </c>
      <c r="D620" s="72" t="str">
        <f>IF(B620="","",SUMIFS('Monthly Rental Income'!$G:$G,'Monthly Rental Income'!$K:$K,'Total Cash Flow'!$C620,'Monthly Rental Income'!$J:$J,'Total Cash Flow'!$B620))</f>
        <v/>
      </c>
      <c r="E620" s="73" t="str">
        <f>IF(B620="","",SUMIFS('Mortgage Calculation'!$F:$F,'Mortgage Calculation'!$J:$J,'Total Cash Flow'!$B620,'Mortgage Calculation'!$K:$K,'Total Cash Flow'!C620))</f>
        <v/>
      </c>
      <c r="F620" s="66" t="str">
        <f t="shared" si="9"/>
        <v/>
      </c>
    </row>
    <row r="621" spans="2:6" ht="14.25" x14ac:dyDescent="0.2">
      <c r="B621" s="70" t="str">
        <f>IF('Mortgage Calculation'!A661="","",MONTH('Mortgage Calculation'!C661))</f>
        <v/>
      </c>
      <c r="C621" s="71" t="str">
        <f>IF(B621="","",YEAR('Mortgage Calculation'!C661))</f>
        <v/>
      </c>
      <c r="D621" s="72" t="str">
        <f>IF(B621="","",SUMIFS('Monthly Rental Income'!$G:$G,'Monthly Rental Income'!$K:$K,'Total Cash Flow'!$C621,'Monthly Rental Income'!$J:$J,'Total Cash Flow'!$B621))</f>
        <v/>
      </c>
      <c r="E621" s="73" t="str">
        <f>IF(B621="","",SUMIFS('Mortgage Calculation'!$F:$F,'Mortgage Calculation'!$J:$J,'Total Cash Flow'!$B621,'Mortgage Calculation'!$K:$K,'Total Cash Flow'!C621))</f>
        <v/>
      </c>
      <c r="F621" s="66" t="str">
        <f t="shared" si="9"/>
        <v/>
      </c>
    </row>
    <row r="622" spans="2:6" ht="14.25" x14ac:dyDescent="0.2">
      <c r="B622" s="70" t="str">
        <f>IF('Mortgage Calculation'!A662="","",MONTH('Mortgage Calculation'!C662))</f>
        <v/>
      </c>
      <c r="C622" s="71" t="str">
        <f>IF(B622="","",YEAR('Mortgage Calculation'!C662))</f>
        <v/>
      </c>
      <c r="D622" s="72" t="str">
        <f>IF(B622="","",SUMIFS('Monthly Rental Income'!$G:$G,'Monthly Rental Income'!$K:$K,'Total Cash Flow'!$C622,'Monthly Rental Income'!$J:$J,'Total Cash Flow'!$B622))</f>
        <v/>
      </c>
      <c r="E622" s="73" t="str">
        <f>IF(B622="","",SUMIFS('Mortgage Calculation'!$F:$F,'Mortgage Calculation'!$J:$J,'Total Cash Flow'!$B622,'Mortgage Calculation'!$K:$K,'Total Cash Flow'!C622))</f>
        <v/>
      </c>
      <c r="F622" s="66" t="str">
        <f t="shared" si="9"/>
        <v/>
      </c>
    </row>
    <row r="623" spans="2:6" ht="14.25" x14ac:dyDescent="0.2">
      <c r="B623" s="70" t="str">
        <f>IF('Mortgage Calculation'!A663="","",MONTH('Mortgage Calculation'!C663))</f>
        <v/>
      </c>
      <c r="C623" s="71" t="str">
        <f>IF(B623="","",YEAR('Mortgage Calculation'!C663))</f>
        <v/>
      </c>
      <c r="D623" s="72" t="str">
        <f>IF(B623="","",SUMIFS('Monthly Rental Income'!$G:$G,'Monthly Rental Income'!$K:$K,'Total Cash Flow'!$C623,'Monthly Rental Income'!$J:$J,'Total Cash Flow'!$B623))</f>
        <v/>
      </c>
      <c r="E623" s="73" t="str">
        <f>IF(B623="","",SUMIFS('Mortgage Calculation'!$F:$F,'Mortgage Calculation'!$J:$J,'Total Cash Flow'!$B623,'Mortgage Calculation'!$K:$K,'Total Cash Flow'!C623))</f>
        <v/>
      </c>
      <c r="F623" s="66" t="str">
        <f t="shared" si="9"/>
        <v/>
      </c>
    </row>
    <row r="624" spans="2:6" ht="14.25" x14ac:dyDescent="0.2">
      <c r="B624" s="70" t="str">
        <f>IF('Mortgage Calculation'!A664="","",MONTH('Mortgage Calculation'!C664))</f>
        <v/>
      </c>
      <c r="C624" s="71" t="str">
        <f>IF(B624="","",YEAR('Mortgage Calculation'!C664))</f>
        <v/>
      </c>
      <c r="D624" s="72" t="str">
        <f>IF(B624="","",SUMIFS('Monthly Rental Income'!$G:$G,'Monthly Rental Income'!$K:$K,'Total Cash Flow'!$C624,'Monthly Rental Income'!$J:$J,'Total Cash Flow'!$B624))</f>
        <v/>
      </c>
      <c r="E624" s="73" t="str">
        <f>IF(B624="","",SUMIFS('Mortgage Calculation'!$F:$F,'Mortgage Calculation'!$J:$J,'Total Cash Flow'!$B624,'Mortgage Calculation'!$K:$K,'Total Cash Flow'!C624))</f>
        <v/>
      </c>
      <c r="F624" s="66" t="str">
        <f t="shared" si="9"/>
        <v/>
      </c>
    </row>
    <row r="625" spans="2:6" ht="14.25" x14ac:dyDescent="0.2">
      <c r="B625" s="70" t="str">
        <f>IF('Mortgage Calculation'!A665="","",MONTH('Mortgage Calculation'!C665))</f>
        <v/>
      </c>
      <c r="C625" s="71" t="str">
        <f>IF(B625="","",YEAR('Mortgage Calculation'!C665))</f>
        <v/>
      </c>
      <c r="D625" s="72" t="str">
        <f>IF(B625="","",SUMIFS('Monthly Rental Income'!$G:$G,'Monthly Rental Income'!$K:$K,'Total Cash Flow'!$C625,'Monthly Rental Income'!$J:$J,'Total Cash Flow'!$B625))</f>
        <v/>
      </c>
      <c r="E625" s="73" t="str">
        <f>IF(B625="","",SUMIFS('Mortgage Calculation'!$F:$F,'Mortgage Calculation'!$J:$J,'Total Cash Flow'!$B625,'Mortgage Calculation'!$K:$K,'Total Cash Flow'!C625))</f>
        <v/>
      </c>
      <c r="F625" s="66" t="str">
        <f t="shared" si="9"/>
        <v/>
      </c>
    </row>
    <row r="626" spans="2:6" ht="14.25" x14ac:dyDescent="0.2">
      <c r="B626" s="70" t="str">
        <f>IF('Mortgage Calculation'!A666="","",MONTH('Mortgage Calculation'!C666))</f>
        <v/>
      </c>
      <c r="C626" s="71" t="str">
        <f>IF(B626="","",YEAR('Mortgage Calculation'!C666))</f>
        <v/>
      </c>
      <c r="D626" s="72" t="str">
        <f>IF(B626="","",SUMIFS('Monthly Rental Income'!$G:$G,'Monthly Rental Income'!$K:$K,'Total Cash Flow'!$C626,'Monthly Rental Income'!$J:$J,'Total Cash Flow'!$B626))</f>
        <v/>
      </c>
      <c r="E626" s="73" t="str">
        <f>IF(B626="","",SUMIFS('Mortgage Calculation'!$F:$F,'Mortgage Calculation'!$J:$J,'Total Cash Flow'!$B626,'Mortgage Calculation'!$K:$K,'Total Cash Flow'!C626))</f>
        <v/>
      </c>
      <c r="F626" s="66" t="str">
        <f t="shared" si="9"/>
        <v/>
      </c>
    </row>
    <row r="627" spans="2:6" ht="14.25" x14ac:dyDescent="0.2">
      <c r="B627" s="70" t="str">
        <f>IF('Mortgage Calculation'!A667="","",MONTH('Mortgage Calculation'!C667))</f>
        <v/>
      </c>
      <c r="C627" s="71" t="str">
        <f>IF(B627="","",YEAR('Mortgage Calculation'!C667))</f>
        <v/>
      </c>
      <c r="D627" s="72" t="str">
        <f>IF(B627="","",SUMIFS('Monthly Rental Income'!$G:$G,'Monthly Rental Income'!$K:$K,'Total Cash Flow'!$C627,'Monthly Rental Income'!$J:$J,'Total Cash Flow'!$B627))</f>
        <v/>
      </c>
      <c r="E627" s="73" t="str">
        <f>IF(B627="","",SUMIFS('Mortgage Calculation'!$F:$F,'Mortgage Calculation'!$J:$J,'Total Cash Flow'!$B627,'Mortgage Calculation'!$K:$K,'Total Cash Flow'!C627))</f>
        <v/>
      </c>
      <c r="F627" s="66" t="str">
        <f t="shared" si="9"/>
        <v/>
      </c>
    </row>
    <row r="628" spans="2:6" ht="14.25" x14ac:dyDescent="0.2">
      <c r="B628" s="70" t="str">
        <f>IF('Mortgage Calculation'!A668="","",MONTH('Mortgage Calculation'!C668))</f>
        <v/>
      </c>
      <c r="C628" s="71" t="str">
        <f>IF(B628="","",YEAR('Mortgage Calculation'!C668))</f>
        <v/>
      </c>
      <c r="D628" s="72" t="str">
        <f>IF(B628="","",SUMIFS('Monthly Rental Income'!$G:$G,'Monthly Rental Income'!$K:$K,'Total Cash Flow'!$C628,'Monthly Rental Income'!$J:$J,'Total Cash Flow'!$B628))</f>
        <v/>
      </c>
      <c r="E628" s="73" t="str">
        <f>IF(B628="","",SUMIFS('Mortgage Calculation'!$F:$F,'Mortgage Calculation'!$J:$J,'Total Cash Flow'!$B628,'Mortgage Calculation'!$K:$K,'Total Cash Flow'!C628))</f>
        <v/>
      </c>
      <c r="F628" s="66" t="str">
        <f t="shared" si="9"/>
        <v/>
      </c>
    </row>
    <row r="629" spans="2:6" ht="14.25" x14ac:dyDescent="0.2">
      <c r="B629" s="70" t="str">
        <f>IF('Mortgage Calculation'!A669="","",MONTH('Mortgage Calculation'!C669))</f>
        <v/>
      </c>
      <c r="C629" s="71" t="str">
        <f>IF(B629="","",YEAR('Mortgage Calculation'!C669))</f>
        <v/>
      </c>
      <c r="D629" s="72" t="str">
        <f>IF(B629="","",SUMIFS('Monthly Rental Income'!$G:$G,'Monthly Rental Income'!$K:$K,'Total Cash Flow'!$C629,'Monthly Rental Income'!$J:$J,'Total Cash Flow'!$B629))</f>
        <v/>
      </c>
      <c r="E629" s="73" t="str">
        <f>IF(B629="","",SUMIFS('Mortgage Calculation'!$F:$F,'Mortgage Calculation'!$J:$J,'Total Cash Flow'!$B629,'Mortgage Calculation'!$K:$K,'Total Cash Flow'!C629))</f>
        <v/>
      </c>
      <c r="F629" s="66" t="str">
        <f t="shared" si="9"/>
        <v/>
      </c>
    </row>
    <row r="630" spans="2:6" ht="14.25" x14ac:dyDescent="0.2">
      <c r="B630" s="70" t="str">
        <f>IF('Mortgage Calculation'!A670="","",MONTH('Mortgage Calculation'!C670))</f>
        <v/>
      </c>
      <c r="C630" s="71" t="str">
        <f>IF(B630="","",YEAR('Mortgage Calculation'!C670))</f>
        <v/>
      </c>
      <c r="D630" s="72" t="str">
        <f>IF(B630="","",SUMIFS('Monthly Rental Income'!$G:$G,'Monthly Rental Income'!$K:$K,'Total Cash Flow'!$C630,'Monthly Rental Income'!$J:$J,'Total Cash Flow'!$B630))</f>
        <v/>
      </c>
      <c r="E630" s="73" t="str">
        <f>IF(B630="","",SUMIFS('Mortgage Calculation'!$F:$F,'Mortgage Calculation'!$J:$J,'Total Cash Flow'!$B630,'Mortgage Calculation'!$K:$K,'Total Cash Flow'!C630))</f>
        <v/>
      </c>
      <c r="F630" s="66" t="str">
        <f t="shared" si="9"/>
        <v/>
      </c>
    </row>
    <row r="631" spans="2:6" ht="14.25" x14ac:dyDescent="0.2">
      <c r="B631" s="70" t="str">
        <f>IF('Mortgage Calculation'!A671="","",MONTH('Mortgage Calculation'!C671))</f>
        <v/>
      </c>
      <c r="C631" s="71" t="str">
        <f>IF(B631="","",YEAR('Mortgage Calculation'!C671))</f>
        <v/>
      </c>
      <c r="D631" s="72" t="str">
        <f>IF(B631="","",SUMIFS('Monthly Rental Income'!$G:$G,'Monthly Rental Income'!$K:$K,'Total Cash Flow'!$C631,'Monthly Rental Income'!$J:$J,'Total Cash Flow'!$B631))</f>
        <v/>
      </c>
      <c r="E631" s="73" t="str">
        <f>IF(B631="","",SUMIFS('Mortgage Calculation'!$F:$F,'Mortgage Calculation'!$J:$J,'Total Cash Flow'!$B631,'Mortgage Calculation'!$K:$K,'Total Cash Flow'!C631))</f>
        <v/>
      </c>
      <c r="F631" s="66" t="str">
        <f t="shared" si="9"/>
        <v/>
      </c>
    </row>
    <row r="632" spans="2:6" ht="14.25" x14ac:dyDescent="0.2">
      <c r="B632" s="70" t="str">
        <f>IF('Mortgage Calculation'!A672="","",MONTH('Mortgage Calculation'!C672))</f>
        <v/>
      </c>
      <c r="C632" s="71" t="str">
        <f>IF(B632="","",YEAR('Mortgage Calculation'!C672))</f>
        <v/>
      </c>
      <c r="D632" s="72" t="str">
        <f>IF(B632="","",SUMIFS('Monthly Rental Income'!$G:$G,'Monthly Rental Income'!$K:$K,'Total Cash Flow'!$C632,'Monthly Rental Income'!$J:$J,'Total Cash Flow'!$B632))</f>
        <v/>
      </c>
      <c r="E632" s="73" t="str">
        <f>IF(B632="","",SUMIFS('Mortgage Calculation'!$F:$F,'Mortgage Calculation'!$J:$J,'Total Cash Flow'!$B632,'Mortgage Calculation'!$K:$K,'Total Cash Flow'!C632))</f>
        <v/>
      </c>
      <c r="F632" s="66" t="str">
        <f t="shared" si="9"/>
        <v/>
      </c>
    </row>
    <row r="633" spans="2:6" ht="14.25" x14ac:dyDescent="0.2">
      <c r="B633" s="70" t="str">
        <f>IF('Mortgage Calculation'!A673="","",MONTH('Mortgage Calculation'!C673))</f>
        <v/>
      </c>
      <c r="C633" s="71" t="str">
        <f>IF(B633="","",YEAR('Mortgage Calculation'!C673))</f>
        <v/>
      </c>
      <c r="D633" s="72" t="str">
        <f>IF(B633="","",SUMIFS('Monthly Rental Income'!$G:$G,'Monthly Rental Income'!$K:$K,'Total Cash Flow'!$C633,'Monthly Rental Income'!$J:$J,'Total Cash Flow'!$B633))</f>
        <v/>
      </c>
      <c r="E633" s="73" t="str">
        <f>IF(B633="","",SUMIFS('Mortgage Calculation'!$F:$F,'Mortgage Calculation'!$J:$J,'Total Cash Flow'!$B633,'Mortgage Calculation'!$K:$K,'Total Cash Flow'!C633))</f>
        <v/>
      </c>
      <c r="F633" s="66" t="str">
        <f t="shared" si="9"/>
        <v/>
      </c>
    </row>
    <row r="634" spans="2:6" ht="14.25" x14ac:dyDescent="0.2">
      <c r="B634" s="70" t="str">
        <f>IF('Mortgage Calculation'!A674="","",MONTH('Mortgage Calculation'!C674))</f>
        <v/>
      </c>
      <c r="C634" s="71" t="str">
        <f>IF(B634="","",YEAR('Mortgage Calculation'!C674))</f>
        <v/>
      </c>
      <c r="D634" s="72" t="str">
        <f>IF(B634="","",SUMIFS('Monthly Rental Income'!$G:$G,'Monthly Rental Income'!$K:$K,'Total Cash Flow'!$C634,'Monthly Rental Income'!$J:$J,'Total Cash Flow'!$B634))</f>
        <v/>
      </c>
      <c r="E634" s="73" t="str">
        <f>IF(B634="","",SUMIFS('Mortgage Calculation'!$F:$F,'Mortgage Calculation'!$J:$J,'Total Cash Flow'!$B634,'Mortgage Calculation'!$K:$K,'Total Cash Flow'!C634))</f>
        <v/>
      </c>
      <c r="F634" s="66" t="str">
        <f t="shared" si="9"/>
        <v/>
      </c>
    </row>
    <row r="635" spans="2:6" ht="14.25" x14ac:dyDescent="0.2">
      <c r="B635" s="70" t="str">
        <f>IF('Mortgage Calculation'!A675="","",MONTH('Mortgage Calculation'!C675))</f>
        <v/>
      </c>
      <c r="C635" s="71" t="str">
        <f>IF(B635="","",YEAR('Mortgage Calculation'!C675))</f>
        <v/>
      </c>
      <c r="D635" s="72" t="str">
        <f>IF(B635="","",SUMIFS('Monthly Rental Income'!$G:$G,'Monthly Rental Income'!$K:$K,'Total Cash Flow'!$C635,'Monthly Rental Income'!$J:$J,'Total Cash Flow'!$B635))</f>
        <v/>
      </c>
      <c r="E635" s="73" t="str">
        <f>IF(B635="","",SUMIFS('Mortgage Calculation'!$F:$F,'Mortgage Calculation'!$J:$J,'Total Cash Flow'!$B635,'Mortgage Calculation'!$K:$K,'Total Cash Flow'!C635))</f>
        <v/>
      </c>
      <c r="F635" s="66" t="str">
        <f t="shared" si="9"/>
        <v/>
      </c>
    </row>
    <row r="636" spans="2:6" ht="14.25" x14ac:dyDescent="0.2">
      <c r="B636" s="70" t="str">
        <f>IF('Mortgage Calculation'!A676="","",MONTH('Mortgage Calculation'!C676))</f>
        <v/>
      </c>
      <c r="C636" s="71" t="str">
        <f>IF(B636="","",YEAR('Mortgage Calculation'!C676))</f>
        <v/>
      </c>
      <c r="D636" s="72" t="str">
        <f>IF(B636="","",SUMIFS('Monthly Rental Income'!$G:$G,'Monthly Rental Income'!$K:$K,'Total Cash Flow'!$C636,'Monthly Rental Income'!$J:$J,'Total Cash Flow'!$B636))</f>
        <v/>
      </c>
      <c r="E636" s="73" t="str">
        <f>IF(B636="","",SUMIFS('Mortgage Calculation'!$F:$F,'Mortgage Calculation'!$J:$J,'Total Cash Flow'!$B636,'Mortgage Calculation'!$K:$K,'Total Cash Flow'!C636))</f>
        <v/>
      </c>
      <c r="F636" s="66" t="str">
        <f t="shared" si="9"/>
        <v/>
      </c>
    </row>
    <row r="637" spans="2:6" ht="14.25" x14ac:dyDescent="0.2">
      <c r="B637" s="70" t="str">
        <f>IF('Mortgage Calculation'!A677="","",MONTH('Mortgage Calculation'!C677))</f>
        <v/>
      </c>
      <c r="C637" s="71" t="str">
        <f>IF(B637="","",YEAR('Mortgage Calculation'!C677))</f>
        <v/>
      </c>
      <c r="D637" s="72" t="str">
        <f>IF(B637="","",SUMIFS('Monthly Rental Income'!$G:$G,'Monthly Rental Income'!$K:$K,'Total Cash Flow'!$C637,'Monthly Rental Income'!$J:$J,'Total Cash Flow'!$B637))</f>
        <v/>
      </c>
      <c r="E637" s="73" t="str">
        <f>IF(B637="","",SUMIFS('Mortgage Calculation'!$F:$F,'Mortgage Calculation'!$J:$J,'Total Cash Flow'!$B637,'Mortgage Calculation'!$K:$K,'Total Cash Flow'!C637))</f>
        <v/>
      </c>
      <c r="F637" s="66" t="str">
        <f t="shared" si="9"/>
        <v/>
      </c>
    </row>
    <row r="638" spans="2:6" ht="14.25" x14ac:dyDescent="0.2">
      <c r="B638" s="70" t="str">
        <f>IF('Mortgage Calculation'!A678="","",MONTH('Mortgage Calculation'!C678))</f>
        <v/>
      </c>
      <c r="C638" s="71" t="str">
        <f>IF(B638="","",YEAR('Mortgage Calculation'!C678))</f>
        <v/>
      </c>
      <c r="D638" s="72" t="str">
        <f>IF(B638="","",SUMIFS('Monthly Rental Income'!$G:$G,'Monthly Rental Income'!$K:$K,'Total Cash Flow'!$C638,'Monthly Rental Income'!$J:$J,'Total Cash Flow'!$B638))</f>
        <v/>
      </c>
      <c r="E638" s="73" t="str">
        <f>IF(B638="","",SUMIFS('Mortgage Calculation'!$F:$F,'Mortgage Calculation'!$J:$J,'Total Cash Flow'!$B638,'Mortgage Calculation'!$K:$K,'Total Cash Flow'!C638))</f>
        <v/>
      </c>
      <c r="F638" s="66" t="str">
        <f t="shared" si="9"/>
        <v/>
      </c>
    </row>
    <row r="639" spans="2:6" ht="14.25" x14ac:dyDescent="0.2">
      <c r="B639" s="70" t="str">
        <f>IF('Mortgage Calculation'!A679="","",MONTH('Mortgage Calculation'!C679))</f>
        <v/>
      </c>
      <c r="C639" s="71" t="str">
        <f>IF(B639="","",YEAR('Mortgage Calculation'!C679))</f>
        <v/>
      </c>
      <c r="D639" s="72" t="str">
        <f>IF(B639="","",SUMIFS('Monthly Rental Income'!$G:$G,'Monthly Rental Income'!$K:$K,'Total Cash Flow'!$C639,'Monthly Rental Income'!$J:$J,'Total Cash Flow'!$B639))</f>
        <v/>
      </c>
      <c r="E639" s="73" t="str">
        <f>IF(B639="","",SUMIFS('Mortgage Calculation'!$F:$F,'Mortgage Calculation'!$J:$J,'Total Cash Flow'!$B639,'Mortgage Calculation'!$K:$K,'Total Cash Flow'!C639))</f>
        <v/>
      </c>
      <c r="F639" s="66" t="str">
        <f t="shared" si="9"/>
        <v/>
      </c>
    </row>
    <row r="640" spans="2:6" ht="14.25" x14ac:dyDescent="0.2">
      <c r="B640" s="70" t="str">
        <f>IF('Mortgage Calculation'!A680="","",MONTH('Mortgage Calculation'!C680))</f>
        <v/>
      </c>
      <c r="C640" s="71" t="str">
        <f>IF(B640="","",YEAR('Mortgage Calculation'!C680))</f>
        <v/>
      </c>
      <c r="D640" s="72" t="str">
        <f>IF(B640="","",SUMIFS('Monthly Rental Income'!$G:$G,'Monthly Rental Income'!$K:$K,'Total Cash Flow'!$C640,'Monthly Rental Income'!$J:$J,'Total Cash Flow'!$B640))</f>
        <v/>
      </c>
      <c r="E640" s="73" t="str">
        <f>IF(B640="","",SUMIFS('Mortgage Calculation'!$F:$F,'Mortgage Calculation'!$J:$J,'Total Cash Flow'!$B640,'Mortgage Calculation'!$K:$K,'Total Cash Flow'!C640))</f>
        <v/>
      </c>
      <c r="F640" s="66" t="str">
        <f t="shared" si="9"/>
        <v/>
      </c>
    </row>
    <row r="641" spans="2:6" ht="14.25" x14ac:dyDescent="0.2">
      <c r="B641" s="70" t="str">
        <f>IF('Mortgage Calculation'!A681="","",MONTH('Mortgage Calculation'!C681))</f>
        <v/>
      </c>
      <c r="C641" s="71" t="str">
        <f>IF(B641="","",YEAR('Mortgage Calculation'!C681))</f>
        <v/>
      </c>
      <c r="D641" s="72" t="str">
        <f>IF(B641="","",SUMIFS('Monthly Rental Income'!$G:$G,'Monthly Rental Income'!$K:$K,'Total Cash Flow'!$C641,'Monthly Rental Income'!$J:$J,'Total Cash Flow'!$B641))</f>
        <v/>
      </c>
      <c r="E641" s="73" t="str">
        <f>IF(B641="","",SUMIFS('Mortgage Calculation'!$F:$F,'Mortgage Calculation'!$J:$J,'Total Cash Flow'!$B641,'Mortgage Calculation'!$K:$K,'Total Cash Flow'!C641))</f>
        <v/>
      </c>
      <c r="F641" s="66" t="str">
        <f t="shared" si="9"/>
        <v/>
      </c>
    </row>
    <row r="642" spans="2:6" ht="14.25" x14ac:dyDescent="0.2">
      <c r="B642" s="70" t="str">
        <f>IF('Mortgage Calculation'!A682="","",MONTH('Mortgage Calculation'!C682))</f>
        <v/>
      </c>
      <c r="C642" s="71" t="str">
        <f>IF(B642="","",YEAR('Mortgage Calculation'!C682))</f>
        <v/>
      </c>
      <c r="D642" s="72" t="str">
        <f>IF(B642="","",SUMIFS('Monthly Rental Income'!$G:$G,'Monthly Rental Income'!$K:$K,'Total Cash Flow'!$C642,'Monthly Rental Income'!$J:$J,'Total Cash Flow'!$B642))</f>
        <v/>
      </c>
      <c r="E642" s="73" t="str">
        <f>IF(B642="","",SUMIFS('Mortgage Calculation'!$F:$F,'Mortgage Calculation'!$J:$J,'Total Cash Flow'!$B642,'Mortgage Calculation'!$K:$K,'Total Cash Flow'!C642))</f>
        <v/>
      </c>
      <c r="F642" s="66" t="str">
        <f t="shared" si="9"/>
        <v/>
      </c>
    </row>
    <row r="643" spans="2:6" ht="14.25" x14ac:dyDescent="0.2">
      <c r="B643" s="70" t="str">
        <f>IF('Mortgage Calculation'!A683="","",MONTH('Mortgage Calculation'!C683))</f>
        <v/>
      </c>
      <c r="C643" s="71" t="str">
        <f>IF(B643="","",YEAR('Mortgage Calculation'!C683))</f>
        <v/>
      </c>
      <c r="D643" s="72" t="str">
        <f>IF(B643="","",SUMIFS('Monthly Rental Income'!$G:$G,'Monthly Rental Income'!$K:$K,'Total Cash Flow'!$C643,'Monthly Rental Income'!$J:$J,'Total Cash Flow'!$B643))</f>
        <v/>
      </c>
      <c r="E643" s="73" t="str">
        <f>IF(B643="","",SUMIFS('Mortgage Calculation'!$F:$F,'Mortgage Calculation'!$J:$J,'Total Cash Flow'!$B643,'Mortgage Calculation'!$K:$K,'Total Cash Flow'!C643))</f>
        <v/>
      </c>
      <c r="F643" s="66" t="str">
        <f t="shared" si="9"/>
        <v/>
      </c>
    </row>
    <row r="644" spans="2:6" ht="14.25" x14ac:dyDescent="0.2">
      <c r="B644" s="70" t="str">
        <f>IF('Mortgage Calculation'!A684="","",MONTH('Mortgage Calculation'!C684))</f>
        <v/>
      </c>
      <c r="C644" s="71" t="str">
        <f>IF(B644="","",YEAR('Mortgage Calculation'!C684))</f>
        <v/>
      </c>
      <c r="D644" s="72" t="str">
        <f>IF(B644="","",SUMIFS('Monthly Rental Income'!$G:$G,'Monthly Rental Income'!$K:$K,'Total Cash Flow'!$C644,'Monthly Rental Income'!$J:$J,'Total Cash Flow'!$B644))</f>
        <v/>
      </c>
      <c r="E644" s="73" t="str">
        <f>IF(B644="","",SUMIFS('Mortgage Calculation'!$F:$F,'Mortgage Calculation'!$J:$J,'Total Cash Flow'!$B644,'Mortgage Calculation'!$K:$K,'Total Cash Flow'!C644))</f>
        <v/>
      </c>
      <c r="F644" s="66" t="str">
        <f t="shared" si="9"/>
        <v/>
      </c>
    </row>
    <row r="645" spans="2:6" ht="14.25" x14ac:dyDescent="0.2">
      <c r="B645" s="70" t="str">
        <f>IF('Mortgage Calculation'!A685="","",MONTH('Mortgage Calculation'!C685))</f>
        <v/>
      </c>
      <c r="C645" s="71" t="str">
        <f>IF(B645="","",YEAR('Mortgage Calculation'!C685))</f>
        <v/>
      </c>
      <c r="D645" s="72" t="str">
        <f>IF(B645="","",SUMIFS('Monthly Rental Income'!$G:$G,'Monthly Rental Income'!$K:$K,'Total Cash Flow'!$C645,'Monthly Rental Income'!$J:$J,'Total Cash Flow'!$B645))</f>
        <v/>
      </c>
      <c r="E645" s="73" t="str">
        <f>IF(B645="","",SUMIFS('Mortgage Calculation'!$F:$F,'Mortgage Calculation'!$J:$J,'Total Cash Flow'!$B645,'Mortgage Calculation'!$K:$K,'Total Cash Flow'!C645))</f>
        <v/>
      </c>
      <c r="F645" s="66" t="str">
        <f t="shared" ref="F645:F708" si="10">IF(B645="","",SUM(D645:E645))</f>
        <v/>
      </c>
    </row>
    <row r="646" spans="2:6" ht="14.25" x14ac:dyDescent="0.2">
      <c r="B646" s="70" t="str">
        <f>IF('Mortgage Calculation'!A686="","",MONTH('Mortgage Calculation'!C686))</f>
        <v/>
      </c>
      <c r="C646" s="71" t="str">
        <f>IF(B646="","",YEAR('Mortgage Calculation'!C686))</f>
        <v/>
      </c>
      <c r="D646" s="72" t="str">
        <f>IF(B646="","",SUMIFS('Monthly Rental Income'!$G:$G,'Monthly Rental Income'!$K:$K,'Total Cash Flow'!$C646,'Monthly Rental Income'!$J:$J,'Total Cash Flow'!$B646))</f>
        <v/>
      </c>
      <c r="E646" s="73" t="str">
        <f>IF(B646="","",SUMIFS('Mortgage Calculation'!$F:$F,'Mortgage Calculation'!$J:$J,'Total Cash Flow'!$B646,'Mortgage Calculation'!$K:$K,'Total Cash Flow'!C646))</f>
        <v/>
      </c>
      <c r="F646" s="66" t="str">
        <f t="shared" si="10"/>
        <v/>
      </c>
    </row>
    <row r="647" spans="2:6" ht="14.25" x14ac:dyDescent="0.2">
      <c r="B647" s="70" t="str">
        <f>IF('Mortgage Calculation'!A687="","",MONTH('Mortgage Calculation'!C687))</f>
        <v/>
      </c>
      <c r="C647" s="71" t="str">
        <f>IF(B647="","",YEAR('Mortgage Calculation'!C687))</f>
        <v/>
      </c>
      <c r="D647" s="72" t="str">
        <f>IF(B647="","",SUMIFS('Monthly Rental Income'!$G:$G,'Monthly Rental Income'!$K:$K,'Total Cash Flow'!$C647,'Monthly Rental Income'!$J:$J,'Total Cash Flow'!$B647))</f>
        <v/>
      </c>
      <c r="E647" s="73" t="str">
        <f>IF(B647="","",SUMIFS('Mortgage Calculation'!$F:$F,'Mortgage Calculation'!$J:$J,'Total Cash Flow'!$B647,'Mortgage Calculation'!$K:$K,'Total Cash Flow'!C647))</f>
        <v/>
      </c>
      <c r="F647" s="66" t="str">
        <f t="shared" si="10"/>
        <v/>
      </c>
    </row>
    <row r="648" spans="2:6" ht="14.25" x14ac:dyDescent="0.2">
      <c r="B648" s="70" t="str">
        <f>IF('Mortgage Calculation'!A688="","",MONTH('Mortgage Calculation'!C688))</f>
        <v/>
      </c>
      <c r="C648" s="71" t="str">
        <f>IF(B648="","",YEAR('Mortgage Calculation'!C688))</f>
        <v/>
      </c>
      <c r="D648" s="72" t="str">
        <f>IF(B648="","",SUMIFS('Monthly Rental Income'!$G:$G,'Monthly Rental Income'!$K:$K,'Total Cash Flow'!$C648,'Monthly Rental Income'!$J:$J,'Total Cash Flow'!$B648))</f>
        <v/>
      </c>
      <c r="E648" s="73" t="str">
        <f>IF(B648="","",SUMIFS('Mortgage Calculation'!$F:$F,'Mortgage Calculation'!$J:$J,'Total Cash Flow'!$B648,'Mortgage Calculation'!$K:$K,'Total Cash Flow'!C648))</f>
        <v/>
      </c>
      <c r="F648" s="66" t="str">
        <f t="shared" si="10"/>
        <v/>
      </c>
    </row>
    <row r="649" spans="2:6" ht="14.25" x14ac:dyDescent="0.2">
      <c r="B649" s="70" t="str">
        <f>IF('Mortgage Calculation'!A689="","",MONTH('Mortgage Calculation'!C689))</f>
        <v/>
      </c>
      <c r="C649" s="71" t="str">
        <f>IF(B649="","",YEAR('Mortgage Calculation'!C689))</f>
        <v/>
      </c>
      <c r="D649" s="72" t="str">
        <f>IF(B649="","",SUMIFS('Monthly Rental Income'!$G:$G,'Monthly Rental Income'!$K:$K,'Total Cash Flow'!$C649,'Monthly Rental Income'!$J:$J,'Total Cash Flow'!$B649))</f>
        <v/>
      </c>
      <c r="E649" s="73" t="str">
        <f>IF(B649="","",SUMIFS('Mortgage Calculation'!$F:$F,'Mortgage Calculation'!$J:$J,'Total Cash Flow'!$B649,'Mortgage Calculation'!$K:$K,'Total Cash Flow'!C649))</f>
        <v/>
      </c>
      <c r="F649" s="66" t="str">
        <f t="shared" si="10"/>
        <v/>
      </c>
    </row>
    <row r="650" spans="2:6" ht="14.25" x14ac:dyDescent="0.2">
      <c r="B650" s="70" t="str">
        <f>IF('Mortgage Calculation'!A690="","",MONTH('Mortgage Calculation'!C690))</f>
        <v/>
      </c>
      <c r="C650" s="71" t="str">
        <f>IF(B650="","",YEAR('Mortgage Calculation'!C690))</f>
        <v/>
      </c>
      <c r="D650" s="72" t="str">
        <f>IF(B650="","",SUMIFS('Monthly Rental Income'!$G:$G,'Monthly Rental Income'!$K:$K,'Total Cash Flow'!$C650,'Monthly Rental Income'!$J:$J,'Total Cash Flow'!$B650))</f>
        <v/>
      </c>
      <c r="E650" s="73" t="str">
        <f>IF(B650="","",SUMIFS('Mortgage Calculation'!$F:$F,'Mortgage Calculation'!$J:$J,'Total Cash Flow'!$B650,'Mortgage Calculation'!$K:$K,'Total Cash Flow'!C650))</f>
        <v/>
      </c>
      <c r="F650" s="66" t="str">
        <f t="shared" si="10"/>
        <v/>
      </c>
    </row>
    <row r="651" spans="2:6" ht="14.25" x14ac:dyDescent="0.2">
      <c r="B651" s="70" t="str">
        <f>IF('Mortgage Calculation'!A691="","",MONTH('Mortgage Calculation'!C691))</f>
        <v/>
      </c>
      <c r="C651" s="71" t="str">
        <f>IF(B651="","",YEAR('Mortgage Calculation'!C691))</f>
        <v/>
      </c>
      <c r="D651" s="72" t="str">
        <f>IF(B651="","",SUMIFS('Monthly Rental Income'!$G:$G,'Monthly Rental Income'!$K:$K,'Total Cash Flow'!$C651,'Monthly Rental Income'!$J:$J,'Total Cash Flow'!$B651))</f>
        <v/>
      </c>
      <c r="E651" s="73" t="str">
        <f>IF(B651="","",SUMIFS('Mortgage Calculation'!$F:$F,'Mortgage Calculation'!$J:$J,'Total Cash Flow'!$B651,'Mortgage Calculation'!$K:$K,'Total Cash Flow'!C651))</f>
        <v/>
      </c>
      <c r="F651" s="66" t="str">
        <f t="shared" si="10"/>
        <v/>
      </c>
    </row>
    <row r="652" spans="2:6" ht="14.25" x14ac:dyDescent="0.2">
      <c r="B652" s="70" t="str">
        <f>IF('Mortgage Calculation'!A692="","",MONTH('Mortgage Calculation'!C692))</f>
        <v/>
      </c>
      <c r="C652" s="71" t="str">
        <f>IF(B652="","",YEAR('Mortgage Calculation'!C692))</f>
        <v/>
      </c>
      <c r="D652" s="72" t="str">
        <f>IF(B652="","",SUMIFS('Monthly Rental Income'!$G:$G,'Monthly Rental Income'!$K:$K,'Total Cash Flow'!$C652,'Monthly Rental Income'!$J:$J,'Total Cash Flow'!$B652))</f>
        <v/>
      </c>
      <c r="E652" s="73" t="str">
        <f>IF(B652="","",SUMIFS('Mortgage Calculation'!$F:$F,'Mortgage Calculation'!$J:$J,'Total Cash Flow'!$B652,'Mortgage Calculation'!$K:$K,'Total Cash Flow'!C652))</f>
        <v/>
      </c>
      <c r="F652" s="66" t="str">
        <f t="shared" si="10"/>
        <v/>
      </c>
    </row>
    <row r="653" spans="2:6" ht="14.25" x14ac:dyDescent="0.2">
      <c r="B653" s="70" t="str">
        <f>IF('Mortgage Calculation'!A693="","",MONTH('Mortgage Calculation'!C693))</f>
        <v/>
      </c>
      <c r="C653" s="71" t="str">
        <f>IF(B653="","",YEAR('Mortgage Calculation'!C693))</f>
        <v/>
      </c>
      <c r="D653" s="72" t="str">
        <f>IF(B653="","",SUMIFS('Monthly Rental Income'!$G:$G,'Monthly Rental Income'!$K:$K,'Total Cash Flow'!$C653,'Monthly Rental Income'!$J:$J,'Total Cash Flow'!$B653))</f>
        <v/>
      </c>
      <c r="E653" s="73" t="str">
        <f>IF(B653="","",SUMIFS('Mortgage Calculation'!$F:$F,'Mortgage Calculation'!$J:$J,'Total Cash Flow'!$B653,'Mortgage Calculation'!$K:$K,'Total Cash Flow'!C653))</f>
        <v/>
      </c>
      <c r="F653" s="66" t="str">
        <f t="shared" si="10"/>
        <v/>
      </c>
    </row>
    <row r="654" spans="2:6" ht="14.25" x14ac:dyDescent="0.2">
      <c r="B654" s="70" t="str">
        <f>IF('Mortgage Calculation'!A694="","",MONTH('Mortgage Calculation'!C694))</f>
        <v/>
      </c>
      <c r="C654" s="71" t="str">
        <f>IF(B654="","",YEAR('Mortgage Calculation'!C694))</f>
        <v/>
      </c>
      <c r="D654" s="72" t="str">
        <f>IF(B654="","",SUMIFS('Monthly Rental Income'!$G:$G,'Monthly Rental Income'!$K:$K,'Total Cash Flow'!$C654,'Monthly Rental Income'!$J:$J,'Total Cash Flow'!$B654))</f>
        <v/>
      </c>
      <c r="E654" s="73" t="str">
        <f>IF(B654="","",SUMIFS('Mortgage Calculation'!$F:$F,'Mortgage Calculation'!$J:$J,'Total Cash Flow'!$B654,'Mortgage Calculation'!$K:$K,'Total Cash Flow'!C654))</f>
        <v/>
      </c>
      <c r="F654" s="66" t="str">
        <f t="shared" si="10"/>
        <v/>
      </c>
    </row>
    <row r="655" spans="2:6" ht="14.25" x14ac:dyDescent="0.2">
      <c r="B655" s="70" t="str">
        <f>IF('Mortgage Calculation'!A695="","",MONTH('Mortgage Calculation'!C695))</f>
        <v/>
      </c>
      <c r="C655" s="71" t="str">
        <f>IF(B655="","",YEAR('Mortgage Calculation'!C695))</f>
        <v/>
      </c>
      <c r="D655" s="72" t="str">
        <f>IF(B655="","",SUMIFS('Monthly Rental Income'!$G:$G,'Monthly Rental Income'!$K:$K,'Total Cash Flow'!$C655,'Monthly Rental Income'!$J:$J,'Total Cash Flow'!$B655))</f>
        <v/>
      </c>
      <c r="E655" s="73" t="str">
        <f>IF(B655="","",SUMIFS('Mortgage Calculation'!$F:$F,'Mortgage Calculation'!$J:$J,'Total Cash Flow'!$B655,'Mortgage Calculation'!$K:$K,'Total Cash Flow'!C655))</f>
        <v/>
      </c>
      <c r="F655" s="66" t="str">
        <f t="shared" si="10"/>
        <v/>
      </c>
    </row>
    <row r="656" spans="2:6" ht="14.25" x14ac:dyDescent="0.2">
      <c r="B656" s="70" t="str">
        <f>IF('Mortgage Calculation'!A696="","",MONTH('Mortgage Calculation'!C696))</f>
        <v/>
      </c>
      <c r="C656" s="71" t="str">
        <f>IF(B656="","",YEAR('Mortgage Calculation'!C696))</f>
        <v/>
      </c>
      <c r="D656" s="72" t="str">
        <f>IF(B656="","",SUMIFS('Monthly Rental Income'!$G:$G,'Monthly Rental Income'!$K:$K,'Total Cash Flow'!$C656,'Monthly Rental Income'!$J:$J,'Total Cash Flow'!$B656))</f>
        <v/>
      </c>
      <c r="E656" s="73" t="str">
        <f>IF(B656="","",SUMIFS('Mortgage Calculation'!$F:$F,'Mortgage Calculation'!$J:$J,'Total Cash Flow'!$B656,'Mortgage Calculation'!$K:$K,'Total Cash Flow'!C656))</f>
        <v/>
      </c>
      <c r="F656" s="66" t="str">
        <f t="shared" si="10"/>
        <v/>
      </c>
    </row>
    <row r="657" spans="2:6" ht="14.25" x14ac:dyDescent="0.2">
      <c r="B657" s="70" t="str">
        <f>IF('Mortgage Calculation'!A697="","",MONTH('Mortgage Calculation'!C697))</f>
        <v/>
      </c>
      <c r="C657" s="71" t="str">
        <f>IF(B657="","",YEAR('Mortgage Calculation'!C697))</f>
        <v/>
      </c>
      <c r="D657" s="72" t="str">
        <f>IF(B657="","",SUMIFS('Monthly Rental Income'!$G:$G,'Monthly Rental Income'!$K:$K,'Total Cash Flow'!$C657,'Monthly Rental Income'!$J:$J,'Total Cash Flow'!$B657))</f>
        <v/>
      </c>
      <c r="E657" s="73" t="str">
        <f>IF(B657="","",SUMIFS('Mortgage Calculation'!$F:$F,'Mortgage Calculation'!$J:$J,'Total Cash Flow'!$B657,'Mortgage Calculation'!$K:$K,'Total Cash Flow'!C657))</f>
        <v/>
      </c>
      <c r="F657" s="66" t="str">
        <f t="shared" si="10"/>
        <v/>
      </c>
    </row>
    <row r="658" spans="2:6" ht="14.25" x14ac:dyDescent="0.2">
      <c r="B658" s="70" t="str">
        <f>IF('Mortgage Calculation'!A698="","",MONTH('Mortgage Calculation'!C698))</f>
        <v/>
      </c>
      <c r="C658" s="71" t="str">
        <f>IF(B658="","",YEAR('Mortgage Calculation'!C698))</f>
        <v/>
      </c>
      <c r="D658" s="72" t="str">
        <f>IF(B658="","",SUMIFS('Monthly Rental Income'!$G:$G,'Monthly Rental Income'!$K:$K,'Total Cash Flow'!$C658,'Monthly Rental Income'!$J:$J,'Total Cash Flow'!$B658))</f>
        <v/>
      </c>
      <c r="E658" s="73" t="str">
        <f>IF(B658="","",SUMIFS('Mortgage Calculation'!$F:$F,'Mortgage Calculation'!$J:$J,'Total Cash Flow'!$B658,'Mortgage Calculation'!$K:$K,'Total Cash Flow'!C658))</f>
        <v/>
      </c>
      <c r="F658" s="66" t="str">
        <f t="shared" si="10"/>
        <v/>
      </c>
    </row>
    <row r="659" spans="2:6" ht="14.25" x14ac:dyDescent="0.2">
      <c r="B659" s="70" t="str">
        <f>IF('Mortgage Calculation'!A699="","",MONTH('Mortgage Calculation'!C699))</f>
        <v/>
      </c>
      <c r="C659" s="71" t="str">
        <f>IF(B659="","",YEAR('Mortgage Calculation'!C699))</f>
        <v/>
      </c>
      <c r="D659" s="72" t="str">
        <f>IF(B659="","",SUMIFS('Monthly Rental Income'!$G:$G,'Monthly Rental Income'!$K:$K,'Total Cash Flow'!$C659,'Monthly Rental Income'!$J:$J,'Total Cash Flow'!$B659))</f>
        <v/>
      </c>
      <c r="E659" s="73" t="str">
        <f>IF(B659="","",SUMIFS('Mortgage Calculation'!$F:$F,'Mortgage Calculation'!$J:$J,'Total Cash Flow'!$B659,'Mortgage Calculation'!$K:$K,'Total Cash Flow'!C659))</f>
        <v/>
      </c>
      <c r="F659" s="66" t="str">
        <f t="shared" si="10"/>
        <v/>
      </c>
    </row>
    <row r="660" spans="2:6" ht="14.25" x14ac:dyDescent="0.2">
      <c r="B660" s="70" t="str">
        <f>IF('Mortgage Calculation'!A700="","",MONTH('Mortgage Calculation'!C700))</f>
        <v/>
      </c>
      <c r="C660" s="71" t="str">
        <f>IF(B660="","",YEAR('Mortgage Calculation'!C700))</f>
        <v/>
      </c>
      <c r="D660" s="72" t="str">
        <f>IF(B660="","",SUMIFS('Monthly Rental Income'!$G:$G,'Monthly Rental Income'!$K:$K,'Total Cash Flow'!$C660,'Monthly Rental Income'!$J:$J,'Total Cash Flow'!$B660))</f>
        <v/>
      </c>
      <c r="E660" s="73" t="str">
        <f>IF(B660="","",SUMIFS('Mortgage Calculation'!$F:$F,'Mortgage Calculation'!$J:$J,'Total Cash Flow'!$B660,'Mortgage Calculation'!$K:$K,'Total Cash Flow'!C660))</f>
        <v/>
      </c>
      <c r="F660" s="66" t="str">
        <f t="shared" si="10"/>
        <v/>
      </c>
    </row>
    <row r="661" spans="2:6" ht="14.25" x14ac:dyDescent="0.2">
      <c r="B661" s="70" t="str">
        <f>IF('Mortgage Calculation'!A701="","",MONTH('Mortgage Calculation'!C701))</f>
        <v/>
      </c>
      <c r="C661" s="71" t="str">
        <f>IF(B661="","",YEAR('Mortgage Calculation'!C701))</f>
        <v/>
      </c>
      <c r="D661" s="72" t="str">
        <f>IF(B661="","",SUMIFS('Monthly Rental Income'!$G:$G,'Monthly Rental Income'!$K:$K,'Total Cash Flow'!$C661,'Monthly Rental Income'!$J:$J,'Total Cash Flow'!$B661))</f>
        <v/>
      </c>
      <c r="E661" s="73" t="str">
        <f>IF(B661="","",SUMIFS('Mortgage Calculation'!$F:$F,'Mortgage Calculation'!$J:$J,'Total Cash Flow'!$B661,'Mortgage Calculation'!$K:$K,'Total Cash Flow'!C661))</f>
        <v/>
      </c>
      <c r="F661" s="66" t="str">
        <f t="shared" si="10"/>
        <v/>
      </c>
    </row>
    <row r="662" spans="2:6" ht="14.25" x14ac:dyDescent="0.2">
      <c r="B662" s="70" t="str">
        <f>IF('Mortgage Calculation'!A702="","",MONTH('Mortgage Calculation'!C702))</f>
        <v/>
      </c>
      <c r="C662" s="71" t="str">
        <f>IF(B662="","",YEAR('Mortgage Calculation'!C702))</f>
        <v/>
      </c>
      <c r="D662" s="72" t="str">
        <f>IF(B662="","",SUMIFS('Monthly Rental Income'!$G:$G,'Monthly Rental Income'!$K:$K,'Total Cash Flow'!$C662,'Monthly Rental Income'!$J:$J,'Total Cash Flow'!$B662))</f>
        <v/>
      </c>
      <c r="E662" s="73" t="str">
        <f>IF(B662="","",SUMIFS('Mortgage Calculation'!$F:$F,'Mortgage Calculation'!$J:$J,'Total Cash Flow'!$B662,'Mortgage Calculation'!$K:$K,'Total Cash Flow'!C662))</f>
        <v/>
      </c>
      <c r="F662" s="66" t="str">
        <f t="shared" si="10"/>
        <v/>
      </c>
    </row>
    <row r="663" spans="2:6" ht="14.25" x14ac:dyDescent="0.2">
      <c r="B663" s="70" t="str">
        <f>IF('Mortgage Calculation'!A703="","",MONTH('Mortgage Calculation'!C703))</f>
        <v/>
      </c>
      <c r="C663" s="71" t="str">
        <f>IF(B663="","",YEAR('Mortgage Calculation'!C703))</f>
        <v/>
      </c>
      <c r="D663" s="72" t="str">
        <f>IF(B663="","",SUMIFS('Monthly Rental Income'!$G:$G,'Monthly Rental Income'!$K:$K,'Total Cash Flow'!$C663,'Monthly Rental Income'!$J:$J,'Total Cash Flow'!$B663))</f>
        <v/>
      </c>
      <c r="E663" s="73" t="str">
        <f>IF(B663="","",SUMIFS('Mortgage Calculation'!$F:$F,'Mortgage Calculation'!$J:$J,'Total Cash Flow'!$B663,'Mortgage Calculation'!$K:$K,'Total Cash Flow'!C663))</f>
        <v/>
      </c>
      <c r="F663" s="66" t="str">
        <f t="shared" si="10"/>
        <v/>
      </c>
    </row>
    <row r="664" spans="2:6" ht="14.25" x14ac:dyDescent="0.2">
      <c r="B664" s="70" t="str">
        <f>IF('Mortgage Calculation'!A704="","",MONTH('Mortgage Calculation'!C704))</f>
        <v/>
      </c>
      <c r="C664" s="71" t="str">
        <f>IF(B664="","",YEAR('Mortgage Calculation'!C704))</f>
        <v/>
      </c>
      <c r="D664" s="72" t="str">
        <f>IF(B664="","",SUMIFS('Monthly Rental Income'!$G:$G,'Monthly Rental Income'!$K:$K,'Total Cash Flow'!$C664,'Monthly Rental Income'!$J:$J,'Total Cash Flow'!$B664))</f>
        <v/>
      </c>
      <c r="E664" s="73" t="str">
        <f>IF(B664="","",SUMIFS('Mortgage Calculation'!$F:$F,'Mortgage Calculation'!$J:$J,'Total Cash Flow'!$B664,'Mortgage Calculation'!$K:$K,'Total Cash Flow'!C664))</f>
        <v/>
      </c>
      <c r="F664" s="66" t="str">
        <f t="shared" si="10"/>
        <v/>
      </c>
    </row>
    <row r="665" spans="2:6" ht="14.25" x14ac:dyDescent="0.2">
      <c r="B665" s="70" t="str">
        <f>IF('Mortgage Calculation'!A705="","",MONTH('Mortgage Calculation'!C705))</f>
        <v/>
      </c>
      <c r="C665" s="71" t="str">
        <f>IF(B665="","",YEAR('Mortgage Calculation'!C705))</f>
        <v/>
      </c>
      <c r="D665" s="72" t="str">
        <f>IF(B665="","",SUMIFS('Monthly Rental Income'!$G:$G,'Monthly Rental Income'!$K:$K,'Total Cash Flow'!$C665,'Monthly Rental Income'!$J:$J,'Total Cash Flow'!$B665))</f>
        <v/>
      </c>
      <c r="E665" s="73" t="str">
        <f>IF(B665="","",SUMIFS('Mortgage Calculation'!$F:$F,'Mortgage Calculation'!$J:$J,'Total Cash Flow'!$B665,'Mortgage Calculation'!$K:$K,'Total Cash Flow'!C665))</f>
        <v/>
      </c>
      <c r="F665" s="66" t="str">
        <f t="shared" si="10"/>
        <v/>
      </c>
    </row>
    <row r="666" spans="2:6" ht="14.25" x14ac:dyDescent="0.2">
      <c r="B666" s="70" t="str">
        <f>IF('Mortgage Calculation'!A706="","",MONTH('Mortgage Calculation'!C706))</f>
        <v/>
      </c>
      <c r="C666" s="71" t="str">
        <f>IF(B666="","",YEAR('Mortgage Calculation'!C706))</f>
        <v/>
      </c>
      <c r="D666" s="72" t="str">
        <f>IF(B666="","",SUMIFS('Monthly Rental Income'!$G:$G,'Monthly Rental Income'!$K:$K,'Total Cash Flow'!$C666,'Monthly Rental Income'!$J:$J,'Total Cash Flow'!$B666))</f>
        <v/>
      </c>
      <c r="E666" s="73" t="str">
        <f>IF(B666="","",SUMIFS('Mortgage Calculation'!$F:$F,'Mortgage Calculation'!$J:$J,'Total Cash Flow'!$B666,'Mortgage Calculation'!$K:$K,'Total Cash Flow'!C666))</f>
        <v/>
      </c>
      <c r="F666" s="66" t="str">
        <f t="shared" si="10"/>
        <v/>
      </c>
    </row>
    <row r="667" spans="2:6" ht="14.25" x14ac:dyDescent="0.2">
      <c r="B667" s="70" t="str">
        <f>IF('Mortgage Calculation'!A707="","",MONTH('Mortgage Calculation'!C707))</f>
        <v/>
      </c>
      <c r="C667" s="71" t="str">
        <f>IF(B667="","",YEAR('Mortgage Calculation'!C707))</f>
        <v/>
      </c>
      <c r="D667" s="72" t="str">
        <f>IF(B667="","",SUMIFS('Monthly Rental Income'!$G:$G,'Monthly Rental Income'!$K:$K,'Total Cash Flow'!$C667,'Monthly Rental Income'!$J:$J,'Total Cash Flow'!$B667))</f>
        <v/>
      </c>
      <c r="E667" s="73" t="str">
        <f>IF(B667="","",SUMIFS('Mortgage Calculation'!$F:$F,'Mortgage Calculation'!$J:$J,'Total Cash Flow'!$B667,'Mortgage Calculation'!$K:$K,'Total Cash Flow'!C667))</f>
        <v/>
      </c>
      <c r="F667" s="66" t="str">
        <f t="shared" si="10"/>
        <v/>
      </c>
    </row>
    <row r="668" spans="2:6" ht="14.25" x14ac:dyDescent="0.2">
      <c r="B668" s="70" t="str">
        <f>IF('Mortgage Calculation'!A708="","",MONTH('Mortgage Calculation'!C708))</f>
        <v/>
      </c>
      <c r="C668" s="71" t="str">
        <f>IF(B668="","",YEAR('Mortgage Calculation'!C708))</f>
        <v/>
      </c>
      <c r="D668" s="72" t="str">
        <f>IF(B668="","",SUMIFS('Monthly Rental Income'!$G:$G,'Monthly Rental Income'!$K:$K,'Total Cash Flow'!$C668,'Monthly Rental Income'!$J:$J,'Total Cash Flow'!$B668))</f>
        <v/>
      </c>
      <c r="E668" s="73" t="str">
        <f>IF(B668="","",SUMIFS('Mortgage Calculation'!$F:$F,'Mortgage Calculation'!$J:$J,'Total Cash Flow'!$B668,'Mortgage Calculation'!$K:$K,'Total Cash Flow'!C668))</f>
        <v/>
      </c>
      <c r="F668" s="66" t="str">
        <f t="shared" si="10"/>
        <v/>
      </c>
    </row>
    <row r="669" spans="2:6" ht="14.25" x14ac:dyDescent="0.2">
      <c r="B669" s="70" t="str">
        <f>IF('Mortgage Calculation'!A709="","",MONTH('Mortgage Calculation'!C709))</f>
        <v/>
      </c>
      <c r="C669" s="71" t="str">
        <f>IF(B669="","",YEAR('Mortgage Calculation'!C709))</f>
        <v/>
      </c>
      <c r="D669" s="72" t="str">
        <f>IF(B669="","",SUMIFS('Monthly Rental Income'!$G:$G,'Monthly Rental Income'!$K:$K,'Total Cash Flow'!$C669,'Monthly Rental Income'!$J:$J,'Total Cash Flow'!$B669))</f>
        <v/>
      </c>
      <c r="E669" s="73" t="str">
        <f>IF(B669="","",SUMIFS('Mortgage Calculation'!$F:$F,'Mortgage Calculation'!$J:$J,'Total Cash Flow'!$B669,'Mortgage Calculation'!$K:$K,'Total Cash Flow'!C669))</f>
        <v/>
      </c>
      <c r="F669" s="66" t="str">
        <f t="shared" si="10"/>
        <v/>
      </c>
    </row>
    <row r="670" spans="2:6" ht="14.25" x14ac:dyDescent="0.2">
      <c r="B670" s="70" t="str">
        <f>IF('Mortgage Calculation'!A710="","",MONTH('Mortgage Calculation'!C710))</f>
        <v/>
      </c>
      <c r="C670" s="71" t="str">
        <f>IF(B670="","",YEAR('Mortgage Calculation'!C710))</f>
        <v/>
      </c>
      <c r="D670" s="72" t="str">
        <f>IF(B670="","",SUMIFS('Monthly Rental Income'!$G:$G,'Monthly Rental Income'!$K:$K,'Total Cash Flow'!$C670,'Monthly Rental Income'!$J:$J,'Total Cash Flow'!$B670))</f>
        <v/>
      </c>
      <c r="E670" s="73" t="str">
        <f>IF(B670="","",SUMIFS('Mortgage Calculation'!$F:$F,'Mortgage Calculation'!$J:$J,'Total Cash Flow'!$B670,'Mortgage Calculation'!$K:$K,'Total Cash Flow'!C670))</f>
        <v/>
      </c>
      <c r="F670" s="66" t="str">
        <f t="shared" si="10"/>
        <v/>
      </c>
    </row>
    <row r="671" spans="2:6" ht="14.25" x14ac:dyDescent="0.2">
      <c r="B671" s="70" t="str">
        <f>IF('Mortgage Calculation'!A711="","",MONTH('Mortgage Calculation'!C711))</f>
        <v/>
      </c>
      <c r="C671" s="71" t="str">
        <f>IF(B671="","",YEAR('Mortgage Calculation'!C711))</f>
        <v/>
      </c>
      <c r="D671" s="72" t="str">
        <f>IF(B671="","",SUMIFS('Monthly Rental Income'!$G:$G,'Monthly Rental Income'!$K:$K,'Total Cash Flow'!$C671,'Monthly Rental Income'!$J:$J,'Total Cash Flow'!$B671))</f>
        <v/>
      </c>
      <c r="E671" s="73" t="str">
        <f>IF(B671="","",SUMIFS('Mortgage Calculation'!$F:$F,'Mortgage Calculation'!$J:$J,'Total Cash Flow'!$B671,'Mortgage Calculation'!$K:$K,'Total Cash Flow'!C671))</f>
        <v/>
      </c>
      <c r="F671" s="66" t="str">
        <f t="shared" si="10"/>
        <v/>
      </c>
    </row>
    <row r="672" spans="2:6" ht="14.25" x14ac:dyDescent="0.2">
      <c r="B672" s="70" t="str">
        <f>IF('Mortgage Calculation'!A712="","",MONTH('Mortgage Calculation'!C712))</f>
        <v/>
      </c>
      <c r="C672" s="71" t="str">
        <f>IF(B672="","",YEAR('Mortgage Calculation'!C712))</f>
        <v/>
      </c>
      <c r="D672" s="72" t="str">
        <f>IF(B672="","",SUMIFS('Monthly Rental Income'!$G:$G,'Monthly Rental Income'!$K:$K,'Total Cash Flow'!$C672,'Monthly Rental Income'!$J:$J,'Total Cash Flow'!$B672))</f>
        <v/>
      </c>
      <c r="E672" s="73" t="str">
        <f>IF(B672="","",SUMIFS('Mortgage Calculation'!$F:$F,'Mortgage Calculation'!$J:$J,'Total Cash Flow'!$B672,'Mortgage Calculation'!$K:$K,'Total Cash Flow'!C672))</f>
        <v/>
      </c>
      <c r="F672" s="66" t="str">
        <f t="shared" si="10"/>
        <v/>
      </c>
    </row>
    <row r="673" spans="2:6" ht="14.25" x14ac:dyDescent="0.2">
      <c r="B673" s="70" t="str">
        <f>IF('Mortgage Calculation'!A713="","",MONTH('Mortgage Calculation'!C713))</f>
        <v/>
      </c>
      <c r="C673" s="71" t="str">
        <f>IF(B673="","",YEAR('Mortgage Calculation'!C713))</f>
        <v/>
      </c>
      <c r="D673" s="72" t="str">
        <f>IF(B673="","",SUMIFS('Monthly Rental Income'!$G:$G,'Monthly Rental Income'!$K:$K,'Total Cash Flow'!$C673,'Monthly Rental Income'!$J:$J,'Total Cash Flow'!$B673))</f>
        <v/>
      </c>
      <c r="E673" s="73" t="str">
        <f>IF(B673="","",SUMIFS('Mortgage Calculation'!$F:$F,'Mortgage Calculation'!$J:$J,'Total Cash Flow'!$B673,'Mortgage Calculation'!$K:$K,'Total Cash Flow'!C673))</f>
        <v/>
      </c>
      <c r="F673" s="66" t="str">
        <f t="shared" si="10"/>
        <v/>
      </c>
    </row>
    <row r="674" spans="2:6" ht="14.25" x14ac:dyDescent="0.2">
      <c r="B674" s="70" t="str">
        <f>IF('Mortgage Calculation'!A714="","",MONTH('Mortgage Calculation'!C714))</f>
        <v/>
      </c>
      <c r="C674" s="71" t="str">
        <f>IF(B674="","",YEAR('Mortgage Calculation'!C714))</f>
        <v/>
      </c>
      <c r="D674" s="72" t="str">
        <f>IF(B674="","",SUMIFS('Monthly Rental Income'!$G:$G,'Monthly Rental Income'!$K:$K,'Total Cash Flow'!$C674,'Monthly Rental Income'!$J:$J,'Total Cash Flow'!$B674))</f>
        <v/>
      </c>
      <c r="E674" s="73" t="str">
        <f>IF(B674="","",SUMIFS('Mortgage Calculation'!$F:$F,'Mortgage Calculation'!$J:$J,'Total Cash Flow'!$B674,'Mortgage Calculation'!$K:$K,'Total Cash Flow'!C674))</f>
        <v/>
      </c>
      <c r="F674" s="66" t="str">
        <f t="shared" si="10"/>
        <v/>
      </c>
    </row>
    <row r="675" spans="2:6" ht="14.25" x14ac:dyDescent="0.2">
      <c r="B675" s="70" t="str">
        <f>IF('Mortgage Calculation'!A715="","",MONTH('Mortgage Calculation'!C715))</f>
        <v/>
      </c>
      <c r="C675" s="71" t="str">
        <f>IF(B675="","",YEAR('Mortgage Calculation'!C715))</f>
        <v/>
      </c>
      <c r="D675" s="72" t="str">
        <f>IF(B675="","",SUMIFS('Monthly Rental Income'!$G:$G,'Monthly Rental Income'!$K:$K,'Total Cash Flow'!$C675,'Monthly Rental Income'!$J:$J,'Total Cash Flow'!$B675))</f>
        <v/>
      </c>
      <c r="E675" s="73" t="str">
        <f>IF(B675="","",SUMIFS('Mortgage Calculation'!$F:$F,'Mortgage Calculation'!$J:$J,'Total Cash Flow'!$B675,'Mortgage Calculation'!$K:$K,'Total Cash Flow'!C675))</f>
        <v/>
      </c>
      <c r="F675" s="66" t="str">
        <f t="shared" si="10"/>
        <v/>
      </c>
    </row>
    <row r="676" spans="2:6" ht="14.25" x14ac:dyDescent="0.2">
      <c r="B676" s="70" t="str">
        <f>IF('Mortgage Calculation'!A716="","",MONTH('Mortgage Calculation'!C716))</f>
        <v/>
      </c>
      <c r="C676" s="71" t="str">
        <f>IF(B676="","",YEAR('Mortgage Calculation'!C716))</f>
        <v/>
      </c>
      <c r="D676" s="72" t="str">
        <f>IF(B676="","",SUMIFS('Monthly Rental Income'!$G:$G,'Monthly Rental Income'!$K:$K,'Total Cash Flow'!$C676,'Monthly Rental Income'!$J:$J,'Total Cash Flow'!$B676))</f>
        <v/>
      </c>
      <c r="E676" s="73" t="str">
        <f>IF(B676="","",SUMIFS('Mortgage Calculation'!$F:$F,'Mortgage Calculation'!$J:$J,'Total Cash Flow'!$B676,'Mortgage Calculation'!$K:$K,'Total Cash Flow'!C676))</f>
        <v/>
      </c>
      <c r="F676" s="66" t="str">
        <f t="shared" si="10"/>
        <v/>
      </c>
    </row>
    <row r="677" spans="2:6" ht="14.25" x14ac:dyDescent="0.2">
      <c r="B677" s="70" t="str">
        <f>IF('Mortgage Calculation'!A717="","",MONTH('Mortgage Calculation'!C717))</f>
        <v/>
      </c>
      <c r="C677" s="71" t="str">
        <f>IF(B677="","",YEAR('Mortgage Calculation'!C717))</f>
        <v/>
      </c>
      <c r="D677" s="72" t="str">
        <f>IF(B677="","",SUMIFS('Monthly Rental Income'!$G:$G,'Monthly Rental Income'!$K:$K,'Total Cash Flow'!$C677,'Monthly Rental Income'!$J:$J,'Total Cash Flow'!$B677))</f>
        <v/>
      </c>
      <c r="E677" s="73" t="str">
        <f>IF(B677="","",SUMIFS('Mortgage Calculation'!$F:$F,'Mortgage Calculation'!$J:$J,'Total Cash Flow'!$B677,'Mortgage Calculation'!$K:$K,'Total Cash Flow'!C677))</f>
        <v/>
      </c>
      <c r="F677" s="66" t="str">
        <f t="shared" si="10"/>
        <v/>
      </c>
    </row>
    <row r="678" spans="2:6" ht="14.25" x14ac:dyDescent="0.2">
      <c r="B678" s="70" t="str">
        <f>IF('Mortgage Calculation'!A718="","",MONTH('Mortgage Calculation'!C718))</f>
        <v/>
      </c>
      <c r="C678" s="71" t="str">
        <f>IF(B678="","",YEAR('Mortgage Calculation'!C718))</f>
        <v/>
      </c>
      <c r="D678" s="72" t="str">
        <f>IF(B678="","",SUMIFS('Monthly Rental Income'!$G:$G,'Monthly Rental Income'!$K:$K,'Total Cash Flow'!$C678,'Monthly Rental Income'!$J:$J,'Total Cash Flow'!$B678))</f>
        <v/>
      </c>
      <c r="E678" s="73" t="str">
        <f>IF(B678="","",SUMIFS('Mortgage Calculation'!$F:$F,'Mortgage Calculation'!$J:$J,'Total Cash Flow'!$B678,'Mortgage Calculation'!$K:$K,'Total Cash Flow'!C678))</f>
        <v/>
      </c>
      <c r="F678" s="66" t="str">
        <f t="shared" si="10"/>
        <v/>
      </c>
    </row>
    <row r="679" spans="2:6" ht="14.25" x14ac:dyDescent="0.2">
      <c r="B679" s="70" t="str">
        <f>IF('Mortgage Calculation'!A719="","",MONTH('Mortgage Calculation'!C719))</f>
        <v/>
      </c>
      <c r="C679" s="71" t="str">
        <f>IF(B679="","",YEAR('Mortgage Calculation'!C719))</f>
        <v/>
      </c>
      <c r="D679" s="72" t="str">
        <f>IF(B679="","",SUMIFS('Monthly Rental Income'!$G:$G,'Monthly Rental Income'!$K:$K,'Total Cash Flow'!$C679,'Monthly Rental Income'!$J:$J,'Total Cash Flow'!$B679))</f>
        <v/>
      </c>
      <c r="E679" s="73" t="str">
        <f>IF(B679="","",SUMIFS('Mortgage Calculation'!$F:$F,'Mortgage Calculation'!$J:$J,'Total Cash Flow'!$B679,'Mortgage Calculation'!$K:$K,'Total Cash Flow'!C679))</f>
        <v/>
      </c>
      <c r="F679" s="66" t="str">
        <f t="shared" si="10"/>
        <v/>
      </c>
    </row>
    <row r="680" spans="2:6" ht="14.25" x14ac:dyDescent="0.2">
      <c r="B680" s="70" t="str">
        <f>IF('Mortgage Calculation'!A720="","",MONTH('Mortgage Calculation'!C720))</f>
        <v/>
      </c>
      <c r="C680" s="71" t="str">
        <f>IF(B680="","",YEAR('Mortgage Calculation'!C720))</f>
        <v/>
      </c>
      <c r="D680" s="72" t="str">
        <f>IF(B680="","",SUMIFS('Monthly Rental Income'!$G:$G,'Monthly Rental Income'!$K:$K,'Total Cash Flow'!$C680,'Monthly Rental Income'!$J:$J,'Total Cash Flow'!$B680))</f>
        <v/>
      </c>
      <c r="E680" s="73" t="str">
        <f>IF(B680="","",SUMIFS('Mortgage Calculation'!$F:$F,'Mortgage Calculation'!$J:$J,'Total Cash Flow'!$B680,'Mortgage Calculation'!$K:$K,'Total Cash Flow'!C680))</f>
        <v/>
      </c>
      <c r="F680" s="66" t="str">
        <f t="shared" si="10"/>
        <v/>
      </c>
    </row>
    <row r="681" spans="2:6" ht="14.25" x14ac:dyDescent="0.2">
      <c r="B681" s="70" t="str">
        <f>IF('Mortgage Calculation'!A721="","",MONTH('Mortgage Calculation'!C721))</f>
        <v/>
      </c>
      <c r="C681" s="71" t="str">
        <f>IF(B681="","",YEAR('Mortgage Calculation'!C721))</f>
        <v/>
      </c>
      <c r="D681" s="72" t="str">
        <f>IF(B681="","",SUMIFS('Monthly Rental Income'!$G:$G,'Monthly Rental Income'!$K:$K,'Total Cash Flow'!$C681,'Monthly Rental Income'!$J:$J,'Total Cash Flow'!$B681))</f>
        <v/>
      </c>
      <c r="E681" s="73" t="str">
        <f>IF(B681="","",SUMIFS('Mortgage Calculation'!$F:$F,'Mortgage Calculation'!$J:$J,'Total Cash Flow'!$B681,'Mortgage Calculation'!$K:$K,'Total Cash Flow'!C681))</f>
        <v/>
      </c>
      <c r="F681" s="66" t="str">
        <f t="shared" si="10"/>
        <v/>
      </c>
    </row>
    <row r="682" spans="2:6" ht="14.25" x14ac:dyDescent="0.2">
      <c r="B682" s="70" t="str">
        <f>IF('Mortgage Calculation'!A722="","",MONTH('Mortgage Calculation'!C722))</f>
        <v/>
      </c>
      <c r="C682" s="71" t="str">
        <f>IF(B682="","",YEAR('Mortgage Calculation'!C722))</f>
        <v/>
      </c>
      <c r="D682" s="72" t="str">
        <f>IF(B682="","",SUMIFS('Monthly Rental Income'!$G:$G,'Monthly Rental Income'!$K:$K,'Total Cash Flow'!$C682,'Monthly Rental Income'!$J:$J,'Total Cash Flow'!$B682))</f>
        <v/>
      </c>
      <c r="E682" s="73" t="str">
        <f>IF(B682="","",SUMIFS('Mortgage Calculation'!$F:$F,'Mortgage Calculation'!$J:$J,'Total Cash Flow'!$B682,'Mortgage Calculation'!$K:$K,'Total Cash Flow'!C682))</f>
        <v/>
      </c>
      <c r="F682" s="66" t="str">
        <f t="shared" si="10"/>
        <v/>
      </c>
    </row>
    <row r="683" spans="2:6" ht="14.25" x14ac:dyDescent="0.2">
      <c r="B683" s="70" t="str">
        <f>IF('Mortgage Calculation'!A723="","",MONTH('Mortgage Calculation'!C723))</f>
        <v/>
      </c>
      <c r="C683" s="71" t="str">
        <f>IF(B683="","",YEAR('Mortgage Calculation'!C723))</f>
        <v/>
      </c>
      <c r="D683" s="72" t="str">
        <f>IF(B683="","",SUMIFS('Monthly Rental Income'!$G:$G,'Monthly Rental Income'!$K:$K,'Total Cash Flow'!$C683,'Monthly Rental Income'!$J:$J,'Total Cash Flow'!$B683))</f>
        <v/>
      </c>
      <c r="E683" s="73" t="str">
        <f>IF(B683="","",SUMIFS('Mortgage Calculation'!$F:$F,'Mortgage Calculation'!$J:$J,'Total Cash Flow'!$B683,'Mortgage Calculation'!$K:$K,'Total Cash Flow'!C683))</f>
        <v/>
      </c>
      <c r="F683" s="66" t="str">
        <f t="shared" si="10"/>
        <v/>
      </c>
    </row>
    <row r="684" spans="2:6" ht="14.25" x14ac:dyDescent="0.2">
      <c r="B684" s="70" t="str">
        <f>IF('Mortgage Calculation'!A724="","",MONTH('Mortgage Calculation'!C724))</f>
        <v/>
      </c>
      <c r="C684" s="71" t="str">
        <f>IF(B684="","",YEAR('Mortgage Calculation'!C724))</f>
        <v/>
      </c>
      <c r="D684" s="72" t="str">
        <f>IF(B684="","",SUMIFS('Monthly Rental Income'!$G:$G,'Monthly Rental Income'!$K:$K,'Total Cash Flow'!$C684,'Monthly Rental Income'!$J:$J,'Total Cash Flow'!$B684))</f>
        <v/>
      </c>
      <c r="E684" s="73" t="str">
        <f>IF(B684="","",SUMIFS('Mortgage Calculation'!$F:$F,'Mortgage Calculation'!$J:$J,'Total Cash Flow'!$B684,'Mortgage Calculation'!$K:$K,'Total Cash Flow'!C684))</f>
        <v/>
      </c>
      <c r="F684" s="66" t="str">
        <f t="shared" si="10"/>
        <v/>
      </c>
    </row>
    <row r="685" spans="2:6" ht="14.25" x14ac:dyDescent="0.2">
      <c r="B685" s="70" t="str">
        <f>IF('Mortgage Calculation'!A725="","",MONTH('Mortgage Calculation'!C725))</f>
        <v/>
      </c>
      <c r="C685" s="71" t="str">
        <f>IF(B685="","",YEAR('Mortgage Calculation'!C725))</f>
        <v/>
      </c>
      <c r="D685" s="72" t="str">
        <f>IF(B685="","",SUMIFS('Monthly Rental Income'!$G:$G,'Monthly Rental Income'!$K:$K,'Total Cash Flow'!$C685,'Monthly Rental Income'!$J:$J,'Total Cash Flow'!$B685))</f>
        <v/>
      </c>
      <c r="E685" s="73" t="str">
        <f>IF(B685="","",SUMIFS('Mortgage Calculation'!$F:$F,'Mortgage Calculation'!$J:$J,'Total Cash Flow'!$B685,'Mortgage Calculation'!$K:$K,'Total Cash Flow'!C685))</f>
        <v/>
      </c>
      <c r="F685" s="66" t="str">
        <f t="shared" si="10"/>
        <v/>
      </c>
    </row>
    <row r="686" spans="2:6" ht="14.25" x14ac:dyDescent="0.2">
      <c r="B686" s="70" t="str">
        <f>IF('Mortgage Calculation'!A726="","",MONTH('Mortgage Calculation'!C726))</f>
        <v/>
      </c>
      <c r="C686" s="71" t="str">
        <f>IF(B686="","",YEAR('Mortgage Calculation'!C726))</f>
        <v/>
      </c>
      <c r="D686" s="72" t="str">
        <f>IF(B686="","",SUMIFS('Monthly Rental Income'!$G:$G,'Monthly Rental Income'!$K:$K,'Total Cash Flow'!$C686,'Monthly Rental Income'!$J:$J,'Total Cash Flow'!$B686))</f>
        <v/>
      </c>
      <c r="E686" s="73" t="str">
        <f>IF(B686="","",SUMIFS('Mortgage Calculation'!$F:$F,'Mortgage Calculation'!$J:$J,'Total Cash Flow'!$B686,'Mortgage Calculation'!$K:$K,'Total Cash Flow'!C686))</f>
        <v/>
      </c>
      <c r="F686" s="66" t="str">
        <f t="shared" si="10"/>
        <v/>
      </c>
    </row>
    <row r="687" spans="2:6" ht="14.25" x14ac:dyDescent="0.2">
      <c r="B687" s="70" t="str">
        <f>IF('Mortgage Calculation'!A727="","",MONTH('Mortgage Calculation'!C727))</f>
        <v/>
      </c>
      <c r="C687" s="71" t="str">
        <f>IF(B687="","",YEAR('Mortgage Calculation'!C727))</f>
        <v/>
      </c>
      <c r="D687" s="72" t="str">
        <f>IF(B687="","",SUMIFS('Monthly Rental Income'!$G:$G,'Monthly Rental Income'!$K:$K,'Total Cash Flow'!$C687,'Monthly Rental Income'!$J:$J,'Total Cash Flow'!$B687))</f>
        <v/>
      </c>
      <c r="E687" s="73" t="str">
        <f>IF(B687="","",SUMIFS('Mortgage Calculation'!$F:$F,'Mortgage Calculation'!$J:$J,'Total Cash Flow'!$B687,'Mortgage Calculation'!$K:$K,'Total Cash Flow'!C687))</f>
        <v/>
      </c>
      <c r="F687" s="66" t="str">
        <f t="shared" si="10"/>
        <v/>
      </c>
    </row>
    <row r="688" spans="2:6" ht="14.25" x14ac:dyDescent="0.2">
      <c r="B688" s="70" t="str">
        <f>IF('Mortgage Calculation'!A728="","",MONTH('Mortgage Calculation'!C728))</f>
        <v/>
      </c>
      <c r="C688" s="71" t="str">
        <f>IF(B688="","",YEAR('Mortgage Calculation'!C728))</f>
        <v/>
      </c>
      <c r="D688" s="72" t="str">
        <f>IF(B688="","",SUMIFS('Monthly Rental Income'!$G:$G,'Monthly Rental Income'!$K:$K,'Total Cash Flow'!$C688,'Monthly Rental Income'!$J:$J,'Total Cash Flow'!$B688))</f>
        <v/>
      </c>
      <c r="E688" s="73" t="str">
        <f>IF(B688="","",SUMIFS('Mortgage Calculation'!$F:$F,'Mortgage Calculation'!$J:$J,'Total Cash Flow'!$B688,'Mortgage Calculation'!$K:$K,'Total Cash Flow'!C688))</f>
        <v/>
      </c>
      <c r="F688" s="66" t="str">
        <f t="shared" si="10"/>
        <v/>
      </c>
    </row>
    <row r="689" spans="2:6" ht="14.25" x14ac:dyDescent="0.2">
      <c r="B689" s="70" t="str">
        <f>IF('Mortgage Calculation'!A729="","",MONTH('Mortgage Calculation'!C729))</f>
        <v/>
      </c>
      <c r="C689" s="71" t="str">
        <f>IF(B689="","",YEAR('Mortgage Calculation'!C729))</f>
        <v/>
      </c>
      <c r="D689" s="72" t="str">
        <f>IF(B689="","",SUMIFS('Monthly Rental Income'!$G:$G,'Monthly Rental Income'!$K:$K,'Total Cash Flow'!$C689,'Monthly Rental Income'!$J:$J,'Total Cash Flow'!$B689))</f>
        <v/>
      </c>
      <c r="E689" s="73" t="str">
        <f>IF(B689="","",SUMIFS('Mortgage Calculation'!$F:$F,'Mortgage Calculation'!$J:$J,'Total Cash Flow'!$B689,'Mortgage Calculation'!$K:$K,'Total Cash Flow'!C689))</f>
        <v/>
      </c>
      <c r="F689" s="66" t="str">
        <f t="shared" si="10"/>
        <v/>
      </c>
    </row>
    <row r="690" spans="2:6" ht="14.25" x14ac:dyDescent="0.2">
      <c r="B690" s="70" t="str">
        <f>IF('Mortgage Calculation'!A730="","",MONTH('Mortgage Calculation'!C730))</f>
        <v/>
      </c>
      <c r="C690" s="71" t="str">
        <f>IF(B690="","",YEAR('Mortgage Calculation'!C730))</f>
        <v/>
      </c>
      <c r="D690" s="72" t="str">
        <f>IF(B690="","",SUMIFS('Monthly Rental Income'!$G:$G,'Monthly Rental Income'!$K:$K,'Total Cash Flow'!$C690,'Monthly Rental Income'!$J:$J,'Total Cash Flow'!$B690))</f>
        <v/>
      </c>
      <c r="E690" s="73" t="str">
        <f>IF(B690="","",SUMIFS('Mortgage Calculation'!$F:$F,'Mortgage Calculation'!$J:$J,'Total Cash Flow'!$B690,'Mortgage Calculation'!$K:$K,'Total Cash Flow'!C690))</f>
        <v/>
      </c>
      <c r="F690" s="66" t="str">
        <f t="shared" si="10"/>
        <v/>
      </c>
    </row>
    <row r="691" spans="2:6" ht="14.25" x14ac:dyDescent="0.2">
      <c r="B691" s="70" t="str">
        <f>IF('Mortgage Calculation'!A731="","",MONTH('Mortgage Calculation'!C731))</f>
        <v/>
      </c>
      <c r="C691" s="71" t="str">
        <f>IF(B691="","",YEAR('Mortgage Calculation'!C731))</f>
        <v/>
      </c>
      <c r="D691" s="72" t="str">
        <f>IF(B691="","",SUMIFS('Monthly Rental Income'!$G:$G,'Monthly Rental Income'!$K:$K,'Total Cash Flow'!$C691,'Monthly Rental Income'!$J:$J,'Total Cash Flow'!$B691))</f>
        <v/>
      </c>
      <c r="E691" s="73" t="str">
        <f>IF(B691="","",SUMIFS('Mortgage Calculation'!$F:$F,'Mortgage Calculation'!$J:$J,'Total Cash Flow'!$B691,'Mortgage Calculation'!$K:$K,'Total Cash Flow'!C691))</f>
        <v/>
      </c>
      <c r="F691" s="66" t="str">
        <f t="shared" si="10"/>
        <v/>
      </c>
    </row>
    <row r="692" spans="2:6" ht="14.25" x14ac:dyDescent="0.2">
      <c r="B692" s="70" t="str">
        <f>IF('Mortgage Calculation'!A732="","",MONTH('Mortgage Calculation'!C732))</f>
        <v/>
      </c>
      <c r="C692" s="71" t="str">
        <f>IF(B692="","",YEAR('Mortgage Calculation'!C732))</f>
        <v/>
      </c>
      <c r="D692" s="72" t="str">
        <f>IF(B692="","",SUMIFS('Monthly Rental Income'!$G:$G,'Monthly Rental Income'!$K:$K,'Total Cash Flow'!$C692,'Monthly Rental Income'!$J:$J,'Total Cash Flow'!$B692))</f>
        <v/>
      </c>
      <c r="E692" s="73" t="str">
        <f>IF(B692="","",SUMIFS('Mortgage Calculation'!$F:$F,'Mortgage Calculation'!$J:$J,'Total Cash Flow'!$B692,'Mortgage Calculation'!$K:$K,'Total Cash Flow'!C692))</f>
        <v/>
      </c>
      <c r="F692" s="66" t="str">
        <f t="shared" si="10"/>
        <v/>
      </c>
    </row>
    <row r="693" spans="2:6" ht="14.25" x14ac:dyDescent="0.2">
      <c r="B693" s="70" t="str">
        <f>IF('Mortgage Calculation'!A733="","",MONTH('Mortgage Calculation'!C733))</f>
        <v/>
      </c>
      <c r="C693" s="71" t="str">
        <f>IF(B693="","",YEAR('Mortgage Calculation'!C733))</f>
        <v/>
      </c>
      <c r="D693" s="72" t="str">
        <f>IF(B693="","",SUMIFS('Monthly Rental Income'!$G:$G,'Monthly Rental Income'!$K:$K,'Total Cash Flow'!$C693,'Monthly Rental Income'!$J:$J,'Total Cash Flow'!$B693))</f>
        <v/>
      </c>
      <c r="E693" s="73" t="str">
        <f>IF(B693="","",SUMIFS('Mortgage Calculation'!$F:$F,'Mortgage Calculation'!$J:$J,'Total Cash Flow'!$B693,'Mortgage Calculation'!$K:$K,'Total Cash Flow'!C693))</f>
        <v/>
      </c>
      <c r="F693" s="66" t="str">
        <f t="shared" si="10"/>
        <v/>
      </c>
    </row>
    <row r="694" spans="2:6" ht="14.25" x14ac:dyDescent="0.2">
      <c r="B694" s="70" t="str">
        <f>IF('Mortgage Calculation'!A734="","",MONTH('Mortgage Calculation'!C734))</f>
        <v/>
      </c>
      <c r="C694" s="71" t="str">
        <f>IF(B694="","",YEAR('Mortgage Calculation'!C734))</f>
        <v/>
      </c>
      <c r="D694" s="72" t="str">
        <f>IF(B694="","",SUMIFS('Monthly Rental Income'!$G:$G,'Monthly Rental Income'!$K:$K,'Total Cash Flow'!$C694,'Monthly Rental Income'!$J:$J,'Total Cash Flow'!$B694))</f>
        <v/>
      </c>
      <c r="E694" s="73" t="str">
        <f>IF(B694="","",SUMIFS('Mortgage Calculation'!$F:$F,'Mortgage Calculation'!$J:$J,'Total Cash Flow'!$B694,'Mortgage Calculation'!$K:$K,'Total Cash Flow'!C694))</f>
        <v/>
      </c>
      <c r="F694" s="66" t="str">
        <f t="shared" si="10"/>
        <v/>
      </c>
    </row>
    <row r="695" spans="2:6" ht="14.25" x14ac:dyDescent="0.2">
      <c r="B695" s="70" t="str">
        <f>IF('Mortgage Calculation'!A735="","",MONTH('Mortgage Calculation'!C735))</f>
        <v/>
      </c>
      <c r="C695" s="71" t="str">
        <f>IF(B695="","",YEAR('Mortgage Calculation'!C735))</f>
        <v/>
      </c>
      <c r="D695" s="72" t="str">
        <f>IF(B695="","",SUMIFS('Monthly Rental Income'!$G:$G,'Monthly Rental Income'!$K:$K,'Total Cash Flow'!$C695,'Monthly Rental Income'!$J:$J,'Total Cash Flow'!$B695))</f>
        <v/>
      </c>
      <c r="E695" s="73" t="str">
        <f>IF(B695="","",SUMIFS('Mortgage Calculation'!$F:$F,'Mortgage Calculation'!$J:$J,'Total Cash Flow'!$B695,'Mortgage Calculation'!$K:$K,'Total Cash Flow'!C695))</f>
        <v/>
      </c>
      <c r="F695" s="66" t="str">
        <f t="shared" si="10"/>
        <v/>
      </c>
    </row>
    <row r="696" spans="2:6" ht="14.25" x14ac:dyDescent="0.2">
      <c r="B696" s="70" t="str">
        <f>IF('Mortgage Calculation'!A736="","",MONTH('Mortgage Calculation'!C736))</f>
        <v/>
      </c>
      <c r="C696" s="71" t="str">
        <f>IF(B696="","",YEAR('Mortgage Calculation'!C736))</f>
        <v/>
      </c>
      <c r="D696" s="72" t="str">
        <f>IF(B696="","",SUMIFS('Monthly Rental Income'!$G:$G,'Monthly Rental Income'!$K:$K,'Total Cash Flow'!$C696,'Monthly Rental Income'!$J:$J,'Total Cash Flow'!$B696))</f>
        <v/>
      </c>
      <c r="E696" s="73" t="str">
        <f>IF(B696="","",SUMIFS('Mortgage Calculation'!$F:$F,'Mortgage Calculation'!$J:$J,'Total Cash Flow'!$B696,'Mortgage Calculation'!$K:$K,'Total Cash Flow'!C696))</f>
        <v/>
      </c>
      <c r="F696" s="66" t="str">
        <f t="shared" si="10"/>
        <v/>
      </c>
    </row>
    <row r="697" spans="2:6" ht="14.25" x14ac:dyDescent="0.2">
      <c r="B697" s="70" t="str">
        <f>IF('Mortgage Calculation'!A737="","",MONTH('Mortgage Calculation'!C737))</f>
        <v/>
      </c>
      <c r="C697" s="71" t="str">
        <f>IF(B697="","",YEAR('Mortgage Calculation'!C737))</f>
        <v/>
      </c>
      <c r="D697" s="72" t="str">
        <f>IF(B697="","",SUMIFS('Monthly Rental Income'!$G:$G,'Monthly Rental Income'!$K:$K,'Total Cash Flow'!$C697,'Monthly Rental Income'!$J:$J,'Total Cash Flow'!$B697))</f>
        <v/>
      </c>
      <c r="E697" s="73" t="str">
        <f>IF(B697="","",SUMIFS('Mortgage Calculation'!$F:$F,'Mortgage Calculation'!$J:$J,'Total Cash Flow'!$B697,'Mortgage Calculation'!$K:$K,'Total Cash Flow'!C697))</f>
        <v/>
      </c>
      <c r="F697" s="66" t="str">
        <f t="shared" si="10"/>
        <v/>
      </c>
    </row>
    <row r="698" spans="2:6" ht="14.25" x14ac:dyDescent="0.2">
      <c r="B698" s="70" t="str">
        <f>IF('Mortgage Calculation'!A738="","",MONTH('Mortgage Calculation'!C738))</f>
        <v/>
      </c>
      <c r="C698" s="71" t="str">
        <f>IF(B698="","",YEAR('Mortgage Calculation'!C738))</f>
        <v/>
      </c>
      <c r="D698" s="72" t="str">
        <f>IF(B698="","",SUMIFS('Monthly Rental Income'!$G:$G,'Monthly Rental Income'!$K:$K,'Total Cash Flow'!$C698,'Monthly Rental Income'!$J:$J,'Total Cash Flow'!$B698))</f>
        <v/>
      </c>
      <c r="E698" s="73" t="str">
        <f>IF(B698="","",SUMIFS('Mortgage Calculation'!$F:$F,'Mortgage Calculation'!$J:$J,'Total Cash Flow'!$B698,'Mortgage Calculation'!$K:$K,'Total Cash Flow'!C698))</f>
        <v/>
      </c>
      <c r="F698" s="66" t="str">
        <f t="shared" si="10"/>
        <v/>
      </c>
    </row>
    <row r="699" spans="2:6" ht="14.25" x14ac:dyDescent="0.2">
      <c r="B699" s="70" t="str">
        <f>IF('Mortgage Calculation'!A739="","",MONTH('Mortgage Calculation'!C739))</f>
        <v/>
      </c>
      <c r="C699" s="71" t="str">
        <f>IF(B699="","",YEAR('Mortgage Calculation'!C739))</f>
        <v/>
      </c>
      <c r="D699" s="72" t="str">
        <f>IF(B699="","",SUMIFS('Monthly Rental Income'!$G:$G,'Monthly Rental Income'!$K:$K,'Total Cash Flow'!$C699,'Monthly Rental Income'!$J:$J,'Total Cash Flow'!$B699))</f>
        <v/>
      </c>
      <c r="E699" s="73" t="str">
        <f>IF(B699="","",SUMIFS('Mortgage Calculation'!$F:$F,'Mortgage Calculation'!$J:$J,'Total Cash Flow'!$B699,'Mortgage Calculation'!$K:$K,'Total Cash Flow'!C699))</f>
        <v/>
      </c>
      <c r="F699" s="66" t="str">
        <f t="shared" si="10"/>
        <v/>
      </c>
    </row>
    <row r="700" spans="2:6" ht="14.25" x14ac:dyDescent="0.2">
      <c r="B700" s="70" t="str">
        <f>IF('Mortgage Calculation'!A740="","",MONTH('Mortgage Calculation'!C740))</f>
        <v/>
      </c>
      <c r="C700" s="71" t="str">
        <f>IF(B700="","",YEAR('Mortgage Calculation'!C740))</f>
        <v/>
      </c>
      <c r="D700" s="72" t="str">
        <f>IF(B700="","",SUMIFS('Monthly Rental Income'!$G:$G,'Monthly Rental Income'!$K:$K,'Total Cash Flow'!$C700,'Monthly Rental Income'!$J:$J,'Total Cash Flow'!$B700))</f>
        <v/>
      </c>
      <c r="E700" s="73" t="str">
        <f>IF(B700="","",SUMIFS('Mortgage Calculation'!$F:$F,'Mortgage Calculation'!$J:$J,'Total Cash Flow'!$B700,'Mortgage Calculation'!$K:$K,'Total Cash Flow'!C700))</f>
        <v/>
      </c>
      <c r="F700" s="66" t="str">
        <f t="shared" si="10"/>
        <v/>
      </c>
    </row>
    <row r="701" spans="2:6" ht="14.25" x14ac:dyDescent="0.2">
      <c r="B701" s="70" t="str">
        <f>IF('Mortgage Calculation'!A741="","",MONTH('Mortgage Calculation'!C741))</f>
        <v/>
      </c>
      <c r="C701" s="71" t="str">
        <f>IF(B701="","",YEAR('Mortgage Calculation'!C741))</f>
        <v/>
      </c>
      <c r="D701" s="72" t="str">
        <f>IF(B701="","",SUMIFS('Monthly Rental Income'!$G:$G,'Monthly Rental Income'!$K:$K,'Total Cash Flow'!$C701,'Monthly Rental Income'!$J:$J,'Total Cash Flow'!$B701))</f>
        <v/>
      </c>
      <c r="E701" s="73" t="str">
        <f>IF(B701="","",SUMIFS('Mortgage Calculation'!$F:$F,'Mortgage Calculation'!$J:$J,'Total Cash Flow'!$B701,'Mortgage Calculation'!$K:$K,'Total Cash Flow'!C701))</f>
        <v/>
      </c>
      <c r="F701" s="66" t="str">
        <f t="shared" si="10"/>
        <v/>
      </c>
    </row>
    <row r="702" spans="2:6" ht="14.25" x14ac:dyDescent="0.2">
      <c r="B702" s="70" t="str">
        <f>IF('Mortgage Calculation'!A742="","",MONTH('Mortgage Calculation'!C742))</f>
        <v/>
      </c>
      <c r="C702" s="71" t="str">
        <f>IF(B702="","",YEAR('Mortgage Calculation'!C742))</f>
        <v/>
      </c>
      <c r="D702" s="72" t="str">
        <f>IF(B702="","",SUMIFS('Monthly Rental Income'!$G:$G,'Monthly Rental Income'!$K:$K,'Total Cash Flow'!$C702,'Monthly Rental Income'!$J:$J,'Total Cash Flow'!$B702))</f>
        <v/>
      </c>
      <c r="E702" s="73" t="str">
        <f>IF(B702="","",SUMIFS('Mortgage Calculation'!$F:$F,'Mortgage Calculation'!$J:$J,'Total Cash Flow'!$B702,'Mortgage Calculation'!$K:$K,'Total Cash Flow'!C702))</f>
        <v/>
      </c>
      <c r="F702" s="66" t="str">
        <f t="shared" si="10"/>
        <v/>
      </c>
    </row>
    <row r="703" spans="2:6" ht="14.25" x14ac:dyDescent="0.2">
      <c r="B703" s="70" t="str">
        <f>IF('Mortgage Calculation'!A743="","",MONTH('Mortgage Calculation'!C743))</f>
        <v/>
      </c>
      <c r="C703" s="71" t="str">
        <f>IF(B703="","",YEAR('Mortgage Calculation'!C743))</f>
        <v/>
      </c>
      <c r="D703" s="72" t="str">
        <f>IF(B703="","",SUMIFS('Monthly Rental Income'!$G:$G,'Monthly Rental Income'!$K:$K,'Total Cash Flow'!$C703,'Monthly Rental Income'!$J:$J,'Total Cash Flow'!$B703))</f>
        <v/>
      </c>
      <c r="E703" s="73" t="str">
        <f>IF(B703="","",SUMIFS('Mortgage Calculation'!$F:$F,'Mortgage Calculation'!$J:$J,'Total Cash Flow'!$B703,'Mortgage Calculation'!$K:$K,'Total Cash Flow'!C703))</f>
        <v/>
      </c>
      <c r="F703" s="66" t="str">
        <f t="shared" si="10"/>
        <v/>
      </c>
    </row>
    <row r="704" spans="2:6" ht="14.25" x14ac:dyDescent="0.2">
      <c r="B704" s="70" t="str">
        <f>IF('Mortgage Calculation'!A744="","",MONTH('Mortgage Calculation'!C744))</f>
        <v/>
      </c>
      <c r="C704" s="71" t="str">
        <f>IF(B704="","",YEAR('Mortgage Calculation'!C744))</f>
        <v/>
      </c>
      <c r="D704" s="72" t="str">
        <f>IF(B704="","",SUMIFS('Monthly Rental Income'!$G:$G,'Monthly Rental Income'!$K:$K,'Total Cash Flow'!$C704,'Monthly Rental Income'!$J:$J,'Total Cash Flow'!$B704))</f>
        <v/>
      </c>
      <c r="E704" s="73" t="str">
        <f>IF(B704="","",SUMIFS('Mortgage Calculation'!$F:$F,'Mortgage Calculation'!$J:$J,'Total Cash Flow'!$B704,'Mortgage Calculation'!$K:$K,'Total Cash Flow'!C704))</f>
        <v/>
      </c>
      <c r="F704" s="66" t="str">
        <f t="shared" si="10"/>
        <v/>
      </c>
    </row>
    <row r="705" spans="2:6" ht="14.25" x14ac:dyDescent="0.2">
      <c r="B705" s="70" t="str">
        <f>IF('Mortgage Calculation'!A745="","",MONTH('Mortgage Calculation'!C745))</f>
        <v/>
      </c>
      <c r="C705" s="71" t="str">
        <f>IF(B705="","",YEAR('Mortgage Calculation'!C745))</f>
        <v/>
      </c>
      <c r="D705" s="72" t="str">
        <f>IF(B705="","",SUMIFS('Monthly Rental Income'!$G:$G,'Monthly Rental Income'!$K:$K,'Total Cash Flow'!$C705,'Monthly Rental Income'!$J:$J,'Total Cash Flow'!$B705))</f>
        <v/>
      </c>
      <c r="E705" s="73" t="str">
        <f>IF(B705="","",SUMIFS('Mortgage Calculation'!$F:$F,'Mortgage Calculation'!$J:$J,'Total Cash Flow'!$B705,'Mortgage Calculation'!$K:$K,'Total Cash Flow'!C705))</f>
        <v/>
      </c>
      <c r="F705" s="66" t="str">
        <f t="shared" si="10"/>
        <v/>
      </c>
    </row>
    <row r="706" spans="2:6" ht="14.25" x14ac:dyDescent="0.2">
      <c r="B706" s="70" t="str">
        <f>IF('Mortgage Calculation'!A746="","",MONTH('Mortgage Calculation'!C746))</f>
        <v/>
      </c>
      <c r="C706" s="71" t="str">
        <f>IF(B706="","",YEAR('Mortgage Calculation'!C746))</f>
        <v/>
      </c>
      <c r="D706" s="72" t="str">
        <f>IF(B706="","",SUMIFS('Monthly Rental Income'!$G:$G,'Monthly Rental Income'!$K:$K,'Total Cash Flow'!$C706,'Monthly Rental Income'!$J:$J,'Total Cash Flow'!$B706))</f>
        <v/>
      </c>
      <c r="E706" s="73" t="str">
        <f>IF(B706="","",SUMIFS('Mortgage Calculation'!$F:$F,'Mortgage Calculation'!$J:$J,'Total Cash Flow'!$B706,'Mortgage Calculation'!$K:$K,'Total Cash Flow'!C706))</f>
        <v/>
      </c>
      <c r="F706" s="66" t="str">
        <f t="shared" si="10"/>
        <v/>
      </c>
    </row>
    <row r="707" spans="2:6" ht="14.25" x14ac:dyDescent="0.2">
      <c r="B707" s="70" t="str">
        <f>IF('Mortgage Calculation'!A747="","",MONTH('Mortgage Calculation'!C747))</f>
        <v/>
      </c>
      <c r="C707" s="71" t="str">
        <f>IF(B707="","",YEAR('Mortgage Calculation'!C747))</f>
        <v/>
      </c>
      <c r="D707" s="72" t="str">
        <f>IF(B707="","",SUMIFS('Monthly Rental Income'!$G:$G,'Monthly Rental Income'!$K:$K,'Total Cash Flow'!$C707,'Monthly Rental Income'!$J:$J,'Total Cash Flow'!$B707))</f>
        <v/>
      </c>
      <c r="E707" s="73" t="str">
        <f>IF(B707="","",SUMIFS('Mortgage Calculation'!$F:$F,'Mortgage Calculation'!$J:$J,'Total Cash Flow'!$B707,'Mortgage Calculation'!$K:$K,'Total Cash Flow'!C707))</f>
        <v/>
      </c>
      <c r="F707" s="66" t="str">
        <f t="shared" si="10"/>
        <v/>
      </c>
    </row>
    <row r="708" spans="2:6" ht="14.25" x14ac:dyDescent="0.2">
      <c r="B708" s="70" t="str">
        <f>IF('Mortgage Calculation'!A748="","",MONTH('Mortgage Calculation'!C748))</f>
        <v/>
      </c>
      <c r="C708" s="71" t="str">
        <f>IF(B708="","",YEAR('Mortgage Calculation'!C748))</f>
        <v/>
      </c>
      <c r="D708" s="72" t="str">
        <f>IF(B708="","",SUMIFS('Monthly Rental Income'!$G:$G,'Monthly Rental Income'!$K:$K,'Total Cash Flow'!$C708,'Monthly Rental Income'!$J:$J,'Total Cash Flow'!$B708))</f>
        <v/>
      </c>
      <c r="E708" s="73" t="str">
        <f>IF(B708="","",SUMIFS('Mortgage Calculation'!$F:$F,'Mortgage Calculation'!$J:$J,'Total Cash Flow'!$B708,'Mortgage Calculation'!$K:$K,'Total Cash Flow'!C708))</f>
        <v/>
      </c>
      <c r="F708" s="66" t="str">
        <f t="shared" si="10"/>
        <v/>
      </c>
    </row>
    <row r="709" spans="2:6" ht="14.25" x14ac:dyDescent="0.2">
      <c r="B709" s="70" t="str">
        <f>IF('Mortgage Calculation'!A749="","",MONTH('Mortgage Calculation'!C749))</f>
        <v/>
      </c>
      <c r="C709" s="71" t="str">
        <f>IF(B709="","",YEAR('Mortgage Calculation'!C749))</f>
        <v/>
      </c>
      <c r="D709" s="72" t="str">
        <f>IF(B709="","",SUMIFS('Monthly Rental Income'!$G:$G,'Monthly Rental Income'!$K:$K,'Total Cash Flow'!$C709,'Monthly Rental Income'!$J:$J,'Total Cash Flow'!$B709))</f>
        <v/>
      </c>
      <c r="E709" s="73" t="str">
        <f>IF(B709="","",SUMIFS('Mortgage Calculation'!$F:$F,'Mortgage Calculation'!$J:$J,'Total Cash Flow'!$B709,'Mortgage Calculation'!$K:$K,'Total Cash Flow'!C709))</f>
        <v/>
      </c>
      <c r="F709" s="66" t="str">
        <f t="shared" ref="F709:F772" si="11">IF(B709="","",SUM(D709:E709))</f>
        <v/>
      </c>
    </row>
    <row r="710" spans="2:6" ht="14.25" x14ac:dyDescent="0.2">
      <c r="B710" s="70" t="str">
        <f>IF('Mortgage Calculation'!A750="","",MONTH('Mortgage Calculation'!C750))</f>
        <v/>
      </c>
      <c r="C710" s="71" t="str">
        <f>IF(B710="","",YEAR('Mortgage Calculation'!C750))</f>
        <v/>
      </c>
      <c r="D710" s="72" t="str">
        <f>IF(B710="","",SUMIFS('Monthly Rental Income'!$G:$G,'Monthly Rental Income'!$K:$K,'Total Cash Flow'!$C710,'Monthly Rental Income'!$J:$J,'Total Cash Flow'!$B710))</f>
        <v/>
      </c>
      <c r="E710" s="73" t="str">
        <f>IF(B710="","",SUMIFS('Mortgage Calculation'!$F:$F,'Mortgage Calculation'!$J:$J,'Total Cash Flow'!$B710,'Mortgage Calculation'!$K:$K,'Total Cash Flow'!C710))</f>
        <v/>
      </c>
      <c r="F710" s="66" t="str">
        <f t="shared" si="11"/>
        <v/>
      </c>
    </row>
    <row r="711" spans="2:6" ht="14.25" x14ac:dyDescent="0.2">
      <c r="B711" s="70" t="str">
        <f>IF('Mortgage Calculation'!A751="","",MONTH('Mortgage Calculation'!C751))</f>
        <v/>
      </c>
      <c r="C711" s="71" t="str">
        <f>IF(B711="","",YEAR('Mortgage Calculation'!C751))</f>
        <v/>
      </c>
      <c r="D711" s="72" t="str">
        <f>IF(B711="","",SUMIFS('Monthly Rental Income'!$G:$G,'Monthly Rental Income'!$K:$K,'Total Cash Flow'!$C711,'Monthly Rental Income'!$J:$J,'Total Cash Flow'!$B711))</f>
        <v/>
      </c>
      <c r="E711" s="73" t="str">
        <f>IF(B711="","",SUMIFS('Mortgage Calculation'!$F:$F,'Mortgage Calculation'!$J:$J,'Total Cash Flow'!$B711,'Mortgage Calculation'!$K:$K,'Total Cash Flow'!C711))</f>
        <v/>
      </c>
      <c r="F711" s="66" t="str">
        <f t="shared" si="11"/>
        <v/>
      </c>
    </row>
    <row r="712" spans="2:6" ht="14.25" x14ac:dyDescent="0.2">
      <c r="B712" s="70" t="str">
        <f>IF('Mortgage Calculation'!A752="","",MONTH('Mortgage Calculation'!C752))</f>
        <v/>
      </c>
      <c r="C712" s="71" t="str">
        <f>IF(B712="","",YEAR('Mortgage Calculation'!C752))</f>
        <v/>
      </c>
      <c r="D712" s="72" t="str">
        <f>IF(B712="","",SUMIFS('Monthly Rental Income'!$G:$G,'Monthly Rental Income'!$K:$K,'Total Cash Flow'!$C712,'Monthly Rental Income'!$J:$J,'Total Cash Flow'!$B712))</f>
        <v/>
      </c>
      <c r="E712" s="73" t="str">
        <f>IF(B712="","",SUMIFS('Mortgage Calculation'!$F:$F,'Mortgage Calculation'!$J:$J,'Total Cash Flow'!$B712,'Mortgage Calculation'!$K:$K,'Total Cash Flow'!C712))</f>
        <v/>
      </c>
      <c r="F712" s="66" t="str">
        <f t="shared" si="11"/>
        <v/>
      </c>
    </row>
    <row r="713" spans="2:6" ht="14.25" x14ac:dyDescent="0.2">
      <c r="B713" s="70" t="str">
        <f>IF('Mortgage Calculation'!A753="","",MONTH('Mortgage Calculation'!C753))</f>
        <v/>
      </c>
      <c r="C713" s="71" t="str">
        <f>IF(B713="","",YEAR('Mortgage Calculation'!C753))</f>
        <v/>
      </c>
      <c r="D713" s="72" t="str">
        <f>IF(B713="","",SUMIFS('Monthly Rental Income'!$G:$G,'Monthly Rental Income'!$K:$K,'Total Cash Flow'!$C713,'Monthly Rental Income'!$J:$J,'Total Cash Flow'!$B713))</f>
        <v/>
      </c>
      <c r="E713" s="73" t="str">
        <f>IF(B713="","",SUMIFS('Mortgage Calculation'!$F:$F,'Mortgage Calculation'!$J:$J,'Total Cash Flow'!$B713,'Mortgage Calculation'!$K:$K,'Total Cash Flow'!C713))</f>
        <v/>
      </c>
      <c r="F713" s="66" t="str">
        <f t="shared" si="11"/>
        <v/>
      </c>
    </row>
    <row r="714" spans="2:6" ht="14.25" x14ac:dyDescent="0.2">
      <c r="B714" s="70" t="str">
        <f>IF('Mortgage Calculation'!A754="","",MONTH('Mortgage Calculation'!C754))</f>
        <v/>
      </c>
      <c r="C714" s="71" t="str">
        <f>IF(B714="","",YEAR('Mortgage Calculation'!C754))</f>
        <v/>
      </c>
      <c r="D714" s="72" t="str">
        <f>IF(B714="","",SUMIFS('Monthly Rental Income'!$G:$G,'Monthly Rental Income'!$K:$K,'Total Cash Flow'!$C714,'Monthly Rental Income'!$J:$J,'Total Cash Flow'!$B714))</f>
        <v/>
      </c>
      <c r="E714" s="73" t="str">
        <f>IF(B714="","",SUMIFS('Mortgage Calculation'!$F:$F,'Mortgage Calculation'!$J:$J,'Total Cash Flow'!$B714,'Mortgage Calculation'!$K:$K,'Total Cash Flow'!C714))</f>
        <v/>
      </c>
      <c r="F714" s="66" t="str">
        <f t="shared" si="11"/>
        <v/>
      </c>
    </row>
    <row r="715" spans="2:6" ht="14.25" x14ac:dyDescent="0.2">
      <c r="B715" s="70" t="str">
        <f>IF('Mortgage Calculation'!A755="","",MONTH('Mortgage Calculation'!C755))</f>
        <v/>
      </c>
      <c r="C715" s="71" t="str">
        <f>IF(B715="","",YEAR('Mortgage Calculation'!C755))</f>
        <v/>
      </c>
      <c r="D715" s="72" t="str">
        <f>IF(B715="","",SUMIFS('Monthly Rental Income'!$G:$G,'Monthly Rental Income'!$K:$K,'Total Cash Flow'!$C715,'Monthly Rental Income'!$J:$J,'Total Cash Flow'!$B715))</f>
        <v/>
      </c>
      <c r="E715" s="73" t="str">
        <f>IF(B715="","",SUMIFS('Mortgage Calculation'!$F:$F,'Mortgage Calculation'!$J:$J,'Total Cash Flow'!$B715,'Mortgage Calculation'!$K:$K,'Total Cash Flow'!C715))</f>
        <v/>
      </c>
      <c r="F715" s="66" t="str">
        <f t="shared" si="11"/>
        <v/>
      </c>
    </row>
    <row r="716" spans="2:6" ht="14.25" x14ac:dyDescent="0.2">
      <c r="B716" s="70" t="str">
        <f>IF('Mortgage Calculation'!A756="","",MONTH('Mortgage Calculation'!C756))</f>
        <v/>
      </c>
      <c r="C716" s="71" t="str">
        <f>IF(B716="","",YEAR('Mortgage Calculation'!C756))</f>
        <v/>
      </c>
      <c r="D716" s="72" t="str">
        <f>IF(B716="","",SUMIFS('Monthly Rental Income'!$G:$G,'Monthly Rental Income'!$K:$K,'Total Cash Flow'!$C716,'Monthly Rental Income'!$J:$J,'Total Cash Flow'!$B716))</f>
        <v/>
      </c>
      <c r="E716" s="73" t="str">
        <f>IF(B716="","",SUMIFS('Mortgage Calculation'!$F:$F,'Mortgage Calculation'!$J:$J,'Total Cash Flow'!$B716,'Mortgage Calculation'!$K:$K,'Total Cash Flow'!C716))</f>
        <v/>
      </c>
      <c r="F716" s="66" t="str">
        <f t="shared" si="11"/>
        <v/>
      </c>
    </row>
    <row r="717" spans="2:6" ht="14.25" x14ac:dyDescent="0.2">
      <c r="B717" s="70" t="str">
        <f>IF('Mortgage Calculation'!A757="","",MONTH('Mortgage Calculation'!C757))</f>
        <v/>
      </c>
      <c r="C717" s="71" t="str">
        <f>IF(B717="","",YEAR('Mortgage Calculation'!C757))</f>
        <v/>
      </c>
      <c r="D717" s="72" t="str">
        <f>IF(B717="","",SUMIFS('Monthly Rental Income'!$G:$G,'Monthly Rental Income'!$K:$K,'Total Cash Flow'!$C717,'Monthly Rental Income'!$J:$J,'Total Cash Flow'!$B717))</f>
        <v/>
      </c>
      <c r="E717" s="73" t="str">
        <f>IF(B717="","",SUMIFS('Mortgage Calculation'!$F:$F,'Mortgage Calculation'!$J:$J,'Total Cash Flow'!$B717,'Mortgage Calculation'!$K:$K,'Total Cash Flow'!C717))</f>
        <v/>
      </c>
      <c r="F717" s="66" t="str">
        <f t="shared" si="11"/>
        <v/>
      </c>
    </row>
    <row r="718" spans="2:6" ht="14.25" x14ac:dyDescent="0.2">
      <c r="B718" s="70" t="str">
        <f>IF('Mortgage Calculation'!A758="","",MONTH('Mortgage Calculation'!C758))</f>
        <v/>
      </c>
      <c r="C718" s="71" t="str">
        <f>IF(B718="","",YEAR('Mortgage Calculation'!C758))</f>
        <v/>
      </c>
      <c r="D718" s="72" t="str">
        <f>IF(B718="","",SUMIFS('Monthly Rental Income'!$G:$G,'Monthly Rental Income'!$K:$K,'Total Cash Flow'!$C718,'Monthly Rental Income'!$J:$J,'Total Cash Flow'!$B718))</f>
        <v/>
      </c>
      <c r="E718" s="73" t="str">
        <f>IF(B718="","",SUMIFS('Mortgage Calculation'!$F:$F,'Mortgage Calculation'!$J:$J,'Total Cash Flow'!$B718,'Mortgage Calculation'!$K:$K,'Total Cash Flow'!C718))</f>
        <v/>
      </c>
      <c r="F718" s="66" t="str">
        <f t="shared" si="11"/>
        <v/>
      </c>
    </row>
    <row r="719" spans="2:6" ht="14.25" x14ac:dyDescent="0.2">
      <c r="B719" s="70" t="str">
        <f>IF('Mortgage Calculation'!A759="","",MONTH('Mortgage Calculation'!C759))</f>
        <v/>
      </c>
      <c r="C719" s="71" t="str">
        <f>IF(B719="","",YEAR('Mortgage Calculation'!C759))</f>
        <v/>
      </c>
      <c r="D719" s="72" t="str">
        <f>IF(B719="","",SUMIFS('Monthly Rental Income'!$G:$G,'Monthly Rental Income'!$K:$K,'Total Cash Flow'!$C719,'Monthly Rental Income'!$J:$J,'Total Cash Flow'!$B719))</f>
        <v/>
      </c>
      <c r="E719" s="73" t="str">
        <f>IF(B719="","",SUMIFS('Mortgage Calculation'!$F:$F,'Mortgage Calculation'!$J:$J,'Total Cash Flow'!$B719,'Mortgage Calculation'!$K:$K,'Total Cash Flow'!C719))</f>
        <v/>
      </c>
      <c r="F719" s="66" t="str">
        <f t="shared" si="11"/>
        <v/>
      </c>
    </row>
    <row r="720" spans="2:6" ht="14.25" x14ac:dyDescent="0.2">
      <c r="B720" s="70" t="str">
        <f>IF('Mortgage Calculation'!A760="","",MONTH('Mortgage Calculation'!C760))</f>
        <v/>
      </c>
      <c r="C720" s="71" t="str">
        <f>IF(B720="","",YEAR('Mortgage Calculation'!C760))</f>
        <v/>
      </c>
      <c r="D720" s="72" t="str">
        <f>IF(B720="","",SUMIFS('Monthly Rental Income'!$G:$G,'Monthly Rental Income'!$K:$K,'Total Cash Flow'!$C720,'Monthly Rental Income'!$J:$J,'Total Cash Flow'!$B720))</f>
        <v/>
      </c>
      <c r="E720" s="73" t="str">
        <f>IF(B720="","",SUMIFS('Mortgage Calculation'!$F:$F,'Mortgage Calculation'!$J:$J,'Total Cash Flow'!$B720,'Mortgage Calculation'!$K:$K,'Total Cash Flow'!C720))</f>
        <v/>
      </c>
      <c r="F720" s="66" t="str">
        <f t="shared" si="11"/>
        <v/>
      </c>
    </row>
    <row r="721" spans="2:6" ht="14.25" x14ac:dyDescent="0.2">
      <c r="B721" s="70" t="str">
        <f>IF('Mortgage Calculation'!A761="","",MONTH('Mortgage Calculation'!C761))</f>
        <v/>
      </c>
      <c r="C721" s="71" t="str">
        <f>IF(B721="","",YEAR('Mortgage Calculation'!C761))</f>
        <v/>
      </c>
      <c r="D721" s="72" t="str">
        <f>IF(B721="","",SUMIFS('Monthly Rental Income'!$G:$G,'Monthly Rental Income'!$K:$K,'Total Cash Flow'!$C721,'Monthly Rental Income'!$J:$J,'Total Cash Flow'!$B721))</f>
        <v/>
      </c>
      <c r="E721" s="73" t="str">
        <f>IF(B721="","",SUMIFS('Mortgage Calculation'!$F:$F,'Mortgage Calculation'!$J:$J,'Total Cash Flow'!$B721,'Mortgage Calculation'!$K:$K,'Total Cash Flow'!C721))</f>
        <v/>
      </c>
      <c r="F721" s="66" t="str">
        <f t="shared" si="11"/>
        <v/>
      </c>
    </row>
    <row r="722" spans="2:6" ht="14.25" x14ac:dyDescent="0.2">
      <c r="B722" s="70" t="str">
        <f>IF('Mortgage Calculation'!A762="","",MONTH('Mortgage Calculation'!C762))</f>
        <v/>
      </c>
      <c r="C722" s="71" t="str">
        <f>IF(B722="","",YEAR('Mortgage Calculation'!C762))</f>
        <v/>
      </c>
      <c r="D722" s="72" t="str">
        <f>IF(B722="","",SUMIFS('Monthly Rental Income'!$G:$G,'Monthly Rental Income'!$K:$K,'Total Cash Flow'!$C722,'Monthly Rental Income'!$J:$J,'Total Cash Flow'!$B722))</f>
        <v/>
      </c>
      <c r="E722" s="73" t="str">
        <f>IF(B722="","",SUMIFS('Mortgage Calculation'!$F:$F,'Mortgage Calculation'!$J:$J,'Total Cash Flow'!$B722,'Mortgage Calculation'!$K:$K,'Total Cash Flow'!C722))</f>
        <v/>
      </c>
      <c r="F722" s="66" t="str">
        <f t="shared" si="11"/>
        <v/>
      </c>
    </row>
    <row r="723" spans="2:6" ht="14.25" x14ac:dyDescent="0.2">
      <c r="B723" s="70" t="str">
        <f>IF('Mortgage Calculation'!A763="","",MONTH('Mortgage Calculation'!C763))</f>
        <v/>
      </c>
      <c r="C723" s="71" t="str">
        <f>IF(B723="","",YEAR('Mortgage Calculation'!C763))</f>
        <v/>
      </c>
      <c r="D723" s="72" t="str">
        <f>IF(B723="","",SUMIFS('Monthly Rental Income'!$G:$G,'Monthly Rental Income'!$K:$K,'Total Cash Flow'!$C723,'Monthly Rental Income'!$J:$J,'Total Cash Flow'!$B723))</f>
        <v/>
      </c>
      <c r="E723" s="73" t="str">
        <f>IF(B723="","",SUMIFS('Mortgage Calculation'!$F:$F,'Mortgage Calculation'!$J:$J,'Total Cash Flow'!$B723,'Mortgage Calculation'!$K:$K,'Total Cash Flow'!C723))</f>
        <v/>
      </c>
      <c r="F723" s="66" t="str">
        <f t="shared" si="11"/>
        <v/>
      </c>
    </row>
    <row r="724" spans="2:6" ht="14.25" x14ac:dyDescent="0.2">
      <c r="B724" s="70" t="str">
        <f>IF('Mortgage Calculation'!A764="","",MONTH('Mortgage Calculation'!C764))</f>
        <v/>
      </c>
      <c r="C724" s="71" t="str">
        <f>IF(B724="","",YEAR('Mortgage Calculation'!C764))</f>
        <v/>
      </c>
      <c r="D724" s="72" t="str">
        <f>IF(B724="","",SUMIFS('Monthly Rental Income'!$G:$G,'Monthly Rental Income'!$K:$K,'Total Cash Flow'!$C724,'Monthly Rental Income'!$J:$J,'Total Cash Flow'!$B724))</f>
        <v/>
      </c>
      <c r="E724" s="73" t="str">
        <f>IF(B724="","",SUMIFS('Mortgage Calculation'!$F:$F,'Mortgage Calculation'!$J:$J,'Total Cash Flow'!$B724,'Mortgage Calculation'!$K:$K,'Total Cash Flow'!C724))</f>
        <v/>
      </c>
      <c r="F724" s="66" t="str">
        <f t="shared" si="11"/>
        <v/>
      </c>
    </row>
    <row r="725" spans="2:6" ht="14.25" x14ac:dyDescent="0.2">
      <c r="B725" s="70" t="str">
        <f>IF('Mortgage Calculation'!A765="","",MONTH('Mortgage Calculation'!C765))</f>
        <v/>
      </c>
      <c r="C725" s="71" t="str">
        <f>IF(B725="","",YEAR('Mortgage Calculation'!C765))</f>
        <v/>
      </c>
      <c r="D725" s="72" t="str">
        <f>IF(B725="","",SUMIFS('Monthly Rental Income'!$G:$G,'Monthly Rental Income'!$K:$K,'Total Cash Flow'!$C725,'Monthly Rental Income'!$J:$J,'Total Cash Flow'!$B725))</f>
        <v/>
      </c>
      <c r="E725" s="73" t="str">
        <f>IF(B725="","",SUMIFS('Mortgage Calculation'!$F:$F,'Mortgage Calculation'!$J:$J,'Total Cash Flow'!$B725,'Mortgage Calculation'!$K:$K,'Total Cash Flow'!C725))</f>
        <v/>
      </c>
      <c r="F725" s="66" t="str">
        <f t="shared" si="11"/>
        <v/>
      </c>
    </row>
    <row r="726" spans="2:6" ht="14.25" x14ac:dyDescent="0.2">
      <c r="B726" s="70" t="str">
        <f>IF('Mortgage Calculation'!A766="","",MONTH('Mortgage Calculation'!C766))</f>
        <v/>
      </c>
      <c r="C726" s="71" t="str">
        <f>IF(B726="","",YEAR('Mortgage Calculation'!C766))</f>
        <v/>
      </c>
      <c r="D726" s="72" t="str">
        <f>IF(B726="","",SUMIFS('Monthly Rental Income'!$G:$G,'Monthly Rental Income'!$K:$K,'Total Cash Flow'!$C726,'Monthly Rental Income'!$J:$J,'Total Cash Flow'!$B726))</f>
        <v/>
      </c>
      <c r="E726" s="73" t="str">
        <f>IF(B726="","",SUMIFS('Mortgage Calculation'!$F:$F,'Mortgage Calculation'!$J:$J,'Total Cash Flow'!$B726,'Mortgage Calculation'!$K:$K,'Total Cash Flow'!C726))</f>
        <v/>
      </c>
      <c r="F726" s="66" t="str">
        <f t="shared" si="11"/>
        <v/>
      </c>
    </row>
    <row r="727" spans="2:6" ht="14.25" x14ac:dyDescent="0.2">
      <c r="B727" s="70" t="str">
        <f>IF('Mortgage Calculation'!A767="","",MONTH('Mortgage Calculation'!C767))</f>
        <v/>
      </c>
      <c r="C727" s="71" t="str">
        <f>IF(B727="","",YEAR('Mortgage Calculation'!C767))</f>
        <v/>
      </c>
      <c r="D727" s="72" t="str">
        <f>IF(B727="","",SUMIFS('Monthly Rental Income'!$G:$G,'Monthly Rental Income'!$K:$K,'Total Cash Flow'!$C727,'Monthly Rental Income'!$J:$J,'Total Cash Flow'!$B727))</f>
        <v/>
      </c>
      <c r="E727" s="73" t="str">
        <f>IF(B727="","",SUMIFS('Mortgage Calculation'!$F:$F,'Mortgage Calculation'!$J:$J,'Total Cash Flow'!$B727,'Mortgage Calculation'!$K:$K,'Total Cash Flow'!C727))</f>
        <v/>
      </c>
      <c r="F727" s="66" t="str">
        <f t="shared" si="11"/>
        <v/>
      </c>
    </row>
    <row r="728" spans="2:6" ht="14.25" x14ac:dyDescent="0.2">
      <c r="B728" s="70" t="str">
        <f>IF('Mortgage Calculation'!A768="","",MONTH('Mortgage Calculation'!C768))</f>
        <v/>
      </c>
      <c r="C728" s="71" t="str">
        <f>IF(B728="","",YEAR('Mortgage Calculation'!C768))</f>
        <v/>
      </c>
      <c r="D728" s="72" t="str">
        <f>IF(B728="","",SUMIFS('Monthly Rental Income'!$G:$G,'Monthly Rental Income'!$K:$K,'Total Cash Flow'!$C728,'Monthly Rental Income'!$J:$J,'Total Cash Flow'!$B728))</f>
        <v/>
      </c>
      <c r="E728" s="73" t="str">
        <f>IF(B728="","",SUMIFS('Mortgage Calculation'!$F:$F,'Mortgage Calculation'!$J:$J,'Total Cash Flow'!$B728,'Mortgage Calculation'!$K:$K,'Total Cash Flow'!C728))</f>
        <v/>
      </c>
      <c r="F728" s="66" t="str">
        <f t="shared" si="11"/>
        <v/>
      </c>
    </row>
    <row r="729" spans="2:6" ht="14.25" x14ac:dyDescent="0.2">
      <c r="B729" s="70" t="str">
        <f>IF('Mortgage Calculation'!A769="","",MONTH('Mortgage Calculation'!C769))</f>
        <v/>
      </c>
      <c r="C729" s="71" t="str">
        <f>IF(B729="","",YEAR('Mortgage Calculation'!C769))</f>
        <v/>
      </c>
      <c r="D729" s="72" t="str">
        <f>IF(B729="","",SUMIFS('Monthly Rental Income'!$G:$G,'Monthly Rental Income'!$K:$K,'Total Cash Flow'!$C729,'Monthly Rental Income'!$J:$J,'Total Cash Flow'!$B729))</f>
        <v/>
      </c>
      <c r="E729" s="73" t="str">
        <f>IF(B729="","",SUMIFS('Mortgage Calculation'!$F:$F,'Mortgage Calculation'!$J:$J,'Total Cash Flow'!$B729,'Mortgage Calculation'!$K:$K,'Total Cash Flow'!C729))</f>
        <v/>
      </c>
      <c r="F729" s="66" t="str">
        <f t="shared" si="11"/>
        <v/>
      </c>
    </row>
    <row r="730" spans="2:6" ht="14.25" x14ac:dyDescent="0.2">
      <c r="B730" s="70" t="str">
        <f>IF('Mortgage Calculation'!A770="","",MONTH('Mortgage Calculation'!C770))</f>
        <v/>
      </c>
      <c r="C730" s="71" t="str">
        <f>IF(B730="","",YEAR('Mortgage Calculation'!C770))</f>
        <v/>
      </c>
      <c r="D730" s="72" t="str">
        <f>IF(B730="","",SUMIFS('Monthly Rental Income'!$G:$G,'Monthly Rental Income'!$K:$K,'Total Cash Flow'!$C730,'Monthly Rental Income'!$J:$J,'Total Cash Flow'!$B730))</f>
        <v/>
      </c>
      <c r="E730" s="73" t="str">
        <f>IF(B730="","",SUMIFS('Mortgage Calculation'!$F:$F,'Mortgage Calculation'!$J:$J,'Total Cash Flow'!$B730,'Mortgage Calculation'!$K:$K,'Total Cash Flow'!C730))</f>
        <v/>
      </c>
      <c r="F730" s="66" t="str">
        <f t="shared" si="11"/>
        <v/>
      </c>
    </row>
    <row r="731" spans="2:6" ht="14.25" x14ac:dyDescent="0.2">
      <c r="B731" s="70" t="str">
        <f>IF('Mortgage Calculation'!A771="","",MONTH('Mortgage Calculation'!C771))</f>
        <v/>
      </c>
      <c r="C731" s="71" t="str">
        <f>IF(B731="","",YEAR('Mortgage Calculation'!C771))</f>
        <v/>
      </c>
      <c r="D731" s="72" t="str">
        <f>IF(B731="","",SUMIFS('Monthly Rental Income'!$G:$G,'Monthly Rental Income'!$K:$K,'Total Cash Flow'!$C731,'Monthly Rental Income'!$J:$J,'Total Cash Flow'!$B731))</f>
        <v/>
      </c>
      <c r="E731" s="73" t="str">
        <f>IF(B731="","",SUMIFS('Mortgage Calculation'!$F:$F,'Mortgage Calculation'!$J:$J,'Total Cash Flow'!$B731,'Mortgage Calculation'!$K:$K,'Total Cash Flow'!C731))</f>
        <v/>
      </c>
      <c r="F731" s="66" t="str">
        <f t="shared" si="11"/>
        <v/>
      </c>
    </row>
    <row r="732" spans="2:6" ht="14.25" x14ac:dyDescent="0.2">
      <c r="B732" s="70" t="str">
        <f>IF('Mortgage Calculation'!A772="","",MONTH('Mortgage Calculation'!C772))</f>
        <v/>
      </c>
      <c r="C732" s="71" t="str">
        <f>IF(B732="","",YEAR('Mortgage Calculation'!C772))</f>
        <v/>
      </c>
      <c r="D732" s="72" t="str">
        <f>IF(B732="","",SUMIFS('Monthly Rental Income'!$G:$G,'Monthly Rental Income'!$K:$K,'Total Cash Flow'!$C732,'Monthly Rental Income'!$J:$J,'Total Cash Flow'!$B732))</f>
        <v/>
      </c>
      <c r="E732" s="73" t="str">
        <f>IF(B732="","",SUMIFS('Mortgage Calculation'!$F:$F,'Mortgage Calculation'!$J:$J,'Total Cash Flow'!$B732,'Mortgage Calculation'!$K:$K,'Total Cash Flow'!C732))</f>
        <v/>
      </c>
      <c r="F732" s="66" t="str">
        <f t="shared" si="11"/>
        <v/>
      </c>
    </row>
    <row r="733" spans="2:6" ht="14.25" x14ac:dyDescent="0.2">
      <c r="B733" s="70" t="str">
        <f>IF('Mortgage Calculation'!A773="","",MONTH('Mortgage Calculation'!C773))</f>
        <v/>
      </c>
      <c r="C733" s="71" t="str">
        <f>IF(B733="","",YEAR('Mortgage Calculation'!C773))</f>
        <v/>
      </c>
      <c r="D733" s="72" t="str">
        <f>IF(B733="","",SUMIFS('Monthly Rental Income'!$G:$G,'Monthly Rental Income'!$K:$K,'Total Cash Flow'!$C733,'Monthly Rental Income'!$J:$J,'Total Cash Flow'!$B733))</f>
        <v/>
      </c>
      <c r="E733" s="73" t="str">
        <f>IF(B733="","",SUMIFS('Mortgage Calculation'!$F:$F,'Mortgage Calculation'!$J:$J,'Total Cash Flow'!$B733,'Mortgage Calculation'!$K:$K,'Total Cash Flow'!C733))</f>
        <v/>
      </c>
      <c r="F733" s="66" t="str">
        <f t="shared" si="11"/>
        <v/>
      </c>
    </row>
    <row r="734" spans="2:6" ht="14.25" x14ac:dyDescent="0.2">
      <c r="B734" s="70" t="str">
        <f>IF('Mortgage Calculation'!A774="","",MONTH('Mortgage Calculation'!C774))</f>
        <v/>
      </c>
      <c r="C734" s="71" t="str">
        <f>IF(B734="","",YEAR('Mortgage Calculation'!C774))</f>
        <v/>
      </c>
      <c r="D734" s="72" t="str">
        <f>IF(B734="","",SUMIFS('Monthly Rental Income'!$G:$G,'Monthly Rental Income'!$K:$K,'Total Cash Flow'!$C734,'Monthly Rental Income'!$J:$J,'Total Cash Flow'!$B734))</f>
        <v/>
      </c>
      <c r="E734" s="73" t="str">
        <f>IF(B734="","",SUMIFS('Mortgage Calculation'!$F:$F,'Mortgage Calculation'!$J:$J,'Total Cash Flow'!$B734,'Mortgage Calculation'!$K:$K,'Total Cash Flow'!C734))</f>
        <v/>
      </c>
      <c r="F734" s="66" t="str">
        <f t="shared" si="11"/>
        <v/>
      </c>
    </row>
    <row r="735" spans="2:6" ht="14.25" x14ac:dyDescent="0.2">
      <c r="B735" s="70" t="str">
        <f>IF('Mortgage Calculation'!A775="","",MONTH('Mortgage Calculation'!C775))</f>
        <v/>
      </c>
      <c r="C735" s="71" t="str">
        <f>IF(B735="","",YEAR('Mortgage Calculation'!C775))</f>
        <v/>
      </c>
      <c r="D735" s="72" t="str">
        <f>IF(B735="","",SUMIFS('Monthly Rental Income'!$G:$G,'Monthly Rental Income'!$K:$K,'Total Cash Flow'!$C735,'Monthly Rental Income'!$J:$J,'Total Cash Flow'!$B735))</f>
        <v/>
      </c>
      <c r="E735" s="73" t="str">
        <f>IF(B735="","",SUMIFS('Mortgage Calculation'!$F:$F,'Mortgage Calculation'!$J:$J,'Total Cash Flow'!$B735,'Mortgage Calculation'!$K:$K,'Total Cash Flow'!C735))</f>
        <v/>
      </c>
      <c r="F735" s="66" t="str">
        <f t="shared" si="11"/>
        <v/>
      </c>
    </row>
    <row r="736" spans="2:6" ht="14.25" x14ac:dyDescent="0.2">
      <c r="B736" s="70" t="str">
        <f>IF('Mortgage Calculation'!A776="","",MONTH('Mortgage Calculation'!C776))</f>
        <v/>
      </c>
      <c r="C736" s="71" t="str">
        <f>IF(B736="","",YEAR('Mortgage Calculation'!C776))</f>
        <v/>
      </c>
      <c r="D736" s="72" t="str">
        <f>IF(B736="","",SUMIFS('Monthly Rental Income'!$G:$G,'Monthly Rental Income'!$K:$K,'Total Cash Flow'!$C736,'Monthly Rental Income'!$J:$J,'Total Cash Flow'!$B736))</f>
        <v/>
      </c>
      <c r="E736" s="73" t="str">
        <f>IF(B736="","",SUMIFS('Mortgage Calculation'!$F:$F,'Mortgage Calculation'!$J:$J,'Total Cash Flow'!$B736,'Mortgage Calculation'!$K:$K,'Total Cash Flow'!C736))</f>
        <v/>
      </c>
      <c r="F736" s="66" t="str">
        <f t="shared" si="11"/>
        <v/>
      </c>
    </row>
    <row r="737" spans="2:6" ht="14.25" x14ac:dyDescent="0.2">
      <c r="B737" s="70" t="str">
        <f>IF('Mortgage Calculation'!A777="","",MONTH('Mortgage Calculation'!C777))</f>
        <v/>
      </c>
      <c r="C737" s="71" t="str">
        <f>IF(B737="","",YEAR('Mortgage Calculation'!C777))</f>
        <v/>
      </c>
      <c r="D737" s="72" t="str">
        <f>IF(B737="","",SUMIFS('Monthly Rental Income'!$G:$G,'Monthly Rental Income'!$K:$K,'Total Cash Flow'!$C737,'Monthly Rental Income'!$J:$J,'Total Cash Flow'!$B737))</f>
        <v/>
      </c>
      <c r="E737" s="73" t="str">
        <f>IF(B737="","",SUMIFS('Mortgage Calculation'!$F:$F,'Mortgage Calculation'!$J:$J,'Total Cash Flow'!$B737,'Mortgage Calculation'!$K:$K,'Total Cash Flow'!C737))</f>
        <v/>
      </c>
      <c r="F737" s="66" t="str">
        <f t="shared" si="11"/>
        <v/>
      </c>
    </row>
    <row r="738" spans="2:6" ht="14.25" x14ac:dyDescent="0.2">
      <c r="B738" s="70" t="str">
        <f>IF('Mortgage Calculation'!A778="","",MONTH('Mortgage Calculation'!C778))</f>
        <v/>
      </c>
      <c r="C738" s="71" t="str">
        <f>IF(B738="","",YEAR('Mortgage Calculation'!C778))</f>
        <v/>
      </c>
      <c r="D738" s="72" t="str">
        <f>IF(B738="","",SUMIFS('Monthly Rental Income'!$G:$G,'Monthly Rental Income'!$K:$K,'Total Cash Flow'!$C738,'Monthly Rental Income'!$J:$J,'Total Cash Flow'!$B738))</f>
        <v/>
      </c>
      <c r="E738" s="73" t="str">
        <f>IF(B738="","",SUMIFS('Mortgage Calculation'!$F:$F,'Mortgage Calculation'!$J:$J,'Total Cash Flow'!$B738,'Mortgage Calculation'!$K:$K,'Total Cash Flow'!C738))</f>
        <v/>
      </c>
      <c r="F738" s="66" t="str">
        <f t="shared" si="11"/>
        <v/>
      </c>
    </row>
    <row r="739" spans="2:6" ht="14.25" x14ac:dyDescent="0.2">
      <c r="B739" s="70" t="str">
        <f>IF('Mortgage Calculation'!A779="","",MONTH('Mortgage Calculation'!C779))</f>
        <v/>
      </c>
      <c r="C739" s="71" t="str">
        <f>IF(B739="","",YEAR('Mortgage Calculation'!C779))</f>
        <v/>
      </c>
      <c r="D739" s="72" t="str">
        <f>IF(B739="","",SUMIFS('Monthly Rental Income'!$G:$G,'Monthly Rental Income'!$K:$K,'Total Cash Flow'!$C739,'Monthly Rental Income'!$J:$J,'Total Cash Flow'!$B739))</f>
        <v/>
      </c>
      <c r="E739" s="73" t="str">
        <f>IF(B739="","",SUMIFS('Mortgage Calculation'!$F:$F,'Mortgage Calculation'!$J:$J,'Total Cash Flow'!$B739,'Mortgage Calculation'!$K:$K,'Total Cash Flow'!C739))</f>
        <v/>
      </c>
      <c r="F739" s="66" t="str">
        <f t="shared" si="11"/>
        <v/>
      </c>
    </row>
    <row r="740" spans="2:6" ht="14.25" x14ac:dyDescent="0.2">
      <c r="B740" s="70" t="str">
        <f>IF('Mortgage Calculation'!A780="","",MONTH('Mortgage Calculation'!C780))</f>
        <v/>
      </c>
      <c r="C740" s="71" t="str">
        <f>IF(B740="","",YEAR('Mortgage Calculation'!C780))</f>
        <v/>
      </c>
      <c r="D740" s="72" t="str">
        <f>IF(B740="","",SUMIFS('Monthly Rental Income'!$G:$G,'Monthly Rental Income'!$K:$K,'Total Cash Flow'!$C740,'Monthly Rental Income'!$J:$J,'Total Cash Flow'!$B740))</f>
        <v/>
      </c>
      <c r="E740" s="73" t="str">
        <f>IF(B740="","",SUMIFS('Mortgage Calculation'!$F:$F,'Mortgage Calculation'!$J:$J,'Total Cash Flow'!$B740,'Mortgage Calculation'!$K:$K,'Total Cash Flow'!C740))</f>
        <v/>
      </c>
      <c r="F740" s="66" t="str">
        <f t="shared" si="11"/>
        <v/>
      </c>
    </row>
    <row r="741" spans="2:6" ht="14.25" x14ac:dyDescent="0.2">
      <c r="B741" s="70" t="str">
        <f>IF('Mortgage Calculation'!A781="","",MONTH('Mortgage Calculation'!C781))</f>
        <v/>
      </c>
      <c r="C741" s="71" t="str">
        <f>IF(B741="","",YEAR('Mortgage Calculation'!C781))</f>
        <v/>
      </c>
      <c r="D741" s="72" t="str">
        <f>IF(B741="","",SUMIFS('Monthly Rental Income'!$G:$G,'Monthly Rental Income'!$K:$K,'Total Cash Flow'!$C741,'Monthly Rental Income'!$J:$J,'Total Cash Flow'!$B741))</f>
        <v/>
      </c>
      <c r="E741" s="73" t="str">
        <f>IF(B741="","",SUMIFS('Mortgage Calculation'!$F:$F,'Mortgage Calculation'!$J:$J,'Total Cash Flow'!$B741,'Mortgage Calculation'!$K:$K,'Total Cash Flow'!C741))</f>
        <v/>
      </c>
      <c r="F741" s="66" t="str">
        <f t="shared" si="11"/>
        <v/>
      </c>
    </row>
    <row r="742" spans="2:6" ht="14.25" x14ac:dyDescent="0.2">
      <c r="B742" s="70" t="str">
        <f>IF('Mortgage Calculation'!A782="","",MONTH('Mortgage Calculation'!C782))</f>
        <v/>
      </c>
      <c r="C742" s="71" t="str">
        <f>IF(B742="","",YEAR('Mortgage Calculation'!C782))</f>
        <v/>
      </c>
      <c r="D742" s="72" t="str">
        <f>IF(B742="","",SUMIFS('Monthly Rental Income'!$G:$G,'Monthly Rental Income'!$K:$K,'Total Cash Flow'!$C742,'Monthly Rental Income'!$J:$J,'Total Cash Flow'!$B742))</f>
        <v/>
      </c>
      <c r="E742" s="73" t="str">
        <f>IF(B742="","",SUMIFS('Mortgage Calculation'!$F:$F,'Mortgage Calculation'!$J:$J,'Total Cash Flow'!$B742,'Mortgage Calculation'!$K:$K,'Total Cash Flow'!C742))</f>
        <v/>
      </c>
      <c r="F742" s="66" t="str">
        <f t="shared" si="11"/>
        <v/>
      </c>
    </row>
    <row r="743" spans="2:6" ht="14.25" x14ac:dyDescent="0.2">
      <c r="B743" s="70" t="str">
        <f>IF('Mortgage Calculation'!A783="","",MONTH('Mortgage Calculation'!C783))</f>
        <v/>
      </c>
      <c r="C743" s="71" t="str">
        <f>IF(B743="","",YEAR('Mortgage Calculation'!C783))</f>
        <v/>
      </c>
      <c r="D743" s="72" t="str">
        <f>IF(B743="","",SUMIFS('Monthly Rental Income'!$G:$G,'Monthly Rental Income'!$K:$K,'Total Cash Flow'!$C743,'Monthly Rental Income'!$J:$J,'Total Cash Flow'!$B743))</f>
        <v/>
      </c>
      <c r="E743" s="73" t="str">
        <f>IF(B743="","",SUMIFS('Mortgage Calculation'!$F:$F,'Mortgage Calculation'!$J:$J,'Total Cash Flow'!$B743,'Mortgage Calculation'!$K:$K,'Total Cash Flow'!C743))</f>
        <v/>
      </c>
      <c r="F743" s="66" t="str">
        <f t="shared" si="11"/>
        <v/>
      </c>
    </row>
    <row r="744" spans="2:6" ht="14.25" x14ac:dyDescent="0.2">
      <c r="B744" s="70" t="str">
        <f>IF('Mortgage Calculation'!A784="","",MONTH('Mortgage Calculation'!C784))</f>
        <v/>
      </c>
      <c r="C744" s="71" t="str">
        <f>IF(B744="","",YEAR('Mortgage Calculation'!C784))</f>
        <v/>
      </c>
      <c r="D744" s="72" t="str">
        <f>IF(B744="","",SUMIFS('Monthly Rental Income'!$G:$G,'Monthly Rental Income'!$K:$K,'Total Cash Flow'!$C744,'Monthly Rental Income'!$J:$J,'Total Cash Flow'!$B744))</f>
        <v/>
      </c>
      <c r="E744" s="73" t="str">
        <f>IF(B744="","",SUMIFS('Mortgage Calculation'!$F:$F,'Mortgage Calculation'!$J:$J,'Total Cash Flow'!$B744,'Mortgage Calculation'!$K:$K,'Total Cash Flow'!C744))</f>
        <v/>
      </c>
      <c r="F744" s="66" t="str">
        <f t="shared" si="11"/>
        <v/>
      </c>
    </row>
    <row r="745" spans="2:6" ht="14.25" x14ac:dyDescent="0.2">
      <c r="B745" s="70" t="str">
        <f>IF('Mortgage Calculation'!A785="","",MONTH('Mortgage Calculation'!C785))</f>
        <v/>
      </c>
      <c r="C745" s="71" t="str">
        <f>IF(B745="","",YEAR('Mortgage Calculation'!C785))</f>
        <v/>
      </c>
      <c r="D745" s="72" t="str">
        <f>IF(B745="","",SUMIFS('Monthly Rental Income'!$G:$G,'Monthly Rental Income'!$K:$K,'Total Cash Flow'!$C745,'Monthly Rental Income'!$J:$J,'Total Cash Flow'!$B745))</f>
        <v/>
      </c>
      <c r="E745" s="73" t="str">
        <f>IF(B745="","",SUMIFS('Mortgage Calculation'!$F:$F,'Mortgage Calculation'!$J:$J,'Total Cash Flow'!$B745,'Mortgage Calculation'!$K:$K,'Total Cash Flow'!C745))</f>
        <v/>
      </c>
      <c r="F745" s="66" t="str">
        <f t="shared" si="11"/>
        <v/>
      </c>
    </row>
    <row r="746" spans="2:6" ht="14.25" x14ac:dyDescent="0.2">
      <c r="B746" s="70" t="str">
        <f>IF('Mortgage Calculation'!A786="","",MONTH('Mortgage Calculation'!C786))</f>
        <v/>
      </c>
      <c r="C746" s="71" t="str">
        <f>IF(B746="","",YEAR('Mortgage Calculation'!C786))</f>
        <v/>
      </c>
      <c r="D746" s="72" t="str">
        <f>IF(B746="","",SUMIFS('Monthly Rental Income'!$G:$G,'Monthly Rental Income'!$K:$K,'Total Cash Flow'!$C746,'Monthly Rental Income'!$J:$J,'Total Cash Flow'!$B746))</f>
        <v/>
      </c>
      <c r="E746" s="73" t="str">
        <f>IF(B746="","",SUMIFS('Mortgage Calculation'!$F:$F,'Mortgage Calculation'!$J:$J,'Total Cash Flow'!$B746,'Mortgage Calculation'!$K:$K,'Total Cash Flow'!C746))</f>
        <v/>
      </c>
      <c r="F746" s="66" t="str">
        <f t="shared" si="11"/>
        <v/>
      </c>
    </row>
    <row r="747" spans="2:6" ht="14.25" x14ac:dyDescent="0.2">
      <c r="B747" s="70" t="str">
        <f>IF('Mortgage Calculation'!A787="","",MONTH('Mortgage Calculation'!C787))</f>
        <v/>
      </c>
      <c r="C747" s="71" t="str">
        <f>IF(B747="","",YEAR('Mortgage Calculation'!C787))</f>
        <v/>
      </c>
      <c r="D747" s="72" t="str">
        <f>IF(B747="","",SUMIFS('Monthly Rental Income'!$G:$G,'Monthly Rental Income'!$K:$K,'Total Cash Flow'!$C747,'Monthly Rental Income'!$J:$J,'Total Cash Flow'!$B747))</f>
        <v/>
      </c>
      <c r="E747" s="73" t="str">
        <f>IF(B747="","",SUMIFS('Mortgage Calculation'!$F:$F,'Mortgage Calculation'!$J:$J,'Total Cash Flow'!$B747,'Mortgage Calculation'!$K:$K,'Total Cash Flow'!C747))</f>
        <v/>
      </c>
      <c r="F747" s="66" t="str">
        <f t="shared" si="11"/>
        <v/>
      </c>
    </row>
    <row r="748" spans="2:6" ht="14.25" x14ac:dyDescent="0.2">
      <c r="B748" s="70" t="str">
        <f>IF('Mortgage Calculation'!A788="","",MONTH('Mortgage Calculation'!C788))</f>
        <v/>
      </c>
      <c r="C748" s="71" t="str">
        <f>IF(B748="","",YEAR('Mortgage Calculation'!C788))</f>
        <v/>
      </c>
      <c r="D748" s="72" t="str">
        <f>IF(B748="","",SUMIFS('Monthly Rental Income'!$G:$G,'Monthly Rental Income'!$K:$K,'Total Cash Flow'!$C748,'Monthly Rental Income'!$J:$J,'Total Cash Flow'!$B748))</f>
        <v/>
      </c>
      <c r="E748" s="73" t="str">
        <f>IF(B748="","",SUMIFS('Mortgage Calculation'!$F:$F,'Mortgage Calculation'!$J:$J,'Total Cash Flow'!$B748,'Mortgage Calculation'!$K:$K,'Total Cash Flow'!C748))</f>
        <v/>
      </c>
      <c r="F748" s="66" t="str">
        <f t="shared" si="11"/>
        <v/>
      </c>
    </row>
    <row r="749" spans="2:6" ht="14.25" x14ac:dyDescent="0.2">
      <c r="B749" s="70" t="str">
        <f>IF('Mortgage Calculation'!A789="","",MONTH('Mortgage Calculation'!C789))</f>
        <v/>
      </c>
      <c r="C749" s="71" t="str">
        <f>IF(B749="","",YEAR('Mortgage Calculation'!C789))</f>
        <v/>
      </c>
      <c r="D749" s="72" t="str">
        <f>IF(B749="","",SUMIFS('Monthly Rental Income'!$G:$G,'Monthly Rental Income'!$K:$K,'Total Cash Flow'!$C749,'Monthly Rental Income'!$J:$J,'Total Cash Flow'!$B749))</f>
        <v/>
      </c>
      <c r="E749" s="73" t="str">
        <f>IF(B749="","",SUMIFS('Mortgage Calculation'!$F:$F,'Mortgage Calculation'!$J:$J,'Total Cash Flow'!$B749,'Mortgage Calculation'!$K:$K,'Total Cash Flow'!C749))</f>
        <v/>
      </c>
      <c r="F749" s="66" t="str">
        <f t="shared" si="11"/>
        <v/>
      </c>
    </row>
    <row r="750" spans="2:6" ht="14.25" x14ac:dyDescent="0.2">
      <c r="B750" s="70" t="str">
        <f>IF('Mortgage Calculation'!A790="","",MONTH('Mortgage Calculation'!C790))</f>
        <v/>
      </c>
      <c r="C750" s="71" t="str">
        <f>IF(B750="","",YEAR('Mortgage Calculation'!C790))</f>
        <v/>
      </c>
      <c r="D750" s="72" t="str">
        <f>IF(B750="","",SUMIFS('Monthly Rental Income'!$G:$G,'Monthly Rental Income'!$K:$K,'Total Cash Flow'!$C750,'Monthly Rental Income'!$J:$J,'Total Cash Flow'!$B750))</f>
        <v/>
      </c>
      <c r="E750" s="73" t="str">
        <f>IF(B750="","",SUMIFS('Mortgage Calculation'!$F:$F,'Mortgage Calculation'!$J:$J,'Total Cash Flow'!$B750,'Mortgage Calculation'!$K:$K,'Total Cash Flow'!C750))</f>
        <v/>
      </c>
      <c r="F750" s="66" t="str">
        <f t="shared" si="11"/>
        <v/>
      </c>
    </row>
    <row r="751" spans="2:6" ht="14.25" x14ac:dyDescent="0.2">
      <c r="B751" s="70" t="str">
        <f>IF('Mortgage Calculation'!A791="","",MONTH('Mortgage Calculation'!C791))</f>
        <v/>
      </c>
      <c r="C751" s="71" t="str">
        <f>IF(B751="","",YEAR('Mortgage Calculation'!C791))</f>
        <v/>
      </c>
      <c r="D751" s="72" t="str">
        <f>IF(B751="","",SUMIFS('Monthly Rental Income'!$G:$G,'Monthly Rental Income'!$K:$K,'Total Cash Flow'!$C751,'Monthly Rental Income'!$J:$J,'Total Cash Flow'!$B751))</f>
        <v/>
      </c>
      <c r="E751" s="73" t="str">
        <f>IF(B751="","",SUMIFS('Mortgage Calculation'!$F:$F,'Mortgage Calculation'!$J:$J,'Total Cash Flow'!$B751,'Mortgage Calculation'!$K:$K,'Total Cash Flow'!C751))</f>
        <v/>
      </c>
      <c r="F751" s="66" t="str">
        <f t="shared" si="11"/>
        <v/>
      </c>
    </row>
    <row r="752" spans="2:6" ht="14.25" x14ac:dyDescent="0.2">
      <c r="B752" s="70" t="str">
        <f>IF('Mortgage Calculation'!A792="","",MONTH('Mortgage Calculation'!C792))</f>
        <v/>
      </c>
      <c r="C752" s="71" t="str">
        <f>IF(B752="","",YEAR('Mortgage Calculation'!C792))</f>
        <v/>
      </c>
      <c r="D752" s="72" t="str">
        <f>IF(B752="","",SUMIFS('Monthly Rental Income'!$G:$G,'Monthly Rental Income'!$K:$K,'Total Cash Flow'!$C752,'Monthly Rental Income'!$J:$J,'Total Cash Flow'!$B752))</f>
        <v/>
      </c>
      <c r="E752" s="73" t="str">
        <f>IF(B752="","",SUMIFS('Mortgage Calculation'!$F:$F,'Mortgage Calculation'!$J:$J,'Total Cash Flow'!$B752,'Mortgage Calculation'!$K:$K,'Total Cash Flow'!C752))</f>
        <v/>
      </c>
      <c r="F752" s="66" t="str">
        <f t="shared" si="11"/>
        <v/>
      </c>
    </row>
    <row r="753" spans="2:6" ht="14.25" x14ac:dyDescent="0.2">
      <c r="B753" s="70" t="str">
        <f>IF('Mortgage Calculation'!A793="","",MONTH('Mortgage Calculation'!C793))</f>
        <v/>
      </c>
      <c r="C753" s="71" t="str">
        <f>IF(B753="","",YEAR('Mortgage Calculation'!C793))</f>
        <v/>
      </c>
      <c r="D753" s="72" t="str">
        <f>IF(B753="","",SUMIFS('Monthly Rental Income'!$G:$G,'Monthly Rental Income'!$K:$K,'Total Cash Flow'!$C753,'Monthly Rental Income'!$J:$J,'Total Cash Flow'!$B753))</f>
        <v/>
      </c>
      <c r="E753" s="73" t="str">
        <f>IF(B753="","",SUMIFS('Mortgage Calculation'!$F:$F,'Mortgage Calculation'!$J:$J,'Total Cash Flow'!$B753,'Mortgage Calculation'!$K:$K,'Total Cash Flow'!C753))</f>
        <v/>
      </c>
      <c r="F753" s="66" t="str">
        <f t="shared" si="11"/>
        <v/>
      </c>
    </row>
    <row r="754" spans="2:6" ht="14.25" x14ac:dyDescent="0.2">
      <c r="B754" s="70" t="str">
        <f>IF('Mortgage Calculation'!A794="","",MONTH('Mortgage Calculation'!C794))</f>
        <v/>
      </c>
      <c r="C754" s="71" t="str">
        <f>IF(B754="","",YEAR('Mortgage Calculation'!C794))</f>
        <v/>
      </c>
      <c r="D754" s="72" t="str">
        <f>IF(B754="","",SUMIFS('Monthly Rental Income'!$G:$G,'Monthly Rental Income'!$K:$K,'Total Cash Flow'!$C754,'Monthly Rental Income'!$J:$J,'Total Cash Flow'!$B754))</f>
        <v/>
      </c>
      <c r="E754" s="73" t="str">
        <f>IF(B754="","",SUMIFS('Mortgage Calculation'!$F:$F,'Mortgage Calculation'!$J:$J,'Total Cash Flow'!$B754,'Mortgage Calculation'!$K:$K,'Total Cash Flow'!C754))</f>
        <v/>
      </c>
      <c r="F754" s="66" t="str">
        <f t="shared" si="11"/>
        <v/>
      </c>
    </row>
    <row r="755" spans="2:6" ht="14.25" x14ac:dyDescent="0.2">
      <c r="B755" s="70" t="str">
        <f>IF('Mortgage Calculation'!A795="","",MONTH('Mortgage Calculation'!C795))</f>
        <v/>
      </c>
      <c r="C755" s="71" t="str">
        <f>IF(B755="","",YEAR('Mortgage Calculation'!C795))</f>
        <v/>
      </c>
      <c r="D755" s="72" t="str">
        <f>IF(B755="","",SUMIFS('Monthly Rental Income'!$G:$G,'Monthly Rental Income'!$K:$K,'Total Cash Flow'!$C755,'Monthly Rental Income'!$J:$J,'Total Cash Flow'!$B755))</f>
        <v/>
      </c>
      <c r="E755" s="73" t="str">
        <f>IF(B755="","",SUMIFS('Mortgage Calculation'!$F:$F,'Mortgage Calculation'!$J:$J,'Total Cash Flow'!$B755,'Mortgage Calculation'!$K:$K,'Total Cash Flow'!C755))</f>
        <v/>
      </c>
      <c r="F755" s="66" t="str">
        <f t="shared" si="11"/>
        <v/>
      </c>
    </row>
    <row r="756" spans="2:6" ht="14.25" x14ac:dyDescent="0.2">
      <c r="B756" s="70" t="str">
        <f>IF('Mortgage Calculation'!A796="","",MONTH('Mortgage Calculation'!C796))</f>
        <v/>
      </c>
      <c r="C756" s="71" t="str">
        <f>IF(B756="","",YEAR('Mortgage Calculation'!C796))</f>
        <v/>
      </c>
      <c r="D756" s="72" t="str">
        <f>IF(B756="","",SUMIFS('Monthly Rental Income'!$G:$G,'Monthly Rental Income'!$K:$K,'Total Cash Flow'!$C756,'Monthly Rental Income'!$J:$J,'Total Cash Flow'!$B756))</f>
        <v/>
      </c>
      <c r="E756" s="73" t="str">
        <f>IF(B756="","",SUMIFS('Mortgage Calculation'!$F:$F,'Mortgage Calculation'!$J:$J,'Total Cash Flow'!$B756,'Mortgage Calculation'!$K:$K,'Total Cash Flow'!C756))</f>
        <v/>
      </c>
      <c r="F756" s="66" t="str">
        <f t="shared" si="11"/>
        <v/>
      </c>
    </row>
    <row r="757" spans="2:6" ht="14.25" x14ac:dyDescent="0.2">
      <c r="B757" s="70" t="str">
        <f>IF('Mortgage Calculation'!A797="","",MONTH('Mortgage Calculation'!C797))</f>
        <v/>
      </c>
      <c r="C757" s="71" t="str">
        <f>IF(B757="","",YEAR('Mortgage Calculation'!C797))</f>
        <v/>
      </c>
      <c r="D757" s="72" t="str">
        <f>IF(B757="","",SUMIFS('Monthly Rental Income'!$G:$G,'Monthly Rental Income'!$K:$K,'Total Cash Flow'!$C757,'Monthly Rental Income'!$J:$J,'Total Cash Flow'!$B757))</f>
        <v/>
      </c>
      <c r="E757" s="73" t="str">
        <f>IF(B757="","",SUMIFS('Mortgage Calculation'!$F:$F,'Mortgage Calculation'!$J:$J,'Total Cash Flow'!$B757,'Mortgage Calculation'!$K:$K,'Total Cash Flow'!C757))</f>
        <v/>
      </c>
      <c r="F757" s="66" t="str">
        <f t="shared" si="11"/>
        <v/>
      </c>
    </row>
    <row r="758" spans="2:6" ht="14.25" x14ac:dyDescent="0.2">
      <c r="B758" s="70" t="str">
        <f>IF('Mortgage Calculation'!A798="","",MONTH('Mortgage Calculation'!C798))</f>
        <v/>
      </c>
      <c r="C758" s="71" t="str">
        <f>IF(B758="","",YEAR('Mortgage Calculation'!C798))</f>
        <v/>
      </c>
      <c r="D758" s="72" t="str">
        <f>IF(B758="","",SUMIFS('Monthly Rental Income'!$G:$G,'Monthly Rental Income'!$K:$K,'Total Cash Flow'!$C758,'Monthly Rental Income'!$J:$J,'Total Cash Flow'!$B758))</f>
        <v/>
      </c>
      <c r="E758" s="73" t="str">
        <f>IF(B758="","",SUMIFS('Mortgage Calculation'!$F:$F,'Mortgage Calculation'!$J:$J,'Total Cash Flow'!$B758,'Mortgage Calculation'!$K:$K,'Total Cash Flow'!C758))</f>
        <v/>
      </c>
      <c r="F758" s="66" t="str">
        <f t="shared" si="11"/>
        <v/>
      </c>
    </row>
    <row r="759" spans="2:6" ht="14.25" x14ac:dyDescent="0.2">
      <c r="B759" s="70" t="str">
        <f>IF('Mortgage Calculation'!A799="","",MONTH('Mortgage Calculation'!C799))</f>
        <v/>
      </c>
      <c r="C759" s="71" t="str">
        <f>IF(B759="","",YEAR('Mortgage Calculation'!C799))</f>
        <v/>
      </c>
      <c r="D759" s="72" t="str">
        <f>IF(B759="","",SUMIFS('Monthly Rental Income'!$G:$G,'Monthly Rental Income'!$K:$K,'Total Cash Flow'!$C759,'Monthly Rental Income'!$J:$J,'Total Cash Flow'!$B759))</f>
        <v/>
      </c>
      <c r="E759" s="73" t="str">
        <f>IF(B759="","",SUMIFS('Mortgage Calculation'!$F:$F,'Mortgage Calculation'!$J:$J,'Total Cash Flow'!$B759,'Mortgage Calculation'!$K:$K,'Total Cash Flow'!C759))</f>
        <v/>
      </c>
      <c r="F759" s="66" t="str">
        <f t="shared" si="11"/>
        <v/>
      </c>
    </row>
    <row r="760" spans="2:6" ht="14.25" x14ac:dyDescent="0.2">
      <c r="B760" s="70" t="str">
        <f>IF('Mortgage Calculation'!A800="","",MONTH('Mortgage Calculation'!C800))</f>
        <v/>
      </c>
      <c r="C760" s="71" t="str">
        <f>IF(B760="","",YEAR('Mortgage Calculation'!C800))</f>
        <v/>
      </c>
      <c r="D760" s="72" t="str">
        <f>IF(B760="","",SUMIFS('Monthly Rental Income'!$G:$G,'Monthly Rental Income'!$K:$K,'Total Cash Flow'!$C760,'Monthly Rental Income'!$J:$J,'Total Cash Flow'!$B760))</f>
        <v/>
      </c>
      <c r="E760" s="73" t="str">
        <f>IF(B760="","",SUMIFS('Mortgage Calculation'!$F:$F,'Mortgage Calculation'!$J:$J,'Total Cash Flow'!$B760,'Mortgage Calculation'!$K:$K,'Total Cash Flow'!C760))</f>
        <v/>
      </c>
      <c r="F760" s="66" t="str">
        <f t="shared" si="11"/>
        <v/>
      </c>
    </row>
    <row r="761" spans="2:6" ht="14.25" x14ac:dyDescent="0.2">
      <c r="B761" s="70" t="str">
        <f>IF('Mortgage Calculation'!A801="","",MONTH('Mortgage Calculation'!C801))</f>
        <v/>
      </c>
      <c r="C761" s="71" t="str">
        <f>IF(B761="","",YEAR('Mortgage Calculation'!C801))</f>
        <v/>
      </c>
      <c r="D761" s="72" t="str">
        <f>IF(B761="","",SUMIFS('Monthly Rental Income'!$G:$G,'Monthly Rental Income'!$K:$K,'Total Cash Flow'!$C761,'Monthly Rental Income'!$J:$J,'Total Cash Flow'!$B761))</f>
        <v/>
      </c>
      <c r="E761" s="73" t="str">
        <f>IF(B761="","",SUMIFS('Mortgage Calculation'!$F:$F,'Mortgage Calculation'!$J:$J,'Total Cash Flow'!$B761,'Mortgage Calculation'!$K:$K,'Total Cash Flow'!C761))</f>
        <v/>
      </c>
      <c r="F761" s="66" t="str">
        <f t="shared" si="11"/>
        <v/>
      </c>
    </row>
    <row r="762" spans="2:6" ht="14.25" x14ac:dyDescent="0.2">
      <c r="B762" s="70" t="str">
        <f>IF('Mortgage Calculation'!A802="","",MONTH('Mortgage Calculation'!C802))</f>
        <v/>
      </c>
      <c r="C762" s="71" t="str">
        <f>IF(B762="","",YEAR('Mortgage Calculation'!C802))</f>
        <v/>
      </c>
      <c r="D762" s="72" t="str">
        <f>IF(B762="","",SUMIFS('Monthly Rental Income'!$G:$G,'Monthly Rental Income'!$K:$K,'Total Cash Flow'!$C762,'Monthly Rental Income'!$J:$J,'Total Cash Flow'!$B762))</f>
        <v/>
      </c>
      <c r="E762" s="73" t="str">
        <f>IF(B762="","",SUMIFS('Mortgage Calculation'!$F:$F,'Mortgage Calculation'!$J:$J,'Total Cash Flow'!$B762,'Mortgage Calculation'!$K:$K,'Total Cash Flow'!C762))</f>
        <v/>
      </c>
      <c r="F762" s="66" t="str">
        <f t="shared" si="11"/>
        <v/>
      </c>
    </row>
    <row r="763" spans="2:6" ht="14.25" x14ac:dyDescent="0.2">
      <c r="B763" s="70" t="str">
        <f>IF('Mortgage Calculation'!A803="","",MONTH('Mortgage Calculation'!C803))</f>
        <v/>
      </c>
      <c r="C763" s="71" t="str">
        <f>IF(B763="","",YEAR('Mortgage Calculation'!C803))</f>
        <v/>
      </c>
      <c r="D763" s="72" t="str">
        <f>IF(B763="","",SUMIFS('Monthly Rental Income'!$G:$G,'Monthly Rental Income'!$K:$K,'Total Cash Flow'!$C763,'Monthly Rental Income'!$J:$J,'Total Cash Flow'!$B763))</f>
        <v/>
      </c>
      <c r="E763" s="73" t="str">
        <f>IF(B763="","",SUMIFS('Mortgage Calculation'!$F:$F,'Mortgage Calculation'!$J:$J,'Total Cash Flow'!$B763,'Mortgage Calculation'!$K:$K,'Total Cash Flow'!C763))</f>
        <v/>
      </c>
      <c r="F763" s="66" t="str">
        <f t="shared" si="11"/>
        <v/>
      </c>
    </row>
    <row r="764" spans="2:6" ht="14.25" x14ac:dyDescent="0.2">
      <c r="B764" s="70" t="str">
        <f>IF('Mortgage Calculation'!A804="","",MONTH('Mortgage Calculation'!C804))</f>
        <v/>
      </c>
      <c r="C764" s="71" t="str">
        <f>IF(B764="","",YEAR('Mortgage Calculation'!C804))</f>
        <v/>
      </c>
      <c r="D764" s="72" t="str">
        <f>IF(B764="","",SUMIFS('Monthly Rental Income'!$G:$G,'Monthly Rental Income'!$K:$K,'Total Cash Flow'!$C764,'Monthly Rental Income'!$J:$J,'Total Cash Flow'!$B764))</f>
        <v/>
      </c>
      <c r="E764" s="73" t="str">
        <f>IF(B764="","",SUMIFS('Mortgage Calculation'!$F:$F,'Mortgage Calculation'!$J:$J,'Total Cash Flow'!$B764,'Mortgage Calculation'!$K:$K,'Total Cash Flow'!C764))</f>
        <v/>
      </c>
      <c r="F764" s="66" t="str">
        <f t="shared" si="11"/>
        <v/>
      </c>
    </row>
    <row r="765" spans="2:6" ht="14.25" x14ac:dyDescent="0.2">
      <c r="B765" s="70" t="str">
        <f>IF('Mortgage Calculation'!A805="","",MONTH('Mortgage Calculation'!C805))</f>
        <v/>
      </c>
      <c r="C765" s="71" t="str">
        <f>IF(B765="","",YEAR('Mortgage Calculation'!C805))</f>
        <v/>
      </c>
      <c r="D765" s="72" t="str">
        <f>IF(B765="","",SUMIFS('Monthly Rental Income'!$G:$G,'Monthly Rental Income'!$K:$K,'Total Cash Flow'!$C765,'Monthly Rental Income'!$J:$J,'Total Cash Flow'!$B765))</f>
        <v/>
      </c>
      <c r="E765" s="73" t="str">
        <f>IF(B765="","",SUMIFS('Mortgage Calculation'!$F:$F,'Mortgage Calculation'!$J:$J,'Total Cash Flow'!$B765,'Mortgage Calculation'!$K:$K,'Total Cash Flow'!C765))</f>
        <v/>
      </c>
      <c r="F765" s="66" t="str">
        <f t="shared" si="11"/>
        <v/>
      </c>
    </row>
    <row r="766" spans="2:6" ht="14.25" x14ac:dyDescent="0.2">
      <c r="B766" s="70" t="str">
        <f>IF('Mortgage Calculation'!A806="","",MONTH('Mortgage Calculation'!C806))</f>
        <v/>
      </c>
      <c r="C766" s="71" t="str">
        <f>IF(B766="","",YEAR('Mortgage Calculation'!C806))</f>
        <v/>
      </c>
      <c r="D766" s="72" t="str">
        <f>IF(B766="","",SUMIFS('Monthly Rental Income'!$G:$G,'Monthly Rental Income'!$K:$K,'Total Cash Flow'!$C766,'Monthly Rental Income'!$J:$J,'Total Cash Flow'!$B766))</f>
        <v/>
      </c>
      <c r="E766" s="73" t="str">
        <f>IF(B766="","",SUMIFS('Mortgage Calculation'!$F:$F,'Mortgage Calculation'!$J:$J,'Total Cash Flow'!$B766,'Mortgage Calculation'!$K:$K,'Total Cash Flow'!C766))</f>
        <v/>
      </c>
      <c r="F766" s="66" t="str">
        <f t="shared" si="11"/>
        <v/>
      </c>
    </row>
    <row r="767" spans="2:6" ht="14.25" x14ac:dyDescent="0.2">
      <c r="B767" s="70" t="str">
        <f>IF('Mortgage Calculation'!A807="","",MONTH('Mortgage Calculation'!C807))</f>
        <v/>
      </c>
      <c r="C767" s="71" t="str">
        <f>IF(B767="","",YEAR('Mortgage Calculation'!C807))</f>
        <v/>
      </c>
      <c r="D767" s="72" t="str">
        <f>IF(B767="","",SUMIFS('Monthly Rental Income'!$G:$G,'Monthly Rental Income'!$K:$K,'Total Cash Flow'!$C767,'Monthly Rental Income'!$J:$J,'Total Cash Flow'!$B767))</f>
        <v/>
      </c>
      <c r="E767" s="73" t="str">
        <f>IF(B767="","",SUMIFS('Mortgage Calculation'!$F:$F,'Mortgage Calculation'!$J:$J,'Total Cash Flow'!$B767,'Mortgage Calculation'!$K:$K,'Total Cash Flow'!C767))</f>
        <v/>
      </c>
      <c r="F767" s="66" t="str">
        <f t="shared" si="11"/>
        <v/>
      </c>
    </row>
    <row r="768" spans="2:6" ht="14.25" x14ac:dyDescent="0.2">
      <c r="B768" s="70" t="str">
        <f>IF('Mortgage Calculation'!A808="","",MONTH('Mortgage Calculation'!C808))</f>
        <v/>
      </c>
      <c r="C768" s="71" t="str">
        <f>IF(B768="","",YEAR('Mortgage Calculation'!C808))</f>
        <v/>
      </c>
      <c r="D768" s="72" t="str">
        <f>IF(B768="","",SUMIFS('Monthly Rental Income'!$G:$G,'Monthly Rental Income'!$K:$K,'Total Cash Flow'!$C768,'Monthly Rental Income'!$J:$J,'Total Cash Flow'!$B768))</f>
        <v/>
      </c>
      <c r="E768" s="73" t="str">
        <f>IF(B768="","",SUMIFS('Mortgage Calculation'!$F:$F,'Mortgage Calculation'!$J:$J,'Total Cash Flow'!$B768,'Mortgage Calculation'!$K:$K,'Total Cash Flow'!C768))</f>
        <v/>
      </c>
      <c r="F768" s="66" t="str">
        <f t="shared" si="11"/>
        <v/>
      </c>
    </row>
    <row r="769" spans="2:6" ht="14.25" x14ac:dyDescent="0.2">
      <c r="B769" s="70" t="str">
        <f>IF('Mortgage Calculation'!A809="","",MONTH('Mortgage Calculation'!C809))</f>
        <v/>
      </c>
      <c r="C769" s="71" t="str">
        <f>IF(B769="","",YEAR('Mortgage Calculation'!C809))</f>
        <v/>
      </c>
      <c r="D769" s="72" t="str">
        <f>IF(B769="","",SUMIFS('Monthly Rental Income'!$G:$G,'Monthly Rental Income'!$K:$K,'Total Cash Flow'!$C769,'Monthly Rental Income'!$J:$J,'Total Cash Flow'!$B769))</f>
        <v/>
      </c>
      <c r="E769" s="73" t="str">
        <f>IF(B769="","",SUMIFS('Mortgage Calculation'!$F:$F,'Mortgage Calculation'!$J:$J,'Total Cash Flow'!$B769,'Mortgage Calculation'!$K:$K,'Total Cash Flow'!C769))</f>
        <v/>
      </c>
      <c r="F769" s="66" t="str">
        <f t="shared" si="11"/>
        <v/>
      </c>
    </row>
    <row r="770" spans="2:6" ht="14.25" x14ac:dyDescent="0.2">
      <c r="B770" s="70" t="str">
        <f>IF('Mortgage Calculation'!A810="","",MONTH('Mortgage Calculation'!C810))</f>
        <v/>
      </c>
      <c r="C770" s="71" t="str">
        <f>IF(B770="","",YEAR('Mortgage Calculation'!C810))</f>
        <v/>
      </c>
      <c r="D770" s="72" t="str">
        <f>IF(B770="","",SUMIFS('Monthly Rental Income'!$G:$G,'Monthly Rental Income'!$K:$K,'Total Cash Flow'!$C770,'Monthly Rental Income'!$J:$J,'Total Cash Flow'!$B770))</f>
        <v/>
      </c>
      <c r="E770" s="73" t="str">
        <f>IF(B770="","",SUMIFS('Mortgage Calculation'!$F:$F,'Mortgage Calculation'!$J:$J,'Total Cash Flow'!$B770,'Mortgage Calculation'!$K:$K,'Total Cash Flow'!C770))</f>
        <v/>
      </c>
      <c r="F770" s="66" t="str">
        <f t="shared" si="11"/>
        <v/>
      </c>
    </row>
    <row r="771" spans="2:6" ht="14.25" x14ac:dyDescent="0.2">
      <c r="B771" s="70" t="str">
        <f>IF('Mortgage Calculation'!A811="","",MONTH('Mortgage Calculation'!C811))</f>
        <v/>
      </c>
      <c r="C771" s="71" t="str">
        <f>IF(B771="","",YEAR('Mortgage Calculation'!C811))</f>
        <v/>
      </c>
      <c r="D771" s="72" t="str">
        <f>IF(B771="","",SUMIFS('Monthly Rental Income'!$G:$G,'Monthly Rental Income'!$K:$K,'Total Cash Flow'!$C771,'Monthly Rental Income'!$J:$J,'Total Cash Flow'!$B771))</f>
        <v/>
      </c>
      <c r="E771" s="73" t="str">
        <f>IF(B771="","",SUMIFS('Mortgage Calculation'!$F:$F,'Mortgage Calculation'!$J:$J,'Total Cash Flow'!$B771,'Mortgage Calculation'!$K:$K,'Total Cash Flow'!C771))</f>
        <v/>
      </c>
      <c r="F771" s="66" t="str">
        <f t="shared" si="11"/>
        <v/>
      </c>
    </row>
    <row r="772" spans="2:6" ht="14.25" x14ac:dyDescent="0.2">
      <c r="B772" s="70" t="str">
        <f>IF('Mortgage Calculation'!A812="","",MONTH('Mortgage Calculation'!C812))</f>
        <v/>
      </c>
      <c r="C772" s="71" t="str">
        <f>IF(B772="","",YEAR('Mortgage Calculation'!C812))</f>
        <v/>
      </c>
      <c r="D772" s="72" t="str">
        <f>IF(B772="","",SUMIFS('Monthly Rental Income'!$G:$G,'Monthly Rental Income'!$K:$K,'Total Cash Flow'!$C772,'Monthly Rental Income'!$J:$J,'Total Cash Flow'!$B772))</f>
        <v/>
      </c>
      <c r="E772" s="73" t="str">
        <f>IF(B772="","",SUMIFS('Mortgage Calculation'!$F:$F,'Mortgage Calculation'!$J:$J,'Total Cash Flow'!$B772,'Mortgage Calculation'!$K:$K,'Total Cash Flow'!C772))</f>
        <v/>
      </c>
      <c r="F772" s="66" t="str">
        <f t="shared" si="11"/>
        <v/>
      </c>
    </row>
    <row r="773" spans="2:6" ht="14.25" x14ac:dyDescent="0.2">
      <c r="B773" s="70" t="str">
        <f>IF('Mortgage Calculation'!A813="","",MONTH('Mortgage Calculation'!C813))</f>
        <v/>
      </c>
      <c r="C773" s="71" t="str">
        <f>IF(B773="","",YEAR('Mortgage Calculation'!C813))</f>
        <v/>
      </c>
      <c r="D773" s="72" t="str">
        <f>IF(B773="","",SUMIFS('Monthly Rental Income'!$G:$G,'Monthly Rental Income'!$K:$K,'Total Cash Flow'!$C773,'Monthly Rental Income'!$J:$J,'Total Cash Flow'!$B773))</f>
        <v/>
      </c>
      <c r="E773" s="73" t="str">
        <f>IF(B773="","",SUMIFS('Mortgage Calculation'!$F:$F,'Mortgage Calculation'!$J:$J,'Total Cash Flow'!$B773,'Mortgage Calculation'!$K:$K,'Total Cash Flow'!C773))</f>
        <v/>
      </c>
      <c r="F773" s="66" t="str">
        <f t="shared" ref="F773:F836" si="12">IF(B773="","",SUM(D773:E773))</f>
        <v/>
      </c>
    </row>
    <row r="774" spans="2:6" ht="14.25" x14ac:dyDescent="0.2">
      <c r="B774" s="70" t="str">
        <f>IF('Mortgage Calculation'!A814="","",MONTH('Mortgage Calculation'!C814))</f>
        <v/>
      </c>
      <c r="C774" s="71" t="str">
        <f>IF(B774="","",YEAR('Mortgage Calculation'!C814))</f>
        <v/>
      </c>
      <c r="D774" s="72" t="str">
        <f>IF(B774="","",SUMIFS('Monthly Rental Income'!$G:$G,'Monthly Rental Income'!$K:$K,'Total Cash Flow'!$C774,'Monthly Rental Income'!$J:$J,'Total Cash Flow'!$B774))</f>
        <v/>
      </c>
      <c r="E774" s="73" t="str">
        <f>IF(B774="","",SUMIFS('Mortgage Calculation'!$F:$F,'Mortgage Calculation'!$J:$J,'Total Cash Flow'!$B774,'Mortgage Calculation'!$K:$K,'Total Cash Flow'!C774))</f>
        <v/>
      </c>
      <c r="F774" s="66" t="str">
        <f t="shared" si="12"/>
        <v/>
      </c>
    </row>
    <row r="775" spans="2:6" ht="14.25" x14ac:dyDescent="0.2">
      <c r="B775" s="70" t="str">
        <f>IF('Mortgage Calculation'!A815="","",MONTH('Mortgage Calculation'!C815))</f>
        <v/>
      </c>
      <c r="C775" s="71" t="str">
        <f>IF(B775="","",YEAR('Mortgage Calculation'!C815))</f>
        <v/>
      </c>
      <c r="D775" s="72" t="str">
        <f>IF(B775="","",SUMIFS('Monthly Rental Income'!$G:$G,'Monthly Rental Income'!$K:$K,'Total Cash Flow'!$C775,'Monthly Rental Income'!$J:$J,'Total Cash Flow'!$B775))</f>
        <v/>
      </c>
      <c r="E775" s="73" t="str">
        <f>IF(B775="","",SUMIFS('Mortgage Calculation'!$F:$F,'Mortgage Calculation'!$J:$J,'Total Cash Flow'!$B775,'Mortgage Calculation'!$K:$K,'Total Cash Flow'!C775))</f>
        <v/>
      </c>
      <c r="F775" s="66" t="str">
        <f t="shared" si="12"/>
        <v/>
      </c>
    </row>
    <row r="776" spans="2:6" ht="14.25" x14ac:dyDescent="0.2">
      <c r="B776" s="70" t="str">
        <f>IF('Mortgage Calculation'!A816="","",MONTH('Mortgage Calculation'!C816))</f>
        <v/>
      </c>
      <c r="C776" s="71" t="str">
        <f>IF(B776="","",YEAR('Mortgage Calculation'!C816))</f>
        <v/>
      </c>
      <c r="D776" s="72" t="str">
        <f>IF(B776="","",SUMIFS('Monthly Rental Income'!$G:$G,'Monthly Rental Income'!$K:$K,'Total Cash Flow'!$C776,'Monthly Rental Income'!$J:$J,'Total Cash Flow'!$B776))</f>
        <v/>
      </c>
      <c r="E776" s="73" t="str">
        <f>IF(B776="","",SUMIFS('Mortgage Calculation'!$F:$F,'Mortgage Calculation'!$J:$J,'Total Cash Flow'!$B776,'Mortgage Calculation'!$K:$K,'Total Cash Flow'!C776))</f>
        <v/>
      </c>
      <c r="F776" s="66" t="str">
        <f t="shared" si="12"/>
        <v/>
      </c>
    </row>
    <row r="777" spans="2:6" ht="14.25" x14ac:dyDescent="0.2">
      <c r="B777" s="70" t="str">
        <f>IF('Mortgage Calculation'!A817="","",MONTH('Mortgage Calculation'!C817))</f>
        <v/>
      </c>
      <c r="C777" s="71" t="str">
        <f>IF(B777="","",YEAR('Mortgage Calculation'!C817))</f>
        <v/>
      </c>
      <c r="D777" s="72" t="str">
        <f>IF(B777="","",SUMIFS('Monthly Rental Income'!$G:$G,'Monthly Rental Income'!$K:$K,'Total Cash Flow'!$C777,'Monthly Rental Income'!$J:$J,'Total Cash Flow'!$B777))</f>
        <v/>
      </c>
      <c r="E777" s="73" t="str">
        <f>IF(B777="","",SUMIFS('Mortgage Calculation'!$F:$F,'Mortgage Calculation'!$J:$J,'Total Cash Flow'!$B777,'Mortgage Calculation'!$K:$K,'Total Cash Flow'!C777))</f>
        <v/>
      </c>
      <c r="F777" s="66" t="str">
        <f t="shared" si="12"/>
        <v/>
      </c>
    </row>
    <row r="778" spans="2:6" ht="14.25" x14ac:dyDescent="0.2">
      <c r="B778" s="70" t="str">
        <f>IF('Mortgage Calculation'!A818="","",MONTH('Mortgage Calculation'!C818))</f>
        <v/>
      </c>
      <c r="C778" s="71" t="str">
        <f>IF(B778="","",YEAR('Mortgage Calculation'!C818))</f>
        <v/>
      </c>
      <c r="D778" s="72" t="str">
        <f>IF(B778="","",SUMIFS('Monthly Rental Income'!$G:$G,'Monthly Rental Income'!$K:$K,'Total Cash Flow'!$C778,'Monthly Rental Income'!$J:$J,'Total Cash Flow'!$B778))</f>
        <v/>
      </c>
      <c r="E778" s="73" t="str">
        <f>IF(B778="","",SUMIFS('Mortgage Calculation'!$F:$F,'Mortgage Calculation'!$J:$J,'Total Cash Flow'!$B778,'Mortgage Calculation'!$K:$K,'Total Cash Flow'!C778))</f>
        <v/>
      </c>
      <c r="F778" s="66" t="str">
        <f t="shared" si="12"/>
        <v/>
      </c>
    </row>
    <row r="779" spans="2:6" ht="14.25" x14ac:dyDescent="0.2">
      <c r="B779" s="70" t="str">
        <f>IF('Mortgage Calculation'!A819="","",MONTH('Mortgage Calculation'!C819))</f>
        <v/>
      </c>
      <c r="C779" s="71" t="str">
        <f>IF(B779="","",YEAR('Mortgage Calculation'!C819))</f>
        <v/>
      </c>
      <c r="D779" s="72" t="str">
        <f>IF(B779="","",SUMIFS('Monthly Rental Income'!$G:$G,'Monthly Rental Income'!$K:$K,'Total Cash Flow'!$C779,'Monthly Rental Income'!$J:$J,'Total Cash Flow'!$B779))</f>
        <v/>
      </c>
      <c r="E779" s="73" t="str">
        <f>IF(B779="","",SUMIFS('Mortgage Calculation'!$F:$F,'Mortgage Calculation'!$J:$J,'Total Cash Flow'!$B779,'Mortgage Calculation'!$K:$K,'Total Cash Flow'!C779))</f>
        <v/>
      </c>
      <c r="F779" s="66" t="str">
        <f t="shared" si="12"/>
        <v/>
      </c>
    </row>
    <row r="780" spans="2:6" ht="14.25" x14ac:dyDescent="0.2">
      <c r="B780" s="70" t="str">
        <f>IF('Mortgage Calculation'!A820="","",MONTH('Mortgage Calculation'!C820))</f>
        <v/>
      </c>
      <c r="C780" s="71" t="str">
        <f>IF(B780="","",YEAR('Mortgage Calculation'!C820))</f>
        <v/>
      </c>
      <c r="D780" s="72" t="str">
        <f>IF(B780="","",SUMIFS('Monthly Rental Income'!$G:$G,'Monthly Rental Income'!$K:$K,'Total Cash Flow'!$C780,'Monthly Rental Income'!$J:$J,'Total Cash Flow'!$B780))</f>
        <v/>
      </c>
      <c r="E780" s="73" t="str">
        <f>IF(B780="","",SUMIFS('Mortgage Calculation'!$F:$F,'Mortgage Calculation'!$J:$J,'Total Cash Flow'!$B780,'Mortgage Calculation'!$K:$K,'Total Cash Flow'!C780))</f>
        <v/>
      </c>
      <c r="F780" s="66" t="str">
        <f t="shared" si="12"/>
        <v/>
      </c>
    </row>
    <row r="781" spans="2:6" ht="14.25" x14ac:dyDescent="0.2">
      <c r="B781" s="70" t="str">
        <f>IF('Mortgage Calculation'!A821="","",MONTH('Mortgage Calculation'!C821))</f>
        <v/>
      </c>
      <c r="C781" s="71" t="str">
        <f>IF(B781="","",YEAR('Mortgage Calculation'!C821))</f>
        <v/>
      </c>
      <c r="D781" s="72" t="str">
        <f>IF(B781="","",SUMIFS('Monthly Rental Income'!$G:$G,'Monthly Rental Income'!$K:$K,'Total Cash Flow'!$C781,'Monthly Rental Income'!$J:$J,'Total Cash Flow'!$B781))</f>
        <v/>
      </c>
      <c r="E781" s="73" t="str">
        <f>IF(B781="","",SUMIFS('Mortgage Calculation'!$F:$F,'Mortgage Calculation'!$J:$J,'Total Cash Flow'!$B781,'Mortgage Calculation'!$K:$K,'Total Cash Flow'!C781))</f>
        <v/>
      </c>
      <c r="F781" s="66" t="str">
        <f t="shared" si="12"/>
        <v/>
      </c>
    </row>
    <row r="782" spans="2:6" ht="14.25" x14ac:dyDescent="0.2">
      <c r="B782" s="70" t="str">
        <f>IF('Mortgage Calculation'!A822="","",MONTH('Mortgage Calculation'!C822))</f>
        <v/>
      </c>
      <c r="C782" s="71" t="str">
        <f>IF(B782="","",YEAR('Mortgage Calculation'!C822))</f>
        <v/>
      </c>
      <c r="D782" s="72" t="str">
        <f>IF(B782="","",SUMIFS('Monthly Rental Income'!$G:$G,'Monthly Rental Income'!$K:$K,'Total Cash Flow'!$C782,'Monthly Rental Income'!$J:$J,'Total Cash Flow'!$B782))</f>
        <v/>
      </c>
      <c r="E782" s="73" t="str">
        <f>IF(B782="","",SUMIFS('Mortgage Calculation'!$F:$F,'Mortgage Calculation'!$J:$J,'Total Cash Flow'!$B782,'Mortgage Calculation'!$K:$K,'Total Cash Flow'!C782))</f>
        <v/>
      </c>
      <c r="F782" s="66" t="str">
        <f t="shared" si="12"/>
        <v/>
      </c>
    </row>
    <row r="783" spans="2:6" ht="14.25" x14ac:dyDescent="0.2">
      <c r="B783" s="70" t="str">
        <f>IF('Mortgage Calculation'!A823="","",MONTH('Mortgage Calculation'!C823))</f>
        <v/>
      </c>
      <c r="C783" s="71" t="str">
        <f>IF(B783="","",YEAR('Mortgage Calculation'!C823))</f>
        <v/>
      </c>
      <c r="D783" s="72" t="str">
        <f>IF(B783="","",SUMIFS('Monthly Rental Income'!$G:$G,'Monthly Rental Income'!$K:$K,'Total Cash Flow'!$C783,'Monthly Rental Income'!$J:$J,'Total Cash Flow'!$B783))</f>
        <v/>
      </c>
      <c r="E783" s="73" t="str">
        <f>IF(B783="","",SUMIFS('Mortgage Calculation'!$F:$F,'Mortgage Calculation'!$J:$J,'Total Cash Flow'!$B783,'Mortgage Calculation'!$K:$K,'Total Cash Flow'!C783))</f>
        <v/>
      </c>
      <c r="F783" s="66" t="str">
        <f t="shared" si="12"/>
        <v/>
      </c>
    </row>
    <row r="784" spans="2:6" ht="14.25" x14ac:dyDescent="0.2">
      <c r="B784" s="70" t="str">
        <f>IF('Mortgage Calculation'!A824="","",MONTH('Mortgage Calculation'!C824))</f>
        <v/>
      </c>
      <c r="C784" s="71" t="str">
        <f>IF(B784="","",YEAR('Mortgage Calculation'!C824))</f>
        <v/>
      </c>
      <c r="D784" s="72" t="str">
        <f>IF(B784="","",SUMIFS('Monthly Rental Income'!$G:$G,'Monthly Rental Income'!$K:$K,'Total Cash Flow'!$C784,'Monthly Rental Income'!$J:$J,'Total Cash Flow'!$B784))</f>
        <v/>
      </c>
      <c r="E784" s="73" t="str">
        <f>IF(B784="","",SUMIFS('Mortgage Calculation'!$F:$F,'Mortgage Calculation'!$J:$J,'Total Cash Flow'!$B784,'Mortgage Calculation'!$K:$K,'Total Cash Flow'!C784))</f>
        <v/>
      </c>
      <c r="F784" s="66" t="str">
        <f t="shared" si="12"/>
        <v/>
      </c>
    </row>
    <row r="785" spans="2:6" ht="14.25" x14ac:dyDescent="0.2">
      <c r="B785" s="70" t="str">
        <f>IF('Mortgage Calculation'!A825="","",MONTH('Mortgage Calculation'!C825))</f>
        <v/>
      </c>
      <c r="C785" s="71" t="str">
        <f>IF(B785="","",YEAR('Mortgage Calculation'!C825))</f>
        <v/>
      </c>
      <c r="D785" s="72" t="str">
        <f>IF(B785="","",SUMIFS('Monthly Rental Income'!$G:$G,'Monthly Rental Income'!$K:$K,'Total Cash Flow'!$C785,'Monthly Rental Income'!$J:$J,'Total Cash Flow'!$B785))</f>
        <v/>
      </c>
      <c r="E785" s="73" t="str">
        <f>IF(B785="","",SUMIFS('Mortgage Calculation'!$F:$F,'Mortgage Calculation'!$J:$J,'Total Cash Flow'!$B785,'Mortgage Calculation'!$K:$K,'Total Cash Flow'!C785))</f>
        <v/>
      </c>
      <c r="F785" s="66" t="str">
        <f t="shared" si="12"/>
        <v/>
      </c>
    </row>
    <row r="786" spans="2:6" ht="14.25" x14ac:dyDescent="0.2">
      <c r="B786" s="70" t="str">
        <f>IF('Mortgage Calculation'!A826="","",MONTH('Mortgage Calculation'!C826))</f>
        <v/>
      </c>
      <c r="C786" s="71" t="str">
        <f>IF(B786="","",YEAR('Mortgage Calculation'!C826))</f>
        <v/>
      </c>
      <c r="D786" s="72" t="str">
        <f>IF(B786="","",SUMIFS('Monthly Rental Income'!$G:$G,'Monthly Rental Income'!$K:$K,'Total Cash Flow'!$C786,'Monthly Rental Income'!$J:$J,'Total Cash Flow'!$B786))</f>
        <v/>
      </c>
      <c r="E786" s="73" t="str">
        <f>IF(B786="","",SUMIFS('Mortgage Calculation'!$F:$F,'Mortgage Calculation'!$J:$J,'Total Cash Flow'!$B786,'Mortgage Calculation'!$K:$K,'Total Cash Flow'!C786))</f>
        <v/>
      </c>
      <c r="F786" s="66" t="str">
        <f t="shared" si="12"/>
        <v/>
      </c>
    </row>
    <row r="787" spans="2:6" ht="14.25" x14ac:dyDescent="0.2">
      <c r="B787" s="70" t="str">
        <f>IF('Mortgage Calculation'!A827="","",MONTH('Mortgage Calculation'!C827))</f>
        <v/>
      </c>
      <c r="C787" s="71" t="str">
        <f>IF(B787="","",YEAR('Mortgage Calculation'!C827))</f>
        <v/>
      </c>
      <c r="D787" s="72" t="str">
        <f>IF(B787="","",SUMIFS('Monthly Rental Income'!$G:$G,'Monthly Rental Income'!$K:$K,'Total Cash Flow'!$C787,'Monthly Rental Income'!$J:$J,'Total Cash Flow'!$B787))</f>
        <v/>
      </c>
      <c r="E787" s="73" t="str">
        <f>IF(B787="","",SUMIFS('Mortgage Calculation'!$F:$F,'Mortgage Calculation'!$J:$J,'Total Cash Flow'!$B787,'Mortgage Calculation'!$K:$K,'Total Cash Flow'!C787))</f>
        <v/>
      </c>
      <c r="F787" s="66" t="str">
        <f t="shared" si="12"/>
        <v/>
      </c>
    </row>
    <row r="788" spans="2:6" ht="14.25" x14ac:dyDescent="0.2">
      <c r="B788" s="70" t="str">
        <f>IF('Mortgage Calculation'!A828="","",MONTH('Mortgage Calculation'!C828))</f>
        <v/>
      </c>
      <c r="C788" s="71" t="str">
        <f>IF(B788="","",YEAR('Mortgage Calculation'!C828))</f>
        <v/>
      </c>
      <c r="D788" s="72" t="str">
        <f>IF(B788="","",SUMIFS('Monthly Rental Income'!$G:$G,'Monthly Rental Income'!$K:$K,'Total Cash Flow'!$C788,'Monthly Rental Income'!$J:$J,'Total Cash Flow'!$B788))</f>
        <v/>
      </c>
      <c r="E788" s="73" t="str">
        <f>IF(B788="","",SUMIFS('Mortgage Calculation'!$F:$F,'Mortgage Calculation'!$J:$J,'Total Cash Flow'!$B788,'Mortgage Calculation'!$K:$K,'Total Cash Flow'!C788))</f>
        <v/>
      </c>
      <c r="F788" s="66" t="str">
        <f t="shared" si="12"/>
        <v/>
      </c>
    </row>
    <row r="789" spans="2:6" ht="14.25" x14ac:dyDescent="0.2">
      <c r="B789" s="70" t="str">
        <f>IF('Mortgage Calculation'!A829="","",MONTH('Mortgage Calculation'!C829))</f>
        <v/>
      </c>
      <c r="C789" s="71" t="str">
        <f>IF(B789="","",YEAR('Mortgage Calculation'!C829))</f>
        <v/>
      </c>
      <c r="D789" s="72" t="str">
        <f>IF(B789="","",SUMIFS('Monthly Rental Income'!$G:$G,'Monthly Rental Income'!$K:$K,'Total Cash Flow'!$C789,'Monthly Rental Income'!$J:$J,'Total Cash Flow'!$B789))</f>
        <v/>
      </c>
      <c r="E789" s="73" t="str">
        <f>IF(B789="","",SUMIFS('Mortgage Calculation'!$F:$F,'Mortgage Calculation'!$J:$J,'Total Cash Flow'!$B789,'Mortgage Calculation'!$K:$K,'Total Cash Flow'!C789))</f>
        <v/>
      </c>
      <c r="F789" s="66" t="str">
        <f t="shared" si="12"/>
        <v/>
      </c>
    </row>
    <row r="790" spans="2:6" ht="14.25" x14ac:dyDescent="0.2">
      <c r="B790" s="70" t="str">
        <f>IF('Mortgage Calculation'!A830="","",MONTH('Mortgage Calculation'!C830))</f>
        <v/>
      </c>
      <c r="C790" s="71" t="str">
        <f>IF(B790="","",YEAR('Mortgage Calculation'!C830))</f>
        <v/>
      </c>
      <c r="D790" s="72" t="str">
        <f>IF(B790="","",SUMIFS('Monthly Rental Income'!$G:$G,'Monthly Rental Income'!$K:$K,'Total Cash Flow'!$C790,'Monthly Rental Income'!$J:$J,'Total Cash Flow'!$B790))</f>
        <v/>
      </c>
      <c r="E790" s="73" t="str">
        <f>IF(B790="","",SUMIFS('Mortgage Calculation'!$F:$F,'Mortgage Calculation'!$J:$J,'Total Cash Flow'!$B790,'Mortgage Calculation'!$K:$K,'Total Cash Flow'!C790))</f>
        <v/>
      </c>
      <c r="F790" s="66" t="str">
        <f t="shared" si="12"/>
        <v/>
      </c>
    </row>
    <row r="791" spans="2:6" ht="14.25" x14ac:dyDescent="0.2">
      <c r="B791" s="70" t="str">
        <f>IF('Mortgage Calculation'!A831="","",MONTH('Mortgage Calculation'!C831))</f>
        <v/>
      </c>
      <c r="C791" s="71" t="str">
        <f>IF(B791="","",YEAR('Mortgage Calculation'!C831))</f>
        <v/>
      </c>
      <c r="D791" s="72" t="str">
        <f>IF(B791="","",SUMIFS('Monthly Rental Income'!$G:$G,'Monthly Rental Income'!$K:$K,'Total Cash Flow'!$C791,'Monthly Rental Income'!$J:$J,'Total Cash Flow'!$B791))</f>
        <v/>
      </c>
      <c r="E791" s="73" t="str">
        <f>IF(B791="","",SUMIFS('Mortgage Calculation'!$F:$F,'Mortgage Calculation'!$J:$J,'Total Cash Flow'!$B791,'Mortgage Calculation'!$K:$K,'Total Cash Flow'!C791))</f>
        <v/>
      </c>
      <c r="F791" s="66" t="str">
        <f t="shared" si="12"/>
        <v/>
      </c>
    </row>
    <row r="792" spans="2:6" ht="14.25" x14ac:dyDescent="0.2">
      <c r="B792" s="70" t="str">
        <f>IF('Mortgage Calculation'!A832="","",MONTH('Mortgage Calculation'!C832))</f>
        <v/>
      </c>
      <c r="C792" s="71" t="str">
        <f>IF(B792="","",YEAR('Mortgage Calculation'!C832))</f>
        <v/>
      </c>
      <c r="D792" s="72" t="str">
        <f>IF(B792="","",SUMIFS('Monthly Rental Income'!$G:$G,'Monthly Rental Income'!$K:$K,'Total Cash Flow'!$C792,'Monthly Rental Income'!$J:$J,'Total Cash Flow'!$B792))</f>
        <v/>
      </c>
      <c r="E792" s="73" t="str">
        <f>IF(B792="","",SUMIFS('Mortgage Calculation'!$F:$F,'Mortgage Calculation'!$J:$J,'Total Cash Flow'!$B792,'Mortgage Calculation'!$K:$K,'Total Cash Flow'!C792))</f>
        <v/>
      </c>
      <c r="F792" s="66" t="str">
        <f t="shared" si="12"/>
        <v/>
      </c>
    </row>
    <row r="793" spans="2:6" ht="14.25" x14ac:dyDescent="0.2">
      <c r="B793" s="70" t="str">
        <f>IF('Mortgage Calculation'!A833="","",MONTH('Mortgage Calculation'!C833))</f>
        <v/>
      </c>
      <c r="C793" s="71" t="str">
        <f>IF(B793="","",YEAR('Mortgage Calculation'!C833))</f>
        <v/>
      </c>
      <c r="D793" s="72" t="str">
        <f>IF(B793="","",SUMIFS('Monthly Rental Income'!$G:$G,'Monthly Rental Income'!$K:$K,'Total Cash Flow'!$C793,'Monthly Rental Income'!$J:$J,'Total Cash Flow'!$B793))</f>
        <v/>
      </c>
      <c r="E793" s="73" t="str">
        <f>IF(B793="","",SUMIFS('Mortgage Calculation'!$F:$F,'Mortgage Calculation'!$J:$J,'Total Cash Flow'!$B793,'Mortgage Calculation'!$K:$K,'Total Cash Flow'!C793))</f>
        <v/>
      </c>
      <c r="F793" s="66" t="str">
        <f t="shared" si="12"/>
        <v/>
      </c>
    </row>
    <row r="794" spans="2:6" ht="14.25" x14ac:dyDescent="0.2">
      <c r="B794" s="70" t="str">
        <f>IF('Mortgage Calculation'!A834="","",MONTH('Mortgage Calculation'!C834))</f>
        <v/>
      </c>
      <c r="C794" s="71" t="str">
        <f>IF(B794="","",YEAR('Mortgage Calculation'!C834))</f>
        <v/>
      </c>
      <c r="D794" s="72" t="str">
        <f>IF(B794="","",SUMIFS('Monthly Rental Income'!$G:$G,'Monthly Rental Income'!$K:$K,'Total Cash Flow'!$C794,'Monthly Rental Income'!$J:$J,'Total Cash Flow'!$B794))</f>
        <v/>
      </c>
      <c r="E794" s="73" t="str">
        <f>IF(B794="","",SUMIFS('Mortgage Calculation'!$F:$F,'Mortgage Calculation'!$J:$J,'Total Cash Flow'!$B794,'Mortgage Calculation'!$K:$K,'Total Cash Flow'!C794))</f>
        <v/>
      </c>
      <c r="F794" s="66" t="str">
        <f t="shared" si="12"/>
        <v/>
      </c>
    </row>
    <row r="795" spans="2:6" ht="14.25" x14ac:dyDescent="0.2">
      <c r="B795" s="70" t="str">
        <f>IF('Mortgage Calculation'!A835="","",MONTH('Mortgage Calculation'!C835))</f>
        <v/>
      </c>
      <c r="C795" s="71" t="str">
        <f>IF(B795="","",YEAR('Mortgage Calculation'!C835))</f>
        <v/>
      </c>
      <c r="D795" s="72" t="str">
        <f>IF(B795="","",SUMIFS('Monthly Rental Income'!$G:$G,'Monthly Rental Income'!$K:$K,'Total Cash Flow'!$C795,'Monthly Rental Income'!$J:$J,'Total Cash Flow'!$B795))</f>
        <v/>
      </c>
      <c r="E795" s="73" t="str">
        <f>IF(B795="","",SUMIFS('Mortgage Calculation'!$F:$F,'Mortgage Calculation'!$J:$J,'Total Cash Flow'!$B795,'Mortgage Calculation'!$K:$K,'Total Cash Flow'!C795))</f>
        <v/>
      </c>
      <c r="F795" s="66" t="str">
        <f t="shared" si="12"/>
        <v/>
      </c>
    </row>
    <row r="796" spans="2:6" ht="14.25" x14ac:dyDescent="0.2">
      <c r="B796" s="70" t="str">
        <f>IF('Mortgage Calculation'!A836="","",MONTH('Mortgage Calculation'!C836))</f>
        <v/>
      </c>
      <c r="C796" s="71" t="str">
        <f>IF(B796="","",YEAR('Mortgage Calculation'!C836))</f>
        <v/>
      </c>
      <c r="D796" s="72" t="str">
        <f>IF(B796="","",SUMIFS('Monthly Rental Income'!$G:$G,'Monthly Rental Income'!$K:$K,'Total Cash Flow'!$C796,'Monthly Rental Income'!$J:$J,'Total Cash Flow'!$B796))</f>
        <v/>
      </c>
      <c r="E796" s="73" t="str">
        <f>IF(B796="","",SUMIFS('Mortgage Calculation'!$F:$F,'Mortgage Calculation'!$J:$J,'Total Cash Flow'!$B796,'Mortgage Calculation'!$K:$K,'Total Cash Flow'!C796))</f>
        <v/>
      </c>
      <c r="F796" s="66" t="str">
        <f t="shared" si="12"/>
        <v/>
      </c>
    </row>
    <row r="797" spans="2:6" ht="14.25" x14ac:dyDescent="0.2">
      <c r="B797" s="70" t="str">
        <f>IF('Mortgage Calculation'!A837="","",MONTH('Mortgage Calculation'!C837))</f>
        <v/>
      </c>
      <c r="C797" s="71" t="str">
        <f>IF(B797="","",YEAR('Mortgage Calculation'!C837))</f>
        <v/>
      </c>
      <c r="D797" s="72" t="str">
        <f>IF(B797="","",SUMIFS('Monthly Rental Income'!$G:$G,'Monthly Rental Income'!$K:$K,'Total Cash Flow'!$C797,'Monthly Rental Income'!$J:$J,'Total Cash Flow'!$B797))</f>
        <v/>
      </c>
      <c r="E797" s="73" t="str">
        <f>IF(B797="","",SUMIFS('Mortgage Calculation'!$F:$F,'Mortgage Calculation'!$J:$J,'Total Cash Flow'!$B797,'Mortgage Calculation'!$K:$K,'Total Cash Flow'!C797))</f>
        <v/>
      </c>
      <c r="F797" s="66" t="str">
        <f t="shared" si="12"/>
        <v/>
      </c>
    </row>
    <row r="798" spans="2:6" ht="14.25" x14ac:dyDescent="0.2">
      <c r="B798" s="70" t="str">
        <f>IF('Mortgage Calculation'!A838="","",MONTH('Mortgage Calculation'!C838))</f>
        <v/>
      </c>
      <c r="C798" s="71" t="str">
        <f>IF(B798="","",YEAR('Mortgage Calculation'!C838))</f>
        <v/>
      </c>
      <c r="D798" s="72" t="str">
        <f>IF(B798="","",SUMIFS('Monthly Rental Income'!$G:$G,'Monthly Rental Income'!$K:$K,'Total Cash Flow'!$C798,'Monthly Rental Income'!$J:$J,'Total Cash Flow'!$B798))</f>
        <v/>
      </c>
      <c r="E798" s="73" t="str">
        <f>IF(B798="","",SUMIFS('Mortgage Calculation'!$F:$F,'Mortgage Calculation'!$J:$J,'Total Cash Flow'!$B798,'Mortgage Calculation'!$K:$K,'Total Cash Flow'!C798))</f>
        <v/>
      </c>
      <c r="F798" s="66" t="str">
        <f t="shared" si="12"/>
        <v/>
      </c>
    </row>
    <row r="799" spans="2:6" ht="14.25" x14ac:dyDescent="0.2">
      <c r="B799" s="70" t="str">
        <f>IF('Mortgage Calculation'!A839="","",MONTH('Mortgage Calculation'!C839))</f>
        <v/>
      </c>
      <c r="C799" s="71" t="str">
        <f>IF(B799="","",YEAR('Mortgage Calculation'!C839))</f>
        <v/>
      </c>
      <c r="D799" s="72" t="str">
        <f>IF(B799="","",SUMIFS('Monthly Rental Income'!$G:$G,'Monthly Rental Income'!$K:$K,'Total Cash Flow'!$C799,'Monthly Rental Income'!$J:$J,'Total Cash Flow'!$B799))</f>
        <v/>
      </c>
      <c r="E799" s="73" t="str">
        <f>IF(B799="","",SUMIFS('Mortgage Calculation'!$F:$F,'Mortgage Calculation'!$J:$J,'Total Cash Flow'!$B799,'Mortgage Calculation'!$K:$K,'Total Cash Flow'!C799))</f>
        <v/>
      </c>
      <c r="F799" s="66" t="str">
        <f t="shared" si="12"/>
        <v/>
      </c>
    </row>
    <row r="800" spans="2:6" ht="14.25" x14ac:dyDescent="0.2">
      <c r="B800" s="70" t="str">
        <f>IF('Mortgage Calculation'!A840="","",MONTH('Mortgage Calculation'!C840))</f>
        <v/>
      </c>
      <c r="C800" s="71" t="str">
        <f>IF(B800="","",YEAR('Mortgage Calculation'!C840))</f>
        <v/>
      </c>
      <c r="D800" s="72" t="str">
        <f>IF(B800="","",SUMIFS('Monthly Rental Income'!$G:$G,'Monthly Rental Income'!$K:$K,'Total Cash Flow'!$C800,'Monthly Rental Income'!$J:$J,'Total Cash Flow'!$B800))</f>
        <v/>
      </c>
      <c r="E800" s="73" t="str">
        <f>IF(B800="","",SUMIFS('Mortgage Calculation'!$F:$F,'Mortgage Calculation'!$J:$J,'Total Cash Flow'!$B800,'Mortgage Calculation'!$K:$K,'Total Cash Flow'!C800))</f>
        <v/>
      </c>
      <c r="F800" s="66" t="str">
        <f t="shared" si="12"/>
        <v/>
      </c>
    </row>
    <row r="801" spans="2:6" ht="14.25" x14ac:dyDescent="0.2">
      <c r="B801" s="70" t="str">
        <f>IF('Mortgage Calculation'!A841="","",MONTH('Mortgage Calculation'!C841))</f>
        <v/>
      </c>
      <c r="C801" s="71" t="str">
        <f>IF(B801="","",YEAR('Mortgage Calculation'!C841))</f>
        <v/>
      </c>
      <c r="D801" s="72" t="str">
        <f>IF(B801="","",SUMIFS('Monthly Rental Income'!$G:$G,'Monthly Rental Income'!$K:$K,'Total Cash Flow'!$C801,'Monthly Rental Income'!$J:$J,'Total Cash Flow'!$B801))</f>
        <v/>
      </c>
      <c r="E801" s="73" t="str">
        <f>IF(B801="","",SUMIFS('Mortgage Calculation'!$F:$F,'Mortgage Calculation'!$J:$J,'Total Cash Flow'!$B801,'Mortgage Calculation'!$K:$K,'Total Cash Flow'!C801))</f>
        <v/>
      </c>
      <c r="F801" s="66" t="str">
        <f t="shared" si="12"/>
        <v/>
      </c>
    </row>
    <row r="802" spans="2:6" ht="14.25" x14ac:dyDescent="0.2">
      <c r="B802" s="70" t="str">
        <f>IF('Mortgage Calculation'!A842="","",MONTH('Mortgage Calculation'!C842))</f>
        <v/>
      </c>
      <c r="C802" s="71" t="str">
        <f>IF(B802="","",YEAR('Mortgage Calculation'!C842))</f>
        <v/>
      </c>
      <c r="D802" s="72" t="str">
        <f>IF(B802="","",SUMIFS('Monthly Rental Income'!$G:$G,'Monthly Rental Income'!$K:$K,'Total Cash Flow'!$C802,'Monthly Rental Income'!$J:$J,'Total Cash Flow'!$B802))</f>
        <v/>
      </c>
      <c r="E802" s="73" t="str">
        <f>IF(B802="","",SUMIFS('Mortgage Calculation'!$F:$F,'Mortgage Calculation'!$J:$J,'Total Cash Flow'!$B802,'Mortgage Calculation'!$K:$K,'Total Cash Flow'!C802))</f>
        <v/>
      </c>
      <c r="F802" s="66" t="str">
        <f t="shared" si="12"/>
        <v/>
      </c>
    </row>
    <row r="803" spans="2:6" ht="14.25" x14ac:dyDescent="0.2">
      <c r="B803" s="70" t="str">
        <f>IF('Mortgage Calculation'!A843="","",MONTH('Mortgage Calculation'!C843))</f>
        <v/>
      </c>
      <c r="C803" s="71" t="str">
        <f>IF(B803="","",YEAR('Mortgage Calculation'!C843))</f>
        <v/>
      </c>
      <c r="D803" s="72" t="str">
        <f>IF(B803="","",SUMIFS('Monthly Rental Income'!$G:$G,'Monthly Rental Income'!$K:$K,'Total Cash Flow'!$C803,'Monthly Rental Income'!$J:$J,'Total Cash Flow'!$B803))</f>
        <v/>
      </c>
      <c r="E803" s="73" t="str">
        <f>IF(B803="","",SUMIFS('Mortgage Calculation'!$F:$F,'Mortgage Calculation'!$J:$J,'Total Cash Flow'!$B803,'Mortgage Calculation'!$K:$K,'Total Cash Flow'!C803))</f>
        <v/>
      </c>
      <c r="F803" s="66" t="str">
        <f t="shared" si="12"/>
        <v/>
      </c>
    </row>
    <row r="804" spans="2:6" ht="14.25" x14ac:dyDescent="0.2">
      <c r="B804" s="70" t="str">
        <f>IF('Mortgage Calculation'!A844="","",MONTH('Mortgage Calculation'!C844))</f>
        <v/>
      </c>
      <c r="C804" s="71" t="str">
        <f>IF(B804="","",YEAR('Mortgage Calculation'!C844))</f>
        <v/>
      </c>
      <c r="D804" s="72" t="str">
        <f>IF(B804="","",SUMIFS('Monthly Rental Income'!$G:$G,'Monthly Rental Income'!$K:$K,'Total Cash Flow'!$C804,'Monthly Rental Income'!$J:$J,'Total Cash Flow'!$B804))</f>
        <v/>
      </c>
      <c r="E804" s="73" t="str">
        <f>IF(B804="","",SUMIFS('Mortgage Calculation'!$F:$F,'Mortgage Calculation'!$J:$J,'Total Cash Flow'!$B804,'Mortgage Calculation'!$K:$K,'Total Cash Flow'!C804))</f>
        <v/>
      </c>
      <c r="F804" s="66" t="str">
        <f t="shared" si="12"/>
        <v/>
      </c>
    </row>
    <row r="805" spans="2:6" ht="14.25" x14ac:dyDescent="0.2">
      <c r="B805" s="70" t="str">
        <f>IF('Mortgage Calculation'!A845="","",MONTH('Mortgage Calculation'!C845))</f>
        <v/>
      </c>
      <c r="C805" s="71" t="str">
        <f>IF(B805="","",YEAR('Mortgage Calculation'!C845))</f>
        <v/>
      </c>
      <c r="D805" s="72" t="str">
        <f>IF(B805="","",SUMIFS('Monthly Rental Income'!$G:$G,'Monthly Rental Income'!$K:$K,'Total Cash Flow'!$C805,'Monthly Rental Income'!$J:$J,'Total Cash Flow'!$B805))</f>
        <v/>
      </c>
      <c r="E805" s="73" t="str">
        <f>IF(B805="","",SUMIFS('Mortgage Calculation'!$F:$F,'Mortgage Calculation'!$J:$J,'Total Cash Flow'!$B805,'Mortgage Calculation'!$K:$K,'Total Cash Flow'!C805))</f>
        <v/>
      </c>
      <c r="F805" s="66" t="str">
        <f t="shared" si="12"/>
        <v/>
      </c>
    </row>
    <row r="806" spans="2:6" ht="14.25" x14ac:dyDescent="0.2">
      <c r="B806" s="70" t="str">
        <f>IF('Mortgage Calculation'!A846="","",MONTH('Mortgage Calculation'!C846))</f>
        <v/>
      </c>
      <c r="C806" s="71" t="str">
        <f>IF(B806="","",YEAR('Mortgage Calculation'!C846))</f>
        <v/>
      </c>
      <c r="D806" s="72" t="str">
        <f>IF(B806="","",SUMIFS('Monthly Rental Income'!$G:$G,'Monthly Rental Income'!$K:$K,'Total Cash Flow'!$C806,'Monthly Rental Income'!$J:$J,'Total Cash Flow'!$B806))</f>
        <v/>
      </c>
      <c r="E806" s="73" t="str">
        <f>IF(B806="","",SUMIFS('Mortgage Calculation'!$F:$F,'Mortgage Calculation'!$J:$J,'Total Cash Flow'!$B806,'Mortgage Calculation'!$K:$K,'Total Cash Flow'!C806))</f>
        <v/>
      </c>
      <c r="F806" s="66" t="str">
        <f t="shared" si="12"/>
        <v/>
      </c>
    </row>
    <row r="807" spans="2:6" ht="14.25" x14ac:dyDescent="0.2">
      <c r="B807" s="70" t="str">
        <f>IF('Mortgage Calculation'!A847="","",MONTH('Mortgage Calculation'!C847))</f>
        <v/>
      </c>
      <c r="C807" s="71" t="str">
        <f>IF(B807="","",YEAR('Mortgage Calculation'!C847))</f>
        <v/>
      </c>
      <c r="D807" s="72" t="str">
        <f>IF(B807="","",SUMIFS('Monthly Rental Income'!$G:$G,'Monthly Rental Income'!$K:$K,'Total Cash Flow'!$C807,'Monthly Rental Income'!$J:$J,'Total Cash Flow'!$B807))</f>
        <v/>
      </c>
      <c r="E807" s="73" t="str">
        <f>IF(B807="","",SUMIFS('Mortgage Calculation'!$F:$F,'Mortgage Calculation'!$J:$J,'Total Cash Flow'!$B807,'Mortgage Calculation'!$K:$K,'Total Cash Flow'!C807))</f>
        <v/>
      </c>
      <c r="F807" s="66" t="str">
        <f t="shared" si="12"/>
        <v/>
      </c>
    </row>
    <row r="808" spans="2:6" ht="14.25" x14ac:dyDescent="0.2">
      <c r="B808" s="70" t="str">
        <f>IF('Mortgage Calculation'!A848="","",MONTH('Mortgage Calculation'!C848))</f>
        <v/>
      </c>
      <c r="C808" s="71" t="str">
        <f>IF(B808="","",YEAR('Mortgage Calculation'!C848))</f>
        <v/>
      </c>
      <c r="D808" s="72" t="str">
        <f>IF(B808="","",SUMIFS('Monthly Rental Income'!$G:$G,'Monthly Rental Income'!$K:$K,'Total Cash Flow'!$C808,'Monthly Rental Income'!$J:$J,'Total Cash Flow'!$B808))</f>
        <v/>
      </c>
      <c r="E808" s="73" t="str">
        <f>IF(B808="","",SUMIFS('Mortgage Calculation'!$F:$F,'Mortgage Calculation'!$J:$J,'Total Cash Flow'!$B808,'Mortgage Calculation'!$K:$K,'Total Cash Flow'!C808))</f>
        <v/>
      </c>
      <c r="F808" s="66" t="str">
        <f t="shared" si="12"/>
        <v/>
      </c>
    </row>
    <row r="809" spans="2:6" ht="14.25" x14ac:dyDescent="0.2">
      <c r="B809" s="70" t="str">
        <f>IF('Mortgage Calculation'!A849="","",MONTH('Mortgage Calculation'!C849))</f>
        <v/>
      </c>
      <c r="C809" s="71" t="str">
        <f>IF(B809="","",YEAR('Mortgage Calculation'!C849))</f>
        <v/>
      </c>
      <c r="D809" s="72" t="str">
        <f>IF(B809="","",SUMIFS('Monthly Rental Income'!$G:$G,'Monthly Rental Income'!$K:$K,'Total Cash Flow'!$C809,'Monthly Rental Income'!$J:$J,'Total Cash Flow'!$B809))</f>
        <v/>
      </c>
      <c r="E809" s="73" t="str">
        <f>IF(B809="","",SUMIFS('Mortgage Calculation'!$F:$F,'Mortgage Calculation'!$J:$J,'Total Cash Flow'!$B809,'Mortgage Calculation'!$K:$K,'Total Cash Flow'!C809))</f>
        <v/>
      </c>
      <c r="F809" s="66" t="str">
        <f t="shared" si="12"/>
        <v/>
      </c>
    </row>
    <row r="810" spans="2:6" ht="14.25" x14ac:dyDescent="0.2">
      <c r="B810" s="70" t="str">
        <f>IF('Mortgage Calculation'!A850="","",MONTH('Mortgage Calculation'!C850))</f>
        <v/>
      </c>
      <c r="C810" s="71" t="str">
        <f>IF(B810="","",YEAR('Mortgage Calculation'!C850))</f>
        <v/>
      </c>
      <c r="D810" s="72" t="str">
        <f>IF(B810="","",SUMIFS('Monthly Rental Income'!$G:$G,'Monthly Rental Income'!$K:$K,'Total Cash Flow'!$C810,'Monthly Rental Income'!$J:$J,'Total Cash Flow'!$B810))</f>
        <v/>
      </c>
      <c r="E810" s="73" t="str">
        <f>IF(B810="","",SUMIFS('Mortgage Calculation'!$F:$F,'Mortgage Calculation'!$J:$J,'Total Cash Flow'!$B810,'Mortgage Calculation'!$K:$K,'Total Cash Flow'!C810))</f>
        <v/>
      </c>
      <c r="F810" s="66" t="str">
        <f t="shared" si="12"/>
        <v/>
      </c>
    </row>
    <row r="811" spans="2:6" ht="14.25" x14ac:dyDescent="0.2">
      <c r="B811" s="70" t="str">
        <f>IF('Mortgage Calculation'!A851="","",MONTH('Mortgage Calculation'!C851))</f>
        <v/>
      </c>
      <c r="C811" s="71" t="str">
        <f>IF(B811="","",YEAR('Mortgage Calculation'!C851))</f>
        <v/>
      </c>
      <c r="D811" s="72" t="str">
        <f>IF(B811="","",SUMIFS('Monthly Rental Income'!$G:$G,'Monthly Rental Income'!$K:$K,'Total Cash Flow'!$C811,'Monthly Rental Income'!$J:$J,'Total Cash Flow'!$B811))</f>
        <v/>
      </c>
      <c r="E811" s="73" t="str">
        <f>IF(B811="","",SUMIFS('Mortgage Calculation'!$F:$F,'Mortgage Calculation'!$J:$J,'Total Cash Flow'!$B811,'Mortgage Calculation'!$K:$K,'Total Cash Flow'!C811))</f>
        <v/>
      </c>
      <c r="F811" s="66" t="str">
        <f t="shared" si="12"/>
        <v/>
      </c>
    </row>
    <row r="812" spans="2:6" ht="14.25" x14ac:dyDescent="0.2">
      <c r="B812" s="70" t="str">
        <f>IF('Mortgage Calculation'!A852="","",MONTH('Mortgage Calculation'!C852))</f>
        <v/>
      </c>
      <c r="C812" s="71" t="str">
        <f>IF(B812="","",YEAR('Mortgage Calculation'!C852))</f>
        <v/>
      </c>
      <c r="D812" s="72" t="str">
        <f>IF(B812="","",SUMIFS('Monthly Rental Income'!$G:$G,'Monthly Rental Income'!$K:$K,'Total Cash Flow'!$C812,'Monthly Rental Income'!$J:$J,'Total Cash Flow'!$B812))</f>
        <v/>
      </c>
      <c r="E812" s="73" t="str">
        <f>IF(B812="","",SUMIFS('Mortgage Calculation'!$F:$F,'Mortgage Calculation'!$J:$J,'Total Cash Flow'!$B812,'Mortgage Calculation'!$K:$K,'Total Cash Flow'!C812))</f>
        <v/>
      </c>
      <c r="F812" s="66" t="str">
        <f t="shared" si="12"/>
        <v/>
      </c>
    </row>
    <row r="813" spans="2:6" ht="14.25" x14ac:dyDescent="0.2">
      <c r="B813" s="70" t="str">
        <f>IF('Mortgage Calculation'!A853="","",MONTH('Mortgage Calculation'!C853))</f>
        <v/>
      </c>
      <c r="C813" s="71" t="str">
        <f>IF(B813="","",YEAR('Mortgage Calculation'!C853))</f>
        <v/>
      </c>
      <c r="D813" s="72" t="str">
        <f>IF(B813="","",SUMIFS('Monthly Rental Income'!$G:$G,'Monthly Rental Income'!$K:$K,'Total Cash Flow'!$C813,'Monthly Rental Income'!$J:$J,'Total Cash Flow'!$B813))</f>
        <v/>
      </c>
      <c r="E813" s="73" t="str">
        <f>IF(B813="","",SUMIFS('Mortgage Calculation'!$F:$F,'Mortgage Calculation'!$J:$J,'Total Cash Flow'!$B813,'Mortgage Calculation'!$K:$K,'Total Cash Flow'!C813))</f>
        <v/>
      </c>
      <c r="F813" s="66" t="str">
        <f t="shared" si="12"/>
        <v/>
      </c>
    </row>
    <row r="814" spans="2:6" ht="14.25" x14ac:dyDescent="0.2">
      <c r="B814" s="70" t="str">
        <f>IF('Mortgage Calculation'!A854="","",MONTH('Mortgage Calculation'!C854))</f>
        <v/>
      </c>
      <c r="C814" s="71" t="str">
        <f>IF(B814="","",YEAR('Mortgage Calculation'!C854))</f>
        <v/>
      </c>
      <c r="D814" s="72" t="str">
        <f>IF(B814="","",SUMIFS('Monthly Rental Income'!$G:$G,'Monthly Rental Income'!$K:$K,'Total Cash Flow'!$C814,'Monthly Rental Income'!$J:$J,'Total Cash Flow'!$B814))</f>
        <v/>
      </c>
      <c r="E814" s="73" t="str">
        <f>IF(B814="","",SUMIFS('Mortgage Calculation'!$F:$F,'Mortgage Calculation'!$J:$J,'Total Cash Flow'!$B814,'Mortgage Calculation'!$K:$K,'Total Cash Flow'!C814))</f>
        <v/>
      </c>
      <c r="F814" s="66" t="str">
        <f t="shared" si="12"/>
        <v/>
      </c>
    </row>
    <row r="815" spans="2:6" ht="14.25" x14ac:dyDescent="0.2">
      <c r="B815" s="70" t="str">
        <f>IF('Mortgage Calculation'!A855="","",MONTH('Mortgage Calculation'!C855))</f>
        <v/>
      </c>
      <c r="C815" s="71" t="str">
        <f>IF(B815="","",YEAR('Mortgage Calculation'!C855))</f>
        <v/>
      </c>
      <c r="D815" s="72" t="str">
        <f>IF(B815="","",SUMIFS('Monthly Rental Income'!$G:$G,'Monthly Rental Income'!$K:$K,'Total Cash Flow'!$C815,'Monthly Rental Income'!$J:$J,'Total Cash Flow'!$B815))</f>
        <v/>
      </c>
      <c r="E815" s="73" t="str">
        <f>IF(B815="","",SUMIFS('Mortgage Calculation'!$F:$F,'Mortgage Calculation'!$J:$J,'Total Cash Flow'!$B815,'Mortgage Calculation'!$K:$K,'Total Cash Flow'!C815))</f>
        <v/>
      </c>
      <c r="F815" s="66" t="str">
        <f t="shared" si="12"/>
        <v/>
      </c>
    </row>
    <row r="816" spans="2:6" ht="14.25" x14ac:dyDescent="0.2">
      <c r="B816" s="70" t="str">
        <f>IF('Mortgage Calculation'!A856="","",MONTH('Mortgage Calculation'!C856))</f>
        <v/>
      </c>
      <c r="C816" s="71" t="str">
        <f>IF(B816="","",YEAR('Mortgage Calculation'!C856))</f>
        <v/>
      </c>
      <c r="D816" s="72" t="str">
        <f>IF(B816="","",SUMIFS('Monthly Rental Income'!$G:$G,'Monthly Rental Income'!$K:$K,'Total Cash Flow'!$C816,'Monthly Rental Income'!$J:$J,'Total Cash Flow'!$B816))</f>
        <v/>
      </c>
      <c r="E816" s="73" t="str">
        <f>IF(B816="","",SUMIFS('Mortgage Calculation'!$F:$F,'Mortgage Calculation'!$J:$J,'Total Cash Flow'!$B816,'Mortgage Calculation'!$K:$K,'Total Cash Flow'!C816))</f>
        <v/>
      </c>
      <c r="F816" s="66" t="str">
        <f t="shared" si="12"/>
        <v/>
      </c>
    </row>
    <row r="817" spans="2:6" ht="14.25" x14ac:dyDescent="0.2">
      <c r="B817" s="70" t="str">
        <f>IF('Mortgage Calculation'!A857="","",MONTH('Mortgage Calculation'!C857))</f>
        <v/>
      </c>
      <c r="C817" s="71" t="str">
        <f>IF(B817="","",YEAR('Mortgage Calculation'!C857))</f>
        <v/>
      </c>
      <c r="D817" s="72" t="str">
        <f>IF(B817="","",SUMIFS('Monthly Rental Income'!$G:$G,'Monthly Rental Income'!$K:$K,'Total Cash Flow'!$C817,'Monthly Rental Income'!$J:$J,'Total Cash Flow'!$B817))</f>
        <v/>
      </c>
      <c r="E817" s="73" t="str">
        <f>IF(B817="","",SUMIFS('Mortgage Calculation'!$F:$F,'Mortgage Calculation'!$J:$J,'Total Cash Flow'!$B817,'Mortgage Calculation'!$K:$K,'Total Cash Flow'!C817))</f>
        <v/>
      </c>
      <c r="F817" s="66" t="str">
        <f t="shared" si="12"/>
        <v/>
      </c>
    </row>
    <row r="818" spans="2:6" ht="14.25" x14ac:dyDescent="0.2">
      <c r="B818" s="70" t="str">
        <f>IF('Mortgage Calculation'!A858="","",MONTH('Mortgage Calculation'!C858))</f>
        <v/>
      </c>
      <c r="C818" s="71" t="str">
        <f>IF(B818="","",YEAR('Mortgage Calculation'!C858))</f>
        <v/>
      </c>
      <c r="D818" s="72" t="str">
        <f>IF(B818="","",SUMIFS('Monthly Rental Income'!$G:$G,'Monthly Rental Income'!$K:$K,'Total Cash Flow'!$C818,'Monthly Rental Income'!$J:$J,'Total Cash Flow'!$B818))</f>
        <v/>
      </c>
      <c r="E818" s="73" t="str">
        <f>IF(B818="","",SUMIFS('Mortgage Calculation'!$F:$F,'Mortgage Calculation'!$J:$J,'Total Cash Flow'!$B818,'Mortgage Calculation'!$K:$K,'Total Cash Flow'!C818))</f>
        <v/>
      </c>
      <c r="F818" s="66" t="str">
        <f t="shared" si="12"/>
        <v/>
      </c>
    </row>
    <row r="819" spans="2:6" ht="14.25" x14ac:dyDescent="0.2">
      <c r="B819" s="70" t="str">
        <f>IF('Mortgage Calculation'!A859="","",MONTH('Mortgage Calculation'!C859))</f>
        <v/>
      </c>
      <c r="C819" s="71" t="str">
        <f>IF(B819="","",YEAR('Mortgage Calculation'!C859))</f>
        <v/>
      </c>
      <c r="D819" s="72" t="str">
        <f>IF(B819="","",SUMIFS('Monthly Rental Income'!$G:$G,'Monthly Rental Income'!$K:$K,'Total Cash Flow'!$C819,'Monthly Rental Income'!$J:$J,'Total Cash Flow'!$B819))</f>
        <v/>
      </c>
      <c r="E819" s="73" t="str">
        <f>IF(B819="","",SUMIFS('Mortgage Calculation'!$F:$F,'Mortgage Calculation'!$J:$J,'Total Cash Flow'!$B819,'Mortgage Calculation'!$K:$K,'Total Cash Flow'!C819))</f>
        <v/>
      </c>
      <c r="F819" s="66" t="str">
        <f t="shared" si="12"/>
        <v/>
      </c>
    </row>
    <row r="820" spans="2:6" ht="14.25" x14ac:dyDescent="0.2">
      <c r="B820" s="70" t="str">
        <f>IF('Mortgage Calculation'!A860="","",MONTH('Mortgage Calculation'!C860))</f>
        <v/>
      </c>
      <c r="C820" s="71" t="str">
        <f>IF(B820="","",YEAR('Mortgage Calculation'!C860))</f>
        <v/>
      </c>
      <c r="D820" s="72" t="str">
        <f>IF(B820="","",SUMIFS('Monthly Rental Income'!$G:$G,'Monthly Rental Income'!$K:$K,'Total Cash Flow'!$C820,'Monthly Rental Income'!$J:$J,'Total Cash Flow'!$B820))</f>
        <v/>
      </c>
      <c r="E820" s="73" t="str">
        <f>IF(B820="","",SUMIFS('Mortgage Calculation'!$F:$F,'Mortgage Calculation'!$J:$J,'Total Cash Flow'!$B820,'Mortgage Calculation'!$K:$K,'Total Cash Flow'!C820))</f>
        <v/>
      </c>
      <c r="F820" s="66" t="str">
        <f t="shared" si="12"/>
        <v/>
      </c>
    </row>
    <row r="821" spans="2:6" ht="14.25" x14ac:dyDescent="0.2">
      <c r="B821" s="70" t="str">
        <f>IF('Mortgage Calculation'!A861="","",MONTH('Mortgage Calculation'!C861))</f>
        <v/>
      </c>
      <c r="C821" s="71" t="str">
        <f>IF(B821="","",YEAR('Mortgage Calculation'!C861))</f>
        <v/>
      </c>
      <c r="D821" s="72" t="str">
        <f>IF(B821="","",SUMIFS('Monthly Rental Income'!$G:$G,'Monthly Rental Income'!$K:$K,'Total Cash Flow'!$C821,'Monthly Rental Income'!$J:$J,'Total Cash Flow'!$B821))</f>
        <v/>
      </c>
      <c r="E821" s="73" t="str">
        <f>IF(B821="","",SUMIFS('Mortgage Calculation'!$F:$F,'Mortgage Calculation'!$J:$J,'Total Cash Flow'!$B821,'Mortgage Calculation'!$K:$K,'Total Cash Flow'!C821))</f>
        <v/>
      </c>
      <c r="F821" s="66" t="str">
        <f t="shared" si="12"/>
        <v/>
      </c>
    </row>
    <row r="822" spans="2:6" ht="14.25" x14ac:dyDescent="0.2">
      <c r="B822" s="70" t="str">
        <f>IF('Mortgage Calculation'!A862="","",MONTH('Mortgage Calculation'!C862))</f>
        <v/>
      </c>
      <c r="C822" s="71" t="str">
        <f>IF(B822="","",YEAR('Mortgage Calculation'!C862))</f>
        <v/>
      </c>
      <c r="D822" s="72" t="str">
        <f>IF(B822="","",SUMIFS('Monthly Rental Income'!$G:$G,'Monthly Rental Income'!$K:$K,'Total Cash Flow'!$C822,'Monthly Rental Income'!$J:$J,'Total Cash Flow'!$B822))</f>
        <v/>
      </c>
      <c r="E822" s="73" t="str">
        <f>IF(B822="","",SUMIFS('Mortgage Calculation'!$F:$F,'Mortgage Calculation'!$J:$J,'Total Cash Flow'!$B822,'Mortgage Calculation'!$K:$K,'Total Cash Flow'!C822))</f>
        <v/>
      </c>
      <c r="F822" s="66" t="str">
        <f t="shared" si="12"/>
        <v/>
      </c>
    </row>
    <row r="823" spans="2:6" ht="14.25" x14ac:dyDescent="0.2">
      <c r="B823" s="70" t="str">
        <f>IF('Mortgage Calculation'!A863="","",MONTH('Mortgage Calculation'!C863))</f>
        <v/>
      </c>
      <c r="C823" s="71" t="str">
        <f>IF(B823="","",YEAR('Mortgage Calculation'!C863))</f>
        <v/>
      </c>
      <c r="D823" s="72" t="str">
        <f>IF(B823="","",SUMIFS('Monthly Rental Income'!$G:$G,'Monthly Rental Income'!$K:$K,'Total Cash Flow'!$C823,'Monthly Rental Income'!$J:$J,'Total Cash Flow'!$B823))</f>
        <v/>
      </c>
      <c r="E823" s="73" t="str">
        <f>IF(B823="","",SUMIFS('Mortgage Calculation'!$F:$F,'Mortgage Calculation'!$J:$J,'Total Cash Flow'!$B823,'Mortgage Calculation'!$K:$K,'Total Cash Flow'!C823))</f>
        <v/>
      </c>
      <c r="F823" s="66" t="str">
        <f t="shared" si="12"/>
        <v/>
      </c>
    </row>
    <row r="824" spans="2:6" ht="14.25" x14ac:dyDescent="0.2">
      <c r="B824" s="70" t="str">
        <f>IF('Mortgage Calculation'!A864="","",MONTH('Mortgage Calculation'!C864))</f>
        <v/>
      </c>
      <c r="C824" s="71" t="str">
        <f>IF(B824="","",YEAR('Mortgage Calculation'!C864))</f>
        <v/>
      </c>
      <c r="D824" s="72" t="str">
        <f>IF(B824="","",SUMIFS('Monthly Rental Income'!$G:$G,'Monthly Rental Income'!$K:$K,'Total Cash Flow'!$C824,'Monthly Rental Income'!$J:$J,'Total Cash Flow'!$B824))</f>
        <v/>
      </c>
      <c r="E824" s="73" t="str">
        <f>IF(B824="","",SUMIFS('Mortgage Calculation'!$F:$F,'Mortgage Calculation'!$J:$J,'Total Cash Flow'!$B824,'Mortgage Calculation'!$K:$K,'Total Cash Flow'!C824))</f>
        <v/>
      </c>
      <c r="F824" s="66" t="str">
        <f t="shared" si="12"/>
        <v/>
      </c>
    </row>
    <row r="825" spans="2:6" ht="14.25" x14ac:dyDescent="0.2">
      <c r="B825" s="70" t="str">
        <f>IF('Mortgage Calculation'!A865="","",MONTH('Mortgage Calculation'!C865))</f>
        <v/>
      </c>
      <c r="C825" s="71" t="str">
        <f>IF(B825="","",YEAR('Mortgage Calculation'!C865))</f>
        <v/>
      </c>
      <c r="D825" s="72" t="str">
        <f>IF(B825="","",SUMIFS('Monthly Rental Income'!$G:$G,'Monthly Rental Income'!$K:$K,'Total Cash Flow'!$C825,'Monthly Rental Income'!$J:$J,'Total Cash Flow'!$B825))</f>
        <v/>
      </c>
      <c r="E825" s="73" t="str">
        <f>IF(B825="","",SUMIFS('Mortgage Calculation'!$F:$F,'Mortgage Calculation'!$J:$J,'Total Cash Flow'!$B825,'Mortgage Calculation'!$K:$K,'Total Cash Flow'!C825))</f>
        <v/>
      </c>
      <c r="F825" s="66" t="str">
        <f t="shared" si="12"/>
        <v/>
      </c>
    </row>
    <row r="826" spans="2:6" ht="14.25" x14ac:dyDescent="0.2">
      <c r="B826" s="70" t="str">
        <f>IF('Mortgage Calculation'!A866="","",MONTH('Mortgage Calculation'!C866))</f>
        <v/>
      </c>
      <c r="C826" s="71" t="str">
        <f>IF(B826="","",YEAR('Mortgage Calculation'!C866))</f>
        <v/>
      </c>
      <c r="D826" s="72" t="str">
        <f>IF(B826="","",SUMIFS('Monthly Rental Income'!$G:$G,'Monthly Rental Income'!$K:$K,'Total Cash Flow'!$C826,'Monthly Rental Income'!$J:$J,'Total Cash Flow'!$B826))</f>
        <v/>
      </c>
      <c r="E826" s="73" t="str">
        <f>IF(B826="","",SUMIFS('Mortgage Calculation'!$F:$F,'Mortgage Calculation'!$J:$J,'Total Cash Flow'!$B826,'Mortgage Calculation'!$K:$K,'Total Cash Flow'!C826))</f>
        <v/>
      </c>
      <c r="F826" s="66" t="str">
        <f t="shared" si="12"/>
        <v/>
      </c>
    </row>
    <row r="827" spans="2:6" ht="14.25" x14ac:dyDescent="0.2">
      <c r="B827" s="70" t="str">
        <f>IF('Mortgage Calculation'!A867="","",MONTH('Mortgage Calculation'!C867))</f>
        <v/>
      </c>
      <c r="C827" s="71" t="str">
        <f>IF(B827="","",YEAR('Mortgage Calculation'!C867))</f>
        <v/>
      </c>
      <c r="D827" s="72" t="str">
        <f>IF(B827="","",SUMIFS('Monthly Rental Income'!$G:$G,'Monthly Rental Income'!$K:$K,'Total Cash Flow'!$C827,'Monthly Rental Income'!$J:$J,'Total Cash Flow'!$B827))</f>
        <v/>
      </c>
      <c r="E827" s="73" t="str">
        <f>IF(B827="","",SUMIFS('Mortgage Calculation'!$F:$F,'Mortgage Calculation'!$J:$J,'Total Cash Flow'!$B827,'Mortgage Calculation'!$K:$K,'Total Cash Flow'!C827))</f>
        <v/>
      </c>
      <c r="F827" s="66" t="str">
        <f t="shared" si="12"/>
        <v/>
      </c>
    </row>
    <row r="828" spans="2:6" ht="14.25" x14ac:dyDescent="0.2">
      <c r="B828" s="70" t="str">
        <f>IF('Mortgage Calculation'!A868="","",MONTH('Mortgage Calculation'!C868))</f>
        <v/>
      </c>
      <c r="C828" s="71" t="str">
        <f>IF(B828="","",YEAR('Mortgage Calculation'!C868))</f>
        <v/>
      </c>
      <c r="D828" s="72" t="str">
        <f>IF(B828="","",SUMIFS('Monthly Rental Income'!$G:$G,'Monthly Rental Income'!$K:$K,'Total Cash Flow'!$C828,'Monthly Rental Income'!$J:$J,'Total Cash Flow'!$B828))</f>
        <v/>
      </c>
      <c r="E828" s="73" t="str">
        <f>IF(B828="","",SUMIFS('Mortgage Calculation'!$F:$F,'Mortgage Calculation'!$J:$J,'Total Cash Flow'!$B828,'Mortgage Calculation'!$K:$K,'Total Cash Flow'!C828))</f>
        <v/>
      </c>
      <c r="F828" s="66" t="str">
        <f t="shared" si="12"/>
        <v/>
      </c>
    </row>
    <row r="829" spans="2:6" ht="14.25" x14ac:dyDescent="0.2">
      <c r="B829" s="70" t="str">
        <f>IF('Mortgage Calculation'!A869="","",MONTH('Mortgage Calculation'!C869))</f>
        <v/>
      </c>
      <c r="C829" s="71" t="str">
        <f>IF(B829="","",YEAR('Mortgage Calculation'!C869))</f>
        <v/>
      </c>
      <c r="D829" s="72" t="str">
        <f>IF(B829="","",SUMIFS('Monthly Rental Income'!$G:$G,'Monthly Rental Income'!$K:$K,'Total Cash Flow'!$C829,'Monthly Rental Income'!$J:$J,'Total Cash Flow'!$B829))</f>
        <v/>
      </c>
      <c r="E829" s="73" t="str">
        <f>IF(B829="","",SUMIFS('Mortgage Calculation'!$F:$F,'Mortgage Calculation'!$J:$J,'Total Cash Flow'!$B829,'Mortgage Calculation'!$K:$K,'Total Cash Flow'!C829))</f>
        <v/>
      </c>
      <c r="F829" s="66" t="str">
        <f t="shared" si="12"/>
        <v/>
      </c>
    </row>
    <row r="830" spans="2:6" ht="14.25" x14ac:dyDescent="0.2">
      <c r="B830" s="70" t="str">
        <f>IF('Mortgage Calculation'!A870="","",MONTH('Mortgage Calculation'!C870))</f>
        <v/>
      </c>
      <c r="C830" s="71" t="str">
        <f>IF(B830="","",YEAR('Mortgage Calculation'!C870))</f>
        <v/>
      </c>
      <c r="D830" s="72" t="str">
        <f>IF(B830="","",SUMIFS('Monthly Rental Income'!$G:$G,'Monthly Rental Income'!$K:$K,'Total Cash Flow'!$C830,'Monthly Rental Income'!$J:$J,'Total Cash Flow'!$B830))</f>
        <v/>
      </c>
      <c r="E830" s="73" t="str">
        <f>IF(B830="","",SUMIFS('Mortgage Calculation'!$F:$F,'Mortgage Calculation'!$J:$J,'Total Cash Flow'!$B830,'Mortgage Calculation'!$K:$K,'Total Cash Flow'!C830))</f>
        <v/>
      </c>
      <c r="F830" s="66" t="str">
        <f t="shared" si="12"/>
        <v/>
      </c>
    </row>
    <row r="831" spans="2:6" ht="14.25" x14ac:dyDescent="0.2">
      <c r="B831" s="70" t="str">
        <f>IF('Mortgage Calculation'!A871="","",MONTH('Mortgage Calculation'!C871))</f>
        <v/>
      </c>
      <c r="C831" s="71" t="str">
        <f>IF(B831="","",YEAR('Mortgage Calculation'!C871))</f>
        <v/>
      </c>
      <c r="D831" s="72" t="str">
        <f>IF(B831="","",SUMIFS('Monthly Rental Income'!$G:$G,'Monthly Rental Income'!$K:$K,'Total Cash Flow'!$C831,'Monthly Rental Income'!$J:$J,'Total Cash Flow'!$B831))</f>
        <v/>
      </c>
      <c r="E831" s="73" t="str">
        <f>IF(B831="","",SUMIFS('Mortgage Calculation'!$F:$F,'Mortgage Calculation'!$J:$J,'Total Cash Flow'!$B831,'Mortgage Calculation'!$K:$K,'Total Cash Flow'!C831))</f>
        <v/>
      </c>
      <c r="F831" s="66" t="str">
        <f t="shared" si="12"/>
        <v/>
      </c>
    </row>
    <row r="832" spans="2:6" ht="14.25" x14ac:dyDescent="0.2">
      <c r="B832" s="70" t="str">
        <f>IF('Mortgage Calculation'!A872="","",MONTH('Mortgage Calculation'!C872))</f>
        <v/>
      </c>
      <c r="C832" s="71" t="str">
        <f>IF(B832="","",YEAR('Mortgage Calculation'!C872))</f>
        <v/>
      </c>
      <c r="D832" s="72" t="str">
        <f>IF(B832="","",SUMIFS('Monthly Rental Income'!$G:$G,'Monthly Rental Income'!$K:$K,'Total Cash Flow'!$C832,'Monthly Rental Income'!$J:$J,'Total Cash Flow'!$B832))</f>
        <v/>
      </c>
      <c r="E832" s="73" t="str">
        <f>IF(B832="","",SUMIFS('Mortgage Calculation'!$F:$F,'Mortgage Calculation'!$J:$J,'Total Cash Flow'!$B832,'Mortgage Calculation'!$K:$K,'Total Cash Flow'!C832))</f>
        <v/>
      </c>
      <c r="F832" s="66" t="str">
        <f t="shared" si="12"/>
        <v/>
      </c>
    </row>
    <row r="833" spans="2:6" ht="14.25" x14ac:dyDescent="0.2">
      <c r="B833" s="70" t="str">
        <f>IF('Mortgage Calculation'!A873="","",MONTH('Mortgage Calculation'!C873))</f>
        <v/>
      </c>
      <c r="C833" s="71" t="str">
        <f>IF(B833="","",YEAR('Mortgage Calculation'!C873))</f>
        <v/>
      </c>
      <c r="D833" s="72" t="str">
        <f>IF(B833="","",SUMIFS('Monthly Rental Income'!$G:$G,'Monthly Rental Income'!$K:$K,'Total Cash Flow'!$C833,'Monthly Rental Income'!$J:$J,'Total Cash Flow'!$B833))</f>
        <v/>
      </c>
      <c r="E833" s="73" t="str">
        <f>IF(B833="","",SUMIFS('Mortgage Calculation'!$F:$F,'Mortgage Calculation'!$J:$J,'Total Cash Flow'!$B833,'Mortgage Calculation'!$K:$K,'Total Cash Flow'!C833))</f>
        <v/>
      </c>
      <c r="F833" s="66" t="str">
        <f t="shared" si="12"/>
        <v/>
      </c>
    </row>
    <row r="834" spans="2:6" ht="14.25" x14ac:dyDescent="0.2">
      <c r="B834" s="70" t="str">
        <f>IF('Mortgage Calculation'!A874="","",MONTH('Mortgage Calculation'!C874))</f>
        <v/>
      </c>
      <c r="C834" s="71" t="str">
        <f>IF(B834="","",YEAR('Mortgage Calculation'!C874))</f>
        <v/>
      </c>
      <c r="D834" s="72" t="str">
        <f>IF(B834="","",SUMIFS('Monthly Rental Income'!$G:$G,'Monthly Rental Income'!$K:$K,'Total Cash Flow'!$C834,'Monthly Rental Income'!$J:$J,'Total Cash Flow'!$B834))</f>
        <v/>
      </c>
      <c r="E834" s="73" t="str">
        <f>IF(B834="","",SUMIFS('Mortgage Calculation'!$F:$F,'Mortgage Calculation'!$J:$J,'Total Cash Flow'!$B834,'Mortgage Calculation'!$K:$K,'Total Cash Flow'!C834))</f>
        <v/>
      </c>
      <c r="F834" s="66" t="str">
        <f t="shared" si="12"/>
        <v/>
      </c>
    </row>
    <row r="835" spans="2:6" ht="14.25" x14ac:dyDescent="0.2">
      <c r="B835" s="70" t="str">
        <f>IF('Mortgage Calculation'!A875="","",MONTH('Mortgage Calculation'!C875))</f>
        <v/>
      </c>
      <c r="C835" s="71" t="str">
        <f>IF(B835="","",YEAR('Mortgage Calculation'!C875))</f>
        <v/>
      </c>
      <c r="D835" s="72" t="str">
        <f>IF(B835="","",SUMIFS('Monthly Rental Income'!$G:$G,'Monthly Rental Income'!$K:$K,'Total Cash Flow'!$C835,'Monthly Rental Income'!$J:$J,'Total Cash Flow'!$B835))</f>
        <v/>
      </c>
      <c r="E835" s="73" t="str">
        <f>IF(B835="","",SUMIFS('Mortgage Calculation'!$F:$F,'Mortgage Calculation'!$J:$J,'Total Cash Flow'!$B835,'Mortgage Calculation'!$K:$K,'Total Cash Flow'!C835))</f>
        <v/>
      </c>
      <c r="F835" s="66" t="str">
        <f t="shared" si="12"/>
        <v/>
      </c>
    </row>
    <row r="836" spans="2:6" ht="14.25" x14ac:dyDescent="0.2">
      <c r="B836" s="70" t="str">
        <f>IF('Mortgage Calculation'!A876="","",MONTH('Mortgage Calculation'!C876))</f>
        <v/>
      </c>
      <c r="C836" s="71" t="str">
        <f>IF(B836="","",YEAR('Mortgage Calculation'!C876))</f>
        <v/>
      </c>
      <c r="D836" s="72" t="str">
        <f>IF(B836="","",SUMIFS('Monthly Rental Income'!$G:$G,'Monthly Rental Income'!$K:$K,'Total Cash Flow'!$C836,'Monthly Rental Income'!$J:$J,'Total Cash Flow'!$B836))</f>
        <v/>
      </c>
      <c r="E836" s="73" t="str">
        <f>IF(B836="","",SUMIFS('Mortgage Calculation'!$F:$F,'Mortgage Calculation'!$J:$J,'Total Cash Flow'!$B836,'Mortgage Calculation'!$K:$K,'Total Cash Flow'!C836))</f>
        <v/>
      </c>
      <c r="F836" s="66" t="str">
        <f t="shared" si="12"/>
        <v/>
      </c>
    </row>
    <row r="837" spans="2:6" ht="14.25" x14ac:dyDescent="0.2">
      <c r="B837" s="70" t="str">
        <f>IF('Mortgage Calculation'!A877="","",MONTH('Mortgage Calculation'!C877))</f>
        <v/>
      </c>
      <c r="C837" s="71" t="str">
        <f>IF(B837="","",YEAR('Mortgage Calculation'!C877))</f>
        <v/>
      </c>
      <c r="D837" s="72" t="str">
        <f>IF(B837="","",SUMIFS('Monthly Rental Income'!$G:$G,'Monthly Rental Income'!$K:$K,'Total Cash Flow'!$C837,'Monthly Rental Income'!$J:$J,'Total Cash Flow'!$B837))</f>
        <v/>
      </c>
      <c r="E837" s="73" t="str">
        <f>IF(B837="","",SUMIFS('Mortgage Calculation'!$F:$F,'Mortgage Calculation'!$J:$J,'Total Cash Flow'!$B837,'Mortgage Calculation'!$K:$K,'Total Cash Flow'!C837))</f>
        <v/>
      </c>
      <c r="F837" s="66" t="str">
        <f t="shared" ref="F837:F900" si="13">IF(B837="","",SUM(D837:E837))</f>
        <v/>
      </c>
    </row>
    <row r="838" spans="2:6" ht="14.25" x14ac:dyDescent="0.2">
      <c r="B838" s="70" t="str">
        <f>IF('Mortgage Calculation'!A878="","",MONTH('Mortgage Calculation'!C878))</f>
        <v/>
      </c>
      <c r="C838" s="71" t="str">
        <f>IF(B838="","",YEAR('Mortgage Calculation'!C878))</f>
        <v/>
      </c>
      <c r="D838" s="72" t="str">
        <f>IF(B838="","",SUMIFS('Monthly Rental Income'!$G:$G,'Monthly Rental Income'!$K:$K,'Total Cash Flow'!$C838,'Monthly Rental Income'!$J:$J,'Total Cash Flow'!$B838))</f>
        <v/>
      </c>
      <c r="E838" s="73" t="str">
        <f>IF(B838="","",SUMIFS('Mortgage Calculation'!$F:$F,'Mortgage Calculation'!$J:$J,'Total Cash Flow'!$B838,'Mortgage Calculation'!$K:$K,'Total Cash Flow'!C838))</f>
        <v/>
      </c>
      <c r="F838" s="66" t="str">
        <f t="shared" si="13"/>
        <v/>
      </c>
    </row>
    <row r="839" spans="2:6" ht="14.25" x14ac:dyDescent="0.2">
      <c r="B839" s="70" t="str">
        <f>IF('Mortgage Calculation'!A879="","",MONTH('Mortgage Calculation'!C879))</f>
        <v/>
      </c>
      <c r="C839" s="71" t="str">
        <f>IF(B839="","",YEAR('Mortgage Calculation'!C879))</f>
        <v/>
      </c>
      <c r="D839" s="72" t="str">
        <f>IF(B839="","",SUMIFS('Monthly Rental Income'!$G:$G,'Monthly Rental Income'!$K:$K,'Total Cash Flow'!$C839,'Monthly Rental Income'!$J:$J,'Total Cash Flow'!$B839))</f>
        <v/>
      </c>
      <c r="E839" s="73" t="str">
        <f>IF(B839="","",SUMIFS('Mortgage Calculation'!$F:$F,'Mortgage Calculation'!$J:$J,'Total Cash Flow'!$B839,'Mortgage Calculation'!$K:$K,'Total Cash Flow'!C839))</f>
        <v/>
      </c>
      <c r="F839" s="66" t="str">
        <f t="shared" si="13"/>
        <v/>
      </c>
    </row>
    <row r="840" spans="2:6" ht="14.25" x14ac:dyDescent="0.2">
      <c r="B840" s="70" t="str">
        <f>IF('Mortgage Calculation'!A880="","",MONTH('Mortgage Calculation'!C880))</f>
        <v/>
      </c>
      <c r="C840" s="71" t="str">
        <f>IF(B840="","",YEAR('Mortgage Calculation'!C880))</f>
        <v/>
      </c>
      <c r="D840" s="72" t="str">
        <f>IF(B840="","",SUMIFS('Monthly Rental Income'!$G:$G,'Monthly Rental Income'!$K:$K,'Total Cash Flow'!$C840,'Monthly Rental Income'!$J:$J,'Total Cash Flow'!$B840))</f>
        <v/>
      </c>
      <c r="E840" s="73" t="str">
        <f>IF(B840="","",SUMIFS('Mortgage Calculation'!$F:$F,'Mortgage Calculation'!$J:$J,'Total Cash Flow'!$B840,'Mortgage Calculation'!$K:$K,'Total Cash Flow'!C840))</f>
        <v/>
      </c>
      <c r="F840" s="66" t="str">
        <f t="shared" si="13"/>
        <v/>
      </c>
    </row>
    <row r="841" spans="2:6" ht="14.25" x14ac:dyDescent="0.2">
      <c r="B841" s="70" t="str">
        <f>IF('Mortgage Calculation'!A881="","",MONTH('Mortgage Calculation'!C881))</f>
        <v/>
      </c>
      <c r="C841" s="71" t="str">
        <f>IF(B841="","",YEAR('Mortgage Calculation'!C881))</f>
        <v/>
      </c>
      <c r="D841" s="72" t="str">
        <f>IF(B841="","",SUMIFS('Monthly Rental Income'!$G:$G,'Monthly Rental Income'!$K:$K,'Total Cash Flow'!$C841,'Monthly Rental Income'!$J:$J,'Total Cash Flow'!$B841))</f>
        <v/>
      </c>
      <c r="E841" s="73" t="str">
        <f>IF(B841="","",SUMIFS('Mortgage Calculation'!$F:$F,'Mortgage Calculation'!$J:$J,'Total Cash Flow'!$B841,'Mortgage Calculation'!$K:$K,'Total Cash Flow'!C841))</f>
        <v/>
      </c>
      <c r="F841" s="66" t="str">
        <f t="shared" si="13"/>
        <v/>
      </c>
    </row>
    <row r="842" spans="2:6" ht="14.25" x14ac:dyDescent="0.2">
      <c r="B842" s="70" t="str">
        <f>IF('Mortgage Calculation'!A882="","",MONTH('Mortgage Calculation'!C882))</f>
        <v/>
      </c>
      <c r="C842" s="71" t="str">
        <f>IF(B842="","",YEAR('Mortgage Calculation'!C882))</f>
        <v/>
      </c>
      <c r="D842" s="72" t="str">
        <f>IF(B842="","",SUMIFS('Monthly Rental Income'!$G:$G,'Monthly Rental Income'!$K:$K,'Total Cash Flow'!$C842,'Monthly Rental Income'!$J:$J,'Total Cash Flow'!$B842))</f>
        <v/>
      </c>
      <c r="E842" s="73" t="str">
        <f>IF(B842="","",SUMIFS('Mortgage Calculation'!$F:$F,'Mortgage Calculation'!$J:$J,'Total Cash Flow'!$B842,'Mortgage Calculation'!$K:$K,'Total Cash Flow'!C842))</f>
        <v/>
      </c>
      <c r="F842" s="66" t="str">
        <f t="shared" si="13"/>
        <v/>
      </c>
    </row>
    <row r="843" spans="2:6" ht="14.25" x14ac:dyDescent="0.2">
      <c r="B843" s="70" t="str">
        <f>IF('Mortgage Calculation'!A883="","",MONTH('Mortgage Calculation'!C883))</f>
        <v/>
      </c>
      <c r="C843" s="71" t="str">
        <f>IF(B843="","",YEAR('Mortgage Calculation'!C883))</f>
        <v/>
      </c>
      <c r="D843" s="72" t="str">
        <f>IF(B843="","",SUMIFS('Monthly Rental Income'!$G:$G,'Monthly Rental Income'!$K:$K,'Total Cash Flow'!$C843,'Monthly Rental Income'!$J:$J,'Total Cash Flow'!$B843))</f>
        <v/>
      </c>
      <c r="E843" s="73" t="str">
        <f>IF(B843="","",SUMIFS('Mortgage Calculation'!$F:$F,'Mortgage Calculation'!$J:$J,'Total Cash Flow'!$B843,'Mortgage Calculation'!$K:$K,'Total Cash Flow'!C843))</f>
        <v/>
      </c>
      <c r="F843" s="66" t="str">
        <f t="shared" si="13"/>
        <v/>
      </c>
    </row>
    <row r="844" spans="2:6" ht="14.25" x14ac:dyDescent="0.2">
      <c r="B844" s="70" t="str">
        <f>IF('Mortgage Calculation'!A884="","",MONTH('Mortgage Calculation'!C884))</f>
        <v/>
      </c>
      <c r="C844" s="71" t="str">
        <f>IF(B844="","",YEAR('Mortgage Calculation'!C884))</f>
        <v/>
      </c>
      <c r="D844" s="72" t="str">
        <f>IF(B844="","",SUMIFS('Monthly Rental Income'!$G:$G,'Monthly Rental Income'!$K:$K,'Total Cash Flow'!$C844,'Monthly Rental Income'!$J:$J,'Total Cash Flow'!$B844))</f>
        <v/>
      </c>
      <c r="E844" s="73" t="str">
        <f>IF(B844="","",SUMIFS('Mortgage Calculation'!$F:$F,'Mortgage Calculation'!$J:$J,'Total Cash Flow'!$B844,'Mortgage Calculation'!$K:$K,'Total Cash Flow'!C844))</f>
        <v/>
      </c>
      <c r="F844" s="66" t="str">
        <f t="shared" si="13"/>
        <v/>
      </c>
    </row>
    <row r="845" spans="2:6" ht="14.25" x14ac:dyDescent="0.2">
      <c r="B845" s="70" t="str">
        <f>IF('Mortgage Calculation'!A885="","",MONTH('Mortgage Calculation'!C885))</f>
        <v/>
      </c>
      <c r="C845" s="71" t="str">
        <f>IF(B845="","",YEAR('Mortgage Calculation'!C885))</f>
        <v/>
      </c>
      <c r="D845" s="72" t="str">
        <f>IF(B845="","",SUMIFS('Monthly Rental Income'!$G:$G,'Monthly Rental Income'!$K:$K,'Total Cash Flow'!$C845,'Monthly Rental Income'!$J:$J,'Total Cash Flow'!$B845))</f>
        <v/>
      </c>
      <c r="E845" s="73" t="str">
        <f>IF(B845="","",SUMIFS('Mortgage Calculation'!$F:$F,'Mortgage Calculation'!$J:$J,'Total Cash Flow'!$B845,'Mortgage Calculation'!$K:$K,'Total Cash Flow'!C845))</f>
        <v/>
      </c>
      <c r="F845" s="66" t="str">
        <f t="shared" si="13"/>
        <v/>
      </c>
    </row>
    <row r="846" spans="2:6" ht="14.25" x14ac:dyDescent="0.2">
      <c r="B846" s="70" t="str">
        <f>IF('Mortgage Calculation'!A886="","",MONTH('Mortgage Calculation'!C886))</f>
        <v/>
      </c>
      <c r="C846" s="71" t="str">
        <f>IF(B846="","",YEAR('Mortgage Calculation'!C886))</f>
        <v/>
      </c>
      <c r="D846" s="72" t="str">
        <f>IF(B846="","",SUMIFS('Monthly Rental Income'!$G:$G,'Monthly Rental Income'!$K:$K,'Total Cash Flow'!$C846,'Monthly Rental Income'!$J:$J,'Total Cash Flow'!$B846))</f>
        <v/>
      </c>
      <c r="E846" s="73" t="str">
        <f>IF(B846="","",SUMIFS('Mortgage Calculation'!$F:$F,'Mortgage Calculation'!$J:$J,'Total Cash Flow'!$B846,'Mortgage Calculation'!$K:$K,'Total Cash Flow'!C846))</f>
        <v/>
      </c>
      <c r="F846" s="66" t="str">
        <f t="shared" si="13"/>
        <v/>
      </c>
    </row>
    <row r="847" spans="2:6" ht="14.25" x14ac:dyDescent="0.2">
      <c r="B847" s="70" t="str">
        <f>IF('Mortgage Calculation'!A887="","",MONTH('Mortgage Calculation'!C887))</f>
        <v/>
      </c>
      <c r="C847" s="71" t="str">
        <f>IF(B847="","",YEAR('Mortgage Calculation'!C887))</f>
        <v/>
      </c>
      <c r="D847" s="72" t="str">
        <f>IF(B847="","",SUMIFS('Monthly Rental Income'!$G:$G,'Monthly Rental Income'!$K:$K,'Total Cash Flow'!$C847,'Monthly Rental Income'!$J:$J,'Total Cash Flow'!$B847))</f>
        <v/>
      </c>
      <c r="E847" s="73" t="str">
        <f>IF(B847="","",SUMIFS('Mortgage Calculation'!$F:$F,'Mortgage Calculation'!$J:$J,'Total Cash Flow'!$B847,'Mortgage Calculation'!$K:$K,'Total Cash Flow'!C847))</f>
        <v/>
      </c>
      <c r="F847" s="66" t="str">
        <f t="shared" si="13"/>
        <v/>
      </c>
    </row>
    <row r="848" spans="2:6" ht="14.25" x14ac:dyDescent="0.2">
      <c r="B848" s="70" t="str">
        <f>IF('Mortgage Calculation'!A888="","",MONTH('Mortgage Calculation'!C888))</f>
        <v/>
      </c>
      <c r="C848" s="71" t="str">
        <f>IF(B848="","",YEAR('Mortgage Calculation'!C888))</f>
        <v/>
      </c>
      <c r="D848" s="72" t="str">
        <f>IF(B848="","",SUMIFS('Monthly Rental Income'!$G:$G,'Monthly Rental Income'!$K:$K,'Total Cash Flow'!$C848,'Monthly Rental Income'!$J:$J,'Total Cash Flow'!$B848))</f>
        <v/>
      </c>
      <c r="E848" s="73" t="str">
        <f>IF(B848="","",SUMIFS('Mortgage Calculation'!$F:$F,'Mortgage Calculation'!$J:$J,'Total Cash Flow'!$B848,'Mortgage Calculation'!$K:$K,'Total Cash Flow'!C848))</f>
        <v/>
      </c>
      <c r="F848" s="66" t="str">
        <f t="shared" si="13"/>
        <v/>
      </c>
    </row>
    <row r="849" spans="2:6" ht="14.25" x14ac:dyDescent="0.2">
      <c r="B849" s="70" t="str">
        <f>IF('Mortgage Calculation'!A889="","",MONTH('Mortgage Calculation'!C889))</f>
        <v/>
      </c>
      <c r="C849" s="71" t="str">
        <f>IF(B849="","",YEAR('Mortgage Calculation'!C889))</f>
        <v/>
      </c>
      <c r="D849" s="72" t="str">
        <f>IF(B849="","",SUMIFS('Monthly Rental Income'!$G:$G,'Monthly Rental Income'!$K:$K,'Total Cash Flow'!$C849,'Monthly Rental Income'!$J:$J,'Total Cash Flow'!$B849))</f>
        <v/>
      </c>
      <c r="E849" s="73" t="str">
        <f>IF(B849="","",SUMIFS('Mortgage Calculation'!$F:$F,'Mortgage Calculation'!$J:$J,'Total Cash Flow'!$B849,'Mortgage Calculation'!$K:$K,'Total Cash Flow'!C849))</f>
        <v/>
      </c>
      <c r="F849" s="66" t="str">
        <f t="shared" si="13"/>
        <v/>
      </c>
    </row>
    <row r="850" spans="2:6" ht="14.25" x14ac:dyDescent="0.2">
      <c r="B850" s="70" t="str">
        <f>IF('Mortgage Calculation'!A890="","",MONTH('Mortgage Calculation'!C890))</f>
        <v/>
      </c>
      <c r="C850" s="71" t="str">
        <f>IF(B850="","",YEAR('Mortgage Calculation'!C890))</f>
        <v/>
      </c>
      <c r="D850" s="72" t="str">
        <f>IF(B850="","",SUMIFS('Monthly Rental Income'!$G:$G,'Monthly Rental Income'!$K:$K,'Total Cash Flow'!$C850,'Monthly Rental Income'!$J:$J,'Total Cash Flow'!$B850))</f>
        <v/>
      </c>
      <c r="E850" s="73" t="str">
        <f>IF(B850="","",SUMIFS('Mortgage Calculation'!$F:$F,'Mortgage Calculation'!$J:$J,'Total Cash Flow'!$B850,'Mortgage Calculation'!$K:$K,'Total Cash Flow'!C850))</f>
        <v/>
      </c>
      <c r="F850" s="66" t="str">
        <f t="shared" si="13"/>
        <v/>
      </c>
    </row>
    <row r="851" spans="2:6" ht="14.25" x14ac:dyDescent="0.2">
      <c r="B851" s="70" t="str">
        <f>IF('Mortgage Calculation'!A891="","",MONTH('Mortgage Calculation'!C891))</f>
        <v/>
      </c>
      <c r="C851" s="71" t="str">
        <f>IF(B851="","",YEAR('Mortgage Calculation'!C891))</f>
        <v/>
      </c>
      <c r="D851" s="72" t="str">
        <f>IF(B851="","",SUMIFS('Monthly Rental Income'!$G:$G,'Monthly Rental Income'!$K:$K,'Total Cash Flow'!$C851,'Monthly Rental Income'!$J:$J,'Total Cash Flow'!$B851))</f>
        <v/>
      </c>
      <c r="E851" s="73" t="str">
        <f>IF(B851="","",SUMIFS('Mortgage Calculation'!$F:$F,'Mortgage Calculation'!$J:$J,'Total Cash Flow'!$B851,'Mortgage Calculation'!$K:$K,'Total Cash Flow'!C851))</f>
        <v/>
      </c>
      <c r="F851" s="66" t="str">
        <f t="shared" si="13"/>
        <v/>
      </c>
    </row>
    <row r="852" spans="2:6" ht="14.25" x14ac:dyDescent="0.2">
      <c r="B852" s="70" t="str">
        <f>IF('Mortgage Calculation'!A892="","",MONTH('Mortgage Calculation'!C892))</f>
        <v/>
      </c>
      <c r="C852" s="71" t="str">
        <f>IF(B852="","",YEAR('Mortgage Calculation'!C892))</f>
        <v/>
      </c>
      <c r="D852" s="72" t="str">
        <f>IF(B852="","",SUMIFS('Monthly Rental Income'!$G:$G,'Monthly Rental Income'!$K:$K,'Total Cash Flow'!$C852,'Monthly Rental Income'!$J:$J,'Total Cash Flow'!$B852))</f>
        <v/>
      </c>
      <c r="E852" s="73" t="str">
        <f>IF(B852="","",SUMIFS('Mortgage Calculation'!$F:$F,'Mortgage Calculation'!$J:$J,'Total Cash Flow'!$B852,'Mortgage Calculation'!$K:$K,'Total Cash Flow'!C852))</f>
        <v/>
      </c>
      <c r="F852" s="66" t="str">
        <f t="shared" si="13"/>
        <v/>
      </c>
    </row>
    <row r="853" spans="2:6" ht="14.25" x14ac:dyDescent="0.2">
      <c r="B853" s="70" t="str">
        <f>IF('Mortgage Calculation'!A893="","",MONTH('Mortgage Calculation'!C893))</f>
        <v/>
      </c>
      <c r="C853" s="71" t="str">
        <f>IF(B853="","",YEAR('Mortgage Calculation'!C893))</f>
        <v/>
      </c>
      <c r="D853" s="72" t="str">
        <f>IF(B853="","",SUMIFS('Monthly Rental Income'!$G:$G,'Monthly Rental Income'!$K:$K,'Total Cash Flow'!$C853,'Monthly Rental Income'!$J:$J,'Total Cash Flow'!$B853))</f>
        <v/>
      </c>
      <c r="E853" s="73" t="str">
        <f>IF(B853="","",SUMIFS('Mortgage Calculation'!$F:$F,'Mortgage Calculation'!$J:$J,'Total Cash Flow'!$B853,'Mortgage Calculation'!$K:$K,'Total Cash Flow'!C853))</f>
        <v/>
      </c>
      <c r="F853" s="66" t="str">
        <f t="shared" si="13"/>
        <v/>
      </c>
    </row>
    <row r="854" spans="2:6" ht="14.25" x14ac:dyDescent="0.2">
      <c r="B854" s="70" t="str">
        <f>IF('Mortgage Calculation'!A894="","",MONTH('Mortgage Calculation'!C894))</f>
        <v/>
      </c>
      <c r="C854" s="71" t="str">
        <f>IF(B854="","",YEAR('Mortgage Calculation'!C894))</f>
        <v/>
      </c>
      <c r="D854" s="72" t="str">
        <f>IF(B854="","",SUMIFS('Monthly Rental Income'!$G:$G,'Monthly Rental Income'!$K:$K,'Total Cash Flow'!$C854,'Monthly Rental Income'!$J:$J,'Total Cash Flow'!$B854))</f>
        <v/>
      </c>
      <c r="E854" s="73" t="str">
        <f>IF(B854="","",SUMIFS('Mortgage Calculation'!$F:$F,'Mortgage Calculation'!$J:$J,'Total Cash Flow'!$B854,'Mortgage Calculation'!$K:$K,'Total Cash Flow'!C854))</f>
        <v/>
      </c>
      <c r="F854" s="66" t="str">
        <f t="shared" si="13"/>
        <v/>
      </c>
    </row>
    <row r="855" spans="2:6" ht="14.25" x14ac:dyDescent="0.2">
      <c r="B855" s="70" t="str">
        <f>IF('Mortgage Calculation'!A895="","",MONTH('Mortgage Calculation'!C895))</f>
        <v/>
      </c>
      <c r="C855" s="71" t="str">
        <f>IF(B855="","",YEAR('Mortgage Calculation'!C895))</f>
        <v/>
      </c>
      <c r="D855" s="72" t="str">
        <f>IF(B855="","",SUMIFS('Monthly Rental Income'!$G:$G,'Monthly Rental Income'!$K:$K,'Total Cash Flow'!$C855,'Monthly Rental Income'!$J:$J,'Total Cash Flow'!$B855))</f>
        <v/>
      </c>
      <c r="E855" s="73" t="str">
        <f>IF(B855="","",SUMIFS('Mortgage Calculation'!$F:$F,'Mortgage Calculation'!$J:$J,'Total Cash Flow'!$B855,'Mortgage Calculation'!$K:$K,'Total Cash Flow'!C855))</f>
        <v/>
      </c>
      <c r="F855" s="66" t="str">
        <f t="shared" si="13"/>
        <v/>
      </c>
    </row>
    <row r="856" spans="2:6" ht="14.25" x14ac:dyDescent="0.2">
      <c r="B856" s="70" t="str">
        <f>IF('Mortgage Calculation'!A896="","",MONTH('Mortgage Calculation'!C896))</f>
        <v/>
      </c>
      <c r="C856" s="71" t="str">
        <f>IF(B856="","",YEAR('Mortgage Calculation'!C896))</f>
        <v/>
      </c>
      <c r="D856" s="72" t="str">
        <f>IF(B856="","",SUMIFS('Monthly Rental Income'!$G:$G,'Monthly Rental Income'!$K:$K,'Total Cash Flow'!$C856,'Monthly Rental Income'!$J:$J,'Total Cash Flow'!$B856))</f>
        <v/>
      </c>
      <c r="E856" s="73" t="str">
        <f>IF(B856="","",SUMIFS('Mortgage Calculation'!$F:$F,'Mortgage Calculation'!$J:$J,'Total Cash Flow'!$B856,'Mortgage Calculation'!$K:$K,'Total Cash Flow'!C856))</f>
        <v/>
      </c>
      <c r="F856" s="66" t="str">
        <f t="shared" si="13"/>
        <v/>
      </c>
    </row>
    <row r="857" spans="2:6" ht="14.25" x14ac:dyDescent="0.2">
      <c r="B857" s="70" t="str">
        <f>IF('Mortgage Calculation'!A897="","",MONTH('Mortgage Calculation'!C897))</f>
        <v/>
      </c>
      <c r="C857" s="71" t="str">
        <f>IF(B857="","",YEAR('Mortgage Calculation'!C897))</f>
        <v/>
      </c>
      <c r="D857" s="72" t="str">
        <f>IF(B857="","",SUMIFS('Monthly Rental Income'!$G:$G,'Monthly Rental Income'!$K:$K,'Total Cash Flow'!$C857,'Monthly Rental Income'!$J:$J,'Total Cash Flow'!$B857))</f>
        <v/>
      </c>
      <c r="E857" s="73" t="str">
        <f>IF(B857="","",SUMIFS('Mortgage Calculation'!$F:$F,'Mortgage Calculation'!$J:$J,'Total Cash Flow'!$B857,'Mortgage Calculation'!$K:$K,'Total Cash Flow'!C857))</f>
        <v/>
      </c>
      <c r="F857" s="66" t="str">
        <f t="shared" si="13"/>
        <v/>
      </c>
    </row>
    <row r="858" spans="2:6" ht="14.25" x14ac:dyDescent="0.2">
      <c r="B858" s="70" t="str">
        <f>IF('Mortgage Calculation'!A898="","",MONTH('Mortgage Calculation'!C898))</f>
        <v/>
      </c>
      <c r="C858" s="71" t="str">
        <f>IF(B858="","",YEAR('Mortgage Calculation'!C898))</f>
        <v/>
      </c>
      <c r="D858" s="72" t="str">
        <f>IF(B858="","",SUMIFS('Monthly Rental Income'!$G:$G,'Monthly Rental Income'!$K:$K,'Total Cash Flow'!$C858,'Monthly Rental Income'!$J:$J,'Total Cash Flow'!$B858))</f>
        <v/>
      </c>
      <c r="E858" s="73" t="str">
        <f>IF(B858="","",SUMIFS('Mortgage Calculation'!$F:$F,'Mortgage Calculation'!$J:$J,'Total Cash Flow'!$B858,'Mortgage Calculation'!$K:$K,'Total Cash Flow'!C858))</f>
        <v/>
      </c>
      <c r="F858" s="66" t="str">
        <f t="shared" si="13"/>
        <v/>
      </c>
    </row>
    <row r="859" spans="2:6" ht="14.25" x14ac:dyDescent="0.2">
      <c r="B859" s="70" t="str">
        <f>IF('Mortgage Calculation'!A899="","",MONTH('Mortgage Calculation'!C899))</f>
        <v/>
      </c>
      <c r="C859" s="71" t="str">
        <f>IF(B859="","",YEAR('Mortgage Calculation'!C899))</f>
        <v/>
      </c>
      <c r="D859" s="72" t="str">
        <f>IF(B859="","",SUMIFS('Monthly Rental Income'!$G:$G,'Monthly Rental Income'!$K:$K,'Total Cash Flow'!$C859,'Monthly Rental Income'!$J:$J,'Total Cash Flow'!$B859))</f>
        <v/>
      </c>
      <c r="E859" s="73" t="str">
        <f>IF(B859="","",SUMIFS('Mortgage Calculation'!$F:$F,'Mortgage Calculation'!$J:$J,'Total Cash Flow'!$B859,'Mortgage Calculation'!$K:$K,'Total Cash Flow'!C859))</f>
        <v/>
      </c>
      <c r="F859" s="66" t="str">
        <f t="shared" si="13"/>
        <v/>
      </c>
    </row>
    <row r="860" spans="2:6" ht="14.25" x14ac:dyDescent="0.2">
      <c r="B860" s="70" t="str">
        <f>IF('Mortgage Calculation'!A900="","",MONTH('Mortgage Calculation'!C900))</f>
        <v/>
      </c>
      <c r="C860" s="71" t="str">
        <f>IF(B860="","",YEAR('Mortgage Calculation'!C900))</f>
        <v/>
      </c>
      <c r="D860" s="72" t="str">
        <f>IF(B860="","",SUMIFS('Monthly Rental Income'!$G:$G,'Monthly Rental Income'!$K:$K,'Total Cash Flow'!$C860,'Monthly Rental Income'!$J:$J,'Total Cash Flow'!$B860))</f>
        <v/>
      </c>
      <c r="E860" s="73" t="str">
        <f>IF(B860="","",SUMIFS('Mortgage Calculation'!$F:$F,'Mortgage Calculation'!$J:$J,'Total Cash Flow'!$B860,'Mortgage Calculation'!$K:$K,'Total Cash Flow'!C860))</f>
        <v/>
      </c>
      <c r="F860" s="66" t="str">
        <f t="shared" si="13"/>
        <v/>
      </c>
    </row>
    <row r="861" spans="2:6" ht="14.25" x14ac:dyDescent="0.2">
      <c r="B861" s="70" t="str">
        <f>IF('Mortgage Calculation'!A901="","",MONTH('Mortgage Calculation'!C901))</f>
        <v/>
      </c>
      <c r="C861" s="71" t="str">
        <f>IF(B861="","",YEAR('Mortgage Calculation'!C901))</f>
        <v/>
      </c>
      <c r="D861" s="72" t="str">
        <f>IF(B861="","",SUMIFS('Monthly Rental Income'!$G:$G,'Monthly Rental Income'!$K:$K,'Total Cash Flow'!$C861,'Monthly Rental Income'!$J:$J,'Total Cash Flow'!$B861))</f>
        <v/>
      </c>
      <c r="E861" s="73" t="str">
        <f>IF(B861="","",SUMIFS('Mortgage Calculation'!$F:$F,'Mortgage Calculation'!$J:$J,'Total Cash Flow'!$B861,'Mortgage Calculation'!$K:$K,'Total Cash Flow'!C861))</f>
        <v/>
      </c>
      <c r="F861" s="66" t="str">
        <f t="shared" si="13"/>
        <v/>
      </c>
    </row>
    <row r="862" spans="2:6" ht="14.25" x14ac:dyDescent="0.2">
      <c r="B862" s="70" t="str">
        <f>IF('Mortgage Calculation'!A902="","",MONTH('Mortgage Calculation'!C902))</f>
        <v/>
      </c>
      <c r="C862" s="71" t="str">
        <f>IF(B862="","",YEAR('Mortgage Calculation'!C902))</f>
        <v/>
      </c>
      <c r="D862" s="72" t="str">
        <f>IF(B862="","",SUMIFS('Monthly Rental Income'!$G:$G,'Monthly Rental Income'!$K:$K,'Total Cash Flow'!$C862,'Monthly Rental Income'!$J:$J,'Total Cash Flow'!$B862))</f>
        <v/>
      </c>
      <c r="E862" s="73" t="str">
        <f>IF(B862="","",SUMIFS('Mortgage Calculation'!$F:$F,'Mortgage Calculation'!$J:$J,'Total Cash Flow'!$B862,'Mortgage Calculation'!$K:$K,'Total Cash Flow'!C862))</f>
        <v/>
      </c>
      <c r="F862" s="66" t="str">
        <f t="shared" si="13"/>
        <v/>
      </c>
    </row>
    <row r="863" spans="2:6" ht="14.25" x14ac:dyDescent="0.2">
      <c r="B863" s="70" t="str">
        <f>IF('Mortgage Calculation'!A903="","",MONTH('Mortgage Calculation'!C903))</f>
        <v/>
      </c>
      <c r="C863" s="71" t="str">
        <f>IF(B863="","",YEAR('Mortgage Calculation'!C903))</f>
        <v/>
      </c>
      <c r="D863" s="72" t="str">
        <f>IF(B863="","",SUMIFS('Monthly Rental Income'!$G:$G,'Monthly Rental Income'!$K:$K,'Total Cash Flow'!$C863,'Monthly Rental Income'!$J:$J,'Total Cash Flow'!$B863))</f>
        <v/>
      </c>
      <c r="E863" s="73" t="str">
        <f>IF(B863="","",SUMIFS('Mortgage Calculation'!$F:$F,'Mortgage Calculation'!$J:$J,'Total Cash Flow'!$B863,'Mortgage Calculation'!$K:$K,'Total Cash Flow'!C863))</f>
        <v/>
      </c>
      <c r="F863" s="66" t="str">
        <f t="shared" si="13"/>
        <v/>
      </c>
    </row>
    <row r="864" spans="2:6" ht="14.25" x14ac:dyDescent="0.2">
      <c r="B864" s="70" t="str">
        <f>IF('Mortgage Calculation'!A904="","",MONTH('Mortgage Calculation'!C904))</f>
        <v/>
      </c>
      <c r="C864" s="71" t="str">
        <f>IF(B864="","",YEAR('Mortgage Calculation'!C904))</f>
        <v/>
      </c>
      <c r="D864" s="72" t="str">
        <f>IF(B864="","",SUMIFS('Monthly Rental Income'!$G:$G,'Monthly Rental Income'!$K:$K,'Total Cash Flow'!$C864,'Monthly Rental Income'!$J:$J,'Total Cash Flow'!$B864))</f>
        <v/>
      </c>
      <c r="E864" s="73" t="str">
        <f>IF(B864="","",SUMIFS('Mortgage Calculation'!$F:$F,'Mortgage Calculation'!$J:$J,'Total Cash Flow'!$B864,'Mortgage Calculation'!$K:$K,'Total Cash Flow'!C864))</f>
        <v/>
      </c>
      <c r="F864" s="66" t="str">
        <f t="shared" si="13"/>
        <v/>
      </c>
    </row>
    <row r="865" spans="2:6" ht="14.25" x14ac:dyDescent="0.2">
      <c r="B865" s="70" t="str">
        <f>IF('Mortgage Calculation'!A905="","",MONTH('Mortgage Calculation'!C905))</f>
        <v/>
      </c>
      <c r="C865" s="71" t="str">
        <f>IF(B865="","",YEAR('Mortgage Calculation'!C905))</f>
        <v/>
      </c>
      <c r="D865" s="72" t="str">
        <f>IF(B865="","",SUMIFS('Monthly Rental Income'!$G:$G,'Monthly Rental Income'!$K:$K,'Total Cash Flow'!$C865,'Monthly Rental Income'!$J:$J,'Total Cash Flow'!$B865))</f>
        <v/>
      </c>
      <c r="E865" s="73" t="str">
        <f>IF(B865="","",SUMIFS('Mortgage Calculation'!$F:$F,'Mortgage Calculation'!$J:$J,'Total Cash Flow'!$B865,'Mortgage Calculation'!$K:$K,'Total Cash Flow'!C865))</f>
        <v/>
      </c>
      <c r="F865" s="66" t="str">
        <f t="shared" si="13"/>
        <v/>
      </c>
    </row>
    <row r="866" spans="2:6" ht="14.25" x14ac:dyDescent="0.2">
      <c r="B866" s="70" t="str">
        <f>IF('Mortgage Calculation'!A906="","",MONTH('Mortgage Calculation'!C906))</f>
        <v/>
      </c>
      <c r="C866" s="71" t="str">
        <f>IF(B866="","",YEAR('Mortgage Calculation'!C906))</f>
        <v/>
      </c>
      <c r="D866" s="72" t="str">
        <f>IF(B866="","",SUMIFS('Monthly Rental Income'!$G:$G,'Monthly Rental Income'!$K:$K,'Total Cash Flow'!$C866,'Monthly Rental Income'!$J:$J,'Total Cash Flow'!$B866))</f>
        <v/>
      </c>
      <c r="E866" s="73" t="str">
        <f>IF(B866="","",SUMIFS('Mortgage Calculation'!$F:$F,'Mortgage Calculation'!$J:$J,'Total Cash Flow'!$B866,'Mortgage Calculation'!$K:$K,'Total Cash Flow'!C866))</f>
        <v/>
      </c>
      <c r="F866" s="66" t="str">
        <f t="shared" si="13"/>
        <v/>
      </c>
    </row>
    <row r="867" spans="2:6" ht="14.25" x14ac:dyDescent="0.2">
      <c r="B867" s="70" t="str">
        <f>IF('Mortgage Calculation'!A907="","",MONTH('Mortgage Calculation'!C907))</f>
        <v/>
      </c>
      <c r="C867" s="71" t="str">
        <f>IF(B867="","",YEAR('Mortgage Calculation'!C907))</f>
        <v/>
      </c>
      <c r="D867" s="72" t="str">
        <f>IF(B867="","",SUMIFS('Monthly Rental Income'!$G:$G,'Monthly Rental Income'!$K:$K,'Total Cash Flow'!$C867,'Monthly Rental Income'!$J:$J,'Total Cash Flow'!$B867))</f>
        <v/>
      </c>
      <c r="E867" s="73" t="str">
        <f>IF(B867="","",SUMIFS('Mortgage Calculation'!$F:$F,'Mortgage Calculation'!$J:$J,'Total Cash Flow'!$B867,'Mortgage Calculation'!$K:$K,'Total Cash Flow'!C867))</f>
        <v/>
      </c>
      <c r="F867" s="66" t="str">
        <f t="shared" si="13"/>
        <v/>
      </c>
    </row>
    <row r="868" spans="2:6" ht="14.25" x14ac:dyDescent="0.2">
      <c r="B868" s="70" t="str">
        <f>IF('Mortgage Calculation'!A908="","",MONTH('Mortgage Calculation'!C908))</f>
        <v/>
      </c>
      <c r="C868" s="71" t="str">
        <f>IF(B868="","",YEAR('Mortgage Calculation'!C908))</f>
        <v/>
      </c>
      <c r="D868" s="72" t="str">
        <f>IF(B868="","",SUMIFS('Monthly Rental Income'!$G:$G,'Monthly Rental Income'!$K:$K,'Total Cash Flow'!$C868,'Monthly Rental Income'!$J:$J,'Total Cash Flow'!$B868))</f>
        <v/>
      </c>
      <c r="E868" s="73" t="str">
        <f>IF(B868="","",SUMIFS('Mortgage Calculation'!$F:$F,'Mortgage Calculation'!$J:$J,'Total Cash Flow'!$B868,'Mortgage Calculation'!$K:$K,'Total Cash Flow'!C868))</f>
        <v/>
      </c>
      <c r="F868" s="66" t="str">
        <f t="shared" si="13"/>
        <v/>
      </c>
    </row>
    <row r="869" spans="2:6" ht="14.25" x14ac:dyDescent="0.2">
      <c r="B869" s="70" t="str">
        <f>IF('Mortgage Calculation'!A909="","",MONTH('Mortgage Calculation'!C909))</f>
        <v/>
      </c>
      <c r="C869" s="71" t="str">
        <f>IF(B869="","",YEAR('Mortgage Calculation'!C909))</f>
        <v/>
      </c>
      <c r="D869" s="72" t="str">
        <f>IF(B869="","",SUMIFS('Monthly Rental Income'!$G:$G,'Monthly Rental Income'!$K:$K,'Total Cash Flow'!$C869,'Monthly Rental Income'!$J:$J,'Total Cash Flow'!$B869))</f>
        <v/>
      </c>
      <c r="E869" s="73" t="str">
        <f>IF(B869="","",SUMIFS('Mortgage Calculation'!$F:$F,'Mortgage Calculation'!$J:$J,'Total Cash Flow'!$B869,'Mortgage Calculation'!$K:$K,'Total Cash Flow'!C869))</f>
        <v/>
      </c>
      <c r="F869" s="66" t="str">
        <f t="shared" si="13"/>
        <v/>
      </c>
    </row>
    <row r="870" spans="2:6" ht="14.25" x14ac:dyDescent="0.2">
      <c r="B870" s="70" t="str">
        <f>IF('Mortgage Calculation'!A910="","",MONTH('Mortgage Calculation'!C910))</f>
        <v/>
      </c>
      <c r="C870" s="71" t="str">
        <f>IF(B870="","",YEAR('Mortgage Calculation'!C910))</f>
        <v/>
      </c>
      <c r="D870" s="72" t="str">
        <f>IF(B870="","",SUMIFS('Monthly Rental Income'!$G:$G,'Monthly Rental Income'!$K:$K,'Total Cash Flow'!$C870,'Monthly Rental Income'!$J:$J,'Total Cash Flow'!$B870))</f>
        <v/>
      </c>
      <c r="E870" s="73" t="str">
        <f>IF(B870="","",SUMIFS('Mortgage Calculation'!$F:$F,'Mortgage Calculation'!$J:$J,'Total Cash Flow'!$B870,'Mortgage Calculation'!$K:$K,'Total Cash Flow'!C870))</f>
        <v/>
      </c>
      <c r="F870" s="66" t="str">
        <f t="shared" si="13"/>
        <v/>
      </c>
    </row>
    <row r="871" spans="2:6" ht="14.25" x14ac:dyDescent="0.2">
      <c r="B871" s="70" t="str">
        <f>IF('Mortgage Calculation'!A911="","",MONTH('Mortgage Calculation'!C911))</f>
        <v/>
      </c>
      <c r="C871" s="71" t="str">
        <f>IF(B871="","",YEAR('Mortgage Calculation'!C911))</f>
        <v/>
      </c>
      <c r="D871" s="72" t="str">
        <f>IF(B871="","",SUMIFS('Monthly Rental Income'!$G:$G,'Monthly Rental Income'!$K:$K,'Total Cash Flow'!$C871,'Monthly Rental Income'!$J:$J,'Total Cash Flow'!$B871))</f>
        <v/>
      </c>
      <c r="E871" s="73" t="str">
        <f>IF(B871="","",SUMIFS('Mortgage Calculation'!$F:$F,'Mortgage Calculation'!$J:$J,'Total Cash Flow'!$B871,'Mortgage Calculation'!$K:$K,'Total Cash Flow'!C871))</f>
        <v/>
      </c>
      <c r="F871" s="66" t="str">
        <f t="shared" si="13"/>
        <v/>
      </c>
    </row>
    <row r="872" spans="2:6" ht="14.25" x14ac:dyDescent="0.2">
      <c r="B872" s="70" t="str">
        <f>IF('Mortgage Calculation'!A912="","",MONTH('Mortgage Calculation'!C912))</f>
        <v/>
      </c>
      <c r="C872" s="71" t="str">
        <f>IF(B872="","",YEAR('Mortgage Calculation'!C912))</f>
        <v/>
      </c>
      <c r="D872" s="72" t="str">
        <f>IF(B872="","",SUMIFS('Monthly Rental Income'!$G:$G,'Monthly Rental Income'!$K:$K,'Total Cash Flow'!$C872,'Monthly Rental Income'!$J:$J,'Total Cash Flow'!$B872))</f>
        <v/>
      </c>
      <c r="E872" s="73" t="str">
        <f>IF(B872="","",SUMIFS('Mortgage Calculation'!$F:$F,'Mortgage Calculation'!$J:$J,'Total Cash Flow'!$B872,'Mortgage Calculation'!$K:$K,'Total Cash Flow'!C872))</f>
        <v/>
      </c>
      <c r="F872" s="66" t="str">
        <f t="shared" si="13"/>
        <v/>
      </c>
    </row>
    <row r="873" spans="2:6" ht="14.25" x14ac:dyDescent="0.2">
      <c r="B873" s="70" t="str">
        <f>IF('Mortgage Calculation'!A913="","",MONTH('Mortgage Calculation'!C913))</f>
        <v/>
      </c>
      <c r="C873" s="71" t="str">
        <f>IF(B873="","",YEAR('Mortgage Calculation'!C913))</f>
        <v/>
      </c>
      <c r="D873" s="72" t="str">
        <f>IF(B873="","",SUMIFS('Monthly Rental Income'!$G:$G,'Monthly Rental Income'!$K:$K,'Total Cash Flow'!$C873,'Monthly Rental Income'!$J:$J,'Total Cash Flow'!$B873))</f>
        <v/>
      </c>
      <c r="E873" s="73" t="str">
        <f>IF(B873="","",SUMIFS('Mortgage Calculation'!$F:$F,'Mortgage Calculation'!$J:$J,'Total Cash Flow'!$B873,'Mortgage Calculation'!$K:$K,'Total Cash Flow'!C873))</f>
        <v/>
      </c>
      <c r="F873" s="66" t="str">
        <f t="shared" si="13"/>
        <v/>
      </c>
    </row>
    <row r="874" spans="2:6" ht="14.25" x14ac:dyDescent="0.2">
      <c r="B874" s="70" t="str">
        <f>IF('Mortgage Calculation'!A914="","",MONTH('Mortgage Calculation'!C914))</f>
        <v/>
      </c>
      <c r="C874" s="71" t="str">
        <f>IF(B874="","",YEAR('Mortgage Calculation'!C914))</f>
        <v/>
      </c>
      <c r="D874" s="72" t="str">
        <f>IF(B874="","",SUMIFS('Monthly Rental Income'!$G:$G,'Monthly Rental Income'!$K:$K,'Total Cash Flow'!$C874,'Monthly Rental Income'!$J:$J,'Total Cash Flow'!$B874))</f>
        <v/>
      </c>
      <c r="E874" s="73" t="str">
        <f>IF(B874="","",SUMIFS('Mortgage Calculation'!$F:$F,'Mortgage Calculation'!$J:$J,'Total Cash Flow'!$B874,'Mortgage Calculation'!$K:$K,'Total Cash Flow'!C874))</f>
        <v/>
      </c>
      <c r="F874" s="66" t="str">
        <f t="shared" si="13"/>
        <v/>
      </c>
    </row>
    <row r="875" spans="2:6" ht="14.25" x14ac:dyDescent="0.2">
      <c r="B875" s="70" t="str">
        <f>IF('Mortgage Calculation'!A915="","",MONTH('Mortgage Calculation'!C915))</f>
        <v/>
      </c>
      <c r="C875" s="71" t="str">
        <f>IF(B875="","",YEAR('Mortgage Calculation'!C915))</f>
        <v/>
      </c>
      <c r="D875" s="72" t="str">
        <f>IF(B875="","",SUMIFS('Monthly Rental Income'!$G:$G,'Monthly Rental Income'!$K:$K,'Total Cash Flow'!$C875,'Monthly Rental Income'!$J:$J,'Total Cash Flow'!$B875))</f>
        <v/>
      </c>
      <c r="E875" s="73" t="str">
        <f>IF(B875="","",SUMIFS('Mortgage Calculation'!$F:$F,'Mortgage Calculation'!$J:$J,'Total Cash Flow'!$B875,'Mortgage Calculation'!$K:$K,'Total Cash Flow'!C875))</f>
        <v/>
      </c>
      <c r="F875" s="66" t="str">
        <f t="shared" si="13"/>
        <v/>
      </c>
    </row>
    <row r="876" spans="2:6" ht="14.25" x14ac:dyDescent="0.2">
      <c r="B876" s="70" t="str">
        <f>IF('Mortgage Calculation'!A916="","",MONTH('Mortgage Calculation'!C916))</f>
        <v/>
      </c>
      <c r="C876" s="71" t="str">
        <f>IF(B876="","",YEAR('Mortgage Calculation'!C916))</f>
        <v/>
      </c>
      <c r="D876" s="72" t="str">
        <f>IF(B876="","",SUMIFS('Monthly Rental Income'!$G:$G,'Monthly Rental Income'!$K:$K,'Total Cash Flow'!$C876,'Monthly Rental Income'!$J:$J,'Total Cash Flow'!$B876))</f>
        <v/>
      </c>
      <c r="E876" s="73" t="str">
        <f>IF(B876="","",SUMIFS('Mortgage Calculation'!$F:$F,'Mortgage Calculation'!$J:$J,'Total Cash Flow'!$B876,'Mortgage Calculation'!$K:$K,'Total Cash Flow'!C876))</f>
        <v/>
      </c>
      <c r="F876" s="66" t="str">
        <f t="shared" si="13"/>
        <v/>
      </c>
    </row>
    <row r="877" spans="2:6" ht="14.25" x14ac:dyDescent="0.2">
      <c r="B877" s="70" t="str">
        <f>IF('Mortgage Calculation'!A917="","",MONTH('Mortgage Calculation'!C917))</f>
        <v/>
      </c>
      <c r="C877" s="71" t="str">
        <f>IF(B877="","",YEAR('Mortgage Calculation'!C917))</f>
        <v/>
      </c>
      <c r="D877" s="72" t="str">
        <f>IF(B877="","",SUMIFS('Monthly Rental Income'!$G:$G,'Monthly Rental Income'!$K:$K,'Total Cash Flow'!$C877,'Monthly Rental Income'!$J:$J,'Total Cash Flow'!$B877))</f>
        <v/>
      </c>
      <c r="E877" s="73" t="str">
        <f>IF(B877="","",SUMIFS('Mortgage Calculation'!$F:$F,'Mortgage Calculation'!$J:$J,'Total Cash Flow'!$B877,'Mortgage Calculation'!$K:$K,'Total Cash Flow'!C877))</f>
        <v/>
      </c>
      <c r="F877" s="66" t="str">
        <f t="shared" si="13"/>
        <v/>
      </c>
    </row>
    <row r="878" spans="2:6" ht="14.25" x14ac:dyDescent="0.2">
      <c r="B878" s="70" t="str">
        <f>IF('Mortgage Calculation'!A918="","",MONTH('Mortgage Calculation'!C918))</f>
        <v/>
      </c>
      <c r="C878" s="71" t="str">
        <f>IF(B878="","",YEAR('Mortgage Calculation'!C918))</f>
        <v/>
      </c>
      <c r="D878" s="72" t="str">
        <f>IF(B878="","",SUMIFS('Monthly Rental Income'!$G:$G,'Monthly Rental Income'!$K:$K,'Total Cash Flow'!$C878,'Monthly Rental Income'!$J:$J,'Total Cash Flow'!$B878))</f>
        <v/>
      </c>
      <c r="E878" s="73" t="str">
        <f>IF(B878="","",SUMIFS('Mortgage Calculation'!$F:$F,'Mortgage Calculation'!$J:$J,'Total Cash Flow'!$B878,'Mortgage Calculation'!$K:$K,'Total Cash Flow'!C878))</f>
        <v/>
      </c>
      <c r="F878" s="66" t="str">
        <f t="shared" si="13"/>
        <v/>
      </c>
    </row>
    <row r="879" spans="2:6" ht="14.25" x14ac:dyDescent="0.2">
      <c r="B879" s="70" t="str">
        <f>IF('Mortgage Calculation'!A919="","",MONTH('Mortgage Calculation'!C919))</f>
        <v/>
      </c>
      <c r="C879" s="71" t="str">
        <f>IF(B879="","",YEAR('Mortgage Calculation'!C919))</f>
        <v/>
      </c>
      <c r="D879" s="72" t="str">
        <f>IF(B879="","",SUMIFS('Monthly Rental Income'!$G:$G,'Monthly Rental Income'!$K:$K,'Total Cash Flow'!$C879,'Monthly Rental Income'!$J:$J,'Total Cash Flow'!$B879))</f>
        <v/>
      </c>
      <c r="E879" s="73" t="str">
        <f>IF(B879="","",SUMIFS('Mortgage Calculation'!$F:$F,'Mortgage Calculation'!$J:$J,'Total Cash Flow'!$B879,'Mortgage Calculation'!$K:$K,'Total Cash Flow'!C879))</f>
        <v/>
      </c>
      <c r="F879" s="66" t="str">
        <f t="shared" si="13"/>
        <v/>
      </c>
    </row>
    <row r="880" spans="2:6" ht="14.25" x14ac:dyDescent="0.2">
      <c r="B880" s="70" t="str">
        <f>IF('Mortgage Calculation'!A920="","",MONTH('Mortgage Calculation'!C920))</f>
        <v/>
      </c>
      <c r="C880" s="71" t="str">
        <f>IF(B880="","",YEAR('Mortgage Calculation'!C920))</f>
        <v/>
      </c>
      <c r="D880" s="72" t="str">
        <f>IF(B880="","",SUMIFS('Monthly Rental Income'!$G:$G,'Monthly Rental Income'!$K:$K,'Total Cash Flow'!$C880,'Monthly Rental Income'!$J:$J,'Total Cash Flow'!$B880))</f>
        <v/>
      </c>
      <c r="E880" s="73" t="str">
        <f>IF(B880="","",SUMIFS('Mortgage Calculation'!$F:$F,'Mortgage Calculation'!$J:$J,'Total Cash Flow'!$B880,'Mortgage Calculation'!$K:$K,'Total Cash Flow'!C880))</f>
        <v/>
      </c>
      <c r="F880" s="66" t="str">
        <f t="shared" si="13"/>
        <v/>
      </c>
    </row>
    <row r="881" spans="2:6" ht="14.25" x14ac:dyDescent="0.2">
      <c r="B881" s="70" t="str">
        <f>IF('Mortgage Calculation'!A921="","",MONTH('Mortgage Calculation'!C921))</f>
        <v/>
      </c>
      <c r="C881" s="71" t="str">
        <f>IF(B881="","",YEAR('Mortgage Calculation'!C921))</f>
        <v/>
      </c>
      <c r="D881" s="72" t="str">
        <f>IF(B881="","",SUMIFS('Monthly Rental Income'!$G:$G,'Monthly Rental Income'!$K:$K,'Total Cash Flow'!$C881,'Monthly Rental Income'!$J:$J,'Total Cash Flow'!$B881))</f>
        <v/>
      </c>
      <c r="E881" s="73" t="str">
        <f>IF(B881="","",SUMIFS('Mortgage Calculation'!$F:$F,'Mortgage Calculation'!$J:$J,'Total Cash Flow'!$B881,'Mortgage Calculation'!$K:$K,'Total Cash Flow'!C881))</f>
        <v/>
      </c>
      <c r="F881" s="66" t="str">
        <f t="shared" si="13"/>
        <v/>
      </c>
    </row>
    <row r="882" spans="2:6" ht="14.25" x14ac:dyDescent="0.2">
      <c r="B882" s="70" t="str">
        <f>IF('Mortgage Calculation'!A922="","",MONTH('Mortgage Calculation'!C922))</f>
        <v/>
      </c>
      <c r="C882" s="71" t="str">
        <f>IF(B882="","",YEAR('Mortgage Calculation'!C922))</f>
        <v/>
      </c>
      <c r="D882" s="72" t="str">
        <f>IF(B882="","",SUMIFS('Monthly Rental Income'!$G:$G,'Monthly Rental Income'!$K:$K,'Total Cash Flow'!$C882,'Monthly Rental Income'!$J:$J,'Total Cash Flow'!$B882))</f>
        <v/>
      </c>
      <c r="E882" s="73" t="str">
        <f>IF(B882="","",SUMIFS('Mortgage Calculation'!$F:$F,'Mortgage Calculation'!$J:$J,'Total Cash Flow'!$B882,'Mortgage Calculation'!$K:$K,'Total Cash Flow'!C882))</f>
        <v/>
      </c>
      <c r="F882" s="66" t="str">
        <f t="shared" si="13"/>
        <v/>
      </c>
    </row>
    <row r="883" spans="2:6" ht="14.25" x14ac:dyDescent="0.2">
      <c r="B883" s="70" t="str">
        <f>IF('Mortgage Calculation'!A923="","",MONTH('Mortgage Calculation'!C923))</f>
        <v/>
      </c>
      <c r="C883" s="71" t="str">
        <f>IF(B883="","",YEAR('Mortgage Calculation'!C923))</f>
        <v/>
      </c>
      <c r="D883" s="72" t="str">
        <f>IF(B883="","",SUMIFS('Monthly Rental Income'!$G:$G,'Monthly Rental Income'!$K:$K,'Total Cash Flow'!$C883,'Monthly Rental Income'!$J:$J,'Total Cash Flow'!$B883))</f>
        <v/>
      </c>
      <c r="E883" s="73" t="str">
        <f>IF(B883="","",SUMIFS('Mortgage Calculation'!$F:$F,'Mortgage Calculation'!$J:$J,'Total Cash Flow'!$B883,'Mortgage Calculation'!$K:$K,'Total Cash Flow'!C883))</f>
        <v/>
      </c>
      <c r="F883" s="66" t="str">
        <f t="shared" si="13"/>
        <v/>
      </c>
    </row>
    <row r="884" spans="2:6" ht="14.25" x14ac:dyDescent="0.2">
      <c r="B884" s="70" t="str">
        <f>IF('Mortgage Calculation'!A924="","",MONTH('Mortgage Calculation'!C924))</f>
        <v/>
      </c>
      <c r="C884" s="71" t="str">
        <f>IF(B884="","",YEAR('Mortgage Calculation'!C924))</f>
        <v/>
      </c>
      <c r="D884" s="72" t="str">
        <f>IF(B884="","",SUMIFS('Monthly Rental Income'!$G:$G,'Monthly Rental Income'!$K:$K,'Total Cash Flow'!$C884,'Monthly Rental Income'!$J:$J,'Total Cash Flow'!$B884))</f>
        <v/>
      </c>
      <c r="E884" s="73" t="str">
        <f>IF(B884="","",SUMIFS('Mortgage Calculation'!$F:$F,'Mortgage Calculation'!$J:$J,'Total Cash Flow'!$B884,'Mortgage Calculation'!$K:$K,'Total Cash Flow'!C884))</f>
        <v/>
      </c>
      <c r="F884" s="66" t="str">
        <f t="shared" si="13"/>
        <v/>
      </c>
    </row>
    <row r="885" spans="2:6" ht="14.25" x14ac:dyDescent="0.2">
      <c r="B885" s="70" t="str">
        <f>IF('Mortgage Calculation'!A925="","",MONTH('Mortgage Calculation'!C925))</f>
        <v/>
      </c>
      <c r="C885" s="71" t="str">
        <f>IF(B885="","",YEAR('Mortgage Calculation'!C925))</f>
        <v/>
      </c>
      <c r="D885" s="72" t="str">
        <f>IF(B885="","",SUMIFS('Monthly Rental Income'!$G:$G,'Monthly Rental Income'!$K:$K,'Total Cash Flow'!$C885,'Monthly Rental Income'!$J:$J,'Total Cash Flow'!$B885))</f>
        <v/>
      </c>
      <c r="E885" s="73" t="str">
        <f>IF(B885="","",SUMIFS('Mortgage Calculation'!$F:$F,'Mortgage Calculation'!$J:$J,'Total Cash Flow'!$B885,'Mortgage Calculation'!$K:$K,'Total Cash Flow'!C885))</f>
        <v/>
      </c>
      <c r="F885" s="66" t="str">
        <f t="shared" si="13"/>
        <v/>
      </c>
    </row>
    <row r="886" spans="2:6" ht="14.25" x14ac:dyDescent="0.2">
      <c r="B886" s="70" t="str">
        <f>IF('Mortgage Calculation'!A926="","",MONTH('Mortgage Calculation'!C926))</f>
        <v/>
      </c>
      <c r="C886" s="71" t="str">
        <f>IF(B886="","",YEAR('Mortgage Calculation'!C926))</f>
        <v/>
      </c>
      <c r="D886" s="72" t="str">
        <f>IF(B886="","",SUMIFS('Monthly Rental Income'!$G:$G,'Monthly Rental Income'!$K:$K,'Total Cash Flow'!$C886,'Monthly Rental Income'!$J:$J,'Total Cash Flow'!$B886))</f>
        <v/>
      </c>
      <c r="E886" s="73" t="str">
        <f>IF(B886="","",SUMIFS('Mortgage Calculation'!$F:$F,'Mortgage Calculation'!$J:$J,'Total Cash Flow'!$B886,'Mortgage Calculation'!$K:$K,'Total Cash Flow'!C886))</f>
        <v/>
      </c>
      <c r="F886" s="66" t="str">
        <f t="shared" si="13"/>
        <v/>
      </c>
    </row>
    <row r="887" spans="2:6" ht="14.25" x14ac:dyDescent="0.2">
      <c r="B887" s="70" t="str">
        <f>IF('Mortgage Calculation'!A927="","",MONTH('Mortgage Calculation'!C927))</f>
        <v/>
      </c>
      <c r="C887" s="71" t="str">
        <f>IF(B887="","",YEAR('Mortgage Calculation'!C927))</f>
        <v/>
      </c>
      <c r="D887" s="72" t="str">
        <f>IF(B887="","",SUMIFS('Monthly Rental Income'!$G:$G,'Monthly Rental Income'!$K:$K,'Total Cash Flow'!$C887,'Monthly Rental Income'!$J:$J,'Total Cash Flow'!$B887))</f>
        <v/>
      </c>
      <c r="E887" s="73" t="str">
        <f>IF(B887="","",SUMIFS('Mortgage Calculation'!$F:$F,'Mortgage Calculation'!$J:$J,'Total Cash Flow'!$B887,'Mortgage Calculation'!$K:$K,'Total Cash Flow'!C887))</f>
        <v/>
      </c>
      <c r="F887" s="66" t="str">
        <f t="shared" si="13"/>
        <v/>
      </c>
    </row>
    <row r="888" spans="2:6" ht="14.25" x14ac:dyDescent="0.2">
      <c r="B888" s="70" t="str">
        <f>IF('Mortgage Calculation'!A928="","",MONTH('Mortgage Calculation'!C928))</f>
        <v/>
      </c>
      <c r="C888" s="71" t="str">
        <f>IF(B888="","",YEAR('Mortgage Calculation'!C928))</f>
        <v/>
      </c>
      <c r="D888" s="72" t="str">
        <f>IF(B888="","",SUMIFS('Monthly Rental Income'!$G:$G,'Monthly Rental Income'!$K:$K,'Total Cash Flow'!$C888,'Monthly Rental Income'!$J:$J,'Total Cash Flow'!$B888))</f>
        <v/>
      </c>
      <c r="E888" s="73" t="str">
        <f>IF(B888="","",SUMIFS('Mortgage Calculation'!$F:$F,'Mortgage Calculation'!$J:$J,'Total Cash Flow'!$B888,'Mortgage Calculation'!$K:$K,'Total Cash Flow'!C888))</f>
        <v/>
      </c>
      <c r="F888" s="66" t="str">
        <f t="shared" si="13"/>
        <v/>
      </c>
    </row>
    <row r="889" spans="2:6" ht="14.25" x14ac:dyDescent="0.2">
      <c r="B889" s="70" t="str">
        <f>IF('Mortgage Calculation'!A929="","",MONTH('Mortgage Calculation'!C929))</f>
        <v/>
      </c>
      <c r="C889" s="71" t="str">
        <f>IF(B889="","",YEAR('Mortgage Calculation'!C929))</f>
        <v/>
      </c>
      <c r="D889" s="72" t="str">
        <f>IF(B889="","",SUMIFS('Monthly Rental Income'!$G:$G,'Monthly Rental Income'!$K:$K,'Total Cash Flow'!$C889,'Monthly Rental Income'!$J:$J,'Total Cash Flow'!$B889))</f>
        <v/>
      </c>
      <c r="E889" s="73" t="str">
        <f>IF(B889="","",SUMIFS('Mortgage Calculation'!$F:$F,'Mortgage Calculation'!$J:$J,'Total Cash Flow'!$B889,'Mortgage Calculation'!$K:$K,'Total Cash Flow'!C889))</f>
        <v/>
      </c>
      <c r="F889" s="66" t="str">
        <f t="shared" si="13"/>
        <v/>
      </c>
    </row>
    <row r="890" spans="2:6" ht="14.25" x14ac:dyDescent="0.2">
      <c r="B890" s="70" t="str">
        <f>IF('Mortgage Calculation'!A930="","",MONTH('Mortgage Calculation'!C930))</f>
        <v/>
      </c>
      <c r="C890" s="71" t="str">
        <f>IF(B890="","",YEAR('Mortgage Calculation'!C930))</f>
        <v/>
      </c>
      <c r="D890" s="72" t="str">
        <f>IF(B890="","",SUMIFS('Monthly Rental Income'!$G:$G,'Monthly Rental Income'!$K:$K,'Total Cash Flow'!$C890,'Monthly Rental Income'!$J:$J,'Total Cash Flow'!$B890))</f>
        <v/>
      </c>
      <c r="E890" s="73" t="str">
        <f>IF(B890="","",SUMIFS('Mortgage Calculation'!$F:$F,'Mortgage Calculation'!$J:$J,'Total Cash Flow'!$B890,'Mortgage Calculation'!$K:$K,'Total Cash Flow'!C890))</f>
        <v/>
      </c>
      <c r="F890" s="66" t="str">
        <f t="shared" si="13"/>
        <v/>
      </c>
    </row>
    <row r="891" spans="2:6" ht="14.25" x14ac:dyDescent="0.2">
      <c r="B891" s="70" t="str">
        <f>IF('Mortgage Calculation'!A931="","",MONTH('Mortgage Calculation'!C931))</f>
        <v/>
      </c>
      <c r="C891" s="71" t="str">
        <f>IF(B891="","",YEAR('Mortgage Calculation'!C931))</f>
        <v/>
      </c>
      <c r="D891" s="72" t="str">
        <f>IF(B891="","",SUMIFS('Monthly Rental Income'!$G:$G,'Monthly Rental Income'!$K:$K,'Total Cash Flow'!$C891,'Monthly Rental Income'!$J:$J,'Total Cash Flow'!$B891))</f>
        <v/>
      </c>
      <c r="E891" s="73" t="str">
        <f>IF(B891="","",SUMIFS('Mortgage Calculation'!$F:$F,'Mortgage Calculation'!$J:$J,'Total Cash Flow'!$B891,'Mortgage Calculation'!$K:$K,'Total Cash Flow'!C891))</f>
        <v/>
      </c>
      <c r="F891" s="66" t="str">
        <f t="shared" si="13"/>
        <v/>
      </c>
    </row>
    <row r="892" spans="2:6" ht="14.25" x14ac:dyDescent="0.2">
      <c r="B892" s="70" t="str">
        <f>IF('Mortgage Calculation'!A932="","",MONTH('Mortgage Calculation'!C932))</f>
        <v/>
      </c>
      <c r="C892" s="71" t="str">
        <f>IF(B892="","",YEAR('Mortgage Calculation'!C932))</f>
        <v/>
      </c>
      <c r="D892" s="72" t="str">
        <f>IF(B892="","",SUMIFS('Monthly Rental Income'!$G:$G,'Monthly Rental Income'!$K:$K,'Total Cash Flow'!$C892,'Monthly Rental Income'!$J:$J,'Total Cash Flow'!$B892))</f>
        <v/>
      </c>
      <c r="E892" s="73" t="str">
        <f>IF(B892="","",SUMIFS('Mortgage Calculation'!$F:$F,'Mortgage Calculation'!$J:$J,'Total Cash Flow'!$B892,'Mortgage Calculation'!$K:$K,'Total Cash Flow'!C892))</f>
        <v/>
      </c>
      <c r="F892" s="66" t="str">
        <f t="shared" si="13"/>
        <v/>
      </c>
    </row>
    <row r="893" spans="2:6" ht="14.25" x14ac:dyDescent="0.2">
      <c r="B893" s="70" t="str">
        <f>IF('Mortgage Calculation'!A933="","",MONTH('Mortgage Calculation'!C933))</f>
        <v/>
      </c>
      <c r="C893" s="71" t="str">
        <f>IF(B893="","",YEAR('Mortgage Calculation'!C933))</f>
        <v/>
      </c>
      <c r="D893" s="72" t="str">
        <f>IF(B893="","",SUMIFS('Monthly Rental Income'!$G:$G,'Monthly Rental Income'!$K:$K,'Total Cash Flow'!$C893,'Monthly Rental Income'!$J:$J,'Total Cash Flow'!$B893))</f>
        <v/>
      </c>
      <c r="E893" s="73" t="str">
        <f>IF(B893="","",SUMIFS('Mortgage Calculation'!$F:$F,'Mortgage Calculation'!$J:$J,'Total Cash Flow'!$B893,'Mortgage Calculation'!$K:$K,'Total Cash Flow'!C893))</f>
        <v/>
      </c>
      <c r="F893" s="66" t="str">
        <f t="shared" si="13"/>
        <v/>
      </c>
    </row>
    <row r="894" spans="2:6" ht="14.25" x14ac:dyDescent="0.2">
      <c r="B894" s="70" t="str">
        <f>IF('Mortgage Calculation'!A934="","",MONTH('Mortgage Calculation'!C934))</f>
        <v/>
      </c>
      <c r="C894" s="71" t="str">
        <f>IF(B894="","",YEAR('Mortgage Calculation'!C934))</f>
        <v/>
      </c>
      <c r="D894" s="72" t="str">
        <f>IF(B894="","",SUMIFS('Monthly Rental Income'!$G:$G,'Monthly Rental Income'!$K:$K,'Total Cash Flow'!$C894,'Monthly Rental Income'!$J:$J,'Total Cash Flow'!$B894))</f>
        <v/>
      </c>
      <c r="E894" s="73" t="str">
        <f>IF(B894="","",SUMIFS('Mortgage Calculation'!$F:$F,'Mortgage Calculation'!$J:$J,'Total Cash Flow'!$B894,'Mortgage Calculation'!$K:$K,'Total Cash Flow'!C894))</f>
        <v/>
      </c>
      <c r="F894" s="66" t="str">
        <f t="shared" si="13"/>
        <v/>
      </c>
    </row>
    <row r="895" spans="2:6" ht="14.25" x14ac:dyDescent="0.2">
      <c r="B895" s="70" t="str">
        <f>IF('Mortgage Calculation'!A935="","",MONTH('Mortgage Calculation'!C935))</f>
        <v/>
      </c>
      <c r="C895" s="71" t="str">
        <f>IF(B895="","",YEAR('Mortgage Calculation'!C935))</f>
        <v/>
      </c>
      <c r="D895" s="72" t="str">
        <f>IF(B895="","",SUMIFS('Monthly Rental Income'!$G:$G,'Monthly Rental Income'!$K:$K,'Total Cash Flow'!$C895,'Monthly Rental Income'!$J:$J,'Total Cash Flow'!$B895))</f>
        <v/>
      </c>
      <c r="E895" s="73" t="str">
        <f>IF(B895="","",SUMIFS('Mortgage Calculation'!$F:$F,'Mortgage Calculation'!$J:$J,'Total Cash Flow'!$B895,'Mortgage Calculation'!$K:$K,'Total Cash Flow'!C895))</f>
        <v/>
      </c>
      <c r="F895" s="66" t="str">
        <f t="shared" si="13"/>
        <v/>
      </c>
    </row>
    <row r="896" spans="2:6" ht="14.25" x14ac:dyDescent="0.2">
      <c r="B896" s="70" t="str">
        <f>IF('Mortgage Calculation'!A936="","",MONTH('Mortgage Calculation'!C936))</f>
        <v/>
      </c>
      <c r="C896" s="71" t="str">
        <f>IF(B896="","",YEAR('Mortgage Calculation'!C936))</f>
        <v/>
      </c>
      <c r="D896" s="72" t="str">
        <f>IF(B896="","",SUMIFS('Monthly Rental Income'!$G:$G,'Monthly Rental Income'!$K:$K,'Total Cash Flow'!$C896,'Monthly Rental Income'!$J:$J,'Total Cash Flow'!$B896))</f>
        <v/>
      </c>
      <c r="E896" s="73" t="str">
        <f>IF(B896="","",SUMIFS('Mortgage Calculation'!$F:$F,'Mortgage Calculation'!$J:$J,'Total Cash Flow'!$B896,'Mortgage Calculation'!$K:$K,'Total Cash Flow'!C896))</f>
        <v/>
      </c>
      <c r="F896" s="66" t="str">
        <f t="shared" si="13"/>
        <v/>
      </c>
    </row>
    <row r="897" spans="2:6" ht="14.25" x14ac:dyDescent="0.2">
      <c r="B897" s="70" t="str">
        <f>IF('Mortgage Calculation'!A937="","",MONTH('Mortgage Calculation'!C937))</f>
        <v/>
      </c>
      <c r="C897" s="71" t="str">
        <f>IF(B897="","",YEAR('Mortgage Calculation'!C937))</f>
        <v/>
      </c>
      <c r="D897" s="72" t="str">
        <f>IF(B897="","",SUMIFS('Monthly Rental Income'!$G:$G,'Monthly Rental Income'!$K:$K,'Total Cash Flow'!$C897,'Monthly Rental Income'!$J:$J,'Total Cash Flow'!$B897))</f>
        <v/>
      </c>
      <c r="E897" s="73" t="str">
        <f>IF(B897="","",SUMIFS('Mortgage Calculation'!$F:$F,'Mortgage Calculation'!$J:$J,'Total Cash Flow'!$B897,'Mortgage Calculation'!$K:$K,'Total Cash Flow'!C897))</f>
        <v/>
      </c>
      <c r="F897" s="66" t="str">
        <f t="shared" si="13"/>
        <v/>
      </c>
    </row>
    <row r="898" spans="2:6" ht="14.25" x14ac:dyDescent="0.2">
      <c r="B898" s="70" t="str">
        <f>IF('Mortgage Calculation'!A938="","",MONTH('Mortgage Calculation'!C938))</f>
        <v/>
      </c>
      <c r="C898" s="71" t="str">
        <f>IF(B898="","",YEAR('Mortgage Calculation'!C938))</f>
        <v/>
      </c>
      <c r="D898" s="72" t="str">
        <f>IF(B898="","",SUMIFS('Monthly Rental Income'!$G:$G,'Monthly Rental Income'!$K:$K,'Total Cash Flow'!$C898,'Monthly Rental Income'!$J:$J,'Total Cash Flow'!$B898))</f>
        <v/>
      </c>
      <c r="E898" s="73" t="str">
        <f>IF(B898="","",SUMIFS('Mortgage Calculation'!$F:$F,'Mortgage Calculation'!$J:$J,'Total Cash Flow'!$B898,'Mortgage Calculation'!$K:$K,'Total Cash Flow'!C898))</f>
        <v/>
      </c>
      <c r="F898" s="66" t="str">
        <f t="shared" si="13"/>
        <v/>
      </c>
    </row>
    <row r="899" spans="2:6" ht="14.25" x14ac:dyDescent="0.2">
      <c r="B899" s="70" t="str">
        <f>IF('Mortgage Calculation'!A939="","",MONTH('Mortgage Calculation'!C939))</f>
        <v/>
      </c>
      <c r="C899" s="71" t="str">
        <f>IF(B899="","",YEAR('Mortgage Calculation'!C939))</f>
        <v/>
      </c>
      <c r="D899" s="72" t="str">
        <f>IF(B899="","",SUMIFS('Monthly Rental Income'!$G:$G,'Monthly Rental Income'!$K:$K,'Total Cash Flow'!$C899,'Monthly Rental Income'!$J:$J,'Total Cash Flow'!$B899))</f>
        <v/>
      </c>
      <c r="E899" s="73" t="str">
        <f>IF(B899="","",SUMIFS('Mortgage Calculation'!$F:$F,'Mortgage Calculation'!$J:$J,'Total Cash Flow'!$B899,'Mortgage Calculation'!$K:$K,'Total Cash Flow'!C899))</f>
        <v/>
      </c>
      <c r="F899" s="66" t="str">
        <f t="shared" si="13"/>
        <v/>
      </c>
    </row>
    <row r="900" spans="2:6" ht="14.25" x14ac:dyDescent="0.2">
      <c r="B900" s="70" t="str">
        <f>IF('Mortgage Calculation'!A940="","",MONTH('Mortgage Calculation'!C940))</f>
        <v/>
      </c>
      <c r="C900" s="71" t="str">
        <f>IF(B900="","",YEAR('Mortgage Calculation'!C940))</f>
        <v/>
      </c>
      <c r="D900" s="72" t="str">
        <f>IF(B900="","",SUMIFS('Monthly Rental Income'!$G:$G,'Monthly Rental Income'!$K:$K,'Total Cash Flow'!$C900,'Monthly Rental Income'!$J:$J,'Total Cash Flow'!$B900))</f>
        <v/>
      </c>
      <c r="E900" s="73" t="str">
        <f>IF(B900="","",SUMIFS('Mortgage Calculation'!$F:$F,'Mortgage Calculation'!$J:$J,'Total Cash Flow'!$B900,'Mortgage Calculation'!$K:$K,'Total Cash Flow'!C900))</f>
        <v/>
      </c>
      <c r="F900" s="66" t="str">
        <f t="shared" si="13"/>
        <v/>
      </c>
    </row>
    <row r="901" spans="2:6" ht="14.25" x14ac:dyDescent="0.2">
      <c r="B901" s="70" t="str">
        <f>IF('Mortgage Calculation'!A941="","",MONTH('Mortgage Calculation'!C941))</f>
        <v/>
      </c>
      <c r="C901" s="71" t="str">
        <f>IF(B901="","",YEAR('Mortgage Calculation'!C941))</f>
        <v/>
      </c>
      <c r="D901" s="72" t="str">
        <f>IF(B901="","",SUMIFS('Monthly Rental Income'!$G:$G,'Monthly Rental Income'!$K:$K,'Total Cash Flow'!$C901,'Monthly Rental Income'!$J:$J,'Total Cash Flow'!$B901))</f>
        <v/>
      </c>
      <c r="E901" s="73" t="str">
        <f>IF(B901="","",SUMIFS('Mortgage Calculation'!$F:$F,'Mortgage Calculation'!$J:$J,'Total Cash Flow'!$B901,'Mortgage Calculation'!$K:$K,'Total Cash Flow'!C901))</f>
        <v/>
      </c>
      <c r="F901" s="66" t="str">
        <f t="shared" ref="F901:F964" si="14">IF(B901="","",SUM(D901:E901))</f>
        <v/>
      </c>
    </row>
    <row r="902" spans="2:6" ht="14.25" x14ac:dyDescent="0.2">
      <c r="B902" s="70" t="str">
        <f>IF('Mortgage Calculation'!A942="","",MONTH('Mortgage Calculation'!C942))</f>
        <v/>
      </c>
      <c r="C902" s="71" t="str">
        <f>IF(B902="","",YEAR('Mortgage Calculation'!C942))</f>
        <v/>
      </c>
      <c r="D902" s="72" t="str">
        <f>IF(B902="","",SUMIFS('Monthly Rental Income'!$G:$G,'Monthly Rental Income'!$K:$K,'Total Cash Flow'!$C902,'Monthly Rental Income'!$J:$J,'Total Cash Flow'!$B902))</f>
        <v/>
      </c>
      <c r="E902" s="73" t="str">
        <f>IF(B902="","",SUMIFS('Mortgage Calculation'!$F:$F,'Mortgage Calculation'!$J:$J,'Total Cash Flow'!$B902,'Mortgage Calculation'!$K:$K,'Total Cash Flow'!C902))</f>
        <v/>
      </c>
      <c r="F902" s="66" t="str">
        <f t="shared" si="14"/>
        <v/>
      </c>
    </row>
    <row r="903" spans="2:6" ht="14.25" x14ac:dyDescent="0.2">
      <c r="B903" s="70" t="str">
        <f>IF('Mortgage Calculation'!A943="","",MONTH('Mortgage Calculation'!C943))</f>
        <v/>
      </c>
      <c r="C903" s="71" t="str">
        <f>IF(B903="","",YEAR('Mortgage Calculation'!C943))</f>
        <v/>
      </c>
      <c r="D903" s="72" t="str">
        <f>IF(B903="","",SUMIFS('Monthly Rental Income'!$G:$G,'Monthly Rental Income'!$K:$K,'Total Cash Flow'!$C903,'Monthly Rental Income'!$J:$J,'Total Cash Flow'!$B903))</f>
        <v/>
      </c>
      <c r="E903" s="73" t="str">
        <f>IF(B903="","",SUMIFS('Mortgage Calculation'!$F:$F,'Mortgage Calculation'!$J:$J,'Total Cash Flow'!$B903,'Mortgage Calculation'!$K:$K,'Total Cash Flow'!C903))</f>
        <v/>
      </c>
      <c r="F903" s="66" t="str">
        <f t="shared" si="14"/>
        <v/>
      </c>
    </row>
    <row r="904" spans="2:6" ht="14.25" x14ac:dyDescent="0.2">
      <c r="B904" s="70" t="str">
        <f>IF('Mortgage Calculation'!A944="","",MONTH('Mortgage Calculation'!C944))</f>
        <v/>
      </c>
      <c r="C904" s="71" t="str">
        <f>IF(B904="","",YEAR('Mortgage Calculation'!C944))</f>
        <v/>
      </c>
      <c r="D904" s="72" t="str">
        <f>IF(B904="","",SUMIFS('Monthly Rental Income'!$G:$G,'Monthly Rental Income'!$K:$K,'Total Cash Flow'!$C904,'Monthly Rental Income'!$J:$J,'Total Cash Flow'!$B904))</f>
        <v/>
      </c>
      <c r="E904" s="73" t="str">
        <f>IF(B904="","",SUMIFS('Mortgage Calculation'!$F:$F,'Mortgage Calculation'!$J:$J,'Total Cash Flow'!$B904,'Mortgage Calculation'!$K:$K,'Total Cash Flow'!C904))</f>
        <v/>
      </c>
      <c r="F904" s="66" t="str">
        <f t="shared" si="14"/>
        <v/>
      </c>
    </row>
    <row r="905" spans="2:6" ht="14.25" x14ac:dyDescent="0.2">
      <c r="B905" s="70" t="str">
        <f>IF('Mortgage Calculation'!A945="","",MONTH('Mortgage Calculation'!C945))</f>
        <v/>
      </c>
      <c r="C905" s="71" t="str">
        <f>IF(B905="","",YEAR('Mortgage Calculation'!C945))</f>
        <v/>
      </c>
      <c r="D905" s="72" t="str">
        <f>IF(B905="","",SUMIFS('Monthly Rental Income'!$G:$G,'Monthly Rental Income'!$K:$K,'Total Cash Flow'!$C905,'Monthly Rental Income'!$J:$J,'Total Cash Flow'!$B905))</f>
        <v/>
      </c>
      <c r="E905" s="73" t="str">
        <f>IF(B905="","",SUMIFS('Mortgage Calculation'!$F:$F,'Mortgage Calculation'!$J:$J,'Total Cash Flow'!$B905,'Mortgage Calculation'!$K:$K,'Total Cash Flow'!C905))</f>
        <v/>
      </c>
      <c r="F905" s="66" t="str">
        <f t="shared" si="14"/>
        <v/>
      </c>
    </row>
    <row r="906" spans="2:6" ht="14.25" x14ac:dyDescent="0.2">
      <c r="B906" s="70" t="str">
        <f>IF('Mortgage Calculation'!A946="","",MONTH('Mortgage Calculation'!C946))</f>
        <v/>
      </c>
      <c r="C906" s="71" t="str">
        <f>IF(B906="","",YEAR('Mortgage Calculation'!C946))</f>
        <v/>
      </c>
      <c r="D906" s="72" t="str">
        <f>IF(B906="","",SUMIFS('Monthly Rental Income'!$G:$G,'Monthly Rental Income'!$K:$K,'Total Cash Flow'!$C906,'Monthly Rental Income'!$J:$J,'Total Cash Flow'!$B906))</f>
        <v/>
      </c>
      <c r="E906" s="73" t="str">
        <f>IF(B906="","",SUMIFS('Mortgage Calculation'!$F:$F,'Mortgage Calculation'!$J:$J,'Total Cash Flow'!$B906,'Mortgage Calculation'!$K:$K,'Total Cash Flow'!C906))</f>
        <v/>
      </c>
      <c r="F906" s="66" t="str">
        <f t="shared" si="14"/>
        <v/>
      </c>
    </row>
    <row r="907" spans="2:6" ht="14.25" x14ac:dyDescent="0.2">
      <c r="B907" s="70" t="str">
        <f>IF('Mortgage Calculation'!A947="","",MONTH('Mortgage Calculation'!C947))</f>
        <v/>
      </c>
      <c r="C907" s="71" t="str">
        <f>IF(B907="","",YEAR('Mortgage Calculation'!C947))</f>
        <v/>
      </c>
      <c r="D907" s="72" t="str">
        <f>IF(B907="","",SUMIFS('Monthly Rental Income'!$G:$G,'Monthly Rental Income'!$K:$K,'Total Cash Flow'!$C907,'Monthly Rental Income'!$J:$J,'Total Cash Flow'!$B907))</f>
        <v/>
      </c>
      <c r="E907" s="73" t="str">
        <f>IF(B907="","",SUMIFS('Mortgage Calculation'!$F:$F,'Mortgage Calculation'!$J:$J,'Total Cash Flow'!$B907,'Mortgage Calculation'!$K:$K,'Total Cash Flow'!C907))</f>
        <v/>
      </c>
      <c r="F907" s="66" t="str">
        <f t="shared" si="14"/>
        <v/>
      </c>
    </row>
    <row r="908" spans="2:6" ht="14.25" x14ac:dyDescent="0.2">
      <c r="B908" s="70" t="str">
        <f>IF('Mortgage Calculation'!A948="","",MONTH('Mortgage Calculation'!C948))</f>
        <v/>
      </c>
      <c r="C908" s="71" t="str">
        <f>IF(B908="","",YEAR('Mortgage Calculation'!C948))</f>
        <v/>
      </c>
      <c r="D908" s="72" t="str">
        <f>IF(B908="","",SUMIFS('Monthly Rental Income'!$G:$G,'Monthly Rental Income'!$K:$K,'Total Cash Flow'!$C908,'Monthly Rental Income'!$J:$J,'Total Cash Flow'!$B908))</f>
        <v/>
      </c>
      <c r="E908" s="73" t="str">
        <f>IF(B908="","",SUMIFS('Mortgage Calculation'!$F:$F,'Mortgage Calculation'!$J:$J,'Total Cash Flow'!$B908,'Mortgage Calculation'!$K:$K,'Total Cash Flow'!C908))</f>
        <v/>
      </c>
      <c r="F908" s="66" t="str">
        <f t="shared" si="14"/>
        <v/>
      </c>
    </row>
    <row r="909" spans="2:6" ht="14.25" x14ac:dyDescent="0.2">
      <c r="B909" s="70" t="str">
        <f>IF('Mortgage Calculation'!A949="","",MONTH('Mortgage Calculation'!C949))</f>
        <v/>
      </c>
      <c r="C909" s="71" t="str">
        <f>IF(B909="","",YEAR('Mortgage Calculation'!C949))</f>
        <v/>
      </c>
      <c r="D909" s="72" t="str">
        <f>IF(B909="","",SUMIFS('Monthly Rental Income'!$G:$G,'Monthly Rental Income'!$K:$K,'Total Cash Flow'!$C909,'Monthly Rental Income'!$J:$J,'Total Cash Flow'!$B909))</f>
        <v/>
      </c>
      <c r="E909" s="73" t="str">
        <f>IF(B909="","",SUMIFS('Mortgage Calculation'!$F:$F,'Mortgage Calculation'!$J:$J,'Total Cash Flow'!$B909,'Mortgage Calculation'!$K:$K,'Total Cash Flow'!C909))</f>
        <v/>
      </c>
      <c r="F909" s="66" t="str">
        <f t="shared" si="14"/>
        <v/>
      </c>
    </row>
    <row r="910" spans="2:6" ht="14.25" x14ac:dyDescent="0.2">
      <c r="B910" s="70" t="str">
        <f>IF('Mortgage Calculation'!A950="","",MONTH('Mortgage Calculation'!C950))</f>
        <v/>
      </c>
      <c r="C910" s="71" t="str">
        <f>IF(B910="","",YEAR('Mortgage Calculation'!C950))</f>
        <v/>
      </c>
      <c r="D910" s="72" t="str">
        <f>IF(B910="","",SUMIFS('Monthly Rental Income'!$G:$G,'Monthly Rental Income'!$K:$K,'Total Cash Flow'!$C910,'Monthly Rental Income'!$J:$J,'Total Cash Flow'!$B910))</f>
        <v/>
      </c>
      <c r="E910" s="73" t="str">
        <f>IF(B910="","",SUMIFS('Mortgage Calculation'!$F:$F,'Mortgage Calculation'!$J:$J,'Total Cash Flow'!$B910,'Mortgage Calculation'!$K:$K,'Total Cash Flow'!C910))</f>
        <v/>
      </c>
      <c r="F910" s="66" t="str">
        <f t="shared" si="14"/>
        <v/>
      </c>
    </row>
    <row r="911" spans="2:6" ht="14.25" x14ac:dyDescent="0.2">
      <c r="B911" s="70" t="str">
        <f>IF('Mortgage Calculation'!A951="","",MONTH('Mortgage Calculation'!C951))</f>
        <v/>
      </c>
      <c r="C911" s="71" t="str">
        <f>IF(B911="","",YEAR('Mortgage Calculation'!C951))</f>
        <v/>
      </c>
      <c r="D911" s="72" t="str">
        <f>IF(B911="","",SUMIFS('Monthly Rental Income'!$G:$G,'Monthly Rental Income'!$K:$K,'Total Cash Flow'!$C911,'Monthly Rental Income'!$J:$J,'Total Cash Flow'!$B911))</f>
        <v/>
      </c>
      <c r="E911" s="73" t="str">
        <f>IF(B911="","",SUMIFS('Mortgage Calculation'!$F:$F,'Mortgage Calculation'!$J:$J,'Total Cash Flow'!$B911,'Mortgage Calculation'!$K:$K,'Total Cash Flow'!C911))</f>
        <v/>
      </c>
      <c r="F911" s="66" t="str">
        <f t="shared" si="14"/>
        <v/>
      </c>
    </row>
    <row r="912" spans="2:6" ht="14.25" x14ac:dyDescent="0.2">
      <c r="B912" s="70" t="str">
        <f>IF('Mortgage Calculation'!A952="","",MONTH('Mortgage Calculation'!C952))</f>
        <v/>
      </c>
      <c r="C912" s="71" t="str">
        <f>IF(B912="","",YEAR('Mortgage Calculation'!C952))</f>
        <v/>
      </c>
      <c r="D912" s="72" t="str">
        <f>IF(B912="","",SUMIFS('Monthly Rental Income'!$G:$G,'Monthly Rental Income'!$K:$K,'Total Cash Flow'!$C912,'Monthly Rental Income'!$J:$J,'Total Cash Flow'!$B912))</f>
        <v/>
      </c>
      <c r="E912" s="73" t="str">
        <f>IF(B912="","",SUMIFS('Mortgage Calculation'!$F:$F,'Mortgage Calculation'!$J:$J,'Total Cash Flow'!$B912,'Mortgage Calculation'!$K:$K,'Total Cash Flow'!C912))</f>
        <v/>
      </c>
      <c r="F912" s="66" t="str">
        <f t="shared" si="14"/>
        <v/>
      </c>
    </row>
    <row r="913" spans="2:6" ht="14.25" x14ac:dyDescent="0.2">
      <c r="B913" s="70" t="str">
        <f>IF('Mortgage Calculation'!A953="","",MONTH('Mortgage Calculation'!C953))</f>
        <v/>
      </c>
      <c r="C913" s="71" t="str">
        <f>IF(B913="","",YEAR('Mortgage Calculation'!C953))</f>
        <v/>
      </c>
      <c r="D913" s="72" t="str">
        <f>IF(B913="","",SUMIFS('Monthly Rental Income'!$G:$G,'Monthly Rental Income'!$K:$K,'Total Cash Flow'!$C913,'Monthly Rental Income'!$J:$J,'Total Cash Flow'!$B913))</f>
        <v/>
      </c>
      <c r="E913" s="73" t="str">
        <f>IF(B913="","",SUMIFS('Mortgage Calculation'!$F:$F,'Mortgage Calculation'!$J:$J,'Total Cash Flow'!$B913,'Mortgage Calculation'!$K:$K,'Total Cash Flow'!C913))</f>
        <v/>
      </c>
      <c r="F913" s="66" t="str">
        <f t="shared" si="14"/>
        <v/>
      </c>
    </row>
    <row r="914" spans="2:6" ht="14.25" x14ac:dyDescent="0.2">
      <c r="B914" s="70" t="str">
        <f>IF('Mortgage Calculation'!A954="","",MONTH('Mortgage Calculation'!C954))</f>
        <v/>
      </c>
      <c r="C914" s="71" t="str">
        <f>IF(B914="","",YEAR('Mortgage Calculation'!C954))</f>
        <v/>
      </c>
      <c r="D914" s="72" t="str">
        <f>IF(B914="","",SUMIFS('Monthly Rental Income'!$G:$G,'Monthly Rental Income'!$K:$K,'Total Cash Flow'!$C914,'Monthly Rental Income'!$J:$J,'Total Cash Flow'!$B914))</f>
        <v/>
      </c>
      <c r="E914" s="73" t="str">
        <f>IF(B914="","",SUMIFS('Mortgage Calculation'!$F:$F,'Mortgage Calculation'!$J:$J,'Total Cash Flow'!$B914,'Mortgage Calculation'!$K:$K,'Total Cash Flow'!C914))</f>
        <v/>
      </c>
      <c r="F914" s="66" t="str">
        <f t="shared" si="14"/>
        <v/>
      </c>
    </row>
    <row r="915" spans="2:6" ht="14.25" x14ac:dyDescent="0.2">
      <c r="B915" s="70" t="str">
        <f>IF('Mortgage Calculation'!A955="","",MONTH('Mortgage Calculation'!C955))</f>
        <v/>
      </c>
      <c r="C915" s="71" t="str">
        <f>IF(B915="","",YEAR('Mortgage Calculation'!C955))</f>
        <v/>
      </c>
      <c r="D915" s="72" t="str">
        <f>IF(B915="","",SUMIFS('Monthly Rental Income'!$G:$G,'Monthly Rental Income'!$K:$K,'Total Cash Flow'!$C915,'Monthly Rental Income'!$J:$J,'Total Cash Flow'!$B915))</f>
        <v/>
      </c>
      <c r="E915" s="73" t="str">
        <f>IF(B915="","",SUMIFS('Mortgage Calculation'!$F:$F,'Mortgage Calculation'!$J:$J,'Total Cash Flow'!$B915,'Mortgage Calculation'!$K:$K,'Total Cash Flow'!C915))</f>
        <v/>
      </c>
      <c r="F915" s="66" t="str">
        <f t="shared" si="14"/>
        <v/>
      </c>
    </row>
    <row r="916" spans="2:6" ht="14.25" x14ac:dyDescent="0.2">
      <c r="B916" s="70" t="str">
        <f>IF('Mortgage Calculation'!A956="","",MONTH('Mortgage Calculation'!C956))</f>
        <v/>
      </c>
      <c r="C916" s="71" t="str">
        <f>IF(B916="","",YEAR('Mortgage Calculation'!C956))</f>
        <v/>
      </c>
      <c r="D916" s="72" t="str">
        <f>IF(B916="","",SUMIFS('Monthly Rental Income'!$G:$G,'Monthly Rental Income'!$K:$K,'Total Cash Flow'!$C916,'Monthly Rental Income'!$J:$J,'Total Cash Flow'!$B916))</f>
        <v/>
      </c>
      <c r="E916" s="73" t="str">
        <f>IF(B916="","",SUMIFS('Mortgage Calculation'!$F:$F,'Mortgage Calculation'!$J:$J,'Total Cash Flow'!$B916,'Mortgage Calculation'!$K:$K,'Total Cash Flow'!C916))</f>
        <v/>
      </c>
      <c r="F916" s="66" t="str">
        <f t="shared" si="14"/>
        <v/>
      </c>
    </row>
    <row r="917" spans="2:6" ht="14.25" x14ac:dyDescent="0.2">
      <c r="B917" s="70" t="str">
        <f>IF('Mortgage Calculation'!A957="","",MONTH('Mortgage Calculation'!C957))</f>
        <v/>
      </c>
      <c r="C917" s="71" t="str">
        <f>IF(B917="","",YEAR('Mortgage Calculation'!C957))</f>
        <v/>
      </c>
      <c r="D917" s="72" t="str">
        <f>IF(B917="","",SUMIFS('Monthly Rental Income'!$G:$G,'Monthly Rental Income'!$K:$K,'Total Cash Flow'!$C917,'Monthly Rental Income'!$J:$J,'Total Cash Flow'!$B917))</f>
        <v/>
      </c>
      <c r="E917" s="73" t="str">
        <f>IF(B917="","",SUMIFS('Mortgage Calculation'!$F:$F,'Mortgage Calculation'!$J:$J,'Total Cash Flow'!$B917,'Mortgage Calculation'!$K:$K,'Total Cash Flow'!C917))</f>
        <v/>
      </c>
      <c r="F917" s="66" t="str">
        <f t="shared" si="14"/>
        <v/>
      </c>
    </row>
    <row r="918" spans="2:6" ht="14.25" x14ac:dyDescent="0.2">
      <c r="B918" s="70" t="str">
        <f>IF('Mortgage Calculation'!A958="","",MONTH('Mortgage Calculation'!C958))</f>
        <v/>
      </c>
      <c r="C918" s="71" t="str">
        <f>IF(B918="","",YEAR('Mortgage Calculation'!C958))</f>
        <v/>
      </c>
      <c r="D918" s="72" t="str">
        <f>IF(B918="","",SUMIFS('Monthly Rental Income'!$G:$G,'Monthly Rental Income'!$K:$K,'Total Cash Flow'!$C918,'Monthly Rental Income'!$J:$J,'Total Cash Flow'!$B918))</f>
        <v/>
      </c>
      <c r="E918" s="73" t="str">
        <f>IF(B918="","",SUMIFS('Mortgage Calculation'!$F:$F,'Mortgage Calculation'!$J:$J,'Total Cash Flow'!$B918,'Mortgage Calculation'!$K:$K,'Total Cash Flow'!C918))</f>
        <v/>
      </c>
      <c r="F918" s="66" t="str">
        <f t="shared" si="14"/>
        <v/>
      </c>
    </row>
    <row r="919" spans="2:6" ht="14.25" x14ac:dyDescent="0.2">
      <c r="B919" s="70" t="str">
        <f>IF('Mortgage Calculation'!A959="","",MONTH('Mortgage Calculation'!C959))</f>
        <v/>
      </c>
      <c r="C919" s="71" t="str">
        <f>IF(B919="","",YEAR('Mortgage Calculation'!C959))</f>
        <v/>
      </c>
      <c r="D919" s="72" t="str">
        <f>IF(B919="","",SUMIFS('Monthly Rental Income'!$G:$G,'Monthly Rental Income'!$K:$K,'Total Cash Flow'!$C919,'Monthly Rental Income'!$J:$J,'Total Cash Flow'!$B919))</f>
        <v/>
      </c>
      <c r="E919" s="73" t="str">
        <f>IF(B919="","",SUMIFS('Mortgage Calculation'!$F:$F,'Mortgage Calculation'!$J:$J,'Total Cash Flow'!$B919,'Mortgage Calculation'!$K:$K,'Total Cash Flow'!C919))</f>
        <v/>
      </c>
      <c r="F919" s="66" t="str">
        <f t="shared" si="14"/>
        <v/>
      </c>
    </row>
    <row r="920" spans="2:6" ht="14.25" x14ac:dyDescent="0.2">
      <c r="B920" s="70" t="str">
        <f>IF('Mortgage Calculation'!A960="","",MONTH('Mortgage Calculation'!C960))</f>
        <v/>
      </c>
      <c r="C920" s="71" t="str">
        <f>IF(B920="","",YEAR('Mortgage Calculation'!C960))</f>
        <v/>
      </c>
      <c r="D920" s="72" t="str">
        <f>IF(B920="","",SUMIFS('Monthly Rental Income'!$G:$G,'Monthly Rental Income'!$K:$K,'Total Cash Flow'!$C920,'Monthly Rental Income'!$J:$J,'Total Cash Flow'!$B920))</f>
        <v/>
      </c>
      <c r="E920" s="73" t="str">
        <f>IF(B920="","",SUMIFS('Mortgage Calculation'!$F:$F,'Mortgage Calculation'!$J:$J,'Total Cash Flow'!$B920,'Mortgage Calculation'!$K:$K,'Total Cash Flow'!C920))</f>
        <v/>
      </c>
      <c r="F920" s="66" t="str">
        <f t="shared" si="14"/>
        <v/>
      </c>
    </row>
    <row r="921" spans="2:6" ht="14.25" x14ac:dyDescent="0.2">
      <c r="B921" s="70" t="str">
        <f>IF('Mortgage Calculation'!A961="","",MONTH('Mortgage Calculation'!C961))</f>
        <v/>
      </c>
      <c r="C921" s="71" t="str">
        <f>IF(B921="","",YEAR('Mortgage Calculation'!C961))</f>
        <v/>
      </c>
      <c r="D921" s="72" t="str">
        <f>IF(B921="","",SUMIFS('Monthly Rental Income'!$G:$G,'Monthly Rental Income'!$K:$K,'Total Cash Flow'!$C921,'Monthly Rental Income'!$J:$J,'Total Cash Flow'!$B921))</f>
        <v/>
      </c>
      <c r="E921" s="73" t="str">
        <f>IF(B921="","",SUMIFS('Mortgage Calculation'!$F:$F,'Mortgage Calculation'!$J:$J,'Total Cash Flow'!$B921,'Mortgage Calculation'!$K:$K,'Total Cash Flow'!C921))</f>
        <v/>
      </c>
      <c r="F921" s="66" t="str">
        <f t="shared" si="14"/>
        <v/>
      </c>
    </row>
    <row r="922" spans="2:6" ht="14.25" x14ac:dyDescent="0.2">
      <c r="B922" s="70" t="str">
        <f>IF('Mortgage Calculation'!A962="","",MONTH('Mortgage Calculation'!C962))</f>
        <v/>
      </c>
      <c r="C922" s="71" t="str">
        <f>IF(B922="","",YEAR('Mortgage Calculation'!C962))</f>
        <v/>
      </c>
      <c r="D922" s="72" t="str">
        <f>IF(B922="","",SUMIFS('Monthly Rental Income'!$G:$G,'Monthly Rental Income'!$K:$K,'Total Cash Flow'!$C922,'Monthly Rental Income'!$J:$J,'Total Cash Flow'!$B922))</f>
        <v/>
      </c>
      <c r="E922" s="73" t="str">
        <f>IF(B922="","",SUMIFS('Mortgage Calculation'!$F:$F,'Mortgage Calculation'!$J:$J,'Total Cash Flow'!$B922,'Mortgage Calculation'!$K:$K,'Total Cash Flow'!C922))</f>
        <v/>
      </c>
      <c r="F922" s="66" t="str">
        <f t="shared" si="14"/>
        <v/>
      </c>
    </row>
    <row r="923" spans="2:6" ht="14.25" x14ac:dyDescent="0.2">
      <c r="B923" s="70" t="str">
        <f>IF('Mortgage Calculation'!A963="","",MONTH('Mortgage Calculation'!C963))</f>
        <v/>
      </c>
      <c r="C923" s="71" t="str">
        <f>IF(B923="","",YEAR('Mortgage Calculation'!C963))</f>
        <v/>
      </c>
      <c r="D923" s="72" t="str">
        <f>IF(B923="","",SUMIFS('Monthly Rental Income'!$G:$G,'Monthly Rental Income'!$K:$K,'Total Cash Flow'!$C923,'Monthly Rental Income'!$J:$J,'Total Cash Flow'!$B923))</f>
        <v/>
      </c>
      <c r="E923" s="73" t="str">
        <f>IF(B923="","",SUMIFS('Mortgage Calculation'!$F:$F,'Mortgage Calculation'!$J:$J,'Total Cash Flow'!$B923,'Mortgage Calculation'!$K:$K,'Total Cash Flow'!C923))</f>
        <v/>
      </c>
      <c r="F923" s="66" t="str">
        <f t="shared" si="14"/>
        <v/>
      </c>
    </row>
    <row r="924" spans="2:6" ht="14.25" x14ac:dyDescent="0.2">
      <c r="B924" s="70" t="str">
        <f>IF('Mortgage Calculation'!A964="","",MONTH('Mortgage Calculation'!C964))</f>
        <v/>
      </c>
      <c r="C924" s="71" t="str">
        <f>IF(B924="","",YEAR('Mortgage Calculation'!C964))</f>
        <v/>
      </c>
      <c r="D924" s="72" t="str">
        <f>IF(B924="","",SUMIFS('Monthly Rental Income'!$G:$G,'Monthly Rental Income'!$K:$K,'Total Cash Flow'!$C924,'Monthly Rental Income'!$J:$J,'Total Cash Flow'!$B924))</f>
        <v/>
      </c>
      <c r="E924" s="73" t="str">
        <f>IF(B924="","",SUMIFS('Mortgage Calculation'!$F:$F,'Mortgage Calculation'!$J:$J,'Total Cash Flow'!$B924,'Mortgage Calculation'!$K:$K,'Total Cash Flow'!C924))</f>
        <v/>
      </c>
      <c r="F924" s="66" t="str">
        <f t="shared" si="14"/>
        <v/>
      </c>
    </row>
    <row r="925" spans="2:6" ht="14.25" x14ac:dyDescent="0.2">
      <c r="B925" s="70" t="str">
        <f>IF('Mortgage Calculation'!A965="","",MONTH('Mortgage Calculation'!C965))</f>
        <v/>
      </c>
      <c r="C925" s="71" t="str">
        <f>IF(B925="","",YEAR('Mortgage Calculation'!C965))</f>
        <v/>
      </c>
      <c r="D925" s="72" t="str">
        <f>IF(B925="","",SUMIFS('Monthly Rental Income'!$G:$G,'Monthly Rental Income'!$K:$K,'Total Cash Flow'!$C925,'Monthly Rental Income'!$J:$J,'Total Cash Flow'!$B925))</f>
        <v/>
      </c>
      <c r="E925" s="73" t="str">
        <f>IF(B925="","",SUMIFS('Mortgage Calculation'!$F:$F,'Mortgage Calculation'!$J:$J,'Total Cash Flow'!$B925,'Mortgage Calculation'!$K:$K,'Total Cash Flow'!C925))</f>
        <v/>
      </c>
      <c r="F925" s="66" t="str">
        <f t="shared" si="14"/>
        <v/>
      </c>
    </row>
    <row r="926" spans="2:6" ht="14.25" x14ac:dyDescent="0.2">
      <c r="B926" s="70" t="str">
        <f>IF('Mortgage Calculation'!A966="","",MONTH('Mortgage Calculation'!C966))</f>
        <v/>
      </c>
      <c r="C926" s="71" t="str">
        <f>IF(B926="","",YEAR('Mortgage Calculation'!C966))</f>
        <v/>
      </c>
      <c r="D926" s="72" t="str">
        <f>IF(B926="","",SUMIFS('Monthly Rental Income'!$G:$G,'Monthly Rental Income'!$K:$K,'Total Cash Flow'!$C926,'Monthly Rental Income'!$J:$J,'Total Cash Flow'!$B926))</f>
        <v/>
      </c>
      <c r="E926" s="73" t="str">
        <f>IF(B926="","",SUMIFS('Mortgage Calculation'!$F:$F,'Mortgage Calculation'!$J:$J,'Total Cash Flow'!$B926,'Mortgage Calculation'!$K:$K,'Total Cash Flow'!C926))</f>
        <v/>
      </c>
      <c r="F926" s="66" t="str">
        <f t="shared" si="14"/>
        <v/>
      </c>
    </row>
    <row r="927" spans="2:6" ht="14.25" x14ac:dyDescent="0.2">
      <c r="B927" s="70" t="str">
        <f>IF('Mortgage Calculation'!A967="","",MONTH('Mortgage Calculation'!C967))</f>
        <v/>
      </c>
      <c r="C927" s="71" t="str">
        <f>IF(B927="","",YEAR('Mortgage Calculation'!C967))</f>
        <v/>
      </c>
      <c r="D927" s="72" t="str">
        <f>IF(B927="","",SUMIFS('Monthly Rental Income'!$G:$G,'Monthly Rental Income'!$K:$K,'Total Cash Flow'!$C927,'Monthly Rental Income'!$J:$J,'Total Cash Flow'!$B927))</f>
        <v/>
      </c>
      <c r="E927" s="73" t="str">
        <f>IF(B927="","",SUMIFS('Mortgage Calculation'!$F:$F,'Mortgage Calculation'!$J:$J,'Total Cash Flow'!$B927,'Mortgage Calculation'!$K:$K,'Total Cash Flow'!C927))</f>
        <v/>
      </c>
      <c r="F927" s="66" t="str">
        <f t="shared" si="14"/>
        <v/>
      </c>
    </row>
    <row r="928" spans="2:6" ht="14.25" x14ac:dyDescent="0.2">
      <c r="B928" s="70" t="str">
        <f>IF('Mortgage Calculation'!A968="","",MONTH('Mortgage Calculation'!C968))</f>
        <v/>
      </c>
      <c r="C928" s="71" t="str">
        <f>IF(B928="","",YEAR('Mortgage Calculation'!C968))</f>
        <v/>
      </c>
      <c r="D928" s="72" t="str">
        <f>IF(B928="","",SUMIFS('Monthly Rental Income'!$G:$G,'Monthly Rental Income'!$K:$K,'Total Cash Flow'!$C928,'Monthly Rental Income'!$J:$J,'Total Cash Flow'!$B928))</f>
        <v/>
      </c>
      <c r="E928" s="73" t="str">
        <f>IF(B928="","",SUMIFS('Mortgage Calculation'!$F:$F,'Mortgage Calculation'!$J:$J,'Total Cash Flow'!$B928,'Mortgage Calculation'!$K:$K,'Total Cash Flow'!C928))</f>
        <v/>
      </c>
      <c r="F928" s="66" t="str">
        <f t="shared" si="14"/>
        <v/>
      </c>
    </row>
    <row r="929" spans="2:6" ht="14.25" x14ac:dyDescent="0.2">
      <c r="B929" s="70" t="str">
        <f>IF('Mortgage Calculation'!A969="","",MONTH('Mortgage Calculation'!C969))</f>
        <v/>
      </c>
      <c r="C929" s="71" t="str">
        <f>IF(B929="","",YEAR('Mortgage Calculation'!C969))</f>
        <v/>
      </c>
      <c r="D929" s="72" t="str">
        <f>IF(B929="","",SUMIFS('Monthly Rental Income'!$G:$G,'Monthly Rental Income'!$K:$K,'Total Cash Flow'!$C929,'Monthly Rental Income'!$J:$J,'Total Cash Flow'!$B929))</f>
        <v/>
      </c>
      <c r="E929" s="73" t="str">
        <f>IF(B929="","",SUMIFS('Mortgage Calculation'!$F:$F,'Mortgage Calculation'!$J:$J,'Total Cash Flow'!$B929,'Mortgage Calculation'!$K:$K,'Total Cash Flow'!C929))</f>
        <v/>
      </c>
      <c r="F929" s="66" t="str">
        <f t="shared" si="14"/>
        <v/>
      </c>
    </row>
    <row r="930" spans="2:6" ht="14.25" x14ac:dyDescent="0.2">
      <c r="B930" s="70" t="str">
        <f>IF('Mortgage Calculation'!A970="","",MONTH('Mortgage Calculation'!C970))</f>
        <v/>
      </c>
      <c r="C930" s="71" t="str">
        <f>IF(B930="","",YEAR('Mortgage Calculation'!C970))</f>
        <v/>
      </c>
      <c r="D930" s="72" t="str">
        <f>IF(B930="","",SUMIFS('Monthly Rental Income'!$G:$G,'Monthly Rental Income'!$K:$K,'Total Cash Flow'!$C930,'Monthly Rental Income'!$J:$J,'Total Cash Flow'!$B930))</f>
        <v/>
      </c>
      <c r="E930" s="73" t="str">
        <f>IF(B930="","",SUMIFS('Mortgage Calculation'!$F:$F,'Mortgage Calculation'!$J:$J,'Total Cash Flow'!$B930,'Mortgage Calculation'!$K:$K,'Total Cash Flow'!C930))</f>
        <v/>
      </c>
      <c r="F930" s="66" t="str">
        <f t="shared" si="14"/>
        <v/>
      </c>
    </row>
    <row r="931" spans="2:6" ht="14.25" x14ac:dyDescent="0.2">
      <c r="B931" s="70" t="str">
        <f>IF('Mortgage Calculation'!A971="","",MONTH('Mortgage Calculation'!C971))</f>
        <v/>
      </c>
      <c r="C931" s="71" t="str">
        <f>IF(B931="","",YEAR('Mortgage Calculation'!C971))</f>
        <v/>
      </c>
      <c r="D931" s="72" t="str">
        <f>IF(B931="","",SUMIFS('Monthly Rental Income'!$G:$G,'Monthly Rental Income'!$K:$K,'Total Cash Flow'!$C931,'Monthly Rental Income'!$J:$J,'Total Cash Flow'!$B931))</f>
        <v/>
      </c>
      <c r="E931" s="73" t="str">
        <f>IF(B931="","",SUMIFS('Mortgage Calculation'!$F:$F,'Mortgage Calculation'!$J:$J,'Total Cash Flow'!$B931,'Mortgage Calculation'!$K:$K,'Total Cash Flow'!C931))</f>
        <v/>
      </c>
      <c r="F931" s="66" t="str">
        <f t="shared" si="14"/>
        <v/>
      </c>
    </row>
    <row r="932" spans="2:6" ht="14.25" x14ac:dyDescent="0.2">
      <c r="B932" s="70" t="str">
        <f>IF('Mortgage Calculation'!A972="","",MONTH('Mortgage Calculation'!C972))</f>
        <v/>
      </c>
      <c r="C932" s="71" t="str">
        <f>IF(B932="","",YEAR('Mortgage Calculation'!C972))</f>
        <v/>
      </c>
      <c r="D932" s="72" t="str">
        <f>IF(B932="","",SUMIFS('Monthly Rental Income'!$G:$G,'Monthly Rental Income'!$K:$K,'Total Cash Flow'!$C932,'Monthly Rental Income'!$J:$J,'Total Cash Flow'!$B932))</f>
        <v/>
      </c>
      <c r="E932" s="73" t="str">
        <f>IF(B932="","",SUMIFS('Mortgage Calculation'!$F:$F,'Mortgage Calculation'!$J:$J,'Total Cash Flow'!$B932,'Mortgage Calculation'!$K:$K,'Total Cash Flow'!C932))</f>
        <v/>
      </c>
      <c r="F932" s="66" t="str">
        <f t="shared" si="14"/>
        <v/>
      </c>
    </row>
    <row r="933" spans="2:6" ht="14.25" x14ac:dyDescent="0.2">
      <c r="B933" s="70" t="str">
        <f>IF('Mortgage Calculation'!A973="","",MONTH('Mortgage Calculation'!C973))</f>
        <v/>
      </c>
      <c r="C933" s="71" t="str">
        <f>IF(B933="","",YEAR('Mortgage Calculation'!C973))</f>
        <v/>
      </c>
      <c r="D933" s="72" t="str">
        <f>IF(B933="","",SUMIFS('Monthly Rental Income'!$G:$G,'Monthly Rental Income'!$K:$K,'Total Cash Flow'!$C933,'Monthly Rental Income'!$J:$J,'Total Cash Flow'!$B933))</f>
        <v/>
      </c>
      <c r="E933" s="73" t="str">
        <f>IF(B933="","",SUMIFS('Mortgage Calculation'!$F:$F,'Mortgage Calculation'!$J:$J,'Total Cash Flow'!$B933,'Mortgage Calculation'!$K:$K,'Total Cash Flow'!C933))</f>
        <v/>
      </c>
      <c r="F933" s="66" t="str">
        <f t="shared" si="14"/>
        <v/>
      </c>
    </row>
    <row r="934" spans="2:6" ht="14.25" x14ac:dyDescent="0.2">
      <c r="B934" s="70" t="str">
        <f>IF('Mortgage Calculation'!A974="","",MONTH('Mortgage Calculation'!C974))</f>
        <v/>
      </c>
      <c r="C934" s="71" t="str">
        <f>IF(B934="","",YEAR('Mortgage Calculation'!C974))</f>
        <v/>
      </c>
      <c r="D934" s="72" t="str">
        <f>IF(B934="","",SUMIFS('Monthly Rental Income'!$G:$G,'Monthly Rental Income'!$K:$K,'Total Cash Flow'!$C934,'Monthly Rental Income'!$J:$J,'Total Cash Flow'!$B934))</f>
        <v/>
      </c>
      <c r="E934" s="73" t="str">
        <f>IF(B934="","",SUMIFS('Mortgage Calculation'!$F:$F,'Mortgage Calculation'!$J:$J,'Total Cash Flow'!$B934,'Mortgage Calculation'!$K:$K,'Total Cash Flow'!C934))</f>
        <v/>
      </c>
      <c r="F934" s="66" t="str">
        <f t="shared" si="14"/>
        <v/>
      </c>
    </row>
    <row r="935" spans="2:6" ht="14.25" x14ac:dyDescent="0.2">
      <c r="B935" s="70" t="str">
        <f>IF('Mortgage Calculation'!A975="","",MONTH('Mortgage Calculation'!C975))</f>
        <v/>
      </c>
      <c r="C935" s="71" t="str">
        <f>IF(B935="","",YEAR('Mortgage Calculation'!C975))</f>
        <v/>
      </c>
      <c r="D935" s="72" t="str">
        <f>IF(B935="","",SUMIFS('Monthly Rental Income'!$G:$G,'Monthly Rental Income'!$K:$K,'Total Cash Flow'!$C935,'Monthly Rental Income'!$J:$J,'Total Cash Flow'!$B935))</f>
        <v/>
      </c>
      <c r="E935" s="73" t="str">
        <f>IF(B935="","",SUMIFS('Mortgage Calculation'!$F:$F,'Mortgage Calculation'!$J:$J,'Total Cash Flow'!$B935,'Mortgage Calculation'!$K:$K,'Total Cash Flow'!C935))</f>
        <v/>
      </c>
      <c r="F935" s="66" t="str">
        <f t="shared" si="14"/>
        <v/>
      </c>
    </row>
    <row r="936" spans="2:6" ht="14.25" x14ac:dyDescent="0.2">
      <c r="B936" s="70" t="str">
        <f>IF('Mortgage Calculation'!A976="","",MONTH('Mortgage Calculation'!C976))</f>
        <v/>
      </c>
      <c r="C936" s="71" t="str">
        <f>IF(B936="","",YEAR('Mortgage Calculation'!C976))</f>
        <v/>
      </c>
      <c r="D936" s="72" t="str">
        <f>IF(B936="","",SUMIFS('Monthly Rental Income'!$G:$G,'Monthly Rental Income'!$K:$K,'Total Cash Flow'!$C936,'Monthly Rental Income'!$J:$J,'Total Cash Flow'!$B936))</f>
        <v/>
      </c>
      <c r="E936" s="73" t="str">
        <f>IF(B936="","",SUMIFS('Mortgage Calculation'!$F:$F,'Mortgage Calculation'!$J:$J,'Total Cash Flow'!$B936,'Mortgage Calculation'!$K:$K,'Total Cash Flow'!C936))</f>
        <v/>
      </c>
      <c r="F936" s="66" t="str">
        <f t="shared" si="14"/>
        <v/>
      </c>
    </row>
    <row r="937" spans="2:6" ht="14.25" x14ac:dyDescent="0.2">
      <c r="B937" s="70" t="str">
        <f>IF('Mortgage Calculation'!A977="","",MONTH('Mortgage Calculation'!C977))</f>
        <v/>
      </c>
      <c r="C937" s="71" t="str">
        <f>IF(B937="","",YEAR('Mortgage Calculation'!C977))</f>
        <v/>
      </c>
      <c r="D937" s="72" t="str">
        <f>IF(B937="","",SUMIFS('Monthly Rental Income'!$G:$G,'Monthly Rental Income'!$K:$K,'Total Cash Flow'!$C937,'Monthly Rental Income'!$J:$J,'Total Cash Flow'!$B937))</f>
        <v/>
      </c>
      <c r="E937" s="73" t="str">
        <f>IF(B937="","",SUMIFS('Mortgage Calculation'!$F:$F,'Mortgage Calculation'!$J:$J,'Total Cash Flow'!$B937,'Mortgage Calculation'!$K:$K,'Total Cash Flow'!C937))</f>
        <v/>
      </c>
      <c r="F937" s="66" t="str">
        <f t="shared" si="14"/>
        <v/>
      </c>
    </row>
    <row r="938" spans="2:6" ht="14.25" x14ac:dyDescent="0.2">
      <c r="B938" s="70" t="str">
        <f>IF('Mortgage Calculation'!A978="","",MONTH('Mortgage Calculation'!C978))</f>
        <v/>
      </c>
      <c r="C938" s="71" t="str">
        <f>IF(B938="","",YEAR('Mortgage Calculation'!C978))</f>
        <v/>
      </c>
      <c r="D938" s="72" t="str">
        <f>IF(B938="","",SUMIFS('Monthly Rental Income'!$G:$G,'Monthly Rental Income'!$K:$K,'Total Cash Flow'!$C938,'Monthly Rental Income'!$J:$J,'Total Cash Flow'!$B938))</f>
        <v/>
      </c>
      <c r="E938" s="73" t="str">
        <f>IF(B938="","",SUMIFS('Mortgage Calculation'!$F:$F,'Mortgage Calculation'!$J:$J,'Total Cash Flow'!$B938,'Mortgage Calculation'!$K:$K,'Total Cash Flow'!C938))</f>
        <v/>
      </c>
      <c r="F938" s="66" t="str">
        <f t="shared" si="14"/>
        <v/>
      </c>
    </row>
    <row r="939" spans="2:6" ht="14.25" x14ac:dyDescent="0.2">
      <c r="B939" s="70" t="str">
        <f>IF('Mortgage Calculation'!A979="","",MONTH('Mortgage Calculation'!C979))</f>
        <v/>
      </c>
      <c r="C939" s="71" t="str">
        <f>IF(B939="","",YEAR('Mortgage Calculation'!C979))</f>
        <v/>
      </c>
      <c r="D939" s="72" t="str">
        <f>IF(B939="","",SUMIFS('Monthly Rental Income'!$G:$G,'Monthly Rental Income'!$K:$K,'Total Cash Flow'!$C939,'Monthly Rental Income'!$J:$J,'Total Cash Flow'!$B939))</f>
        <v/>
      </c>
      <c r="E939" s="73" t="str">
        <f>IF(B939="","",SUMIFS('Mortgage Calculation'!$F:$F,'Mortgage Calculation'!$J:$J,'Total Cash Flow'!$B939,'Mortgage Calculation'!$K:$K,'Total Cash Flow'!C939))</f>
        <v/>
      </c>
      <c r="F939" s="66" t="str">
        <f t="shared" si="14"/>
        <v/>
      </c>
    </row>
    <row r="940" spans="2:6" ht="14.25" x14ac:dyDescent="0.2">
      <c r="B940" s="70" t="str">
        <f>IF('Mortgage Calculation'!A980="","",MONTH('Mortgage Calculation'!C980))</f>
        <v/>
      </c>
      <c r="C940" s="71" t="str">
        <f>IF(B940="","",YEAR('Mortgage Calculation'!C980))</f>
        <v/>
      </c>
      <c r="D940" s="72" t="str">
        <f>IF(B940="","",SUMIFS('Monthly Rental Income'!$G:$G,'Monthly Rental Income'!$K:$K,'Total Cash Flow'!$C940,'Monthly Rental Income'!$J:$J,'Total Cash Flow'!$B940))</f>
        <v/>
      </c>
      <c r="E940" s="73" t="str">
        <f>IF(B940="","",SUMIFS('Mortgage Calculation'!$F:$F,'Mortgage Calculation'!$J:$J,'Total Cash Flow'!$B940,'Mortgage Calculation'!$K:$K,'Total Cash Flow'!C940))</f>
        <v/>
      </c>
      <c r="F940" s="66" t="str">
        <f t="shared" si="14"/>
        <v/>
      </c>
    </row>
    <row r="941" spans="2:6" ht="14.25" x14ac:dyDescent="0.2">
      <c r="B941" s="70" t="str">
        <f>IF('Mortgage Calculation'!A981="","",MONTH('Mortgage Calculation'!C981))</f>
        <v/>
      </c>
      <c r="C941" s="71" t="str">
        <f>IF(B941="","",YEAR('Mortgage Calculation'!C981))</f>
        <v/>
      </c>
      <c r="D941" s="72" t="str">
        <f>IF(B941="","",SUMIFS('Monthly Rental Income'!$G:$G,'Monthly Rental Income'!$K:$K,'Total Cash Flow'!$C941,'Monthly Rental Income'!$J:$J,'Total Cash Flow'!$B941))</f>
        <v/>
      </c>
      <c r="E941" s="73" t="str">
        <f>IF(B941="","",SUMIFS('Mortgage Calculation'!$F:$F,'Mortgage Calculation'!$J:$J,'Total Cash Flow'!$B941,'Mortgage Calculation'!$K:$K,'Total Cash Flow'!C941))</f>
        <v/>
      </c>
      <c r="F941" s="66" t="str">
        <f t="shared" si="14"/>
        <v/>
      </c>
    </row>
    <row r="942" spans="2:6" ht="14.25" x14ac:dyDescent="0.2">
      <c r="B942" s="70" t="str">
        <f>IF('Mortgage Calculation'!A982="","",MONTH('Mortgage Calculation'!C982))</f>
        <v/>
      </c>
      <c r="C942" s="71" t="str">
        <f>IF(B942="","",YEAR('Mortgage Calculation'!C982))</f>
        <v/>
      </c>
      <c r="D942" s="72" t="str">
        <f>IF(B942="","",SUMIFS('Monthly Rental Income'!$G:$G,'Monthly Rental Income'!$K:$K,'Total Cash Flow'!$C942,'Monthly Rental Income'!$J:$J,'Total Cash Flow'!$B942))</f>
        <v/>
      </c>
      <c r="E942" s="73" t="str">
        <f>IF(B942="","",SUMIFS('Mortgage Calculation'!$F:$F,'Mortgage Calculation'!$J:$J,'Total Cash Flow'!$B942,'Mortgage Calculation'!$K:$K,'Total Cash Flow'!C942))</f>
        <v/>
      </c>
      <c r="F942" s="66" t="str">
        <f t="shared" si="14"/>
        <v/>
      </c>
    </row>
    <row r="943" spans="2:6" ht="14.25" x14ac:dyDescent="0.2">
      <c r="B943" s="70" t="str">
        <f>IF('Mortgage Calculation'!A983="","",MONTH('Mortgage Calculation'!C983))</f>
        <v/>
      </c>
      <c r="C943" s="71" t="str">
        <f>IF(B943="","",YEAR('Mortgage Calculation'!C983))</f>
        <v/>
      </c>
      <c r="D943" s="72" t="str">
        <f>IF(B943="","",SUMIFS('Monthly Rental Income'!$G:$G,'Monthly Rental Income'!$K:$K,'Total Cash Flow'!$C943,'Monthly Rental Income'!$J:$J,'Total Cash Flow'!$B943))</f>
        <v/>
      </c>
      <c r="E943" s="73" t="str">
        <f>IF(B943="","",SUMIFS('Mortgage Calculation'!$F:$F,'Mortgage Calculation'!$J:$J,'Total Cash Flow'!$B943,'Mortgage Calculation'!$K:$K,'Total Cash Flow'!C943))</f>
        <v/>
      </c>
      <c r="F943" s="66" t="str">
        <f t="shared" si="14"/>
        <v/>
      </c>
    </row>
    <row r="944" spans="2:6" ht="14.25" x14ac:dyDescent="0.2">
      <c r="B944" s="70" t="str">
        <f>IF('Mortgage Calculation'!A984="","",MONTH('Mortgage Calculation'!C984))</f>
        <v/>
      </c>
      <c r="C944" s="71" t="str">
        <f>IF(B944="","",YEAR('Mortgage Calculation'!C984))</f>
        <v/>
      </c>
      <c r="D944" s="72" t="str">
        <f>IF(B944="","",SUMIFS('Monthly Rental Income'!$G:$G,'Monthly Rental Income'!$K:$K,'Total Cash Flow'!$C944,'Monthly Rental Income'!$J:$J,'Total Cash Flow'!$B944))</f>
        <v/>
      </c>
      <c r="E944" s="73" t="str">
        <f>IF(B944="","",SUMIFS('Mortgage Calculation'!$F:$F,'Mortgage Calculation'!$J:$J,'Total Cash Flow'!$B944,'Mortgage Calculation'!$K:$K,'Total Cash Flow'!C944))</f>
        <v/>
      </c>
      <c r="F944" s="66" t="str">
        <f t="shared" si="14"/>
        <v/>
      </c>
    </row>
    <row r="945" spans="2:6" ht="14.25" x14ac:dyDescent="0.2">
      <c r="B945" s="70" t="str">
        <f>IF('Mortgage Calculation'!A985="","",MONTH('Mortgage Calculation'!C985))</f>
        <v/>
      </c>
      <c r="C945" s="71" t="str">
        <f>IF(B945="","",YEAR('Mortgage Calculation'!C985))</f>
        <v/>
      </c>
      <c r="D945" s="72" t="str">
        <f>IF(B945="","",SUMIFS('Monthly Rental Income'!$G:$G,'Monthly Rental Income'!$K:$K,'Total Cash Flow'!$C945,'Monthly Rental Income'!$J:$J,'Total Cash Flow'!$B945))</f>
        <v/>
      </c>
      <c r="E945" s="73" t="str">
        <f>IF(B945="","",SUMIFS('Mortgage Calculation'!$F:$F,'Mortgage Calculation'!$J:$J,'Total Cash Flow'!$B945,'Mortgage Calculation'!$K:$K,'Total Cash Flow'!C945))</f>
        <v/>
      </c>
      <c r="F945" s="66" t="str">
        <f t="shared" si="14"/>
        <v/>
      </c>
    </row>
    <row r="946" spans="2:6" ht="14.25" x14ac:dyDescent="0.2">
      <c r="B946" s="70" t="str">
        <f>IF('Mortgage Calculation'!A986="","",MONTH('Mortgage Calculation'!C986))</f>
        <v/>
      </c>
      <c r="C946" s="71" t="str">
        <f>IF(B946="","",YEAR('Mortgage Calculation'!C986))</f>
        <v/>
      </c>
      <c r="D946" s="72" t="str">
        <f>IF(B946="","",SUMIFS('Monthly Rental Income'!$G:$G,'Monthly Rental Income'!$K:$K,'Total Cash Flow'!$C946,'Monthly Rental Income'!$J:$J,'Total Cash Flow'!$B946))</f>
        <v/>
      </c>
      <c r="E946" s="73" t="str">
        <f>IF(B946="","",SUMIFS('Mortgage Calculation'!$F:$F,'Mortgage Calculation'!$J:$J,'Total Cash Flow'!$B946,'Mortgage Calculation'!$K:$K,'Total Cash Flow'!C946))</f>
        <v/>
      </c>
      <c r="F946" s="66" t="str">
        <f t="shared" si="14"/>
        <v/>
      </c>
    </row>
    <row r="947" spans="2:6" ht="14.25" x14ac:dyDescent="0.2">
      <c r="B947" s="70" t="str">
        <f>IF('Mortgage Calculation'!A987="","",MONTH('Mortgage Calculation'!C987))</f>
        <v/>
      </c>
      <c r="C947" s="71" t="str">
        <f>IF(B947="","",YEAR('Mortgage Calculation'!C987))</f>
        <v/>
      </c>
      <c r="D947" s="72" t="str">
        <f>IF(B947="","",SUMIFS('Monthly Rental Income'!$G:$G,'Monthly Rental Income'!$K:$K,'Total Cash Flow'!$C947,'Monthly Rental Income'!$J:$J,'Total Cash Flow'!$B947))</f>
        <v/>
      </c>
      <c r="E947" s="73" t="str">
        <f>IF(B947="","",SUMIFS('Mortgage Calculation'!$F:$F,'Mortgage Calculation'!$J:$J,'Total Cash Flow'!$B947,'Mortgage Calculation'!$K:$K,'Total Cash Flow'!C947))</f>
        <v/>
      </c>
      <c r="F947" s="66" t="str">
        <f t="shared" si="14"/>
        <v/>
      </c>
    </row>
    <row r="948" spans="2:6" ht="14.25" x14ac:dyDescent="0.2">
      <c r="B948" s="70" t="str">
        <f>IF('Mortgage Calculation'!A988="","",MONTH('Mortgage Calculation'!C988))</f>
        <v/>
      </c>
      <c r="C948" s="71" t="str">
        <f>IF(B948="","",YEAR('Mortgage Calculation'!C988))</f>
        <v/>
      </c>
      <c r="D948" s="72" t="str">
        <f>IF(B948="","",SUMIFS('Monthly Rental Income'!$G:$G,'Monthly Rental Income'!$K:$K,'Total Cash Flow'!$C948,'Monthly Rental Income'!$J:$J,'Total Cash Flow'!$B948))</f>
        <v/>
      </c>
      <c r="E948" s="73" t="str">
        <f>IF(B948="","",SUMIFS('Mortgage Calculation'!$F:$F,'Mortgage Calculation'!$J:$J,'Total Cash Flow'!$B948,'Mortgage Calculation'!$K:$K,'Total Cash Flow'!C948))</f>
        <v/>
      </c>
      <c r="F948" s="66" t="str">
        <f t="shared" si="14"/>
        <v/>
      </c>
    </row>
    <row r="949" spans="2:6" ht="14.25" x14ac:dyDescent="0.2">
      <c r="B949" s="70" t="str">
        <f>IF('Mortgage Calculation'!A989="","",MONTH('Mortgage Calculation'!C989))</f>
        <v/>
      </c>
      <c r="C949" s="71" t="str">
        <f>IF(B949="","",YEAR('Mortgage Calculation'!C989))</f>
        <v/>
      </c>
      <c r="D949" s="72" t="str">
        <f>IF(B949="","",SUMIFS('Monthly Rental Income'!$G:$G,'Monthly Rental Income'!$K:$K,'Total Cash Flow'!$C949,'Monthly Rental Income'!$J:$J,'Total Cash Flow'!$B949))</f>
        <v/>
      </c>
      <c r="E949" s="73" t="str">
        <f>IF(B949="","",SUMIFS('Mortgage Calculation'!$F:$F,'Mortgage Calculation'!$J:$J,'Total Cash Flow'!$B949,'Mortgage Calculation'!$K:$K,'Total Cash Flow'!C949))</f>
        <v/>
      </c>
      <c r="F949" s="66" t="str">
        <f t="shared" si="14"/>
        <v/>
      </c>
    </row>
    <row r="950" spans="2:6" ht="14.25" x14ac:dyDescent="0.2">
      <c r="B950" s="70" t="str">
        <f>IF('Mortgage Calculation'!A990="","",MONTH('Mortgage Calculation'!C990))</f>
        <v/>
      </c>
      <c r="C950" s="71" t="str">
        <f>IF(B950="","",YEAR('Mortgage Calculation'!C990))</f>
        <v/>
      </c>
      <c r="D950" s="72" t="str">
        <f>IF(B950="","",SUMIFS('Monthly Rental Income'!$G:$G,'Monthly Rental Income'!$K:$K,'Total Cash Flow'!$C950,'Monthly Rental Income'!$J:$J,'Total Cash Flow'!$B950))</f>
        <v/>
      </c>
      <c r="E950" s="73" t="str">
        <f>IF(B950="","",SUMIFS('Mortgage Calculation'!$F:$F,'Mortgage Calculation'!$J:$J,'Total Cash Flow'!$B950,'Mortgage Calculation'!$K:$K,'Total Cash Flow'!C950))</f>
        <v/>
      </c>
      <c r="F950" s="66" t="str">
        <f t="shared" si="14"/>
        <v/>
      </c>
    </row>
    <row r="951" spans="2:6" ht="14.25" x14ac:dyDescent="0.2">
      <c r="B951" s="70" t="str">
        <f>IF('Mortgage Calculation'!A991="","",MONTH('Mortgage Calculation'!C991))</f>
        <v/>
      </c>
      <c r="C951" s="71" t="str">
        <f>IF(B951="","",YEAR('Mortgage Calculation'!C991))</f>
        <v/>
      </c>
      <c r="D951" s="72" t="str">
        <f>IF(B951="","",SUMIFS('Monthly Rental Income'!$G:$G,'Monthly Rental Income'!$K:$K,'Total Cash Flow'!$C951,'Monthly Rental Income'!$J:$J,'Total Cash Flow'!$B951))</f>
        <v/>
      </c>
      <c r="E951" s="73" t="str">
        <f>IF(B951="","",SUMIFS('Mortgage Calculation'!$F:$F,'Mortgage Calculation'!$J:$J,'Total Cash Flow'!$B951,'Mortgage Calculation'!$K:$K,'Total Cash Flow'!C951))</f>
        <v/>
      </c>
      <c r="F951" s="66" t="str">
        <f t="shared" si="14"/>
        <v/>
      </c>
    </row>
    <row r="952" spans="2:6" ht="14.25" x14ac:dyDescent="0.2">
      <c r="B952" s="70" t="str">
        <f>IF('Mortgage Calculation'!A992="","",MONTH('Mortgage Calculation'!C992))</f>
        <v/>
      </c>
      <c r="C952" s="71" t="str">
        <f>IF(B952="","",YEAR('Mortgage Calculation'!C992))</f>
        <v/>
      </c>
      <c r="D952" s="72" t="str">
        <f>IF(B952="","",SUMIFS('Monthly Rental Income'!$G:$G,'Monthly Rental Income'!$K:$K,'Total Cash Flow'!$C952,'Monthly Rental Income'!$J:$J,'Total Cash Flow'!$B952))</f>
        <v/>
      </c>
      <c r="E952" s="73" t="str">
        <f>IF(B952="","",SUMIFS('Mortgage Calculation'!$F:$F,'Mortgage Calculation'!$J:$J,'Total Cash Flow'!$B952,'Mortgage Calculation'!$K:$K,'Total Cash Flow'!C952))</f>
        <v/>
      </c>
      <c r="F952" s="66" t="str">
        <f t="shared" si="14"/>
        <v/>
      </c>
    </row>
    <row r="953" spans="2:6" ht="14.25" x14ac:dyDescent="0.2">
      <c r="B953" s="70" t="str">
        <f>IF('Mortgage Calculation'!A993="","",MONTH('Mortgage Calculation'!C993))</f>
        <v/>
      </c>
      <c r="C953" s="71" t="str">
        <f>IF(B953="","",YEAR('Mortgage Calculation'!C993))</f>
        <v/>
      </c>
      <c r="D953" s="72" t="str">
        <f>IF(B953="","",SUMIFS('Monthly Rental Income'!$G:$G,'Monthly Rental Income'!$K:$K,'Total Cash Flow'!$C953,'Monthly Rental Income'!$J:$J,'Total Cash Flow'!$B953))</f>
        <v/>
      </c>
      <c r="E953" s="73" t="str">
        <f>IF(B953="","",SUMIFS('Mortgage Calculation'!$F:$F,'Mortgage Calculation'!$J:$J,'Total Cash Flow'!$B953,'Mortgage Calculation'!$K:$K,'Total Cash Flow'!C953))</f>
        <v/>
      </c>
      <c r="F953" s="66" t="str">
        <f t="shared" si="14"/>
        <v/>
      </c>
    </row>
    <row r="954" spans="2:6" ht="14.25" x14ac:dyDescent="0.2">
      <c r="B954" s="70" t="str">
        <f>IF('Mortgage Calculation'!A994="","",MONTH('Mortgage Calculation'!C994))</f>
        <v/>
      </c>
      <c r="C954" s="71" t="str">
        <f>IF(B954="","",YEAR('Mortgage Calculation'!C994))</f>
        <v/>
      </c>
      <c r="D954" s="72" t="str">
        <f>IF(B954="","",SUMIFS('Monthly Rental Income'!$G:$G,'Monthly Rental Income'!$K:$K,'Total Cash Flow'!$C954,'Monthly Rental Income'!$J:$J,'Total Cash Flow'!$B954))</f>
        <v/>
      </c>
      <c r="E954" s="73" t="str">
        <f>IF(B954="","",SUMIFS('Mortgage Calculation'!$F:$F,'Mortgage Calculation'!$J:$J,'Total Cash Flow'!$B954,'Mortgage Calculation'!$K:$K,'Total Cash Flow'!C954))</f>
        <v/>
      </c>
      <c r="F954" s="66" t="str">
        <f t="shared" si="14"/>
        <v/>
      </c>
    </row>
    <row r="955" spans="2:6" ht="14.25" x14ac:dyDescent="0.2">
      <c r="B955" s="70" t="str">
        <f>IF('Mortgage Calculation'!A995="","",MONTH('Mortgage Calculation'!C995))</f>
        <v/>
      </c>
      <c r="C955" s="71" t="str">
        <f>IF(B955="","",YEAR('Mortgage Calculation'!C995))</f>
        <v/>
      </c>
      <c r="D955" s="72" t="str">
        <f>IF(B955="","",SUMIFS('Monthly Rental Income'!$G:$G,'Monthly Rental Income'!$K:$K,'Total Cash Flow'!$C955,'Monthly Rental Income'!$J:$J,'Total Cash Flow'!$B955))</f>
        <v/>
      </c>
      <c r="E955" s="73" t="str">
        <f>IF(B955="","",SUMIFS('Mortgage Calculation'!$F:$F,'Mortgage Calculation'!$J:$J,'Total Cash Flow'!$B955,'Mortgage Calculation'!$K:$K,'Total Cash Flow'!C955))</f>
        <v/>
      </c>
      <c r="F955" s="66" t="str">
        <f t="shared" si="14"/>
        <v/>
      </c>
    </row>
    <row r="956" spans="2:6" ht="14.25" x14ac:dyDescent="0.2">
      <c r="B956" s="70" t="str">
        <f>IF('Mortgage Calculation'!A996="","",MONTH('Mortgage Calculation'!C996))</f>
        <v/>
      </c>
      <c r="C956" s="71" t="str">
        <f>IF(B956="","",YEAR('Mortgage Calculation'!C996))</f>
        <v/>
      </c>
      <c r="D956" s="72" t="str">
        <f>IF(B956="","",SUMIFS('Monthly Rental Income'!$G:$G,'Monthly Rental Income'!$K:$K,'Total Cash Flow'!$C956,'Monthly Rental Income'!$J:$J,'Total Cash Flow'!$B956))</f>
        <v/>
      </c>
      <c r="E956" s="73" t="str">
        <f>IF(B956="","",SUMIFS('Mortgage Calculation'!$F:$F,'Mortgage Calculation'!$J:$J,'Total Cash Flow'!$B956,'Mortgage Calculation'!$K:$K,'Total Cash Flow'!C956))</f>
        <v/>
      </c>
      <c r="F956" s="66" t="str">
        <f t="shared" si="14"/>
        <v/>
      </c>
    </row>
    <row r="957" spans="2:6" ht="14.25" x14ac:dyDescent="0.2">
      <c r="B957" s="70" t="str">
        <f>IF('Mortgage Calculation'!A997="","",MONTH('Mortgage Calculation'!C997))</f>
        <v/>
      </c>
      <c r="C957" s="71" t="str">
        <f>IF(B957="","",YEAR('Mortgage Calculation'!C997))</f>
        <v/>
      </c>
      <c r="D957" s="72" t="str">
        <f>IF(B957="","",SUMIFS('Monthly Rental Income'!$G:$G,'Monthly Rental Income'!$K:$K,'Total Cash Flow'!$C957,'Monthly Rental Income'!$J:$J,'Total Cash Flow'!$B957))</f>
        <v/>
      </c>
      <c r="E957" s="73" t="str">
        <f>IF(B957="","",SUMIFS('Mortgage Calculation'!$F:$F,'Mortgage Calculation'!$J:$J,'Total Cash Flow'!$B957,'Mortgage Calculation'!$K:$K,'Total Cash Flow'!C957))</f>
        <v/>
      </c>
      <c r="F957" s="66" t="str">
        <f t="shared" si="14"/>
        <v/>
      </c>
    </row>
    <row r="958" spans="2:6" ht="14.25" x14ac:dyDescent="0.2">
      <c r="B958" s="70" t="str">
        <f>IF('Mortgage Calculation'!A998="","",MONTH('Mortgage Calculation'!C998))</f>
        <v/>
      </c>
      <c r="C958" s="71" t="str">
        <f>IF(B958="","",YEAR('Mortgage Calculation'!C998))</f>
        <v/>
      </c>
      <c r="D958" s="72" t="str">
        <f>IF(B958="","",SUMIFS('Monthly Rental Income'!$G:$G,'Monthly Rental Income'!$K:$K,'Total Cash Flow'!$C958,'Monthly Rental Income'!$J:$J,'Total Cash Flow'!$B958))</f>
        <v/>
      </c>
      <c r="E958" s="73" t="str">
        <f>IF(B958="","",SUMIFS('Mortgage Calculation'!$F:$F,'Mortgage Calculation'!$J:$J,'Total Cash Flow'!$B958,'Mortgage Calculation'!$K:$K,'Total Cash Flow'!C958))</f>
        <v/>
      </c>
      <c r="F958" s="66" t="str">
        <f t="shared" si="14"/>
        <v/>
      </c>
    </row>
    <row r="959" spans="2:6" ht="14.25" x14ac:dyDescent="0.2">
      <c r="B959" s="70" t="str">
        <f>IF('Mortgage Calculation'!A999="","",MONTH('Mortgage Calculation'!C999))</f>
        <v/>
      </c>
      <c r="C959" s="71" t="str">
        <f>IF(B959="","",YEAR('Mortgage Calculation'!C999))</f>
        <v/>
      </c>
      <c r="D959" s="72" t="str">
        <f>IF(B959="","",SUMIFS('Monthly Rental Income'!$G:$G,'Monthly Rental Income'!$K:$K,'Total Cash Flow'!$C959,'Monthly Rental Income'!$J:$J,'Total Cash Flow'!$B959))</f>
        <v/>
      </c>
      <c r="E959" s="73" t="str">
        <f>IF(B959="","",SUMIFS('Mortgage Calculation'!$F:$F,'Mortgage Calculation'!$J:$J,'Total Cash Flow'!$B959,'Mortgage Calculation'!$K:$K,'Total Cash Flow'!C959))</f>
        <v/>
      </c>
      <c r="F959" s="66" t="str">
        <f t="shared" si="14"/>
        <v/>
      </c>
    </row>
    <row r="960" spans="2:6" ht="14.25" x14ac:dyDescent="0.2">
      <c r="B960" s="70" t="str">
        <f>IF('Mortgage Calculation'!A1000="","",MONTH('Mortgage Calculation'!C1000))</f>
        <v/>
      </c>
      <c r="C960" s="71" t="str">
        <f>IF(B960="","",YEAR('Mortgage Calculation'!C1000))</f>
        <v/>
      </c>
      <c r="D960" s="72" t="str">
        <f>IF(B960="","",SUMIFS('Monthly Rental Income'!$G:$G,'Monthly Rental Income'!$K:$K,'Total Cash Flow'!$C960,'Monthly Rental Income'!$J:$J,'Total Cash Flow'!$B960))</f>
        <v/>
      </c>
      <c r="E960" s="73" t="str">
        <f>IF(B960="","",SUMIFS('Mortgage Calculation'!$F:$F,'Mortgage Calculation'!$J:$J,'Total Cash Flow'!$B960,'Mortgage Calculation'!$K:$K,'Total Cash Flow'!C960))</f>
        <v/>
      </c>
      <c r="F960" s="66" t="str">
        <f t="shared" si="14"/>
        <v/>
      </c>
    </row>
    <row r="961" spans="2:6" ht="14.25" x14ac:dyDescent="0.2">
      <c r="B961" s="70" t="str">
        <f>IF('Mortgage Calculation'!A1001="","",MONTH('Mortgage Calculation'!C1001))</f>
        <v/>
      </c>
      <c r="C961" s="71" t="str">
        <f>IF(B961="","",YEAR('Mortgage Calculation'!C1001))</f>
        <v/>
      </c>
      <c r="D961" s="72" t="str">
        <f>IF(B961="","",SUMIFS('Monthly Rental Income'!$G:$G,'Monthly Rental Income'!$K:$K,'Total Cash Flow'!$C961,'Monthly Rental Income'!$J:$J,'Total Cash Flow'!$B961))</f>
        <v/>
      </c>
      <c r="E961" s="73" t="str">
        <f>IF(B961="","",SUMIFS('Mortgage Calculation'!$F:$F,'Mortgage Calculation'!$J:$J,'Total Cash Flow'!$B961,'Mortgage Calculation'!$K:$K,'Total Cash Flow'!C961))</f>
        <v/>
      </c>
      <c r="F961" s="66" t="str">
        <f t="shared" si="14"/>
        <v/>
      </c>
    </row>
    <row r="962" spans="2:6" ht="14.25" x14ac:dyDescent="0.2">
      <c r="B962" s="70" t="str">
        <f>IF('Mortgage Calculation'!A1002="","",MONTH('Mortgage Calculation'!C1002))</f>
        <v/>
      </c>
      <c r="C962" s="71" t="str">
        <f>IF(B962="","",YEAR('Mortgage Calculation'!C1002))</f>
        <v/>
      </c>
      <c r="D962" s="72" t="str">
        <f>IF(B962="","",SUMIFS('Monthly Rental Income'!$G:$G,'Monthly Rental Income'!$K:$K,'Total Cash Flow'!$C962,'Monthly Rental Income'!$J:$J,'Total Cash Flow'!$B962))</f>
        <v/>
      </c>
      <c r="E962" s="73" t="str">
        <f>IF(B962="","",SUMIFS('Mortgage Calculation'!$F:$F,'Mortgage Calculation'!$J:$J,'Total Cash Flow'!$B962,'Mortgage Calculation'!$K:$K,'Total Cash Flow'!C962))</f>
        <v/>
      </c>
      <c r="F962" s="66" t="str">
        <f t="shared" si="14"/>
        <v/>
      </c>
    </row>
    <row r="963" spans="2:6" ht="14.25" x14ac:dyDescent="0.2">
      <c r="B963" s="70" t="str">
        <f>IF('Mortgage Calculation'!A1003="","",MONTH('Mortgage Calculation'!C1003))</f>
        <v/>
      </c>
      <c r="C963" s="71" t="str">
        <f>IF(B963="","",YEAR('Mortgage Calculation'!C1003))</f>
        <v/>
      </c>
      <c r="D963" s="72" t="str">
        <f>IF(B963="","",SUMIFS('Monthly Rental Income'!$G:$G,'Monthly Rental Income'!$K:$K,'Total Cash Flow'!$C963,'Monthly Rental Income'!$J:$J,'Total Cash Flow'!$B963))</f>
        <v/>
      </c>
      <c r="E963" s="73" t="str">
        <f>IF(B963="","",SUMIFS('Mortgage Calculation'!$F:$F,'Mortgage Calculation'!$J:$J,'Total Cash Flow'!$B963,'Mortgage Calculation'!$K:$K,'Total Cash Flow'!C963))</f>
        <v/>
      </c>
      <c r="F963" s="66" t="str">
        <f t="shared" si="14"/>
        <v/>
      </c>
    </row>
    <row r="964" spans="2:6" ht="14.25" x14ac:dyDescent="0.2">
      <c r="B964" s="70" t="str">
        <f>IF('Mortgage Calculation'!A1004="","",MONTH('Mortgage Calculation'!C1004))</f>
        <v/>
      </c>
      <c r="C964" s="71" t="str">
        <f>IF(B964="","",YEAR('Mortgage Calculation'!C1004))</f>
        <v/>
      </c>
      <c r="D964" s="72" t="str">
        <f>IF(B964="","",SUMIFS('Monthly Rental Income'!$G:$G,'Monthly Rental Income'!$K:$K,'Total Cash Flow'!$C964,'Monthly Rental Income'!$J:$J,'Total Cash Flow'!$B964))</f>
        <v/>
      </c>
      <c r="E964" s="73" t="str">
        <f>IF(B964="","",SUMIFS('Mortgage Calculation'!$F:$F,'Mortgage Calculation'!$J:$J,'Total Cash Flow'!$B964,'Mortgage Calculation'!$K:$K,'Total Cash Flow'!C964))</f>
        <v/>
      </c>
      <c r="F964" s="66" t="str">
        <f t="shared" si="14"/>
        <v/>
      </c>
    </row>
    <row r="965" spans="2:6" ht="14.25" x14ac:dyDescent="0.2">
      <c r="B965" s="70" t="str">
        <f>IF('Mortgage Calculation'!A1005="","",MONTH('Mortgage Calculation'!C1005))</f>
        <v/>
      </c>
      <c r="C965" s="71" t="str">
        <f>IF(B965="","",YEAR('Mortgage Calculation'!C1005))</f>
        <v/>
      </c>
      <c r="D965" s="72" t="str">
        <f>IF(B965="","",SUMIFS('Monthly Rental Income'!$G:$G,'Monthly Rental Income'!$K:$K,'Total Cash Flow'!$C965,'Monthly Rental Income'!$J:$J,'Total Cash Flow'!$B965))</f>
        <v/>
      </c>
      <c r="E965" s="73" t="str">
        <f>IF(B965="","",SUMIFS('Mortgage Calculation'!$F:$F,'Mortgage Calculation'!$J:$J,'Total Cash Flow'!$B965,'Mortgage Calculation'!$K:$K,'Total Cash Flow'!C965))</f>
        <v/>
      </c>
      <c r="F965" s="66" t="str">
        <f t="shared" ref="F965:F1028" si="15">IF(B965="","",SUM(D965:E965))</f>
        <v/>
      </c>
    </row>
    <row r="966" spans="2:6" ht="14.25" x14ac:dyDescent="0.2">
      <c r="B966" s="70" t="str">
        <f>IF('Mortgage Calculation'!A1006="","",MONTH('Mortgage Calculation'!C1006))</f>
        <v/>
      </c>
      <c r="C966" s="71" t="str">
        <f>IF(B966="","",YEAR('Mortgage Calculation'!C1006))</f>
        <v/>
      </c>
      <c r="D966" s="72" t="str">
        <f>IF(B966="","",SUMIFS('Monthly Rental Income'!$G:$G,'Monthly Rental Income'!$K:$K,'Total Cash Flow'!$C966,'Monthly Rental Income'!$J:$J,'Total Cash Flow'!$B966))</f>
        <v/>
      </c>
      <c r="E966" s="73" t="str">
        <f>IF(B966="","",SUMIFS('Mortgage Calculation'!$F:$F,'Mortgage Calculation'!$J:$J,'Total Cash Flow'!$B966,'Mortgage Calculation'!$K:$K,'Total Cash Flow'!C966))</f>
        <v/>
      </c>
      <c r="F966" s="66" t="str">
        <f t="shared" si="15"/>
        <v/>
      </c>
    </row>
    <row r="967" spans="2:6" ht="14.25" x14ac:dyDescent="0.2">
      <c r="B967" s="70" t="str">
        <f>IF('Mortgage Calculation'!A1007="","",MONTH('Mortgage Calculation'!C1007))</f>
        <v/>
      </c>
      <c r="C967" s="71" t="str">
        <f>IF(B967="","",YEAR('Mortgage Calculation'!C1007))</f>
        <v/>
      </c>
      <c r="D967" s="72" t="str">
        <f>IF(B967="","",SUMIFS('Monthly Rental Income'!$G:$G,'Monthly Rental Income'!$K:$K,'Total Cash Flow'!$C967,'Monthly Rental Income'!$J:$J,'Total Cash Flow'!$B967))</f>
        <v/>
      </c>
      <c r="E967" s="73" t="str">
        <f>IF(B967="","",SUMIFS('Mortgage Calculation'!$F:$F,'Mortgage Calculation'!$J:$J,'Total Cash Flow'!$B967,'Mortgage Calculation'!$K:$K,'Total Cash Flow'!C967))</f>
        <v/>
      </c>
      <c r="F967" s="66" t="str">
        <f t="shared" si="15"/>
        <v/>
      </c>
    </row>
    <row r="968" spans="2:6" ht="14.25" x14ac:dyDescent="0.2">
      <c r="B968" s="70" t="str">
        <f>IF('Mortgage Calculation'!A1008="","",MONTH('Mortgage Calculation'!C1008))</f>
        <v/>
      </c>
      <c r="C968" s="71" t="str">
        <f>IF(B968="","",YEAR('Mortgage Calculation'!C1008))</f>
        <v/>
      </c>
      <c r="D968" s="72" t="str">
        <f>IF(B968="","",SUMIFS('Monthly Rental Income'!$G:$G,'Monthly Rental Income'!$K:$K,'Total Cash Flow'!$C968,'Monthly Rental Income'!$J:$J,'Total Cash Flow'!$B968))</f>
        <v/>
      </c>
      <c r="E968" s="73" t="str">
        <f>IF(B968="","",SUMIFS('Mortgage Calculation'!$F:$F,'Mortgage Calculation'!$J:$J,'Total Cash Flow'!$B968,'Mortgage Calculation'!$K:$K,'Total Cash Flow'!C968))</f>
        <v/>
      </c>
      <c r="F968" s="66" t="str">
        <f t="shared" si="15"/>
        <v/>
      </c>
    </row>
    <row r="969" spans="2:6" ht="14.25" x14ac:dyDescent="0.2">
      <c r="B969" s="70" t="str">
        <f>IF('Mortgage Calculation'!A1009="","",MONTH('Mortgage Calculation'!C1009))</f>
        <v/>
      </c>
      <c r="C969" s="71" t="str">
        <f>IF(B969="","",YEAR('Mortgage Calculation'!C1009))</f>
        <v/>
      </c>
      <c r="D969" s="72" t="str">
        <f>IF(B969="","",SUMIFS('Monthly Rental Income'!$G:$G,'Monthly Rental Income'!$K:$K,'Total Cash Flow'!$C969,'Monthly Rental Income'!$J:$J,'Total Cash Flow'!$B969))</f>
        <v/>
      </c>
      <c r="E969" s="73" t="str">
        <f>IF(B969="","",SUMIFS('Mortgage Calculation'!$F:$F,'Mortgage Calculation'!$J:$J,'Total Cash Flow'!$B969,'Mortgage Calculation'!$K:$K,'Total Cash Flow'!C969))</f>
        <v/>
      </c>
      <c r="F969" s="66" t="str">
        <f t="shared" si="15"/>
        <v/>
      </c>
    </row>
    <row r="970" spans="2:6" ht="14.25" x14ac:dyDescent="0.2">
      <c r="B970" s="70" t="str">
        <f>IF('Mortgage Calculation'!A1010="","",MONTH('Mortgage Calculation'!C1010))</f>
        <v/>
      </c>
      <c r="C970" s="71" t="str">
        <f>IF(B970="","",YEAR('Mortgage Calculation'!C1010))</f>
        <v/>
      </c>
      <c r="D970" s="72" t="str">
        <f>IF(B970="","",SUMIFS('Monthly Rental Income'!$G:$G,'Monthly Rental Income'!$K:$K,'Total Cash Flow'!$C970,'Monthly Rental Income'!$J:$J,'Total Cash Flow'!$B970))</f>
        <v/>
      </c>
      <c r="E970" s="73" t="str">
        <f>IF(B970="","",SUMIFS('Mortgage Calculation'!$F:$F,'Mortgage Calculation'!$J:$J,'Total Cash Flow'!$B970,'Mortgage Calculation'!$K:$K,'Total Cash Flow'!C970))</f>
        <v/>
      </c>
      <c r="F970" s="66" t="str">
        <f t="shared" si="15"/>
        <v/>
      </c>
    </row>
    <row r="971" spans="2:6" ht="14.25" x14ac:dyDescent="0.2">
      <c r="B971" s="70" t="str">
        <f>IF('Mortgage Calculation'!A1011="","",MONTH('Mortgage Calculation'!C1011))</f>
        <v/>
      </c>
      <c r="C971" s="71" t="str">
        <f>IF(B971="","",YEAR('Mortgage Calculation'!C1011))</f>
        <v/>
      </c>
      <c r="D971" s="72" t="str">
        <f>IF(B971="","",SUMIFS('Monthly Rental Income'!$G:$G,'Monthly Rental Income'!$K:$K,'Total Cash Flow'!$C971,'Monthly Rental Income'!$J:$J,'Total Cash Flow'!$B971))</f>
        <v/>
      </c>
      <c r="E971" s="73" t="str">
        <f>IF(B971="","",SUMIFS('Mortgage Calculation'!$F:$F,'Mortgage Calculation'!$J:$J,'Total Cash Flow'!$B971,'Mortgage Calculation'!$K:$K,'Total Cash Flow'!C971))</f>
        <v/>
      </c>
      <c r="F971" s="66" t="str">
        <f t="shared" si="15"/>
        <v/>
      </c>
    </row>
    <row r="972" spans="2:6" ht="14.25" x14ac:dyDescent="0.2">
      <c r="B972" s="70" t="str">
        <f>IF('Mortgage Calculation'!A1012="","",MONTH('Mortgage Calculation'!C1012))</f>
        <v/>
      </c>
      <c r="C972" s="71" t="str">
        <f>IF(B972="","",YEAR('Mortgage Calculation'!C1012))</f>
        <v/>
      </c>
      <c r="D972" s="72" t="str">
        <f>IF(B972="","",SUMIFS('Monthly Rental Income'!$G:$G,'Monthly Rental Income'!$K:$K,'Total Cash Flow'!$C972,'Monthly Rental Income'!$J:$J,'Total Cash Flow'!$B972))</f>
        <v/>
      </c>
      <c r="E972" s="73" t="str">
        <f>IF(B972="","",SUMIFS('Mortgage Calculation'!$F:$F,'Mortgage Calculation'!$J:$J,'Total Cash Flow'!$B972,'Mortgage Calculation'!$K:$K,'Total Cash Flow'!C972))</f>
        <v/>
      </c>
      <c r="F972" s="66" t="str">
        <f t="shared" si="15"/>
        <v/>
      </c>
    </row>
    <row r="973" spans="2:6" ht="14.25" x14ac:dyDescent="0.2">
      <c r="B973" s="70" t="str">
        <f>IF('Mortgage Calculation'!A1013="","",MONTH('Mortgage Calculation'!C1013))</f>
        <v/>
      </c>
      <c r="C973" s="71" t="str">
        <f>IF(B973="","",YEAR('Mortgage Calculation'!C1013))</f>
        <v/>
      </c>
      <c r="D973" s="72" t="str">
        <f>IF(B973="","",SUMIFS('Monthly Rental Income'!$G:$G,'Monthly Rental Income'!$K:$K,'Total Cash Flow'!$C973,'Monthly Rental Income'!$J:$J,'Total Cash Flow'!$B973))</f>
        <v/>
      </c>
      <c r="E973" s="73" t="str">
        <f>IF(B973="","",SUMIFS('Mortgage Calculation'!$F:$F,'Mortgage Calculation'!$J:$J,'Total Cash Flow'!$B973,'Mortgage Calculation'!$K:$K,'Total Cash Flow'!C973))</f>
        <v/>
      </c>
      <c r="F973" s="66" t="str">
        <f t="shared" si="15"/>
        <v/>
      </c>
    </row>
    <row r="974" spans="2:6" ht="14.25" x14ac:dyDescent="0.2">
      <c r="B974" s="70" t="str">
        <f>IF('Mortgage Calculation'!A1014="","",MONTH('Mortgage Calculation'!C1014))</f>
        <v/>
      </c>
      <c r="C974" s="71" t="str">
        <f>IF(B974="","",YEAR('Mortgage Calculation'!C1014))</f>
        <v/>
      </c>
      <c r="D974" s="72" t="str">
        <f>IF(B974="","",SUMIFS('Monthly Rental Income'!$G:$G,'Monthly Rental Income'!$K:$K,'Total Cash Flow'!$C974,'Monthly Rental Income'!$J:$J,'Total Cash Flow'!$B974))</f>
        <v/>
      </c>
      <c r="E974" s="73" t="str">
        <f>IF(B974="","",SUMIFS('Mortgage Calculation'!$F:$F,'Mortgage Calculation'!$J:$J,'Total Cash Flow'!$B974,'Mortgage Calculation'!$K:$K,'Total Cash Flow'!C974))</f>
        <v/>
      </c>
      <c r="F974" s="66" t="str">
        <f t="shared" si="15"/>
        <v/>
      </c>
    </row>
    <row r="975" spans="2:6" ht="14.25" x14ac:dyDescent="0.2">
      <c r="B975" s="70" t="str">
        <f>IF('Mortgage Calculation'!A1015="","",MONTH('Mortgage Calculation'!C1015))</f>
        <v/>
      </c>
      <c r="C975" s="71" t="str">
        <f>IF(B975="","",YEAR('Mortgage Calculation'!C1015))</f>
        <v/>
      </c>
      <c r="D975" s="72" t="str">
        <f>IF(B975="","",SUMIFS('Monthly Rental Income'!$G:$G,'Monthly Rental Income'!$K:$K,'Total Cash Flow'!$C975,'Monthly Rental Income'!$J:$J,'Total Cash Flow'!$B975))</f>
        <v/>
      </c>
      <c r="E975" s="73" t="str">
        <f>IF(B975="","",SUMIFS('Mortgage Calculation'!$F:$F,'Mortgage Calculation'!$J:$J,'Total Cash Flow'!$B975,'Mortgage Calculation'!$K:$K,'Total Cash Flow'!C975))</f>
        <v/>
      </c>
      <c r="F975" s="66" t="str">
        <f t="shared" si="15"/>
        <v/>
      </c>
    </row>
    <row r="976" spans="2:6" ht="14.25" x14ac:dyDescent="0.2">
      <c r="B976" s="70" t="str">
        <f>IF('Mortgage Calculation'!A1016="","",MONTH('Mortgage Calculation'!C1016))</f>
        <v/>
      </c>
      <c r="C976" s="71" t="str">
        <f>IF(B976="","",YEAR('Mortgage Calculation'!C1016))</f>
        <v/>
      </c>
      <c r="D976" s="72" t="str">
        <f>IF(B976="","",SUMIFS('Monthly Rental Income'!$G:$G,'Monthly Rental Income'!$K:$K,'Total Cash Flow'!$C976,'Monthly Rental Income'!$J:$J,'Total Cash Flow'!$B976))</f>
        <v/>
      </c>
      <c r="E976" s="73" t="str">
        <f>IF(B976="","",SUMIFS('Mortgage Calculation'!$F:$F,'Mortgage Calculation'!$J:$J,'Total Cash Flow'!$B976,'Mortgage Calculation'!$K:$K,'Total Cash Flow'!C976))</f>
        <v/>
      </c>
      <c r="F976" s="66" t="str">
        <f t="shared" si="15"/>
        <v/>
      </c>
    </row>
    <row r="977" spans="2:6" ht="14.25" x14ac:dyDescent="0.2">
      <c r="B977" s="70" t="str">
        <f>IF('Mortgage Calculation'!A1017="","",MONTH('Mortgage Calculation'!C1017))</f>
        <v/>
      </c>
      <c r="C977" s="71" t="str">
        <f>IF(B977="","",YEAR('Mortgage Calculation'!C1017))</f>
        <v/>
      </c>
      <c r="D977" s="72" t="str">
        <f>IF(B977="","",SUMIFS('Monthly Rental Income'!$G:$G,'Monthly Rental Income'!$K:$K,'Total Cash Flow'!$C977,'Monthly Rental Income'!$J:$J,'Total Cash Flow'!$B977))</f>
        <v/>
      </c>
      <c r="E977" s="73" t="str">
        <f>IF(B977="","",SUMIFS('Mortgage Calculation'!$F:$F,'Mortgage Calculation'!$J:$J,'Total Cash Flow'!$B977,'Mortgage Calculation'!$K:$K,'Total Cash Flow'!C977))</f>
        <v/>
      </c>
      <c r="F977" s="66" t="str">
        <f t="shared" si="15"/>
        <v/>
      </c>
    </row>
    <row r="978" spans="2:6" ht="14.25" x14ac:dyDescent="0.2">
      <c r="B978" s="70" t="str">
        <f>IF('Mortgage Calculation'!A1018="","",MONTH('Mortgage Calculation'!C1018))</f>
        <v/>
      </c>
      <c r="C978" s="71" t="str">
        <f>IF(B978="","",YEAR('Mortgage Calculation'!C1018))</f>
        <v/>
      </c>
      <c r="D978" s="72" t="str">
        <f>IF(B978="","",SUMIFS('Monthly Rental Income'!$G:$G,'Monthly Rental Income'!$K:$K,'Total Cash Flow'!$C978,'Monthly Rental Income'!$J:$J,'Total Cash Flow'!$B978))</f>
        <v/>
      </c>
      <c r="E978" s="73" t="str">
        <f>IF(B978="","",SUMIFS('Mortgage Calculation'!$F:$F,'Mortgage Calculation'!$J:$J,'Total Cash Flow'!$B978,'Mortgage Calculation'!$K:$K,'Total Cash Flow'!C978))</f>
        <v/>
      </c>
      <c r="F978" s="66" t="str">
        <f t="shared" si="15"/>
        <v/>
      </c>
    </row>
    <row r="979" spans="2:6" ht="14.25" x14ac:dyDescent="0.2">
      <c r="B979" s="70" t="str">
        <f>IF('Mortgage Calculation'!A1019="","",MONTH('Mortgage Calculation'!C1019))</f>
        <v/>
      </c>
      <c r="C979" s="71" t="str">
        <f>IF(B979="","",YEAR('Mortgage Calculation'!C1019))</f>
        <v/>
      </c>
      <c r="D979" s="72" t="str">
        <f>IF(B979="","",SUMIFS('Monthly Rental Income'!$G:$G,'Monthly Rental Income'!$K:$K,'Total Cash Flow'!$C979,'Monthly Rental Income'!$J:$J,'Total Cash Flow'!$B979))</f>
        <v/>
      </c>
      <c r="E979" s="73" t="str">
        <f>IF(B979="","",SUMIFS('Mortgage Calculation'!$F:$F,'Mortgage Calculation'!$J:$J,'Total Cash Flow'!$B979,'Mortgage Calculation'!$K:$K,'Total Cash Flow'!C979))</f>
        <v/>
      </c>
      <c r="F979" s="66" t="str">
        <f t="shared" si="15"/>
        <v/>
      </c>
    </row>
    <row r="980" spans="2:6" ht="14.25" x14ac:dyDescent="0.2">
      <c r="B980" s="70" t="str">
        <f>IF('Mortgage Calculation'!A1020="","",MONTH('Mortgage Calculation'!C1020))</f>
        <v/>
      </c>
      <c r="C980" s="71" t="str">
        <f>IF(B980="","",YEAR('Mortgage Calculation'!C1020))</f>
        <v/>
      </c>
      <c r="D980" s="72" t="str">
        <f>IF(B980="","",SUMIFS('Monthly Rental Income'!$G:$G,'Monthly Rental Income'!$K:$K,'Total Cash Flow'!$C980,'Monthly Rental Income'!$J:$J,'Total Cash Flow'!$B980))</f>
        <v/>
      </c>
      <c r="E980" s="73" t="str">
        <f>IF(B980="","",SUMIFS('Mortgage Calculation'!$F:$F,'Mortgage Calculation'!$J:$J,'Total Cash Flow'!$B980,'Mortgage Calculation'!$K:$K,'Total Cash Flow'!C980))</f>
        <v/>
      </c>
      <c r="F980" s="66" t="str">
        <f t="shared" si="15"/>
        <v/>
      </c>
    </row>
    <row r="981" spans="2:6" ht="14.25" x14ac:dyDescent="0.2">
      <c r="B981" s="70" t="str">
        <f>IF('Mortgage Calculation'!A1021="","",MONTH('Mortgage Calculation'!C1021))</f>
        <v/>
      </c>
      <c r="C981" s="71" t="str">
        <f>IF(B981="","",YEAR('Mortgage Calculation'!C1021))</f>
        <v/>
      </c>
      <c r="D981" s="72" t="str">
        <f>IF(B981="","",SUMIFS('Monthly Rental Income'!$G:$G,'Monthly Rental Income'!$K:$K,'Total Cash Flow'!$C981,'Monthly Rental Income'!$J:$J,'Total Cash Flow'!$B981))</f>
        <v/>
      </c>
      <c r="E981" s="73" t="str">
        <f>IF(B981="","",SUMIFS('Mortgage Calculation'!$F:$F,'Mortgage Calculation'!$J:$J,'Total Cash Flow'!$B981,'Mortgage Calculation'!$K:$K,'Total Cash Flow'!C981))</f>
        <v/>
      </c>
      <c r="F981" s="66" t="str">
        <f t="shared" si="15"/>
        <v/>
      </c>
    </row>
    <row r="982" spans="2:6" ht="14.25" x14ac:dyDescent="0.2">
      <c r="B982" s="70" t="str">
        <f>IF('Mortgage Calculation'!A1022="","",MONTH('Mortgage Calculation'!C1022))</f>
        <v/>
      </c>
      <c r="C982" s="71" t="str">
        <f>IF(B982="","",YEAR('Mortgage Calculation'!C1022))</f>
        <v/>
      </c>
      <c r="D982" s="72" t="str">
        <f>IF(B982="","",SUMIFS('Monthly Rental Income'!$G:$G,'Monthly Rental Income'!$K:$K,'Total Cash Flow'!$C982,'Monthly Rental Income'!$J:$J,'Total Cash Flow'!$B982))</f>
        <v/>
      </c>
      <c r="E982" s="73" t="str">
        <f>IF(B982="","",SUMIFS('Mortgage Calculation'!$F:$F,'Mortgage Calculation'!$J:$J,'Total Cash Flow'!$B982,'Mortgage Calculation'!$K:$K,'Total Cash Flow'!C982))</f>
        <v/>
      </c>
      <c r="F982" s="66" t="str">
        <f t="shared" si="15"/>
        <v/>
      </c>
    </row>
    <row r="983" spans="2:6" ht="14.25" x14ac:dyDescent="0.2">
      <c r="B983" s="70" t="str">
        <f>IF('Mortgage Calculation'!A1023="","",MONTH('Mortgage Calculation'!C1023))</f>
        <v/>
      </c>
      <c r="C983" s="71" t="str">
        <f>IF(B983="","",YEAR('Mortgage Calculation'!C1023))</f>
        <v/>
      </c>
      <c r="D983" s="72" t="str">
        <f>IF(B983="","",SUMIFS('Monthly Rental Income'!$G:$G,'Monthly Rental Income'!$K:$K,'Total Cash Flow'!$C983,'Monthly Rental Income'!$J:$J,'Total Cash Flow'!$B983))</f>
        <v/>
      </c>
      <c r="E983" s="73" t="str">
        <f>IF(B983="","",SUMIFS('Mortgage Calculation'!$F:$F,'Mortgage Calculation'!$J:$J,'Total Cash Flow'!$B983,'Mortgage Calculation'!$K:$K,'Total Cash Flow'!C983))</f>
        <v/>
      </c>
      <c r="F983" s="66" t="str">
        <f t="shared" si="15"/>
        <v/>
      </c>
    </row>
    <row r="984" spans="2:6" ht="14.25" x14ac:dyDescent="0.2">
      <c r="B984" s="70" t="str">
        <f>IF('Mortgage Calculation'!A1024="","",MONTH('Mortgage Calculation'!C1024))</f>
        <v/>
      </c>
      <c r="C984" s="71" t="str">
        <f>IF(B984="","",YEAR('Mortgage Calculation'!C1024))</f>
        <v/>
      </c>
      <c r="D984" s="72" t="str">
        <f>IF(B984="","",SUMIFS('Monthly Rental Income'!$G:$G,'Monthly Rental Income'!$K:$K,'Total Cash Flow'!$C984,'Monthly Rental Income'!$J:$J,'Total Cash Flow'!$B984))</f>
        <v/>
      </c>
      <c r="E984" s="73" t="str">
        <f>IF(B984="","",SUMIFS('Mortgage Calculation'!$F:$F,'Mortgage Calculation'!$J:$J,'Total Cash Flow'!$B984,'Mortgage Calculation'!$K:$K,'Total Cash Flow'!C984))</f>
        <v/>
      </c>
      <c r="F984" s="66" t="str">
        <f t="shared" si="15"/>
        <v/>
      </c>
    </row>
    <row r="985" spans="2:6" ht="14.25" x14ac:dyDescent="0.2">
      <c r="B985" s="70" t="str">
        <f>IF('Mortgage Calculation'!A1025="","",MONTH('Mortgage Calculation'!C1025))</f>
        <v/>
      </c>
      <c r="C985" s="71" t="str">
        <f>IF(B985="","",YEAR('Mortgage Calculation'!C1025))</f>
        <v/>
      </c>
      <c r="D985" s="72" t="str">
        <f>IF(B985="","",SUMIFS('Monthly Rental Income'!$G:$G,'Monthly Rental Income'!$K:$K,'Total Cash Flow'!$C985,'Monthly Rental Income'!$J:$J,'Total Cash Flow'!$B985))</f>
        <v/>
      </c>
      <c r="E985" s="73" t="str">
        <f>IF(B985="","",SUMIFS('Mortgage Calculation'!$F:$F,'Mortgage Calculation'!$J:$J,'Total Cash Flow'!$B985,'Mortgage Calculation'!$K:$K,'Total Cash Flow'!C985))</f>
        <v/>
      </c>
      <c r="F985" s="66" t="str">
        <f t="shared" si="15"/>
        <v/>
      </c>
    </row>
    <row r="986" spans="2:6" ht="14.25" x14ac:dyDescent="0.2">
      <c r="B986" s="70" t="str">
        <f>IF('Mortgage Calculation'!A1026="","",MONTH('Mortgage Calculation'!C1026))</f>
        <v/>
      </c>
      <c r="C986" s="71" t="str">
        <f>IF(B986="","",YEAR('Mortgage Calculation'!C1026))</f>
        <v/>
      </c>
      <c r="D986" s="72" t="str">
        <f>IF(B986="","",SUMIFS('Monthly Rental Income'!$G:$G,'Monthly Rental Income'!$K:$K,'Total Cash Flow'!$C986,'Monthly Rental Income'!$J:$J,'Total Cash Flow'!$B986))</f>
        <v/>
      </c>
      <c r="E986" s="73" t="str">
        <f>IF(B986="","",SUMIFS('Mortgage Calculation'!$F:$F,'Mortgage Calculation'!$J:$J,'Total Cash Flow'!$B986,'Mortgage Calculation'!$K:$K,'Total Cash Flow'!C986))</f>
        <v/>
      </c>
      <c r="F986" s="66" t="str">
        <f t="shared" si="15"/>
        <v/>
      </c>
    </row>
    <row r="987" spans="2:6" ht="14.25" x14ac:dyDescent="0.2">
      <c r="B987" s="70" t="str">
        <f>IF('Mortgage Calculation'!A1027="","",MONTH('Mortgage Calculation'!C1027))</f>
        <v/>
      </c>
      <c r="C987" s="71" t="str">
        <f>IF(B987="","",YEAR('Mortgage Calculation'!C1027))</f>
        <v/>
      </c>
      <c r="D987" s="72" t="str">
        <f>IF(B987="","",SUMIFS('Monthly Rental Income'!$G:$G,'Monthly Rental Income'!$K:$K,'Total Cash Flow'!$C987,'Monthly Rental Income'!$J:$J,'Total Cash Flow'!$B987))</f>
        <v/>
      </c>
      <c r="E987" s="73" t="str">
        <f>IF(B987="","",SUMIFS('Mortgage Calculation'!$F:$F,'Mortgage Calculation'!$J:$J,'Total Cash Flow'!$B987,'Mortgage Calculation'!$K:$K,'Total Cash Flow'!C987))</f>
        <v/>
      </c>
      <c r="F987" s="66" t="str">
        <f t="shared" si="15"/>
        <v/>
      </c>
    </row>
    <row r="988" spans="2:6" ht="14.25" x14ac:dyDescent="0.2">
      <c r="B988" s="70" t="str">
        <f>IF('Mortgage Calculation'!A1028="","",MONTH('Mortgage Calculation'!C1028))</f>
        <v/>
      </c>
      <c r="C988" s="71" t="str">
        <f>IF(B988="","",YEAR('Mortgage Calculation'!C1028))</f>
        <v/>
      </c>
      <c r="D988" s="72" t="str">
        <f>IF(B988="","",SUMIFS('Monthly Rental Income'!$G:$G,'Monthly Rental Income'!$K:$K,'Total Cash Flow'!$C988,'Monthly Rental Income'!$J:$J,'Total Cash Flow'!$B988))</f>
        <v/>
      </c>
      <c r="E988" s="73" t="str">
        <f>IF(B988="","",SUMIFS('Mortgage Calculation'!$F:$F,'Mortgage Calculation'!$J:$J,'Total Cash Flow'!$B988,'Mortgage Calculation'!$K:$K,'Total Cash Flow'!C988))</f>
        <v/>
      </c>
      <c r="F988" s="66" t="str">
        <f t="shared" si="15"/>
        <v/>
      </c>
    </row>
    <row r="989" spans="2:6" ht="14.25" x14ac:dyDescent="0.2">
      <c r="B989" s="70" t="str">
        <f>IF('Mortgage Calculation'!A1029="","",MONTH('Mortgage Calculation'!C1029))</f>
        <v/>
      </c>
      <c r="C989" s="71" t="str">
        <f>IF(B989="","",YEAR('Mortgage Calculation'!C1029))</f>
        <v/>
      </c>
      <c r="D989" s="72" t="str">
        <f>IF(B989="","",SUMIFS('Monthly Rental Income'!$G:$G,'Monthly Rental Income'!$K:$K,'Total Cash Flow'!$C989,'Monthly Rental Income'!$J:$J,'Total Cash Flow'!$B989))</f>
        <v/>
      </c>
      <c r="E989" s="73" t="str">
        <f>IF(B989="","",SUMIFS('Mortgage Calculation'!$F:$F,'Mortgage Calculation'!$J:$J,'Total Cash Flow'!$B989,'Mortgage Calculation'!$K:$K,'Total Cash Flow'!C989))</f>
        <v/>
      </c>
      <c r="F989" s="66" t="str">
        <f t="shared" si="15"/>
        <v/>
      </c>
    </row>
    <row r="990" spans="2:6" ht="14.25" x14ac:dyDescent="0.2">
      <c r="B990" s="70" t="str">
        <f>IF('Mortgage Calculation'!A1030="","",MONTH('Mortgage Calculation'!C1030))</f>
        <v/>
      </c>
      <c r="C990" s="71" t="str">
        <f>IF(B990="","",YEAR('Mortgage Calculation'!C1030))</f>
        <v/>
      </c>
      <c r="D990" s="72" t="str">
        <f>IF(B990="","",SUMIFS('Monthly Rental Income'!$G:$G,'Monthly Rental Income'!$K:$K,'Total Cash Flow'!$C990,'Monthly Rental Income'!$J:$J,'Total Cash Flow'!$B990))</f>
        <v/>
      </c>
      <c r="E990" s="73" t="str">
        <f>IF(B990="","",SUMIFS('Mortgage Calculation'!$F:$F,'Mortgage Calculation'!$J:$J,'Total Cash Flow'!$B990,'Mortgage Calculation'!$K:$K,'Total Cash Flow'!C990))</f>
        <v/>
      </c>
      <c r="F990" s="66" t="str">
        <f t="shared" si="15"/>
        <v/>
      </c>
    </row>
    <row r="991" spans="2:6" ht="14.25" x14ac:dyDescent="0.2">
      <c r="B991" s="70" t="str">
        <f>IF('Mortgage Calculation'!A1031="","",MONTH('Mortgage Calculation'!C1031))</f>
        <v/>
      </c>
      <c r="C991" s="71" t="str">
        <f>IF(B991="","",YEAR('Mortgage Calculation'!C1031))</f>
        <v/>
      </c>
      <c r="D991" s="72" t="str">
        <f>IF(B991="","",SUMIFS('Monthly Rental Income'!$G:$G,'Monthly Rental Income'!$K:$K,'Total Cash Flow'!$C991,'Monthly Rental Income'!$J:$J,'Total Cash Flow'!$B991))</f>
        <v/>
      </c>
      <c r="E991" s="73" t="str">
        <f>IF(B991="","",SUMIFS('Mortgage Calculation'!$F:$F,'Mortgage Calculation'!$J:$J,'Total Cash Flow'!$B991,'Mortgage Calculation'!$K:$K,'Total Cash Flow'!C991))</f>
        <v/>
      </c>
      <c r="F991" s="66" t="str">
        <f t="shared" si="15"/>
        <v/>
      </c>
    </row>
    <row r="992" spans="2:6" ht="14.25" x14ac:dyDescent="0.2">
      <c r="B992" s="70" t="str">
        <f>IF('Mortgage Calculation'!A1032="","",MONTH('Mortgage Calculation'!C1032))</f>
        <v/>
      </c>
      <c r="C992" s="71" t="str">
        <f>IF(B992="","",YEAR('Mortgage Calculation'!C1032))</f>
        <v/>
      </c>
      <c r="D992" s="72" t="str">
        <f>IF(B992="","",SUMIFS('Monthly Rental Income'!$G:$G,'Monthly Rental Income'!$K:$K,'Total Cash Flow'!$C992,'Monthly Rental Income'!$J:$J,'Total Cash Flow'!$B992))</f>
        <v/>
      </c>
      <c r="E992" s="73" t="str">
        <f>IF(B992="","",SUMIFS('Mortgage Calculation'!$F:$F,'Mortgage Calculation'!$J:$J,'Total Cash Flow'!$B992,'Mortgage Calculation'!$K:$K,'Total Cash Flow'!C992))</f>
        <v/>
      </c>
      <c r="F992" s="66" t="str">
        <f t="shared" si="15"/>
        <v/>
      </c>
    </row>
    <row r="993" spans="2:6" ht="14.25" x14ac:dyDescent="0.2">
      <c r="B993" s="70" t="str">
        <f>IF('Mortgage Calculation'!A1033="","",MONTH('Mortgage Calculation'!C1033))</f>
        <v/>
      </c>
      <c r="C993" s="71" t="str">
        <f>IF(B993="","",YEAR('Mortgage Calculation'!C1033))</f>
        <v/>
      </c>
      <c r="D993" s="72" t="str">
        <f>IF(B993="","",SUMIFS('Monthly Rental Income'!$G:$G,'Monthly Rental Income'!$K:$K,'Total Cash Flow'!$C993,'Monthly Rental Income'!$J:$J,'Total Cash Flow'!$B993))</f>
        <v/>
      </c>
      <c r="E993" s="73" t="str">
        <f>IF(B993="","",SUMIFS('Mortgage Calculation'!$F:$F,'Mortgage Calculation'!$J:$J,'Total Cash Flow'!$B993,'Mortgage Calculation'!$K:$K,'Total Cash Flow'!C993))</f>
        <v/>
      </c>
      <c r="F993" s="66" t="str">
        <f t="shared" si="15"/>
        <v/>
      </c>
    </row>
    <row r="994" spans="2:6" ht="14.25" x14ac:dyDescent="0.2">
      <c r="B994" s="70" t="str">
        <f>IF('Mortgage Calculation'!A1034="","",MONTH('Mortgage Calculation'!C1034))</f>
        <v/>
      </c>
      <c r="C994" s="71" t="str">
        <f>IF(B994="","",YEAR('Mortgage Calculation'!C1034))</f>
        <v/>
      </c>
      <c r="D994" s="72" t="str">
        <f>IF(B994="","",SUMIFS('Monthly Rental Income'!$G:$G,'Monthly Rental Income'!$K:$K,'Total Cash Flow'!$C994,'Monthly Rental Income'!$J:$J,'Total Cash Flow'!$B994))</f>
        <v/>
      </c>
      <c r="E994" s="73" t="str">
        <f>IF(B994="","",SUMIFS('Mortgage Calculation'!$F:$F,'Mortgage Calculation'!$J:$J,'Total Cash Flow'!$B994,'Mortgage Calculation'!$K:$K,'Total Cash Flow'!C994))</f>
        <v/>
      </c>
      <c r="F994" s="66" t="str">
        <f t="shared" si="15"/>
        <v/>
      </c>
    </row>
    <row r="995" spans="2:6" ht="14.25" x14ac:dyDescent="0.2">
      <c r="B995" s="70" t="str">
        <f>IF('Mortgage Calculation'!A1035="","",MONTH('Mortgage Calculation'!C1035))</f>
        <v/>
      </c>
      <c r="C995" s="71" t="str">
        <f>IF(B995="","",YEAR('Mortgage Calculation'!C1035))</f>
        <v/>
      </c>
      <c r="D995" s="72" t="str">
        <f>IF(B995="","",SUMIFS('Monthly Rental Income'!$G:$G,'Monthly Rental Income'!$K:$K,'Total Cash Flow'!$C995,'Monthly Rental Income'!$J:$J,'Total Cash Flow'!$B995))</f>
        <v/>
      </c>
      <c r="E995" s="73" t="str">
        <f>IF(B995="","",SUMIFS('Mortgage Calculation'!$F:$F,'Mortgage Calculation'!$J:$J,'Total Cash Flow'!$B995,'Mortgage Calculation'!$K:$K,'Total Cash Flow'!C995))</f>
        <v/>
      </c>
      <c r="F995" s="66" t="str">
        <f t="shared" si="15"/>
        <v/>
      </c>
    </row>
    <row r="996" spans="2:6" ht="14.25" x14ac:dyDescent="0.2">
      <c r="B996" s="70" t="str">
        <f>IF('Mortgage Calculation'!A1036="","",MONTH('Mortgage Calculation'!C1036))</f>
        <v/>
      </c>
      <c r="C996" s="71" t="str">
        <f>IF(B996="","",YEAR('Mortgage Calculation'!C1036))</f>
        <v/>
      </c>
      <c r="D996" s="72" t="str">
        <f>IF(B996="","",SUMIFS('Monthly Rental Income'!$G:$G,'Monthly Rental Income'!$K:$K,'Total Cash Flow'!$C996,'Monthly Rental Income'!$J:$J,'Total Cash Flow'!$B996))</f>
        <v/>
      </c>
      <c r="E996" s="73" t="str">
        <f>IF(B996="","",SUMIFS('Mortgage Calculation'!$F:$F,'Mortgage Calculation'!$J:$J,'Total Cash Flow'!$B996,'Mortgage Calculation'!$K:$K,'Total Cash Flow'!C996))</f>
        <v/>
      </c>
      <c r="F996" s="66" t="str">
        <f t="shared" si="15"/>
        <v/>
      </c>
    </row>
    <row r="997" spans="2:6" ht="14.25" x14ac:dyDescent="0.2">
      <c r="B997" s="70" t="str">
        <f>IF('Mortgage Calculation'!A1037="","",MONTH('Mortgage Calculation'!C1037))</f>
        <v/>
      </c>
      <c r="C997" s="71" t="str">
        <f>IF(B997="","",YEAR('Mortgage Calculation'!C1037))</f>
        <v/>
      </c>
      <c r="D997" s="72" t="str">
        <f>IF(B997="","",SUMIFS('Monthly Rental Income'!$G:$G,'Monthly Rental Income'!$K:$K,'Total Cash Flow'!$C997,'Monthly Rental Income'!$J:$J,'Total Cash Flow'!$B997))</f>
        <v/>
      </c>
      <c r="E997" s="73" t="str">
        <f>IF(B997="","",SUMIFS('Mortgage Calculation'!$F:$F,'Mortgage Calculation'!$J:$J,'Total Cash Flow'!$B997,'Mortgage Calculation'!$K:$K,'Total Cash Flow'!C997))</f>
        <v/>
      </c>
      <c r="F997" s="66" t="str">
        <f t="shared" si="15"/>
        <v/>
      </c>
    </row>
    <row r="998" spans="2:6" ht="14.25" x14ac:dyDescent="0.2">
      <c r="B998" s="70" t="str">
        <f>IF('Mortgage Calculation'!A1038="","",MONTH('Mortgage Calculation'!C1038))</f>
        <v/>
      </c>
      <c r="C998" s="71" t="str">
        <f>IF(B998="","",YEAR('Mortgage Calculation'!C1038))</f>
        <v/>
      </c>
      <c r="D998" s="72" t="str">
        <f>IF(B998="","",SUMIFS('Monthly Rental Income'!$G:$G,'Monthly Rental Income'!$K:$K,'Total Cash Flow'!$C998,'Monthly Rental Income'!$J:$J,'Total Cash Flow'!$B998))</f>
        <v/>
      </c>
      <c r="E998" s="73" t="str">
        <f>IF(B998="","",SUMIFS('Mortgage Calculation'!$F:$F,'Mortgage Calculation'!$J:$J,'Total Cash Flow'!$B998,'Mortgage Calculation'!$K:$K,'Total Cash Flow'!C998))</f>
        <v/>
      </c>
      <c r="F998" s="66" t="str">
        <f t="shared" si="15"/>
        <v/>
      </c>
    </row>
    <row r="999" spans="2:6" ht="14.25" x14ac:dyDescent="0.2">
      <c r="B999" s="70" t="str">
        <f>IF('Mortgage Calculation'!A1039="","",MONTH('Mortgage Calculation'!C1039))</f>
        <v/>
      </c>
      <c r="C999" s="71" t="str">
        <f>IF(B999="","",YEAR('Mortgage Calculation'!C1039))</f>
        <v/>
      </c>
      <c r="D999" s="72" t="str">
        <f>IF(B999="","",SUMIFS('Monthly Rental Income'!$G:$G,'Monthly Rental Income'!$K:$K,'Total Cash Flow'!$C999,'Monthly Rental Income'!$J:$J,'Total Cash Flow'!$B999))</f>
        <v/>
      </c>
      <c r="E999" s="73" t="str">
        <f>IF(B999="","",SUMIFS('Mortgage Calculation'!$F:$F,'Mortgage Calculation'!$J:$J,'Total Cash Flow'!$B999,'Mortgage Calculation'!$K:$K,'Total Cash Flow'!C999))</f>
        <v/>
      </c>
      <c r="F999" s="66" t="str">
        <f t="shared" si="15"/>
        <v/>
      </c>
    </row>
    <row r="1000" spans="2:6" ht="14.25" x14ac:dyDescent="0.2">
      <c r="B1000" s="70" t="str">
        <f>IF('Mortgage Calculation'!A1040="","",MONTH('Mortgage Calculation'!C1040))</f>
        <v/>
      </c>
      <c r="C1000" s="71" t="str">
        <f>IF(B1000="","",YEAR('Mortgage Calculation'!C1040))</f>
        <v/>
      </c>
      <c r="D1000" s="72" t="str">
        <f>IF(B1000="","",SUMIFS('Monthly Rental Income'!$G:$G,'Monthly Rental Income'!$K:$K,'Total Cash Flow'!$C1000,'Monthly Rental Income'!$J:$J,'Total Cash Flow'!$B1000))</f>
        <v/>
      </c>
      <c r="E1000" s="73" t="str">
        <f>IF(B1000="","",SUMIFS('Mortgage Calculation'!$F:$F,'Mortgage Calculation'!$J:$J,'Total Cash Flow'!$B1000,'Mortgage Calculation'!$K:$K,'Total Cash Flow'!C1000))</f>
        <v/>
      </c>
      <c r="F1000" s="66" t="str">
        <f t="shared" si="15"/>
        <v/>
      </c>
    </row>
    <row r="1001" spans="2:6" ht="14.25" x14ac:dyDescent="0.2">
      <c r="B1001" s="70" t="str">
        <f>IF('Mortgage Calculation'!A1041="","",MONTH('Mortgage Calculation'!C1041))</f>
        <v/>
      </c>
      <c r="C1001" s="71" t="str">
        <f>IF(B1001="","",YEAR('Mortgage Calculation'!C1041))</f>
        <v/>
      </c>
      <c r="D1001" s="72" t="str">
        <f>IF(B1001="","",SUMIFS('Monthly Rental Income'!$G:$G,'Monthly Rental Income'!$K:$K,'Total Cash Flow'!$C1001,'Monthly Rental Income'!$J:$J,'Total Cash Flow'!$B1001))</f>
        <v/>
      </c>
      <c r="E1001" s="73" t="str">
        <f>IF(B1001="","",SUMIFS('Mortgage Calculation'!$F:$F,'Mortgage Calculation'!$J:$J,'Total Cash Flow'!$B1001,'Mortgage Calculation'!$K:$K,'Total Cash Flow'!C1001))</f>
        <v/>
      </c>
      <c r="F1001" s="66" t="str">
        <f t="shared" si="15"/>
        <v/>
      </c>
    </row>
    <row r="1002" spans="2:6" ht="14.25" x14ac:dyDescent="0.2">
      <c r="B1002" s="70" t="str">
        <f>IF('Mortgage Calculation'!A1042="","",MONTH('Mortgage Calculation'!C1042))</f>
        <v/>
      </c>
      <c r="C1002" s="71" t="str">
        <f>IF(B1002="","",YEAR('Mortgage Calculation'!C1042))</f>
        <v/>
      </c>
      <c r="D1002" s="72" t="str">
        <f>IF(B1002="","",SUMIFS('Monthly Rental Income'!$G:$G,'Monthly Rental Income'!$K:$K,'Total Cash Flow'!$C1002,'Monthly Rental Income'!$J:$J,'Total Cash Flow'!$B1002))</f>
        <v/>
      </c>
      <c r="E1002" s="73" t="str">
        <f>IF(B1002="","",SUMIFS('Mortgage Calculation'!$F:$F,'Mortgage Calculation'!$J:$J,'Total Cash Flow'!$B1002,'Mortgage Calculation'!$K:$K,'Total Cash Flow'!C1002))</f>
        <v/>
      </c>
      <c r="F1002" s="66" t="str">
        <f t="shared" si="15"/>
        <v/>
      </c>
    </row>
    <row r="1003" spans="2:6" ht="14.25" x14ac:dyDescent="0.2">
      <c r="B1003" s="70" t="str">
        <f>IF('Mortgage Calculation'!A1043="","",MONTH('Mortgage Calculation'!C1043))</f>
        <v/>
      </c>
      <c r="C1003" s="71" t="str">
        <f>IF(B1003="","",YEAR('Mortgage Calculation'!C1043))</f>
        <v/>
      </c>
      <c r="D1003" s="72" t="str">
        <f>IF(B1003="","",SUMIFS('Monthly Rental Income'!$G:$G,'Monthly Rental Income'!$K:$K,'Total Cash Flow'!$C1003,'Monthly Rental Income'!$J:$J,'Total Cash Flow'!$B1003))</f>
        <v/>
      </c>
      <c r="E1003" s="73" t="str">
        <f>IF(B1003="","",SUMIFS('Mortgage Calculation'!$F:$F,'Mortgage Calculation'!$J:$J,'Total Cash Flow'!$B1003,'Mortgage Calculation'!$K:$K,'Total Cash Flow'!C1003))</f>
        <v/>
      </c>
      <c r="F1003" s="66" t="str">
        <f t="shared" si="15"/>
        <v/>
      </c>
    </row>
    <row r="1004" spans="2:6" ht="14.25" x14ac:dyDescent="0.2">
      <c r="B1004" s="70" t="str">
        <f>IF('Mortgage Calculation'!A1044="","",MONTH('Mortgage Calculation'!C1044))</f>
        <v/>
      </c>
      <c r="C1004" s="71" t="str">
        <f>IF(B1004="","",YEAR('Mortgage Calculation'!C1044))</f>
        <v/>
      </c>
      <c r="D1004" s="72" t="str">
        <f>IF(B1004="","",SUMIFS('Monthly Rental Income'!$G:$G,'Monthly Rental Income'!$K:$K,'Total Cash Flow'!$C1004,'Monthly Rental Income'!$J:$J,'Total Cash Flow'!$B1004))</f>
        <v/>
      </c>
      <c r="E1004" s="73" t="str">
        <f>IF(B1004="","",SUMIFS('Mortgage Calculation'!$F:$F,'Mortgage Calculation'!$J:$J,'Total Cash Flow'!$B1004,'Mortgage Calculation'!$K:$K,'Total Cash Flow'!C1004))</f>
        <v/>
      </c>
      <c r="F1004" s="66" t="str">
        <f t="shared" si="15"/>
        <v/>
      </c>
    </row>
    <row r="1005" spans="2:6" ht="14.25" x14ac:dyDescent="0.2">
      <c r="B1005" s="70" t="str">
        <f>IF('Mortgage Calculation'!A1045="","",MONTH('Mortgage Calculation'!C1045))</f>
        <v/>
      </c>
      <c r="C1005" s="71" t="str">
        <f>IF(B1005="","",YEAR('Mortgage Calculation'!C1045))</f>
        <v/>
      </c>
      <c r="D1005" s="72" t="str">
        <f>IF(B1005="","",SUMIFS('Monthly Rental Income'!$G:$G,'Monthly Rental Income'!$K:$K,'Total Cash Flow'!$C1005,'Monthly Rental Income'!$J:$J,'Total Cash Flow'!$B1005))</f>
        <v/>
      </c>
      <c r="E1005" s="73" t="str">
        <f>IF(B1005="","",SUMIFS('Mortgage Calculation'!$F:$F,'Mortgage Calculation'!$J:$J,'Total Cash Flow'!$B1005,'Mortgage Calculation'!$K:$K,'Total Cash Flow'!C1005))</f>
        <v/>
      </c>
      <c r="F1005" s="66" t="str">
        <f t="shared" si="15"/>
        <v/>
      </c>
    </row>
    <row r="1006" spans="2:6" ht="14.25" x14ac:dyDescent="0.2">
      <c r="B1006" s="70" t="str">
        <f>IF('Mortgage Calculation'!A1046="","",MONTH('Mortgage Calculation'!C1046))</f>
        <v/>
      </c>
      <c r="C1006" s="71" t="str">
        <f>IF(B1006="","",YEAR('Mortgage Calculation'!C1046))</f>
        <v/>
      </c>
      <c r="D1006" s="72" t="str">
        <f>IF(B1006="","",SUMIFS('Monthly Rental Income'!$G:$G,'Monthly Rental Income'!$K:$K,'Total Cash Flow'!$C1006,'Monthly Rental Income'!$J:$J,'Total Cash Flow'!$B1006))</f>
        <v/>
      </c>
      <c r="E1006" s="73" t="str">
        <f>IF(B1006="","",SUMIFS('Mortgage Calculation'!$F:$F,'Mortgage Calculation'!$J:$J,'Total Cash Flow'!$B1006,'Mortgage Calculation'!$K:$K,'Total Cash Flow'!C1006))</f>
        <v/>
      </c>
      <c r="F1006" s="66" t="str">
        <f t="shared" si="15"/>
        <v/>
      </c>
    </row>
    <row r="1007" spans="2:6" ht="14.25" x14ac:dyDescent="0.2">
      <c r="B1007" s="70" t="str">
        <f>IF('Mortgage Calculation'!A1047="","",MONTH('Mortgage Calculation'!C1047))</f>
        <v/>
      </c>
      <c r="C1007" s="71" t="str">
        <f>IF(B1007="","",YEAR('Mortgage Calculation'!C1047))</f>
        <v/>
      </c>
      <c r="D1007" s="72" t="str">
        <f>IF(B1007="","",SUMIFS('Monthly Rental Income'!$G:$G,'Monthly Rental Income'!$K:$K,'Total Cash Flow'!$C1007,'Monthly Rental Income'!$J:$J,'Total Cash Flow'!$B1007))</f>
        <v/>
      </c>
      <c r="E1007" s="73" t="str">
        <f>IF(B1007="","",SUMIFS('Mortgage Calculation'!$F:$F,'Mortgage Calculation'!$J:$J,'Total Cash Flow'!$B1007,'Mortgage Calculation'!$K:$K,'Total Cash Flow'!C1007))</f>
        <v/>
      </c>
      <c r="F1007" s="66" t="str">
        <f t="shared" si="15"/>
        <v/>
      </c>
    </row>
    <row r="1008" spans="2:6" ht="14.25" x14ac:dyDescent="0.2">
      <c r="B1008" s="70" t="str">
        <f>IF('Mortgage Calculation'!A1048="","",MONTH('Mortgage Calculation'!C1048))</f>
        <v/>
      </c>
      <c r="C1008" s="71" t="str">
        <f>IF(B1008="","",YEAR('Mortgage Calculation'!C1048))</f>
        <v/>
      </c>
      <c r="D1008" s="72" t="str">
        <f>IF(B1008="","",SUMIFS('Monthly Rental Income'!$G:$G,'Monthly Rental Income'!$K:$K,'Total Cash Flow'!$C1008,'Monthly Rental Income'!$J:$J,'Total Cash Flow'!$B1008))</f>
        <v/>
      </c>
      <c r="E1008" s="73" t="str">
        <f>IF(B1008="","",SUMIFS('Mortgage Calculation'!$F:$F,'Mortgage Calculation'!$J:$J,'Total Cash Flow'!$B1008,'Mortgage Calculation'!$K:$K,'Total Cash Flow'!C1008))</f>
        <v/>
      </c>
      <c r="F1008" s="66" t="str">
        <f t="shared" si="15"/>
        <v/>
      </c>
    </row>
    <row r="1009" spans="2:6" ht="14.25" x14ac:dyDescent="0.2">
      <c r="B1009" s="70" t="str">
        <f>IF('Mortgage Calculation'!A1049="","",MONTH('Mortgage Calculation'!C1049))</f>
        <v/>
      </c>
      <c r="C1009" s="71" t="str">
        <f>IF(B1009="","",YEAR('Mortgage Calculation'!C1049))</f>
        <v/>
      </c>
      <c r="D1009" s="72" t="str">
        <f>IF(B1009="","",SUMIFS('Monthly Rental Income'!$G:$G,'Monthly Rental Income'!$K:$K,'Total Cash Flow'!$C1009,'Monthly Rental Income'!$J:$J,'Total Cash Flow'!$B1009))</f>
        <v/>
      </c>
      <c r="E1009" s="73" t="str">
        <f>IF(B1009="","",SUMIFS('Mortgage Calculation'!$F:$F,'Mortgage Calculation'!$J:$J,'Total Cash Flow'!$B1009,'Mortgage Calculation'!$K:$K,'Total Cash Flow'!C1009))</f>
        <v/>
      </c>
      <c r="F1009" s="66" t="str">
        <f t="shared" si="15"/>
        <v/>
      </c>
    </row>
    <row r="1010" spans="2:6" ht="14.25" x14ac:dyDescent="0.2">
      <c r="B1010" s="70" t="str">
        <f>IF('Mortgage Calculation'!A1050="","",MONTH('Mortgage Calculation'!C1050))</f>
        <v/>
      </c>
      <c r="C1010" s="71" t="str">
        <f>IF(B1010="","",YEAR('Mortgage Calculation'!C1050))</f>
        <v/>
      </c>
      <c r="D1010" s="72" t="str">
        <f>IF(B1010="","",SUMIFS('Monthly Rental Income'!$G:$G,'Monthly Rental Income'!$K:$K,'Total Cash Flow'!$C1010,'Monthly Rental Income'!$J:$J,'Total Cash Flow'!$B1010))</f>
        <v/>
      </c>
      <c r="E1010" s="73" t="str">
        <f>IF(B1010="","",SUMIFS('Mortgage Calculation'!$F:$F,'Mortgage Calculation'!$J:$J,'Total Cash Flow'!$B1010,'Mortgage Calculation'!$K:$K,'Total Cash Flow'!C1010))</f>
        <v/>
      </c>
      <c r="F1010" s="66" t="str">
        <f t="shared" si="15"/>
        <v/>
      </c>
    </row>
    <row r="1011" spans="2:6" ht="14.25" x14ac:dyDescent="0.2">
      <c r="B1011" s="70" t="str">
        <f>IF('Mortgage Calculation'!A1051="","",MONTH('Mortgage Calculation'!C1051))</f>
        <v/>
      </c>
      <c r="C1011" s="71" t="str">
        <f>IF(B1011="","",YEAR('Mortgage Calculation'!C1051))</f>
        <v/>
      </c>
      <c r="D1011" s="72" t="str">
        <f>IF(B1011="","",SUMIFS('Monthly Rental Income'!$G:$G,'Monthly Rental Income'!$K:$K,'Total Cash Flow'!$C1011,'Monthly Rental Income'!$J:$J,'Total Cash Flow'!$B1011))</f>
        <v/>
      </c>
      <c r="E1011" s="73" t="str">
        <f>IF(B1011="","",SUMIFS('Mortgage Calculation'!$F:$F,'Mortgage Calculation'!$J:$J,'Total Cash Flow'!$B1011,'Mortgage Calculation'!$K:$K,'Total Cash Flow'!C1011))</f>
        <v/>
      </c>
      <c r="F1011" s="66" t="str">
        <f t="shared" si="15"/>
        <v/>
      </c>
    </row>
    <row r="1012" spans="2:6" ht="14.25" x14ac:dyDescent="0.2">
      <c r="B1012" s="70" t="str">
        <f>IF('Mortgage Calculation'!A1052="","",MONTH('Mortgage Calculation'!C1052))</f>
        <v/>
      </c>
      <c r="C1012" s="71" t="str">
        <f>IF(B1012="","",YEAR('Mortgage Calculation'!C1052))</f>
        <v/>
      </c>
      <c r="D1012" s="72" t="str">
        <f>IF(B1012="","",SUMIFS('Monthly Rental Income'!$G:$G,'Monthly Rental Income'!$K:$K,'Total Cash Flow'!$C1012,'Monthly Rental Income'!$J:$J,'Total Cash Flow'!$B1012))</f>
        <v/>
      </c>
      <c r="E1012" s="73" t="str">
        <f>IF(B1012="","",SUMIFS('Mortgage Calculation'!$F:$F,'Mortgage Calculation'!$J:$J,'Total Cash Flow'!$B1012,'Mortgage Calculation'!$K:$K,'Total Cash Flow'!C1012))</f>
        <v/>
      </c>
      <c r="F1012" s="66" t="str">
        <f t="shared" si="15"/>
        <v/>
      </c>
    </row>
    <row r="1013" spans="2:6" ht="14.25" x14ac:dyDescent="0.2">
      <c r="B1013" s="70" t="str">
        <f>IF('Mortgage Calculation'!A1053="","",MONTH('Mortgage Calculation'!C1053))</f>
        <v/>
      </c>
      <c r="C1013" s="71" t="str">
        <f>IF(B1013="","",YEAR('Mortgage Calculation'!C1053))</f>
        <v/>
      </c>
      <c r="D1013" s="72" t="str">
        <f>IF(B1013="","",SUMIFS('Monthly Rental Income'!$G:$G,'Monthly Rental Income'!$K:$K,'Total Cash Flow'!$C1013,'Monthly Rental Income'!$J:$J,'Total Cash Flow'!$B1013))</f>
        <v/>
      </c>
      <c r="E1013" s="73" t="str">
        <f>IF(B1013="","",SUMIFS('Mortgage Calculation'!$F:$F,'Mortgage Calculation'!$J:$J,'Total Cash Flow'!$B1013,'Mortgage Calculation'!$K:$K,'Total Cash Flow'!C1013))</f>
        <v/>
      </c>
      <c r="F1013" s="66" t="str">
        <f t="shared" si="15"/>
        <v/>
      </c>
    </row>
    <row r="1014" spans="2:6" ht="14.25" x14ac:dyDescent="0.2">
      <c r="B1014" s="70" t="str">
        <f>IF('Mortgage Calculation'!A1054="","",MONTH('Mortgage Calculation'!C1054))</f>
        <v/>
      </c>
      <c r="C1014" s="71" t="str">
        <f>IF(B1014="","",YEAR('Mortgage Calculation'!C1054))</f>
        <v/>
      </c>
      <c r="D1014" s="72" t="str">
        <f>IF(B1014="","",SUMIFS('Monthly Rental Income'!$G:$G,'Monthly Rental Income'!$K:$K,'Total Cash Flow'!$C1014,'Monthly Rental Income'!$J:$J,'Total Cash Flow'!$B1014))</f>
        <v/>
      </c>
      <c r="E1014" s="73" t="str">
        <f>IF(B1014="","",SUMIFS('Mortgage Calculation'!$F:$F,'Mortgage Calculation'!$J:$J,'Total Cash Flow'!$B1014,'Mortgage Calculation'!$K:$K,'Total Cash Flow'!C1014))</f>
        <v/>
      </c>
      <c r="F1014" s="66" t="str">
        <f t="shared" si="15"/>
        <v/>
      </c>
    </row>
    <row r="1015" spans="2:6" ht="14.25" x14ac:dyDescent="0.2">
      <c r="B1015" s="70" t="str">
        <f>IF('Mortgage Calculation'!A1055="","",MONTH('Mortgage Calculation'!C1055))</f>
        <v/>
      </c>
      <c r="C1015" s="71" t="str">
        <f>IF(B1015="","",YEAR('Mortgage Calculation'!C1055))</f>
        <v/>
      </c>
      <c r="D1015" s="72" t="str">
        <f>IF(B1015="","",SUMIFS('Monthly Rental Income'!$G:$G,'Monthly Rental Income'!$K:$K,'Total Cash Flow'!$C1015,'Monthly Rental Income'!$J:$J,'Total Cash Flow'!$B1015))</f>
        <v/>
      </c>
      <c r="E1015" s="73" t="str">
        <f>IF(B1015="","",SUMIFS('Mortgage Calculation'!$F:$F,'Mortgage Calculation'!$J:$J,'Total Cash Flow'!$B1015,'Mortgage Calculation'!$K:$K,'Total Cash Flow'!C1015))</f>
        <v/>
      </c>
      <c r="F1015" s="66" t="str">
        <f t="shared" si="15"/>
        <v/>
      </c>
    </row>
    <row r="1016" spans="2:6" ht="14.25" x14ac:dyDescent="0.2">
      <c r="B1016" s="70" t="str">
        <f>IF('Mortgage Calculation'!A1056="","",MONTH('Mortgage Calculation'!C1056))</f>
        <v/>
      </c>
      <c r="C1016" s="71" t="str">
        <f>IF(B1016="","",YEAR('Mortgage Calculation'!C1056))</f>
        <v/>
      </c>
      <c r="D1016" s="72" t="str">
        <f>IF(B1016="","",SUMIFS('Monthly Rental Income'!$G:$G,'Monthly Rental Income'!$K:$K,'Total Cash Flow'!$C1016,'Monthly Rental Income'!$J:$J,'Total Cash Flow'!$B1016))</f>
        <v/>
      </c>
      <c r="E1016" s="73" t="str">
        <f>IF(B1016="","",SUMIFS('Mortgage Calculation'!$F:$F,'Mortgage Calculation'!$J:$J,'Total Cash Flow'!$B1016,'Mortgage Calculation'!$K:$K,'Total Cash Flow'!C1016))</f>
        <v/>
      </c>
      <c r="F1016" s="66" t="str">
        <f t="shared" si="15"/>
        <v/>
      </c>
    </row>
    <row r="1017" spans="2:6" ht="14.25" x14ac:dyDescent="0.2">
      <c r="B1017" s="70" t="str">
        <f>IF('Mortgage Calculation'!A1057="","",MONTH('Mortgage Calculation'!C1057))</f>
        <v/>
      </c>
      <c r="C1017" s="71" t="str">
        <f>IF(B1017="","",YEAR('Mortgage Calculation'!C1057))</f>
        <v/>
      </c>
      <c r="D1017" s="72" t="str">
        <f>IF(B1017="","",SUMIFS('Monthly Rental Income'!$G:$G,'Monthly Rental Income'!$K:$K,'Total Cash Flow'!$C1017,'Monthly Rental Income'!$J:$J,'Total Cash Flow'!$B1017))</f>
        <v/>
      </c>
      <c r="E1017" s="73" t="str">
        <f>IF(B1017="","",SUMIFS('Mortgage Calculation'!$F:$F,'Mortgage Calculation'!$J:$J,'Total Cash Flow'!$B1017,'Mortgage Calculation'!$K:$K,'Total Cash Flow'!C1017))</f>
        <v/>
      </c>
      <c r="F1017" s="66" t="str">
        <f t="shared" si="15"/>
        <v/>
      </c>
    </row>
    <row r="1018" spans="2:6" ht="14.25" x14ac:dyDescent="0.2">
      <c r="B1018" s="70" t="str">
        <f>IF('Mortgage Calculation'!A1058="","",MONTH('Mortgage Calculation'!C1058))</f>
        <v/>
      </c>
      <c r="C1018" s="71" t="str">
        <f>IF(B1018="","",YEAR('Mortgage Calculation'!C1058))</f>
        <v/>
      </c>
      <c r="D1018" s="72" t="str">
        <f>IF(B1018="","",SUMIFS('Monthly Rental Income'!$G:$G,'Monthly Rental Income'!$K:$K,'Total Cash Flow'!$C1018,'Monthly Rental Income'!$J:$J,'Total Cash Flow'!$B1018))</f>
        <v/>
      </c>
      <c r="E1018" s="73" t="str">
        <f>IF(B1018="","",SUMIFS('Mortgage Calculation'!$F:$F,'Mortgage Calculation'!$J:$J,'Total Cash Flow'!$B1018,'Mortgage Calculation'!$K:$K,'Total Cash Flow'!C1018))</f>
        <v/>
      </c>
      <c r="F1018" s="66" t="str">
        <f t="shared" si="15"/>
        <v/>
      </c>
    </row>
    <row r="1019" spans="2:6" ht="14.25" x14ac:dyDescent="0.2">
      <c r="B1019" s="70" t="str">
        <f>IF('Mortgage Calculation'!A1059="","",MONTH('Mortgage Calculation'!C1059))</f>
        <v/>
      </c>
      <c r="C1019" s="71" t="str">
        <f>IF(B1019="","",YEAR('Mortgage Calculation'!C1059))</f>
        <v/>
      </c>
      <c r="D1019" s="72" t="str">
        <f>IF(B1019="","",SUMIFS('Monthly Rental Income'!$G:$G,'Monthly Rental Income'!$K:$K,'Total Cash Flow'!$C1019,'Monthly Rental Income'!$J:$J,'Total Cash Flow'!$B1019))</f>
        <v/>
      </c>
      <c r="E1019" s="73" t="str">
        <f>IF(B1019="","",SUMIFS('Mortgage Calculation'!$F:$F,'Mortgage Calculation'!$J:$J,'Total Cash Flow'!$B1019,'Mortgage Calculation'!$K:$K,'Total Cash Flow'!C1019))</f>
        <v/>
      </c>
      <c r="F1019" s="66" t="str">
        <f t="shared" si="15"/>
        <v/>
      </c>
    </row>
    <row r="1020" spans="2:6" ht="14.25" x14ac:dyDescent="0.2">
      <c r="B1020" s="70" t="str">
        <f>IF('Mortgage Calculation'!A1060="","",MONTH('Mortgage Calculation'!C1060))</f>
        <v/>
      </c>
      <c r="C1020" s="71" t="str">
        <f>IF(B1020="","",YEAR('Mortgage Calculation'!C1060))</f>
        <v/>
      </c>
      <c r="D1020" s="72" t="str">
        <f>IF(B1020="","",SUMIFS('Monthly Rental Income'!$G:$G,'Monthly Rental Income'!$K:$K,'Total Cash Flow'!$C1020,'Monthly Rental Income'!$J:$J,'Total Cash Flow'!$B1020))</f>
        <v/>
      </c>
      <c r="E1020" s="73" t="str">
        <f>IF(B1020="","",SUMIFS('Mortgage Calculation'!$F:$F,'Mortgage Calculation'!$J:$J,'Total Cash Flow'!$B1020,'Mortgage Calculation'!$K:$K,'Total Cash Flow'!C1020))</f>
        <v/>
      </c>
      <c r="F1020" s="66" t="str">
        <f t="shared" si="15"/>
        <v/>
      </c>
    </row>
    <row r="1021" spans="2:6" ht="14.25" x14ac:dyDescent="0.2">
      <c r="B1021" s="70" t="str">
        <f>IF('Mortgage Calculation'!A1061="","",MONTH('Mortgage Calculation'!C1061))</f>
        <v/>
      </c>
      <c r="C1021" s="71" t="str">
        <f>IF(B1021="","",YEAR('Mortgage Calculation'!C1061))</f>
        <v/>
      </c>
      <c r="D1021" s="72" t="str">
        <f>IF(B1021="","",SUMIFS('Monthly Rental Income'!$G:$G,'Monthly Rental Income'!$K:$K,'Total Cash Flow'!$C1021,'Monthly Rental Income'!$J:$J,'Total Cash Flow'!$B1021))</f>
        <v/>
      </c>
      <c r="E1021" s="73" t="str">
        <f>IF(B1021="","",SUMIFS('Mortgage Calculation'!$F:$F,'Mortgage Calculation'!$J:$J,'Total Cash Flow'!$B1021,'Mortgage Calculation'!$K:$K,'Total Cash Flow'!C1021))</f>
        <v/>
      </c>
      <c r="F1021" s="66" t="str">
        <f t="shared" si="15"/>
        <v/>
      </c>
    </row>
    <row r="1022" spans="2:6" ht="14.25" x14ac:dyDescent="0.2">
      <c r="B1022" s="70" t="str">
        <f>IF('Mortgage Calculation'!A1062="","",MONTH('Mortgage Calculation'!C1062))</f>
        <v/>
      </c>
      <c r="C1022" s="71" t="str">
        <f>IF(B1022="","",YEAR('Mortgage Calculation'!C1062))</f>
        <v/>
      </c>
      <c r="D1022" s="72" t="str">
        <f>IF(B1022="","",SUMIFS('Monthly Rental Income'!$G:$G,'Monthly Rental Income'!$K:$K,'Total Cash Flow'!$C1022,'Monthly Rental Income'!$J:$J,'Total Cash Flow'!$B1022))</f>
        <v/>
      </c>
      <c r="E1022" s="73" t="str">
        <f>IF(B1022="","",SUMIFS('Mortgage Calculation'!$F:$F,'Mortgage Calculation'!$J:$J,'Total Cash Flow'!$B1022,'Mortgage Calculation'!$K:$K,'Total Cash Flow'!C1022))</f>
        <v/>
      </c>
      <c r="F1022" s="66" t="str">
        <f t="shared" si="15"/>
        <v/>
      </c>
    </row>
    <row r="1023" spans="2:6" ht="14.25" x14ac:dyDescent="0.2">
      <c r="B1023" s="70" t="str">
        <f>IF('Mortgage Calculation'!A1063="","",MONTH('Mortgage Calculation'!C1063))</f>
        <v/>
      </c>
      <c r="C1023" s="71" t="str">
        <f>IF(B1023="","",YEAR('Mortgage Calculation'!C1063))</f>
        <v/>
      </c>
      <c r="D1023" s="72" t="str">
        <f>IF(B1023="","",SUMIFS('Monthly Rental Income'!$G:$G,'Monthly Rental Income'!$K:$K,'Total Cash Flow'!$C1023,'Monthly Rental Income'!$J:$J,'Total Cash Flow'!$B1023))</f>
        <v/>
      </c>
      <c r="E1023" s="73" t="str">
        <f>IF(B1023="","",SUMIFS('Mortgage Calculation'!$F:$F,'Mortgage Calculation'!$J:$J,'Total Cash Flow'!$B1023,'Mortgage Calculation'!$K:$K,'Total Cash Flow'!C1023))</f>
        <v/>
      </c>
      <c r="F1023" s="66" t="str">
        <f t="shared" si="15"/>
        <v/>
      </c>
    </row>
    <row r="1024" spans="2:6" ht="14.25" x14ac:dyDescent="0.2">
      <c r="B1024" s="70" t="str">
        <f>IF('Mortgage Calculation'!A1064="","",MONTH('Mortgage Calculation'!C1064))</f>
        <v/>
      </c>
      <c r="C1024" s="71" t="str">
        <f>IF(B1024="","",YEAR('Mortgage Calculation'!C1064))</f>
        <v/>
      </c>
      <c r="D1024" s="72" t="str">
        <f>IF(B1024="","",SUMIFS('Monthly Rental Income'!$G:$G,'Monthly Rental Income'!$K:$K,'Total Cash Flow'!$C1024,'Monthly Rental Income'!$J:$J,'Total Cash Flow'!$B1024))</f>
        <v/>
      </c>
      <c r="E1024" s="73" t="str">
        <f>IF(B1024="","",SUMIFS('Mortgage Calculation'!$F:$F,'Mortgage Calculation'!$J:$J,'Total Cash Flow'!$B1024,'Mortgage Calculation'!$K:$K,'Total Cash Flow'!C1024))</f>
        <v/>
      </c>
      <c r="F1024" s="66" t="str">
        <f t="shared" si="15"/>
        <v/>
      </c>
    </row>
    <row r="1025" spans="2:6" ht="14.25" x14ac:dyDescent="0.2">
      <c r="B1025" s="70" t="str">
        <f>IF('Mortgage Calculation'!A1065="","",MONTH('Mortgage Calculation'!C1065))</f>
        <v/>
      </c>
      <c r="C1025" s="71" t="str">
        <f>IF(B1025="","",YEAR('Mortgage Calculation'!C1065))</f>
        <v/>
      </c>
      <c r="D1025" s="72" t="str">
        <f>IF(B1025="","",SUMIFS('Monthly Rental Income'!$G:$G,'Monthly Rental Income'!$K:$K,'Total Cash Flow'!$C1025,'Monthly Rental Income'!$J:$J,'Total Cash Flow'!$B1025))</f>
        <v/>
      </c>
      <c r="E1025" s="73" t="str">
        <f>IF(B1025="","",SUMIFS('Mortgage Calculation'!$F:$F,'Mortgage Calculation'!$J:$J,'Total Cash Flow'!$B1025,'Mortgage Calculation'!$K:$K,'Total Cash Flow'!C1025))</f>
        <v/>
      </c>
      <c r="F1025" s="66" t="str">
        <f t="shared" si="15"/>
        <v/>
      </c>
    </row>
    <row r="1026" spans="2:6" ht="14.25" x14ac:dyDescent="0.2">
      <c r="B1026" s="70" t="str">
        <f>IF('Mortgage Calculation'!A1066="","",MONTH('Mortgage Calculation'!C1066))</f>
        <v/>
      </c>
      <c r="C1026" s="71" t="str">
        <f>IF(B1026="","",YEAR('Mortgage Calculation'!C1066))</f>
        <v/>
      </c>
      <c r="D1026" s="72" t="str">
        <f>IF(B1026="","",SUMIFS('Monthly Rental Income'!$G:$G,'Monthly Rental Income'!$K:$K,'Total Cash Flow'!$C1026,'Monthly Rental Income'!$J:$J,'Total Cash Flow'!$B1026))</f>
        <v/>
      </c>
      <c r="E1026" s="73" t="str">
        <f>IF(B1026="","",SUMIFS('Mortgage Calculation'!$F:$F,'Mortgage Calculation'!$J:$J,'Total Cash Flow'!$B1026,'Mortgage Calculation'!$K:$K,'Total Cash Flow'!C1026))</f>
        <v/>
      </c>
      <c r="F1026" s="66" t="str">
        <f t="shared" si="15"/>
        <v/>
      </c>
    </row>
    <row r="1027" spans="2:6" ht="14.25" x14ac:dyDescent="0.2">
      <c r="B1027" s="70" t="str">
        <f>IF('Mortgage Calculation'!A1067="","",MONTH('Mortgage Calculation'!C1067))</f>
        <v/>
      </c>
      <c r="C1027" s="71" t="str">
        <f>IF(B1027="","",YEAR('Mortgage Calculation'!C1067))</f>
        <v/>
      </c>
      <c r="D1027" s="72" t="str">
        <f>IF(B1027="","",SUMIFS('Monthly Rental Income'!$G:$G,'Monthly Rental Income'!$K:$K,'Total Cash Flow'!$C1027,'Monthly Rental Income'!$J:$J,'Total Cash Flow'!$B1027))</f>
        <v/>
      </c>
      <c r="E1027" s="73" t="str">
        <f>IF(B1027="","",SUMIFS('Mortgage Calculation'!$F:$F,'Mortgage Calculation'!$J:$J,'Total Cash Flow'!$B1027,'Mortgage Calculation'!$K:$K,'Total Cash Flow'!C1027))</f>
        <v/>
      </c>
      <c r="F1027" s="66" t="str">
        <f t="shared" si="15"/>
        <v/>
      </c>
    </row>
    <row r="1028" spans="2:6" ht="14.25" x14ac:dyDescent="0.2">
      <c r="B1028" s="70" t="str">
        <f>IF('Mortgage Calculation'!A1068="","",MONTH('Mortgage Calculation'!C1068))</f>
        <v/>
      </c>
      <c r="C1028" s="71" t="str">
        <f>IF(B1028="","",YEAR('Mortgage Calculation'!C1068))</f>
        <v/>
      </c>
      <c r="D1028" s="72" t="str">
        <f>IF(B1028="","",SUMIFS('Monthly Rental Income'!$G:$G,'Monthly Rental Income'!$K:$K,'Total Cash Flow'!$C1028,'Monthly Rental Income'!$J:$J,'Total Cash Flow'!$B1028))</f>
        <v/>
      </c>
      <c r="E1028" s="73" t="str">
        <f>IF(B1028="","",SUMIFS('Mortgage Calculation'!$F:$F,'Mortgage Calculation'!$J:$J,'Total Cash Flow'!$B1028,'Mortgage Calculation'!$K:$K,'Total Cash Flow'!C1028))</f>
        <v/>
      </c>
      <c r="F1028" s="66" t="str">
        <f t="shared" si="15"/>
        <v/>
      </c>
    </row>
    <row r="1029" spans="2:6" ht="14.25" x14ac:dyDescent="0.2">
      <c r="B1029" s="70" t="str">
        <f>IF('Mortgage Calculation'!A1069="","",MONTH('Mortgage Calculation'!C1069))</f>
        <v/>
      </c>
      <c r="C1029" s="71" t="str">
        <f>IF(B1029="","",YEAR('Mortgage Calculation'!C1069))</f>
        <v/>
      </c>
      <c r="D1029" s="72" t="str">
        <f>IF(B1029="","",SUMIFS('Monthly Rental Income'!$G:$G,'Monthly Rental Income'!$K:$K,'Total Cash Flow'!$C1029,'Monthly Rental Income'!$J:$J,'Total Cash Flow'!$B1029))</f>
        <v/>
      </c>
      <c r="E1029" s="73" t="str">
        <f>IF(B1029="","",SUMIFS('Mortgage Calculation'!$F:$F,'Mortgage Calculation'!$J:$J,'Total Cash Flow'!$B1029,'Mortgage Calculation'!$K:$K,'Total Cash Flow'!C1029))</f>
        <v/>
      </c>
      <c r="F1029" s="66" t="str">
        <f t="shared" ref="F1029:F1092" si="16">IF(B1029="","",SUM(D1029:E1029))</f>
        <v/>
      </c>
    </row>
    <row r="1030" spans="2:6" ht="14.25" x14ac:dyDescent="0.2">
      <c r="B1030" s="70" t="str">
        <f>IF('Mortgage Calculation'!A1070="","",MONTH('Mortgage Calculation'!C1070))</f>
        <v/>
      </c>
      <c r="C1030" s="71" t="str">
        <f>IF(B1030="","",YEAR('Mortgage Calculation'!C1070))</f>
        <v/>
      </c>
      <c r="D1030" s="72" t="str">
        <f>IF(B1030="","",SUMIFS('Monthly Rental Income'!$G:$G,'Monthly Rental Income'!$K:$K,'Total Cash Flow'!$C1030,'Monthly Rental Income'!$J:$J,'Total Cash Flow'!$B1030))</f>
        <v/>
      </c>
      <c r="E1030" s="73" t="str">
        <f>IF(B1030="","",SUMIFS('Mortgage Calculation'!$F:$F,'Mortgage Calculation'!$J:$J,'Total Cash Flow'!$B1030,'Mortgage Calculation'!$K:$K,'Total Cash Flow'!C1030))</f>
        <v/>
      </c>
      <c r="F1030" s="66" t="str">
        <f t="shared" si="16"/>
        <v/>
      </c>
    </row>
    <row r="1031" spans="2:6" ht="14.25" x14ac:dyDescent="0.2">
      <c r="B1031" s="70" t="str">
        <f>IF('Mortgage Calculation'!A1071="","",MONTH('Mortgage Calculation'!C1071))</f>
        <v/>
      </c>
      <c r="C1031" s="71" t="str">
        <f>IF(B1031="","",YEAR('Mortgage Calculation'!C1071))</f>
        <v/>
      </c>
      <c r="D1031" s="72" t="str">
        <f>IF(B1031="","",SUMIFS('Monthly Rental Income'!$G:$G,'Monthly Rental Income'!$K:$K,'Total Cash Flow'!$C1031,'Monthly Rental Income'!$J:$J,'Total Cash Flow'!$B1031))</f>
        <v/>
      </c>
      <c r="E1031" s="73" t="str">
        <f>IF(B1031="","",SUMIFS('Mortgage Calculation'!$F:$F,'Mortgage Calculation'!$J:$J,'Total Cash Flow'!$B1031,'Mortgage Calculation'!$K:$K,'Total Cash Flow'!C1031))</f>
        <v/>
      </c>
      <c r="F1031" s="66" t="str">
        <f t="shared" si="16"/>
        <v/>
      </c>
    </row>
    <row r="1032" spans="2:6" ht="14.25" x14ac:dyDescent="0.2">
      <c r="B1032" s="70" t="str">
        <f>IF('Mortgage Calculation'!A1072="","",MONTH('Mortgage Calculation'!C1072))</f>
        <v/>
      </c>
      <c r="C1032" s="71" t="str">
        <f>IF(B1032="","",YEAR('Mortgage Calculation'!C1072))</f>
        <v/>
      </c>
      <c r="D1032" s="72" t="str">
        <f>IF(B1032="","",SUMIFS('Monthly Rental Income'!$G:$G,'Monthly Rental Income'!$K:$K,'Total Cash Flow'!$C1032,'Monthly Rental Income'!$J:$J,'Total Cash Flow'!$B1032))</f>
        <v/>
      </c>
      <c r="E1032" s="73" t="str">
        <f>IF(B1032="","",SUMIFS('Mortgage Calculation'!$F:$F,'Mortgage Calculation'!$J:$J,'Total Cash Flow'!$B1032,'Mortgage Calculation'!$K:$K,'Total Cash Flow'!C1032))</f>
        <v/>
      </c>
      <c r="F1032" s="66" t="str">
        <f t="shared" si="16"/>
        <v/>
      </c>
    </row>
    <row r="1033" spans="2:6" ht="14.25" x14ac:dyDescent="0.2">
      <c r="B1033" s="70" t="str">
        <f>IF('Mortgage Calculation'!A1073="","",MONTH('Mortgage Calculation'!C1073))</f>
        <v/>
      </c>
      <c r="C1033" s="71" t="str">
        <f>IF(B1033="","",YEAR('Mortgage Calculation'!C1073))</f>
        <v/>
      </c>
      <c r="D1033" s="72" t="str">
        <f>IF(B1033="","",SUMIFS('Monthly Rental Income'!$G:$G,'Monthly Rental Income'!$K:$K,'Total Cash Flow'!$C1033,'Monthly Rental Income'!$J:$J,'Total Cash Flow'!$B1033))</f>
        <v/>
      </c>
      <c r="E1033" s="73" t="str">
        <f>IF(B1033="","",SUMIFS('Mortgage Calculation'!$F:$F,'Mortgage Calculation'!$J:$J,'Total Cash Flow'!$B1033,'Mortgage Calculation'!$K:$K,'Total Cash Flow'!C1033))</f>
        <v/>
      </c>
      <c r="F1033" s="66" t="str">
        <f t="shared" si="16"/>
        <v/>
      </c>
    </row>
    <row r="1034" spans="2:6" ht="14.25" x14ac:dyDescent="0.2">
      <c r="B1034" s="70" t="str">
        <f>IF('Mortgage Calculation'!A1074="","",MONTH('Mortgage Calculation'!C1074))</f>
        <v/>
      </c>
      <c r="C1034" s="71" t="str">
        <f>IF(B1034="","",YEAR('Mortgage Calculation'!C1074))</f>
        <v/>
      </c>
      <c r="D1034" s="72" t="str">
        <f>IF(B1034="","",SUMIFS('Monthly Rental Income'!$G:$G,'Monthly Rental Income'!$K:$K,'Total Cash Flow'!$C1034,'Monthly Rental Income'!$J:$J,'Total Cash Flow'!$B1034))</f>
        <v/>
      </c>
      <c r="E1034" s="73" t="str">
        <f>IF(B1034="","",SUMIFS('Mortgage Calculation'!$F:$F,'Mortgage Calculation'!$J:$J,'Total Cash Flow'!$B1034,'Mortgage Calculation'!$K:$K,'Total Cash Flow'!C1034))</f>
        <v/>
      </c>
      <c r="F1034" s="66" t="str">
        <f t="shared" si="16"/>
        <v/>
      </c>
    </row>
    <row r="1035" spans="2:6" ht="14.25" x14ac:dyDescent="0.2">
      <c r="B1035" s="70" t="str">
        <f>IF('Mortgage Calculation'!A1075="","",MONTH('Mortgage Calculation'!C1075))</f>
        <v/>
      </c>
      <c r="C1035" s="71" t="str">
        <f>IF(B1035="","",YEAR('Mortgage Calculation'!C1075))</f>
        <v/>
      </c>
      <c r="D1035" s="72" t="str">
        <f>IF(B1035="","",SUMIFS('Monthly Rental Income'!$G:$G,'Monthly Rental Income'!$K:$K,'Total Cash Flow'!$C1035,'Monthly Rental Income'!$J:$J,'Total Cash Flow'!$B1035))</f>
        <v/>
      </c>
      <c r="E1035" s="73" t="str">
        <f>IF(B1035="","",SUMIFS('Mortgage Calculation'!$F:$F,'Mortgage Calculation'!$J:$J,'Total Cash Flow'!$B1035,'Mortgage Calculation'!$K:$K,'Total Cash Flow'!C1035))</f>
        <v/>
      </c>
      <c r="F1035" s="66" t="str">
        <f t="shared" si="16"/>
        <v/>
      </c>
    </row>
    <row r="1036" spans="2:6" ht="14.25" x14ac:dyDescent="0.2">
      <c r="B1036" s="70" t="str">
        <f>IF('Mortgage Calculation'!A1076="","",MONTH('Mortgage Calculation'!C1076))</f>
        <v/>
      </c>
      <c r="C1036" s="71" t="str">
        <f>IF(B1036="","",YEAR('Mortgage Calculation'!C1076))</f>
        <v/>
      </c>
      <c r="D1036" s="72" t="str">
        <f>IF(B1036="","",SUMIFS('Monthly Rental Income'!$G:$G,'Monthly Rental Income'!$K:$K,'Total Cash Flow'!$C1036,'Monthly Rental Income'!$J:$J,'Total Cash Flow'!$B1036))</f>
        <v/>
      </c>
      <c r="E1036" s="73" t="str">
        <f>IF(B1036="","",SUMIFS('Mortgage Calculation'!$F:$F,'Mortgage Calculation'!$J:$J,'Total Cash Flow'!$B1036,'Mortgage Calculation'!$K:$K,'Total Cash Flow'!C1036))</f>
        <v/>
      </c>
      <c r="F1036" s="66" t="str">
        <f t="shared" si="16"/>
        <v/>
      </c>
    </row>
    <row r="1037" spans="2:6" ht="14.25" x14ac:dyDescent="0.2">
      <c r="B1037" s="70" t="str">
        <f>IF('Mortgage Calculation'!A1077="","",MONTH('Mortgage Calculation'!C1077))</f>
        <v/>
      </c>
      <c r="C1037" s="71" t="str">
        <f>IF(B1037="","",YEAR('Mortgage Calculation'!C1077))</f>
        <v/>
      </c>
      <c r="D1037" s="72" t="str">
        <f>IF(B1037="","",SUMIFS('Monthly Rental Income'!$G:$G,'Monthly Rental Income'!$K:$K,'Total Cash Flow'!$C1037,'Monthly Rental Income'!$J:$J,'Total Cash Flow'!$B1037))</f>
        <v/>
      </c>
      <c r="E1037" s="73" t="str">
        <f>IF(B1037="","",SUMIFS('Mortgage Calculation'!$F:$F,'Mortgage Calculation'!$J:$J,'Total Cash Flow'!$B1037,'Mortgage Calculation'!$K:$K,'Total Cash Flow'!C1037))</f>
        <v/>
      </c>
      <c r="F1037" s="66" t="str">
        <f t="shared" si="16"/>
        <v/>
      </c>
    </row>
    <row r="1038" spans="2:6" ht="14.25" x14ac:dyDescent="0.2">
      <c r="B1038" s="70" t="str">
        <f>IF('Mortgage Calculation'!A1078="","",MONTH('Mortgage Calculation'!C1078))</f>
        <v/>
      </c>
      <c r="C1038" s="71" t="str">
        <f>IF(B1038="","",YEAR('Mortgage Calculation'!C1078))</f>
        <v/>
      </c>
      <c r="D1038" s="72" t="str">
        <f>IF(B1038="","",SUMIFS('Monthly Rental Income'!$G:$G,'Monthly Rental Income'!$K:$K,'Total Cash Flow'!$C1038,'Monthly Rental Income'!$J:$J,'Total Cash Flow'!$B1038))</f>
        <v/>
      </c>
      <c r="E1038" s="73" t="str">
        <f>IF(B1038="","",SUMIFS('Mortgage Calculation'!$F:$F,'Mortgage Calculation'!$J:$J,'Total Cash Flow'!$B1038,'Mortgage Calculation'!$K:$K,'Total Cash Flow'!C1038))</f>
        <v/>
      </c>
      <c r="F1038" s="66" t="str">
        <f t="shared" si="16"/>
        <v/>
      </c>
    </row>
    <row r="1039" spans="2:6" ht="14.25" x14ac:dyDescent="0.2">
      <c r="B1039" s="70" t="str">
        <f>IF('Mortgage Calculation'!A1079="","",MONTH('Mortgage Calculation'!C1079))</f>
        <v/>
      </c>
      <c r="C1039" s="71" t="str">
        <f>IF(B1039="","",YEAR('Mortgage Calculation'!C1079))</f>
        <v/>
      </c>
      <c r="D1039" s="72" t="str">
        <f>IF(B1039="","",SUMIFS('Monthly Rental Income'!$G:$G,'Monthly Rental Income'!$K:$K,'Total Cash Flow'!$C1039,'Monthly Rental Income'!$J:$J,'Total Cash Flow'!$B1039))</f>
        <v/>
      </c>
      <c r="E1039" s="73" t="str">
        <f>IF(B1039="","",SUMIFS('Mortgage Calculation'!$F:$F,'Mortgage Calculation'!$J:$J,'Total Cash Flow'!$B1039,'Mortgage Calculation'!$K:$K,'Total Cash Flow'!C1039))</f>
        <v/>
      </c>
      <c r="F1039" s="66" t="str">
        <f t="shared" si="16"/>
        <v/>
      </c>
    </row>
    <row r="1040" spans="2:6" ht="14.25" x14ac:dyDescent="0.2">
      <c r="B1040" s="70" t="str">
        <f>IF('Mortgage Calculation'!A1080="","",MONTH('Mortgage Calculation'!C1080))</f>
        <v/>
      </c>
      <c r="C1040" s="71" t="str">
        <f>IF(B1040="","",YEAR('Mortgage Calculation'!C1080))</f>
        <v/>
      </c>
      <c r="D1040" s="72" t="str">
        <f>IF(B1040="","",SUMIFS('Monthly Rental Income'!$G:$G,'Monthly Rental Income'!$K:$K,'Total Cash Flow'!$C1040,'Monthly Rental Income'!$J:$J,'Total Cash Flow'!$B1040))</f>
        <v/>
      </c>
      <c r="E1040" s="73" t="str">
        <f>IF(B1040="","",SUMIFS('Mortgage Calculation'!$F:$F,'Mortgage Calculation'!$J:$J,'Total Cash Flow'!$B1040,'Mortgage Calculation'!$K:$K,'Total Cash Flow'!C1040))</f>
        <v/>
      </c>
      <c r="F1040" s="66" t="str">
        <f t="shared" si="16"/>
        <v/>
      </c>
    </row>
    <row r="1041" spans="2:6" ht="14.25" x14ac:dyDescent="0.2">
      <c r="B1041" s="70" t="str">
        <f>IF('Mortgage Calculation'!A1081="","",MONTH('Mortgage Calculation'!C1081))</f>
        <v/>
      </c>
      <c r="C1041" s="71" t="str">
        <f>IF(B1041="","",YEAR('Mortgage Calculation'!C1081))</f>
        <v/>
      </c>
      <c r="D1041" s="72" t="str">
        <f>IF(B1041="","",SUMIFS('Monthly Rental Income'!$G:$G,'Monthly Rental Income'!$K:$K,'Total Cash Flow'!$C1041,'Monthly Rental Income'!$J:$J,'Total Cash Flow'!$B1041))</f>
        <v/>
      </c>
      <c r="E1041" s="73" t="str">
        <f>IF(B1041="","",SUMIFS('Mortgage Calculation'!$F:$F,'Mortgage Calculation'!$J:$J,'Total Cash Flow'!$B1041,'Mortgage Calculation'!$K:$K,'Total Cash Flow'!C1041))</f>
        <v/>
      </c>
      <c r="F1041" s="66" t="str">
        <f t="shared" si="16"/>
        <v/>
      </c>
    </row>
    <row r="1042" spans="2:6" ht="14.25" x14ac:dyDescent="0.2">
      <c r="B1042" s="70" t="str">
        <f>IF('Mortgage Calculation'!A1082="","",MONTH('Mortgage Calculation'!C1082))</f>
        <v/>
      </c>
      <c r="C1042" s="71" t="str">
        <f>IF(B1042="","",YEAR('Mortgage Calculation'!C1082))</f>
        <v/>
      </c>
      <c r="D1042" s="72" t="str">
        <f>IF(B1042="","",SUMIFS('Monthly Rental Income'!$G:$G,'Monthly Rental Income'!$K:$K,'Total Cash Flow'!$C1042,'Monthly Rental Income'!$J:$J,'Total Cash Flow'!$B1042))</f>
        <v/>
      </c>
      <c r="E1042" s="73" t="str">
        <f>IF(B1042="","",SUMIFS('Mortgage Calculation'!$F:$F,'Mortgage Calculation'!$J:$J,'Total Cash Flow'!$B1042,'Mortgage Calculation'!$K:$K,'Total Cash Flow'!C1042))</f>
        <v/>
      </c>
      <c r="F1042" s="66" t="str">
        <f t="shared" si="16"/>
        <v/>
      </c>
    </row>
    <row r="1043" spans="2:6" ht="14.25" x14ac:dyDescent="0.2">
      <c r="B1043" s="70" t="str">
        <f>IF('Mortgage Calculation'!A1083="","",MONTH('Mortgage Calculation'!C1083))</f>
        <v/>
      </c>
      <c r="C1043" s="71" t="str">
        <f>IF(B1043="","",YEAR('Mortgage Calculation'!C1083))</f>
        <v/>
      </c>
      <c r="D1043" s="72" t="str">
        <f>IF(B1043="","",SUMIFS('Monthly Rental Income'!$G:$G,'Monthly Rental Income'!$K:$K,'Total Cash Flow'!$C1043,'Monthly Rental Income'!$J:$J,'Total Cash Flow'!$B1043))</f>
        <v/>
      </c>
      <c r="E1043" s="73" t="str">
        <f>IF(B1043="","",SUMIFS('Mortgage Calculation'!$F:$F,'Mortgage Calculation'!$J:$J,'Total Cash Flow'!$B1043,'Mortgage Calculation'!$K:$K,'Total Cash Flow'!C1043))</f>
        <v/>
      </c>
      <c r="F1043" s="66" t="str">
        <f t="shared" si="16"/>
        <v/>
      </c>
    </row>
    <row r="1044" spans="2:6" ht="14.25" x14ac:dyDescent="0.2">
      <c r="B1044" s="70" t="str">
        <f>IF('Mortgage Calculation'!A1084="","",MONTH('Mortgage Calculation'!C1084))</f>
        <v/>
      </c>
      <c r="C1044" s="71" t="str">
        <f>IF(B1044="","",YEAR('Mortgage Calculation'!C1084))</f>
        <v/>
      </c>
      <c r="D1044" s="72" t="str">
        <f>IF(B1044="","",SUMIFS('Monthly Rental Income'!$G:$G,'Monthly Rental Income'!$K:$K,'Total Cash Flow'!$C1044,'Monthly Rental Income'!$J:$J,'Total Cash Flow'!$B1044))</f>
        <v/>
      </c>
      <c r="E1044" s="73" t="str">
        <f>IF(B1044="","",SUMIFS('Mortgage Calculation'!$F:$F,'Mortgage Calculation'!$J:$J,'Total Cash Flow'!$B1044,'Mortgage Calculation'!$K:$K,'Total Cash Flow'!C1044))</f>
        <v/>
      </c>
      <c r="F1044" s="66" t="str">
        <f t="shared" si="16"/>
        <v/>
      </c>
    </row>
    <row r="1045" spans="2:6" ht="14.25" x14ac:dyDescent="0.2">
      <c r="B1045" s="70" t="str">
        <f>IF('Mortgage Calculation'!A1085="","",MONTH('Mortgage Calculation'!C1085))</f>
        <v/>
      </c>
      <c r="C1045" s="71" t="str">
        <f>IF(B1045="","",YEAR('Mortgage Calculation'!C1085))</f>
        <v/>
      </c>
      <c r="D1045" s="72" t="str">
        <f>IF(B1045="","",SUMIFS('Monthly Rental Income'!$G:$G,'Monthly Rental Income'!$K:$K,'Total Cash Flow'!$C1045,'Monthly Rental Income'!$J:$J,'Total Cash Flow'!$B1045))</f>
        <v/>
      </c>
      <c r="E1045" s="73" t="str">
        <f>IF(B1045="","",SUMIFS('Mortgage Calculation'!$F:$F,'Mortgage Calculation'!$J:$J,'Total Cash Flow'!$B1045,'Mortgage Calculation'!$K:$K,'Total Cash Flow'!C1045))</f>
        <v/>
      </c>
      <c r="F1045" s="66" t="str">
        <f t="shared" si="16"/>
        <v/>
      </c>
    </row>
    <row r="1046" spans="2:6" ht="14.25" x14ac:dyDescent="0.2">
      <c r="B1046" s="70" t="str">
        <f>IF('Mortgage Calculation'!A1086="","",MONTH('Mortgage Calculation'!C1086))</f>
        <v/>
      </c>
      <c r="C1046" s="71" t="str">
        <f>IF(B1046="","",YEAR('Mortgage Calculation'!C1086))</f>
        <v/>
      </c>
      <c r="D1046" s="72" t="str">
        <f>IF(B1046="","",SUMIFS('Monthly Rental Income'!$G:$G,'Monthly Rental Income'!$K:$K,'Total Cash Flow'!$C1046,'Monthly Rental Income'!$J:$J,'Total Cash Flow'!$B1046))</f>
        <v/>
      </c>
      <c r="E1046" s="73" t="str">
        <f>IF(B1046="","",SUMIFS('Mortgage Calculation'!$F:$F,'Mortgage Calculation'!$J:$J,'Total Cash Flow'!$B1046,'Mortgage Calculation'!$K:$K,'Total Cash Flow'!C1046))</f>
        <v/>
      </c>
      <c r="F1046" s="66" t="str">
        <f t="shared" si="16"/>
        <v/>
      </c>
    </row>
    <row r="1047" spans="2:6" ht="14.25" x14ac:dyDescent="0.2">
      <c r="B1047" s="70" t="str">
        <f>IF('Mortgage Calculation'!A1087="","",MONTH('Mortgage Calculation'!C1087))</f>
        <v/>
      </c>
      <c r="C1047" s="71" t="str">
        <f>IF(B1047="","",YEAR('Mortgage Calculation'!C1087))</f>
        <v/>
      </c>
      <c r="D1047" s="72" t="str">
        <f>IF(B1047="","",SUMIFS('Monthly Rental Income'!$G:$G,'Monthly Rental Income'!$K:$K,'Total Cash Flow'!$C1047,'Monthly Rental Income'!$J:$J,'Total Cash Flow'!$B1047))</f>
        <v/>
      </c>
      <c r="E1047" s="73" t="str">
        <f>IF(B1047="","",SUMIFS('Mortgage Calculation'!$F:$F,'Mortgage Calculation'!$J:$J,'Total Cash Flow'!$B1047,'Mortgage Calculation'!$K:$K,'Total Cash Flow'!C1047))</f>
        <v/>
      </c>
      <c r="F1047" s="66" t="str">
        <f t="shared" si="16"/>
        <v/>
      </c>
    </row>
    <row r="1048" spans="2:6" ht="14.25" x14ac:dyDescent="0.2">
      <c r="B1048" s="70" t="str">
        <f>IF('Mortgage Calculation'!A1088="","",MONTH('Mortgage Calculation'!C1088))</f>
        <v/>
      </c>
      <c r="C1048" s="71" t="str">
        <f>IF(B1048="","",YEAR('Mortgage Calculation'!C1088))</f>
        <v/>
      </c>
      <c r="D1048" s="72" t="str">
        <f>IF(B1048="","",SUMIFS('Monthly Rental Income'!$G:$G,'Monthly Rental Income'!$K:$K,'Total Cash Flow'!$C1048,'Monthly Rental Income'!$J:$J,'Total Cash Flow'!$B1048))</f>
        <v/>
      </c>
      <c r="E1048" s="73" t="str">
        <f>IF(B1048="","",SUMIFS('Mortgage Calculation'!$F:$F,'Mortgage Calculation'!$J:$J,'Total Cash Flow'!$B1048,'Mortgage Calculation'!$K:$K,'Total Cash Flow'!C1048))</f>
        <v/>
      </c>
      <c r="F1048" s="66" t="str">
        <f t="shared" si="16"/>
        <v/>
      </c>
    </row>
    <row r="1049" spans="2:6" ht="14.25" x14ac:dyDescent="0.2">
      <c r="B1049" s="70" t="str">
        <f>IF('Mortgage Calculation'!A1089="","",MONTH('Mortgage Calculation'!C1089))</f>
        <v/>
      </c>
      <c r="C1049" s="71" t="str">
        <f>IF(B1049="","",YEAR('Mortgage Calculation'!C1089))</f>
        <v/>
      </c>
      <c r="D1049" s="72" t="str">
        <f>IF(B1049="","",SUMIFS('Monthly Rental Income'!$G:$G,'Monthly Rental Income'!$K:$K,'Total Cash Flow'!$C1049,'Monthly Rental Income'!$J:$J,'Total Cash Flow'!$B1049))</f>
        <v/>
      </c>
      <c r="E1049" s="73" t="str">
        <f>IF(B1049="","",SUMIFS('Mortgage Calculation'!$F:$F,'Mortgage Calculation'!$J:$J,'Total Cash Flow'!$B1049,'Mortgage Calculation'!$K:$K,'Total Cash Flow'!C1049))</f>
        <v/>
      </c>
      <c r="F1049" s="66" t="str">
        <f t="shared" si="16"/>
        <v/>
      </c>
    </row>
    <row r="1050" spans="2:6" ht="14.25" x14ac:dyDescent="0.2">
      <c r="B1050" s="70" t="str">
        <f>IF('Mortgage Calculation'!A1090="","",MONTH('Mortgage Calculation'!C1090))</f>
        <v/>
      </c>
      <c r="C1050" s="71" t="str">
        <f>IF(B1050="","",YEAR('Mortgage Calculation'!C1090))</f>
        <v/>
      </c>
      <c r="D1050" s="72" t="str">
        <f>IF(B1050="","",SUMIFS('Monthly Rental Income'!$G:$G,'Monthly Rental Income'!$K:$K,'Total Cash Flow'!$C1050,'Monthly Rental Income'!$J:$J,'Total Cash Flow'!$B1050))</f>
        <v/>
      </c>
      <c r="E1050" s="73" t="str">
        <f>IF(B1050="","",SUMIFS('Mortgage Calculation'!$F:$F,'Mortgage Calculation'!$J:$J,'Total Cash Flow'!$B1050,'Mortgage Calculation'!$K:$K,'Total Cash Flow'!C1050))</f>
        <v/>
      </c>
      <c r="F1050" s="66" t="str">
        <f t="shared" si="16"/>
        <v/>
      </c>
    </row>
    <row r="1051" spans="2:6" ht="14.25" x14ac:dyDescent="0.2">
      <c r="B1051" s="70" t="str">
        <f>IF('Mortgage Calculation'!A1091="","",MONTH('Mortgage Calculation'!C1091))</f>
        <v/>
      </c>
      <c r="C1051" s="71" t="str">
        <f>IF(B1051="","",YEAR('Mortgage Calculation'!C1091))</f>
        <v/>
      </c>
      <c r="D1051" s="72" t="str">
        <f>IF(B1051="","",SUMIFS('Monthly Rental Income'!$G:$G,'Monthly Rental Income'!$K:$K,'Total Cash Flow'!$C1051,'Monthly Rental Income'!$J:$J,'Total Cash Flow'!$B1051))</f>
        <v/>
      </c>
      <c r="E1051" s="73" t="str">
        <f>IF(B1051="","",SUMIFS('Mortgage Calculation'!$F:$F,'Mortgage Calculation'!$J:$J,'Total Cash Flow'!$B1051,'Mortgage Calculation'!$K:$K,'Total Cash Flow'!C1051))</f>
        <v/>
      </c>
      <c r="F1051" s="66" t="str">
        <f t="shared" si="16"/>
        <v/>
      </c>
    </row>
    <row r="1052" spans="2:6" ht="14.25" x14ac:dyDescent="0.2">
      <c r="B1052" s="70" t="str">
        <f>IF('Mortgage Calculation'!A1092="","",MONTH('Mortgage Calculation'!C1092))</f>
        <v/>
      </c>
      <c r="C1052" s="71" t="str">
        <f>IF(B1052="","",YEAR('Mortgage Calculation'!C1092))</f>
        <v/>
      </c>
      <c r="D1052" s="72" t="str">
        <f>IF(B1052="","",SUMIFS('Monthly Rental Income'!$G:$G,'Monthly Rental Income'!$K:$K,'Total Cash Flow'!$C1052,'Monthly Rental Income'!$J:$J,'Total Cash Flow'!$B1052))</f>
        <v/>
      </c>
      <c r="E1052" s="73" t="str">
        <f>IF(B1052="","",SUMIFS('Mortgage Calculation'!$F:$F,'Mortgage Calculation'!$J:$J,'Total Cash Flow'!$B1052,'Mortgage Calculation'!$K:$K,'Total Cash Flow'!C1052))</f>
        <v/>
      </c>
      <c r="F1052" s="66" t="str">
        <f t="shared" si="16"/>
        <v/>
      </c>
    </row>
    <row r="1053" spans="2:6" ht="14.25" x14ac:dyDescent="0.2">
      <c r="B1053" s="70" t="str">
        <f>IF('Mortgage Calculation'!A1093="","",MONTH('Mortgage Calculation'!C1093))</f>
        <v/>
      </c>
      <c r="C1053" s="71" t="str">
        <f>IF(B1053="","",YEAR('Mortgage Calculation'!C1093))</f>
        <v/>
      </c>
      <c r="D1053" s="72" t="str">
        <f>IF(B1053="","",SUMIFS('Monthly Rental Income'!$G:$G,'Monthly Rental Income'!$K:$K,'Total Cash Flow'!$C1053,'Monthly Rental Income'!$J:$J,'Total Cash Flow'!$B1053))</f>
        <v/>
      </c>
      <c r="E1053" s="73" t="str">
        <f>IF(B1053="","",SUMIFS('Mortgage Calculation'!$F:$F,'Mortgage Calculation'!$J:$J,'Total Cash Flow'!$B1053,'Mortgage Calculation'!$K:$K,'Total Cash Flow'!C1053))</f>
        <v/>
      </c>
      <c r="F1053" s="66" t="str">
        <f t="shared" si="16"/>
        <v/>
      </c>
    </row>
    <row r="1054" spans="2:6" ht="14.25" x14ac:dyDescent="0.2">
      <c r="B1054" s="70" t="str">
        <f>IF('Mortgage Calculation'!A1094="","",MONTH('Mortgage Calculation'!C1094))</f>
        <v/>
      </c>
      <c r="C1054" s="71" t="str">
        <f>IF(B1054="","",YEAR('Mortgage Calculation'!C1094))</f>
        <v/>
      </c>
      <c r="D1054" s="72" t="str">
        <f>IF(B1054="","",SUMIFS('Monthly Rental Income'!$G:$G,'Monthly Rental Income'!$K:$K,'Total Cash Flow'!$C1054,'Monthly Rental Income'!$J:$J,'Total Cash Flow'!$B1054))</f>
        <v/>
      </c>
      <c r="E1054" s="73" t="str">
        <f>IF(B1054="","",SUMIFS('Mortgage Calculation'!$F:$F,'Mortgage Calculation'!$J:$J,'Total Cash Flow'!$B1054,'Mortgage Calculation'!$K:$K,'Total Cash Flow'!C1054))</f>
        <v/>
      </c>
      <c r="F1054" s="66" t="str">
        <f t="shared" si="16"/>
        <v/>
      </c>
    </row>
    <row r="1055" spans="2:6" ht="14.25" x14ac:dyDescent="0.2">
      <c r="B1055" s="70" t="str">
        <f>IF('Mortgage Calculation'!A1095="","",MONTH('Mortgage Calculation'!C1095))</f>
        <v/>
      </c>
      <c r="C1055" s="71" t="str">
        <f>IF(B1055="","",YEAR('Mortgage Calculation'!C1095))</f>
        <v/>
      </c>
      <c r="D1055" s="72" t="str">
        <f>IF(B1055="","",SUMIFS('Monthly Rental Income'!$G:$G,'Monthly Rental Income'!$K:$K,'Total Cash Flow'!$C1055,'Monthly Rental Income'!$J:$J,'Total Cash Flow'!$B1055))</f>
        <v/>
      </c>
      <c r="E1055" s="73" t="str">
        <f>IF(B1055="","",SUMIFS('Mortgage Calculation'!$F:$F,'Mortgage Calculation'!$J:$J,'Total Cash Flow'!$B1055,'Mortgage Calculation'!$K:$K,'Total Cash Flow'!C1055))</f>
        <v/>
      </c>
      <c r="F1055" s="66" t="str">
        <f t="shared" si="16"/>
        <v/>
      </c>
    </row>
    <row r="1056" spans="2:6" ht="14.25" x14ac:dyDescent="0.2">
      <c r="B1056" s="70" t="str">
        <f>IF('Mortgage Calculation'!A1096="","",MONTH('Mortgage Calculation'!C1096))</f>
        <v/>
      </c>
      <c r="C1056" s="71" t="str">
        <f>IF(B1056="","",YEAR('Mortgage Calculation'!C1096))</f>
        <v/>
      </c>
      <c r="D1056" s="72" t="str">
        <f>IF(B1056="","",SUMIFS('Monthly Rental Income'!$G:$G,'Monthly Rental Income'!$K:$K,'Total Cash Flow'!$C1056,'Monthly Rental Income'!$J:$J,'Total Cash Flow'!$B1056))</f>
        <v/>
      </c>
      <c r="E1056" s="73" t="str">
        <f>IF(B1056="","",SUMIFS('Mortgage Calculation'!$F:$F,'Mortgage Calculation'!$J:$J,'Total Cash Flow'!$B1056,'Mortgage Calculation'!$K:$K,'Total Cash Flow'!C1056))</f>
        <v/>
      </c>
      <c r="F1056" s="66" t="str">
        <f t="shared" si="16"/>
        <v/>
      </c>
    </row>
    <row r="1057" spans="2:6" ht="14.25" x14ac:dyDescent="0.2">
      <c r="B1057" s="70" t="str">
        <f>IF('Mortgage Calculation'!A1097="","",MONTH('Mortgage Calculation'!C1097))</f>
        <v/>
      </c>
      <c r="C1057" s="71" t="str">
        <f>IF(B1057="","",YEAR('Mortgage Calculation'!C1097))</f>
        <v/>
      </c>
      <c r="D1057" s="72" t="str">
        <f>IF(B1057="","",SUMIFS('Monthly Rental Income'!$G:$G,'Monthly Rental Income'!$K:$K,'Total Cash Flow'!$C1057,'Monthly Rental Income'!$J:$J,'Total Cash Flow'!$B1057))</f>
        <v/>
      </c>
      <c r="E1057" s="73" t="str">
        <f>IF(B1057="","",SUMIFS('Mortgage Calculation'!$F:$F,'Mortgage Calculation'!$J:$J,'Total Cash Flow'!$B1057,'Mortgage Calculation'!$K:$K,'Total Cash Flow'!C1057))</f>
        <v/>
      </c>
      <c r="F1057" s="66" t="str">
        <f t="shared" si="16"/>
        <v/>
      </c>
    </row>
    <row r="1058" spans="2:6" ht="14.25" x14ac:dyDescent="0.2">
      <c r="B1058" s="70" t="str">
        <f>IF('Mortgage Calculation'!A1098="","",MONTH('Mortgage Calculation'!C1098))</f>
        <v/>
      </c>
      <c r="C1058" s="71" t="str">
        <f>IF(B1058="","",YEAR('Mortgage Calculation'!C1098))</f>
        <v/>
      </c>
      <c r="D1058" s="72" t="str">
        <f>IF(B1058="","",SUMIFS('Monthly Rental Income'!$G:$G,'Monthly Rental Income'!$K:$K,'Total Cash Flow'!$C1058,'Monthly Rental Income'!$J:$J,'Total Cash Flow'!$B1058))</f>
        <v/>
      </c>
      <c r="E1058" s="73" t="str">
        <f>IF(B1058="","",SUMIFS('Mortgage Calculation'!$F:$F,'Mortgage Calculation'!$J:$J,'Total Cash Flow'!$B1058,'Mortgage Calculation'!$K:$K,'Total Cash Flow'!C1058))</f>
        <v/>
      </c>
      <c r="F1058" s="66" t="str">
        <f t="shared" si="16"/>
        <v/>
      </c>
    </row>
    <row r="1059" spans="2:6" ht="14.25" x14ac:dyDescent="0.2">
      <c r="B1059" s="70" t="str">
        <f>IF('Mortgage Calculation'!A1099="","",MONTH('Mortgage Calculation'!C1099))</f>
        <v/>
      </c>
      <c r="C1059" s="71" t="str">
        <f>IF(B1059="","",YEAR('Mortgage Calculation'!C1099))</f>
        <v/>
      </c>
      <c r="D1059" s="72" t="str">
        <f>IF(B1059="","",SUMIFS('Monthly Rental Income'!$G:$G,'Monthly Rental Income'!$K:$K,'Total Cash Flow'!$C1059,'Monthly Rental Income'!$J:$J,'Total Cash Flow'!$B1059))</f>
        <v/>
      </c>
      <c r="E1059" s="73" t="str">
        <f>IF(B1059="","",SUMIFS('Mortgage Calculation'!$F:$F,'Mortgage Calculation'!$J:$J,'Total Cash Flow'!$B1059,'Mortgage Calculation'!$K:$K,'Total Cash Flow'!C1059))</f>
        <v/>
      </c>
      <c r="F1059" s="66" t="str">
        <f t="shared" si="16"/>
        <v/>
      </c>
    </row>
    <row r="1060" spans="2:6" ht="14.25" x14ac:dyDescent="0.2">
      <c r="B1060" s="70" t="str">
        <f>IF('Mortgage Calculation'!A1100="","",MONTH('Mortgage Calculation'!C1100))</f>
        <v/>
      </c>
      <c r="C1060" s="71" t="str">
        <f>IF(B1060="","",YEAR('Mortgage Calculation'!C1100))</f>
        <v/>
      </c>
      <c r="D1060" s="72" t="str">
        <f>IF(B1060="","",SUMIFS('Monthly Rental Income'!$G:$G,'Monthly Rental Income'!$K:$K,'Total Cash Flow'!$C1060,'Monthly Rental Income'!$J:$J,'Total Cash Flow'!$B1060))</f>
        <v/>
      </c>
      <c r="E1060" s="73" t="str">
        <f>IF(B1060="","",SUMIFS('Mortgage Calculation'!$F:$F,'Mortgage Calculation'!$J:$J,'Total Cash Flow'!$B1060,'Mortgage Calculation'!$K:$K,'Total Cash Flow'!C1060))</f>
        <v/>
      </c>
      <c r="F1060" s="66" t="str">
        <f t="shared" si="16"/>
        <v/>
      </c>
    </row>
    <row r="1061" spans="2:6" ht="14.25" x14ac:dyDescent="0.2">
      <c r="B1061" s="70" t="str">
        <f>IF('Mortgage Calculation'!A1101="","",MONTH('Mortgage Calculation'!C1101))</f>
        <v/>
      </c>
      <c r="C1061" s="71" t="str">
        <f>IF(B1061="","",YEAR('Mortgage Calculation'!C1101))</f>
        <v/>
      </c>
      <c r="D1061" s="72" t="str">
        <f>IF(B1061="","",SUMIFS('Monthly Rental Income'!$G:$G,'Monthly Rental Income'!$K:$K,'Total Cash Flow'!$C1061,'Monthly Rental Income'!$J:$J,'Total Cash Flow'!$B1061))</f>
        <v/>
      </c>
      <c r="E1061" s="73" t="str">
        <f>IF(B1061="","",SUMIFS('Mortgage Calculation'!$F:$F,'Mortgage Calculation'!$J:$J,'Total Cash Flow'!$B1061,'Mortgage Calculation'!$K:$K,'Total Cash Flow'!C1061))</f>
        <v/>
      </c>
      <c r="F1061" s="66" t="str">
        <f t="shared" si="16"/>
        <v/>
      </c>
    </row>
    <row r="1062" spans="2:6" ht="14.25" x14ac:dyDescent="0.2">
      <c r="B1062" s="70" t="str">
        <f>IF('Mortgage Calculation'!A1102="","",MONTH('Mortgage Calculation'!C1102))</f>
        <v/>
      </c>
      <c r="C1062" s="71" t="str">
        <f>IF(B1062="","",YEAR('Mortgage Calculation'!C1102))</f>
        <v/>
      </c>
      <c r="D1062" s="72" t="str">
        <f>IF(B1062="","",SUMIFS('Monthly Rental Income'!$G:$G,'Monthly Rental Income'!$K:$K,'Total Cash Flow'!$C1062,'Monthly Rental Income'!$J:$J,'Total Cash Flow'!$B1062))</f>
        <v/>
      </c>
      <c r="E1062" s="73" t="str">
        <f>IF(B1062="","",SUMIFS('Mortgage Calculation'!$F:$F,'Mortgage Calculation'!$J:$J,'Total Cash Flow'!$B1062,'Mortgage Calculation'!$K:$K,'Total Cash Flow'!C1062))</f>
        <v/>
      </c>
      <c r="F1062" s="66" t="str">
        <f t="shared" si="16"/>
        <v/>
      </c>
    </row>
    <row r="1063" spans="2:6" ht="14.25" x14ac:dyDescent="0.2">
      <c r="B1063" s="70" t="str">
        <f>IF('Mortgage Calculation'!A1103="","",MONTH('Mortgage Calculation'!C1103))</f>
        <v/>
      </c>
      <c r="C1063" s="71" t="str">
        <f>IF(B1063="","",YEAR('Mortgage Calculation'!C1103))</f>
        <v/>
      </c>
      <c r="D1063" s="72" t="str">
        <f>IF(B1063="","",SUMIFS('Monthly Rental Income'!$G:$G,'Monthly Rental Income'!$K:$K,'Total Cash Flow'!$C1063,'Monthly Rental Income'!$J:$J,'Total Cash Flow'!$B1063))</f>
        <v/>
      </c>
      <c r="E1063" s="73" t="str">
        <f>IF(B1063="","",SUMIFS('Mortgage Calculation'!$F:$F,'Mortgage Calculation'!$J:$J,'Total Cash Flow'!$B1063,'Mortgage Calculation'!$K:$K,'Total Cash Flow'!C1063))</f>
        <v/>
      </c>
      <c r="F1063" s="66" t="str">
        <f t="shared" si="16"/>
        <v/>
      </c>
    </row>
    <row r="1064" spans="2:6" ht="14.25" x14ac:dyDescent="0.2">
      <c r="B1064" s="70" t="str">
        <f>IF('Mortgage Calculation'!A1104="","",MONTH('Mortgage Calculation'!C1104))</f>
        <v/>
      </c>
      <c r="C1064" s="71" t="str">
        <f>IF(B1064="","",YEAR('Mortgage Calculation'!C1104))</f>
        <v/>
      </c>
      <c r="D1064" s="72" t="str">
        <f>IF(B1064="","",SUMIFS('Monthly Rental Income'!$G:$G,'Monthly Rental Income'!$K:$K,'Total Cash Flow'!$C1064,'Monthly Rental Income'!$J:$J,'Total Cash Flow'!$B1064))</f>
        <v/>
      </c>
      <c r="E1064" s="73" t="str">
        <f>IF(B1064="","",SUMIFS('Mortgage Calculation'!$F:$F,'Mortgage Calculation'!$J:$J,'Total Cash Flow'!$B1064,'Mortgage Calculation'!$K:$K,'Total Cash Flow'!C1064))</f>
        <v/>
      </c>
      <c r="F1064" s="66" t="str">
        <f t="shared" si="16"/>
        <v/>
      </c>
    </row>
    <row r="1065" spans="2:6" ht="14.25" x14ac:dyDescent="0.2">
      <c r="B1065" s="70" t="str">
        <f>IF('Mortgage Calculation'!A1105="","",MONTH('Mortgage Calculation'!C1105))</f>
        <v/>
      </c>
      <c r="C1065" s="71" t="str">
        <f>IF(B1065="","",YEAR('Mortgage Calculation'!C1105))</f>
        <v/>
      </c>
      <c r="D1065" s="72" t="str">
        <f>IF(B1065="","",SUMIFS('Monthly Rental Income'!$G:$G,'Monthly Rental Income'!$K:$K,'Total Cash Flow'!$C1065,'Monthly Rental Income'!$J:$J,'Total Cash Flow'!$B1065))</f>
        <v/>
      </c>
      <c r="E1065" s="73" t="str">
        <f>IF(B1065="","",SUMIFS('Mortgage Calculation'!$F:$F,'Mortgage Calculation'!$J:$J,'Total Cash Flow'!$B1065,'Mortgage Calculation'!$K:$K,'Total Cash Flow'!C1065))</f>
        <v/>
      </c>
      <c r="F1065" s="66" t="str">
        <f t="shared" si="16"/>
        <v/>
      </c>
    </row>
    <row r="1066" spans="2:6" ht="14.25" x14ac:dyDescent="0.2">
      <c r="B1066" s="70" t="str">
        <f>IF('Mortgage Calculation'!A1106="","",MONTH('Mortgage Calculation'!C1106))</f>
        <v/>
      </c>
      <c r="C1066" s="71" t="str">
        <f>IF(B1066="","",YEAR('Mortgage Calculation'!C1106))</f>
        <v/>
      </c>
      <c r="D1066" s="72" t="str">
        <f>IF(B1066="","",SUMIFS('Monthly Rental Income'!$G:$G,'Monthly Rental Income'!$K:$K,'Total Cash Flow'!$C1066,'Monthly Rental Income'!$J:$J,'Total Cash Flow'!$B1066))</f>
        <v/>
      </c>
      <c r="E1066" s="73" t="str">
        <f>IF(B1066="","",SUMIFS('Mortgage Calculation'!$F:$F,'Mortgage Calculation'!$J:$J,'Total Cash Flow'!$B1066,'Mortgage Calculation'!$K:$K,'Total Cash Flow'!C1066))</f>
        <v/>
      </c>
      <c r="F1066" s="66" t="str">
        <f t="shared" si="16"/>
        <v/>
      </c>
    </row>
    <row r="1067" spans="2:6" ht="14.25" x14ac:dyDescent="0.2">
      <c r="B1067" s="70" t="str">
        <f>IF('Mortgage Calculation'!A1107="","",MONTH('Mortgage Calculation'!C1107))</f>
        <v/>
      </c>
      <c r="C1067" s="71" t="str">
        <f>IF(B1067="","",YEAR('Mortgage Calculation'!C1107))</f>
        <v/>
      </c>
      <c r="D1067" s="72" t="str">
        <f>IF(B1067="","",SUMIFS('Monthly Rental Income'!$G:$G,'Monthly Rental Income'!$K:$K,'Total Cash Flow'!$C1067,'Monthly Rental Income'!$J:$J,'Total Cash Flow'!$B1067))</f>
        <v/>
      </c>
      <c r="E1067" s="73" t="str">
        <f>IF(B1067="","",SUMIFS('Mortgage Calculation'!$F:$F,'Mortgage Calculation'!$J:$J,'Total Cash Flow'!$B1067,'Mortgage Calculation'!$K:$K,'Total Cash Flow'!C1067))</f>
        <v/>
      </c>
      <c r="F1067" s="66" t="str">
        <f t="shared" si="16"/>
        <v/>
      </c>
    </row>
    <row r="1068" spans="2:6" ht="14.25" x14ac:dyDescent="0.2">
      <c r="B1068" s="70" t="str">
        <f>IF('Mortgage Calculation'!A1108="","",MONTH('Mortgage Calculation'!C1108))</f>
        <v/>
      </c>
      <c r="C1068" s="71" t="str">
        <f>IF(B1068="","",YEAR('Mortgage Calculation'!C1108))</f>
        <v/>
      </c>
      <c r="D1068" s="72" t="str">
        <f>IF(B1068="","",SUMIFS('Monthly Rental Income'!$G:$G,'Monthly Rental Income'!$K:$K,'Total Cash Flow'!$C1068,'Monthly Rental Income'!$J:$J,'Total Cash Flow'!$B1068))</f>
        <v/>
      </c>
      <c r="E1068" s="73" t="str">
        <f>IF(B1068="","",SUMIFS('Mortgage Calculation'!$F:$F,'Mortgage Calculation'!$J:$J,'Total Cash Flow'!$B1068,'Mortgage Calculation'!$K:$K,'Total Cash Flow'!C1068))</f>
        <v/>
      </c>
      <c r="F1068" s="66" t="str">
        <f t="shared" si="16"/>
        <v/>
      </c>
    </row>
    <row r="1069" spans="2:6" ht="14.25" x14ac:dyDescent="0.2">
      <c r="B1069" s="70" t="str">
        <f>IF('Mortgage Calculation'!A1109="","",MONTH('Mortgage Calculation'!C1109))</f>
        <v/>
      </c>
      <c r="C1069" s="71" t="str">
        <f>IF(B1069="","",YEAR('Mortgage Calculation'!C1109))</f>
        <v/>
      </c>
      <c r="D1069" s="72" t="str">
        <f>IF(B1069="","",SUMIFS('Monthly Rental Income'!$G:$G,'Monthly Rental Income'!$K:$K,'Total Cash Flow'!$C1069,'Monthly Rental Income'!$J:$J,'Total Cash Flow'!$B1069))</f>
        <v/>
      </c>
      <c r="E1069" s="73" t="str">
        <f>IF(B1069="","",SUMIFS('Mortgage Calculation'!$F:$F,'Mortgage Calculation'!$J:$J,'Total Cash Flow'!$B1069,'Mortgage Calculation'!$K:$K,'Total Cash Flow'!C1069))</f>
        <v/>
      </c>
      <c r="F1069" s="66" t="str">
        <f t="shared" si="16"/>
        <v/>
      </c>
    </row>
    <row r="1070" spans="2:6" ht="14.25" x14ac:dyDescent="0.2">
      <c r="B1070" s="70" t="str">
        <f>IF('Mortgage Calculation'!A1110="","",MONTH('Mortgage Calculation'!C1110))</f>
        <v/>
      </c>
      <c r="C1070" s="71" t="str">
        <f>IF(B1070="","",YEAR('Mortgage Calculation'!C1110))</f>
        <v/>
      </c>
      <c r="D1070" s="72" t="str">
        <f>IF(B1070="","",SUMIFS('Monthly Rental Income'!$G:$G,'Monthly Rental Income'!$K:$K,'Total Cash Flow'!$C1070,'Monthly Rental Income'!$J:$J,'Total Cash Flow'!$B1070))</f>
        <v/>
      </c>
      <c r="E1070" s="73" t="str">
        <f>IF(B1070="","",SUMIFS('Mortgage Calculation'!$F:$F,'Mortgage Calculation'!$J:$J,'Total Cash Flow'!$B1070,'Mortgage Calculation'!$K:$K,'Total Cash Flow'!C1070))</f>
        <v/>
      </c>
      <c r="F1070" s="66" t="str">
        <f t="shared" si="16"/>
        <v/>
      </c>
    </row>
    <row r="1071" spans="2:6" ht="14.25" x14ac:dyDescent="0.2">
      <c r="B1071" s="70" t="str">
        <f>IF('Mortgage Calculation'!A1111="","",MONTH('Mortgage Calculation'!C1111))</f>
        <v/>
      </c>
      <c r="C1071" s="71" t="str">
        <f>IF(B1071="","",YEAR('Mortgage Calculation'!C1111))</f>
        <v/>
      </c>
      <c r="D1071" s="72" t="str">
        <f>IF(B1071="","",SUMIFS('Monthly Rental Income'!$G:$G,'Monthly Rental Income'!$K:$K,'Total Cash Flow'!$C1071,'Monthly Rental Income'!$J:$J,'Total Cash Flow'!$B1071))</f>
        <v/>
      </c>
      <c r="E1071" s="73" t="str">
        <f>IF(B1071="","",SUMIFS('Mortgage Calculation'!$F:$F,'Mortgage Calculation'!$J:$J,'Total Cash Flow'!$B1071,'Mortgage Calculation'!$K:$K,'Total Cash Flow'!C1071))</f>
        <v/>
      </c>
      <c r="F1071" s="66" t="str">
        <f t="shared" si="16"/>
        <v/>
      </c>
    </row>
    <row r="1072" spans="2:6" ht="14.25" x14ac:dyDescent="0.2">
      <c r="B1072" s="70" t="str">
        <f>IF('Mortgage Calculation'!A1112="","",MONTH('Mortgage Calculation'!C1112))</f>
        <v/>
      </c>
      <c r="C1072" s="71" t="str">
        <f>IF(B1072="","",YEAR('Mortgage Calculation'!C1112))</f>
        <v/>
      </c>
      <c r="D1072" s="72" t="str">
        <f>IF(B1072="","",SUMIFS('Monthly Rental Income'!$G:$G,'Monthly Rental Income'!$K:$K,'Total Cash Flow'!$C1072,'Monthly Rental Income'!$J:$J,'Total Cash Flow'!$B1072))</f>
        <v/>
      </c>
      <c r="E1072" s="73" t="str">
        <f>IF(B1072="","",SUMIFS('Mortgage Calculation'!$F:$F,'Mortgage Calculation'!$J:$J,'Total Cash Flow'!$B1072,'Mortgage Calculation'!$K:$K,'Total Cash Flow'!C1072))</f>
        <v/>
      </c>
      <c r="F1072" s="66" t="str">
        <f t="shared" si="16"/>
        <v/>
      </c>
    </row>
    <row r="1073" spans="2:6" ht="14.25" x14ac:dyDescent="0.2">
      <c r="B1073" s="70" t="str">
        <f>IF('Mortgage Calculation'!A1113="","",MONTH('Mortgage Calculation'!C1113))</f>
        <v/>
      </c>
      <c r="C1073" s="71" t="str">
        <f>IF(B1073="","",YEAR('Mortgage Calculation'!C1113))</f>
        <v/>
      </c>
      <c r="D1073" s="72" t="str">
        <f>IF(B1073="","",SUMIFS('Monthly Rental Income'!$G:$G,'Monthly Rental Income'!$K:$K,'Total Cash Flow'!$C1073,'Monthly Rental Income'!$J:$J,'Total Cash Flow'!$B1073))</f>
        <v/>
      </c>
      <c r="E1073" s="73" t="str">
        <f>IF(B1073="","",SUMIFS('Mortgage Calculation'!$F:$F,'Mortgage Calculation'!$J:$J,'Total Cash Flow'!$B1073,'Mortgage Calculation'!$K:$K,'Total Cash Flow'!C1073))</f>
        <v/>
      </c>
      <c r="F1073" s="66" t="str">
        <f t="shared" si="16"/>
        <v/>
      </c>
    </row>
    <row r="1074" spans="2:6" ht="14.25" x14ac:dyDescent="0.2">
      <c r="B1074" s="70" t="str">
        <f>IF('Mortgage Calculation'!A1114="","",MONTH('Mortgage Calculation'!C1114))</f>
        <v/>
      </c>
      <c r="C1074" s="71" t="str">
        <f>IF(B1074="","",YEAR('Mortgage Calculation'!C1114))</f>
        <v/>
      </c>
      <c r="D1074" s="72" t="str">
        <f>IF(B1074="","",SUMIFS('Monthly Rental Income'!$G:$G,'Monthly Rental Income'!$K:$K,'Total Cash Flow'!$C1074,'Monthly Rental Income'!$J:$J,'Total Cash Flow'!$B1074))</f>
        <v/>
      </c>
      <c r="E1074" s="73" t="str">
        <f>IF(B1074="","",SUMIFS('Mortgage Calculation'!$F:$F,'Mortgage Calculation'!$J:$J,'Total Cash Flow'!$B1074,'Mortgage Calculation'!$K:$K,'Total Cash Flow'!C1074))</f>
        <v/>
      </c>
      <c r="F1074" s="66" t="str">
        <f t="shared" si="16"/>
        <v/>
      </c>
    </row>
    <row r="1075" spans="2:6" ht="14.25" x14ac:dyDescent="0.2">
      <c r="B1075" s="70" t="str">
        <f>IF('Mortgage Calculation'!A1115="","",MONTH('Mortgage Calculation'!C1115))</f>
        <v/>
      </c>
      <c r="C1075" s="71" t="str">
        <f>IF(B1075="","",YEAR('Mortgage Calculation'!C1115))</f>
        <v/>
      </c>
      <c r="D1075" s="72" t="str">
        <f>IF(B1075="","",SUMIFS('Monthly Rental Income'!$G:$G,'Monthly Rental Income'!$K:$K,'Total Cash Flow'!$C1075,'Monthly Rental Income'!$J:$J,'Total Cash Flow'!$B1075))</f>
        <v/>
      </c>
      <c r="E1075" s="73" t="str">
        <f>IF(B1075="","",SUMIFS('Mortgage Calculation'!$F:$F,'Mortgage Calculation'!$J:$J,'Total Cash Flow'!$B1075,'Mortgage Calculation'!$K:$K,'Total Cash Flow'!C1075))</f>
        <v/>
      </c>
      <c r="F1075" s="66" t="str">
        <f t="shared" si="16"/>
        <v/>
      </c>
    </row>
    <row r="1076" spans="2:6" ht="14.25" x14ac:dyDescent="0.2">
      <c r="B1076" s="70" t="str">
        <f>IF('Mortgage Calculation'!A1116="","",MONTH('Mortgage Calculation'!C1116))</f>
        <v/>
      </c>
      <c r="C1076" s="71" t="str">
        <f>IF(B1076="","",YEAR('Mortgage Calculation'!C1116))</f>
        <v/>
      </c>
      <c r="D1076" s="72" t="str">
        <f>IF(B1076="","",SUMIFS('Monthly Rental Income'!$G:$G,'Monthly Rental Income'!$K:$K,'Total Cash Flow'!$C1076,'Monthly Rental Income'!$J:$J,'Total Cash Flow'!$B1076))</f>
        <v/>
      </c>
      <c r="E1076" s="73" t="str">
        <f>IF(B1076="","",SUMIFS('Mortgage Calculation'!$F:$F,'Mortgage Calculation'!$J:$J,'Total Cash Flow'!$B1076,'Mortgage Calculation'!$K:$K,'Total Cash Flow'!C1076))</f>
        <v/>
      </c>
      <c r="F1076" s="66" t="str">
        <f t="shared" si="16"/>
        <v/>
      </c>
    </row>
    <row r="1077" spans="2:6" ht="14.25" x14ac:dyDescent="0.2">
      <c r="B1077" s="70" t="str">
        <f>IF('Mortgage Calculation'!A1117="","",MONTH('Mortgage Calculation'!C1117))</f>
        <v/>
      </c>
      <c r="C1077" s="71" t="str">
        <f>IF(B1077="","",YEAR('Mortgage Calculation'!C1117))</f>
        <v/>
      </c>
      <c r="D1077" s="72" t="str">
        <f>IF(B1077="","",SUMIFS('Monthly Rental Income'!$G:$G,'Monthly Rental Income'!$K:$K,'Total Cash Flow'!$C1077,'Monthly Rental Income'!$J:$J,'Total Cash Flow'!$B1077))</f>
        <v/>
      </c>
      <c r="E1077" s="73" t="str">
        <f>IF(B1077="","",SUMIFS('Mortgage Calculation'!$F:$F,'Mortgage Calculation'!$J:$J,'Total Cash Flow'!$B1077,'Mortgage Calculation'!$K:$K,'Total Cash Flow'!C1077))</f>
        <v/>
      </c>
      <c r="F1077" s="66" t="str">
        <f t="shared" si="16"/>
        <v/>
      </c>
    </row>
    <row r="1078" spans="2:6" ht="14.25" x14ac:dyDescent="0.2">
      <c r="B1078" s="70" t="str">
        <f>IF('Mortgage Calculation'!A1118="","",MONTH('Mortgage Calculation'!C1118))</f>
        <v/>
      </c>
      <c r="C1078" s="71" t="str">
        <f>IF(B1078="","",YEAR('Mortgage Calculation'!C1118))</f>
        <v/>
      </c>
      <c r="D1078" s="72" t="str">
        <f>IF(B1078="","",SUMIFS('Monthly Rental Income'!$G:$G,'Monthly Rental Income'!$K:$K,'Total Cash Flow'!$C1078,'Monthly Rental Income'!$J:$J,'Total Cash Flow'!$B1078))</f>
        <v/>
      </c>
      <c r="E1078" s="73" t="str">
        <f>IF(B1078="","",SUMIFS('Mortgage Calculation'!$F:$F,'Mortgage Calculation'!$J:$J,'Total Cash Flow'!$B1078,'Mortgage Calculation'!$K:$K,'Total Cash Flow'!C1078))</f>
        <v/>
      </c>
      <c r="F1078" s="66" t="str">
        <f t="shared" si="16"/>
        <v/>
      </c>
    </row>
    <row r="1079" spans="2:6" ht="14.25" x14ac:dyDescent="0.2">
      <c r="B1079" s="70" t="str">
        <f>IF('Mortgage Calculation'!A1119="","",MONTH('Mortgage Calculation'!C1119))</f>
        <v/>
      </c>
      <c r="C1079" s="71" t="str">
        <f>IF(B1079="","",YEAR('Mortgage Calculation'!C1119))</f>
        <v/>
      </c>
      <c r="D1079" s="72" t="str">
        <f>IF(B1079="","",SUMIFS('Monthly Rental Income'!$G:$G,'Monthly Rental Income'!$K:$K,'Total Cash Flow'!$C1079,'Monthly Rental Income'!$J:$J,'Total Cash Flow'!$B1079))</f>
        <v/>
      </c>
      <c r="E1079" s="73" t="str">
        <f>IF(B1079="","",SUMIFS('Mortgage Calculation'!$F:$F,'Mortgage Calculation'!$J:$J,'Total Cash Flow'!$B1079,'Mortgage Calculation'!$K:$K,'Total Cash Flow'!C1079))</f>
        <v/>
      </c>
      <c r="F1079" s="66" t="str">
        <f t="shared" si="16"/>
        <v/>
      </c>
    </row>
    <row r="1080" spans="2:6" ht="14.25" x14ac:dyDescent="0.2">
      <c r="B1080" s="70" t="str">
        <f>IF('Mortgage Calculation'!A1120="","",MONTH('Mortgage Calculation'!C1120))</f>
        <v/>
      </c>
      <c r="C1080" s="71" t="str">
        <f>IF(B1080="","",YEAR('Mortgage Calculation'!C1120))</f>
        <v/>
      </c>
      <c r="D1080" s="72" t="str">
        <f>IF(B1080="","",SUMIFS('Monthly Rental Income'!$G:$G,'Monthly Rental Income'!$K:$K,'Total Cash Flow'!$C1080,'Monthly Rental Income'!$J:$J,'Total Cash Flow'!$B1080))</f>
        <v/>
      </c>
      <c r="E1080" s="73" t="str">
        <f>IF(B1080="","",SUMIFS('Mortgage Calculation'!$F:$F,'Mortgage Calculation'!$J:$J,'Total Cash Flow'!$B1080,'Mortgage Calculation'!$K:$K,'Total Cash Flow'!C1080))</f>
        <v/>
      </c>
      <c r="F1080" s="66" t="str">
        <f t="shared" si="16"/>
        <v/>
      </c>
    </row>
    <row r="1081" spans="2:6" ht="14.25" x14ac:dyDescent="0.2">
      <c r="B1081" s="70" t="str">
        <f>IF('Mortgage Calculation'!A1121="","",MONTH('Mortgage Calculation'!C1121))</f>
        <v/>
      </c>
      <c r="C1081" s="71" t="str">
        <f>IF(B1081="","",YEAR('Mortgage Calculation'!C1121))</f>
        <v/>
      </c>
      <c r="D1081" s="72" t="str">
        <f>IF(B1081="","",SUMIFS('Monthly Rental Income'!$G:$G,'Monthly Rental Income'!$K:$K,'Total Cash Flow'!$C1081,'Monthly Rental Income'!$J:$J,'Total Cash Flow'!$B1081))</f>
        <v/>
      </c>
      <c r="E1081" s="73" t="str">
        <f>IF(B1081="","",SUMIFS('Mortgage Calculation'!$F:$F,'Mortgage Calculation'!$J:$J,'Total Cash Flow'!$B1081,'Mortgage Calculation'!$K:$K,'Total Cash Flow'!C1081))</f>
        <v/>
      </c>
      <c r="F1081" s="66" t="str">
        <f t="shared" si="16"/>
        <v/>
      </c>
    </row>
    <row r="1082" spans="2:6" ht="14.25" x14ac:dyDescent="0.2">
      <c r="B1082" s="70" t="str">
        <f>IF('Mortgage Calculation'!A1122="","",MONTH('Mortgage Calculation'!C1122))</f>
        <v/>
      </c>
      <c r="C1082" s="71" t="str">
        <f>IF(B1082="","",YEAR('Mortgage Calculation'!C1122))</f>
        <v/>
      </c>
      <c r="D1082" s="72" t="str">
        <f>IF(B1082="","",SUMIFS('Monthly Rental Income'!$G:$G,'Monthly Rental Income'!$K:$K,'Total Cash Flow'!$C1082,'Monthly Rental Income'!$J:$J,'Total Cash Flow'!$B1082))</f>
        <v/>
      </c>
      <c r="E1082" s="73" t="str">
        <f>IF(B1082="","",SUMIFS('Mortgage Calculation'!$F:$F,'Mortgage Calculation'!$J:$J,'Total Cash Flow'!$B1082,'Mortgage Calculation'!$K:$K,'Total Cash Flow'!C1082))</f>
        <v/>
      </c>
      <c r="F1082" s="66" t="str">
        <f t="shared" si="16"/>
        <v/>
      </c>
    </row>
    <row r="1083" spans="2:6" ht="14.25" x14ac:dyDescent="0.2">
      <c r="B1083" s="70" t="str">
        <f>IF('Mortgage Calculation'!A1123="","",MONTH('Mortgage Calculation'!C1123))</f>
        <v/>
      </c>
      <c r="C1083" s="71" t="str">
        <f>IF(B1083="","",YEAR('Mortgage Calculation'!C1123))</f>
        <v/>
      </c>
      <c r="D1083" s="72" t="str">
        <f>IF(B1083="","",SUMIFS('Monthly Rental Income'!$G:$G,'Monthly Rental Income'!$K:$K,'Total Cash Flow'!$C1083,'Monthly Rental Income'!$J:$J,'Total Cash Flow'!$B1083))</f>
        <v/>
      </c>
      <c r="E1083" s="73" t="str">
        <f>IF(B1083="","",SUMIFS('Mortgage Calculation'!$F:$F,'Mortgage Calculation'!$J:$J,'Total Cash Flow'!$B1083,'Mortgage Calculation'!$K:$K,'Total Cash Flow'!C1083))</f>
        <v/>
      </c>
      <c r="F1083" s="66" t="str">
        <f t="shared" si="16"/>
        <v/>
      </c>
    </row>
    <row r="1084" spans="2:6" ht="14.25" x14ac:dyDescent="0.2">
      <c r="B1084" s="70" t="str">
        <f>IF('Mortgage Calculation'!A1124="","",MONTH('Mortgage Calculation'!C1124))</f>
        <v/>
      </c>
      <c r="C1084" s="71" t="str">
        <f>IF(B1084="","",YEAR('Mortgage Calculation'!C1124))</f>
        <v/>
      </c>
      <c r="D1084" s="72" t="str">
        <f>IF(B1084="","",SUMIFS('Monthly Rental Income'!$G:$G,'Monthly Rental Income'!$K:$K,'Total Cash Flow'!$C1084,'Monthly Rental Income'!$J:$J,'Total Cash Flow'!$B1084))</f>
        <v/>
      </c>
      <c r="E1084" s="73" t="str">
        <f>IF(B1084="","",SUMIFS('Mortgage Calculation'!$F:$F,'Mortgage Calculation'!$J:$J,'Total Cash Flow'!$B1084,'Mortgage Calculation'!$K:$K,'Total Cash Flow'!C1084))</f>
        <v/>
      </c>
      <c r="F1084" s="66" t="str">
        <f t="shared" si="16"/>
        <v/>
      </c>
    </row>
    <row r="1085" spans="2:6" ht="14.25" x14ac:dyDescent="0.2">
      <c r="B1085" s="70" t="str">
        <f>IF('Mortgage Calculation'!A1125="","",MONTH('Mortgage Calculation'!C1125))</f>
        <v/>
      </c>
      <c r="C1085" s="71" t="str">
        <f>IF(B1085="","",YEAR('Mortgage Calculation'!C1125))</f>
        <v/>
      </c>
      <c r="D1085" s="72" t="str">
        <f>IF(B1085="","",SUMIFS('Monthly Rental Income'!$G:$G,'Monthly Rental Income'!$K:$K,'Total Cash Flow'!$C1085,'Monthly Rental Income'!$J:$J,'Total Cash Flow'!$B1085))</f>
        <v/>
      </c>
      <c r="E1085" s="73" t="str">
        <f>IF(B1085="","",SUMIFS('Mortgage Calculation'!$F:$F,'Mortgage Calculation'!$J:$J,'Total Cash Flow'!$B1085,'Mortgage Calculation'!$K:$K,'Total Cash Flow'!C1085))</f>
        <v/>
      </c>
      <c r="F1085" s="66" t="str">
        <f t="shared" si="16"/>
        <v/>
      </c>
    </row>
    <row r="1086" spans="2:6" ht="14.25" x14ac:dyDescent="0.2">
      <c r="B1086" s="70" t="str">
        <f>IF('Mortgage Calculation'!A1126="","",MONTH('Mortgage Calculation'!C1126))</f>
        <v/>
      </c>
      <c r="C1086" s="71" t="str">
        <f>IF(B1086="","",YEAR('Mortgage Calculation'!C1126))</f>
        <v/>
      </c>
      <c r="D1086" s="72" t="str">
        <f>IF(B1086="","",SUMIFS('Monthly Rental Income'!$G:$G,'Monthly Rental Income'!$K:$K,'Total Cash Flow'!$C1086,'Monthly Rental Income'!$J:$J,'Total Cash Flow'!$B1086))</f>
        <v/>
      </c>
      <c r="E1086" s="73" t="str">
        <f>IF(B1086="","",SUMIFS('Mortgage Calculation'!$F:$F,'Mortgage Calculation'!$J:$J,'Total Cash Flow'!$B1086,'Mortgage Calculation'!$K:$K,'Total Cash Flow'!C1086))</f>
        <v/>
      </c>
      <c r="F1086" s="66" t="str">
        <f t="shared" si="16"/>
        <v/>
      </c>
    </row>
    <row r="1087" spans="2:6" ht="14.25" x14ac:dyDescent="0.2">
      <c r="B1087" s="70" t="str">
        <f>IF('Mortgage Calculation'!A1127="","",MONTH('Mortgage Calculation'!C1127))</f>
        <v/>
      </c>
      <c r="C1087" s="71" t="str">
        <f>IF(B1087="","",YEAR('Mortgage Calculation'!C1127))</f>
        <v/>
      </c>
      <c r="D1087" s="72" t="str">
        <f>IF(B1087="","",SUMIFS('Monthly Rental Income'!$G:$G,'Monthly Rental Income'!$K:$K,'Total Cash Flow'!$C1087,'Monthly Rental Income'!$J:$J,'Total Cash Flow'!$B1087))</f>
        <v/>
      </c>
      <c r="E1087" s="73" t="str">
        <f>IF(B1087="","",SUMIFS('Mortgage Calculation'!$F:$F,'Mortgage Calculation'!$J:$J,'Total Cash Flow'!$B1087,'Mortgage Calculation'!$K:$K,'Total Cash Flow'!C1087))</f>
        <v/>
      </c>
      <c r="F1087" s="66" t="str">
        <f t="shared" si="16"/>
        <v/>
      </c>
    </row>
    <row r="1088" spans="2:6" ht="14.25" x14ac:dyDescent="0.2">
      <c r="B1088" s="70" t="str">
        <f>IF('Mortgage Calculation'!A1128="","",MONTH('Mortgage Calculation'!C1128))</f>
        <v/>
      </c>
      <c r="C1088" s="71" t="str">
        <f>IF(B1088="","",YEAR('Mortgage Calculation'!C1128))</f>
        <v/>
      </c>
      <c r="D1088" s="72" t="str">
        <f>IF(B1088="","",SUMIFS('Monthly Rental Income'!$G:$G,'Monthly Rental Income'!$K:$K,'Total Cash Flow'!$C1088,'Monthly Rental Income'!$J:$J,'Total Cash Flow'!$B1088))</f>
        <v/>
      </c>
      <c r="E1088" s="73" t="str">
        <f>IF(B1088="","",SUMIFS('Mortgage Calculation'!$F:$F,'Mortgage Calculation'!$J:$J,'Total Cash Flow'!$B1088,'Mortgage Calculation'!$K:$K,'Total Cash Flow'!C1088))</f>
        <v/>
      </c>
      <c r="F1088" s="66" t="str">
        <f t="shared" si="16"/>
        <v/>
      </c>
    </row>
    <row r="1089" spans="2:6" ht="14.25" x14ac:dyDescent="0.2">
      <c r="B1089" s="70" t="str">
        <f>IF('Mortgage Calculation'!A1129="","",MONTH('Mortgage Calculation'!C1129))</f>
        <v/>
      </c>
      <c r="C1089" s="71" t="str">
        <f>IF(B1089="","",YEAR('Mortgage Calculation'!C1129))</f>
        <v/>
      </c>
      <c r="D1089" s="72" t="str">
        <f>IF(B1089="","",SUMIFS('Monthly Rental Income'!$G:$G,'Monthly Rental Income'!$K:$K,'Total Cash Flow'!$C1089,'Monthly Rental Income'!$J:$J,'Total Cash Flow'!$B1089))</f>
        <v/>
      </c>
      <c r="E1089" s="73" t="str">
        <f>IF(B1089="","",SUMIFS('Mortgage Calculation'!$F:$F,'Mortgage Calculation'!$J:$J,'Total Cash Flow'!$B1089,'Mortgage Calculation'!$K:$K,'Total Cash Flow'!C1089))</f>
        <v/>
      </c>
      <c r="F1089" s="66" t="str">
        <f t="shared" si="16"/>
        <v/>
      </c>
    </row>
    <row r="1090" spans="2:6" ht="14.25" x14ac:dyDescent="0.2">
      <c r="B1090" s="70" t="str">
        <f>IF('Mortgage Calculation'!A1130="","",MONTH('Mortgage Calculation'!C1130))</f>
        <v/>
      </c>
      <c r="C1090" s="71" t="str">
        <f>IF(B1090="","",YEAR('Mortgage Calculation'!C1130))</f>
        <v/>
      </c>
      <c r="D1090" s="72" t="str">
        <f>IF(B1090="","",SUMIFS('Monthly Rental Income'!$G:$G,'Monthly Rental Income'!$K:$K,'Total Cash Flow'!$C1090,'Monthly Rental Income'!$J:$J,'Total Cash Flow'!$B1090))</f>
        <v/>
      </c>
      <c r="E1090" s="73" t="str">
        <f>IF(B1090="","",SUMIFS('Mortgage Calculation'!$F:$F,'Mortgage Calculation'!$J:$J,'Total Cash Flow'!$B1090,'Mortgage Calculation'!$K:$K,'Total Cash Flow'!C1090))</f>
        <v/>
      </c>
      <c r="F1090" s="66" t="str">
        <f t="shared" si="16"/>
        <v/>
      </c>
    </row>
    <row r="1091" spans="2:6" ht="14.25" x14ac:dyDescent="0.2">
      <c r="B1091" s="70" t="str">
        <f>IF('Mortgage Calculation'!A1131="","",MONTH('Mortgage Calculation'!C1131))</f>
        <v/>
      </c>
      <c r="C1091" s="71" t="str">
        <f>IF(B1091="","",YEAR('Mortgage Calculation'!C1131))</f>
        <v/>
      </c>
      <c r="D1091" s="72" t="str">
        <f>IF(B1091="","",SUMIFS('Monthly Rental Income'!$G:$G,'Monthly Rental Income'!$K:$K,'Total Cash Flow'!$C1091,'Monthly Rental Income'!$J:$J,'Total Cash Flow'!$B1091))</f>
        <v/>
      </c>
      <c r="E1091" s="73" t="str">
        <f>IF(B1091="","",SUMIFS('Mortgage Calculation'!$F:$F,'Mortgage Calculation'!$J:$J,'Total Cash Flow'!$B1091,'Mortgage Calculation'!$K:$K,'Total Cash Flow'!C1091))</f>
        <v/>
      </c>
      <c r="F1091" s="66" t="str">
        <f t="shared" si="16"/>
        <v/>
      </c>
    </row>
    <row r="1092" spans="2:6" ht="14.25" x14ac:dyDescent="0.2">
      <c r="B1092" s="70" t="str">
        <f>IF('Mortgage Calculation'!A1132="","",MONTH('Mortgage Calculation'!C1132))</f>
        <v/>
      </c>
      <c r="C1092" s="71" t="str">
        <f>IF(B1092="","",YEAR('Mortgage Calculation'!C1132))</f>
        <v/>
      </c>
      <c r="D1092" s="72" t="str">
        <f>IF(B1092="","",SUMIFS('Monthly Rental Income'!$G:$G,'Monthly Rental Income'!$K:$K,'Total Cash Flow'!$C1092,'Monthly Rental Income'!$J:$J,'Total Cash Flow'!$B1092))</f>
        <v/>
      </c>
      <c r="E1092" s="73" t="str">
        <f>IF(B1092="","",SUMIFS('Mortgage Calculation'!$F:$F,'Mortgage Calculation'!$J:$J,'Total Cash Flow'!$B1092,'Mortgage Calculation'!$K:$K,'Total Cash Flow'!C1092))</f>
        <v/>
      </c>
      <c r="F1092" s="66" t="str">
        <f t="shared" si="16"/>
        <v/>
      </c>
    </row>
    <row r="1093" spans="2:6" ht="14.25" x14ac:dyDescent="0.2">
      <c r="B1093" s="70" t="str">
        <f>IF('Mortgage Calculation'!A1133="","",MONTH('Mortgage Calculation'!C1133))</f>
        <v/>
      </c>
      <c r="C1093" s="71" t="str">
        <f>IF(B1093="","",YEAR('Mortgage Calculation'!C1133))</f>
        <v/>
      </c>
      <c r="D1093" s="72" t="str">
        <f>IF(B1093="","",SUMIFS('Monthly Rental Income'!$G:$G,'Monthly Rental Income'!$K:$K,'Total Cash Flow'!$C1093,'Monthly Rental Income'!$J:$J,'Total Cash Flow'!$B1093))</f>
        <v/>
      </c>
      <c r="E1093" s="73" t="str">
        <f>IF(B1093="","",SUMIFS('Mortgage Calculation'!$F:$F,'Mortgage Calculation'!$J:$J,'Total Cash Flow'!$B1093,'Mortgage Calculation'!$K:$K,'Total Cash Flow'!C1093))</f>
        <v/>
      </c>
      <c r="F1093" s="66" t="str">
        <f t="shared" ref="F1093:F1156" si="17">IF(B1093="","",SUM(D1093:E1093))</f>
        <v/>
      </c>
    </row>
    <row r="1094" spans="2:6" ht="14.25" x14ac:dyDescent="0.2">
      <c r="B1094" s="70" t="str">
        <f>IF('Mortgage Calculation'!A1134="","",MONTH('Mortgage Calculation'!C1134))</f>
        <v/>
      </c>
      <c r="C1094" s="71" t="str">
        <f>IF(B1094="","",YEAR('Mortgage Calculation'!C1134))</f>
        <v/>
      </c>
      <c r="D1094" s="72" t="str">
        <f>IF(B1094="","",SUMIFS('Monthly Rental Income'!$G:$G,'Monthly Rental Income'!$K:$K,'Total Cash Flow'!$C1094,'Monthly Rental Income'!$J:$J,'Total Cash Flow'!$B1094))</f>
        <v/>
      </c>
      <c r="E1094" s="73" t="str">
        <f>IF(B1094="","",SUMIFS('Mortgage Calculation'!$F:$F,'Mortgage Calculation'!$J:$J,'Total Cash Flow'!$B1094,'Mortgage Calculation'!$K:$K,'Total Cash Flow'!C1094))</f>
        <v/>
      </c>
      <c r="F1094" s="66" t="str">
        <f t="shared" si="17"/>
        <v/>
      </c>
    </row>
    <row r="1095" spans="2:6" ht="14.25" x14ac:dyDescent="0.2">
      <c r="B1095" s="70" t="str">
        <f>IF('Mortgage Calculation'!A1135="","",MONTH('Mortgage Calculation'!C1135))</f>
        <v/>
      </c>
      <c r="C1095" s="71" t="str">
        <f>IF(B1095="","",YEAR('Mortgage Calculation'!C1135))</f>
        <v/>
      </c>
      <c r="D1095" s="72" t="str">
        <f>IF(B1095="","",SUMIFS('Monthly Rental Income'!$G:$G,'Monthly Rental Income'!$K:$K,'Total Cash Flow'!$C1095,'Monthly Rental Income'!$J:$J,'Total Cash Flow'!$B1095))</f>
        <v/>
      </c>
      <c r="E1095" s="73" t="str">
        <f>IF(B1095="","",SUMIFS('Mortgage Calculation'!$F:$F,'Mortgage Calculation'!$J:$J,'Total Cash Flow'!$B1095,'Mortgage Calculation'!$K:$K,'Total Cash Flow'!C1095))</f>
        <v/>
      </c>
      <c r="F1095" s="66" t="str">
        <f t="shared" si="17"/>
        <v/>
      </c>
    </row>
    <row r="1096" spans="2:6" ht="14.25" x14ac:dyDescent="0.2">
      <c r="B1096" s="70" t="str">
        <f>IF('Mortgage Calculation'!A1136="","",MONTH('Mortgage Calculation'!C1136))</f>
        <v/>
      </c>
      <c r="C1096" s="71" t="str">
        <f>IF(B1096="","",YEAR('Mortgage Calculation'!C1136))</f>
        <v/>
      </c>
      <c r="D1096" s="72" t="str">
        <f>IF(B1096="","",SUMIFS('Monthly Rental Income'!$G:$G,'Monthly Rental Income'!$K:$K,'Total Cash Flow'!$C1096,'Monthly Rental Income'!$J:$J,'Total Cash Flow'!$B1096))</f>
        <v/>
      </c>
      <c r="E1096" s="73" t="str">
        <f>IF(B1096="","",SUMIFS('Mortgage Calculation'!$F:$F,'Mortgage Calculation'!$J:$J,'Total Cash Flow'!$B1096,'Mortgage Calculation'!$K:$K,'Total Cash Flow'!C1096))</f>
        <v/>
      </c>
      <c r="F1096" s="66" t="str">
        <f t="shared" si="17"/>
        <v/>
      </c>
    </row>
    <row r="1097" spans="2:6" ht="14.25" x14ac:dyDescent="0.2">
      <c r="B1097" s="70" t="str">
        <f>IF('Mortgage Calculation'!A1137="","",MONTH('Mortgage Calculation'!C1137))</f>
        <v/>
      </c>
      <c r="C1097" s="71" t="str">
        <f>IF(B1097="","",YEAR('Mortgage Calculation'!C1137))</f>
        <v/>
      </c>
      <c r="D1097" s="72" t="str">
        <f>IF(B1097="","",SUMIFS('Monthly Rental Income'!$G:$G,'Monthly Rental Income'!$K:$K,'Total Cash Flow'!$C1097,'Monthly Rental Income'!$J:$J,'Total Cash Flow'!$B1097))</f>
        <v/>
      </c>
      <c r="E1097" s="73" t="str">
        <f>IF(B1097="","",SUMIFS('Mortgage Calculation'!$F:$F,'Mortgage Calculation'!$J:$J,'Total Cash Flow'!$B1097,'Mortgage Calculation'!$K:$K,'Total Cash Flow'!C1097))</f>
        <v/>
      </c>
      <c r="F1097" s="66" t="str">
        <f t="shared" si="17"/>
        <v/>
      </c>
    </row>
    <row r="1098" spans="2:6" ht="14.25" x14ac:dyDescent="0.2">
      <c r="B1098" s="70" t="str">
        <f>IF('Mortgage Calculation'!A1138="","",MONTH('Mortgage Calculation'!C1138))</f>
        <v/>
      </c>
      <c r="C1098" s="71" t="str">
        <f>IF(B1098="","",YEAR('Mortgage Calculation'!C1138))</f>
        <v/>
      </c>
      <c r="D1098" s="72" t="str">
        <f>IF(B1098="","",SUMIFS('Monthly Rental Income'!$G:$G,'Monthly Rental Income'!$K:$K,'Total Cash Flow'!$C1098,'Monthly Rental Income'!$J:$J,'Total Cash Flow'!$B1098))</f>
        <v/>
      </c>
      <c r="E1098" s="73" t="str">
        <f>IF(B1098="","",SUMIFS('Mortgage Calculation'!$F:$F,'Mortgage Calculation'!$J:$J,'Total Cash Flow'!$B1098,'Mortgage Calculation'!$K:$K,'Total Cash Flow'!C1098))</f>
        <v/>
      </c>
      <c r="F1098" s="66" t="str">
        <f t="shared" si="17"/>
        <v/>
      </c>
    </row>
    <row r="1099" spans="2:6" ht="14.25" x14ac:dyDescent="0.2">
      <c r="B1099" s="70" t="str">
        <f>IF('Mortgage Calculation'!A1139="","",MONTH('Mortgage Calculation'!C1139))</f>
        <v/>
      </c>
      <c r="C1099" s="71" t="str">
        <f>IF(B1099="","",YEAR('Mortgage Calculation'!C1139))</f>
        <v/>
      </c>
      <c r="D1099" s="72" t="str">
        <f>IF(B1099="","",SUMIFS('Monthly Rental Income'!$G:$G,'Monthly Rental Income'!$K:$K,'Total Cash Flow'!$C1099,'Monthly Rental Income'!$J:$J,'Total Cash Flow'!$B1099))</f>
        <v/>
      </c>
      <c r="E1099" s="73" t="str">
        <f>IF(B1099="","",SUMIFS('Mortgage Calculation'!$F:$F,'Mortgage Calculation'!$J:$J,'Total Cash Flow'!$B1099,'Mortgage Calculation'!$K:$K,'Total Cash Flow'!C1099))</f>
        <v/>
      </c>
      <c r="F1099" s="66" t="str">
        <f t="shared" si="17"/>
        <v/>
      </c>
    </row>
    <row r="1100" spans="2:6" ht="14.25" x14ac:dyDescent="0.2">
      <c r="B1100" s="70" t="str">
        <f>IF('Mortgage Calculation'!A1140="","",MONTH('Mortgage Calculation'!C1140))</f>
        <v/>
      </c>
      <c r="C1100" s="71" t="str">
        <f>IF(B1100="","",YEAR('Mortgage Calculation'!C1140))</f>
        <v/>
      </c>
      <c r="D1100" s="72" t="str">
        <f>IF(B1100="","",SUMIFS('Monthly Rental Income'!$G:$G,'Monthly Rental Income'!$K:$K,'Total Cash Flow'!$C1100,'Monthly Rental Income'!$J:$J,'Total Cash Flow'!$B1100))</f>
        <v/>
      </c>
      <c r="E1100" s="73" t="str">
        <f>IF(B1100="","",SUMIFS('Mortgage Calculation'!$F:$F,'Mortgage Calculation'!$J:$J,'Total Cash Flow'!$B1100,'Mortgage Calculation'!$K:$K,'Total Cash Flow'!C1100))</f>
        <v/>
      </c>
      <c r="F1100" s="66" t="str">
        <f t="shared" si="17"/>
        <v/>
      </c>
    </row>
    <row r="1101" spans="2:6" ht="14.25" x14ac:dyDescent="0.2">
      <c r="B1101" s="70" t="str">
        <f>IF('Mortgage Calculation'!A1141="","",MONTH('Mortgage Calculation'!C1141))</f>
        <v/>
      </c>
      <c r="C1101" s="71" t="str">
        <f>IF(B1101="","",YEAR('Mortgage Calculation'!C1141))</f>
        <v/>
      </c>
      <c r="D1101" s="72" t="str">
        <f>IF(B1101="","",SUMIFS('Monthly Rental Income'!$G:$G,'Monthly Rental Income'!$K:$K,'Total Cash Flow'!$C1101,'Monthly Rental Income'!$J:$J,'Total Cash Flow'!$B1101))</f>
        <v/>
      </c>
      <c r="E1101" s="73" t="str">
        <f>IF(B1101="","",SUMIFS('Mortgage Calculation'!$F:$F,'Mortgage Calculation'!$J:$J,'Total Cash Flow'!$B1101,'Mortgage Calculation'!$K:$K,'Total Cash Flow'!C1101))</f>
        <v/>
      </c>
      <c r="F1101" s="66" t="str">
        <f t="shared" si="17"/>
        <v/>
      </c>
    </row>
    <row r="1102" spans="2:6" ht="14.25" x14ac:dyDescent="0.2">
      <c r="B1102" s="70" t="str">
        <f>IF('Mortgage Calculation'!A1142="","",MONTH('Mortgage Calculation'!C1142))</f>
        <v/>
      </c>
      <c r="C1102" s="71" t="str">
        <f>IF(B1102="","",YEAR('Mortgage Calculation'!C1142))</f>
        <v/>
      </c>
      <c r="D1102" s="72" t="str">
        <f>IF(B1102="","",SUMIFS('Monthly Rental Income'!$G:$G,'Monthly Rental Income'!$K:$K,'Total Cash Flow'!$C1102,'Monthly Rental Income'!$J:$J,'Total Cash Flow'!$B1102))</f>
        <v/>
      </c>
      <c r="E1102" s="73" t="str">
        <f>IF(B1102="","",SUMIFS('Mortgage Calculation'!$F:$F,'Mortgage Calculation'!$J:$J,'Total Cash Flow'!$B1102,'Mortgage Calculation'!$K:$K,'Total Cash Flow'!C1102))</f>
        <v/>
      </c>
      <c r="F1102" s="66" t="str">
        <f t="shared" si="17"/>
        <v/>
      </c>
    </row>
    <row r="1103" spans="2:6" ht="14.25" x14ac:dyDescent="0.2">
      <c r="B1103" s="70" t="str">
        <f>IF('Mortgage Calculation'!A1143="","",MONTH('Mortgage Calculation'!C1143))</f>
        <v/>
      </c>
      <c r="C1103" s="71" t="str">
        <f>IF(B1103="","",YEAR('Mortgage Calculation'!C1143))</f>
        <v/>
      </c>
      <c r="D1103" s="72" t="str">
        <f>IF(B1103="","",SUMIFS('Monthly Rental Income'!$G:$G,'Monthly Rental Income'!$K:$K,'Total Cash Flow'!$C1103,'Monthly Rental Income'!$J:$J,'Total Cash Flow'!$B1103))</f>
        <v/>
      </c>
      <c r="E1103" s="73" t="str">
        <f>IF(B1103="","",SUMIFS('Mortgage Calculation'!$F:$F,'Mortgage Calculation'!$J:$J,'Total Cash Flow'!$B1103,'Mortgage Calculation'!$K:$K,'Total Cash Flow'!C1103))</f>
        <v/>
      </c>
      <c r="F1103" s="66" t="str">
        <f t="shared" si="17"/>
        <v/>
      </c>
    </row>
    <row r="1104" spans="2:6" ht="14.25" x14ac:dyDescent="0.2">
      <c r="B1104" s="70" t="str">
        <f>IF('Mortgage Calculation'!A1144="","",MONTH('Mortgage Calculation'!C1144))</f>
        <v/>
      </c>
      <c r="C1104" s="71" t="str">
        <f>IF(B1104="","",YEAR('Mortgage Calculation'!C1144))</f>
        <v/>
      </c>
      <c r="D1104" s="72" t="str">
        <f>IF(B1104="","",SUMIFS('Monthly Rental Income'!$G:$G,'Monthly Rental Income'!$K:$K,'Total Cash Flow'!$C1104,'Monthly Rental Income'!$J:$J,'Total Cash Flow'!$B1104))</f>
        <v/>
      </c>
      <c r="E1104" s="73" t="str">
        <f>IF(B1104="","",SUMIFS('Mortgage Calculation'!$F:$F,'Mortgage Calculation'!$J:$J,'Total Cash Flow'!$B1104,'Mortgage Calculation'!$K:$K,'Total Cash Flow'!C1104))</f>
        <v/>
      </c>
      <c r="F1104" s="66" t="str">
        <f t="shared" si="17"/>
        <v/>
      </c>
    </row>
    <row r="1105" spans="2:6" ht="14.25" x14ac:dyDescent="0.2">
      <c r="B1105" s="70" t="str">
        <f>IF('Mortgage Calculation'!A1145="","",MONTH('Mortgage Calculation'!C1145))</f>
        <v/>
      </c>
      <c r="C1105" s="71" t="str">
        <f>IF(B1105="","",YEAR('Mortgage Calculation'!C1145))</f>
        <v/>
      </c>
      <c r="D1105" s="72" t="str">
        <f>IF(B1105="","",SUMIFS('Monthly Rental Income'!$G:$G,'Monthly Rental Income'!$K:$K,'Total Cash Flow'!$C1105,'Monthly Rental Income'!$J:$J,'Total Cash Flow'!$B1105))</f>
        <v/>
      </c>
      <c r="E1105" s="73" t="str">
        <f>IF(B1105="","",SUMIFS('Mortgage Calculation'!$F:$F,'Mortgage Calculation'!$J:$J,'Total Cash Flow'!$B1105,'Mortgage Calculation'!$K:$K,'Total Cash Flow'!C1105))</f>
        <v/>
      </c>
      <c r="F1105" s="66" t="str">
        <f t="shared" si="17"/>
        <v/>
      </c>
    </row>
    <row r="1106" spans="2:6" ht="14.25" x14ac:dyDescent="0.2">
      <c r="B1106" s="70" t="str">
        <f>IF('Mortgage Calculation'!A1146="","",MONTH('Mortgage Calculation'!C1146))</f>
        <v/>
      </c>
      <c r="C1106" s="71" t="str">
        <f>IF(B1106="","",YEAR('Mortgage Calculation'!C1146))</f>
        <v/>
      </c>
      <c r="D1106" s="72" t="str">
        <f>IF(B1106="","",SUMIFS('Monthly Rental Income'!$G:$G,'Monthly Rental Income'!$K:$K,'Total Cash Flow'!$C1106,'Monthly Rental Income'!$J:$J,'Total Cash Flow'!$B1106))</f>
        <v/>
      </c>
      <c r="E1106" s="73" t="str">
        <f>IF(B1106="","",SUMIFS('Mortgage Calculation'!$F:$F,'Mortgage Calculation'!$J:$J,'Total Cash Flow'!$B1106,'Mortgage Calculation'!$K:$K,'Total Cash Flow'!C1106))</f>
        <v/>
      </c>
      <c r="F1106" s="66" t="str">
        <f t="shared" si="17"/>
        <v/>
      </c>
    </row>
    <row r="1107" spans="2:6" ht="14.25" x14ac:dyDescent="0.2">
      <c r="B1107" s="70" t="str">
        <f>IF('Mortgage Calculation'!A1147="","",MONTH('Mortgage Calculation'!C1147))</f>
        <v/>
      </c>
      <c r="C1107" s="71" t="str">
        <f>IF(B1107="","",YEAR('Mortgage Calculation'!C1147))</f>
        <v/>
      </c>
      <c r="D1107" s="72" t="str">
        <f>IF(B1107="","",SUMIFS('Monthly Rental Income'!$G:$G,'Monthly Rental Income'!$K:$K,'Total Cash Flow'!$C1107,'Monthly Rental Income'!$J:$J,'Total Cash Flow'!$B1107))</f>
        <v/>
      </c>
      <c r="E1107" s="73" t="str">
        <f>IF(B1107="","",SUMIFS('Mortgage Calculation'!$F:$F,'Mortgage Calculation'!$J:$J,'Total Cash Flow'!$B1107,'Mortgage Calculation'!$K:$K,'Total Cash Flow'!C1107))</f>
        <v/>
      </c>
      <c r="F1107" s="66" t="str">
        <f t="shared" si="17"/>
        <v/>
      </c>
    </row>
    <row r="1108" spans="2:6" ht="14.25" x14ac:dyDescent="0.2">
      <c r="B1108" s="70" t="str">
        <f>IF('Mortgage Calculation'!A1148="","",MONTH('Mortgage Calculation'!C1148))</f>
        <v/>
      </c>
      <c r="C1108" s="71" t="str">
        <f>IF(B1108="","",YEAR('Mortgage Calculation'!C1148))</f>
        <v/>
      </c>
      <c r="D1108" s="72" t="str">
        <f>IF(B1108="","",SUMIFS('Monthly Rental Income'!$G:$G,'Monthly Rental Income'!$K:$K,'Total Cash Flow'!$C1108,'Monthly Rental Income'!$J:$J,'Total Cash Flow'!$B1108))</f>
        <v/>
      </c>
      <c r="E1108" s="73" t="str">
        <f>IF(B1108="","",SUMIFS('Mortgage Calculation'!$F:$F,'Mortgage Calculation'!$J:$J,'Total Cash Flow'!$B1108,'Mortgage Calculation'!$K:$K,'Total Cash Flow'!C1108))</f>
        <v/>
      </c>
      <c r="F1108" s="66" t="str">
        <f t="shared" si="17"/>
        <v/>
      </c>
    </row>
    <row r="1109" spans="2:6" ht="14.25" x14ac:dyDescent="0.2">
      <c r="B1109" s="70" t="str">
        <f>IF('Mortgage Calculation'!A1149="","",MONTH('Mortgage Calculation'!C1149))</f>
        <v/>
      </c>
      <c r="C1109" s="71" t="str">
        <f>IF(B1109="","",YEAR('Mortgage Calculation'!C1149))</f>
        <v/>
      </c>
      <c r="D1109" s="72" t="str">
        <f>IF(B1109="","",SUMIFS('Monthly Rental Income'!$G:$G,'Monthly Rental Income'!$K:$K,'Total Cash Flow'!$C1109,'Monthly Rental Income'!$J:$J,'Total Cash Flow'!$B1109))</f>
        <v/>
      </c>
      <c r="E1109" s="73" t="str">
        <f>IF(B1109="","",SUMIFS('Mortgage Calculation'!$F:$F,'Mortgage Calculation'!$J:$J,'Total Cash Flow'!$B1109,'Mortgage Calculation'!$K:$K,'Total Cash Flow'!C1109))</f>
        <v/>
      </c>
      <c r="F1109" s="66" t="str">
        <f t="shared" si="17"/>
        <v/>
      </c>
    </row>
    <row r="1110" spans="2:6" ht="14.25" x14ac:dyDescent="0.2">
      <c r="B1110" s="70" t="str">
        <f>IF('Mortgage Calculation'!A1150="","",MONTH('Mortgage Calculation'!C1150))</f>
        <v/>
      </c>
      <c r="C1110" s="71" t="str">
        <f>IF(B1110="","",YEAR('Mortgage Calculation'!C1150))</f>
        <v/>
      </c>
      <c r="D1110" s="72" t="str">
        <f>IF(B1110="","",SUMIFS('Monthly Rental Income'!$G:$G,'Monthly Rental Income'!$K:$K,'Total Cash Flow'!$C1110,'Monthly Rental Income'!$J:$J,'Total Cash Flow'!$B1110))</f>
        <v/>
      </c>
      <c r="E1110" s="73" t="str">
        <f>IF(B1110="","",SUMIFS('Mortgage Calculation'!$F:$F,'Mortgage Calculation'!$J:$J,'Total Cash Flow'!$B1110,'Mortgage Calculation'!$K:$K,'Total Cash Flow'!C1110))</f>
        <v/>
      </c>
      <c r="F1110" s="66" t="str">
        <f t="shared" si="17"/>
        <v/>
      </c>
    </row>
    <row r="1111" spans="2:6" ht="14.25" x14ac:dyDescent="0.2">
      <c r="B1111" s="70" t="str">
        <f>IF('Mortgage Calculation'!A1151="","",MONTH('Mortgage Calculation'!C1151))</f>
        <v/>
      </c>
      <c r="C1111" s="71" t="str">
        <f>IF(B1111="","",YEAR('Mortgage Calculation'!C1151))</f>
        <v/>
      </c>
      <c r="D1111" s="72" t="str">
        <f>IF(B1111="","",SUMIFS('Monthly Rental Income'!$G:$G,'Monthly Rental Income'!$K:$K,'Total Cash Flow'!$C1111,'Monthly Rental Income'!$J:$J,'Total Cash Flow'!$B1111))</f>
        <v/>
      </c>
      <c r="E1111" s="73" t="str">
        <f>IF(B1111="","",SUMIFS('Mortgage Calculation'!$F:$F,'Mortgage Calculation'!$J:$J,'Total Cash Flow'!$B1111,'Mortgage Calculation'!$K:$K,'Total Cash Flow'!C1111))</f>
        <v/>
      </c>
      <c r="F1111" s="66" t="str">
        <f t="shared" si="17"/>
        <v/>
      </c>
    </row>
    <row r="1112" spans="2:6" ht="14.25" x14ac:dyDescent="0.2">
      <c r="B1112" s="70" t="str">
        <f>IF('Mortgage Calculation'!A1152="","",MONTH('Mortgage Calculation'!C1152))</f>
        <v/>
      </c>
      <c r="C1112" s="71" t="str">
        <f>IF(B1112="","",YEAR('Mortgage Calculation'!C1152))</f>
        <v/>
      </c>
      <c r="D1112" s="72" t="str">
        <f>IF(B1112="","",SUMIFS('Monthly Rental Income'!$G:$G,'Monthly Rental Income'!$K:$K,'Total Cash Flow'!$C1112,'Monthly Rental Income'!$J:$J,'Total Cash Flow'!$B1112))</f>
        <v/>
      </c>
      <c r="E1112" s="73" t="str">
        <f>IF(B1112="","",SUMIFS('Mortgage Calculation'!$F:$F,'Mortgage Calculation'!$J:$J,'Total Cash Flow'!$B1112,'Mortgage Calculation'!$K:$K,'Total Cash Flow'!C1112))</f>
        <v/>
      </c>
      <c r="F1112" s="66" t="str">
        <f t="shared" si="17"/>
        <v/>
      </c>
    </row>
    <row r="1113" spans="2:6" ht="14.25" x14ac:dyDescent="0.2">
      <c r="B1113" s="70" t="str">
        <f>IF('Mortgage Calculation'!A1153="","",MONTH('Mortgage Calculation'!C1153))</f>
        <v/>
      </c>
      <c r="C1113" s="71" t="str">
        <f>IF(B1113="","",YEAR('Mortgage Calculation'!C1153))</f>
        <v/>
      </c>
      <c r="D1113" s="72" t="str">
        <f>IF(B1113="","",SUMIFS('Monthly Rental Income'!$G:$G,'Monthly Rental Income'!$K:$K,'Total Cash Flow'!$C1113,'Monthly Rental Income'!$J:$J,'Total Cash Flow'!$B1113))</f>
        <v/>
      </c>
      <c r="E1113" s="73" t="str">
        <f>IF(B1113="","",SUMIFS('Mortgage Calculation'!$F:$F,'Mortgage Calculation'!$J:$J,'Total Cash Flow'!$B1113,'Mortgage Calculation'!$K:$K,'Total Cash Flow'!C1113))</f>
        <v/>
      </c>
      <c r="F1113" s="66" t="str">
        <f t="shared" si="17"/>
        <v/>
      </c>
    </row>
    <row r="1114" spans="2:6" ht="14.25" x14ac:dyDescent="0.2">
      <c r="B1114" s="70" t="str">
        <f>IF('Mortgage Calculation'!A1154="","",MONTH('Mortgage Calculation'!C1154))</f>
        <v/>
      </c>
      <c r="C1114" s="71" t="str">
        <f>IF(B1114="","",YEAR('Mortgage Calculation'!C1154))</f>
        <v/>
      </c>
      <c r="D1114" s="72" t="str">
        <f>IF(B1114="","",SUMIFS('Monthly Rental Income'!$G:$G,'Monthly Rental Income'!$K:$K,'Total Cash Flow'!$C1114,'Monthly Rental Income'!$J:$J,'Total Cash Flow'!$B1114))</f>
        <v/>
      </c>
      <c r="E1114" s="73" t="str">
        <f>IF(B1114="","",SUMIFS('Mortgage Calculation'!$F:$F,'Mortgage Calculation'!$J:$J,'Total Cash Flow'!$B1114,'Mortgage Calculation'!$K:$K,'Total Cash Flow'!C1114))</f>
        <v/>
      </c>
      <c r="F1114" s="66" t="str">
        <f t="shared" si="17"/>
        <v/>
      </c>
    </row>
    <row r="1115" spans="2:6" ht="14.25" x14ac:dyDescent="0.2">
      <c r="B1115" s="70" t="str">
        <f>IF('Mortgage Calculation'!A1155="","",MONTH('Mortgage Calculation'!C1155))</f>
        <v/>
      </c>
      <c r="C1115" s="71" t="str">
        <f>IF(B1115="","",YEAR('Mortgage Calculation'!C1155))</f>
        <v/>
      </c>
      <c r="D1115" s="72" t="str">
        <f>IF(B1115="","",SUMIFS('Monthly Rental Income'!$G:$G,'Monthly Rental Income'!$K:$K,'Total Cash Flow'!$C1115,'Monthly Rental Income'!$J:$J,'Total Cash Flow'!$B1115))</f>
        <v/>
      </c>
      <c r="E1115" s="73" t="str">
        <f>IF(B1115="","",SUMIFS('Mortgage Calculation'!$F:$F,'Mortgage Calculation'!$J:$J,'Total Cash Flow'!$B1115,'Mortgage Calculation'!$K:$K,'Total Cash Flow'!C1115))</f>
        <v/>
      </c>
      <c r="F1115" s="66" t="str">
        <f t="shared" si="17"/>
        <v/>
      </c>
    </row>
    <row r="1116" spans="2:6" ht="14.25" x14ac:dyDescent="0.2">
      <c r="B1116" s="70" t="str">
        <f>IF('Mortgage Calculation'!A1156="","",MONTH('Mortgage Calculation'!C1156))</f>
        <v/>
      </c>
      <c r="C1116" s="71" t="str">
        <f>IF(B1116="","",YEAR('Mortgage Calculation'!C1156))</f>
        <v/>
      </c>
      <c r="D1116" s="72" t="str">
        <f>IF(B1116="","",SUMIFS('Monthly Rental Income'!$G:$G,'Monthly Rental Income'!$K:$K,'Total Cash Flow'!$C1116,'Monthly Rental Income'!$J:$J,'Total Cash Flow'!$B1116))</f>
        <v/>
      </c>
      <c r="E1116" s="73" t="str">
        <f>IF(B1116="","",SUMIFS('Mortgage Calculation'!$F:$F,'Mortgage Calculation'!$J:$J,'Total Cash Flow'!$B1116,'Mortgage Calculation'!$K:$K,'Total Cash Flow'!C1116))</f>
        <v/>
      </c>
      <c r="F1116" s="66" t="str">
        <f t="shared" si="17"/>
        <v/>
      </c>
    </row>
    <row r="1117" spans="2:6" ht="14.25" x14ac:dyDescent="0.2">
      <c r="B1117" s="70" t="str">
        <f>IF('Mortgage Calculation'!A1157="","",MONTH('Mortgage Calculation'!C1157))</f>
        <v/>
      </c>
      <c r="C1117" s="71" t="str">
        <f>IF(B1117="","",YEAR('Mortgage Calculation'!C1157))</f>
        <v/>
      </c>
      <c r="D1117" s="72" t="str">
        <f>IF(B1117="","",SUMIFS('Monthly Rental Income'!$G:$G,'Monthly Rental Income'!$K:$K,'Total Cash Flow'!$C1117,'Monthly Rental Income'!$J:$J,'Total Cash Flow'!$B1117))</f>
        <v/>
      </c>
      <c r="E1117" s="73" t="str">
        <f>IF(B1117="","",SUMIFS('Mortgage Calculation'!$F:$F,'Mortgage Calculation'!$J:$J,'Total Cash Flow'!$B1117,'Mortgage Calculation'!$K:$K,'Total Cash Flow'!C1117))</f>
        <v/>
      </c>
      <c r="F1117" s="66" t="str">
        <f t="shared" si="17"/>
        <v/>
      </c>
    </row>
    <row r="1118" spans="2:6" ht="14.25" x14ac:dyDescent="0.2">
      <c r="B1118" s="70" t="str">
        <f>IF('Mortgage Calculation'!A1158="","",MONTH('Mortgage Calculation'!C1158))</f>
        <v/>
      </c>
      <c r="C1118" s="71" t="str">
        <f>IF(B1118="","",YEAR('Mortgage Calculation'!C1158))</f>
        <v/>
      </c>
      <c r="D1118" s="72" t="str">
        <f>IF(B1118="","",SUMIFS('Monthly Rental Income'!$G:$G,'Monthly Rental Income'!$K:$K,'Total Cash Flow'!$C1118,'Monthly Rental Income'!$J:$J,'Total Cash Flow'!$B1118))</f>
        <v/>
      </c>
      <c r="E1118" s="73" t="str">
        <f>IF(B1118="","",SUMIFS('Mortgage Calculation'!$F:$F,'Mortgage Calculation'!$J:$J,'Total Cash Flow'!$B1118,'Mortgage Calculation'!$K:$K,'Total Cash Flow'!C1118))</f>
        <v/>
      </c>
      <c r="F1118" s="66" t="str">
        <f t="shared" si="17"/>
        <v/>
      </c>
    </row>
    <row r="1119" spans="2:6" ht="14.25" x14ac:dyDescent="0.2">
      <c r="B1119" s="70" t="str">
        <f>IF('Mortgage Calculation'!A1159="","",MONTH('Mortgage Calculation'!C1159))</f>
        <v/>
      </c>
      <c r="C1119" s="71" t="str">
        <f>IF(B1119="","",YEAR('Mortgage Calculation'!C1159))</f>
        <v/>
      </c>
      <c r="D1119" s="72" t="str">
        <f>IF(B1119="","",SUMIFS('Monthly Rental Income'!$G:$G,'Monthly Rental Income'!$K:$K,'Total Cash Flow'!$C1119,'Monthly Rental Income'!$J:$J,'Total Cash Flow'!$B1119))</f>
        <v/>
      </c>
      <c r="E1119" s="73" t="str">
        <f>IF(B1119="","",SUMIFS('Mortgage Calculation'!$F:$F,'Mortgage Calculation'!$J:$J,'Total Cash Flow'!$B1119,'Mortgage Calculation'!$K:$K,'Total Cash Flow'!C1119))</f>
        <v/>
      </c>
      <c r="F1119" s="66" t="str">
        <f t="shared" si="17"/>
        <v/>
      </c>
    </row>
    <row r="1120" spans="2:6" ht="14.25" x14ac:dyDescent="0.2">
      <c r="B1120" s="70" t="str">
        <f>IF('Mortgage Calculation'!A1160="","",MONTH('Mortgage Calculation'!C1160))</f>
        <v/>
      </c>
      <c r="C1120" s="71" t="str">
        <f>IF(B1120="","",YEAR('Mortgage Calculation'!C1160))</f>
        <v/>
      </c>
      <c r="D1120" s="72" t="str">
        <f>IF(B1120="","",SUMIFS('Monthly Rental Income'!$G:$G,'Monthly Rental Income'!$K:$K,'Total Cash Flow'!$C1120,'Monthly Rental Income'!$J:$J,'Total Cash Flow'!$B1120))</f>
        <v/>
      </c>
      <c r="E1120" s="73" t="str">
        <f>IF(B1120="","",SUMIFS('Mortgage Calculation'!$F:$F,'Mortgage Calculation'!$J:$J,'Total Cash Flow'!$B1120,'Mortgage Calculation'!$K:$K,'Total Cash Flow'!C1120))</f>
        <v/>
      </c>
      <c r="F1120" s="66" t="str">
        <f t="shared" si="17"/>
        <v/>
      </c>
    </row>
    <row r="1121" spans="2:6" ht="14.25" x14ac:dyDescent="0.2">
      <c r="B1121" s="70" t="str">
        <f>IF('Mortgage Calculation'!A1161="","",MONTH('Mortgage Calculation'!C1161))</f>
        <v/>
      </c>
      <c r="C1121" s="71" t="str">
        <f>IF(B1121="","",YEAR('Mortgage Calculation'!C1161))</f>
        <v/>
      </c>
      <c r="D1121" s="72" t="str">
        <f>IF(B1121="","",SUMIFS('Monthly Rental Income'!$G:$G,'Monthly Rental Income'!$K:$K,'Total Cash Flow'!$C1121,'Monthly Rental Income'!$J:$J,'Total Cash Flow'!$B1121))</f>
        <v/>
      </c>
      <c r="E1121" s="73" t="str">
        <f>IF(B1121="","",SUMIFS('Mortgage Calculation'!$F:$F,'Mortgage Calculation'!$J:$J,'Total Cash Flow'!$B1121,'Mortgage Calculation'!$K:$K,'Total Cash Flow'!C1121))</f>
        <v/>
      </c>
      <c r="F1121" s="66" t="str">
        <f t="shared" si="17"/>
        <v/>
      </c>
    </row>
    <row r="1122" spans="2:6" ht="14.25" x14ac:dyDescent="0.2">
      <c r="B1122" s="70" t="str">
        <f>IF('Mortgage Calculation'!A1162="","",MONTH('Mortgage Calculation'!C1162))</f>
        <v/>
      </c>
      <c r="C1122" s="71" t="str">
        <f>IF(B1122="","",YEAR('Mortgage Calculation'!C1162))</f>
        <v/>
      </c>
      <c r="D1122" s="72" t="str">
        <f>IF(B1122="","",SUMIFS('Monthly Rental Income'!$G:$G,'Monthly Rental Income'!$K:$K,'Total Cash Flow'!$C1122,'Monthly Rental Income'!$J:$J,'Total Cash Flow'!$B1122))</f>
        <v/>
      </c>
      <c r="E1122" s="73" t="str">
        <f>IF(B1122="","",SUMIFS('Mortgage Calculation'!$F:$F,'Mortgage Calculation'!$J:$J,'Total Cash Flow'!$B1122,'Mortgage Calculation'!$K:$K,'Total Cash Flow'!C1122))</f>
        <v/>
      </c>
      <c r="F1122" s="66" t="str">
        <f t="shared" si="17"/>
        <v/>
      </c>
    </row>
    <row r="1123" spans="2:6" ht="14.25" x14ac:dyDescent="0.2">
      <c r="B1123" s="70" t="str">
        <f>IF('Mortgage Calculation'!A1163="","",MONTH('Mortgage Calculation'!C1163))</f>
        <v/>
      </c>
      <c r="C1123" s="71" t="str">
        <f>IF(B1123="","",YEAR('Mortgage Calculation'!C1163))</f>
        <v/>
      </c>
      <c r="D1123" s="72" t="str">
        <f>IF(B1123="","",SUMIFS('Monthly Rental Income'!$G:$G,'Monthly Rental Income'!$K:$K,'Total Cash Flow'!$C1123,'Monthly Rental Income'!$J:$J,'Total Cash Flow'!$B1123))</f>
        <v/>
      </c>
      <c r="E1123" s="73" t="str">
        <f>IF(B1123="","",SUMIFS('Mortgage Calculation'!$F:$F,'Mortgage Calculation'!$J:$J,'Total Cash Flow'!$B1123,'Mortgage Calculation'!$K:$K,'Total Cash Flow'!C1123))</f>
        <v/>
      </c>
      <c r="F1123" s="66" t="str">
        <f t="shared" si="17"/>
        <v/>
      </c>
    </row>
    <row r="1124" spans="2:6" ht="14.25" x14ac:dyDescent="0.2">
      <c r="B1124" s="70" t="str">
        <f>IF('Mortgage Calculation'!A1164="","",MONTH('Mortgage Calculation'!C1164))</f>
        <v/>
      </c>
      <c r="C1124" s="71" t="str">
        <f>IF(B1124="","",YEAR('Mortgage Calculation'!C1164))</f>
        <v/>
      </c>
      <c r="D1124" s="72" t="str">
        <f>IF(B1124="","",SUMIFS('Monthly Rental Income'!$G:$G,'Monthly Rental Income'!$K:$K,'Total Cash Flow'!$C1124,'Monthly Rental Income'!$J:$J,'Total Cash Flow'!$B1124))</f>
        <v/>
      </c>
      <c r="E1124" s="73" t="str">
        <f>IF(B1124="","",SUMIFS('Mortgage Calculation'!$F:$F,'Mortgage Calculation'!$J:$J,'Total Cash Flow'!$B1124,'Mortgage Calculation'!$K:$K,'Total Cash Flow'!C1124))</f>
        <v/>
      </c>
      <c r="F1124" s="66" t="str">
        <f t="shared" si="17"/>
        <v/>
      </c>
    </row>
    <row r="1125" spans="2:6" ht="14.25" x14ac:dyDescent="0.2">
      <c r="B1125" s="70" t="str">
        <f>IF('Mortgage Calculation'!A1165="","",MONTH('Mortgage Calculation'!C1165))</f>
        <v/>
      </c>
      <c r="C1125" s="71" t="str">
        <f>IF(B1125="","",YEAR('Mortgage Calculation'!C1165))</f>
        <v/>
      </c>
      <c r="D1125" s="72" t="str">
        <f>IF(B1125="","",SUMIFS('Monthly Rental Income'!$G:$G,'Monthly Rental Income'!$K:$K,'Total Cash Flow'!$C1125,'Monthly Rental Income'!$J:$J,'Total Cash Flow'!$B1125))</f>
        <v/>
      </c>
      <c r="E1125" s="73" t="str">
        <f>IF(B1125="","",SUMIFS('Mortgage Calculation'!$F:$F,'Mortgage Calculation'!$J:$J,'Total Cash Flow'!$B1125,'Mortgage Calculation'!$K:$K,'Total Cash Flow'!C1125))</f>
        <v/>
      </c>
      <c r="F1125" s="66" t="str">
        <f t="shared" si="17"/>
        <v/>
      </c>
    </row>
    <row r="1126" spans="2:6" ht="14.25" x14ac:dyDescent="0.2">
      <c r="B1126" s="70" t="str">
        <f>IF('Mortgage Calculation'!A1166="","",MONTH('Mortgage Calculation'!C1166))</f>
        <v/>
      </c>
      <c r="C1126" s="71" t="str">
        <f>IF(B1126="","",YEAR('Mortgage Calculation'!C1166))</f>
        <v/>
      </c>
      <c r="D1126" s="72" t="str">
        <f>IF(B1126="","",SUMIFS('Monthly Rental Income'!$G:$G,'Monthly Rental Income'!$K:$K,'Total Cash Flow'!$C1126,'Monthly Rental Income'!$J:$J,'Total Cash Flow'!$B1126))</f>
        <v/>
      </c>
      <c r="E1126" s="73" t="str">
        <f>IF(B1126="","",SUMIFS('Mortgage Calculation'!$F:$F,'Mortgage Calculation'!$J:$J,'Total Cash Flow'!$B1126,'Mortgage Calculation'!$K:$K,'Total Cash Flow'!C1126))</f>
        <v/>
      </c>
      <c r="F1126" s="66" t="str">
        <f t="shared" si="17"/>
        <v/>
      </c>
    </row>
    <row r="1127" spans="2:6" ht="14.25" x14ac:dyDescent="0.2">
      <c r="B1127" s="70" t="str">
        <f>IF('Mortgage Calculation'!A1167="","",MONTH('Mortgage Calculation'!C1167))</f>
        <v/>
      </c>
      <c r="C1127" s="71" t="str">
        <f>IF(B1127="","",YEAR('Mortgage Calculation'!C1167))</f>
        <v/>
      </c>
      <c r="D1127" s="72" t="str">
        <f>IF(B1127="","",SUMIFS('Monthly Rental Income'!$G:$G,'Monthly Rental Income'!$K:$K,'Total Cash Flow'!$C1127,'Monthly Rental Income'!$J:$J,'Total Cash Flow'!$B1127))</f>
        <v/>
      </c>
      <c r="E1127" s="73" t="str">
        <f>IF(B1127="","",SUMIFS('Mortgage Calculation'!$F:$F,'Mortgage Calculation'!$J:$J,'Total Cash Flow'!$B1127,'Mortgage Calculation'!$K:$K,'Total Cash Flow'!C1127))</f>
        <v/>
      </c>
      <c r="F1127" s="66" t="str">
        <f t="shared" si="17"/>
        <v/>
      </c>
    </row>
    <row r="1128" spans="2:6" ht="14.25" x14ac:dyDescent="0.2">
      <c r="B1128" s="70" t="str">
        <f>IF('Mortgage Calculation'!A1168="","",MONTH('Mortgage Calculation'!C1168))</f>
        <v/>
      </c>
      <c r="C1128" s="71" t="str">
        <f>IF(B1128="","",YEAR('Mortgage Calculation'!C1168))</f>
        <v/>
      </c>
      <c r="D1128" s="72" t="str">
        <f>IF(B1128="","",SUMIFS('Monthly Rental Income'!$G:$G,'Monthly Rental Income'!$K:$K,'Total Cash Flow'!$C1128,'Monthly Rental Income'!$J:$J,'Total Cash Flow'!$B1128))</f>
        <v/>
      </c>
      <c r="E1128" s="73" t="str">
        <f>IF(B1128="","",SUMIFS('Mortgage Calculation'!$F:$F,'Mortgage Calculation'!$J:$J,'Total Cash Flow'!$B1128,'Mortgage Calculation'!$K:$K,'Total Cash Flow'!C1128))</f>
        <v/>
      </c>
      <c r="F1128" s="66" t="str">
        <f t="shared" si="17"/>
        <v/>
      </c>
    </row>
    <row r="1129" spans="2:6" ht="14.25" x14ac:dyDescent="0.2">
      <c r="B1129" s="70" t="str">
        <f>IF('Mortgage Calculation'!A1169="","",MONTH('Mortgage Calculation'!C1169))</f>
        <v/>
      </c>
      <c r="C1129" s="71" t="str">
        <f>IF(B1129="","",YEAR('Mortgage Calculation'!C1169))</f>
        <v/>
      </c>
      <c r="D1129" s="72" t="str">
        <f>IF(B1129="","",SUMIFS('Monthly Rental Income'!$G:$G,'Monthly Rental Income'!$K:$K,'Total Cash Flow'!$C1129,'Monthly Rental Income'!$J:$J,'Total Cash Flow'!$B1129))</f>
        <v/>
      </c>
      <c r="E1129" s="73" t="str">
        <f>IF(B1129="","",SUMIFS('Mortgage Calculation'!$F:$F,'Mortgage Calculation'!$J:$J,'Total Cash Flow'!$B1129,'Mortgage Calculation'!$K:$K,'Total Cash Flow'!C1129))</f>
        <v/>
      </c>
      <c r="F1129" s="66" t="str">
        <f t="shared" si="17"/>
        <v/>
      </c>
    </row>
    <row r="1130" spans="2:6" ht="14.25" x14ac:dyDescent="0.2">
      <c r="B1130" s="70" t="str">
        <f>IF('Mortgage Calculation'!A1170="","",MONTH('Mortgage Calculation'!C1170))</f>
        <v/>
      </c>
      <c r="C1130" s="71" t="str">
        <f>IF(B1130="","",YEAR('Mortgage Calculation'!C1170))</f>
        <v/>
      </c>
      <c r="D1130" s="72" t="str">
        <f>IF(B1130="","",SUMIFS('Monthly Rental Income'!$G:$G,'Monthly Rental Income'!$K:$K,'Total Cash Flow'!$C1130,'Monthly Rental Income'!$J:$J,'Total Cash Flow'!$B1130))</f>
        <v/>
      </c>
      <c r="E1130" s="73" t="str">
        <f>IF(B1130="","",SUMIFS('Mortgage Calculation'!$F:$F,'Mortgage Calculation'!$J:$J,'Total Cash Flow'!$B1130,'Mortgage Calculation'!$K:$K,'Total Cash Flow'!C1130))</f>
        <v/>
      </c>
      <c r="F1130" s="66" t="str">
        <f t="shared" si="17"/>
        <v/>
      </c>
    </row>
    <row r="1131" spans="2:6" ht="14.25" x14ac:dyDescent="0.2">
      <c r="B1131" s="70" t="str">
        <f>IF('Mortgage Calculation'!A1171="","",MONTH('Mortgage Calculation'!C1171))</f>
        <v/>
      </c>
      <c r="C1131" s="71" t="str">
        <f>IF(B1131="","",YEAR('Mortgage Calculation'!C1171))</f>
        <v/>
      </c>
      <c r="D1131" s="72" t="str">
        <f>IF(B1131="","",SUMIFS('Monthly Rental Income'!$G:$G,'Monthly Rental Income'!$K:$K,'Total Cash Flow'!$C1131,'Monthly Rental Income'!$J:$J,'Total Cash Flow'!$B1131))</f>
        <v/>
      </c>
      <c r="E1131" s="73" t="str">
        <f>IF(B1131="","",SUMIFS('Mortgage Calculation'!$F:$F,'Mortgage Calculation'!$J:$J,'Total Cash Flow'!$B1131,'Mortgage Calculation'!$K:$K,'Total Cash Flow'!C1131))</f>
        <v/>
      </c>
      <c r="F1131" s="66" t="str">
        <f t="shared" si="17"/>
        <v/>
      </c>
    </row>
    <row r="1132" spans="2:6" ht="14.25" x14ac:dyDescent="0.2">
      <c r="B1132" s="70" t="str">
        <f>IF('Mortgage Calculation'!A1172="","",MONTH('Mortgage Calculation'!C1172))</f>
        <v/>
      </c>
      <c r="C1132" s="71" t="str">
        <f>IF(B1132="","",YEAR('Mortgage Calculation'!C1172))</f>
        <v/>
      </c>
      <c r="D1132" s="72" t="str">
        <f>IF(B1132="","",SUMIFS('Monthly Rental Income'!$G:$G,'Monthly Rental Income'!$K:$K,'Total Cash Flow'!$C1132,'Monthly Rental Income'!$J:$J,'Total Cash Flow'!$B1132))</f>
        <v/>
      </c>
      <c r="E1132" s="73" t="str">
        <f>IF(B1132="","",SUMIFS('Mortgage Calculation'!$F:$F,'Mortgage Calculation'!$J:$J,'Total Cash Flow'!$B1132,'Mortgage Calculation'!$K:$K,'Total Cash Flow'!C1132))</f>
        <v/>
      </c>
      <c r="F1132" s="66" t="str">
        <f t="shared" si="17"/>
        <v/>
      </c>
    </row>
    <row r="1133" spans="2:6" ht="14.25" x14ac:dyDescent="0.2">
      <c r="B1133" s="70" t="str">
        <f>IF('Mortgage Calculation'!A1173="","",MONTH('Mortgage Calculation'!C1173))</f>
        <v/>
      </c>
      <c r="C1133" s="71" t="str">
        <f>IF(B1133="","",YEAR('Mortgage Calculation'!C1173))</f>
        <v/>
      </c>
      <c r="D1133" s="72" t="str">
        <f>IF(B1133="","",SUMIFS('Monthly Rental Income'!$G:$G,'Monthly Rental Income'!$K:$K,'Total Cash Flow'!$C1133,'Monthly Rental Income'!$J:$J,'Total Cash Flow'!$B1133))</f>
        <v/>
      </c>
      <c r="E1133" s="73" t="str">
        <f>IF(B1133="","",SUMIFS('Mortgage Calculation'!$F:$F,'Mortgage Calculation'!$J:$J,'Total Cash Flow'!$B1133,'Mortgage Calculation'!$K:$K,'Total Cash Flow'!C1133))</f>
        <v/>
      </c>
      <c r="F1133" s="66" t="str">
        <f t="shared" si="17"/>
        <v/>
      </c>
    </row>
    <row r="1134" spans="2:6" ht="14.25" x14ac:dyDescent="0.2">
      <c r="B1134" s="70" t="str">
        <f>IF('Mortgage Calculation'!A1174="","",MONTH('Mortgage Calculation'!C1174))</f>
        <v/>
      </c>
      <c r="C1134" s="71" t="str">
        <f>IF(B1134="","",YEAR('Mortgage Calculation'!C1174))</f>
        <v/>
      </c>
      <c r="D1134" s="72" t="str">
        <f>IF(B1134="","",SUMIFS('Monthly Rental Income'!$G:$G,'Monthly Rental Income'!$K:$K,'Total Cash Flow'!$C1134,'Monthly Rental Income'!$J:$J,'Total Cash Flow'!$B1134))</f>
        <v/>
      </c>
      <c r="E1134" s="73" t="str">
        <f>IF(B1134="","",SUMIFS('Mortgage Calculation'!$F:$F,'Mortgage Calculation'!$J:$J,'Total Cash Flow'!$B1134,'Mortgage Calculation'!$K:$K,'Total Cash Flow'!C1134))</f>
        <v/>
      </c>
      <c r="F1134" s="66" t="str">
        <f t="shared" si="17"/>
        <v/>
      </c>
    </row>
    <row r="1135" spans="2:6" ht="14.25" x14ac:dyDescent="0.2">
      <c r="B1135" s="70" t="str">
        <f>IF('Mortgage Calculation'!A1175="","",MONTH('Mortgage Calculation'!C1175))</f>
        <v/>
      </c>
      <c r="C1135" s="71" t="str">
        <f>IF(B1135="","",YEAR('Mortgage Calculation'!C1175))</f>
        <v/>
      </c>
      <c r="D1135" s="72" t="str">
        <f>IF(B1135="","",SUMIFS('Monthly Rental Income'!$G:$G,'Monthly Rental Income'!$K:$K,'Total Cash Flow'!$C1135,'Monthly Rental Income'!$J:$J,'Total Cash Flow'!$B1135))</f>
        <v/>
      </c>
      <c r="E1135" s="73" t="str">
        <f>IF(B1135="","",SUMIFS('Mortgage Calculation'!$F:$F,'Mortgage Calculation'!$J:$J,'Total Cash Flow'!$B1135,'Mortgage Calculation'!$K:$K,'Total Cash Flow'!C1135))</f>
        <v/>
      </c>
      <c r="F1135" s="66" t="str">
        <f t="shared" si="17"/>
        <v/>
      </c>
    </row>
    <row r="1136" spans="2:6" ht="14.25" x14ac:dyDescent="0.2">
      <c r="B1136" s="70" t="str">
        <f>IF('Mortgage Calculation'!A1176="","",MONTH('Mortgage Calculation'!C1176))</f>
        <v/>
      </c>
      <c r="C1136" s="71" t="str">
        <f>IF(B1136="","",YEAR('Mortgage Calculation'!C1176))</f>
        <v/>
      </c>
      <c r="D1136" s="72" t="str">
        <f>IF(B1136="","",SUMIFS('Monthly Rental Income'!$G:$G,'Monthly Rental Income'!$K:$K,'Total Cash Flow'!$C1136,'Monthly Rental Income'!$J:$J,'Total Cash Flow'!$B1136))</f>
        <v/>
      </c>
      <c r="E1136" s="73" t="str">
        <f>IF(B1136="","",SUMIFS('Mortgage Calculation'!$F:$F,'Mortgage Calculation'!$J:$J,'Total Cash Flow'!$B1136,'Mortgage Calculation'!$K:$K,'Total Cash Flow'!C1136))</f>
        <v/>
      </c>
      <c r="F1136" s="66" t="str">
        <f t="shared" si="17"/>
        <v/>
      </c>
    </row>
    <row r="1137" spans="2:6" ht="14.25" x14ac:dyDescent="0.2">
      <c r="B1137" s="70" t="str">
        <f>IF('Mortgage Calculation'!A1177="","",MONTH('Mortgage Calculation'!C1177))</f>
        <v/>
      </c>
      <c r="C1137" s="71" t="str">
        <f>IF(B1137="","",YEAR('Mortgage Calculation'!C1177))</f>
        <v/>
      </c>
      <c r="D1137" s="72" t="str">
        <f>IF(B1137="","",SUMIFS('Monthly Rental Income'!$G:$G,'Monthly Rental Income'!$K:$K,'Total Cash Flow'!$C1137,'Monthly Rental Income'!$J:$J,'Total Cash Flow'!$B1137))</f>
        <v/>
      </c>
      <c r="E1137" s="73" t="str">
        <f>IF(B1137="","",SUMIFS('Mortgage Calculation'!$F:$F,'Mortgage Calculation'!$J:$J,'Total Cash Flow'!$B1137,'Mortgage Calculation'!$K:$K,'Total Cash Flow'!C1137))</f>
        <v/>
      </c>
      <c r="F1137" s="66" t="str">
        <f t="shared" si="17"/>
        <v/>
      </c>
    </row>
    <row r="1138" spans="2:6" ht="14.25" x14ac:dyDescent="0.2">
      <c r="B1138" s="70" t="str">
        <f>IF('Mortgage Calculation'!A1178="","",MONTH('Mortgage Calculation'!C1178))</f>
        <v/>
      </c>
      <c r="C1138" s="71" t="str">
        <f>IF(B1138="","",YEAR('Mortgage Calculation'!C1178))</f>
        <v/>
      </c>
      <c r="D1138" s="72" t="str">
        <f>IF(B1138="","",SUMIFS('Monthly Rental Income'!$G:$G,'Monthly Rental Income'!$K:$K,'Total Cash Flow'!$C1138,'Monthly Rental Income'!$J:$J,'Total Cash Flow'!$B1138))</f>
        <v/>
      </c>
      <c r="E1138" s="73" t="str">
        <f>IF(B1138="","",SUMIFS('Mortgage Calculation'!$F:$F,'Mortgage Calculation'!$J:$J,'Total Cash Flow'!$B1138,'Mortgage Calculation'!$K:$K,'Total Cash Flow'!C1138))</f>
        <v/>
      </c>
      <c r="F1138" s="66" t="str">
        <f t="shared" si="17"/>
        <v/>
      </c>
    </row>
    <row r="1139" spans="2:6" ht="14.25" x14ac:dyDescent="0.2">
      <c r="B1139" s="70" t="str">
        <f>IF('Mortgage Calculation'!A1179="","",MONTH('Mortgage Calculation'!C1179))</f>
        <v/>
      </c>
      <c r="C1139" s="71" t="str">
        <f>IF(B1139="","",YEAR('Mortgage Calculation'!C1179))</f>
        <v/>
      </c>
      <c r="D1139" s="72" t="str">
        <f>IF(B1139="","",SUMIFS('Monthly Rental Income'!$G:$G,'Monthly Rental Income'!$K:$K,'Total Cash Flow'!$C1139,'Monthly Rental Income'!$J:$J,'Total Cash Flow'!$B1139))</f>
        <v/>
      </c>
      <c r="E1139" s="73" t="str">
        <f>IF(B1139="","",SUMIFS('Mortgage Calculation'!$F:$F,'Mortgage Calculation'!$J:$J,'Total Cash Flow'!$B1139,'Mortgage Calculation'!$K:$K,'Total Cash Flow'!C1139))</f>
        <v/>
      </c>
      <c r="F1139" s="66" t="str">
        <f t="shared" si="17"/>
        <v/>
      </c>
    </row>
    <row r="1140" spans="2:6" ht="14.25" x14ac:dyDescent="0.2">
      <c r="B1140" s="70" t="str">
        <f>IF('Mortgage Calculation'!A1180="","",MONTH('Mortgage Calculation'!C1180))</f>
        <v/>
      </c>
      <c r="C1140" s="71" t="str">
        <f>IF(B1140="","",YEAR('Mortgage Calculation'!C1180))</f>
        <v/>
      </c>
      <c r="D1140" s="72" t="str">
        <f>IF(B1140="","",SUMIFS('Monthly Rental Income'!$G:$G,'Monthly Rental Income'!$K:$K,'Total Cash Flow'!$C1140,'Monthly Rental Income'!$J:$J,'Total Cash Flow'!$B1140))</f>
        <v/>
      </c>
      <c r="E1140" s="73" t="str">
        <f>IF(B1140="","",SUMIFS('Mortgage Calculation'!$F:$F,'Mortgage Calculation'!$J:$J,'Total Cash Flow'!$B1140,'Mortgage Calculation'!$K:$K,'Total Cash Flow'!C1140))</f>
        <v/>
      </c>
      <c r="F1140" s="66" t="str">
        <f t="shared" si="17"/>
        <v/>
      </c>
    </row>
    <row r="1141" spans="2:6" ht="14.25" x14ac:dyDescent="0.2">
      <c r="B1141" s="70" t="str">
        <f>IF('Mortgage Calculation'!A1181="","",MONTH('Mortgage Calculation'!C1181))</f>
        <v/>
      </c>
      <c r="C1141" s="71" t="str">
        <f>IF(B1141="","",YEAR('Mortgage Calculation'!C1181))</f>
        <v/>
      </c>
      <c r="D1141" s="72" t="str">
        <f>IF(B1141="","",SUMIFS('Monthly Rental Income'!$G:$G,'Monthly Rental Income'!$K:$K,'Total Cash Flow'!$C1141,'Monthly Rental Income'!$J:$J,'Total Cash Flow'!$B1141))</f>
        <v/>
      </c>
      <c r="E1141" s="73" t="str">
        <f>IF(B1141="","",SUMIFS('Mortgage Calculation'!$F:$F,'Mortgage Calculation'!$J:$J,'Total Cash Flow'!$B1141,'Mortgage Calculation'!$K:$K,'Total Cash Flow'!C1141))</f>
        <v/>
      </c>
      <c r="F1141" s="66" t="str">
        <f t="shared" si="17"/>
        <v/>
      </c>
    </row>
    <row r="1142" spans="2:6" ht="14.25" x14ac:dyDescent="0.2">
      <c r="B1142" s="70" t="str">
        <f>IF('Mortgage Calculation'!A1182="","",MONTH('Mortgage Calculation'!C1182))</f>
        <v/>
      </c>
      <c r="C1142" s="71" t="str">
        <f>IF(B1142="","",YEAR('Mortgage Calculation'!C1182))</f>
        <v/>
      </c>
      <c r="D1142" s="72" t="str">
        <f>IF(B1142="","",SUMIFS('Monthly Rental Income'!$G:$G,'Monthly Rental Income'!$K:$K,'Total Cash Flow'!$C1142,'Monthly Rental Income'!$J:$J,'Total Cash Flow'!$B1142))</f>
        <v/>
      </c>
      <c r="E1142" s="73" t="str">
        <f>IF(B1142="","",SUMIFS('Mortgage Calculation'!$F:$F,'Mortgage Calculation'!$J:$J,'Total Cash Flow'!$B1142,'Mortgage Calculation'!$K:$K,'Total Cash Flow'!C1142))</f>
        <v/>
      </c>
      <c r="F1142" s="66" t="str">
        <f t="shared" si="17"/>
        <v/>
      </c>
    </row>
    <row r="1143" spans="2:6" ht="14.25" x14ac:dyDescent="0.2">
      <c r="B1143" s="70" t="str">
        <f>IF('Mortgage Calculation'!A1183="","",MONTH('Mortgage Calculation'!C1183))</f>
        <v/>
      </c>
      <c r="C1143" s="71" t="str">
        <f>IF(B1143="","",YEAR('Mortgage Calculation'!C1183))</f>
        <v/>
      </c>
      <c r="D1143" s="72" t="str">
        <f>IF(B1143="","",SUMIFS('Monthly Rental Income'!$G:$G,'Monthly Rental Income'!$K:$K,'Total Cash Flow'!$C1143,'Monthly Rental Income'!$J:$J,'Total Cash Flow'!$B1143))</f>
        <v/>
      </c>
      <c r="E1143" s="73" t="str">
        <f>IF(B1143="","",SUMIFS('Mortgage Calculation'!$F:$F,'Mortgage Calculation'!$J:$J,'Total Cash Flow'!$B1143,'Mortgage Calculation'!$K:$K,'Total Cash Flow'!C1143))</f>
        <v/>
      </c>
      <c r="F1143" s="66" t="str">
        <f t="shared" si="17"/>
        <v/>
      </c>
    </row>
    <row r="1144" spans="2:6" ht="14.25" x14ac:dyDescent="0.2">
      <c r="B1144" s="70" t="str">
        <f>IF('Mortgage Calculation'!A1184="","",MONTH('Mortgage Calculation'!C1184))</f>
        <v/>
      </c>
      <c r="C1144" s="71" t="str">
        <f>IF(B1144="","",YEAR('Mortgage Calculation'!C1184))</f>
        <v/>
      </c>
      <c r="D1144" s="72" t="str">
        <f>IF(B1144="","",SUMIFS('Monthly Rental Income'!$G:$G,'Monthly Rental Income'!$K:$K,'Total Cash Flow'!$C1144,'Monthly Rental Income'!$J:$J,'Total Cash Flow'!$B1144))</f>
        <v/>
      </c>
      <c r="E1144" s="73" t="str">
        <f>IF(B1144="","",SUMIFS('Mortgage Calculation'!$F:$F,'Mortgage Calculation'!$J:$J,'Total Cash Flow'!$B1144,'Mortgage Calculation'!$K:$K,'Total Cash Flow'!C1144))</f>
        <v/>
      </c>
      <c r="F1144" s="66" t="str">
        <f t="shared" si="17"/>
        <v/>
      </c>
    </row>
    <row r="1145" spans="2:6" ht="14.25" x14ac:dyDescent="0.2">
      <c r="B1145" s="70" t="str">
        <f>IF('Mortgage Calculation'!A1185="","",MONTH('Mortgage Calculation'!C1185))</f>
        <v/>
      </c>
      <c r="C1145" s="71" t="str">
        <f>IF(B1145="","",YEAR('Mortgage Calculation'!C1185))</f>
        <v/>
      </c>
      <c r="D1145" s="72" t="str">
        <f>IF(B1145="","",SUMIFS('Monthly Rental Income'!$G:$G,'Monthly Rental Income'!$K:$K,'Total Cash Flow'!$C1145,'Monthly Rental Income'!$J:$J,'Total Cash Flow'!$B1145))</f>
        <v/>
      </c>
      <c r="E1145" s="73" t="str">
        <f>IF(B1145="","",SUMIFS('Mortgage Calculation'!$F:$F,'Mortgage Calculation'!$J:$J,'Total Cash Flow'!$B1145,'Mortgage Calculation'!$K:$K,'Total Cash Flow'!C1145))</f>
        <v/>
      </c>
      <c r="F1145" s="66" t="str">
        <f t="shared" si="17"/>
        <v/>
      </c>
    </row>
    <row r="1146" spans="2:6" ht="14.25" x14ac:dyDescent="0.2">
      <c r="B1146" s="70" t="str">
        <f>IF('Mortgage Calculation'!A1186="","",MONTH('Mortgage Calculation'!C1186))</f>
        <v/>
      </c>
      <c r="C1146" s="71" t="str">
        <f>IF(B1146="","",YEAR('Mortgage Calculation'!C1186))</f>
        <v/>
      </c>
      <c r="D1146" s="72" t="str">
        <f>IF(B1146="","",SUMIFS('Monthly Rental Income'!$G:$G,'Monthly Rental Income'!$K:$K,'Total Cash Flow'!$C1146,'Monthly Rental Income'!$J:$J,'Total Cash Flow'!$B1146))</f>
        <v/>
      </c>
      <c r="E1146" s="73" t="str">
        <f>IF(B1146="","",SUMIFS('Mortgage Calculation'!$F:$F,'Mortgage Calculation'!$J:$J,'Total Cash Flow'!$B1146,'Mortgage Calculation'!$K:$K,'Total Cash Flow'!C1146))</f>
        <v/>
      </c>
      <c r="F1146" s="66" t="str">
        <f t="shared" si="17"/>
        <v/>
      </c>
    </row>
    <row r="1147" spans="2:6" ht="14.25" x14ac:dyDescent="0.2">
      <c r="B1147" s="70" t="str">
        <f>IF('Mortgage Calculation'!A1187="","",MONTH('Mortgage Calculation'!C1187))</f>
        <v/>
      </c>
      <c r="C1147" s="71" t="str">
        <f>IF(B1147="","",YEAR('Mortgage Calculation'!C1187))</f>
        <v/>
      </c>
      <c r="D1147" s="72" t="str">
        <f>IF(B1147="","",SUMIFS('Monthly Rental Income'!$G:$G,'Monthly Rental Income'!$K:$K,'Total Cash Flow'!$C1147,'Monthly Rental Income'!$J:$J,'Total Cash Flow'!$B1147))</f>
        <v/>
      </c>
      <c r="E1147" s="73" t="str">
        <f>IF(B1147="","",SUMIFS('Mortgage Calculation'!$F:$F,'Mortgage Calculation'!$J:$J,'Total Cash Flow'!$B1147,'Mortgage Calculation'!$K:$K,'Total Cash Flow'!C1147))</f>
        <v/>
      </c>
      <c r="F1147" s="66" t="str">
        <f t="shared" si="17"/>
        <v/>
      </c>
    </row>
    <row r="1148" spans="2:6" ht="14.25" x14ac:dyDescent="0.2">
      <c r="B1148" s="70" t="str">
        <f>IF('Mortgage Calculation'!A1188="","",MONTH('Mortgage Calculation'!C1188))</f>
        <v/>
      </c>
      <c r="C1148" s="71" t="str">
        <f>IF(B1148="","",YEAR('Mortgage Calculation'!C1188))</f>
        <v/>
      </c>
      <c r="D1148" s="72" t="str">
        <f>IF(B1148="","",SUMIFS('Monthly Rental Income'!$G:$G,'Monthly Rental Income'!$K:$K,'Total Cash Flow'!$C1148,'Monthly Rental Income'!$J:$J,'Total Cash Flow'!$B1148))</f>
        <v/>
      </c>
      <c r="E1148" s="73" t="str">
        <f>IF(B1148="","",SUMIFS('Mortgage Calculation'!$F:$F,'Mortgage Calculation'!$J:$J,'Total Cash Flow'!$B1148,'Mortgage Calculation'!$K:$K,'Total Cash Flow'!C1148))</f>
        <v/>
      </c>
      <c r="F1148" s="66" t="str">
        <f t="shared" si="17"/>
        <v/>
      </c>
    </row>
    <row r="1149" spans="2:6" ht="14.25" x14ac:dyDescent="0.2">
      <c r="B1149" s="70" t="str">
        <f>IF('Mortgage Calculation'!A1189="","",MONTH('Mortgage Calculation'!C1189))</f>
        <v/>
      </c>
      <c r="C1149" s="71" t="str">
        <f>IF(B1149="","",YEAR('Mortgage Calculation'!C1189))</f>
        <v/>
      </c>
      <c r="D1149" s="72" t="str">
        <f>IF(B1149="","",SUMIFS('Monthly Rental Income'!$G:$G,'Monthly Rental Income'!$K:$K,'Total Cash Flow'!$C1149,'Monthly Rental Income'!$J:$J,'Total Cash Flow'!$B1149))</f>
        <v/>
      </c>
      <c r="E1149" s="73" t="str">
        <f>IF(B1149="","",SUMIFS('Mortgage Calculation'!$F:$F,'Mortgage Calculation'!$J:$J,'Total Cash Flow'!$B1149,'Mortgage Calculation'!$K:$K,'Total Cash Flow'!C1149))</f>
        <v/>
      </c>
      <c r="F1149" s="66" t="str">
        <f t="shared" si="17"/>
        <v/>
      </c>
    </row>
    <row r="1150" spans="2:6" ht="14.25" x14ac:dyDescent="0.2">
      <c r="B1150" s="70" t="str">
        <f>IF('Mortgage Calculation'!A1190="","",MONTH('Mortgage Calculation'!C1190))</f>
        <v/>
      </c>
      <c r="C1150" s="71" t="str">
        <f>IF(B1150="","",YEAR('Mortgage Calculation'!C1190))</f>
        <v/>
      </c>
      <c r="D1150" s="72" t="str">
        <f>IF(B1150="","",SUMIFS('Monthly Rental Income'!$G:$G,'Monthly Rental Income'!$K:$K,'Total Cash Flow'!$C1150,'Monthly Rental Income'!$J:$J,'Total Cash Flow'!$B1150))</f>
        <v/>
      </c>
      <c r="E1150" s="73" t="str">
        <f>IF(B1150="","",SUMIFS('Mortgage Calculation'!$F:$F,'Mortgage Calculation'!$J:$J,'Total Cash Flow'!$B1150,'Mortgage Calculation'!$K:$K,'Total Cash Flow'!C1150))</f>
        <v/>
      </c>
      <c r="F1150" s="66" t="str">
        <f t="shared" si="17"/>
        <v/>
      </c>
    </row>
    <row r="1151" spans="2:6" ht="14.25" x14ac:dyDescent="0.2">
      <c r="B1151" s="70" t="str">
        <f>IF('Mortgage Calculation'!A1191="","",MONTH('Mortgage Calculation'!C1191))</f>
        <v/>
      </c>
      <c r="C1151" s="71" t="str">
        <f>IF(B1151="","",YEAR('Mortgage Calculation'!C1191))</f>
        <v/>
      </c>
      <c r="D1151" s="72" t="str">
        <f>IF(B1151="","",SUMIFS('Monthly Rental Income'!$G:$G,'Monthly Rental Income'!$K:$K,'Total Cash Flow'!$C1151,'Monthly Rental Income'!$J:$J,'Total Cash Flow'!$B1151))</f>
        <v/>
      </c>
      <c r="E1151" s="73" t="str">
        <f>IF(B1151="","",SUMIFS('Mortgage Calculation'!$F:$F,'Mortgage Calculation'!$J:$J,'Total Cash Flow'!$B1151,'Mortgage Calculation'!$K:$K,'Total Cash Flow'!C1151))</f>
        <v/>
      </c>
      <c r="F1151" s="66" t="str">
        <f t="shared" si="17"/>
        <v/>
      </c>
    </row>
    <row r="1152" spans="2:6" ht="14.25" x14ac:dyDescent="0.2">
      <c r="B1152" s="70" t="str">
        <f>IF('Mortgage Calculation'!A1192="","",MONTH('Mortgage Calculation'!C1192))</f>
        <v/>
      </c>
      <c r="C1152" s="71" t="str">
        <f>IF(B1152="","",YEAR('Mortgage Calculation'!C1192))</f>
        <v/>
      </c>
      <c r="D1152" s="72" t="str">
        <f>IF(B1152="","",SUMIFS('Monthly Rental Income'!$G:$G,'Monthly Rental Income'!$K:$K,'Total Cash Flow'!$C1152,'Monthly Rental Income'!$J:$J,'Total Cash Flow'!$B1152))</f>
        <v/>
      </c>
      <c r="E1152" s="73" t="str">
        <f>IF(B1152="","",SUMIFS('Mortgage Calculation'!$F:$F,'Mortgage Calculation'!$J:$J,'Total Cash Flow'!$B1152,'Mortgage Calculation'!$K:$K,'Total Cash Flow'!C1152))</f>
        <v/>
      </c>
      <c r="F1152" s="66" t="str">
        <f t="shared" si="17"/>
        <v/>
      </c>
    </row>
    <row r="1153" spans="2:6" ht="14.25" x14ac:dyDescent="0.2">
      <c r="B1153" s="70" t="str">
        <f>IF('Mortgage Calculation'!A1193="","",MONTH('Mortgage Calculation'!C1193))</f>
        <v/>
      </c>
      <c r="C1153" s="71" t="str">
        <f>IF(B1153="","",YEAR('Mortgage Calculation'!C1193))</f>
        <v/>
      </c>
      <c r="D1153" s="72" t="str">
        <f>IF(B1153="","",SUMIFS('Monthly Rental Income'!$G:$G,'Monthly Rental Income'!$K:$K,'Total Cash Flow'!$C1153,'Monthly Rental Income'!$J:$J,'Total Cash Flow'!$B1153))</f>
        <v/>
      </c>
      <c r="E1153" s="73" t="str">
        <f>IF(B1153="","",SUMIFS('Mortgage Calculation'!$F:$F,'Mortgage Calculation'!$J:$J,'Total Cash Flow'!$B1153,'Mortgage Calculation'!$K:$K,'Total Cash Flow'!C1153))</f>
        <v/>
      </c>
      <c r="F1153" s="66" t="str">
        <f t="shared" si="17"/>
        <v/>
      </c>
    </row>
    <row r="1154" spans="2:6" ht="14.25" x14ac:dyDescent="0.2">
      <c r="B1154" s="70" t="str">
        <f>IF('Mortgage Calculation'!A1194="","",MONTH('Mortgage Calculation'!C1194))</f>
        <v/>
      </c>
      <c r="C1154" s="71" t="str">
        <f>IF(B1154="","",YEAR('Mortgage Calculation'!C1194))</f>
        <v/>
      </c>
      <c r="D1154" s="72" t="str">
        <f>IF(B1154="","",SUMIFS('Monthly Rental Income'!$G:$G,'Monthly Rental Income'!$K:$K,'Total Cash Flow'!$C1154,'Monthly Rental Income'!$J:$J,'Total Cash Flow'!$B1154))</f>
        <v/>
      </c>
      <c r="E1154" s="73" t="str">
        <f>IF(B1154="","",SUMIFS('Mortgage Calculation'!$F:$F,'Mortgage Calculation'!$J:$J,'Total Cash Flow'!$B1154,'Mortgage Calculation'!$K:$K,'Total Cash Flow'!C1154))</f>
        <v/>
      </c>
      <c r="F1154" s="66" t="str">
        <f t="shared" si="17"/>
        <v/>
      </c>
    </row>
    <row r="1155" spans="2:6" ht="14.25" x14ac:dyDescent="0.2">
      <c r="B1155" s="70" t="str">
        <f>IF('Mortgage Calculation'!A1195="","",MONTH('Mortgage Calculation'!C1195))</f>
        <v/>
      </c>
      <c r="C1155" s="71" t="str">
        <f>IF(B1155="","",YEAR('Mortgage Calculation'!C1195))</f>
        <v/>
      </c>
      <c r="D1155" s="72" t="str">
        <f>IF(B1155="","",SUMIFS('Monthly Rental Income'!$G:$G,'Monthly Rental Income'!$K:$K,'Total Cash Flow'!$C1155,'Monthly Rental Income'!$J:$J,'Total Cash Flow'!$B1155))</f>
        <v/>
      </c>
      <c r="E1155" s="73" t="str">
        <f>IF(B1155="","",SUMIFS('Mortgage Calculation'!$F:$F,'Mortgage Calculation'!$J:$J,'Total Cash Flow'!$B1155,'Mortgage Calculation'!$K:$K,'Total Cash Flow'!C1155))</f>
        <v/>
      </c>
      <c r="F1155" s="66" t="str">
        <f t="shared" si="17"/>
        <v/>
      </c>
    </row>
    <row r="1156" spans="2:6" ht="14.25" x14ac:dyDescent="0.2">
      <c r="B1156" s="70" t="str">
        <f>IF('Mortgage Calculation'!A1196="","",MONTH('Mortgage Calculation'!C1196))</f>
        <v/>
      </c>
      <c r="C1156" s="71" t="str">
        <f>IF(B1156="","",YEAR('Mortgage Calculation'!C1196))</f>
        <v/>
      </c>
      <c r="D1156" s="72" t="str">
        <f>IF(B1156="","",SUMIFS('Monthly Rental Income'!$G:$G,'Monthly Rental Income'!$K:$K,'Total Cash Flow'!$C1156,'Monthly Rental Income'!$J:$J,'Total Cash Flow'!$B1156))</f>
        <v/>
      </c>
      <c r="E1156" s="73" t="str">
        <f>IF(B1156="","",SUMIFS('Mortgage Calculation'!$F:$F,'Mortgage Calculation'!$J:$J,'Total Cash Flow'!$B1156,'Mortgage Calculation'!$K:$K,'Total Cash Flow'!C1156))</f>
        <v/>
      </c>
      <c r="F1156" s="66" t="str">
        <f t="shared" si="17"/>
        <v/>
      </c>
    </row>
    <row r="1157" spans="2:6" ht="14.25" x14ac:dyDescent="0.2">
      <c r="B1157" s="70" t="str">
        <f>IF('Mortgage Calculation'!A1197="","",MONTH('Mortgage Calculation'!C1197))</f>
        <v/>
      </c>
      <c r="C1157" s="71" t="str">
        <f>IF(B1157="","",YEAR('Mortgage Calculation'!C1197))</f>
        <v/>
      </c>
      <c r="D1157" s="72" t="str">
        <f>IF(B1157="","",SUMIFS('Monthly Rental Income'!$G:$G,'Monthly Rental Income'!$K:$K,'Total Cash Flow'!$C1157,'Monthly Rental Income'!$J:$J,'Total Cash Flow'!$B1157))</f>
        <v/>
      </c>
      <c r="E1157" s="73" t="str">
        <f>IF(B1157="","",SUMIFS('Mortgage Calculation'!$F:$F,'Mortgage Calculation'!$J:$J,'Total Cash Flow'!$B1157,'Mortgage Calculation'!$K:$K,'Total Cash Flow'!C1157))</f>
        <v/>
      </c>
      <c r="F1157" s="66" t="str">
        <f t="shared" ref="F1157:F1220" si="18">IF(B1157="","",SUM(D1157:E1157))</f>
        <v/>
      </c>
    </row>
    <row r="1158" spans="2:6" ht="14.25" x14ac:dyDescent="0.2">
      <c r="B1158" s="70" t="str">
        <f>IF('Mortgage Calculation'!A1198="","",MONTH('Mortgage Calculation'!C1198))</f>
        <v/>
      </c>
      <c r="C1158" s="71" t="str">
        <f>IF(B1158="","",YEAR('Mortgage Calculation'!C1198))</f>
        <v/>
      </c>
      <c r="D1158" s="72" t="str">
        <f>IF(B1158="","",SUMIFS('Monthly Rental Income'!$G:$G,'Monthly Rental Income'!$K:$K,'Total Cash Flow'!$C1158,'Monthly Rental Income'!$J:$J,'Total Cash Flow'!$B1158))</f>
        <v/>
      </c>
      <c r="E1158" s="73" t="str">
        <f>IF(B1158="","",SUMIFS('Mortgage Calculation'!$F:$F,'Mortgage Calculation'!$J:$J,'Total Cash Flow'!$B1158,'Mortgage Calculation'!$K:$K,'Total Cash Flow'!C1158))</f>
        <v/>
      </c>
      <c r="F1158" s="66" t="str">
        <f t="shared" si="18"/>
        <v/>
      </c>
    </row>
    <row r="1159" spans="2:6" ht="14.25" x14ac:dyDescent="0.2">
      <c r="B1159" s="70" t="str">
        <f>IF('Mortgage Calculation'!A1199="","",MONTH('Mortgage Calculation'!C1199))</f>
        <v/>
      </c>
      <c r="C1159" s="71" t="str">
        <f>IF(B1159="","",YEAR('Mortgage Calculation'!C1199))</f>
        <v/>
      </c>
      <c r="D1159" s="72" t="str">
        <f>IF(B1159="","",SUMIFS('Monthly Rental Income'!$G:$G,'Monthly Rental Income'!$K:$K,'Total Cash Flow'!$C1159,'Monthly Rental Income'!$J:$J,'Total Cash Flow'!$B1159))</f>
        <v/>
      </c>
      <c r="E1159" s="73" t="str">
        <f>IF(B1159="","",SUMIFS('Mortgage Calculation'!$F:$F,'Mortgage Calculation'!$J:$J,'Total Cash Flow'!$B1159,'Mortgage Calculation'!$K:$K,'Total Cash Flow'!C1159))</f>
        <v/>
      </c>
      <c r="F1159" s="66" t="str">
        <f t="shared" si="18"/>
        <v/>
      </c>
    </row>
    <row r="1160" spans="2:6" ht="14.25" x14ac:dyDescent="0.2">
      <c r="B1160" s="70" t="str">
        <f>IF('Mortgage Calculation'!A1200="","",MONTH('Mortgage Calculation'!C1200))</f>
        <v/>
      </c>
      <c r="C1160" s="71" t="str">
        <f>IF(B1160="","",YEAR('Mortgage Calculation'!C1200))</f>
        <v/>
      </c>
      <c r="D1160" s="72" t="str">
        <f>IF(B1160="","",SUMIFS('Monthly Rental Income'!$G:$G,'Monthly Rental Income'!$K:$K,'Total Cash Flow'!$C1160,'Monthly Rental Income'!$J:$J,'Total Cash Flow'!$B1160))</f>
        <v/>
      </c>
      <c r="E1160" s="73" t="str">
        <f>IF(B1160="","",SUMIFS('Mortgage Calculation'!$F:$F,'Mortgage Calculation'!$J:$J,'Total Cash Flow'!$B1160,'Mortgage Calculation'!$K:$K,'Total Cash Flow'!C1160))</f>
        <v/>
      </c>
      <c r="F1160" s="66" t="str">
        <f t="shared" si="18"/>
        <v/>
      </c>
    </row>
    <row r="1161" spans="2:6" ht="14.25" x14ac:dyDescent="0.2">
      <c r="B1161" s="70" t="str">
        <f>IF('Mortgage Calculation'!A1201="","",MONTH('Mortgage Calculation'!C1201))</f>
        <v/>
      </c>
      <c r="C1161" s="71" t="str">
        <f>IF(B1161="","",YEAR('Mortgage Calculation'!C1201))</f>
        <v/>
      </c>
      <c r="D1161" s="72" t="str">
        <f>IF(B1161="","",SUMIFS('Monthly Rental Income'!$G:$G,'Monthly Rental Income'!$K:$K,'Total Cash Flow'!$C1161,'Monthly Rental Income'!$J:$J,'Total Cash Flow'!$B1161))</f>
        <v/>
      </c>
      <c r="E1161" s="73" t="str">
        <f>IF(B1161="","",SUMIFS('Mortgage Calculation'!$F:$F,'Mortgage Calculation'!$J:$J,'Total Cash Flow'!$B1161,'Mortgage Calculation'!$K:$K,'Total Cash Flow'!C1161))</f>
        <v/>
      </c>
      <c r="F1161" s="66" t="str">
        <f t="shared" si="18"/>
        <v/>
      </c>
    </row>
    <row r="1162" spans="2:6" ht="14.25" x14ac:dyDescent="0.2">
      <c r="B1162" s="70" t="str">
        <f>IF('Mortgage Calculation'!A1202="","",MONTH('Mortgage Calculation'!C1202))</f>
        <v/>
      </c>
      <c r="C1162" s="71" t="str">
        <f>IF(B1162="","",YEAR('Mortgage Calculation'!C1202))</f>
        <v/>
      </c>
      <c r="D1162" s="72" t="str">
        <f>IF(B1162="","",SUMIFS('Monthly Rental Income'!$G:$G,'Monthly Rental Income'!$K:$K,'Total Cash Flow'!$C1162,'Monthly Rental Income'!$J:$J,'Total Cash Flow'!$B1162))</f>
        <v/>
      </c>
      <c r="E1162" s="73" t="str">
        <f>IF(B1162="","",SUMIFS('Mortgage Calculation'!$F:$F,'Mortgage Calculation'!$J:$J,'Total Cash Flow'!$B1162,'Mortgage Calculation'!$K:$K,'Total Cash Flow'!C1162))</f>
        <v/>
      </c>
      <c r="F1162" s="66" t="str">
        <f t="shared" si="18"/>
        <v/>
      </c>
    </row>
    <row r="1163" spans="2:6" ht="14.25" x14ac:dyDescent="0.2">
      <c r="B1163" s="70" t="str">
        <f>IF('Mortgage Calculation'!A1203="","",MONTH('Mortgage Calculation'!C1203))</f>
        <v/>
      </c>
      <c r="C1163" s="71" t="str">
        <f>IF(B1163="","",YEAR('Mortgage Calculation'!C1203))</f>
        <v/>
      </c>
      <c r="D1163" s="72" t="str">
        <f>IF(B1163="","",SUMIFS('Monthly Rental Income'!$G:$G,'Monthly Rental Income'!$K:$K,'Total Cash Flow'!$C1163,'Monthly Rental Income'!$J:$J,'Total Cash Flow'!$B1163))</f>
        <v/>
      </c>
      <c r="E1163" s="73" t="str">
        <f>IF(B1163="","",SUMIFS('Mortgage Calculation'!$F:$F,'Mortgage Calculation'!$J:$J,'Total Cash Flow'!$B1163,'Mortgage Calculation'!$K:$K,'Total Cash Flow'!C1163))</f>
        <v/>
      </c>
      <c r="F1163" s="66" t="str">
        <f t="shared" si="18"/>
        <v/>
      </c>
    </row>
    <row r="1164" spans="2:6" ht="14.25" x14ac:dyDescent="0.2">
      <c r="B1164" s="70" t="str">
        <f>IF('Mortgage Calculation'!A1204="","",MONTH('Mortgage Calculation'!C1204))</f>
        <v/>
      </c>
      <c r="C1164" s="71" t="str">
        <f>IF(B1164="","",YEAR('Mortgage Calculation'!C1204))</f>
        <v/>
      </c>
      <c r="D1164" s="72" t="str">
        <f>IF(B1164="","",SUMIFS('Monthly Rental Income'!$G:$G,'Monthly Rental Income'!$K:$K,'Total Cash Flow'!$C1164,'Monthly Rental Income'!$J:$J,'Total Cash Flow'!$B1164))</f>
        <v/>
      </c>
      <c r="E1164" s="73" t="str">
        <f>IF(B1164="","",SUMIFS('Mortgage Calculation'!$F:$F,'Mortgage Calculation'!$J:$J,'Total Cash Flow'!$B1164,'Mortgage Calculation'!$K:$K,'Total Cash Flow'!C1164))</f>
        <v/>
      </c>
      <c r="F1164" s="66" t="str">
        <f t="shared" si="18"/>
        <v/>
      </c>
    </row>
    <row r="1165" spans="2:6" ht="14.25" x14ac:dyDescent="0.2">
      <c r="B1165" s="70" t="str">
        <f>IF('Mortgage Calculation'!A1205="","",MONTH('Mortgage Calculation'!C1205))</f>
        <v/>
      </c>
      <c r="C1165" s="71" t="str">
        <f>IF(B1165="","",YEAR('Mortgage Calculation'!C1205))</f>
        <v/>
      </c>
      <c r="D1165" s="72" t="str">
        <f>IF(B1165="","",SUMIFS('Monthly Rental Income'!$G:$G,'Monthly Rental Income'!$K:$K,'Total Cash Flow'!$C1165,'Monthly Rental Income'!$J:$J,'Total Cash Flow'!$B1165))</f>
        <v/>
      </c>
      <c r="E1165" s="73" t="str">
        <f>IF(B1165="","",SUMIFS('Mortgage Calculation'!$F:$F,'Mortgage Calculation'!$J:$J,'Total Cash Flow'!$B1165,'Mortgage Calculation'!$K:$K,'Total Cash Flow'!C1165))</f>
        <v/>
      </c>
      <c r="F1165" s="66" t="str">
        <f t="shared" si="18"/>
        <v/>
      </c>
    </row>
    <row r="1166" spans="2:6" ht="14.25" x14ac:dyDescent="0.2">
      <c r="B1166" s="70" t="str">
        <f>IF('Mortgage Calculation'!A1206="","",MONTH('Mortgage Calculation'!C1206))</f>
        <v/>
      </c>
      <c r="C1166" s="71" t="str">
        <f>IF(B1166="","",YEAR('Mortgage Calculation'!C1206))</f>
        <v/>
      </c>
      <c r="D1166" s="72" t="str">
        <f>IF(B1166="","",SUMIFS('Monthly Rental Income'!$G:$G,'Monthly Rental Income'!$K:$K,'Total Cash Flow'!$C1166,'Monthly Rental Income'!$J:$J,'Total Cash Flow'!$B1166))</f>
        <v/>
      </c>
      <c r="E1166" s="73" t="str">
        <f>IF(B1166="","",SUMIFS('Mortgage Calculation'!$F:$F,'Mortgage Calculation'!$J:$J,'Total Cash Flow'!$B1166,'Mortgage Calculation'!$K:$K,'Total Cash Flow'!C1166))</f>
        <v/>
      </c>
      <c r="F1166" s="66" t="str">
        <f t="shared" si="18"/>
        <v/>
      </c>
    </row>
    <row r="1167" spans="2:6" ht="14.25" x14ac:dyDescent="0.2">
      <c r="B1167" s="70" t="str">
        <f>IF('Mortgage Calculation'!A1207="","",MONTH('Mortgage Calculation'!C1207))</f>
        <v/>
      </c>
      <c r="C1167" s="71" t="str">
        <f>IF(B1167="","",YEAR('Mortgage Calculation'!C1207))</f>
        <v/>
      </c>
      <c r="D1167" s="72" t="str">
        <f>IF(B1167="","",SUMIFS('Monthly Rental Income'!$G:$G,'Monthly Rental Income'!$K:$K,'Total Cash Flow'!$C1167,'Monthly Rental Income'!$J:$J,'Total Cash Flow'!$B1167))</f>
        <v/>
      </c>
      <c r="E1167" s="73" t="str">
        <f>IF(B1167="","",SUMIFS('Mortgage Calculation'!$F:$F,'Mortgage Calculation'!$J:$J,'Total Cash Flow'!$B1167,'Mortgage Calculation'!$K:$K,'Total Cash Flow'!C1167))</f>
        <v/>
      </c>
      <c r="F1167" s="66" t="str">
        <f t="shared" si="18"/>
        <v/>
      </c>
    </row>
    <row r="1168" spans="2:6" ht="14.25" x14ac:dyDescent="0.2">
      <c r="B1168" s="70" t="str">
        <f>IF('Mortgage Calculation'!A1208="","",MONTH('Mortgage Calculation'!C1208))</f>
        <v/>
      </c>
      <c r="C1168" s="71" t="str">
        <f>IF(B1168="","",YEAR('Mortgage Calculation'!C1208))</f>
        <v/>
      </c>
      <c r="D1168" s="72" t="str">
        <f>IF(B1168="","",SUMIFS('Monthly Rental Income'!$G:$G,'Monthly Rental Income'!$K:$K,'Total Cash Flow'!$C1168,'Monthly Rental Income'!$J:$J,'Total Cash Flow'!$B1168))</f>
        <v/>
      </c>
      <c r="E1168" s="73" t="str">
        <f>IF(B1168="","",SUMIFS('Mortgage Calculation'!$F:$F,'Mortgage Calculation'!$J:$J,'Total Cash Flow'!$B1168,'Mortgage Calculation'!$K:$K,'Total Cash Flow'!C1168))</f>
        <v/>
      </c>
      <c r="F1168" s="66" t="str">
        <f t="shared" si="18"/>
        <v/>
      </c>
    </row>
    <row r="1169" spans="2:6" ht="14.25" x14ac:dyDescent="0.2">
      <c r="B1169" s="70" t="str">
        <f>IF('Mortgage Calculation'!A1209="","",MONTH('Mortgage Calculation'!C1209))</f>
        <v/>
      </c>
      <c r="C1169" s="71" t="str">
        <f>IF(B1169="","",YEAR('Mortgage Calculation'!C1209))</f>
        <v/>
      </c>
      <c r="D1169" s="72" t="str">
        <f>IF(B1169="","",SUMIFS('Monthly Rental Income'!$G:$G,'Monthly Rental Income'!$K:$K,'Total Cash Flow'!$C1169,'Monthly Rental Income'!$J:$J,'Total Cash Flow'!$B1169))</f>
        <v/>
      </c>
      <c r="E1169" s="73" t="str">
        <f>IF(B1169="","",SUMIFS('Mortgage Calculation'!$F:$F,'Mortgage Calculation'!$J:$J,'Total Cash Flow'!$B1169,'Mortgage Calculation'!$K:$K,'Total Cash Flow'!C1169))</f>
        <v/>
      </c>
      <c r="F1169" s="66" t="str">
        <f t="shared" si="18"/>
        <v/>
      </c>
    </row>
    <row r="1170" spans="2:6" ht="14.25" x14ac:dyDescent="0.2">
      <c r="B1170" s="70" t="str">
        <f>IF('Mortgage Calculation'!A1210="","",MONTH('Mortgage Calculation'!C1210))</f>
        <v/>
      </c>
      <c r="C1170" s="71" t="str">
        <f>IF(B1170="","",YEAR('Mortgage Calculation'!C1210))</f>
        <v/>
      </c>
      <c r="D1170" s="72" t="str">
        <f>IF(B1170="","",SUMIFS('Monthly Rental Income'!$G:$G,'Monthly Rental Income'!$K:$K,'Total Cash Flow'!$C1170,'Monthly Rental Income'!$J:$J,'Total Cash Flow'!$B1170))</f>
        <v/>
      </c>
      <c r="E1170" s="73" t="str">
        <f>IF(B1170="","",SUMIFS('Mortgage Calculation'!$F:$F,'Mortgage Calculation'!$J:$J,'Total Cash Flow'!$B1170,'Mortgage Calculation'!$K:$K,'Total Cash Flow'!C1170))</f>
        <v/>
      </c>
      <c r="F1170" s="66" t="str">
        <f t="shared" si="18"/>
        <v/>
      </c>
    </row>
    <row r="1171" spans="2:6" ht="14.25" x14ac:dyDescent="0.2">
      <c r="B1171" s="70" t="str">
        <f>IF('Mortgage Calculation'!A1211="","",MONTH('Mortgage Calculation'!C1211))</f>
        <v/>
      </c>
      <c r="C1171" s="71" t="str">
        <f>IF(B1171="","",YEAR('Mortgage Calculation'!C1211))</f>
        <v/>
      </c>
      <c r="D1171" s="72" t="str">
        <f>IF(B1171="","",SUMIFS('Monthly Rental Income'!$G:$G,'Monthly Rental Income'!$K:$K,'Total Cash Flow'!$C1171,'Monthly Rental Income'!$J:$J,'Total Cash Flow'!$B1171))</f>
        <v/>
      </c>
      <c r="E1171" s="73" t="str">
        <f>IF(B1171="","",SUMIFS('Mortgage Calculation'!$F:$F,'Mortgage Calculation'!$J:$J,'Total Cash Flow'!$B1171,'Mortgage Calculation'!$K:$K,'Total Cash Flow'!C1171))</f>
        <v/>
      </c>
      <c r="F1171" s="66" t="str">
        <f t="shared" si="18"/>
        <v/>
      </c>
    </row>
    <row r="1172" spans="2:6" ht="14.25" x14ac:dyDescent="0.2">
      <c r="B1172" s="70" t="str">
        <f>IF('Mortgage Calculation'!A1212="","",MONTH('Mortgage Calculation'!C1212))</f>
        <v/>
      </c>
      <c r="C1172" s="71" t="str">
        <f>IF(B1172="","",YEAR('Mortgage Calculation'!C1212))</f>
        <v/>
      </c>
      <c r="D1172" s="72" t="str">
        <f>IF(B1172="","",SUMIFS('Monthly Rental Income'!$G:$G,'Monthly Rental Income'!$K:$K,'Total Cash Flow'!$C1172,'Monthly Rental Income'!$J:$J,'Total Cash Flow'!$B1172))</f>
        <v/>
      </c>
      <c r="E1172" s="73" t="str">
        <f>IF(B1172="","",SUMIFS('Mortgage Calculation'!$F:$F,'Mortgage Calculation'!$J:$J,'Total Cash Flow'!$B1172,'Mortgage Calculation'!$K:$K,'Total Cash Flow'!C1172))</f>
        <v/>
      </c>
      <c r="F1172" s="66" t="str">
        <f t="shared" si="18"/>
        <v/>
      </c>
    </row>
    <row r="1173" spans="2:6" ht="14.25" x14ac:dyDescent="0.2">
      <c r="B1173" s="70" t="str">
        <f>IF('Mortgage Calculation'!A1213="","",MONTH('Mortgage Calculation'!C1213))</f>
        <v/>
      </c>
      <c r="C1173" s="71" t="str">
        <f>IF(B1173="","",YEAR('Mortgage Calculation'!C1213))</f>
        <v/>
      </c>
      <c r="D1173" s="72" t="str">
        <f>IF(B1173="","",SUMIFS('Monthly Rental Income'!$G:$G,'Monthly Rental Income'!$K:$K,'Total Cash Flow'!$C1173,'Monthly Rental Income'!$J:$J,'Total Cash Flow'!$B1173))</f>
        <v/>
      </c>
      <c r="E1173" s="73" t="str">
        <f>IF(B1173="","",SUMIFS('Mortgage Calculation'!$F:$F,'Mortgage Calculation'!$J:$J,'Total Cash Flow'!$B1173,'Mortgage Calculation'!$K:$K,'Total Cash Flow'!C1173))</f>
        <v/>
      </c>
      <c r="F1173" s="66" t="str">
        <f t="shared" si="18"/>
        <v/>
      </c>
    </row>
    <row r="1174" spans="2:6" ht="14.25" x14ac:dyDescent="0.2">
      <c r="B1174" s="70" t="str">
        <f>IF('Mortgage Calculation'!A1214="","",MONTH('Mortgage Calculation'!C1214))</f>
        <v/>
      </c>
      <c r="C1174" s="71" t="str">
        <f>IF(B1174="","",YEAR('Mortgage Calculation'!C1214))</f>
        <v/>
      </c>
      <c r="D1174" s="72" t="str">
        <f>IF(B1174="","",SUMIFS('Monthly Rental Income'!$G:$G,'Monthly Rental Income'!$K:$K,'Total Cash Flow'!$C1174,'Monthly Rental Income'!$J:$J,'Total Cash Flow'!$B1174))</f>
        <v/>
      </c>
      <c r="E1174" s="73" t="str">
        <f>IF(B1174="","",SUMIFS('Mortgage Calculation'!$F:$F,'Mortgage Calculation'!$J:$J,'Total Cash Flow'!$B1174,'Mortgage Calculation'!$K:$K,'Total Cash Flow'!C1174))</f>
        <v/>
      </c>
      <c r="F1174" s="66" t="str">
        <f t="shared" si="18"/>
        <v/>
      </c>
    </row>
    <row r="1175" spans="2:6" ht="14.25" x14ac:dyDescent="0.2">
      <c r="B1175" s="70" t="str">
        <f>IF('Mortgage Calculation'!A1215="","",MONTH('Mortgage Calculation'!C1215))</f>
        <v/>
      </c>
      <c r="C1175" s="71" t="str">
        <f>IF(B1175="","",YEAR('Mortgage Calculation'!C1215))</f>
        <v/>
      </c>
      <c r="D1175" s="72" t="str">
        <f>IF(B1175="","",SUMIFS('Monthly Rental Income'!$G:$G,'Monthly Rental Income'!$K:$K,'Total Cash Flow'!$C1175,'Monthly Rental Income'!$J:$J,'Total Cash Flow'!$B1175))</f>
        <v/>
      </c>
      <c r="E1175" s="73" t="str">
        <f>IF(B1175="","",SUMIFS('Mortgage Calculation'!$F:$F,'Mortgage Calculation'!$J:$J,'Total Cash Flow'!$B1175,'Mortgage Calculation'!$K:$K,'Total Cash Flow'!C1175))</f>
        <v/>
      </c>
      <c r="F1175" s="66" t="str">
        <f t="shared" si="18"/>
        <v/>
      </c>
    </row>
    <row r="1176" spans="2:6" ht="14.25" x14ac:dyDescent="0.2">
      <c r="B1176" s="70" t="str">
        <f>IF('Mortgage Calculation'!A1216="","",MONTH('Mortgage Calculation'!C1216))</f>
        <v/>
      </c>
      <c r="C1176" s="71" t="str">
        <f>IF(B1176="","",YEAR('Mortgage Calculation'!C1216))</f>
        <v/>
      </c>
      <c r="D1176" s="72" t="str">
        <f>IF(B1176="","",SUMIFS('Monthly Rental Income'!$G:$G,'Monthly Rental Income'!$K:$K,'Total Cash Flow'!$C1176,'Monthly Rental Income'!$J:$J,'Total Cash Flow'!$B1176))</f>
        <v/>
      </c>
      <c r="E1176" s="73" t="str">
        <f>IF(B1176="","",SUMIFS('Mortgage Calculation'!$F:$F,'Mortgage Calculation'!$J:$J,'Total Cash Flow'!$B1176,'Mortgage Calculation'!$K:$K,'Total Cash Flow'!C1176))</f>
        <v/>
      </c>
      <c r="F1176" s="66" t="str">
        <f t="shared" si="18"/>
        <v/>
      </c>
    </row>
    <row r="1177" spans="2:6" ht="14.25" x14ac:dyDescent="0.2">
      <c r="B1177" s="70" t="str">
        <f>IF('Mortgage Calculation'!A1217="","",MONTH('Mortgage Calculation'!C1217))</f>
        <v/>
      </c>
      <c r="C1177" s="71" t="str">
        <f>IF(B1177="","",YEAR('Mortgage Calculation'!C1217))</f>
        <v/>
      </c>
      <c r="D1177" s="72" t="str">
        <f>IF(B1177="","",SUMIFS('Monthly Rental Income'!$G:$G,'Monthly Rental Income'!$K:$K,'Total Cash Flow'!$C1177,'Monthly Rental Income'!$J:$J,'Total Cash Flow'!$B1177))</f>
        <v/>
      </c>
      <c r="E1177" s="73" t="str">
        <f>IF(B1177="","",SUMIFS('Mortgage Calculation'!$F:$F,'Mortgage Calculation'!$J:$J,'Total Cash Flow'!$B1177,'Mortgage Calculation'!$K:$K,'Total Cash Flow'!C1177))</f>
        <v/>
      </c>
      <c r="F1177" s="66" t="str">
        <f t="shared" si="18"/>
        <v/>
      </c>
    </row>
    <row r="1178" spans="2:6" ht="14.25" x14ac:dyDescent="0.2">
      <c r="B1178" s="70" t="str">
        <f>IF('Mortgage Calculation'!A1218="","",MONTH('Mortgage Calculation'!C1218))</f>
        <v/>
      </c>
      <c r="C1178" s="71" t="str">
        <f>IF(B1178="","",YEAR('Mortgage Calculation'!C1218))</f>
        <v/>
      </c>
      <c r="D1178" s="72" t="str">
        <f>IF(B1178="","",SUMIFS('Monthly Rental Income'!$G:$G,'Monthly Rental Income'!$K:$K,'Total Cash Flow'!$C1178,'Monthly Rental Income'!$J:$J,'Total Cash Flow'!$B1178))</f>
        <v/>
      </c>
      <c r="E1178" s="73" t="str">
        <f>IF(B1178="","",SUMIFS('Mortgage Calculation'!$F:$F,'Mortgage Calculation'!$J:$J,'Total Cash Flow'!$B1178,'Mortgage Calculation'!$K:$K,'Total Cash Flow'!C1178))</f>
        <v/>
      </c>
      <c r="F1178" s="66" t="str">
        <f t="shared" si="18"/>
        <v/>
      </c>
    </row>
    <row r="1179" spans="2:6" ht="14.25" x14ac:dyDescent="0.2">
      <c r="B1179" s="70" t="str">
        <f>IF('Mortgage Calculation'!A1219="","",MONTH('Mortgage Calculation'!C1219))</f>
        <v/>
      </c>
      <c r="C1179" s="71" t="str">
        <f>IF(B1179="","",YEAR('Mortgage Calculation'!C1219))</f>
        <v/>
      </c>
      <c r="D1179" s="72" t="str">
        <f>IF(B1179="","",SUMIFS('Monthly Rental Income'!$G:$G,'Monthly Rental Income'!$K:$K,'Total Cash Flow'!$C1179,'Monthly Rental Income'!$J:$J,'Total Cash Flow'!$B1179))</f>
        <v/>
      </c>
      <c r="E1179" s="73" t="str">
        <f>IF(B1179="","",SUMIFS('Mortgage Calculation'!$F:$F,'Mortgage Calculation'!$J:$J,'Total Cash Flow'!$B1179,'Mortgage Calculation'!$K:$K,'Total Cash Flow'!C1179))</f>
        <v/>
      </c>
      <c r="F1179" s="66" t="str">
        <f t="shared" si="18"/>
        <v/>
      </c>
    </row>
    <row r="1180" spans="2:6" ht="14.25" x14ac:dyDescent="0.2">
      <c r="B1180" s="70" t="str">
        <f>IF('Mortgage Calculation'!A1220="","",MONTH('Mortgage Calculation'!C1220))</f>
        <v/>
      </c>
      <c r="C1180" s="71" t="str">
        <f>IF(B1180="","",YEAR('Mortgage Calculation'!C1220))</f>
        <v/>
      </c>
      <c r="D1180" s="72" t="str">
        <f>IF(B1180="","",SUMIFS('Monthly Rental Income'!$G:$G,'Monthly Rental Income'!$K:$K,'Total Cash Flow'!$C1180,'Monthly Rental Income'!$J:$J,'Total Cash Flow'!$B1180))</f>
        <v/>
      </c>
      <c r="E1180" s="73" t="str">
        <f>IF(B1180="","",SUMIFS('Mortgage Calculation'!$F:$F,'Mortgage Calculation'!$J:$J,'Total Cash Flow'!$B1180,'Mortgage Calculation'!$K:$K,'Total Cash Flow'!C1180))</f>
        <v/>
      </c>
      <c r="F1180" s="66" t="str">
        <f t="shared" si="18"/>
        <v/>
      </c>
    </row>
    <row r="1181" spans="2:6" ht="14.25" x14ac:dyDescent="0.2">
      <c r="B1181" s="70" t="str">
        <f>IF('Mortgage Calculation'!A1221="","",MONTH('Mortgage Calculation'!C1221))</f>
        <v/>
      </c>
      <c r="C1181" s="71" t="str">
        <f>IF(B1181="","",YEAR('Mortgage Calculation'!C1221))</f>
        <v/>
      </c>
      <c r="D1181" s="72" t="str">
        <f>IF(B1181="","",SUMIFS('Monthly Rental Income'!$G:$G,'Monthly Rental Income'!$K:$K,'Total Cash Flow'!$C1181,'Monthly Rental Income'!$J:$J,'Total Cash Flow'!$B1181))</f>
        <v/>
      </c>
      <c r="E1181" s="73" t="str">
        <f>IF(B1181="","",SUMIFS('Mortgage Calculation'!$F:$F,'Mortgage Calculation'!$J:$J,'Total Cash Flow'!$B1181,'Mortgage Calculation'!$K:$K,'Total Cash Flow'!C1181))</f>
        <v/>
      </c>
      <c r="F1181" s="66" t="str">
        <f t="shared" si="18"/>
        <v/>
      </c>
    </row>
    <row r="1182" spans="2:6" ht="14.25" x14ac:dyDescent="0.2">
      <c r="B1182" s="70" t="str">
        <f>IF('Mortgage Calculation'!A1222="","",MONTH('Mortgage Calculation'!C1222))</f>
        <v/>
      </c>
      <c r="C1182" s="71" t="str">
        <f>IF(B1182="","",YEAR('Mortgage Calculation'!C1222))</f>
        <v/>
      </c>
      <c r="D1182" s="72" t="str">
        <f>IF(B1182="","",SUMIFS('Monthly Rental Income'!$G:$G,'Monthly Rental Income'!$K:$K,'Total Cash Flow'!$C1182,'Monthly Rental Income'!$J:$J,'Total Cash Flow'!$B1182))</f>
        <v/>
      </c>
      <c r="E1182" s="73" t="str">
        <f>IF(B1182="","",SUMIFS('Mortgage Calculation'!$F:$F,'Mortgage Calculation'!$J:$J,'Total Cash Flow'!$B1182,'Mortgage Calculation'!$K:$K,'Total Cash Flow'!C1182))</f>
        <v/>
      </c>
      <c r="F1182" s="66" t="str">
        <f t="shared" si="18"/>
        <v/>
      </c>
    </row>
    <row r="1183" spans="2:6" ht="14.25" x14ac:dyDescent="0.2">
      <c r="B1183" s="70" t="str">
        <f>IF('Mortgage Calculation'!A1223="","",MONTH('Mortgage Calculation'!C1223))</f>
        <v/>
      </c>
      <c r="C1183" s="71" t="str">
        <f>IF(B1183="","",YEAR('Mortgage Calculation'!C1223))</f>
        <v/>
      </c>
      <c r="D1183" s="72" t="str">
        <f>IF(B1183="","",SUMIFS('Monthly Rental Income'!$G:$G,'Monthly Rental Income'!$K:$K,'Total Cash Flow'!$C1183,'Monthly Rental Income'!$J:$J,'Total Cash Flow'!$B1183))</f>
        <v/>
      </c>
      <c r="E1183" s="73" t="str">
        <f>IF(B1183="","",SUMIFS('Mortgage Calculation'!$F:$F,'Mortgage Calculation'!$J:$J,'Total Cash Flow'!$B1183,'Mortgage Calculation'!$K:$K,'Total Cash Flow'!C1183))</f>
        <v/>
      </c>
      <c r="F1183" s="66" t="str">
        <f t="shared" si="18"/>
        <v/>
      </c>
    </row>
    <row r="1184" spans="2:6" ht="14.25" x14ac:dyDescent="0.2">
      <c r="B1184" s="70" t="str">
        <f>IF('Mortgage Calculation'!A1224="","",MONTH('Mortgage Calculation'!C1224))</f>
        <v/>
      </c>
      <c r="C1184" s="71" t="str">
        <f>IF(B1184="","",YEAR('Mortgage Calculation'!C1224))</f>
        <v/>
      </c>
      <c r="D1184" s="72" t="str">
        <f>IF(B1184="","",SUMIFS('Monthly Rental Income'!$G:$G,'Monthly Rental Income'!$K:$K,'Total Cash Flow'!$C1184,'Monthly Rental Income'!$J:$J,'Total Cash Flow'!$B1184))</f>
        <v/>
      </c>
      <c r="E1184" s="73" t="str">
        <f>IF(B1184="","",SUMIFS('Mortgage Calculation'!$F:$F,'Mortgage Calculation'!$J:$J,'Total Cash Flow'!$B1184,'Mortgage Calculation'!$K:$K,'Total Cash Flow'!C1184))</f>
        <v/>
      </c>
      <c r="F1184" s="66" t="str">
        <f t="shared" si="18"/>
        <v/>
      </c>
    </row>
    <row r="1185" spans="2:6" ht="14.25" x14ac:dyDescent="0.2">
      <c r="B1185" s="70" t="str">
        <f>IF('Mortgage Calculation'!A1225="","",MONTH('Mortgage Calculation'!C1225))</f>
        <v/>
      </c>
      <c r="C1185" s="71" t="str">
        <f>IF(B1185="","",YEAR('Mortgage Calculation'!C1225))</f>
        <v/>
      </c>
      <c r="D1185" s="72" t="str">
        <f>IF(B1185="","",SUMIFS('Monthly Rental Income'!$G:$G,'Monthly Rental Income'!$K:$K,'Total Cash Flow'!$C1185,'Monthly Rental Income'!$J:$J,'Total Cash Flow'!$B1185))</f>
        <v/>
      </c>
      <c r="E1185" s="73" t="str">
        <f>IF(B1185="","",SUMIFS('Mortgage Calculation'!$F:$F,'Mortgage Calculation'!$J:$J,'Total Cash Flow'!$B1185,'Mortgage Calculation'!$K:$K,'Total Cash Flow'!C1185))</f>
        <v/>
      </c>
      <c r="F1185" s="66" t="str">
        <f t="shared" si="18"/>
        <v/>
      </c>
    </row>
    <row r="1186" spans="2:6" ht="14.25" x14ac:dyDescent="0.2">
      <c r="B1186" s="70" t="str">
        <f>IF('Mortgage Calculation'!A1226="","",MONTH('Mortgage Calculation'!C1226))</f>
        <v/>
      </c>
      <c r="C1186" s="71" t="str">
        <f>IF(B1186="","",YEAR('Mortgage Calculation'!C1226))</f>
        <v/>
      </c>
      <c r="D1186" s="72" t="str">
        <f>IF(B1186="","",SUMIFS('Monthly Rental Income'!$G:$G,'Monthly Rental Income'!$K:$K,'Total Cash Flow'!$C1186,'Monthly Rental Income'!$J:$J,'Total Cash Flow'!$B1186))</f>
        <v/>
      </c>
      <c r="E1186" s="73" t="str">
        <f>IF(B1186="","",SUMIFS('Mortgage Calculation'!$F:$F,'Mortgage Calculation'!$J:$J,'Total Cash Flow'!$B1186,'Mortgage Calculation'!$K:$K,'Total Cash Flow'!C1186))</f>
        <v/>
      </c>
      <c r="F1186" s="66" t="str">
        <f t="shared" si="18"/>
        <v/>
      </c>
    </row>
    <row r="1187" spans="2:6" ht="14.25" x14ac:dyDescent="0.2">
      <c r="B1187" s="70" t="str">
        <f>IF('Mortgage Calculation'!A1227="","",MONTH('Mortgage Calculation'!C1227))</f>
        <v/>
      </c>
      <c r="C1187" s="71" t="str">
        <f>IF(B1187="","",YEAR('Mortgage Calculation'!C1227))</f>
        <v/>
      </c>
      <c r="D1187" s="72" t="str">
        <f>IF(B1187="","",SUMIFS('Monthly Rental Income'!$G:$G,'Monthly Rental Income'!$K:$K,'Total Cash Flow'!$C1187,'Monthly Rental Income'!$J:$J,'Total Cash Flow'!$B1187))</f>
        <v/>
      </c>
      <c r="E1187" s="73" t="str">
        <f>IF(B1187="","",SUMIFS('Mortgage Calculation'!$F:$F,'Mortgage Calculation'!$J:$J,'Total Cash Flow'!$B1187,'Mortgage Calculation'!$K:$K,'Total Cash Flow'!C1187))</f>
        <v/>
      </c>
      <c r="F1187" s="66" t="str">
        <f t="shared" si="18"/>
        <v/>
      </c>
    </row>
    <row r="1188" spans="2:6" ht="14.25" x14ac:dyDescent="0.2">
      <c r="B1188" s="70" t="str">
        <f>IF('Mortgage Calculation'!A1228="","",MONTH('Mortgage Calculation'!C1228))</f>
        <v/>
      </c>
      <c r="C1188" s="71" t="str">
        <f>IF(B1188="","",YEAR('Mortgage Calculation'!C1228))</f>
        <v/>
      </c>
      <c r="D1188" s="72" t="str">
        <f>IF(B1188="","",SUMIFS('Monthly Rental Income'!$G:$G,'Monthly Rental Income'!$K:$K,'Total Cash Flow'!$C1188,'Monthly Rental Income'!$J:$J,'Total Cash Flow'!$B1188))</f>
        <v/>
      </c>
      <c r="E1188" s="73" t="str">
        <f>IF(B1188="","",SUMIFS('Mortgage Calculation'!$F:$F,'Mortgage Calculation'!$J:$J,'Total Cash Flow'!$B1188,'Mortgage Calculation'!$K:$K,'Total Cash Flow'!C1188))</f>
        <v/>
      </c>
      <c r="F1188" s="66" t="str">
        <f t="shared" si="18"/>
        <v/>
      </c>
    </row>
    <row r="1189" spans="2:6" ht="14.25" x14ac:dyDescent="0.2">
      <c r="B1189" s="70" t="str">
        <f>IF('Mortgage Calculation'!A1229="","",MONTH('Mortgage Calculation'!C1229))</f>
        <v/>
      </c>
      <c r="C1189" s="71" t="str">
        <f>IF(B1189="","",YEAR('Mortgage Calculation'!C1229))</f>
        <v/>
      </c>
      <c r="D1189" s="72" t="str">
        <f>IF(B1189="","",SUMIFS('Monthly Rental Income'!$G:$G,'Monthly Rental Income'!$K:$K,'Total Cash Flow'!$C1189,'Monthly Rental Income'!$J:$J,'Total Cash Flow'!$B1189))</f>
        <v/>
      </c>
      <c r="E1189" s="73" t="str">
        <f>IF(B1189="","",SUMIFS('Mortgage Calculation'!$F:$F,'Mortgage Calculation'!$J:$J,'Total Cash Flow'!$B1189,'Mortgage Calculation'!$K:$K,'Total Cash Flow'!C1189))</f>
        <v/>
      </c>
      <c r="F1189" s="66" t="str">
        <f t="shared" si="18"/>
        <v/>
      </c>
    </row>
    <row r="1190" spans="2:6" ht="14.25" x14ac:dyDescent="0.2">
      <c r="B1190" s="70" t="str">
        <f>IF('Mortgage Calculation'!A1230="","",MONTH('Mortgage Calculation'!C1230))</f>
        <v/>
      </c>
      <c r="C1190" s="71" t="str">
        <f>IF(B1190="","",YEAR('Mortgage Calculation'!C1230))</f>
        <v/>
      </c>
      <c r="D1190" s="72" t="str">
        <f>IF(B1190="","",SUMIFS('Monthly Rental Income'!$G:$G,'Monthly Rental Income'!$K:$K,'Total Cash Flow'!$C1190,'Monthly Rental Income'!$J:$J,'Total Cash Flow'!$B1190))</f>
        <v/>
      </c>
      <c r="E1190" s="73" t="str">
        <f>IF(B1190="","",SUMIFS('Mortgage Calculation'!$F:$F,'Mortgage Calculation'!$J:$J,'Total Cash Flow'!$B1190,'Mortgage Calculation'!$K:$K,'Total Cash Flow'!C1190))</f>
        <v/>
      </c>
      <c r="F1190" s="66" t="str">
        <f t="shared" si="18"/>
        <v/>
      </c>
    </row>
    <row r="1191" spans="2:6" ht="14.25" x14ac:dyDescent="0.2">
      <c r="B1191" s="70" t="str">
        <f>IF('Mortgage Calculation'!A1231="","",MONTH('Mortgage Calculation'!C1231))</f>
        <v/>
      </c>
      <c r="C1191" s="71" t="str">
        <f>IF(B1191="","",YEAR('Mortgage Calculation'!C1231))</f>
        <v/>
      </c>
      <c r="D1191" s="72" t="str">
        <f>IF(B1191="","",SUMIFS('Monthly Rental Income'!$G:$G,'Monthly Rental Income'!$K:$K,'Total Cash Flow'!$C1191,'Monthly Rental Income'!$J:$J,'Total Cash Flow'!$B1191))</f>
        <v/>
      </c>
      <c r="E1191" s="73" t="str">
        <f>IF(B1191="","",SUMIFS('Mortgage Calculation'!$F:$F,'Mortgage Calculation'!$J:$J,'Total Cash Flow'!$B1191,'Mortgage Calculation'!$K:$K,'Total Cash Flow'!C1191))</f>
        <v/>
      </c>
      <c r="F1191" s="66" t="str">
        <f t="shared" si="18"/>
        <v/>
      </c>
    </row>
    <row r="1192" spans="2:6" ht="14.25" x14ac:dyDescent="0.2">
      <c r="B1192" s="70" t="str">
        <f>IF('Mortgage Calculation'!A1232="","",MONTH('Mortgage Calculation'!C1232))</f>
        <v/>
      </c>
      <c r="C1192" s="71" t="str">
        <f>IF(B1192="","",YEAR('Mortgage Calculation'!C1232))</f>
        <v/>
      </c>
      <c r="D1192" s="72" t="str">
        <f>IF(B1192="","",SUMIFS('Monthly Rental Income'!$G:$G,'Monthly Rental Income'!$K:$K,'Total Cash Flow'!$C1192,'Monthly Rental Income'!$J:$J,'Total Cash Flow'!$B1192))</f>
        <v/>
      </c>
      <c r="E1192" s="73" t="str">
        <f>IF(B1192="","",SUMIFS('Mortgage Calculation'!$F:$F,'Mortgage Calculation'!$J:$J,'Total Cash Flow'!$B1192,'Mortgage Calculation'!$K:$K,'Total Cash Flow'!C1192))</f>
        <v/>
      </c>
      <c r="F1192" s="66" t="str">
        <f t="shared" si="18"/>
        <v/>
      </c>
    </row>
    <row r="1193" spans="2:6" ht="14.25" x14ac:dyDescent="0.2">
      <c r="B1193" s="70" t="str">
        <f>IF('Mortgage Calculation'!A1233="","",MONTH('Mortgage Calculation'!C1233))</f>
        <v/>
      </c>
      <c r="C1193" s="71" t="str">
        <f>IF(B1193="","",YEAR('Mortgage Calculation'!C1233))</f>
        <v/>
      </c>
      <c r="D1193" s="72" t="str">
        <f>IF(B1193="","",SUMIFS('Monthly Rental Income'!$G:$G,'Monthly Rental Income'!$K:$K,'Total Cash Flow'!$C1193,'Monthly Rental Income'!$J:$J,'Total Cash Flow'!$B1193))</f>
        <v/>
      </c>
      <c r="E1193" s="73" t="str">
        <f>IF(B1193="","",SUMIFS('Mortgage Calculation'!$F:$F,'Mortgage Calculation'!$J:$J,'Total Cash Flow'!$B1193,'Mortgage Calculation'!$K:$K,'Total Cash Flow'!C1193))</f>
        <v/>
      </c>
      <c r="F1193" s="66" t="str">
        <f t="shared" si="18"/>
        <v/>
      </c>
    </row>
    <row r="1194" spans="2:6" ht="14.25" x14ac:dyDescent="0.2">
      <c r="B1194" s="70" t="str">
        <f>IF('Mortgage Calculation'!A1234="","",MONTH('Mortgage Calculation'!C1234))</f>
        <v/>
      </c>
      <c r="C1194" s="71" t="str">
        <f>IF(B1194="","",YEAR('Mortgage Calculation'!C1234))</f>
        <v/>
      </c>
      <c r="D1194" s="72" t="str">
        <f>IF(B1194="","",SUMIFS('Monthly Rental Income'!$G:$G,'Monthly Rental Income'!$K:$K,'Total Cash Flow'!$C1194,'Monthly Rental Income'!$J:$J,'Total Cash Flow'!$B1194))</f>
        <v/>
      </c>
      <c r="E1194" s="73" t="str">
        <f>IF(B1194="","",SUMIFS('Mortgage Calculation'!$F:$F,'Mortgage Calculation'!$J:$J,'Total Cash Flow'!$B1194,'Mortgage Calculation'!$K:$K,'Total Cash Flow'!C1194))</f>
        <v/>
      </c>
      <c r="F1194" s="66" t="str">
        <f t="shared" si="18"/>
        <v/>
      </c>
    </row>
    <row r="1195" spans="2:6" ht="14.25" x14ac:dyDescent="0.2">
      <c r="B1195" s="70" t="str">
        <f>IF('Mortgage Calculation'!A1235="","",MONTH('Mortgage Calculation'!C1235))</f>
        <v/>
      </c>
      <c r="C1195" s="71" t="str">
        <f>IF(B1195="","",YEAR('Mortgage Calculation'!C1235))</f>
        <v/>
      </c>
      <c r="D1195" s="72" t="str">
        <f>IF(B1195="","",SUMIFS('Monthly Rental Income'!$G:$G,'Monthly Rental Income'!$K:$K,'Total Cash Flow'!$C1195,'Monthly Rental Income'!$J:$J,'Total Cash Flow'!$B1195))</f>
        <v/>
      </c>
      <c r="E1195" s="73" t="str">
        <f>IF(B1195="","",SUMIFS('Mortgage Calculation'!$F:$F,'Mortgage Calculation'!$J:$J,'Total Cash Flow'!$B1195,'Mortgage Calculation'!$K:$K,'Total Cash Flow'!C1195))</f>
        <v/>
      </c>
      <c r="F1195" s="66" t="str">
        <f t="shared" si="18"/>
        <v/>
      </c>
    </row>
    <row r="1196" spans="2:6" ht="14.25" x14ac:dyDescent="0.2">
      <c r="B1196" s="70" t="str">
        <f>IF('Mortgage Calculation'!A1236="","",MONTH('Mortgage Calculation'!C1236))</f>
        <v/>
      </c>
      <c r="C1196" s="71" t="str">
        <f>IF(B1196="","",YEAR('Mortgage Calculation'!C1236))</f>
        <v/>
      </c>
      <c r="D1196" s="72" t="str">
        <f>IF(B1196="","",SUMIFS('Monthly Rental Income'!$G:$G,'Monthly Rental Income'!$K:$K,'Total Cash Flow'!$C1196,'Monthly Rental Income'!$J:$J,'Total Cash Flow'!$B1196))</f>
        <v/>
      </c>
      <c r="E1196" s="73" t="str">
        <f>IF(B1196="","",SUMIFS('Mortgage Calculation'!$F:$F,'Mortgage Calculation'!$J:$J,'Total Cash Flow'!$B1196,'Mortgage Calculation'!$K:$K,'Total Cash Flow'!C1196))</f>
        <v/>
      </c>
      <c r="F1196" s="66" t="str">
        <f t="shared" si="18"/>
        <v/>
      </c>
    </row>
    <row r="1197" spans="2:6" ht="14.25" x14ac:dyDescent="0.2">
      <c r="B1197" s="70" t="str">
        <f>IF('Mortgage Calculation'!A1237="","",MONTH('Mortgage Calculation'!C1237))</f>
        <v/>
      </c>
      <c r="C1197" s="71" t="str">
        <f>IF(B1197="","",YEAR('Mortgage Calculation'!C1237))</f>
        <v/>
      </c>
      <c r="D1197" s="72" t="str">
        <f>IF(B1197="","",SUMIFS('Monthly Rental Income'!$G:$G,'Monthly Rental Income'!$K:$K,'Total Cash Flow'!$C1197,'Monthly Rental Income'!$J:$J,'Total Cash Flow'!$B1197))</f>
        <v/>
      </c>
      <c r="E1197" s="73" t="str">
        <f>IF(B1197="","",SUMIFS('Mortgage Calculation'!$F:$F,'Mortgage Calculation'!$J:$J,'Total Cash Flow'!$B1197,'Mortgage Calculation'!$K:$K,'Total Cash Flow'!C1197))</f>
        <v/>
      </c>
      <c r="F1197" s="66" t="str">
        <f t="shared" si="18"/>
        <v/>
      </c>
    </row>
    <row r="1198" spans="2:6" ht="14.25" x14ac:dyDescent="0.2">
      <c r="B1198" s="70" t="str">
        <f>IF('Mortgage Calculation'!A1238="","",MONTH('Mortgage Calculation'!C1238))</f>
        <v/>
      </c>
      <c r="C1198" s="71" t="str">
        <f>IF(B1198="","",YEAR('Mortgage Calculation'!C1238))</f>
        <v/>
      </c>
      <c r="D1198" s="72" t="str">
        <f>IF(B1198="","",SUMIFS('Monthly Rental Income'!$G:$G,'Monthly Rental Income'!$K:$K,'Total Cash Flow'!$C1198,'Monthly Rental Income'!$J:$J,'Total Cash Flow'!$B1198))</f>
        <v/>
      </c>
      <c r="E1198" s="73" t="str">
        <f>IF(B1198="","",SUMIFS('Mortgage Calculation'!$F:$F,'Mortgage Calculation'!$J:$J,'Total Cash Flow'!$B1198,'Mortgage Calculation'!$K:$K,'Total Cash Flow'!C1198))</f>
        <v/>
      </c>
      <c r="F1198" s="66" t="str">
        <f t="shared" si="18"/>
        <v/>
      </c>
    </row>
    <row r="1199" spans="2:6" ht="14.25" x14ac:dyDescent="0.2">
      <c r="B1199" s="70" t="str">
        <f>IF('Mortgage Calculation'!A1239="","",MONTH('Mortgage Calculation'!C1239))</f>
        <v/>
      </c>
      <c r="C1199" s="71" t="str">
        <f>IF(B1199="","",YEAR('Mortgage Calculation'!C1239))</f>
        <v/>
      </c>
      <c r="D1199" s="72" t="str">
        <f>IF(B1199="","",SUMIFS('Monthly Rental Income'!$G:$G,'Monthly Rental Income'!$K:$K,'Total Cash Flow'!$C1199,'Monthly Rental Income'!$J:$J,'Total Cash Flow'!$B1199))</f>
        <v/>
      </c>
      <c r="E1199" s="73" t="str">
        <f>IF(B1199="","",SUMIFS('Mortgage Calculation'!$F:$F,'Mortgage Calculation'!$J:$J,'Total Cash Flow'!$B1199,'Mortgage Calculation'!$K:$K,'Total Cash Flow'!C1199))</f>
        <v/>
      </c>
      <c r="F1199" s="66" t="str">
        <f t="shared" si="18"/>
        <v/>
      </c>
    </row>
    <row r="1200" spans="2:6" ht="14.25" x14ac:dyDescent="0.2">
      <c r="B1200" s="70" t="str">
        <f>IF('Mortgage Calculation'!A1240="","",MONTH('Mortgage Calculation'!C1240))</f>
        <v/>
      </c>
      <c r="C1200" s="71" t="str">
        <f>IF(B1200="","",YEAR('Mortgage Calculation'!C1240))</f>
        <v/>
      </c>
      <c r="D1200" s="72" t="str">
        <f>IF(B1200="","",SUMIFS('Monthly Rental Income'!$G:$G,'Monthly Rental Income'!$K:$K,'Total Cash Flow'!$C1200,'Monthly Rental Income'!$J:$J,'Total Cash Flow'!$B1200))</f>
        <v/>
      </c>
      <c r="E1200" s="73" t="str">
        <f>IF(B1200="","",SUMIFS('Mortgage Calculation'!$F:$F,'Mortgage Calculation'!$J:$J,'Total Cash Flow'!$B1200,'Mortgage Calculation'!$K:$K,'Total Cash Flow'!C1200))</f>
        <v/>
      </c>
      <c r="F1200" s="66" t="str">
        <f t="shared" si="18"/>
        <v/>
      </c>
    </row>
    <row r="1201" spans="2:6" ht="14.25" x14ac:dyDescent="0.2">
      <c r="B1201" s="70" t="str">
        <f>IF('Mortgage Calculation'!A1241="","",MONTH('Mortgage Calculation'!C1241))</f>
        <v/>
      </c>
      <c r="C1201" s="71" t="str">
        <f>IF(B1201="","",YEAR('Mortgage Calculation'!C1241))</f>
        <v/>
      </c>
      <c r="D1201" s="72" t="str">
        <f>IF(B1201="","",SUMIFS('Monthly Rental Income'!$G:$G,'Monthly Rental Income'!$K:$K,'Total Cash Flow'!$C1201,'Monthly Rental Income'!$J:$J,'Total Cash Flow'!$B1201))</f>
        <v/>
      </c>
      <c r="E1201" s="73" t="str">
        <f>IF(B1201="","",SUMIFS('Mortgage Calculation'!$F:$F,'Mortgage Calculation'!$J:$J,'Total Cash Flow'!$B1201,'Mortgage Calculation'!$K:$K,'Total Cash Flow'!C1201))</f>
        <v/>
      </c>
      <c r="F1201" s="66" t="str">
        <f t="shared" si="18"/>
        <v/>
      </c>
    </row>
    <row r="1202" spans="2:6" ht="14.25" x14ac:dyDescent="0.2">
      <c r="B1202" s="70" t="str">
        <f>IF('Mortgage Calculation'!A1242="","",MONTH('Mortgage Calculation'!C1242))</f>
        <v/>
      </c>
      <c r="C1202" s="71" t="str">
        <f>IF(B1202="","",YEAR('Mortgage Calculation'!C1242))</f>
        <v/>
      </c>
      <c r="D1202" s="72" t="str">
        <f>IF(B1202="","",SUMIFS('Monthly Rental Income'!$G:$G,'Monthly Rental Income'!$K:$K,'Total Cash Flow'!$C1202,'Monthly Rental Income'!$J:$J,'Total Cash Flow'!$B1202))</f>
        <v/>
      </c>
      <c r="E1202" s="73" t="str">
        <f>IF(B1202="","",SUMIFS('Mortgage Calculation'!$F:$F,'Mortgage Calculation'!$J:$J,'Total Cash Flow'!$B1202,'Mortgage Calculation'!$K:$K,'Total Cash Flow'!C1202))</f>
        <v/>
      </c>
      <c r="F1202" s="66" t="str">
        <f t="shared" si="18"/>
        <v/>
      </c>
    </row>
    <row r="1203" spans="2:6" ht="14.25" x14ac:dyDescent="0.2">
      <c r="B1203" s="70" t="str">
        <f>IF('Mortgage Calculation'!A1243="","",MONTH('Mortgage Calculation'!C1243))</f>
        <v/>
      </c>
      <c r="C1203" s="71" t="str">
        <f>IF(B1203="","",YEAR('Mortgage Calculation'!C1243))</f>
        <v/>
      </c>
      <c r="D1203" s="72" t="str">
        <f>IF(B1203="","",SUMIFS('Monthly Rental Income'!$G:$G,'Monthly Rental Income'!$K:$K,'Total Cash Flow'!$C1203,'Monthly Rental Income'!$J:$J,'Total Cash Flow'!$B1203))</f>
        <v/>
      </c>
      <c r="E1203" s="73" t="str">
        <f>IF(B1203="","",SUMIFS('Mortgage Calculation'!$F:$F,'Mortgage Calculation'!$J:$J,'Total Cash Flow'!$B1203,'Mortgage Calculation'!$K:$K,'Total Cash Flow'!C1203))</f>
        <v/>
      </c>
      <c r="F1203" s="66" t="str">
        <f t="shared" si="18"/>
        <v/>
      </c>
    </row>
    <row r="1204" spans="2:6" ht="14.25" x14ac:dyDescent="0.2">
      <c r="B1204" s="70" t="str">
        <f>IF('Mortgage Calculation'!A1244="","",MONTH('Mortgage Calculation'!C1244))</f>
        <v/>
      </c>
      <c r="C1204" s="71" t="str">
        <f>IF(B1204="","",YEAR('Mortgage Calculation'!C1244))</f>
        <v/>
      </c>
      <c r="D1204" s="72" t="str">
        <f>IF(B1204="","",SUMIFS('Monthly Rental Income'!$G:$G,'Monthly Rental Income'!$K:$K,'Total Cash Flow'!$C1204,'Monthly Rental Income'!$J:$J,'Total Cash Flow'!$B1204))</f>
        <v/>
      </c>
      <c r="E1204" s="73" t="str">
        <f>IF(B1204="","",SUMIFS('Mortgage Calculation'!$F:$F,'Mortgage Calculation'!$J:$J,'Total Cash Flow'!$B1204,'Mortgage Calculation'!$K:$K,'Total Cash Flow'!C1204))</f>
        <v/>
      </c>
      <c r="F1204" s="66" t="str">
        <f t="shared" si="18"/>
        <v/>
      </c>
    </row>
    <row r="1205" spans="2:6" ht="14.25" x14ac:dyDescent="0.2">
      <c r="B1205" s="70" t="str">
        <f>IF('Mortgage Calculation'!A1245="","",MONTH('Mortgage Calculation'!C1245))</f>
        <v/>
      </c>
      <c r="C1205" s="71" t="str">
        <f>IF(B1205="","",YEAR('Mortgage Calculation'!C1245))</f>
        <v/>
      </c>
      <c r="D1205" s="72" t="str">
        <f>IF(B1205="","",SUMIFS('Monthly Rental Income'!$G:$G,'Monthly Rental Income'!$K:$K,'Total Cash Flow'!$C1205,'Monthly Rental Income'!$J:$J,'Total Cash Flow'!$B1205))</f>
        <v/>
      </c>
      <c r="E1205" s="73" t="str">
        <f>IF(B1205="","",SUMIFS('Mortgage Calculation'!$F:$F,'Mortgage Calculation'!$J:$J,'Total Cash Flow'!$B1205,'Mortgage Calculation'!$K:$K,'Total Cash Flow'!C1205))</f>
        <v/>
      </c>
      <c r="F1205" s="66" t="str">
        <f t="shared" si="18"/>
        <v/>
      </c>
    </row>
    <row r="1206" spans="2:6" ht="14.25" x14ac:dyDescent="0.2">
      <c r="B1206" s="70" t="str">
        <f>IF('Mortgage Calculation'!A1246="","",MONTH('Mortgage Calculation'!C1246))</f>
        <v/>
      </c>
      <c r="C1206" s="71" t="str">
        <f>IF(B1206="","",YEAR('Mortgage Calculation'!C1246))</f>
        <v/>
      </c>
      <c r="D1206" s="72" t="str">
        <f>IF(B1206="","",SUMIFS('Monthly Rental Income'!$G:$G,'Monthly Rental Income'!$K:$K,'Total Cash Flow'!$C1206,'Monthly Rental Income'!$J:$J,'Total Cash Flow'!$B1206))</f>
        <v/>
      </c>
      <c r="E1206" s="73" t="str">
        <f>IF(B1206="","",SUMIFS('Mortgage Calculation'!$F:$F,'Mortgage Calculation'!$J:$J,'Total Cash Flow'!$B1206,'Mortgage Calculation'!$K:$K,'Total Cash Flow'!C1206))</f>
        <v/>
      </c>
      <c r="F1206" s="66" t="str">
        <f t="shared" si="18"/>
        <v/>
      </c>
    </row>
    <row r="1207" spans="2:6" ht="14.25" x14ac:dyDescent="0.2">
      <c r="B1207" s="70" t="str">
        <f>IF('Mortgage Calculation'!A1247="","",MONTH('Mortgage Calculation'!C1247))</f>
        <v/>
      </c>
      <c r="C1207" s="71" t="str">
        <f>IF(B1207="","",YEAR('Mortgage Calculation'!C1247))</f>
        <v/>
      </c>
      <c r="D1207" s="72" t="str">
        <f>IF(B1207="","",SUMIFS('Monthly Rental Income'!$G:$G,'Monthly Rental Income'!$K:$K,'Total Cash Flow'!$C1207,'Monthly Rental Income'!$J:$J,'Total Cash Flow'!$B1207))</f>
        <v/>
      </c>
      <c r="E1207" s="73" t="str">
        <f>IF(B1207="","",SUMIFS('Mortgage Calculation'!$F:$F,'Mortgage Calculation'!$J:$J,'Total Cash Flow'!$B1207,'Mortgage Calculation'!$K:$K,'Total Cash Flow'!C1207))</f>
        <v/>
      </c>
      <c r="F1207" s="66" t="str">
        <f t="shared" si="18"/>
        <v/>
      </c>
    </row>
    <row r="1208" spans="2:6" ht="14.25" x14ac:dyDescent="0.2">
      <c r="B1208" s="70" t="str">
        <f>IF('Mortgage Calculation'!A1248="","",MONTH('Mortgage Calculation'!C1248))</f>
        <v/>
      </c>
      <c r="C1208" s="71" t="str">
        <f>IF(B1208="","",YEAR('Mortgage Calculation'!C1248))</f>
        <v/>
      </c>
      <c r="D1208" s="72" t="str">
        <f>IF(B1208="","",SUMIFS('Monthly Rental Income'!$G:$G,'Monthly Rental Income'!$K:$K,'Total Cash Flow'!$C1208,'Monthly Rental Income'!$J:$J,'Total Cash Flow'!$B1208))</f>
        <v/>
      </c>
      <c r="E1208" s="73" t="str">
        <f>IF(B1208="","",SUMIFS('Mortgage Calculation'!$F:$F,'Mortgage Calculation'!$J:$J,'Total Cash Flow'!$B1208,'Mortgage Calculation'!$K:$K,'Total Cash Flow'!C1208))</f>
        <v/>
      </c>
      <c r="F1208" s="66" t="str">
        <f t="shared" si="18"/>
        <v/>
      </c>
    </row>
    <row r="1209" spans="2:6" ht="14.25" x14ac:dyDescent="0.2">
      <c r="B1209" s="70" t="str">
        <f>IF('Mortgage Calculation'!A1249="","",MONTH('Mortgage Calculation'!C1249))</f>
        <v/>
      </c>
      <c r="C1209" s="71" t="str">
        <f>IF(B1209="","",YEAR('Mortgage Calculation'!C1249))</f>
        <v/>
      </c>
      <c r="D1209" s="72" t="str">
        <f>IF(B1209="","",SUMIFS('Monthly Rental Income'!$G:$G,'Monthly Rental Income'!$K:$K,'Total Cash Flow'!$C1209,'Monthly Rental Income'!$J:$J,'Total Cash Flow'!$B1209))</f>
        <v/>
      </c>
      <c r="E1209" s="73" t="str">
        <f>IF(B1209="","",SUMIFS('Mortgage Calculation'!$F:$F,'Mortgage Calculation'!$J:$J,'Total Cash Flow'!$B1209,'Mortgage Calculation'!$K:$K,'Total Cash Flow'!C1209))</f>
        <v/>
      </c>
      <c r="F1209" s="66" t="str">
        <f t="shared" si="18"/>
        <v/>
      </c>
    </row>
    <row r="1210" spans="2:6" ht="14.25" x14ac:dyDescent="0.2">
      <c r="B1210" s="70" t="str">
        <f>IF('Mortgage Calculation'!A1250="","",MONTH('Mortgage Calculation'!C1250))</f>
        <v/>
      </c>
      <c r="C1210" s="71" t="str">
        <f>IF(B1210="","",YEAR('Mortgage Calculation'!C1250))</f>
        <v/>
      </c>
      <c r="D1210" s="72" t="str">
        <f>IF(B1210="","",SUMIFS('Monthly Rental Income'!$G:$G,'Monthly Rental Income'!$K:$K,'Total Cash Flow'!$C1210,'Monthly Rental Income'!$J:$J,'Total Cash Flow'!$B1210))</f>
        <v/>
      </c>
      <c r="E1210" s="73" t="str">
        <f>IF(B1210="","",SUMIFS('Mortgage Calculation'!$F:$F,'Mortgage Calculation'!$J:$J,'Total Cash Flow'!$B1210,'Mortgage Calculation'!$K:$K,'Total Cash Flow'!C1210))</f>
        <v/>
      </c>
      <c r="F1210" s="66" t="str">
        <f t="shared" si="18"/>
        <v/>
      </c>
    </row>
    <row r="1211" spans="2:6" ht="14.25" x14ac:dyDescent="0.2">
      <c r="B1211" s="70" t="str">
        <f>IF('Mortgage Calculation'!A1251="","",MONTH('Mortgage Calculation'!C1251))</f>
        <v/>
      </c>
      <c r="C1211" s="71" t="str">
        <f>IF(B1211="","",YEAR('Mortgage Calculation'!C1251))</f>
        <v/>
      </c>
      <c r="D1211" s="72" t="str">
        <f>IF(B1211="","",SUMIFS('Monthly Rental Income'!$G:$G,'Monthly Rental Income'!$K:$K,'Total Cash Flow'!$C1211,'Monthly Rental Income'!$J:$J,'Total Cash Flow'!$B1211))</f>
        <v/>
      </c>
      <c r="E1211" s="73" t="str">
        <f>IF(B1211="","",SUMIFS('Mortgage Calculation'!$F:$F,'Mortgage Calculation'!$J:$J,'Total Cash Flow'!$B1211,'Mortgage Calculation'!$K:$K,'Total Cash Flow'!C1211))</f>
        <v/>
      </c>
      <c r="F1211" s="66" t="str">
        <f t="shared" si="18"/>
        <v/>
      </c>
    </row>
    <row r="1212" spans="2:6" ht="14.25" x14ac:dyDescent="0.2">
      <c r="B1212" s="70" t="str">
        <f>IF('Mortgage Calculation'!A1252="","",MONTH('Mortgage Calculation'!C1252))</f>
        <v/>
      </c>
      <c r="C1212" s="71" t="str">
        <f>IF(B1212="","",YEAR('Mortgage Calculation'!C1252))</f>
        <v/>
      </c>
      <c r="D1212" s="72" t="str">
        <f>IF(B1212="","",SUMIFS('Monthly Rental Income'!$G:$G,'Monthly Rental Income'!$K:$K,'Total Cash Flow'!$C1212,'Monthly Rental Income'!$J:$J,'Total Cash Flow'!$B1212))</f>
        <v/>
      </c>
      <c r="E1212" s="73" t="str">
        <f>IF(B1212="","",SUMIFS('Mortgage Calculation'!$F:$F,'Mortgage Calculation'!$J:$J,'Total Cash Flow'!$B1212,'Mortgage Calculation'!$K:$K,'Total Cash Flow'!C1212))</f>
        <v/>
      </c>
      <c r="F1212" s="66" t="str">
        <f t="shared" si="18"/>
        <v/>
      </c>
    </row>
    <row r="1213" spans="2:6" ht="14.25" x14ac:dyDescent="0.2">
      <c r="B1213" s="70" t="str">
        <f>IF('Mortgage Calculation'!A1253="","",MONTH('Mortgage Calculation'!C1253))</f>
        <v/>
      </c>
      <c r="C1213" s="71" t="str">
        <f>IF(B1213="","",YEAR('Mortgage Calculation'!C1253))</f>
        <v/>
      </c>
      <c r="D1213" s="72" t="str">
        <f>IF(B1213="","",SUMIFS('Monthly Rental Income'!$G:$G,'Monthly Rental Income'!$K:$K,'Total Cash Flow'!$C1213,'Monthly Rental Income'!$J:$J,'Total Cash Flow'!$B1213))</f>
        <v/>
      </c>
      <c r="E1213" s="73" t="str">
        <f>IF(B1213="","",SUMIFS('Mortgage Calculation'!$F:$F,'Mortgage Calculation'!$J:$J,'Total Cash Flow'!$B1213,'Mortgage Calculation'!$K:$K,'Total Cash Flow'!C1213))</f>
        <v/>
      </c>
      <c r="F1213" s="66" t="str">
        <f t="shared" si="18"/>
        <v/>
      </c>
    </row>
    <row r="1214" spans="2:6" ht="14.25" x14ac:dyDescent="0.2">
      <c r="B1214" s="70" t="str">
        <f>IF('Mortgage Calculation'!A1254="","",MONTH('Mortgage Calculation'!C1254))</f>
        <v/>
      </c>
      <c r="C1214" s="71" t="str">
        <f>IF(B1214="","",YEAR('Mortgage Calculation'!C1254))</f>
        <v/>
      </c>
      <c r="D1214" s="72" t="str">
        <f>IF(B1214="","",SUMIFS('Monthly Rental Income'!$G:$G,'Monthly Rental Income'!$K:$K,'Total Cash Flow'!$C1214,'Monthly Rental Income'!$J:$J,'Total Cash Flow'!$B1214))</f>
        <v/>
      </c>
      <c r="E1214" s="73" t="str">
        <f>IF(B1214="","",SUMIFS('Mortgage Calculation'!$F:$F,'Mortgage Calculation'!$J:$J,'Total Cash Flow'!$B1214,'Mortgage Calculation'!$K:$K,'Total Cash Flow'!C1214))</f>
        <v/>
      </c>
      <c r="F1214" s="66" t="str">
        <f t="shared" si="18"/>
        <v/>
      </c>
    </row>
    <row r="1215" spans="2:6" ht="14.25" x14ac:dyDescent="0.2">
      <c r="B1215" s="70" t="str">
        <f>IF('Mortgage Calculation'!A1255="","",MONTH('Mortgage Calculation'!C1255))</f>
        <v/>
      </c>
      <c r="C1215" s="71" t="str">
        <f>IF(B1215="","",YEAR('Mortgage Calculation'!C1255))</f>
        <v/>
      </c>
      <c r="D1215" s="72" t="str">
        <f>IF(B1215="","",SUMIFS('Monthly Rental Income'!$G:$G,'Monthly Rental Income'!$K:$K,'Total Cash Flow'!$C1215,'Monthly Rental Income'!$J:$J,'Total Cash Flow'!$B1215))</f>
        <v/>
      </c>
      <c r="E1215" s="73" t="str">
        <f>IF(B1215="","",SUMIFS('Mortgage Calculation'!$F:$F,'Mortgage Calculation'!$J:$J,'Total Cash Flow'!$B1215,'Mortgage Calculation'!$K:$K,'Total Cash Flow'!C1215))</f>
        <v/>
      </c>
      <c r="F1215" s="66" t="str">
        <f t="shared" si="18"/>
        <v/>
      </c>
    </row>
    <row r="1216" spans="2:6" ht="14.25" x14ac:dyDescent="0.2">
      <c r="B1216" s="70" t="str">
        <f>IF('Mortgage Calculation'!A1256="","",MONTH('Mortgage Calculation'!C1256))</f>
        <v/>
      </c>
      <c r="C1216" s="71" t="str">
        <f>IF(B1216="","",YEAR('Mortgage Calculation'!C1256))</f>
        <v/>
      </c>
      <c r="D1216" s="72" t="str">
        <f>IF(B1216="","",SUMIFS('Monthly Rental Income'!$G:$G,'Monthly Rental Income'!$K:$K,'Total Cash Flow'!$C1216,'Monthly Rental Income'!$J:$J,'Total Cash Flow'!$B1216))</f>
        <v/>
      </c>
      <c r="E1216" s="73" t="str">
        <f>IF(B1216="","",SUMIFS('Mortgage Calculation'!$F:$F,'Mortgage Calculation'!$J:$J,'Total Cash Flow'!$B1216,'Mortgage Calculation'!$K:$K,'Total Cash Flow'!C1216))</f>
        <v/>
      </c>
      <c r="F1216" s="66" t="str">
        <f t="shared" si="18"/>
        <v/>
      </c>
    </row>
    <row r="1217" spans="2:6" ht="14.25" x14ac:dyDescent="0.2">
      <c r="B1217" s="70" t="str">
        <f>IF('Mortgage Calculation'!A1257="","",MONTH('Mortgage Calculation'!C1257))</f>
        <v/>
      </c>
      <c r="C1217" s="71" t="str">
        <f>IF(B1217="","",YEAR('Mortgage Calculation'!C1257))</f>
        <v/>
      </c>
      <c r="D1217" s="72" t="str">
        <f>IF(B1217="","",SUMIFS('Monthly Rental Income'!$G:$G,'Monthly Rental Income'!$K:$K,'Total Cash Flow'!$C1217,'Monthly Rental Income'!$J:$J,'Total Cash Flow'!$B1217))</f>
        <v/>
      </c>
      <c r="E1217" s="73" t="str">
        <f>IF(B1217="","",SUMIFS('Mortgage Calculation'!$F:$F,'Mortgage Calculation'!$J:$J,'Total Cash Flow'!$B1217,'Mortgage Calculation'!$K:$K,'Total Cash Flow'!C1217))</f>
        <v/>
      </c>
      <c r="F1217" s="66" t="str">
        <f t="shared" si="18"/>
        <v/>
      </c>
    </row>
    <row r="1218" spans="2:6" ht="14.25" x14ac:dyDescent="0.2">
      <c r="B1218" s="70" t="str">
        <f>IF('Mortgage Calculation'!A1258="","",MONTH('Mortgage Calculation'!C1258))</f>
        <v/>
      </c>
      <c r="C1218" s="71" t="str">
        <f>IF(B1218="","",YEAR('Mortgage Calculation'!C1258))</f>
        <v/>
      </c>
      <c r="D1218" s="72" t="str">
        <f>IF(B1218="","",SUMIFS('Monthly Rental Income'!$G:$G,'Monthly Rental Income'!$K:$K,'Total Cash Flow'!$C1218,'Monthly Rental Income'!$J:$J,'Total Cash Flow'!$B1218))</f>
        <v/>
      </c>
      <c r="E1218" s="73" t="str">
        <f>IF(B1218="","",SUMIFS('Mortgage Calculation'!$F:$F,'Mortgage Calculation'!$J:$J,'Total Cash Flow'!$B1218,'Mortgage Calculation'!$K:$K,'Total Cash Flow'!C1218))</f>
        <v/>
      </c>
      <c r="F1218" s="66" t="str">
        <f t="shared" si="18"/>
        <v/>
      </c>
    </row>
    <row r="1219" spans="2:6" ht="14.25" x14ac:dyDescent="0.2">
      <c r="B1219" s="70" t="str">
        <f>IF('Mortgage Calculation'!A1259="","",MONTH('Mortgage Calculation'!C1259))</f>
        <v/>
      </c>
      <c r="C1219" s="71" t="str">
        <f>IF(B1219="","",YEAR('Mortgage Calculation'!C1259))</f>
        <v/>
      </c>
      <c r="D1219" s="72" t="str">
        <f>IF(B1219="","",SUMIFS('Monthly Rental Income'!$G:$G,'Monthly Rental Income'!$K:$K,'Total Cash Flow'!$C1219,'Monthly Rental Income'!$J:$J,'Total Cash Flow'!$B1219))</f>
        <v/>
      </c>
      <c r="E1219" s="73" t="str">
        <f>IF(B1219="","",SUMIFS('Mortgage Calculation'!$F:$F,'Mortgage Calculation'!$J:$J,'Total Cash Flow'!$B1219,'Mortgage Calculation'!$K:$K,'Total Cash Flow'!C1219))</f>
        <v/>
      </c>
      <c r="F1219" s="66" t="str">
        <f t="shared" si="18"/>
        <v/>
      </c>
    </row>
    <row r="1220" spans="2:6" ht="14.25" x14ac:dyDescent="0.2">
      <c r="B1220" s="70" t="str">
        <f>IF('Mortgage Calculation'!A1260="","",MONTH('Mortgage Calculation'!C1260))</f>
        <v/>
      </c>
      <c r="C1220" s="71" t="str">
        <f>IF(B1220="","",YEAR('Mortgage Calculation'!C1260))</f>
        <v/>
      </c>
      <c r="D1220" s="72" t="str">
        <f>IF(B1220="","",SUMIFS('Monthly Rental Income'!$G:$G,'Monthly Rental Income'!$K:$K,'Total Cash Flow'!$C1220,'Monthly Rental Income'!$J:$J,'Total Cash Flow'!$B1220))</f>
        <v/>
      </c>
      <c r="E1220" s="73" t="str">
        <f>IF(B1220="","",SUMIFS('Mortgage Calculation'!$F:$F,'Mortgage Calculation'!$J:$J,'Total Cash Flow'!$B1220,'Mortgage Calculation'!$K:$K,'Total Cash Flow'!C1220))</f>
        <v/>
      </c>
      <c r="F1220" s="66" t="str">
        <f t="shared" si="18"/>
        <v/>
      </c>
    </row>
    <row r="1221" spans="2:6" ht="14.25" x14ac:dyDescent="0.2">
      <c r="B1221" s="70" t="str">
        <f>IF('Mortgage Calculation'!A1261="","",MONTH('Mortgage Calculation'!C1261))</f>
        <v/>
      </c>
      <c r="C1221" s="71" t="str">
        <f>IF(B1221="","",YEAR('Mortgage Calculation'!C1261))</f>
        <v/>
      </c>
      <c r="D1221" s="72" t="str">
        <f>IF(B1221="","",SUMIFS('Monthly Rental Income'!$G:$G,'Monthly Rental Income'!$K:$K,'Total Cash Flow'!$C1221,'Monthly Rental Income'!$J:$J,'Total Cash Flow'!$B1221))</f>
        <v/>
      </c>
      <c r="E1221" s="73" t="str">
        <f>IF(B1221="","",SUMIFS('Mortgage Calculation'!$F:$F,'Mortgage Calculation'!$J:$J,'Total Cash Flow'!$B1221,'Mortgage Calculation'!$K:$K,'Total Cash Flow'!C1221))</f>
        <v/>
      </c>
      <c r="F1221" s="66" t="str">
        <f t="shared" ref="F1221:F1284" si="19">IF(B1221="","",SUM(D1221:E1221))</f>
        <v/>
      </c>
    </row>
    <row r="1222" spans="2:6" ht="14.25" x14ac:dyDescent="0.2">
      <c r="B1222" s="70" t="str">
        <f>IF('Mortgage Calculation'!A1262="","",MONTH('Mortgage Calculation'!C1262))</f>
        <v/>
      </c>
      <c r="C1222" s="71" t="str">
        <f>IF(B1222="","",YEAR('Mortgage Calculation'!C1262))</f>
        <v/>
      </c>
      <c r="D1222" s="72" t="str">
        <f>IF(B1222="","",SUMIFS('Monthly Rental Income'!$G:$G,'Monthly Rental Income'!$K:$K,'Total Cash Flow'!$C1222,'Monthly Rental Income'!$J:$J,'Total Cash Flow'!$B1222))</f>
        <v/>
      </c>
      <c r="E1222" s="73" t="str">
        <f>IF(B1222="","",SUMIFS('Mortgage Calculation'!$F:$F,'Mortgage Calculation'!$J:$J,'Total Cash Flow'!$B1222,'Mortgage Calculation'!$K:$K,'Total Cash Flow'!C1222))</f>
        <v/>
      </c>
      <c r="F1222" s="66" t="str">
        <f t="shared" si="19"/>
        <v/>
      </c>
    </row>
    <row r="1223" spans="2:6" ht="14.25" x14ac:dyDescent="0.2">
      <c r="B1223" s="70" t="str">
        <f>IF('Mortgage Calculation'!A1263="","",MONTH('Mortgage Calculation'!C1263))</f>
        <v/>
      </c>
      <c r="C1223" s="71" t="str">
        <f>IF(B1223="","",YEAR('Mortgage Calculation'!C1263))</f>
        <v/>
      </c>
      <c r="D1223" s="72" t="str">
        <f>IF(B1223="","",SUMIFS('Monthly Rental Income'!$G:$G,'Monthly Rental Income'!$K:$K,'Total Cash Flow'!$C1223,'Monthly Rental Income'!$J:$J,'Total Cash Flow'!$B1223))</f>
        <v/>
      </c>
      <c r="E1223" s="73" t="str">
        <f>IF(B1223="","",SUMIFS('Mortgage Calculation'!$F:$F,'Mortgage Calculation'!$J:$J,'Total Cash Flow'!$B1223,'Mortgage Calculation'!$K:$K,'Total Cash Flow'!C1223))</f>
        <v/>
      </c>
      <c r="F1223" s="66" t="str">
        <f t="shared" si="19"/>
        <v/>
      </c>
    </row>
    <row r="1224" spans="2:6" ht="14.25" x14ac:dyDescent="0.2">
      <c r="B1224" s="70" t="str">
        <f>IF('Mortgage Calculation'!A1264="","",MONTH('Mortgage Calculation'!C1264))</f>
        <v/>
      </c>
      <c r="C1224" s="71" t="str">
        <f>IF(B1224="","",YEAR('Mortgage Calculation'!C1264))</f>
        <v/>
      </c>
      <c r="D1224" s="72" t="str">
        <f>IF(B1224="","",SUMIFS('Monthly Rental Income'!$G:$G,'Monthly Rental Income'!$K:$K,'Total Cash Flow'!$C1224,'Monthly Rental Income'!$J:$J,'Total Cash Flow'!$B1224))</f>
        <v/>
      </c>
      <c r="E1224" s="73" t="str">
        <f>IF(B1224="","",SUMIFS('Mortgage Calculation'!$F:$F,'Mortgage Calculation'!$J:$J,'Total Cash Flow'!$B1224,'Mortgage Calculation'!$K:$K,'Total Cash Flow'!C1224))</f>
        <v/>
      </c>
      <c r="F1224" s="66" t="str">
        <f t="shared" si="19"/>
        <v/>
      </c>
    </row>
    <row r="1225" spans="2:6" ht="14.25" x14ac:dyDescent="0.2">
      <c r="B1225" s="70" t="str">
        <f>IF('Mortgage Calculation'!A1265="","",MONTH('Mortgage Calculation'!C1265))</f>
        <v/>
      </c>
      <c r="C1225" s="71" t="str">
        <f>IF(B1225="","",YEAR('Mortgage Calculation'!C1265))</f>
        <v/>
      </c>
      <c r="D1225" s="72" t="str">
        <f>IF(B1225="","",SUMIFS('Monthly Rental Income'!$G:$G,'Monthly Rental Income'!$K:$K,'Total Cash Flow'!$C1225,'Monthly Rental Income'!$J:$J,'Total Cash Flow'!$B1225))</f>
        <v/>
      </c>
      <c r="E1225" s="73" t="str">
        <f>IF(B1225="","",SUMIFS('Mortgage Calculation'!$F:$F,'Mortgage Calculation'!$J:$J,'Total Cash Flow'!$B1225,'Mortgage Calculation'!$K:$K,'Total Cash Flow'!C1225))</f>
        <v/>
      </c>
      <c r="F1225" s="66" t="str">
        <f t="shared" si="19"/>
        <v/>
      </c>
    </row>
    <row r="1226" spans="2:6" ht="14.25" x14ac:dyDescent="0.2">
      <c r="B1226" s="70" t="str">
        <f>IF('Mortgage Calculation'!A1266="","",MONTH('Mortgage Calculation'!C1266))</f>
        <v/>
      </c>
      <c r="C1226" s="71" t="str">
        <f>IF(B1226="","",YEAR('Mortgage Calculation'!C1266))</f>
        <v/>
      </c>
      <c r="D1226" s="72" t="str">
        <f>IF(B1226="","",SUMIFS('Monthly Rental Income'!$G:$G,'Monthly Rental Income'!$K:$K,'Total Cash Flow'!$C1226,'Monthly Rental Income'!$J:$J,'Total Cash Flow'!$B1226))</f>
        <v/>
      </c>
      <c r="E1226" s="73" t="str">
        <f>IF(B1226="","",SUMIFS('Mortgage Calculation'!$F:$F,'Mortgage Calculation'!$J:$J,'Total Cash Flow'!$B1226,'Mortgage Calculation'!$K:$K,'Total Cash Flow'!C1226))</f>
        <v/>
      </c>
      <c r="F1226" s="66" t="str">
        <f t="shared" si="19"/>
        <v/>
      </c>
    </row>
    <row r="1227" spans="2:6" ht="14.25" x14ac:dyDescent="0.2">
      <c r="B1227" s="70" t="str">
        <f>IF('Mortgage Calculation'!A1267="","",MONTH('Mortgage Calculation'!C1267))</f>
        <v/>
      </c>
      <c r="C1227" s="71" t="str">
        <f>IF(B1227="","",YEAR('Mortgage Calculation'!C1267))</f>
        <v/>
      </c>
      <c r="D1227" s="72" t="str">
        <f>IF(B1227="","",SUMIFS('Monthly Rental Income'!$G:$G,'Monthly Rental Income'!$K:$K,'Total Cash Flow'!$C1227,'Monthly Rental Income'!$J:$J,'Total Cash Flow'!$B1227))</f>
        <v/>
      </c>
      <c r="E1227" s="73" t="str">
        <f>IF(B1227="","",SUMIFS('Mortgage Calculation'!$F:$F,'Mortgage Calculation'!$J:$J,'Total Cash Flow'!$B1227,'Mortgage Calculation'!$K:$K,'Total Cash Flow'!C1227))</f>
        <v/>
      </c>
      <c r="F1227" s="66" t="str">
        <f t="shared" si="19"/>
        <v/>
      </c>
    </row>
    <row r="1228" spans="2:6" ht="14.25" x14ac:dyDescent="0.2">
      <c r="B1228" s="70" t="str">
        <f>IF('Mortgage Calculation'!A1268="","",MONTH('Mortgage Calculation'!C1268))</f>
        <v/>
      </c>
      <c r="C1228" s="71" t="str">
        <f>IF(B1228="","",YEAR('Mortgage Calculation'!C1268))</f>
        <v/>
      </c>
      <c r="D1228" s="72" t="str">
        <f>IF(B1228="","",SUMIFS('Monthly Rental Income'!$G:$G,'Monthly Rental Income'!$K:$K,'Total Cash Flow'!$C1228,'Monthly Rental Income'!$J:$J,'Total Cash Flow'!$B1228))</f>
        <v/>
      </c>
      <c r="E1228" s="73" t="str">
        <f>IF(B1228="","",SUMIFS('Mortgage Calculation'!$F:$F,'Mortgage Calculation'!$J:$J,'Total Cash Flow'!$B1228,'Mortgage Calculation'!$K:$K,'Total Cash Flow'!C1228))</f>
        <v/>
      </c>
      <c r="F1228" s="66" t="str">
        <f t="shared" si="19"/>
        <v/>
      </c>
    </row>
    <row r="1229" spans="2:6" ht="14.25" x14ac:dyDescent="0.2">
      <c r="B1229" s="70" t="str">
        <f>IF('Mortgage Calculation'!A1269="","",MONTH('Mortgage Calculation'!C1269))</f>
        <v/>
      </c>
      <c r="C1229" s="71" t="str">
        <f>IF(B1229="","",YEAR('Mortgage Calculation'!C1269))</f>
        <v/>
      </c>
      <c r="D1229" s="72" t="str">
        <f>IF(B1229="","",SUMIFS('Monthly Rental Income'!$G:$G,'Monthly Rental Income'!$K:$K,'Total Cash Flow'!$C1229,'Monthly Rental Income'!$J:$J,'Total Cash Flow'!$B1229))</f>
        <v/>
      </c>
      <c r="E1229" s="73" t="str">
        <f>IF(B1229="","",SUMIFS('Mortgage Calculation'!$F:$F,'Mortgage Calculation'!$J:$J,'Total Cash Flow'!$B1229,'Mortgage Calculation'!$K:$K,'Total Cash Flow'!C1229))</f>
        <v/>
      </c>
      <c r="F1229" s="66" t="str">
        <f t="shared" si="19"/>
        <v/>
      </c>
    </row>
    <row r="1230" spans="2:6" ht="14.25" x14ac:dyDescent="0.2">
      <c r="B1230" s="70" t="str">
        <f>IF('Mortgage Calculation'!A1270="","",MONTH('Mortgage Calculation'!C1270))</f>
        <v/>
      </c>
      <c r="C1230" s="71" t="str">
        <f>IF(B1230="","",YEAR('Mortgage Calculation'!C1270))</f>
        <v/>
      </c>
      <c r="D1230" s="72" t="str">
        <f>IF(B1230="","",SUMIFS('Monthly Rental Income'!$G:$G,'Monthly Rental Income'!$K:$K,'Total Cash Flow'!$C1230,'Monthly Rental Income'!$J:$J,'Total Cash Flow'!$B1230))</f>
        <v/>
      </c>
      <c r="E1230" s="73" t="str">
        <f>IF(B1230="","",SUMIFS('Mortgage Calculation'!$F:$F,'Mortgage Calculation'!$J:$J,'Total Cash Flow'!$B1230,'Mortgage Calculation'!$K:$K,'Total Cash Flow'!C1230))</f>
        <v/>
      </c>
      <c r="F1230" s="66" t="str">
        <f t="shared" si="19"/>
        <v/>
      </c>
    </row>
    <row r="1231" spans="2:6" ht="14.25" x14ac:dyDescent="0.2">
      <c r="B1231" s="70" t="str">
        <f>IF('Mortgage Calculation'!A1271="","",MONTH('Mortgage Calculation'!C1271))</f>
        <v/>
      </c>
      <c r="C1231" s="71" t="str">
        <f>IF(B1231="","",YEAR('Mortgage Calculation'!C1271))</f>
        <v/>
      </c>
      <c r="D1231" s="72" t="str">
        <f>IF(B1231="","",SUMIFS('Monthly Rental Income'!$G:$G,'Monthly Rental Income'!$K:$K,'Total Cash Flow'!$C1231,'Monthly Rental Income'!$J:$J,'Total Cash Flow'!$B1231))</f>
        <v/>
      </c>
      <c r="E1231" s="73" t="str">
        <f>IF(B1231="","",SUMIFS('Mortgage Calculation'!$F:$F,'Mortgage Calculation'!$J:$J,'Total Cash Flow'!$B1231,'Mortgage Calculation'!$K:$K,'Total Cash Flow'!C1231))</f>
        <v/>
      </c>
      <c r="F1231" s="66" t="str">
        <f t="shared" si="19"/>
        <v/>
      </c>
    </row>
    <row r="1232" spans="2:6" ht="14.25" x14ac:dyDescent="0.2">
      <c r="B1232" s="70" t="str">
        <f>IF('Mortgage Calculation'!A1272="","",MONTH('Mortgage Calculation'!C1272))</f>
        <v/>
      </c>
      <c r="C1232" s="71" t="str">
        <f>IF(B1232="","",YEAR('Mortgage Calculation'!C1272))</f>
        <v/>
      </c>
      <c r="D1232" s="72" t="str">
        <f>IF(B1232="","",SUMIFS('Monthly Rental Income'!$G:$G,'Monthly Rental Income'!$K:$K,'Total Cash Flow'!$C1232,'Monthly Rental Income'!$J:$J,'Total Cash Flow'!$B1232))</f>
        <v/>
      </c>
      <c r="E1232" s="73" t="str">
        <f>IF(B1232="","",SUMIFS('Mortgage Calculation'!$F:$F,'Mortgage Calculation'!$J:$J,'Total Cash Flow'!$B1232,'Mortgage Calculation'!$K:$K,'Total Cash Flow'!C1232))</f>
        <v/>
      </c>
      <c r="F1232" s="66" t="str">
        <f t="shared" si="19"/>
        <v/>
      </c>
    </row>
    <row r="1233" spans="2:6" ht="14.25" x14ac:dyDescent="0.2">
      <c r="B1233" s="70" t="str">
        <f>IF('Mortgage Calculation'!A1273="","",MONTH('Mortgage Calculation'!C1273))</f>
        <v/>
      </c>
      <c r="C1233" s="71" t="str">
        <f>IF(B1233="","",YEAR('Mortgage Calculation'!C1273))</f>
        <v/>
      </c>
      <c r="D1233" s="72" t="str">
        <f>IF(B1233="","",SUMIFS('Monthly Rental Income'!$G:$G,'Monthly Rental Income'!$K:$K,'Total Cash Flow'!$C1233,'Monthly Rental Income'!$J:$J,'Total Cash Flow'!$B1233))</f>
        <v/>
      </c>
      <c r="E1233" s="73" t="str">
        <f>IF(B1233="","",SUMIFS('Mortgage Calculation'!$F:$F,'Mortgage Calculation'!$J:$J,'Total Cash Flow'!$B1233,'Mortgage Calculation'!$K:$K,'Total Cash Flow'!C1233))</f>
        <v/>
      </c>
      <c r="F1233" s="66" t="str">
        <f t="shared" si="19"/>
        <v/>
      </c>
    </row>
    <row r="1234" spans="2:6" ht="14.25" x14ac:dyDescent="0.2">
      <c r="B1234" s="70" t="str">
        <f>IF('Mortgage Calculation'!A1274="","",MONTH('Mortgage Calculation'!C1274))</f>
        <v/>
      </c>
      <c r="C1234" s="71" t="str">
        <f>IF(B1234="","",YEAR('Mortgage Calculation'!C1274))</f>
        <v/>
      </c>
      <c r="D1234" s="72" t="str">
        <f>IF(B1234="","",SUMIFS('Monthly Rental Income'!$G:$G,'Monthly Rental Income'!$K:$K,'Total Cash Flow'!$C1234,'Monthly Rental Income'!$J:$J,'Total Cash Flow'!$B1234))</f>
        <v/>
      </c>
      <c r="E1234" s="73" t="str">
        <f>IF(B1234="","",SUMIFS('Mortgage Calculation'!$F:$F,'Mortgage Calculation'!$J:$J,'Total Cash Flow'!$B1234,'Mortgage Calculation'!$K:$K,'Total Cash Flow'!C1234))</f>
        <v/>
      </c>
      <c r="F1234" s="66" t="str">
        <f t="shared" si="19"/>
        <v/>
      </c>
    </row>
    <row r="1235" spans="2:6" ht="14.25" x14ac:dyDescent="0.2">
      <c r="B1235" s="70" t="str">
        <f>IF('Mortgage Calculation'!A1275="","",MONTH('Mortgage Calculation'!C1275))</f>
        <v/>
      </c>
      <c r="C1235" s="71" t="str">
        <f>IF(B1235="","",YEAR('Mortgage Calculation'!C1275))</f>
        <v/>
      </c>
      <c r="D1235" s="72" t="str">
        <f>IF(B1235="","",SUMIFS('Monthly Rental Income'!$G:$G,'Monthly Rental Income'!$K:$K,'Total Cash Flow'!$C1235,'Monthly Rental Income'!$J:$J,'Total Cash Flow'!$B1235))</f>
        <v/>
      </c>
      <c r="E1235" s="73" t="str">
        <f>IF(B1235="","",SUMIFS('Mortgage Calculation'!$F:$F,'Mortgage Calculation'!$J:$J,'Total Cash Flow'!$B1235,'Mortgage Calculation'!$K:$K,'Total Cash Flow'!C1235))</f>
        <v/>
      </c>
      <c r="F1235" s="66" t="str">
        <f t="shared" si="19"/>
        <v/>
      </c>
    </row>
    <row r="1236" spans="2:6" ht="14.25" x14ac:dyDescent="0.2">
      <c r="B1236" s="70" t="str">
        <f>IF('Mortgage Calculation'!A1276="","",MONTH('Mortgage Calculation'!C1276))</f>
        <v/>
      </c>
      <c r="C1236" s="71" t="str">
        <f>IF(B1236="","",YEAR('Mortgage Calculation'!C1276))</f>
        <v/>
      </c>
      <c r="D1236" s="72" t="str">
        <f>IF(B1236="","",SUMIFS('Monthly Rental Income'!$G:$G,'Monthly Rental Income'!$K:$K,'Total Cash Flow'!$C1236,'Monthly Rental Income'!$J:$J,'Total Cash Flow'!$B1236))</f>
        <v/>
      </c>
      <c r="E1236" s="73" t="str">
        <f>IF(B1236="","",SUMIFS('Mortgage Calculation'!$F:$F,'Mortgage Calculation'!$J:$J,'Total Cash Flow'!$B1236,'Mortgage Calculation'!$K:$K,'Total Cash Flow'!C1236))</f>
        <v/>
      </c>
      <c r="F1236" s="66" t="str">
        <f t="shared" si="19"/>
        <v/>
      </c>
    </row>
    <row r="1237" spans="2:6" ht="14.25" x14ac:dyDescent="0.2">
      <c r="B1237" s="70" t="str">
        <f>IF('Mortgage Calculation'!A1277="","",MONTH('Mortgage Calculation'!C1277))</f>
        <v/>
      </c>
      <c r="C1237" s="71" t="str">
        <f>IF(B1237="","",YEAR('Mortgage Calculation'!C1277))</f>
        <v/>
      </c>
      <c r="D1237" s="72" t="str">
        <f>IF(B1237="","",SUMIFS('Monthly Rental Income'!$G:$G,'Monthly Rental Income'!$K:$K,'Total Cash Flow'!$C1237,'Monthly Rental Income'!$J:$J,'Total Cash Flow'!$B1237))</f>
        <v/>
      </c>
      <c r="E1237" s="73" t="str">
        <f>IF(B1237="","",SUMIFS('Mortgage Calculation'!$F:$F,'Mortgage Calculation'!$J:$J,'Total Cash Flow'!$B1237,'Mortgage Calculation'!$K:$K,'Total Cash Flow'!C1237))</f>
        <v/>
      </c>
      <c r="F1237" s="66" t="str">
        <f t="shared" si="19"/>
        <v/>
      </c>
    </row>
    <row r="1238" spans="2:6" ht="14.25" x14ac:dyDescent="0.2">
      <c r="B1238" s="70" t="str">
        <f>IF('Mortgage Calculation'!A1278="","",MONTH('Mortgage Calculation'!C1278))</f>
        <v/>
      </c>
      <c r="C1238" s="71" t="str">
        <f>IF(B1238="","",YEAR('Mortgage Calculation'!C1278))</f>
        <v/>
      </c>
      <c r="D1238" s="72" t="str">
        <f>IF(B1238="","",SUMIFS('Monthly Rental Income'!$G:$G,'Monthly Rental Income'!$K:$K,'Total Cash Flow'!$C1238,'Monthly Rental Income'!$J:$J,'Total Cash Flow'!$B1238))</f>
        <v/>
      </c>
      <c r="E1238" s="73" t="str">
        <f>IF(B1238="","",SUMIFS('Mortgage Calculation'!$F:$F,'Mortgage Calculation'!$J:$J,'Total Cash Flow'!$B1238,'Mortgage Calculation'!$K:$K,'Total Cash Flow'!C1238))</f>
        <v/>
      </c>
      <c r="F1238" s="66" t="str">
        <f t="shared" si="19"/>
        <v/>
      </c>
    </row>
    <row r="1239" spans="2:6" ht="14.25" x14ac:dyDescent="0.2">
      <c r="B1239" s="70" t="str">
        <f>IF('Mortgage Calculation'!A1279="","",MONTH('Mortgage Calculation'!C1279))</f>
        <v/>
      </c>
      <c r="C1239" s="71" t="str">
        <f>IF(B1239="","",YEAR('Mortgage Calculation'!C1279))</f>
        <v/>
      </c>
      <c r="D1239" s="72" t="str">
        <f>IF(B1239="","",SUMIFS('Monthly Rental Income'!$G:$G,'Monthly Rental Income'!$K:$K,'Total Cash Flow'!$C1239,'Monthly Rental Income'!$J:$J,'Total Cash Flow'!$B1239))</f>
        <v/>
      </c>
      <c r="E1239" s="73" t="str">
        <f>IF(B1239="","",SUMIFS('Mortgage Calculation'!$F:$F,'Mortgage Calculation'!$J:$J,'Total Cash Flow'!$B1239,'Mortgage Calculation'!$K:$K,'Total Cash Flow'!C1239))</f>
        <v/>
      </c>
      <c r="F1239" s="66" t="str">
        <f t="shared" si="19"/>
        <v/>
      </c>
    </row>
    <row r="1240" spans="2:6" ht="14.25" x14ac:dyDescent="0.2">
      <c r="B1240" s="70" t="str">
        <f>IF('Mortgage Calculation'!A1280="","",MONTH('Mortgage Calculation'!C1280))</f>
        <v/>
      </c>
      <c r="C1240" s="71" t="str">
        <f>IF(B1240="","",YEAR('Mortgage Calculation'!C1280))</f>
        <v/>
      </c>
      <c r="D1240" s="72" t="str">
        <f>IF(B1240="","",SUMIFS('Monthly Rental Income'!$G:$G,'Monthly Rental Income'!$K:$K,'Total Cash Flow'!$C1240,'Monthly Rental Income'!$J:$J,'Total Cash Flow'!$B1240))</f>
        <v/>
      </c>
      <c r="E1240" s="73" t="str">
        <f>IF(B1240="","",SUMIFS('Mortgage Calculation'!$F:$F,'Mortgage Calculation'!$J:$J,'Total Cash Flow'!$B1240,'Mortgage Calculation'!$K:$K,'Total Cash Flow'!C1240))</f>
        <v/>
      </c>
      <c r="F1240" s="66" t="str">
        <f t="shared" si="19"/>
        <v/>
      </c>
    </row>
    <row r="1241" spans="2:6" ht="14.25" x14ac:dyDescent="0.2">
      <c r="B1241" s="70" t="str">
        <f>IF('Mortgage Calculation'!A1281="","",MONTH('Mortgage Calculation'!C1281))</f>
        <v/>
      </c>
      <c r="C1241" s="71" t="str">
        <f>IF(B1241="","",YEAR('Mortgage Calculation'!C1281))</f>
        <v/>
      </c>
      <c r="D1241" s="72" t="str">
        <f>IF(B1241="","",SUMIFS('Monthly Rental Income'!$G:$G,'Monthly Rental Income'!$K:$K,'Total Cash Flow'!$C1241,'Monthly Rental Income'!$J:$J,'Total Cash Flow'!$B1241))</f>
        <v/>
      </c>
      <c r="E1241" s="73" t="str">
        <f>IF(B1241="","",SUMIFS('Mortgage Calculation'!$F:$F,'Mortgage Calculation'!$J:$J,'Total Cash Flow'!$B1241,'Mortgage Calculation'!$K:$K,'Total Cash Flow'!C1241))</f>
        <v/>
      </c>
      <c r="F1241" s="66" t="str">
        <f t="shared" si="19"/>
        <v/>
      </c>
    </row>
    <row r="1242" spans="2:6" ht="14.25" x14ac:dyDescent="0.2">
      <c r="B1242" s="70" t="str">
        <f>IF('Mortgage Calculation'!A1282="","",MONTH('Mortgage Calculation'!C1282))</f>
        <v/>
      </c>
      <c r="C1242" s="71" t="str">
        <f>IF(B1242="","",YEAR('Mortgage Calculation'!C1282))</f>
        <v/>
      </c>
      <c r="D1242" s="72" t="str">
        <f>IF(B1242="","",SUMIFS('Monthly Rental Income'!$G:$G,'Monthly Rental Income'!$K:$K,'Total Cash Flow'!$C1242,'Monthly Rental Income'!$J:$J,'Total Cash Flow'!$B1242))</f>
        <v/>
      </c>
      <c r="E1242" s="73" t="str">
        <f>IF(B1242="","",SUMIFS('Mortgage Calculation'!$F:$F,'Mortgage Calculation'!$J:$J,'Total Cash Flow'!$B1242,'Mortgage Calculation'!$K:$K,'Total Cash Flow'!C1242))</f>
        <v/>
      </c>
      <c r="F1242" s="66" t="str">
        <f t="shared" si="19"/>
        <v/>
      </c>
    </row>
    <row r="1243" spans="2:6" ht="14.25" x14ac:dyDescent="0.2">
      <c r="B1243" s="70" t="str">
        <f>IF('Mortgage Calculation'!A1283="","",MONTH('Mortgage Calculation'!C1283))</f>
        <v/>
      </c>
      <c r="C1243" s="71" t="str">
        <f>IF(B1243="","",YEAR('Mortgage Calculation'!C1283))</f>
        <v/>
      </c>
      <c r="D1243" s="72" t="str">
        <f>IF(B1243="","",SUMIFS('Monthly Rental Income'!$G:$G,'Monthly Rental Income'!$K:$K,'Total Cash Flow'!$C1243,'Monthly Rental Income'!$J:$J,'Total Cash Flow'!$B1243))</f>
        <v/>
      </c>
      <c r="E1243" s="73" t="str">
        <f>IF(B1243="","",SUMIFS('Mortgage Calculation'!$F:$F,'Mortgage Calculation'!$J:$J,'Total Cash Flow'!$B1243,'Mortgage Calculation'!$K:$K,'Total Cash Flow'!C1243))</f>
        <v/>
      </c>
      <c r="F1243" s="66" t="str">
        <f t="shared" si="19"/>
        <v/>
      </c>
    </row>
    <row r="1244" spans="2:6" ht="14.25" x14ac:dyDescent="0.2">
      <c r="B1244" s="70" t="str">
        <f>IF('Mortgage Calculation'!A1284="","",MONTH('Mortgage Calculation'!C1284))</f>
        <v/>
      </c>
      <c r="C1244" s="71" t="str">
        <f>IF(B1244="","",YEAR('Mortgage Calculation'!C1284))</f>
        <v/>
      </c>
      <c r="D1244" s="72" t="str">
        <f>IF(B1244="","",SUMIFS('Monthly Rental Income'!$G:$G,'Monthly Rental Income'!$K:$K,'Total Cash Flow'!$C1244,'Monthly Rental Income'!$J:$J,'Total Cash Flow'!$B1244))</f>
        <v/>
      </c>
      <c r="E1244" s="73" t="str">
        <f>IF(B1244="","",SUMIFS('Mortgage Calculation'!$F:$F,'Mortgage Calculation'!$J:$J,'Total Cash Flow'!$B1244,'Mortgage Calculation'!$K:$K,'Total Cash Flow'!C1244))</f>
        <v/>
      </c>
      <c r="F1244" s="66" t="str">
        <f t="shared" si="19"/>
        <v/>
      </c>
    </row>
    <row r="1245" spans="2:6" ht="14.25" x14ac:dyDescent="0.2">
      <c r="B1245" s="70" t="str">
        <f>IF('Mortgage Calculation'!A1285="","",MONTH('Mortgage Calculation'!C1285))</f>
        <v/>
      </c>
      <c r="C1245" s="71" t="str">
        <f>IF(B1245="","",YEAR('Mortgage Calculation'!C1285))</f>
        <v/>
      </c>
      <c r="D1245" s="72" t="str">
        <f>IF(B1245="","",SUMIFS('Monthly Rental Income'!$G:$G,'Monthly Rental Income'!$K:$K,'Total Cash Flow'!$C1245,'Monthly Rental Income'!$J:$J,'Total Cash Flow'!$B1245))</f>
        <v/>
      </c>
      <c r="E1245" s="73" t="str">
        <f>IF(B1245="","",SUMIFS('Mortgage Calculation'!$F:$F,'Mortgage Calculation'!$J:$J,'Total Cash Flow'!$B1245,'Mortgage Calculation'!$K:$K,'Total Cash Flow'!C1245))</f>
        <v/>
      </c>
      <c r="F1245" s="66" t="str">
        <f t="shared" si="19"/>
        <v/>
      </c>
    </row>
    <row r="1246" spans="2:6" ht="14.25" x14ac:dyDescent="0.2">
      <c r="B1246" s="70" t="str">
        <f>IF('Mortgage Calculation'!A1286="","",MONTH('Mortgage Calculation'!C1286))</f>
        <v/>
      </c>
      <c r="C1246" s="71" t="str">
        <f>IF(B1246="","",YEAR('Mortgage Calculation'!C1286))</f>
        <v/>
      </c>
      <c r="D1246" s="72" t="str">
        <f>IF(B1246="","",SUMIFS('Monthly Rental Income'!$G:$G,'Monthly Rental Income'!$K:$K,'Total Cash Flow'!$C1246,'Monthly Rental Income'!$J:$J,'Total Cash Flow'!$B1246))</f>
        <v/>
      </c>
      <c r="E1246" s="73" t="str">
        <f>IF(B1246="","",SUMIFS('Mortgage Calculation'!$F:$F,'Mortgage Calculation'!$J:$J,'Total Cash Flow'!$B1246,'Mortgage Calculation'!$K:$K,'Total Cash Flow'!C1246))</f>
        <v/>
      </c>
      <c r="F1246" s="66" t="str">
        <f t="shared" si="19"/>
        <v/>
      </c>
    </row>
    <row r="1247" spans="2:6" ht="14.25" x14ac:dyDescent="0.2">
      <c r="B1247" s="70" t="str">
        <f>IF('Mortgage Calculation'!A1287="","",MONTH('Mortgage Calculation'!C1287))</f>
        <v/>
      </c>
      <c r="C1247" s="71" t="str">
        <f>IF(B1247="","",YEAR('Mortgage Calculation'!C1287))</f>
        <v/>
      </c>
      <c r="D1247" s="72" t="str">
        <f>IF(B1247="","",SUMIFS('Monthly Rental Income'!$G:$G,'Monthly Rental Income'!$K:$K,'Total Cash Flow'!$C1247,'Monthly Rental Income'!$J:$J,'Total Cash Flow'!$B1247))</f>
        <v/>
      </c>
      <c r="E1247" s="73" t="str">
        <f>IF(B1247="","",SUMIFS('Mortgage Calculation'!$F:$F,'Mortgage Calculation'!$J:$J,'Total Cash Flow'!$B1247,'Mortgage Calculation'!$K:$K,'Total Cash Flow'!C1247))</f>
        <v/>
      </c>
      <c r="F1247" s="66" t="str">
        <f t="shared" si="19"/>
        <v/>
      </c>
    </row>
    <row r="1248" spans="2:6" ht="14.25" x14ac:dyDescent="0.2">
      <c r="B1248" s="70" t="str">
        <f>IF('Mortgage Calculation'!A1288="","",MONTH('Mortgage Calculation'!C1288))</f>
        <v/>
      </c>
      <c r="C1248" s="71" t="str">
        <f>IF(B1248="","",YEAR('Mortgage Calculation'!C1288))</f>
        <v/>
      </c>
      <c r="D1248" s="72" t="str">
        <f>IF(B1248="","",SUMIFS('Monthly Rental Income'!$G:$G,'Monthly Rental Income'!$K:$K,'Total Cash Flow'!$C1248,'Monthly Rental Income'!$J:$J,'Total Cash Flow'!$B1248))</f>
        <v/>
      </c>
      <c r="E1248" s="73" t="str">
        <f>IF(B1248="","",SUMIFS('Mortgage Calculation'!$F:$F,'Mortgage Calculation'!$J:$J,'Total Cash Flow'!$B1248,'Mortgage Calculation'!$K:$K,'Total Cash Flow'!C1248))</f>
        <v/>
      </c>
      <c r="F1248" s="66" t="str">
        <f t="shared" si="19"/>
        <v/>
      </c>
    </row>
    <row r="1249" spans="2:6" ht="14.25" x14ac:dyDescent="0.2">
      <c r="B1249" s="70" t="str">
        <f>IF('Mortgage Calculation'!A1289="","",MONTH('Mortgage Calculation'!C1289))</f>
        <v/>
      </c>
      <c r="C1249" s="71" t="str">
        <f>IF(B1249="","",YEAR('Mortgage Calculation'!C1289))</f>
        <v/>
      </c>
      <c r="D1249" s="72" t="str">
        <f>IF(B1249="","",SUMIFS('Monthly Rental Income'!$G:$G,'Monthly Rental Income'!$K:$K,'Total Cash Flow'!$C1249,'Monthly Rental Income'!$J:$J,'Total Cash Flow'!$B1249))</f>
        <v/>
      </c>
      <c r="E1249" s="73" t="str">
        <f>IF(B1249="","",SUMIFS('Mortgage Calculation'!$F:$F,'Mortgage Calculation'!$J:$J,'Total Cash Flow'!$B1249,'Mortgage Calculation'!$K:$K,'Total Cash Flow'!C1249))</f>
        <v/>
      </c>
      <c r="F1249" s="66" t="str">
        <f t="shared" si="19"/>
        <v/>
      </c>
    </row>
    <row r="1250" spans="2:6" ht="14.25" x14ac:dyDescent="0.2">
      <c r="B1250" s="70" t="str">
        <f>IF('Mortgage Calculation'!A1290="","",MONTH('Mortgage Calculation'!C1290))</f>
        <v/>
      </c>
      <c r="C1250" s="71" t="str">
        <f>IF(B1250="","",YEAR('Mortgage Calculation'!C1290))</f>
        <v/>
      </c>
      <c r="D1250" s="72" t="str">
        <f>IF(B1250="","",SUMIFS('Monthly Rental Income'!$G:$G,'Monthly Rental Income'!$K:$K,'Total Cash Flow'!$C1250,'Monthly Rental Income'!$J:$J,'Total Cash Flow'!$B1250))</f>
        <v/>
      </c>
      <c r="E1250" s="73" t="str">
        <f>IF(B1250="","",SUMIFS('Mortgage Calculation'!$F:$F,'Mortgage Calculation'!$J:$J,'Total Cash Flow'!$B1250,'Mortgage Calculation'!$K:$K,'Total Cash Flow'!C1250))</f>
        <v/>
      </c>
      <c r="F1250" s="66" t="str">
        <f t="shared" si="19"/>
        <v/>
      </c>
    </row>
    <row r="1251" spans="2:6" ht="14.25" x14ac:dyDescent="0.2">
      <c r="B1251" s="70" t="str">
        <f>IF('Mortgage Calculation'!A1291="","",MONTH('Mortgage Calculation'!C1291))</f>
        <v/>
      </c>
      <c r="C1251" s="71" t="str">
        <f>IF(B1251="","",YEAR('Mortgage Calculation'!C1291))</f>
        <v/>
      </c>
      <c r="D1251" s="72" t="str">
        <f>IF(B1251="","",SUMIFS('Monthly Rental Income'!$G:$G,'Monthly Rental Income'!$K:$K,'Total Cash Flow'!$C1251,'Monthly Rental Income'!$J:$J,'Total Cash Flow'!$B1251))</f>
        <v/>
      </c>
      <c r="E1251" s="73" t="str">
        <f>IF(B1251="","",SUMIFS('Mortgage Calculation'!$F:$F,'Mortgage Calculation'!$J:$J,'Total Cash Flow'!$B1251,'Mortgage Calculation'!$K:$K,'Total Cash Flow'!C1251))</f>
        <v/>
      </c>
      <c r="F1251" s="66" t="str">
        <f t="shared" si="19"/>
        <v/>
      </c>
    </row>
    <row r="1252" spans="2:6" ht="14.25" x14ac:dyDescent="0.2">
      <c r="B1252" s="70" t="str">
        <f>IF('Mortgage Calculation'!A1292="","",MONTH('Mortgage Calculation'!C1292))</f>
        <v/>
      </c>
      <c r="C1252" s="71" t="str">
        <f>IF(B1252="","",YEAR('Mortgage Calculation'!C1292))</f>
        <v/>
      </c>
      <c r="D1252" s="72" t="str">
        <f>IF(B1252="","",SUMIFS('Monthly Rental Income'!$G:$G,'Monthly Rental Income'!$K:$K,'Total Cash Flow'!$C1252,'Monthly Rental Income'!$J:$J,'Total Cash Flow'!$B1252))</f>
        <v/>
      </c>
      <c r="E1252" s="73" t="str">
        <f>IF(B1252="","",SUMIFS('Mortgage Calculation'!$F:$F,'Mortgage Calculation'!$J:$J,'Total Cash Flow'!$B1252,'Mortgage Calculation'!$K:$K,'Total Cash Flow'!C1252))</f>
        <v/>
      </c>
      <c r="F1252" s="66" t="str">
        <f t="shared" si="19"/>
        <v/>
      </c>
    </row>
    <row r="1253" spans="2:6" ht="14.25" x14ac:dyDescent="0.2">
      <c r="B1253" s="70" t="str">
        <f>IF('Mortgage Calculation'!A1293="","",MONTH('Mortgage Calculation'!C1293))</f>
        <v/>
      </c>
      <c r="C1253" s="71" t="str">
        <f>IF(B1253="","",YEAR('Mortgage Calculation'!C1293))</f>
        <v/>
      </c>
      <c r="D1253" s="72" t="str">
        <f>IF(B1253="","",SUMIFS('Monthly Rental Income'!$G:$G,'Monthly Rental Income'!$K:$K,'Total Cash Flow'!$C1253,'Monthly Rental Income'!$J:$J,'Total Cash Flow'!$B1253))</f>
        <v/>
      </c>
      <c r="E1253" s="73" t="str">
        <f>IF(B1253="","",SUMIFS('Mortgage Calculation'!$F:$F,'Mortgage Calculation'!$J:$J,'Total Cash Flow'!$B1253,'Mortgage Calculation'!$K:$K,'Total Cash Flow'!C1253))</f>
        <v/>
      </c>
      <c r="F1253" s="66" t="str">
        <f t="shared" si="19"/>
        <v/>
      </c>
    </row>
    <row r="1254" spans="2:6" ht="14.25" x14ac:dyDescent="0.2">
      <c r="B1254" s="70" t="str">
        <f>IF('Mortgage Calculation'!A1294="","",MONTH('Mortgage Calculation'!C1294))</f>
        <v/>
      </c>
      <c r="C1254" s="71" t="str">
        <f>IF(B1254="","",YEAR('Mortgage Calculation'!C1294))</f>
        <v/>
      </c>
      <c r="D1254" s="72" t="str">
        <f>IF(B1254="","",SUMIFS('Monthly Rental Income'!$G:$G,'Monthly Rental Income'!$K:$K,'Total Cash Flow'!$C1254,'Monthly Rental Income'!$J:$J,'Total Cash Flow'!$B1254))</f>
        <v/>
      </c>
      <c r="E1254" s="73" t="str">
        <f>IF(B1254="","",SUMIFS('Mortgage Calculation'!$F:$F,'Mortgage Calculation'!$J:$J,'Total Cash Flow'!$B1254,'Mortgage Calculation'!$K:$K,'Total Cash Flow'!C1254))</f>
        <v/>
      </c>
      <c r="F1254" s="66" t="str">
        <f t="shared" si="19"/>
        <v/>
      </c>
    </row>
    <row r="1255" spans="2:6" ht="14.25" x14ac:dyDescent="0.2">
      <c r="B1255" s="70" t="str">
        <f>IF('Mortgage Calculation'!A1295="","",MONTH('Mortgage Calculation'!C1295))</f>
        <v/>
      </c>
      <c r="C1255" s="71" t="str">
        <f>IF(B1255="","",YEAR('Mortgage Calculation'!C1295))</f>
        <v/>
      </c>
      <c r="D1255" s="72" t="str">
        <f>IF(B1255="","",SUMIFS('Monthly Rental Income'!$G:$G,'Monthly Rental Income'!$K:$K,'Total Cash Flow'!$C1255,'Monthly Rental Income'!$J:$J,'Total Cash Flow'!$B1255))</f>
        <v/>
      </c>
      <c r="E1255" s="73" t="str">
        <f>IF(B1255="","",SUMIFS('Mortgage Calculation'!$F:$F,'Mortgage Calculation'!$J:$J,'Total Cash Flow'!$B1255,'Mortgage Calculation'!$K:$K,'Total Cash Flow'!C1255))</f>
        <v/>
      </c>
      <c r="F1255" s="66" t="str">
        <f t="shared" si="19"/>
        <v/>
      </c>
    </row>
    <row r="1256" spans="2:6" ht="14.25" x14ac:dyDescent="0.2">
      <c r="B1256" s="70" t="str">
        <f>IF('Mortgage Calculation'!A1296="","",MONTH('Mortgage Calculation'!C1296))</f>
        <v/>
      </c>
      <c r="C1256" s="71" t="str">
        <f>IF(B1256="","",YEAR('Mortgage Calculation'!C1296))</f>
        <v/>
      </c>
      <c r="D1256" s="72" t="str">
        <f>IF(B1256="","",SUMIFS('Monthly Rental Income'!$G:$G,'Monthly Rental Income'!$K:$K,'Total Cash Flow'!$C1256,'Monthly Rental Income'!$J:$J,'Total Cash Flow'!$B1256))</f>
        <v/>
      </c>
      <c r="E1256" s="73" t="str">
        <f>IF(B1256="","",SUMIFS('Mortgage Calculation'!$F:$F,'Mortgage Calculation'!$J:$J,'Total Cash Flow'!$B1256,'Mortgage Calculation'!$K:$K,'Total Cash Flow'!C1256))</f>
        <v/>
      </c>
      <c r="F1256" s="66" t="str">
        <f t="shared" si="19"/>
        <v/>
      </c>
    </row>
    <row r="1257" spans="2:6" ht="14.25" x14ac:dyDescent="0.2">
      <c r="B1257" s="70" t="str">
        <f>IF('Mortgage Calculation'!A1297="","",MONTH('Mortgage Calculation'!C1297))</f>
        <v/>
      </c>
      <c r="C1257" s="71" t="str">
        <f>IF(B1257="","",YEAR('Mortgage Calculation'!C1297))</f>
        <v/>
      </c>
      <c r="D1257" s="72" t="str">
        <f>IF(B1257="","",SUMIFS('Monthly Rental Income'!$G:$G,'Monthly Rental Income'!$K:$K,'Total Cash Flow'!$C1257,'Monthly Rental Income'!$J:$J,'Total Cash Flow'!$B1257))</f>
        <v/>
      </c>
      <c r="E1257" s="73" t="str">
        <f>IF(B1257="","",SUMIFS('Mortgage Calculation'!$F:$F,'Mortgage Calculation'!$J:$J,'Total Cash Flow'!$B1257,'Mortgage Calculation'!$K:$K,'Total Cash Flow'!C1257))</f>
        <v/>
      </c>
      <c r="F1257" s="66" t="str">
        <f t="shared" si="19"/>
        <v/>
      </c>
    </row>
    <row r="1258" spans="2:6" ht="14.25" x14ac:dyDescent="0.2">
      <c r="B1258" s="70" t="str">
        <f>IF('Mortgage Calculation'!A1298="","",MONTH('Mortgage Calculation'!C1298))</f>
        <v/>
      </c>
      <c r="C1258" s="71" t="str">
        <f>IF(B1258="","",YEAR('Mortgage Calculation'!C1298))</f>
        <v/>
      </c>
      <c r="D1258" s="72" t="str">
        <f>IF(B1258="","",SUMIFS('Monthly Rental Income'!$G:$G,'Monthly Rental Income'!$K:$K,'Total Cash Flow'!$C1258,'Monthly Rental Income'!$J:$J,'Total Cash Flow'!$B1258))</f>
        <v/>
      </c>
      <c r="E1258" s="73" t="str">
        <f>IF(B1258="","",SUMIFS('Mortgage Calculation'!$F:$F,'Mortgage Calculation'!$J:$J,'Total Cash Flow'!$B1258,'Mortgage Calculation'!$K:$K,'Total Cash Flow'!C1258))</f>
        <v/>
      </c>
      <c r="F1258" s="66" t="str">
        <f t="shared" si="19"/>
        <v/>
      </c>
    </row>
    <row r="1259" spans="2:6" ht="14.25" x14ac:dyDescent="0.2">
      <c r="B1259" s="70" t="str">
        <f>IF('Mortgage Calculation'!A1299="","",MONTH('Mortgage Calculation'!C1299))</f>
        <v/>
      </c>
      <c r="C1259" s="71" t="str">
        <f>IF(B1259="","",YEAR('Mortgage Calculation'!C1299))</f>
        <v/>
      </c>
      <c r="D1259" s="72" t="str">
        <f>IF(B1259="","",SUMIFS('Monthly Rental Income'!$G:$G,'Monthly Rental Income'!$K:$K,'Total Cash Flow'!$C1259,'Monthly Rental Income'!$J:$J,'Total Cash Flow'!$B1259))</f>
        <v/>
      </c>
      <c r="E1259" s="73" t="str">
        <f>IF(B1259="","",SUMIFS('Mortgage Calculation'!$F:$F,'Mortgage Calculation'!$J:$J,'Total Cash Flow'!$B1259,'Mortgage Calculation'!$K:$K,'Total Cash Flow'!C1259))</f>
        <v/>
      </c>
      <c r="F1259" s="66" t="str">
        <f t="shared" si="19"/>
        <v/>
      </c>
    </row>
    <row r="1260" spans="2:6" ht="14.25" x14ac:dyDescent="0.2">
      <c r="B1260" s="70" t="str">
        <f>IF('Mortgage Calculation'!A1300="","",MONTH('Mortgage Calculation'!C1300))</f>
        <v/>
      </c>
      <c r="C1260" s="71" t="str">
        <f>IF(B1260="","",YEAR('Mortgage Calculation'!C1300))</f>
        <v/>
      </c>
      <c r="D1260" s="72" t="str">
        <f>IF(B1260="","",SUMIFS('Monthly Rental Income'!$G:$G,'Monthly Rental Income'!$K:$K,'Total Cash Flow'!$C1260,'Monthly Rental Income'!$J:$J,'Total Cash Flow'!$B1260))</f>
        <v/>
      </c>
      <c r="E1260" s="73" t="str">
        <f>IF(B1260="","",SUMIFS('Mortgage Calculation'!$F:$F,'Mortgage Calculation'!$J:$J,'Total Cash Flow'!$B1260,'Mortgage Calculation'!$K:$K,'Total Cash Flow'!C1260))</f>
        <v/>
      </c>
      <c r="F1260" s="66" t="str">
        <f t="shared" si="19"/>
        <v/>
      </c>
    </row>
    <row r="1261" spans="2:6" ht="14.25" x14ac:dyDescent="0.2">
      <c r="B1261" s="70" t="str">
        <f>IF('Mortgage Calculation'!A1301="","",MONTH('Mortgage Calculation'!C1301))</f>
        <v/>
      </c>
      <c r="C1261" s="71" t="str">
        <f>IF(B1261="","",YEAR('Mortgage Calculation'!C1301))</f>
        <v/>
      </c>
      <c r="D1261" s="72" t="str">
        <f>IF(B1261="","",SUMIFS('Monthly Rental Income'!$G:$G,'Monthly Rental Income'!$K:$K,'Total Cash Flow'!$C1261,'Monthly Rental Income'!$J:$J,'Total Cash Flow'!$B1261))</f>
        <v/>
      </c>
      <c r="E1261" s="73" t="str">
        <f>IF(B1261="","",SUMIFS('Mortgage Calculation'!$F:$F,'Mortgage Calculation'!$J:$J,'Total Cash Flow'!$B1261,'Mortgage Calculation'!$K:$K,'Total Cash Flow'!C1261))</f>
        <v/>
      </c>
      <c r="F1261" s="66" t="str">
        <f t="shared" si="19"/>
        <v/>
      </c>
    </row>
    <row r="1262" spans="2:6" ht="14.25" x14ac:dyDescent="0.2">
      <c r="B1262" s="70" t="str">
        <f>IF('Mortgage Calculation'!A1302="","",MONTH('Mortgage Calculation'!C1302))</f>
        <v/>
      </c>
      <c r="C1262" s="71" t="str">
        <f>IF(B1262="","",YEAR('Mortgage Calculation'!C1302))</f>
        <v/>
      </c>
      <c r="D1262" s="72" t="str">
        <f>IF(B1262="","",SUMIFS('Monthly Rental Income'!$G:$G,'Monthly Rental Income'!$K:$K,'Total Cash Flow'!$C1262,'Monthly Rental Income'!$J:$J,'Total Cash Flow'!$B1262))</f>
        <v/>
      </c>
      <c r="E1262" s="73" t="str">
        <f>IF(B1262="","",SUMIFS('Mortgage Calculation'!$F:$F,'Mortgage Calculation'!$J:$J,'Total Cash Flow'!$B1262,'Mortgage Calculation'!$K:$K,'Total Cash Flow'!C1262))</f>
        <v/>
      </c>
      <c r="F1262" s="66" t="str">
        <f t="shared" si="19"/>
        <v/>
      </c>
    </row>
    <row r="1263" spans="2:6" ht="14.25" x14ac:dyDescent="0.2">
      <c r="B1263" s="70" t="str">
        <f>IF('Mortgage Calculation'!A1303="","",MONTH('Mortgage Calculation'!C1303))</f>
        <v/>
      </c>
      <c r="C1263" s="71" t="str">
        <f>IF(B1263="","",YEAR('Mortgage Calculation'!C1303))</f>
        <v/>
      </c>
      <c r="D1263" s="72" t="str">
        <f>IF(B1263="","",SUMIFS('Monthly Rental Income'!$G:$G,'Monthly Rental Income'!$K:$K,'Total Cash Flow'!$C1263,'Monthly Rental Income'!$J:$J,'Total Cash Flow'!$B1263))</f>
        <v/>
      </c>
      <c r="E1263" s="73" t="str">
        <f>IF(B1263="","",SUMIFS('Mortgage Calculation'!$F:$F,'Mortgage Calculation'!$J:$J,'Total Cash Flow'!$B1263,'Mortgage Calculation'!$K:$K,'Total Cash Flow'!C1263))</f>
        <v/>
      </c>
      <c r="F1263" s="66" t="str">
        <f t="shared" si="19"/>
        <v/>
      </c>
    </row>
    <row r="1264" spans="2:6" ht="14.25" x14ac:dyDescent="0.2">
      <c r="B1264" s="70" t="str">
        <f>IF('Mortgage Calculation'!A1304="","",MONTH('Mortgage Calculation'!C1304))</f>
        <v/>
      </c>
      <c r="C1264" s="71" t="str">
        <f>IF(B1264="","",YEAR('Mortgage Calculation'!C1304))</f>
        <v/>
      </c>
      <c r="D1264" s="72" t="str">
        <f>IF(B1264="","",SUMIFS('Monthly Rental Income'!$G:$G,'Monthly Rental Income'!$K:$K,'Total Cash Flow'!$C1264,'Monthly Rental Income'!$J:$J,'Total Cash Flow'!$B1264))</f>
        <v/>
      </c>
      <c r="E1264" s="73" t="str">
        <f>IF(B1264="","",SUMIFS('Mortgage Calculation'!$F:$F,'Mortgage Calculation'!$J:$J,'Total Cash Flow'!$B1264,'Mortgage Calculation'!$K:$K,'Total Cash Flow'!C1264))</f>
        <v/>
      </c>
      <c r="F1264" s="66" t="str">
        <f t="shared" si="19"/>
        <v/>
      </c>
    </row>
    <row r="1265" spans="2:6" ht="14.25" x14ac:dyDescent="0.2">
      <c r="B1265" s="70" t="str">
        <f>IF('Mortgage Calculation'!A1305="","",MONTH('Mortgage Calculation'!C1305))</f>
        <v/>
      </c>
      <c r="C1265" s="71" t="str">
        <f>IF(B1265="","",YEAR('Mortgage Calculation'!C1305))</f>
        <v/>
      </c>
      <c r="D1265" s="72" t="str">
        <f>IF(B1265="","",SUMIFS('Monthly Rental Income'!$G:$G,'Monthly Rental Income'!$K:$K,'Total Cash Flow'!$C1265,'Monthly Rental Income'!$J:$J,'Total Cash Flow'!$B1265))</f>
        <v/>
      </c>
      <c r="E1265" s="73" t="str">
        <f>IF(B1265="","",SUMIFS('Mortgage Calculation'!$F:$F,'Mortgage Calculation'!$J:$J,'Total Cash Flow'!$B1265,'Mortgage Calculation'!$K:$K,'Total Cash Flow'!C1265))</f>
        <v/>
      </c>
      <c r="F1265" s="66" t="str">
        <f t="shared" si="19"/>
        <v/>
      </c>
    </row>
    <row r="1266" spans="2:6" ht="14.25" x14ac:dyDescent="0.2">
      <c r="B1266" s="70" t="str">
        <f>IF('Mortgage Calculation'!A1306="","",MONTH('Mortgage Calculation'!C1306))</f>
        <v/>
      </c>
      <c r="C1266" s="71" t="str">
        <f>IF(B1266="","",YEAR('Mortgage Calculation'!C1306))</f>
        <v/>
      </c>
      <c r="D1266" s="72" t="str">
        <f>IF(B1266="","",SUMIFS('Monthly Rental Income'!$G:$G,'Monthly Rental Income'!$K:$K,'Total Cash Flow'!$C1266,'Monthly Rental Income'!$J:$J,'Total Cash Flow'!$B1266))</f>
        <v/>
      </c>
      <c r="E1266" s="73" t="str">
        <f>IF(B1266="","",SUMIFS('Mortgage Calculation'!$F:$F,'Mortgage Calculation'!$J:$J,'Total Cash Flow'!$B1266,'Mortgage Calculation'!$K:$K,'Total Cash Flow'!C1266))</f>
        <v/>
      </c>
      <c r="F1266" s="66" t="str">
        <f t="shared" si="19"/>
        <v/>
      </c>
    </row>
    <row r="1267" spans="2:6" ht="14.25" x14ac:dyDescent="0.2">
      <c r="B1267" s="70" t="str">
        <f>IF('Mortgage Calculation'!A1307="","",MONTH('Mortgage Calculation'!C1307))</f>
        <v/>
      </c>
      <c r="C1267" s="71" t="str">
        <f>IF(B1267="","",YEAR('Mortgage Calculation'!C1307))</f>
        <v/>
      </c>
      <c r="D1267" s="72" t="str">
        <f>IF(B1267="","",SUMIFS('Monthly Rental Income'!$G:$G,'Monthly Rental Income'!$K:$K,'Total Cash Flow'!$C1267,'Monthly Rental Income'!$J:$J,'Total Cash Flow'!$B1267))</f>
        <v/>
      </c>
      <c r="E1267" s="73" t="str">
        <f>IF(B1267="","",SUMIFS('Mortgage Calculation'!$F:$F,'Mortgage Calculation'!$J:$J,'Total Cash Flow'!$B1267,'Mortgage Calculation'!$K:$K,'Total Cash Flow'!C1267))</f>
        <v/>
      </c>
      <c r="F1267" s="66" t="str">
        <f t="shared" si="19"/>
        <v/>
      </c>
    </row>
    <row r="1268" spans="2:6" ht="14.25" x14ac:dyDescent="0.2">
      <c r="B1268" s="70" t="str">
        <f>IF('Mortgage Calculation'!A1308="","",MONTH('Mortgage Calculation'!C1308))</f>
        <v/>
      </c>
      <c r="C1268" s="71" t="str">
        <f>IF(B1268="","",YEAR('Mortgage Calculation'!C1308))</f>
        <v/>
      </c>
      <c r="D1268" s="72" t="str">
        <f>IF(B1268="","",SUMIFS('Monthly Rental Income'!$G:$G,'Monthly Rental Income'!$K:$K,'Total Cash Flow'!$C1268,'Monthly Rental Income'!$J:$J,'Total Cash Flow'!$B1268))</f>
        <v/>
      </c>
      <c r="E1268" s="73" t="str">
        <f>IF(B1268="","",SUMIFS('Mortgage Calculation'!$F:$F,'Mortgage Calculation'!$J:$J,'Total Cash Flow'!$B1268,'Mortgage Calculation'!$K:$K,'Total Cash Flow'!C1268))</f>
        <v/>
      </c>
      <c r="F1268" s="66" t="str">
        <f t="shared" si="19"/>
        <v/>
      </c>
    </row>
    <row r="1269" spans="2:6" ht="14.25" x14ac:dyDescent="0.2">
      <c r="B1269" s="70" t="str">
        <f>IF('Mortgage Calculation'!A1309="","",MONTH('Mortgage Calculation'!C1309))</f>
        <v/>
      </c>
      <c r="C1269" s="71" t="str">
        <f>IF(B1269="","",YEAR('Mortgage Calculation'!C1309))</f>
        <v/>
      </c>
      <c r="D1269" s="72" t="str">
        <f>IF(B1269="","",SUMIFS('Monthly Rental Income'!$G:$G,'Monthly Rental Income'!$K:$K,'Total Cash Flow'!$C1269,'Monthly Rental Income'!$J:$J,'Total Cash Flow'!$B1269))</f>
        <v/>
      </c>
      <c r="E1269" s="73" t="str">
        <f>IF(B1269="","",SUMIFS('Mortgage Calculation'!$F:$F,'Mortgage Calculation'!$J:$J,'Total Cash Flow'!$B1269,'Mortgage Calculation'!$K:$K,'Total Cash Flow'!C1269))</f>
        <v/>
      </c>
      <c r="F1269" s="66" t="str">
        <f t="shared" si="19"/>
        <v/>
      </c>
    </row>
    <row r="1270" spans="2:6" ht="14.25" x14ac:dyDescent="0.2">
      <c r="B1270" s="70" t="str">
        <f>IF('Mortgage Calculation'!A1310="","",MONTH('Mortgage Calculation'!C1310))</f>
        <v/>
      </c>
      <c r="C1270" s="71" t="str">
        <f>IF(B1270="","",YEAR('Mortgage Calculation'!C1310))</f>
        <v/>
      </c>
      <c r="D1270" s="72" t="str">
        <f>IF(B1270="","",SUMIFS('Monthly Rental Income'!$G:$G,'Monthly Rental Income'!$K:$K,'Total Cash Flow'!$C1270,'Monthly Rental Income'!$J:$J,'Total Cash Flow'!$B1270))</f>
        <v/>
      </c>
      <c r="E1270" s="73" t="str">
        <f>IF(B1270="","",SUMIFS('Mortgage Calculation'!$F:$F,'Mortgage Calculation'!$J:$J,'Total Cash Flow'!$B1270,'Mortgage Calculation'!$K:$K,'Total Cash Flow'!C1270))</f>
        <v/>
      </c>
      <c r="F1270" s="66" t="str">
        <f t="shared" si="19"/>
        <v/>
      </c>
    </row>
    <row r="1271" spans="2:6" ht="14.25" x14ac:dyDescent="0.2">
      <c r="B1271" s="70" t="str">
        <f>IF('Mortgage Calculation'!A1311="","",MONTH('Mortgage Calculation'!C1311))</f>
        <v/>
      </c>
      <c r="C1271" s="71" t="str">
        <f>IF(B1271="","",YEAR('Mortgage Calculation'!C1311))</f>
        <v/>
      </c>
      <c r="D1271" s="72" t="str">
        <f>IF(B1271="","",SUMIFS('Monthly Rental Income'!$G:$G,'Monthly Rental Income'!$K:$K,'Total Cash Flow'!$C1271,'Monthly Rental Income'!$J:$J,'Total Cash Flow'!$B1271))</f>
        <v/>
      </c>
      <c r="E1271" s="73" t="str">
        <f>IF(B1271="","",SUMIFS('Mortgage Calculation'!$F:$F,'Mortgage Calculation'!$J:$J,'Total Cash Flow'!$B1271,'Mortgage Calculation'!$K:$K,'Total Cash Flow'!C1271))</f>
        <v/>
      </c>
      <c r="F1271" s="66" t="str">
        <f t="shared" si="19"/>
        <v/>
      </c>
    </row>
    <row r="1272" spans="2:6" ht="14.25" x14ac:dyDescent="0.2">
      <c r="B1272" s="70" t="str">
        <f>IF('Mortgage Calculation'!A1312="","",MONTH('Mortgage Calculation'!C1312))</f>
        <v/>
      </c>
      <c r="C1272" s="71" t="str">
        <f>IF(B1272="","",YEAR('Mortgage Calculation'!C1312))</f>
        <v/>
      </c>
      <c r="D1272" s="72" t="str">
        <f>IF(B1272="","",SUMIFS('Monthly Rental Income'!$G:$G,'Monthly Rental Income'!$K:$K,'Total Cash Flow'!$C1272,'Monthly Rental Income'!$J:$J,'Total Cash Flow'!$B1272))</f>
        <v/>
      </c>
      <c r="E1272" s="73" t="str">
        <f>IF(B1272="","",SUMIFS('Mortgage Calculation'!$F:$F,'Mortgage Calculation'!$J:$J,'Total Cash Flow'!$B1272,'Mortgage Calculation'!$K:$K,'Total Cash Flow'!C1272))</f>
        <v/>
      </c>
      <c r="F1272" s="66" t="str">
        <f t="shared" si="19"/>
        <v/>
      </c>
    </row>
    <row r="1273" spans="2:6" ht="14.25" x14ac:dyDescent="0.2">
      <c r="B1273" s="70" t="str">
        <f>IF('Mortgage Calculation'!A1313="","",MONTH('Mortgage Calculation'!C1313))</f>
        <v/>
      </c>
      <c r="C1273" s="71" t="str">
        <f>IF(B1273="","",YEAR('Mortgage Calculation'!C1313))</f>
        <v/>
      </c>
      <c r="D1273" s="72" t="str">
        <f>IF(B1273="","",SUMIFS('Monthly Rental Income'!$G:$G,'Monthly Rental Income'!$K:$K,'Total Cash Flow'!$C1273,'Monthly Rental Income'!$J:$J,'Total Cash Flow'!$B1273))</f>
        <v/>
      </c>
      <c r="E1273" s="73" t="str">
        <f>IF(B1273="","",SUMIFS('Mortgage Calculation'!$F:$F,'Mortgage Calculation'!$J:$J,'Total Cash Flow'!$B1273,'Mortgage Calculation'!$K:$K,'Total Cash Flow'!C1273))</f>
        <v/>
      </c>
      <c r="F1273" s="66" t="str">
        <f t="shared" si="19"/>
        <v/>
      </c>
    </row>
    <row r="1274" spans="2:6" ht="14.25" x14ac:dyDescent="0.2">
      <c r="B1274" s="70" t="str">
        <f>IF('Mortgage Calculation'!A1314="","",MONTH('Mortgage Calculation'!C1314))</f>
        <v/>
      </c>
      <c r="C1274" s="71" t="str">
        <f>IF(B1274="","",YEAR('Mortgage Calculation'!C1314))</f>
        <v/>
      </c>
      <c r="D1274" s="72" t="str">
        <f>IF(B1274="","",SUMIFS('Monthly Rental Income'!$G:$G,'Monthly Rental Income'!$K:$K,'Total Cash Flow'!$C1274,'Monthly Rental Income'!$J:$J,'Total Cash Flow'!$B1274))</f>
        <v/>
      </c>
      <c r="E1274" s="73" t="str">
        <f>IF(B1274="","",SUMIFS('Mortgage Calculation'!$F:$F,'Mortgage Calculation'!$J:$J,'Total Cash Flow'!$B1274,'Mortgage Calculation'!$K:$K,'Total Cash Flow'!C1274))</f>
        <v/>
      </c>
      <c r="F1274" s="66" t="str">
        <f t="shared" si="19"/>
        <v/>
      </c>
    </row>
    <row r="1275" spans="2:6" ht="14.25" x14ac:dyDescent="0.2">
      <c r="B1275" s="70" t="str">
        <f>IF('Mortgage Calculation'!A1315="","",MONTH('Mortgage Calculation'!C1315))</f>
        <v/>
      </c>
      <c r="C1275" s="71" t="str">
        <f>IF(B1275="","",YEAR('Mortgage Calculation'!C1315))</f>
        <v/>
      </c>
      <c r="D1275" s="72" t="str">
        <f>IF(B1275="","",SUMIFS('Monthly Rental Income'!$G:$G,'Monthly Rental Income'!$K:$K,'Total Cash Flow'!$C1275,'Monthly Rental Income'!$J:$J,'Total Cash Flow'!$B1275))</f>
        <v/>
      </c>
      <c r="E1275" s="73" t="str">
        <f>IF(B1275="","",SUMIFS('Mortgage Calculation'!$F:$F,'Mortgage Calculation'!$J:$J,'Total Cash Flow'!$B1275,'Mortgage Calculation'!$K:$K,'Total Cash Flow'!C1275))</f>
        <v/>
      </c>
      <c r="F1275" s="66" t="str">
        <f t="shared" si="19"/>
        <v/>
      </c>
    </row>
    <row r="1276" spans="2:6" ht="14.25" x14ac:dyDescent="0.2">
      <c r="B1276" s="70" t="str">
        <f>IF('Mortgage Calculation'!A1316="","",MONTH('Mortgage Calculation'!C1316))</f>
        <v/>
      </c>
      <c r="C1276" s="71" t="str">
        <f>IF(B1276="","",YEAR('Mortgage Calculation'!C1316))</f>
        <v/>
      </c>
      <c r="D1276" s="72" t="str">
        <f>IF(B1276="","",SUMIFS('Monthly Rental Income'!$G:$G,'Monthly Rental Income'!$K:$K,'Total Cash Flow'!$C1276,'Monthly Rental Income'!$J:$J,'Total Cash Flow'!$B1276))</f>
        <v/>
      </c>
      <c r="E1276" s="73" t="str">
        <f>IF(B1276="","",SUMIFS('Mortgage Calculation'!$F:$F,'Mortgage Calculation'!$J:$J,'Total Cash Flow'!$B1276,'Mortgage Calculation'!$K:$K,'Total Cash Flow'!C1276))</f>
        <v/>
      </c>
      <c r="F1276" s="66" t="str">
        <f t="shared" si="19"/>
        <v/>
      </c>
    </row>
    <row r="1277" spans="2:6" ht="14.25" x14ac:dyDescent="0.2">
      <c r="B1277" s="70" t="str">
        <f>IF('Mortgage Calculation'!A1317="","",MONTH('Mortgage Calculation'!C1317))</f>
        <v/>
      </c>
      <c r="C1277" s="71" t="str">
        <f>IF(B1277="","",YEAR('Mortgage Calculation'!C1317))</f>
        <v/>
      </c>
      <c r="D1277" s="72" t="str">
        <f>IF(B1277="","",SUMIFS('Monthly Rental Income'!$G:$G,'Monthly Rental Income'!$K:$K,'Total Cash Flow'!$C1277,'Monthly Rental Income'!$J:$J,'Total Cash Flow'!$B1277))</f>
        <v/>
      </c>
      <c r="E1277" s="73" t="str">
        <f>IF(B1277="","",SUMIFS('Mortgage Calculation'!$F:$F,'Mortgage Calculation'!$J:$J,'Total Cash Flow'!$B1277,'Mortgage Calculation'!$K:$K,'Total Cash Flow'!C1277))</f>
        <v/>
      </c>
      <c r="F1277" s="66" t="str">
        <f t="shared" si="19"/>
        <v/>
      </c>
    </row>
    <row r="1278" spans="2:6" ht="14.25" x14ac:dyDescent="0.2">
      <c r="B1278" s="70" t="str">
        <f>IF('Mortgage Calculation'!A1318="","",MONTH('Mortgage Calculation'!C1318))</f>
        <v/>
      </c>
      <c r="C1278" s="71" t="str">
        <f>IF(B1278="","",YEAR('Mortgage Calculation'!C1318))</f>
        <v/>
      </c>
      <c r="D1278" s="72" t="str">
        <f>IF(B1278="","",SUMIFS('Monthly Rental Income'!$G:$G,'Monthly Rental Income'!$K:$K,'Total Cash Flow'!$C1278,'Monthly Rental Income'!$J:$J,'Total Cash Flow'!$B1278))</f>
        <v/>
      </c>
      <c r="E1278" s="73" t="str">
        <f>IF(B1278="","",SUMIFS('Mortgage Calculation'!$F:$F,'Mortgage Calculation'!$J:$J,'Total Cash Flow'!$B1278,'Mortgage Calculation'!$K:$K,'Total Cash Flow'!C1278))</f>
        <v/>
      </c>
      <c r="F1278" s="66" t="str">
        <f t="shared" si="19"/>
        <v/>
      </c>
    </row>
    <row r="1279" spans="2:6" ht="14.25" x14ac:dyDescent="0.2">
      <c r="B1279" s="70" t="str">
        <f>IF('Mortgage Calculation'!A1319="","",MONTH('Mortgage Calculation'!C1319))</f>
        <v/>
      </c>
      <c r="C1279" s="71" t="str">
        <f>IF(B1279="","",YEAR('Mortgage Calculation'!C1319))</f>
        <v/>
      </c>
      <c r="D1279" s="72" t="str">
        <f>IF(B1279="","",SUMIFS('Monthly Rental Income'!$G:$G,'Monthly Rental Income'!$K:$K,'Total Cash Flow'!$C1279,'Monthly Rental Income'!$J:$J,'Total Cash Flow'!$B1279))</f>
        <v/>
      </c>
      <c r="E1279" s="73" t="str">
        <f>IF(B1279="","",SUMIFS('Mortgage Calculation'!$F:$F,'Mortgage Calculation'!$J:$J,'Total Cash Flow'!$B1279,'Mortgage Calculation'!$K:$K,'Total Cash Flow'!C1279))</f>
        <v/>
      </c>
      <c r="F1279" s="66" t="str">
        <f t="shared" si="19"/>
        <v/>
      </c>
    </row>
    <row r="1280" spans="2:6" ht="14.25" x14ac:dyDescent="0.2">
      <c r="B1280" s="70" t="str">
        <f>IF('Mortgage Calculation'!A1320="","",MONTH('Mortgage Calculation'!C1320))</f>
        <v/>
      </c>
      <c r="C1280" s="71" t="str">
        <f>IF(B1280="","",YEAR('Mortgage Calculation'!C1320))</f>
        <v/>
      </c>
      <c r="D1280" s="72" t="str">
        <f>IF(B1280="","",SUMIFS('Monthly Rental Income'!$G:$G,'Monthly Rental Income'!$K:$K,'Total Cash Flow'!$C1280,'Monthly Rental Income'!$J:$J,'Total Cash Flow'!$B1280))</f>
        <v/>
      </c>
      <c r="E1280" s="73" t="str">
        <f>IF(B1280="","",SUMIFS('Mortgage Calculation'!$F:$F,'Mortgage Calculation'!$J:$J,'Total Cash Flow'!$B1280,'Mortgage Calculation'!$K:$K,'Total Cash Flow'!C1280))</f>
        <v/>
      </c>
      <c r="F1280" s="66" t="str">
        <f t="shared" si="19"/>
        <v/>
      </c>
    </row>
    <row r="1281" spans="2:6" ht="14.25" x14ac:dyDescent="0.2">
      <c r="B1281" s="70" t="str">
        <f>IF('Mortgage Calculation'!A1321="","",MONTH('Mortgage Calculation'!C1321))</f>
        <v/>
      </c>
      <c r="C1281" s="71" t="str">
        <f>IF(B1281="","",YEAR('Mortgage Calculation'!C1321))</f>
        <v/>
      </c>
      <c r="D1281" s="72" t="str">
        <f>IF(B1281="","",SUMIFS('Monthly Rental Income'!$G:$G,'Monthly Rental Income'!$K:$K,'Total Cash Flow'!$C1281,'Monthly Rental Income'!$J:$J,'Total Cash Flow'!$B1281))</f>
        <v/>
      </c>
      <c r="E1281" s="73" t="str">
        <f>IF(B1281="","",SUMIFS('Mortgage Calculation'!$F:$F,'Mortgage Calculation'!$J:$J,'Total Cash Flow'!$B1281,'Mortgage Calculation'!$K:$K,'Total Cash Flow'!C1281))</f>
        <v/>
      </c>
      <c r="F1281" s="66" t="str">
        <f t="shared" si="19"/>
        <v/>
      </c>
    </row>
    <row r="1282" spans="2:6" ht="14.25" x14ac:dyDescent="0.2">
      <c r="B1282" s="70" t="str">
        <f>IF('Mortgage Calculation'!A1322="","",MONTH('Mortgage Calculation'!C1322))</f>
        <v/>
      </c>
      <c r="C1282" s="71" t="str">
        <f>IF(B1282="","",YEAR('Mortgage Calculation'!C1322))</f>
        <v/>
      </c>
      <c r="D1282" s="72" t="str">
        <f>IF(B1282="","",SUMIFS('Monthly Rental Income'!$G:$G,'Monthly Rental Income'!$K:$K,'Total Cash Flow'!$C1282,'Monthly Rental Income'!$J:$J,'Total Cash Flow'!$B1282))</f>
        <v/>
      </c>
      <c r="E1282" s="73" t="str">
        <f>IF(B1282="","",SUMIFS('Mortgage Calculation'!$F:$F,'Mortgage Calculation'!$J:$J,'Total Cash Flow'!$B1282,'Mortgage Calculation'!$K:$K,'Total Cash Flow'!C1282))</f>
        <v/>
      </c>
      <c r="F1282" s="66" t="str">
        <f t="shared" si="19"/>
        <v/>
      </c>
    </row>
    <row r="1283" spans="2:6" ht="14.25" x14ac:dyDescent="0.2">
      <c r="B1283" s="70" t="str">
        <f>IF('Mortgage Calculation'!A1323="","",MONTH('Mortgage Calculation'!C1323))</f>
        <v/>
      </c>
      <c r="C1283" s="71" t="str">
        <f>IF(B1283="","",YEAR('Mortgage Calculation'!C1323))</f>
        <v/>
      </c>
      <c r="D1283" s="72" t="str">
        <f>IF(B1283="","",SUMIFS('Monthly Rental Income'!$G:$G,'Monthly Rental Income'!$K:$K,'Total Cash Flow'!$C1283,'Monthly Rental Income'!$J:$J,'Total Cash Flow'!$B1283))</f>
        <v/>
      </c>
      <c r="E1283" s="73" t="str">
        <f>IF(B1283="","",SUMIFS('Mortgage Calculation'!$F:$F,'Mortgage Calculation'!$J:$J,'Total Cash Flow'!$B1283,'Mortgage Calculation'!$K:$K,'Total Cash Flow'!C1283))</f>
        <v/>
      </c>
      <c r="F1283" s="66" t="str">
        <f t="shared" si="19"/>
        <v/>
      </c>
    </row>
    <row r="1284" spans="2:6" ht="14.25" x14ac:dyDescent="0.2">
      <c r="B1284" s="70" t="str">
        <f>IF('Mortgage Calculation'!A1324="","",MONTH('Mortgage Calculation'!C1324))</f>
        <v/>
      </c>
      <c r="C1284" s="71" t="str">
        <f>IF(B1284="","",YEAR('Mortgage Calculation'!C1324))</f>
        <v/>
      </c>
      <c r="D1284" s="72" t="str">
        <f>IF(B1284="","",SUMIFS('Monthly Rental Income'!$G:$G,'Monthly Rental Income'!$K:$K,'Total Cash Flow'!$C1284,'Monthly Rental Income'!$J:$J,'Total Cash Flow'!$B1284))</f>
        <v/>
      </c>
      <c r="E1284" s="73" t="str">
        <f>IF(B1284="","",SUMIFS('Mortgage Calculation'!$F:$F,'Mortgage Calculation'!$J:$J,'Total Cash Flow'!$B1284,'Mortgage Calculation'!$K:$K,'Total Cash Flow'!C1284))</f>
        <v/>
      </c>
      <c r="F1284" s="66" t="str">
        <f t="shared" si="19"/>
        <v/>
      </c>
    </row>
    <row r="1285" spans="2:6" ht="14.25" x14ac:dyDescent="0.2">
      <c r="B1285" s="70" t="str">
        <f>IF('Mortgage Calculation'!A1325="","",MONTH('Mortgage Calculation'!C1325))</f>
        <v/>
      </c>
      <c r="C1285" s="71" t="str">
        <f>IF(B1285="","",YEAR('Mortgage Calculation'!C1325))</f>
        <v/>
      </c>
      <c r="D1285" s="72" t="str">
        <f>IF(B1285="","",SUMIFS('Monthly Rental Income'!$G:$G,'Monthly Rental Income'!$K:$K,'Total Cash Flow'!$C1285,'Monthly Rental Income'!$J:$J,'Total Cash Flow'!$B1285))</f>
        <v/>
      </c>
      <c r="E1285" s="73" t="str">
        <f>IF(B1285="","",SUMIFS('Mortgage Calculation'!$F:$F,'Mortgage Calculation'!$J:$J,'Total Cash Flow'!$B1285,'Mortgage Calculation'!$K:$K,'Total Cash Flow'!C1285))</f>
        <v/>
      </c>
      <c r="F1285" s="66" t="str">
        <f t="shared" ref="F1285:F1348" si="20">IF(B1285="","",SUM(D1285:E1285))</f>
        <v/>
      </c>
    </row>
    <row r="1286" spans="2:6" ht="14.25" x14ac:dyDescent="0.2">
      <c r="B1286" s="70" t="str">
        <f>IF('Mortgage Calculation'!A1326="","",MONTH('Mortgage Calculation'!C1326))</f>
        <v/>
      </c>
      <c r="C1286" s="71" t="str">
        <f>IF(B1286="","",YEAR('Mortgage Calculation'!C1326))</f>
        <v/>
      </c>
      <c r="D1286" s="72" t="str">
        <f>IF(B1286="","",SUMIFS('Monthly Rental Income'!$G:$G,'Monthly Rental Income'!$K:$K,'Total Cash Flow'!$C1286,'Monthly Rental Income'!$J:$J,'Total Cash Flow'!$B1286))</f>
        <v/>
      </c>
      <c r="E1286" s="73" t="str">
        <f>IF(B1286="","",SUMIFS('Mortgage Calculation'!$F:$F,'Mortgage Calculation'!$J:$J,'Total Cash Flow'!$B1286,'Mortgage Calculation'!$K:$K,'Total Cash Flow'!C1286))</f>
        <v/>
      </c>
      <c r="F1286" s="66" t="str">
        <f t="shared" si="20"/>
        <v/>
      </c>
    </row>
    <row r="1287" spans="2:6" ht="14.25" x14ac:dyDescent="0.2">
      <c r="B1287" s="70" t="str">
        <f>IF('Mortgage Calculation'!A1327="","",MONTH('Mortgage Calculation'!C1327))</f>
        <v/>
      </c>
      <c r="C1287" s="71" t="str">
        <f>IF(B1287="","",YEAR('Mortgage Calculation'!C1327))</f>
        <v/>
      </c>
      <c r="D1287" s="72" t="str">
        <f>IF(B1287="","",SUMIFS('Monthly Rental Income'!$G:$G,'Monthly Rental Income'!$K:$K,'Total Cash Flow'!$C1287,'Monthly Rental Income'!$J:$J,'Total Cash Flow'!$B1287))</f>
        <v/>
      </c>
      <c r="E1287" s="73" t="str">
        <f>IF(B1287="","",SUMIFS('Mortgage Calculation'!$F:$F,'Mortgage Calculation'!$J:$J,'Total Cash Flow'!$B1287,'Mortgage Calculation'!$K:$K,'Total Cash Flow'!C1287))</f>
        <v/>
      </c>
      <c r="F1287" s="66" t="str">
        <f t="shared" si="20"/>
        <v/>
      </c>
    </row>
    <row r="1288" spans="2:6" ht="14.25" x14ac:dyDescent="0.2">
      <c r="B1288" s="70" t="str">
        <f>IF('Mortgage Calculation'!A1328="","",MONTH('Mortgage Calculation'!C1328))</f>
        <v/>
      </c>
      <c r="C1288" s="71" t="str">
        <f>IF(B1288="","",YEAR('Mortgage Calculation'!C1328))</f>
        <v/>
      </c>
      <c r="D1288" s="72" t="str">
        <f>IF(B1288="","",SUMIFS('Monthly Rental Income'!$G:$G,'Monthly Rental Income'!$K:$K,'Total Cash Flow'!$C1288,'Monthly Rental Income'!$J:$J,'Total Cash Flow'!$B1288))</f>
        <v/>
      </c>
      <c r="E1288" s="73" t="str">
        <f>IF(B1288="","",SUMIFS('Mortgage Calculation'!$F:$F,'Mortgage Calculation'!$J:$J,'Total Cash Flow'!$B1288,'Mortgage Calculation'!$K:$K,'Total Cash Flow'!C1288))</f>
        <v/>
      </c>
      <c r="F1288" s="66" t="str">
        <f t="shared" si="20"/>
        <v/>
      </c>
    </row>
    <row r="1289" spans="2:6" ht="14.25" x14ac:dyDescent="0.2">
      <c r="B1289" s="70" t="str">
        <f>IF('Mortgage Calculation'!A1329="","",MONTH('Mortgage Calculation'!C1329))</f>
        <v/>
      </c>
      <c r="C1289" s="71" t="str">
        <f>IF(B1289="","",YEAR('Mortgage Calculation'!C1329))</f>
        <v/>
      </c>
      <c r="D1289" s="72" t="str">
        <f>IF(B1289="","",SUMIFS('Monthly Rental Income'!$G:$G,'Monthly Rental Income'!$K:$K,'Total Cash Flow'!$C1289,'Monthly Rental Income'!$J:$J,'Total Cash Flow'!$B1289))</f>
        <v/>
      </c>
      <c r="E1289" s="73" t="str">
        <f>IF(B1289="","",SUMIFS('Mortgage Calculation'!$F:$F,'Mortgage Calculation'!$J:$J,'Total Cash Flow'!$B1289,'Mortgage Calculation'!$K:$K,'Total Cash Flow'!C1289))</f>
        <v/>
      </c>
      <c r="F1289" s="66" t="str">
        <f t="shared" si="20"/>
        <v/>
      </c>
    </row>
    <row r="1290" spans="2:6" ht="14.25" x14ac:dyDescent="0.2">
      <c r="B1290" s="70" t="str">
        <f>IF('Mortgage Calculation'!A1330="","",MONTH('Mortgage Calculation'!C1330))</f>
        <v/>
      </c>
      <c r="C1290" s="71" t="str">
        <f>IF(B1290="","",YEAR('Mortgage Calculation'!C1330))</f>
        <v/>
      </c>
      <c r="D1290" s="72" t="str">
        <f>IF(B1290="","",SUMIFS('Monthly Rental Income'!$G:$G,'Monthly Rental Income'!$K:$K,'Total Cash Flow'!$C1290,'Monthly Rental Income'!$J:$J,'Total Cash Flow'!$B1290))</f>
        <v/>
      </c>
      <c r="E1290" s="73" t="str">
        <f>IF(B1290="","",SUMIFS('Mortgage Calculation'!$F:$F,'Mortgage Calculation'!$J:$J,'Total Cash Flow'!$B1290,'Mortgage Calculation'!$K:$K,'Total Cash Flow'!C1290))</f>
        <v/>
      </c>
      <c r="F1290" s="66" t="str">
        <f t="shared" si="20"/>
        <v/>
      </c>
    </row>
    <row r="1291" spans="2:6" ht="14.25" x14ac:dyDescent="0.2">
      <c r="B1291" s="70" t="str">
        <f>IF('Mortgage Calculation'!A1331="","",MONTH('Mortgage Calculation'!C1331))</f>
        <v/>
      </c>
      <c r="C1291" s="71" t="str">
        <f>IF(B1291="","",YEAR('Mortgage Calculation'!C1331))</f>
        <v/>
      </c>
      <c r="D1291" s="72" t="str">
        <f>IF(B1291="","",SUMIFS('Monthly Rental Income'!$G:$G,'Monthly Rental Income'!$K:$K,'Total Cash Flow'!$C1291,'Monthly Rental Income'!$J:$J,'Total Cash Flow'!$B1291))</f>
        <v/>
      </c>
      <c r="E1291" s="73" t="str">
        <f>IF(B1291="","",SUMIFS('Mortgage Calculation'!$F:$F,'Mortgage Calculation'!$J:$J,'Total Cash Flow'!$B1291,'Mortgage Calculation'!$K:$K,'Total Cash Flow'!C1291))</f>
        <v/>
      </c>
      <c r="F1291" s="66" t="str">
        <f t="shared" si="20"/>
        <v/>
      </c>
    </row>
    <row r="1292" spans="2:6" ht="14.25" x14ac:dyDescent="0.2">
      <c r="B1292" s="70" t="str">
        <f>IF('Mortgage Calculation'!A1332="","",MONTH('Mortgage Calculation'!C1332))</f>
        <v/>
      </c>
      <c r="C1292" s="71" t="str">
        <f>IF(B1292="","",YEAR('Mortgage Calculation'!C1332))</f>
        <v/>
      </c>
      <c r="D1292" s="72" t="str">
        <f>IF(B1292="","",SUMIFS('Monthly Rental Income'!$G:$G,'Monthly Rental Income'!$K:$K,'Total Cash Flow'!$C1292,'Monthly Rental Income'!$J:$J,'Total Cash Flow'!$B1292))</f>
        <v/>
      </c>
      <c r="E1292" s="73" t="str">
        <f>IF(B1292="","",SUMIFS('Mortgage Calculation'!$F:$F,'Mortgage Calculation'!$J:$J,'Total Cash Flow'!$B1292,'Mortgage Calculation'!$K:$K,'Total Cash Flow'!C1292))</f>
        <v/>
      </c>
      <c r="F1292" s="66" t="str">
        <f t="shared" si="20"/>
        <v/>
      </c>
    </row>
    <row r="1293" spans="2:6" ht="14.25" x14ac:dyDescent="0.2">
      <c r="B1293" s="70" t="str">
        <f>IF('Mortgage Calculation'!A1333="","",MONTH('Mortgage Calculation'!C1333))</f>
        <v/>
      </c>
      <c r="C1293" s="71" t="str">
        <f>IF(B1293="","",YEAR('Mortgage Calculation'!C1333))</f>
        <v/>
      </c>
      <c r="D1293" s="72" t="str">
        <f>IF(B1293="","",SUMIFS('Monthly Rental Income'!$G:$G,'Monthly Rental Income'!$K:$K,'Total Cash Flow'!$C1293,'Monthly Rental Income'!$J:$J,'Total Cash Flow'!$B1293))</f>
        <v/>
      </c>
      <c r="E1293" s="73" t="str">
        <f>IF(B1293="","",SUMIFS('Mortgage Calculation'!$F:$F,'Mortgage Calculation'!$J:$J,'Total Cash Flow'!$B1293,'Mortgage Calculation'!$K:$K,'Total Cash Flow'!C1293))</f>
        <v/>
      </c>
      <c r="F1293" s="66" t="str">
        <f t="shared" si="20"/>
        <v/>
      </c>
    </row>
    <row r="1294" spans="2:6" ht="14.25" x14ac:dyDescent="0.2">
      <c r="B1294" s="70" t="str">
        <f>IF('Mortgage Calculation'!A1334="","",MONTH('Mortgage Calculation'!C1334))</f>
        <v/>
      </c>
      <c r="C1294" s="71" t="str">
        <f>IF(B1294="","",YEAR('Mortgage Calculation'!C1334))</f>
        <v/>
      </c>
      <c r="D1294" s="72" t="str">
        <f>IF(B1294="","",SUMIFS('Monthly Rental Income'!$G:$G,'Monthly Rental Income'!$K:$K,'Total Cash Flow'!$C1294,'Monthly Rental Income'!$J:$J,'Total Cash Flow'!$B1294))</f>
        <v/>
      </c>
      <c r="E1294" s="73" t="str">
        <f>IF(B1294="","",SUMIFS('Mortgage Calculation'!$F:$F,'Mortgage Calculation'!$J:$J,'Total Cash Flow'!$B1294,'Mortgage Calculation'!$K:$K,'Total Cash Flow'!C1294))</f>
        <v/>
      </c>
      <c r="F1294" s="66" t="str">
        <f t="shared" si="20"/>
        <v/>
      </c>
    </row>
    <row r="1295" spans="2:6" ht="14.25" x14ac:dyDescent="0.2">
      <c r="B1295" s="70" t="str">
        <f>IF('Mortgage Calculation'!A1335="","",MONTH('Mortgage Calculation'!C1335))</f>
        <v/>
      </c>
      <c r="C1295" s="71" t="str">
        <f>IF(B1295="","",YEAR('Mortgage Calculation'!C1335))</f>
        <v/>
      </c>
      <c r="D1295" s="72" t="str">
        <f>IF(B1295="","",SUMIFS('Monthly Rental Income'!$G:$G,'Monthly Rental Income'!$K:$K,'Total Cash Flow'!$C1295,'Monthly Rental Income'!$J:$J,'Total Cash Flow'!$B1295))</f>
        <v/>
      </c>
      <c r="E1295" s="73" t="str">
        <f>IF(B1295="","",SUMIFS('Mortgage Calculation'!$F:$F,'Mortgage Calculation'!$J:$J,'Total Cash Flow'!$B1295,'Mortgage Calculation'!$K:$K,'Total Cash Flow'!C1295))</f>
        <v/>
      </c>
      <c r="F1295" s="66" t="str">
        <f t="shared" si="20"/>
        <v/>
      </c>
    </row>
    <row r="1296" spans="2:6" ht="14.25" x14ac:dyDescent="0.2">
      <c r="B1296" s="70" t="str">
        <f>IF('Mortgage Calculation'!A1336="","",MONTH('Mortgage Calculation'!C1336))</f>
        <v/>
      </c>
      <c r="C1296" s="71" t="str">
        <f>IF(B1296="","",YEAR('Mortgage Calculation'!C1336))</f>
        <v/>
      </c>
      <c r="D1296" s="72" t="str">
        <f>IF(B1296="","",SUMIFS('Monthly Rental Income'!$G:$G,'Monthly Rental Income'!$K:$K,'Total Cash Flow'!$C1296,'Monthly Rental Income'!$J:$J,'Total Cash Flow'!$B1296))</f>
        <v/>
      </c>
      <c r="E1296" s="73" t="str">
        <f>IF(B1296="","",SUMIFS('Mortgage Calculation'!$F:$F,'Mortgage Calculation'!$J:$J,'Total Cash Flow'!$B1296,'Mortgage Calculation'!$K:$K,'Total Cash Flow'!C1296))</f>
        <v/>
      </c>
      <c r="F1296" s="66" t="str">
        <f t="shared" si="20"/>
        <v/>
      </c>
    </row>
    <row r="1297" spans="2:6" ht="14.25" x14ac:dyDescent="0.2">
      <c r="B1297" s="70" t="str">
        <f>IF('Mortgage Calculation'!A1337="","",MONTH('Mortgage Calculation'!C1337))</f>
        <v/>
      </c>
      <c r="C1297" s="71" t="str">
        <f>IF(B1297="","",YEAR('Mortgage Calculation'!C1337))</f>
        <v/>
      </c>
      <c r="D1297" s="72" t="str">
        <f>IF(B1297="","",SUMIFS('Monthly Rental Income'!$G:$G,'Monthly Rental Income'!$K:$K,'Total Cash Flow'!$C1297,'Monthly Rental Income'!$J:$J,'Total Cash Flow'!$B1297))</f>
        <v/>
      </c>
      <c r="E1297" s="73" t="str">
        <f>IF(B1297="","",SUMIFS('Mortgage Calculation'!$F:$F,'Mortgage Calculation'!$J:$J,'Total Cash Flow'!$B1297,'Mortgage Calculation'!$K:$K,'Total Cash Flow'!C1297))</f>
        <v/>
      </c>
      <c r="F1297" s="66" t="str">
        <f t="shared" si="20"/>
        <v/>
      </c>
    </row>
    <row r="1298" spans="2:6" ht="14.25" x14ac:dyDescent="0.2">
      <c r="B1298" s="70" t="str">
        <f>IF('Mortgage Calculation'!A1338="","",MONTH('Mortgage Calculation'!C1338))</f>
        <v/>
      </c>
      <c r="C1298" s="71" t="str">
        <f>IF(B1298="","",YEAR('Mortgage Calculation'!C1338))</f>
        <v/>
      </c>
      <c r="D1298" s="72" t="str">
        <f>IF(B1298="","",SUMIFS('Monthly Rental Income'!$G:$G,'Monthly Rental Income'!$K:$K,'Total Cash Flow'!$C1298,'Monthly Rental Income'!$J:$J,'Total Cash Flow'!$B1298))</f>
        <v/>
      </c>
      <c r="E1298" s="73" t="str">
        <f>IF(B1298="","",SUMIFS('Mortgage Calculation'!$F:$F,'Mortgage Calculation'!$J:$J,'Total Cash Flow'!$B1298,'Mortgage Calculation'!$K:$K,'Total Cash Flow'!C1298))</f>
        <v/>
      </c>
      <c r="F1298" s="66" t="str">
        <f t="shared" si="20"/>
        <v/>
      </c>
    </row>
    <row r="1299" spans="2:6" ht="14.25" x14ac:dyDescent="0.2">
      <c r="B1299" s="70" t="str">
        <f>IF('Mortgage Calculation'!A1339="","",MONTH('Mortgage Calculation'!C1339))</f>
        <v/>
      </c>
      <c r="C1299" s="71" t="str">
        <f>IF(B1299="","",YEAR('Mortgage Calculation'!C1339))</f>
        <v/>
      </c>
      <c r="D1299" s="72" t="str">
        <f>IF(B1299="","",SUMIFS('Monthly Rental Income'!$G:$G,'Monthly Rental Income'!$K:$K,'Total Cash Flow'!$C1299,'Monthly Rental Income'!$J:$J,'Total Cash Flow'!$B1299))</f>
        <v/>
      </c>
      <c r="E1299" s="73" t="str">
        <f>IF(B1299="","",SUMIFS('Mortgage Calculation'!$F:$F,'Mortgage Calculation'!$J:$J,'Total Cash Flow'!$B1299,'Mortgage Calculation'!$K:$K,'Total Cash Flow'!C1299))</f>
        <v/>
      </c>
      <c r="F1299" s="66" t="str">
        <f t="shared" si="20"/>
        <v/>
      </c>
    </row>
    <row r="1300" spans="2:6" ht="14.25" x14ac:dyDescent="0.2">
      <c r="B1300" s="70" t="str">
        <f>IF('Mortgage Calculation'!A1340="","",MONTH('Mortgage Calculation'!C1340))</f>
        <v/>
      </c>
      <c r="C1300" s="71" t="str">
        <f>IF(B1300="","",YEAR('Mortgage Calculation'!C1340))</f>
        <v/>
      </c>
      <c r="D1300" s="72" t="str">
        <f>IF(B1300="","",SUMIFS('Monthly Rental Income'!$G:$G,'Monthly Rental Income'!$K:$K,'Total Cash Flow'!$C1300,'Monthly Rental Income'!$J:$J,'Total Cash Flow'!$B1300))</f>
        <v/>
      </c>
      <c r="E1300" s="73" t="str">
        <f>IF(B1300="","",SUMIFS('Mortgage Calculation'!$F:$F,'Mortgage Calculation'!$J:$J,'Total Cash Flow'!$B1300,'Mortgage Calculation'!$K:$K,'Total Cash Flow'!C1300))</f>
        <v/>
      </c>
      <c r="F1300" s="66" t="str">
        <f t="shared" si="20"/>
        <v/>
      </c>
    </row>
    <row r="1301" spans="2:6" ht="14.25" x14ac:dyDescent="0.2">
      <c r="B1301" s="70" t="str">
        <f>IF('Mortgage Calculation'!A1341="","",MONTH('Mortgage Calculation'!C1341))</f>
        <v/>
      </c>
      <c r="C1301" s="71" t="str">
        <f>IF(B1301="","",YEAR('Mortgage Calculation'!C1341))</f>
        <v/>
      </c>
      <c r="D1301" s="72" t="str">
        <f>IF(B1301="","",SUMIFS('Monthly Rental Income'!$G:$G,'Monthly Rental Income'!$K:$K,'Total Cash Flow'!$C1301,'Monthly Rental Income'!$J:$J,'Total Cash Flow'!$B1301))</f>
        <v/>
      </c>
      <c r="E1301" s="73" t="str">
        <f>IF(B1301="","",SUMIFS('Mortgage Calculation'!$F:$F,'Mortgage Calculation'!$J:$J,'Total Cash Flow'!$B1301,'Mortgage Calculation'!$K:$K,'Total Cash Flow'!C1301))</f>
        <v/>
      </c>
      <c r="F1301" s="66" t="str">
        <f t="shared" si="20"/>
        <v/>
      </c>
    </row>
    <row r="1302" spans="2:6" ht="14.25" x14ac:dyDescent="0.2">
      <c r="B1302" s="70" t="str">
        <f>IF('Mortgage Calculation'!A1342="","",MONTH('Mortgage Calculation'!C1342))</f>
        <v/>
      </c>
      <c r="C1302" s="71" t="str">
        <f>IF(B1302="","",YEAR('Mortgage Calculation'!C1342))</f>
        <v/>
      </c>
      <c r="D1302" s="72" t="str">
        <f>IF(B1302="","",SUMIFS('Monthly Rental Income'!$G:$G,'Monthly Rental Income'!$K:$K,'Total Cash Flow'!$C1302,'Monthly Rental Income'!$J:$J,'Total Cash Flow'!$B1302))</f>
        <v/>
      </c>
      <c r="E1302" s="73" t="str">
        <f>IF(B1302="","",SUMIFS('Mortgage Calculation'!$F:$F,'Mortgage Calculation'!$J:$J,'Total Cash Flow'!$B1302,'Mortgage Calculation'!$K:$K,'Total Cash Flow'!C1302))</f>
        <v/>
      </c>
      <c r="F1302" s="66" t="str">
        <f t="shared" si="20"/>
        <v/>
      </c>
    </row>
    <row r="1303" spans="2:6" ht="14.25" x14ac:dyDescent="0.2">
      <c r="B1303" s="70" t="str">
        <f>IF('Mortgage Calculation'!A1343="","",MONTH('Mortgage Calculation'!C1343))</f>
        <v/>
      </c>
      <c r="C1303" s="71" t="str">
        <f>IF(B1303="","",YEAR('Mortgage Calculation'!C1343))</f>
        <v/>
      </c>
      <c r="D1303" s="72" t="str">
        <f>IF(B1303="","",SUMIFS('Monthly Rental Income'!$G:$G,'Monthly Rental Income'!$K:$K,'Total Cash Flow'!$C1303,'Monthly Rental Income'!$J:$J,'Total Cash Flow'!$B1303))</f>
        <v/>
      </c>
      <c r="E1303" s="73" t="str">
        <f>IF(B1303="","",SUMIFS('Mortgage Calculation'!$F:$F,'Mortgage Calculation'!$J:$J,'Total Cash Flow'!$B1303,'Mortgage Calculation'!$K:$K,'Total Cash Flow'!C1303))</f>
        <v/>
      </c>
      <c r="F1303" s="66" t="str">
        <f t="shared" si="20"/>
        <v/>
      </c>
    </row>
    <row r="1304" spans="2:6" ht="14.25" x14ac:dyDescent="0.2">
      <c r="B1304" s="70" t="str">
        <f>IF('Mortgage Calculation'!A1344="","",MONTH('Mortgage Calculation'!C1344))</f>
        <v/>
      </c>
      <c r="C1304" s="71" t="str">
        <f>IF(B1304="","",YEAR('Mortgage Calculation'!C1344))</f>
        <v/>
      </c>
      <c r="D1304" s="72" t="str">
        <f>IF(B1304="","",SUMIFS('Monthly Rental Income'!$G:$G,'Monthly Rental Income'!$K:$K,'Total Cash Flow'!$C1304,'Monthly Rental Income'!$J:$J,'Total Cash Flow'!$B1304))</f>
        <v/>
      </c>
      <c r="E1304" s="73" t="str">
        <f>IF(B1304="","",SUMIFS('Mortgage Calculation'!$F:$F,'Mortgage Calculation'!$J:$J,'Total Cash Flow'!$B1304,'Mortgage Calculation'!$K:$K,'Total Cash Flow'!C1304))</f>
        <v/>
      </c>
      <c r="F1304" s="66" t="str">
        <f t="shared" si="20"/>
        <v/>
      </c>
    </row>
    <row r="1305" spans="2:6" ht="14.25" x14ac:dyDescent="0.2">
      <c r="B1305" s="70" t="str">
        <f>IF('Mortgage Calculation'!A1345="","",MONTH('Mortgage Calculation'!C1345))</f>
        <v/>
      </c>
      <c r="C1305" s="71" t="str">
        <f>IF(B1305="","",YEAR('Mortgage Calculation'!C1345))</f>
        <v/>
      </c>
      <c r="D1305" s="72" t="str">
        <f>IF(B1305="","",SUMIFS('Monthly Rental Income'!$G:$G,'Monthly Rental Income'!$K:$K,'Total Cash Flow'!$C1305,'Monthly Rental Income'!$J:$J,'Total Cash Flow'!$B1305))</f>
        <v/>
      </c>
      <c r="E1305" s="73" t="str">
        <f>IF(B1305="","",SUMIFS('Mortgage Calculation'!$F:$F,'Mortgage Calculation'!$J:$J,'Total Cash Flow'!$B1305,'Mortgage Calculation'!$K:$K,'Total Cash Flow'!C1305))</f>
        <v/>
      </c>
      <c r="F1305" s="66" t="str">
        <f t="shared" si="20"/>
        <v/>
      </c>
    </row>
    <row r="1306" spans="2:6" ht="14.25" x14ac:dyDescent="0.2">
      <c r="B1306" s="70" t="str">
        <f>IF('Mortgage Calculation'!A1346="","",MONTH('Mortgage Calculation'!C1346))</f>
        <v/>
      </c>
      <c r="C1306" s="71" t="str">
        <f>IF(B1306="","",YEAR('Mortgage Calculation'!C1346))</f>
        <v/>
      </c>
      <c r="D1306" s="72" t="str">
        <f>IF(B1306="","",SUMIFS('Monthly Rental Income'!$G:$G,'Monthly Rental Income'!$K:$K,'Total Cash Flow'!$C1306,'Monthly Rental Income'!$J:$J,'Total Cash Flow'!$B1306))</f>
        <v/>
      </c>
      <c r="E1306" s="73" t="str">
        <f>IF(B1306="","",SUMIFS('Mortgage Calculation'!$F:$F,'Mortgage Calculation'!$J:$J,'Total Cash Flow'!$B1306,'Mortgage Calculation'!$K:$K,'Total Cash Flow'!C1306))</f>
        <v/>
      </c>
      <c r="F1306" s="66" t="str">
        <f t="shared" si="20"/>
        <v/>
      </c>
    </row>
    <row r="1307" spans="2:6" ht="14.25" x14ac:dyDescent="0.2">
      <c r="B1307" s="70" t="str">
        <f>IF('Mortgage Calculation'!A1347="","",MONTH('Mortgage Calculation'!C1347))</f>
        <v/>
      </c>
      <c r="C1307" s="71" t="str">
        <f>IF(B1307="","",YEAR('Mortgage Calculation'!C1347))</f>
        <v/>
      </c>
      <c r="D1307" s="72" t="str">
        <f>IF(B1307="","",SUMIFS('Monthly Rental Income'!$G:$G,'Monthly Rental Income'!$K:$K,'Total Cash Flow'!$C1307,'Monthly Rental Income'!$J:$J,'Total Cash Flow'!$B1307))</f>
        <v/>
      </c>
      <c r="E1307" s="73" t="str">
        <f>IF(B1307="","",SUMIFS('Mortgage Calculation'!$F:$F,'Mortgage Calculation'!$J:$J,'Total Cash Flow'!$B1307,'Mortgage Calculation'!$K:$K,'Total Cash Flow'!C1307))</f>
        <v/>
      </c>
      <c r="F1307" s="66" t="str">
        <f t="shared" si="20"/>
        <v/>
      </c>
    </row>
    <row r="1308" spans="2:6" ht="14.25" x14ac:dyDescent="0.2">
      <c r="B1308" s="70" t="str">
        <f>IF('Mortgage Calculation'!A1348="","",MONTH('Mortgage Calculation'!C1348))</f>
        <v/>
      </c>
      <c r="C1308" s="71" t="str">
        <f>IF(B1308="","",YEAR('Mortgage Calculation'!C1348))</f>
        <v/>
      </c>
      <c r="D1308" s="72" t="str">
        <f>IF(B1308="","",SUMIFS('Monthly Rental Income'!$G:$G,'Monthly Rental Income'!$K:$K,'Total Cash Flow'!$C1308,'Monthly Rental Income'!$J:$J,'Total Cash Flow'!$B1308))</f>
        <v/>
      </c>
      <c r="E1308" s="73" t="str">
        <f>IF(B1308="","",SUMIFS('Mortgage Calculation'!$F:$F,'Mortgage Calculation'!$J:$J,'Total Cash Flow'!$B1308,'Mortgage Calculation'!$K:$K,'Total Cash Flow'!C1308))</f>
        <v/>
      </c>
      <c r="F1308" s="66" t="str">
        <f t="shared" si="20"/>
        <v/>
      </c>
    </row>
    <row r="1309" spans="2:6" ht="14.25" x14ac:dyDescent="0.2">
      <c r="B1309" s="70" t="str">
        <f>IF('Mortgage Calculation'!A1349="","",MONTH('Mortgage Calculation'!C1349))</f>
        <v/>
      </c>
      <c r="C1309" s="71" t="str">
        <f>IF(B1309="","",YEAR('Mortgage Calculation'!C1349))</f>
        <v/>
      </c>
      <c r="D1309" s="72" t="str">
        <f>IF(B1309="","",SUMIFS('Monthly Rental Income'!$G:$G,'Monthly Rental Income'!$K:$K,'Total Cash Flow'!$C1309,'Monthly Rental Income'!$J:$J,'Total Cash Flow'!$B1309))</f>
        <v/>
      </c>
      <c r="E1309" s="73" t="str">
        <f>IF(B1309="","",SUMIFS('Mortgage Calculation'!$F:$F,'Mortgage Calculation'!$J:$J,'Total Cash Flow'!$B1309,'Mortgage Calculation'!$K:$K,'Total Cash Flow'!C1309))</f>
        <v/>
      </c>
      <c r="F1309" s="66" t="str">
        <f t="shared" si="20"/>
        <v/>
      </c>
    </row>
    <row r="1310" spans="2:6" ht="14.25" x14ac:dyDescent="0.2">
      <c r="B1310" s="70" t="str">
        <f>IF('Mortgage Calculation'!A1350="","",MONTH('Mortgage Calculation'!C1350))</f>
        <v/>
      </c>
      <c r="C1310" s="71" t="str">
        <f>IF(B1310="","",YEAR('Mortgage Calculation'!C1350))</f>
        <v/>
      </c>
      <c r="D1310" s="72" t="str">
        <f>IF(B1310="","",SUMIFS('Monthly Rental Income'!$G:$G,'Monthly Rental Income'!$K:$K,'Total Cash Flow'!$C1310,'Monthly Rental Income'!$J:$J,'Total Cash Flow'!$B1310))</f>
        <v/>
      </c>
      <c r="E1310" s="73" t="str">
        <f>IF(B1310="","",SUMIFS('Mortgage Calculation'!$F:$F,'Mortgage Calculation'!$J:$J,'Total Cash Flow'!$B1310,'Mortgage Calculation'!$K:$K,'Total Cash Flow'!C1310))</f>
        <v/>
      </c>
      <c r="F1310" s="66" t="str">
        <f t="shared" si="20"/>
        <v/>
      </c>
    </row>
    <row r="1311" spans="2:6" ht="14.25" x14ac:dyDescent="0.2">
      <c r="B1311" s="70" t="str">
        <f>IF('Mortgage Calculation'!A1351="","",MONTH('Mortgage Calculation'!C1351))</f>
        <v/>
      </c>
      <c r="C1311" s="71" t="str">
        <f>IF(B1311="","",YEAR('Mortgage Calculation'!C1351))</f>
        <v/>
      </c>
      <c r="D1311" s="72" t="str">
        <f>IF(B1311="","",SUMIFS('Monthly Rental Income'!$G:$G,'Monthly Rental Income'!$K:$K,'Total Cash Flow'!$C1311,'Monthly Rental Income'!$J:$J,'Total Cash Flow'!$B1311))</f>
        <v/>
      </c>
      <c r="E1311" s="73" t="str">
        <f>IF(B1311="","",SUMIFS('Mortgage Calculation'!$F:$F,'Mortgage Calculation'!$J:$J,'Total Cash Flow'!$B1311,'Mortgage Calculation'!$K:$K,'Total Cash Flow'!C1311))</f>
        <v/>
      </c>
      <c r="F1311" s="66" t="str">
        <f t="shared" si="20"/>
        <v/>
      </c>
    </row>
    <row r="1312" spans="2:6" ht="14.25" x14ac:dyDescent="0.2">
      <c r="B1312" s="70" t="str">
        <f>IF('Mortgage Calculation'!A1352="","",MONTH('Mortgage Calculation'!C1352))</f>
        <v/>
      </c>
      <c r="C1312" s="71" t="str">
        <f>IF(B1312="","",YEAR('Mortgage Calculation'!C1352))</f>
        <v/>
      </c>
      <c r="D1312" s="72" t="str">
        <f>IF(B1312="","",SUMIFS('Monthly Rental Income'!$G:$G,'Monthly Rental Income'!$K:$K,'Total Cash Flow'!$C1312,'Monthly Rental Income'!$J:$J,'Total Cash Flow'!$B1312))</f>
        <v/>
      </c>
      <c r="E1312" s="73" t="str">
        <f>IF(B1312="","",SUMIFS('Mortgage Calculation'!$F:$F,'Mortgage Calculation'!$J:$J,'Total Cash Flow'!$B1312,'Mortgage Calculation'!$K:$K,'Total Cash Flow'!C1312))</f>
        <v/>
      </c>
      <c r="F1312" s="66" t="str">
        <f t="shared" si="20"/>
        <v/>
      </c>
    </row>
    <row r="1313" spans="2:6" ht="14.25" x14ac:dyDescent="0.2">
      <c r="B1313" s="70" t="str">
        <f>IF('Mortgage Calculation'!A1353="","",MONTH('Mortgage Calculation'!C1353))</f>
        <v/>
      </c>
      <c r="C1313" s="71" t="str">
        <f>IF(B1313="","",YEAR('Mortgage Calculation'!C1353))</f>
        <v/>
      </c>
      <c r="D1313" s="72" t="str">
        <f>IF(B1313="","",SUMIFS('Monthly Rental Income'!$G:$G,'Monthly Rental Income'!$K:$K,'Total Cash Flow'!$C1313,'Monthly Rental Income'!$J:$J,'Total Cash Flow'!$B1313))</f>
        <v/>
      </c>
      <c r="E1313" s="73" t="str">
        <f>IF(B1313="","",SUMIFS('Mortgage Calculation'!$F:$F,'Mortgage Calculation'!$J:$J,'Total Cash Flow'!$B1313,'Mortgage Calculation'!$K:$K,'Total Cash Flow'!C1313))</f>
        <v/>
      </c>
      <c r="F1313" s="66" t="str">
        <f t="shared" si="20"/>
        <v/>
      </c>
    </row>
    <row r="1314" spans="2:6" ht="14.25" x14ac:dyDescent="0.2">
      <c r="B1314" s="70" t="str">
        <f>IF('Mortgage Calculation'!A1354="","",MONTH('Mortgage Calculation'!C1354))</f>
        <v/>
      </c>
      <c r="C1314" s="71" t="str">
        <f>IF(B1314="","",YEAR('Mortgage Calculation'!C1354))</f>
        <v/>
      </c>
      <c r="D1314" s="72" t="str">
        <f>IF(B1314="","",SUMIFS('Monthly Rental Income'!$G:$G,'Monthly Rental Income'!$K:$K,'Total Cash Flow'!$C1314,'Monthly Rental Income'!$J:$J,'Total Cash Flow'!$B1314))</f>
        <v/>
      </c>
      <c r="E1314" s="73" t="str">
        <f>IF(B1314="","",SUMIFS('Mortgage Calculation'!$F:$F,'Mortgage Calculation'!$J:$J,'Total Cash Flow'!$B1314,'Mortgage Calculation'!$K:$K,'Total Cash Flow'!C1314))</f>
        <v/>
      </c>
      <c r="F1314" s="66" t="str">
        <f t="shared" si="20"/>
        <v/>
      </c>
    </row>
    <row r="1315" spans="2:6" ht="14.25" x14ac:dyDescent="0.2">
      <c r="B1315" s="70" t="str">
        <f>IF('Mortgage Calculation'!A1355="","",MONTH('Mortgage Calculation'!C1355))</f>
        <v/>
      </c>
      <c r="C1315" s="71" t="str">
        <f>IF(B1315="","",YEAR('Mortgage Calculation'!C1355))</f>
        <v/>
      </c>
      <c r="D1315" s="72" t="str">
        <f>IF(B1315="","",SUMIFS('Monthly Rental Income'!$G:$G,'Monthly Rental Income'!$K:$K,'Total Cash Flow'!$C1315,'Monthly Rental Income'!$J:$J,'Total Cash Flow'!$B1315))</f>
        <v/>
      </c>
      <c r="E1315" s="73" t="str">
        <f>IF(B1315="","",SUMIFS('Mortgage Calculation'!$F:$F,'Mortgage Calculation'!$J:$J,'Total Cash Flow'!$B1315,'Mortgage Calculation'!$K:$K,'Total Cash Flow'!C1315))</f>
        <v/>
      </c>
      <c r="F1315" s="66" t="str">
        <f t="shared" si="20"/>
        <v/>
      </c>
    </row>
    <row r="1316" spans="2:6" ht="14.25" x14ac:dyDescent="0.2">
      <c r="B1316" s="70" t="str">
        <f>IF('Mortgage Calculation'!A1356="","",MONTH('Mortgage Calculation'!C1356))</f>
        <v/>
      </c>
      <c r="C1316" s="71" t="str">
        <f>IF(B1316="","",YEAR('Mortgage Calculation'!C1356))</f>
        <v/>
      </c>
      <c r="D1316" s="72" t="str">
        <f>IF(B1316="","",SUMIFS('Monthly Rental Income'!$G:$G,'Monthly Rental Income'!$K:$K,'Total Cash Flow'!$C1316,'Monthly Rental Income'!$J:$J,'Total Cash Flow'!$B1316))</f>
        <v/>
      </c>
      <c r="E1316" s="73" t="str">
        <f>IF(B1316="","",SUMIFS('Mortgage Calculation'!$F:$F,'Mortgage Calculation'!$J:$J,'Total Cash Flow'!$B1316,'Mortgage Calculation'!$K:$K,'Total Cash Flow'!C1316))</f>
        <v/>
      </c>
      <c r="F1316" s="66" t="str">
        <f t="shared" si="20"/>
        <v/>
      </c>
    </row>
    <row r="1317" spans="2:6" ht="14.25" x14ac:dyDescent="0.2">
      <c r="B1317" s="70" t="str">
        <f>IF('Mortgage Calculation'!A1357="","",MONTH('Mortgage Calculation'!C1357))</f>
        <v/>
      </c>
      <c r="C1317" s="71" t="str">
        <f>IF(B1317="","",YEAR('Mortgage Calculation'!C1357))</f>
        <v/>
      </c>
      <c r="D1317" s="72" t="str">
        <f>IF(B1317="","",SUMIFS('Monthly Rental Income'!$G:$G,'Monthly Rental Income'!$K:$K,'Total Cash Flow'!$C1317,'Monthly Rental Income'!$J:$J,'Total Cash Flow'!$B1317))</f>
        <v/>
      </c>
      <c r="E1317" s="73" t="str">
        <f>IF(B1317="","",SUMIFS('Mortgage Calculation'!$F:$F,'Mortgage Calculation'!$J:$J,'Total Cash Flow'!$B1317,'Mortgage Calculation'!$K:$K,'Total Cash Flow'!C1317))</f>
        <v/>
      </c>
      <c r="F1317" s="66" t="str">
        <f t="shared" si="20"/>
        <v/>
      </c>
    </row>
    <row r="1318" spans="2:6" ht="14.25" x14ac:dyDescent="0.2">
      <c r="B1318" s="70" t="str">
        <f>IF('Mortgage Calculation'!A1358="","",MONTH('Mortgage Calculation'!C1358))</f>
        <v/>
      </c>
      <c r="C1318" s="71" t="str">
        <f>IF(B1318="","",YEAR('Mortgage Calculation'!C1358))</f>
        <v/>
      </c>
      <c r="D1318" s="72" t="str">
        <f>IF(B1318="","",SUMIFS('Monthly Rental Income'!$G:$G,'Monthly Rental Income'!$K:$K,'Total Cash Flow'!$C1318,'Monthly Rental Income'!$J:$J,'Total Cash Flow'!$B1318))</f>
        <v/>
      </c>
      <c r="E1318" s="73" t="str">
        <f>IF(B1318="","",SUMIFS('Mortgage Calculation'!$F:$F,'Mortgage Calculation'!$J:$J,'Total Cash Flow'!$B1318,'Mortgage Calculation'!$K:$K,'Total Cash Flow'!C1318))</f>
        <v/>
      </c>
      <c r="F1318" s="66" t="str">
        <f t="shared" si="20"/>
        <v/>
      </c>
    </row>
    <row r="1319" spans="2:6" ht="14.25" x14ac:dyDescent="0.2">
      <c r="B1319" s="70" t="str">
        <f>IF('Mortgage Calculation'!A1359="","",MONTH('Mortgage Calculation'!C1359))</f>
        <v/>
      </c>
      <c r="C1319" s="71" t="str">
        <f>IF(B1319="","",YEAR('Mortgage Calculation'!C1359))</f>
        <v/>
      </c>
      <c r="D1319" s="72" t="str">
        <f>IF(B1319="","",SUMIFS('Monthly Rental Income'!$G:$G,'Monthly Rental Income'!$K:$K,'Total Cash Flow'!$C1319,'Monthly Rental Income'!$J:$J,'Total Cash Flow'!$B1319))</f>
        <v/>
      </c>
      <c r="E1319" s="73" t="str">
        <f>IF(B1319="","",SUMIFS('Mortgage Calculation'!$F:$F,'Mortgage Calculation'!$J:$J,'Total Cash Flow'!$B1319,'Mortgage Calculation'!$K:$K,'Total Cash Flow'!C1319))</f>
        <v/>
      </c>
      <c r="F1319" s="66" t="str">
        <f t="shared" si="20"/>
        <v/>
      </c>
    </row>
    <row r="1320" spans="2:6" ht="14.25" x14ac:dyDescent="0.2">
      <c r="B1320" s="70" t="str">
        <f>IF('Mortgage Calculation'!A1360="","",MONTH('Mortgage Calculation'!C1360))</f>
        <v/>
      </c>
      <c r="C1320" s="71" t="str">
        <f>IF(B1320="","",YEAR('Mortgage Calculation'!C1360))</f>
        <v/>
      </c>
      <c r="D1320" s="72" t="str">
        <f>IF(B1320="","",SUMIFS('Monthly Rental Income'!$G:$G,'Monthly Rental Income'!$K:$K,'Total Cash Flow'!$C1320,'Monthly Rental Income'!$J:$J,'Total Cash Flow'!$B1320))</f>
        <v/>
      </c>
      <c r="E1320" s="73" t="str">
        <f>IF(B1320="","",SUMIFS('Mortgage Calculation'!$F:$F,'Mortgage Calculation'!$J:$J,'Total Cash Flow'!$B1320,'Mortgage Calculation'!$K:$K,'Total Cash Flow'!C1320))</f>
        <v/>
      </c>
      <c r="F1320" s="66" t="str">
        <f t="shared" si="20"/>
        <v/>
      </c>
    </row>
    <row r="1321" spans="2:6" ht="14.25" x14ac:dyDescent="0.2">
      <c r="B1321" s="70" t="str">
        <f>IF('Mortgage Calculation'!A1361="","",MONTH('Mortgage Calculation'!C1361))</f>
        <v/>
      </c>
      <c r="C1321" s="71" t="str">
        <f>IF(B1321="","",YEAR('Mortgage Calculation'!C1361))</f>
        <v/>
      </c>
      <c r="D1321" s="72" t="str">
        <f>IF(B1321="","",SUMIFS('Monthly Rental Income'!$G:$G,'Monthly Rental Income'!$K:$K,'Total Cash Flow'!$C1321,'Monthly Rental Income'!$J:$J,'Total Cash Flow'!$B1321))</f>
        <v/>
      </c>
      <c r="E1321" s="73" t="str">
        <f>IF(B1321="","",SUMIFS('Mortgage Calculation'!$F:$F,'Mortgage Calculation'!$J:$J,'Total Cash Flow'!$B1321,'Mortgage Calculation'!$K:$K,'Total Cash Flow'!C1321))</f>
        <v/>
      </c>
      <c r="F1321" s="66" t="str">
        <f t="shared" si="20"/>
        <v/>
      </c>
    </row>
    <row r="1322" spans="2:6" ht="14.25" x14ac:dyDescent="0.2">
      <c r="B1322" s="70" t="str">
        <f>IF('Mortgage Calculation'!A1362="","",MONTH('Mortgage Calculation'!C1362))</f>
        <v/>
      </c>
      <c r="C1322" s="71" t="str">
        <f>IF(B1322="","",YEAR('Mortgage Calculation'!C1362))</f>
        <v/>
      </c>
      <c r="D1322" s="72" t="str">
        <f>IF(B1322="","",SUMIFS('Monthly Rental Income'!$G:$G,'Monthly Rental Income'!$K:$K,'Total Cash Flow'!$C1322,'Monthly Rental Income'!$J:$J,'Total Cash Flow'!$B1322))</f>
        <v/>
      </c>
      <c r="E1322" s="73" t="str">
        <f>IF(B1322="","",SUMIFS('Mortgage Calculation'!$F:$F,'Mortgage Calculation'!$J:$J,'Total Cash Flow'!$B1322,'Mortgage Calculation'!$K:$K,'Total Cash Flow'!C1322))</f>
        <v/>
      </c>
      <c r="F1322" s="66" t="str">
        <f t="shared" si="20"/>
        <v/>
      </c>
    </row>
    <row r="1323" spans="2:6" ht="14.25" x14ac:dyDescent="0.2">
      <c r="B1323" s="70" t="str">
        <f>IF('Mortgage Calculation'!A1363="","",MONTH('Mortgage Calculation'!C1363))</f>
        <v/>
      </c>
      <c r="C1323" s="71" t="str">
        <f>IF(B1323="","",YEAR('Mortgage Calculation'!C1363))</f>
        <v/>
      </c>
      <c r="D1323" s="72" t="str">
        <f>IF(B1323="","",SUMIFS('Monthly Rental Income'!$G:$G,'Monthly Rental Income'!$K:$K,'Total Cash Flow'!$C1323,'Monthly Rental Income'!$J:$J,'Total Cash Flow'!$B1323))</f>
        <v/>
      </c>
      <c r="E1323" s="73" t="str">
        <f>IF(B1323="","",SUMIFS('Mortgage Calculation'!$F:$F,'Mortgage Calculation'!$J:$J,'Total Cash Flow'!$B1323,'Mortgage Calculation'!$K:$K,'Total Cash Flow'!C1323))</f>
        <v/>
      </c>
      <c r="F1323" s="66" t="str">
        <f t="shared" si="20"/>
        <v/>
      </c>
    </row>
    <row r="1324" spans="2:6" ht="14.25" x14ac:dyDescent="0.2">
      <c r="B1324" s="70" t="str">
        <f>IF('Mortgage Calculation'!A1364="","",MONTH('Mortgage Calculation'!C1364))</f>
        <v/>
      </c>
      <c r="C1324" s="71" t="str">
        <f>IF(B1324="","",YEAR('Mortgage Calculation'!C1364))</f>
        <v/>
      </c>
      <c r="D1324" s="72" t="str">
        <f>IF(B1324="","",SUMIFS('Monthly Rental Income'!$G:$G,'Monthly Rental Income'!$K:$K,'Total Cash Flow'!$C1324,'Monthly Rental Income'!$J:$J,'Total Cash Flow'!$B1324))</f>
        <v/>
      </c>
      <c r="E1324" s="73" t="str">
        <f>IF(B1324="","",SUMIFS('Mortgage Calculation'!$F:$F,'Mortgage Calculation'!$J:$J,'Total Cash Flow'!$B1324,'Mortgage Calculation'!$K:$K,'Total Cash Flow'!C1324))</f>
        <v/>
      </c>
      <c r="F1324" s="66" t="str">
        <f t="shared" si="20"/>
        <v/>
      </c>
    </row>
    <row r="1325" spans="2:6" ht="14.25" x14ac:dyDescent="0.2">
      <c r="B1325" s="70" t="str">
        <f>IF('Mortgage Calculation'!A1365="","",MONTH('Mortgage Calculation'!C1365))</f>
        <v/>
      </c>
      <c r="C1325" s="71" t="str">
        <f>IF(B1325="","",YEAR('Mortgage Calculation'!C1365))</f>
        <v/>
      </c>
      <c r="D1325" s="72" t="str">
        <f>IF(B1325="","",SUMIFS('Monthly Rental Income'!$G:$G,'Monthly Rental Income'!$K:$K,'Total Cash Flow'!$C1325,'Monthly Rental Income'!$J:$J,'Total Cash Flow'!$B1325))</f>
        <v/>
      </c>
      <c r="E1325" s="73" t="str">
        <f>IF(B1325="","",SUMIFS('Mortgage Calculation'!$F:$F,'Mortgage Calculation'!$J:$J,'Total Cash Flow'!$B1325,'Mortgage Calculation'!$K:$K,'Total Cash Flow'!C1325))</f>
        <v/>
      </c>
      <c r="F1325" s="66" t="str">
        <f t="shared" si="20"/>
        <v/>
      </c>
    </row>
    <row r="1326" spans="2:6" ht="14.25" x14ac:dyDescent="0.2">
      <c r="B1326" s="70" t="str">
        <f>IF('Mortgage Calculation'!A1366="","",MONTH('Mortgage Calculation'!C1366))</f>
        <v/>
      </c>
      <c r="C1326" s="71" t="str">
        <f>IF(B1326="","",YEAR('Mortgage Calculation'!C1366))</f>
        <v/>
      </c>
      <c r="D1326" s="72" t="str">
        <f>IF(B1326="","",SUMIFS('Monthly Rental Income'!$G:$G,'Monthly Rental Income'!$K:$K,'Total Cash Flow'!$C1326,'Monthly Rental Income'!$J:$J,'Total Cash Flow'!$B1326))</f>
        <v/>
      </c>
      <c r="E1326" s="73" t="str">
        <f>IF(B1326="","",SUMIFS('Mortgage Calculation'!$F:$F,'Mortgage Calculation'!$J:$J,'Total Cash Flow'!$B1326,'Mortgage Calculation'!$K:$K,'Total Cash Flow'!C1326))</f>
        <v/>
      </c>
      <c r="F1326" s="66" t="str">
        <f t="shared" si="20"/>
        <v/>
      </c>
    </row>
    <row r="1327" spans="2:6" ht="14.25" x14ac:dyDescent="0.2">
      <c r="B1327" s="70" t="str">
        <f>IF('Mortgage Calculation'!A1367="","",MONTH('Mortgage Calculation'!C1367))</f>
        <v/>
      </c>
      <c r="C1327" s="71" t="str">
        <f>IF(B1327="","",YEAR('Mortgage Calculation'!C1367))</f>
        <v/>
      </c>
      <c r="D1327" s="72" t="str">
        <f>IF(B1327="","",SUMIFS('Monthly Rental Income'!$G:$G,'Monthly Rental Income'!$K:$K,'Total Cash Flow'!$C1327,'Monthly Rental Income'!$J:$J,'Total Cash Flow'!$B1327))</f>
        <v/>
      </c>
      <c r="E1327" s="73" t="str">
        <f>IF(B1327="","",SUMIFS('Mortgage Calculation'!$F:$F,'Mortgage Calculation'!$J:$J,'Total Cash Flow'!$B1327,'Mortgage Calculation'!$K:$K,'Total Cash Flow'!C1327))</f>
        <v/>
      </c>
      <c r="F1327" s="66" t="str">
        <f t="shared" si="20"/>
        <v/>
      </c>
    </row>
    <row r="1328" spans="2:6" ht="14.25" x14ac:dyDescent="0.2">
      <c r="B1328" s="70" t="str">
        <f>IF('Mortgage Calculation'!A1368="","",MONTH('Mortgage Calculation'!C1368))</f>
        <v/>
      </c>
      <c r="C1328" s="71" t="str">
        <f>IF(B1328="","",YEAR('Mortgage Calculation'!C1368))</f>
        <v/>
      </c>
      <c r="D1328" s="72" t="str">
        <f>IF(B1328="","",SUMIFS('Monthly Rental Income'!$G:$G,'Monthly Rental Income'!$K:$K,'Total Cash Flow'!$C1328,'Monthly Rental Income'!$J:$J,'Total Cash Flow'!$B1328))</f>
        <v/>
      </c>
      <c r="E1328" s="73" t="str">
        <f>IF(B1328="","",SUMIFS('Mortgage Calculation'!$F:$F,'Mortgage Calculation'!$J:$J,'Total Cash Flow'!$B1328,'Mortgage Calculation'!$K:$K,'Total Cash Flow'!C1328))</f>
        <v/>
      </c>
      <c r="F1328" s="66" t="str">
        <f t="shared" si="20"/>
        <v/>
      </c>
    </row>
    <row r="1329" spans="2:6" ht="14.25" x14ac:dyDescent="0.2">
      <c r="B1329" s="70" t="str">
        <f>IF('Mortgage Calculation'!A1369="","",MONTH('Mortgage Calculation'!C1369))</f>
        <v/>
      </c>
      <c r="C1329" s="71" t="str">
        <f>IF(B1329="","",YEAR('Mortgage Calculation'!C1369))</f>
        <v/>
      </c>
      <c r="D1329" s="72" t="str">
        <f>IF(B1329="","",SUMIFS('Monthly Rental Income'!$G:$G,'Monthly Rental Income'!$K:$K,'Total Cash Flow'!$C1329,'Monthly Rental Income'!$J:$J,'Total Cash Flow'!$B1329))</f>
        <v/>
      </c>
      <c r="E1329" s="73" t="str">
        <f>IF(B1329="","",SUMIFS('Mortgage Calculation'!$F:$F,'Mortgage Calculation'!$J:$J,'Total Cash Flow'!$B1329,'Mortgage Calculation'!$K:$K,'Total Cash Flow'!C1329))</f>
        <v/>
      </c>
      <c r="F1329" s="66" t="str">
        <f t="shared" si="20"/>
        <v/>
      </c>
    </row>
    <row r="1330" spans="2:6" ht="14.25" x14ac:dyDescent="0.2">
      <c r="B1330" s="70" t="str">
        <f>IF('Mortgage Calculation'!A1370="","",MONTH('Mortgage Calculation'!C1370))</f>
        <v/>
      </c>
      <c r="C1330" s="71" t="str">
        <f>IF(B1330="","",YEAR('Mortgage Calculation'!C1370))</f>
        <v/>
      </c>
      <c r="D1330" s="72" t="str">
        <f>IF(B1330="","",SUMIFS('Monthly Rental Income'!$G:$G,'Monthly Rental Income'!$K:$K,'Total Cash Flow'!$C1330,'Monthly Rental Income'!$J:$J,'Total Cash Flow'!$B1330))</f>
        <v/>
      </c>
      <c r="E1330" s="73" t="str">
        <f>IF(B1330="","",SUMIFS('Mortgage Calculation'!$F:$F,'Mortgage Calculation'!$J:$J,'Total Cash Flow'!$B1330,'Mortgage Calculation'!$K:$K,'Total Cash Flow'!C1330))</f>
        <v/>
      </c>
      <c r="F1330" s="66" t="str">
        <f t="shared" si="20"/>
        <v/>
      </c>
    </row>
    <row r="1331" spans="2:6" ht="14.25" x14ac:dyDescent="0.2">
      <c r="B1331" s="70" t="str">
        <f>IF('Mortgage Calculation'!A1371="","",MONTH('Mortgage Calculation'!C1371))</f>
        <v/>
      </c>
      <c r="C1331" s="71" t="str">
        <f>IF(B1331="","",YEAR('Mortgage Calculation'!C1371))</f>
        <v/>
      </c>
      <c r="D1331" s="72" t="str">
        <f>IF(B1331="","",SUMIFS('Monthly Rental Income'!$G:$G,'Monthly Rental Income'!$K:$K,'Total Cash Flow'!$C1331,'Monthly Rental Income'!$J:$J,'Total Cash Flow'!$B1331))</f>
        <v/>
      </c>
      <c r="E1331" s="73" t="str">
        <f>IF(B1331="","",SUMIFS('Mortgage Calculation'!$F:$F,'Mortgage Calculation'!$J:$J,'Total Cash Flow'!$B1331,'Mortgage Calculation'!$K:$K,'Total Cash Flow'!C1331))</f>
        <v/>
      </c>
      <c r="F1331" s="66" t="str">
        <f t="shared" si="20"/>
        <v/>
      </c>
    </row>
    <row r="1332" spans="2:6" ht="14.25" x14ac:dyDescent="0.2">
      <c r="B1332" s="70" t="str">
        <f>IF('Mortgage Calculation'!A1372="","",MONTH('Mortgage Calculation'!C1372))</f>
        <v/>
      </c>
      <c r="C1332" s="71" t="str">
        <f>IF(B1332="","",YEAR('Mortgage Calculation'!C1372))</f>
        <v/>
      </c>
      <c r="D1332" s="72" t="str">
        <f>IF(B1332="","",SUMIFS('Monthly Rental Income'!$G:$G,'Monthly Rental Income'!$K:$K,'Total Cash Flow'!$C1332,'Monthly Rental Income'!$J:$J,'Total Cash Flow'!$B1332))</f>
        <v/>
      </c>
      <c r="E1332" s="73" t="str">
        <f>IF(B1332="","",SUMIFS('Mortgage Calculation'!$F:$F,'Mortgage Calculation'!$J:$J,'Total Cash Flow'!$B1332,'Mortgage Calculation'!$K:$K,'Total Cash Flow'!C1332))</f>
        <v/>
      </c>
      <c r="F1332" s="66" t="str">
        <f t="shared" si="20"/>
        <v/>
      </c>
    </row>
    <row r="1333" spans="2:6" ht="14.25" x14ac:dyDescent="0.2">
      <c r="B1333" s="70" t="str">
        <f>IF('Mortgage Calculation'!A1373="","",MONTH('Mortgage Calculation'!C1373))</f>
        <v/>
      </c>
      <c r="C1333" s="71" t="str">
        <f>IF(B1333="","",YEAR('Mortgage Calculation'!C1373))</f>
        <v/>
      </c>
      <c r="D1333" s="72" t="str">
        <f>IF(B1333="","",SUMIFS('Monthly Rental Income'!$G:$G,'Monthly Rental Income'!$K:$K,'Total Cash Flow'!$C1333,'Monthly Rental Income'!$J:$J,'Total Cash Flow'!$B1333))</f>
        <v/>
      </c>
      <c r="E1333" s="73" t="str">
        <f>IF(B1333="","",SUMIFS('Mortgage Calculation'!$F:$F,'Mortgage Calculation'!$J:$J,'Total Cash Flow'!$B1333,'Mortgage Calculation'!$K:$K,'Total Cash Flow'!C1333))</f>
        <v/>
      </c>
      <c r="F1333" s="66" t="str">
        <f t="shared" si="20"/>
        <v/>
      </c>
    </row>
    <row r="1334" spans="2:6" ht="14.25" x14ac:dyDescent="0.2">
      <c r="B1334" s="70" t="str">
        <f>IF('Mortgage Calculation'!A1374="","",MONTH('Mortgage Calculation'!C1374))</f>
        <v/>
      </c>
      <c r="C1334" s="71" t="str">
        <f>IF(B1334="","",YEAR('Mortgage Calculation'!C1374))</f>
        <v/>
      </c>
      <c r="D1334" s="72" t="str">
        <f>IF(B1334="","",SUMIFS('Monthly Rental Income'!$G:$G,'Monthly Rental Income'!$K:$K,'Total Cash Flow'!$C1334,'Monthly Rental Income'!$J:$J,'Total Cash Flow'!$B1334))</f>
        <v/>
      </c>
      <c r="E1334" s="73" t="str">
        <f>IF(B1334="","",SUMIFS('Mortgage Calculation'!$F:$F,'Mortgage Calculation'!$J:$J,'Total Cash Flow'!$B1334,'Mortgage Calculation'!$K:$K,'Total Cash Flow'!C1334))</f>
        <v/>
      </c>
      <c r="F1334" s="66" t="str">
        <f t="shared" si="20"/>
        <v/>
      </c>
    </row>
    <row r="1335" spans="2:6" ht="14.25" x14ac:dyDescent="0.2">
      <c r="B1335" s="70" t="str">
        <f>IF('Mortgage Calculation'!A1375="","",MONTH('Mortgage Calculation'!C1375))</f>
        <v/>
      </c>
      <c r="C1335" s="71" t="str">
        <f>IF(B1335="","",YEAR('Mortgage Calculation'!C1375))</f>
        <v/>
      </c>
      <c r="D1335" s="72" t="str">
        <f>IF(B1335="","",SUMIFS('Monthly Rental Income'!$G:$G,'Monthly Rental Income'!$K:$K,'Total Cash Flow'!$C1335,'Monthly Rental Income'!$J:$J,'Total Cash Flow'!$B1335))</f>
        <v/>
      </c>
      <c r="E1335" s="73" t="str">
        <f>IF(B1335="","",SUMIFS('Mortgage Calculation'!$F:$F,'Mortgage Calculation'!$J:$J,'Total Cash Flow'!$B1335,'Mortgage Calculation'!$K:$K,'Total Cash Flow'!C1335))</f>
        <v/>
      </c>
      <c r="F1335" s="66" t="str">
        <f t="shared" si="20"/>
        <v/>
      </c>
    </row>
    <row r="1336" spans="2:6" ht="14.25" x14ac:dyDescent="0.2">
      <c r="B1336" s="70" t="str">
        <f>IF('Mortgage Calculation'!A1376="","",MONTH('Mortgage Calculation'!C1376))</f>
        <v/>
      </c>
      <c r="C1336" s="71" t="str">
        <f>IF(B1336="","",YEAR('Mortgage Calculation'!C1376))</f>
        <v/>
      </c>
      <c r="D1336" s="72" t="str">
        <f>IF(B1336="","",SUMIFS('Monthly Rental Income'!$G:$G,'Monthly Rental Income'!$K:$K,'Total Cash Flow'!$C1336,'Monthly Rental Income'!$J:$J,'Total Cash Flow'!$B1336))</f>
        <v/>
      </c>
      <c r="E1336" s="73" t="str">
        <f>IF(B1336="","",SUMIFS('Mortgage Calculation'!$F:$F,'Mortgage Calculation'!$J:$J,'Total Cash Flow'!$B1336,'Mortgage Calculation'!$K:$K,'Total Cash Flow'!C1336))</f>
        <v/>
      </c>
      <c r="F1336" s="66" t="str">
        <f t="shared" si="20"/>
        <v/>
      </c>
    </row>
    <row r="1337" spans="2:6" ht="14.25" x14ac:dyDescent="0.2">
      <c r="B1337" s="70" t="str">
        <f>IF('Mortgage Calculation'!A1377="","",MONTH('Mortgage Calculation'!C1377))</f>
        <v/>
      </c>
      <c r="C1337" s="71" t="str">
        <f>IF(B1337="","",YEAR('Mortgage Calculation'!C1377))</f>
        <v/>
      </c>
      <c r="D1337" s="72" t="str">
        <f>IF(B1337="","",SUMIFS('Monthly Rental Income'!$G:$G,'Monthly Rental Income'!$K:$K,'Total Cash Flow'!$C1337,'Monthly Rental Income'!$J:$J,'Total Cash Flow'!$B1337))</f>
        <v/>
      </c>
      <c r="E1337" s="73" t="str">
        <f>IF(B1337="","",SUMIFS('Mortgage Calculation'!$F:$F,'Mortgage Calculation'!$J:$J,'Total Cash Flow'!$B1337,'Mortgage Calculation'!$K:$K,'Total Cash Flow'!C1337))</f>
        <v/>
      </c>
      <c r="F1337" s="66" t="str">
        <f t="shared" si="20"/>
        <v/>
      </c>
    </row>
    <row r="1338" spans="2:6" ht="14.25" x14ac:dyDescent="0.2">
      <c r="B1338" s="70" t="str">
        <f>IF('Mortgage Calculation'!A1378="","",MONTH('Mortgage Calculation'!C1378))</f>
        <v/>
      </c>
      <c r="C1338" s="71" t="str">
        <f>IF(B1338="","",YEAR('Mortgage Calculation'!C1378))</f>
        <v/>
      </c>
      <c r="D1338" s="72" t="str">
        <f>IF(B1338="","",SUMIFS('Monthly Rental Income'!$G:$G,'Monthly Rental Income'!$K:$K,'Total Cash Flow'!$C1338,'Monthly Rental Income'!$J:$J,'Total Cash Flow'!$B1338))</f>
        <v/>
      </c>
      <c r="E1338" s="73" t="str">
        <f>IF(B1338="","",SUMIFS('Mortgage Calculation'!$F:$F,'Mortgage Calculation'!$J:$J,'Total Cash Flow'!$B1338,'Mortgage Calculation'!$K:$K,'Total Cash Flow'!C1338))</f>
        <v/>
      </c>
      <c r="F1338" s="66" t="str">
        <f t="shared" si="20"/>
        <v/>
      </c>
    </row>
    <row r="1339" spans="2:6" ht="14.25" x14ac:dyDescent="0.2">
      <c r="B1339" s="70" t="str">
        <f>IF('Mortgage Calculation'!A1379="","",MONTH('Mortgage Calculation'!C1379))</f>
        <v/>
      </c>
      <c r="C1339" s="71" t="str">
        <f>IF(B1339="","",YEAR('Mortgage Calculation'!C1379))</f>
        <v/>
      </c>
      <c r="D1339" s="72" t="str">
        <f>IF(B1339="","",SUMIFS('Monthly Rental Income'!$G:$G,'Monthly Rental Income'!$K:$K,'Total Cash Flow'!$C1339,'Monthly Rental Income'!$J:$J,'Total Cash Flow'!$B1339))</f>
        <v/>
      </c>
      <c r="E1339" s="73" t="str">
        <f>IF(B1339="","",SUMIFS('Mortgage Calculation'!$F:$F,'Mortgage Calculation'!$J:$J,'Total Cash Flow'!$B1339,'Mortgage Calculation'!$K:$K,'Total Cash Flow'!C1339))</f>
        <v/>
      </c>
      <c r="F1339" s="66" t="str">
        <f t="shared" si="20"/>
        <v/>
      </c>
    </row>
    <row r="1340" spans="2:6" ht="14.25" x14ac:dyDescent="0.2">
      <c r="B1340" s="70" t="str">
        <f>IF('Mortgage Calculation'!A1380="","",MONTH('Mortgage Calculation'!C1380))</f>
        <v/>
      </c>
      <c r="C1340" s="71" t="str">
        <f>IF(B1340="","",YEAR('Mortgage Calculation'!C1380))</f>
        <v/>
      </c>
      <c r="D1340" s="72" t="str">
        <f>IF(B1340="","",SUMIFS('Monthly Rental Income'!$G:$G,'Monthly Rental Income'!$K:$K,'Total Cash Flow'!$C1340,'Monthly Rental Income'!$J:$J,'Total Cash Flow'!$B1340))</f>
        <v/>
      </c>
      <c r="E1340" s="73" t="str">
        <f>IF(B1340="","",SUMIFS('Mortgage Calculation'!$F:$F,'Mortgage Calculation'!$J:$J,'Total Cash Flow'!$B1340,'Mortgage Calculation'!$K:$K,'Total Cash Flow'!C1340))</f>
        <v/>
      </c>
      <c r="F1340" s="66" t="str">
        <f t="shared" si="20"/>
        <v/>
      </c>
    </row>
    <row r="1341" spans="2:6" ht="14.25" x14ac:dyDescent="0.2">
      <c r="B1341" s="70" t="str">
        <f>IF('Mortgage Calculation'!A1381="","",MONTH('Mortgage Calculation'!C1381))</f>
        <v/>
      </c>
      <c r="C1341" s="71" t="str">
        <f>IF(B1341="","",YEAR('Mortgage Calculation'!C1381))</f>
        <v/>
      </c>
      <c r="D1341" s="72" t="str">
        <f>IF(B1341="","",SUMIFS('Monthly Rental Income'!$G:$G,'Monthly Rental Income'!$K:$K,'Total Cash Flow'!$C1341,'Monthly Rental Income'!$J:$J,'Total Cash Flow'!$B1341))</f>
        <v/>
      </c>
      <c r="E1341" s="73" t="str">
        <f>IF(B1341="","",SUMIFS('Mortgage Calculation'!$F:$F,'Mortgage Calculation'!$J:$J,'Total Cash Flow'!$B1341,'Mortgage Calculation'!$K:$K,'Total Cash Flow'!C1341))</f>
        <v/>
      </c>
      <c r="F1341" s="66" t="str">
        <f t="shared" si="20"/>
        <v/>
      </c>
    </row>
    <row r="1342" spans="2:6" ht="14.25" x14ac:dyDescent="0.2">
      <c r="B1342" s="70" t="str">
        <f>IF('Mortgage Calculation'!A1382="","",MONTH('Mortgage Calculation'!C1382))</f>
        <v/>
      </c>
      <c r="C1342" s="71" t="str">
        <f>IF(B1342="","",YEAR('Mortgage Calculation'!C1382))</f>
        <v/>
      </c>
      <c r="D1342" s="72" t="str">
        <f>IF(B1342="","",SUMIFS('Monthly Rental Income'!$G:$G,'Monthly Rental Income'!$K:$K,'Total Cash Flow'!$C1342,'Monthly Rental Income'!$J:$J,'Total Cash Flow'!$B1342))</f>
        <v/>
      </c>
      <c r="E1342" s="73" t="str">
        <f>IF(B1342="","",SUMIFS('Mortgage Calculation'!$F:$F,'Mortgage Calculation'!$J:$J,'Total Cash Flow'!$B1342,'Mortgage Calculation'!$K:$K,'Total Cash Flow'!C1342))</f>
        <v/>
      </c>
      <c r="F1342" s="66" t="str">
        <f t="shared" si="20"/>
        <v/>
      </c>
    </row>
    <row r="1343" spans="2:6" ht="14.25" x14ac:dyDescent="0.2">
      <c r="B1343" s="70" t="str">
        <f>IF('Mortgage Calculation'!A1383="","",MONTH('Mortgage Calculation'!C1383))</f>
        <v/>
      </c>
      <c r="C1343" s="71" t="str">
        <f>IF(B1343="","",YEAR('Mortgage Calculation'!C1383))</f>
        <v/>
      </c>
      <c r="D1343" s="72" t="str">
        <f>IF(B1343="","",SUMIFS('Monthly Rental Income'!$G:$G,'Monthly Rental Income'!$K:$K,'Total Cash Flow'!$C1343,'Monthly Rental Income'!$J:$J,'Total Cash Flow'!$B1343))</f>
        <v/>
      </c>
      <c r="E1343" s="73" t="str">
        <f>IF(B1343="","",SUMIFS('Mortgage Calculation'!$F:$F,'Mortgage Calculation'!$J:$J,'Total Cash Flow'!$B1343,'Mortgage Calculation'!$K:$K,'Total Cash Flow'!C1343))</f>
        <v/>
      </c>
      <c r="F1343" s="66" t="str">
        <f t="shared" si="20"/>
        <v/>
      </c>
    </row>
    <row r="1344" spans="2:6" ht="14.25" x14ac:dyDescent="0.2">
      <c r="B1344" s="70" t="str">
        <f>IF('Mortgage Calculation'!A1384="","",MONTH('Mortgage Calculation'!C1384))</f>
        <v/>
      </c>
      <c r="C1344" s="71" t="str">
        <f>IF(B1344="","",YEAR('Mortgage Calculation'!C1384))</f>
        <v/>
      </c>
      <c r="D1344" s="72" t="str">
        <f>IF(B1344="","",SUMIFS('Monthly Rental Income'!$G:$G,'Monthly Rental Income'!$K:$K,'Total Cash Flow'!$C1344,'Monthly Rental Income'!$J:$J,'Total Cash Flow'!$B1344))</f>
        <v/>
      </c>
      <c r="E1344" s="73" t="str">
        <f>IF(B1344="","",SUMIFS('Mortgage Calculation'!$F:$F,'Mortgage Calculation'!$J:$J,'Total Cash Flow'!$B1344,'Mortgage Calculation'!$K:$K,'Total Cash Flow'!C1344))</f>
        <v/>
      </c>
      <c r="F1344" s="66" t="str">
        <f t="shared" si="20"/>
        <v/>
      </c>
    </row>
    <row r="1345" spans="2:6" ht="14.25" x14ac:dyDescent="0.2">
      <c r="B1345" s="70" t="str">
        <f>IF('Mortgage Calculation'!A1385="","",MONTH('Mortgage Calculation'!C1385))</f>
        <v/>
      </c>
      <c r="C1345" s="71" t="str">
        <f>IF(B1345="","",YEAR('Mortgage Calculation'!C1385))</f>
        <v/>
      </c>
      <c r="D1345" s="72" t="str">
        <f>IF(B1345="","",SUMIFS('Monthly Rental Income'!$G:$G,'Monthly Rental Income'!$K:$K,'Total Cash Flow'!$C1345,'Monthly Rental Income'!$J:$J,'Total Cash Flow'!$B1345))</f>
        <v/>
      </c>
      <c r="E1345" s="73" t="str">
        <f>IF(B1345="","",SUMIFS('Mortgage Calculation'!$F:$F,'Mortgage Calculation'!$J:$J,'Total Cash Flow'!$B1345,'Mortgage Calculation'!$K:$K,'Total Cash Flow'!C1345))</f>
        <v/>
      </c>
      <c r="F1345" s="66" t="str">
        <f t="shared" si="20"/>
        <v/>
      </c>
    </row>
    <row r="1346" spans="2:6" ht="14.25" x14ac:dyDescent="0.2">
      <c r="B1346" s="70" t="str">
        <f>IF('Mortgage Calculation'!A1386="","",MONTH('Mortgage Calculation'!C1386))</f>
        <v/>
      </c>
      <c r="C1346" s="71" t="str">
        <f>IF(B1346="","",YEAR('Mortgage Calculation'!C1386))</f>
        <v/>
      </c>
      <c r="D1346" s="72" t="str">
        <f>IF(B1346="","",SUMIFS('Monthly Rental Income'!$G:$G,'Monthly Rental Income'!$K:$K,'Total Cash Flow'!$C1346,'Monthly Rental Income'!$J:$J,'Total Cash Flow'!$B1346))</f>
        <v/>
      </c>
      <c r="E1346" s="73" t="str">
        <f>IF(B1346="","",SUMIFS('Mortgage Calculation'!$F:$F,'Mortgage Calculation'!$J:$J,'Total Cash Flow'!$B1346,'Mortgage Calculation'!$K:$K,'Total Cash Flow'!C1346))</f>
        <v/>
      </c>
      <c r="F1346" s="66" t="str">
        <f t="shared" si="20"/>
        <v/>
      </c>
    </row>
    <row r="1347" spans="2:6" ht="14.25" x14ac:dyDescent="0.2">
      <c r="B1347" s="70" t="str">
        <f>IF('Mortgage Calculation'!A1387="","",MONTH('Mortgage Calculation'!C1387))</f>
        <v/>
      </c>
      <c r="C1347" s="71" t="str">
        <f>IF(B1347="","",YEAR('Mortgage Calculation'!C1387))</f>
        <v/>
      </c>
      <c r="D1347" s="72" t="str">
        <f>IF(B1347="","",SUMIFS('Monthly Rental Income'!$G:$G,'Monthly Rental Income'!$K:$K,'Total Cash Flow'!$C1347,'Monthly Rental Income'!$J:$J,'Total Cash Flow'!$B1347))</f>
        <v/>
      </c>
      <c r="E1347" s="73" t="str">
        <f>IF(B1347="","",SUMIFS('Mortgage Calculation'!$F:$F,'Mortgage Calculation'!$J:$J,'Total Cash Flow'!$B1347,'Mortgage Calculation'!$K:$K,'Total Cash Flow'!C1347))</f>
        <v/>
      </c>
      <c r="F1347" s="66" t="str">
        <f t="shared" si="20"/>
        <v/>
      </c>
    </row>
    <row r="1348" spans="2:6" ht="14.25" x14ac:dyDescent="0.2">
      <c r="B1348" s="70" t="str">
        <f>IF('Mortgage Calculation'!A1388="","",MONTH('Mortgage Calculation'!C1388))</f>
        <v/>
      </c>
      <c r="C1348" s="71" t="str">
        <f>IF(B1348="","",YEAR('Mortgage Calculation'!C1388))</f>
        <v/>
      </c>
      <c r="D1348" s="72" t="str">
        <f>IF(B1348="","",SUMIFS('Monthly Rental Income'!$G:$G,'Monthly Rental Income'!$K:$K,'Total Cash Flow'!$C1348,'Monthly Rental Income'!$J:$J,'Total Cash Flow'!$B1348))</f>
        <v/>
      </c>
      <c r="E1348" s="73" t="str">
        <f>IF(B1348="","",SUMIFS('Mortgage Calculation'!$F:$F,'Mortgage Calculation'!$J:$J,'Total Cash Flow'!$B1348,'Mortgage Calculation'!$K:$K,'Total Cash Flow'!C1348))</f>
        <v/>
      </c>
      <c r="F1348" s="66" t="str">
        <f t="shared" si="20"/>
        <v/>
      </c>
    </row>
    <row r="1349" spans="2:6" ht="14.25" x14ac:dyDescent="0.2">
      <c r="B1349" s="70" t="str">
        <f>IF('Mortgage Calculation'!A1389="","",MONTH('Mortgage Calculation'!C1389))</f>
        <v/>
      </c>
      <c r="C1349" s="71" t="str">
        <f>IF(B1349="","",YEAR('Mortgage Calculation'!C1389))</f>
        <v/>
      </c>
      <c r="D1349" s="72" t="str">
        <f>IF(B1349="","",SUMIFS('Monthly Rental Income'!$G:$G,'Monthly Rental Income'!$K:$K,'Total Cash Flow'!$C1349,'Monthly Rental Income'!$J:$J,'Total Cash Flow'!$B1349))</f>
        <v/>
      </c>
      <c r="E1349" s="73" t="str">
        <f>IF(B1349="","",SUMIFS('Mortgage Calculation'!$F:$F,'Mortgage Calculation'!$J:$J,'Total Cash Flow'!$B1349,'Mortgage Calculation'!$K:$K,'Total Cash Flow'!C1349))</f>
        <v/>
      </c>
      <c r="F1349" s="66" t="str">
        <f t="shared" ref="F1349:F1412" si="21">IF(B1349="","",SUM(D1349:E1349))</f>
        <v/>
      </c>
    </row>
    <row r="1350" spans="2:6" ht="14.25" x14ac:dyDescent="0.2">
      <c r="B1350" s="70" t="str">
        <f>IF('Mortgage Calculation'!A1390="","",MONTH('Mortgage Calculation'!C1390))</f>
        <v/>
      </c>
      <c r="C1350" s="71" t="str">
        <f>IF(B1350="","",YEAR('Mortgage Calculation'!C1390))</f>
        <v/>
      </c>
      <c r="D1350" s="72" t="str">
        <f>IF(B1350="","",SUMIFS('Monthly Rental Income'!$G:$G,'Monthly Rental Income'!$K:$K,'Total Cash Flow'!$C1350,'Monthly Rental Income'!$J:$J,'Total Cash Flow'!$B1350))</f>
        <v/>
      </c>
      <c r="E1350" s="73" t="str">
        <f>IF(B1350="","",SUMIFS('Mortgage Calculation'!$F:$F,'Mortgage Calculation'!$J:$J,'Total Cash Flow'!$B1350,'Mortgage Calculation'!$K:$K,'Total Cash Flow'!C1350))</f>
        <v/>
      </c>
      <c r="F1350" s="66" t="str">
        <f t="shared" si="21"/>
        <v/>
      </c>
    </row>
    <row r="1351" spans="2:6" ht="14.25" x14ac:dyDescent="0.2">
      <c r="B1351" s="70" t="str">
        <f>IF('Mortgage Calculation'!A1391="","",MONTH('Mortgage Calculation'!C1391))</f>
        <v/>
      </c>
      <c r="C1351" s="71" t="str">
        <f>IF(B1351="","",YEAR('Mortgage Calculation'!C1391))</f>
        <v/>
      </c>
      <c r="D1351" s="72" t="str">
        <f>IF(B1351="","",SUMIFS('Monthly Rental Income'!$G:$G,'Monthly Rental Income'!$K:$K,'Total Cash Flow'!$C1351,'Monthly Rental Income'!$J:$J,'Total Cash Flow'!$B1351))</f>
        <v/>
      </c>
      <c r="E1351" s="73" t="str">
        <f>IF(B1351="","",SUMIFS('Mortgage Calculation'!$F:$F,'Mortgage Calculation'!$J:$J,'Total Cash Flow'!$B1351,'Mortgage Calculation'!$K:$K,'Total Cash Flow'!C1351))</f>
        <v/>
      </c>
      <c r="F1351" s="66" t="str">
        <f t="shared" si="21"/>
        <v/>
      </c>
    </row>
    <row r="1352" spans="2:6" ht="14.25" x14ac:dyDescent="0.2">
      <c r="B1352" s="70" t="str">
        <f>IF('Mortgage Calculation'!A1392="","",MONTH('Mortgage Calculation'!C1392))</f>
        <v/>
      </c>
      <c r="C1352" s="71" t="str">
        <f>IF(B1352="","",YEAR('Mortgage Calculation'!C1392))</f>
        <v/>
      </c>
      <c r="D1352" s="72" t="str">
        <f>IF(B1352="","",SUMIFS('Monthly Rental Income'!$G:$G,'Monthly Rental Income'!$K:$K,'Total Cash Flow'!$C1352,'Monthly Rental Income'!$J:$J,'Total Cash Flow'!$B1352))</f>
        <v/>
      </c>
      <c r="E1352" s="73" t="str">
        <f>IF(B1352="","",SUMIFS('Mortgage Calculation'!$F:$F,'Mortgage Calculation'!$J:$J,'Total Cash Flow'!$B1352,'Mortgage Calculation'!$K:$K,'Total Cash Flow'!C1352))</f>
        <v/>
      </c>
      <c r="F1352" s="66" t="str">
        <f t="shared" si="21"/>
        <v/>
      </c>
    </row>
    <row r="1353" spans="2:6" ht="14.25" x14ac:dyDescent="0.2">
      <c r="B1353" s="70" t="str">
        <f>IF('Mortgage Calculation'!A1393="","",MONTH('Mortgage Calculation'!C1393))</f>
        <v/>
      </c>
      <c r="C1353" s="71" t="str">
        <f>IF(B1353="","",YEAR('Mortgage Calculation'!C1393))</f>
        <v/>
      </c>
      <c r="D1353" s="72" t="str">
        <f>IF(B1353="","",SUMIFS('Monthly Rental Income'!$G:$G,'Monthly Rental Income'!$K:$K,'Total Cash Flow'!$C1353,'Monthly Rental Income'!$J:$J,'Total Cash Flow'!$B1353))</f>
        <v/>
      </c>
      <c r="E1353" s="73" t="str">
        <f>IF(B1353="","",SUMIFS('Mortgage Calculation'!$F:$F,'Mortgage Calculation'!$J:$J,'Total Cash Flow'!$B1353,'Mortgage Calculation'!$K:$K,'Total Cash Flow'!C1353))</f>
        <v/>
      </c>
      <c r="F1353" s="66" t="str">
        <f t="shared" si="21"/>
        <v/>
      </c>
    </row>
    <row r="1354" spans="2:6" ht="14.25" x14ac:dyDescent="0.2">
      <c r="B1354" s="70" t="str">
        <f>IF('Mortgage Calculation'!A1394="","",MONTH('Mortgage Calculation'!C1394))</f>
        <v/>
      </c>
      <c r="C1354" s="71" t="str">
        <f>IF(B1354="","",YEAR('Mortgage Calculation'!C1394))</f>
        <v/>
      </c>
      <c r="D1354" s="72" t="str">
        <f>IF(B1354="","",SUMIFS('Monthly Rental Income'!$G:$G,'Monthly Rental Income'!$K:$K,'Total Cash Flow'!$C1354,'Monthly Rental Income'!$J:$J,'Total Cash Flow'!$B1354))</f>
        <v/>
      </c>
      <c r="E1354" s="73" t="str">
        <f>IF(B1354="","",SUMIFS('Mortgage Calculation'!$F:$F,'Mortgage Calculation'!$J:$J,'Total Cash Flow'!$B1354,'Mortgage Calculation'!$K:$K,'Total Cash Flow'!C1354))</f>
        <v/>
      </c>
      <c r="F1354" s="66" t="str">
        <f t="shared" si="21"/>
        <v/>
      </c>
    </row>
    <row r="1355" spans="2:6" ht="14.25" x14ac:dyDescent="0.2">
      <c r="B1355" s="70" t="str">
        <f>IF('Mortgage Calculation'!A1395="","",MONTH('Mortgage Calculation'!C1395))</f>
        <v/>
      </c>
      <c r="C1355" s="71" t="str">
        <f>IF(B1355="","",YEAR('Mortgage Calculation'!C1395))</f>
        <v/>
      </c>
      <c r="D1355" s="72" t="str">
        <f>IF(B1355="","",SUMIFS('Monthly Rental Income'!$G:$G,'Monthly Rental Income'!$K:$K,'Total Cash Flow'!$C1355,'Monthly Rental Income'!$J:$J,'Total Cash Flow'!$B1355))</f>
        <v/>
      </c>
      <c r="E1355" s="73" t="str">
        <f>IF(B1355="","",SUMIFS('Mortgage Calculation'!$F:$F,'Mortgage Calculation'!$J:$J,'Total Cash Flow'!$B1355,'Mortgage Calculation'!$K:$K,'Total Cash Flow'!C1355))</f>
        <v/>
      </c>
      <c r="F1355" s="66" t="str">
        <f t="shared" si="21"/>
        <v/>
      </c>
    </row>
    <row r="1356" spans="2:6" ht="14.25" x14ac:dyDescent="0.2">
      <c r="B1356" s="70" t="str">
        <f>IF('Mortgage Calculation'!A1396="","",MONTH('Mortgage Calculation'!C1396))</f>
        <v/>
      </c>
      <c r="C1356" s="71" t="str">
        <f>IF(B1356="","",YEAR('Mortgage Calculation'!C1396))</f>
        <v/>
      </c>
      <c r="D1356" s="72" t="str">
        <f>IF(B1356="","",SUMIFS('Monthly Rental Income'!$G:$G,'Monthly Rental Income'!$K:$K,'Total Cash Flow'!$C1356,'Monthly Rental Income'!$J:$J,'Total Cash Flow'!$B1356))</f>
        <v/>
      </c>
      <c r="E1356" s="73" t="str">
        <f>IF(B1356="","",SUMIFS('Mortgage Calculation'!$F:$F,'Mortgage Calculation'!$J:$J,'Total Cash Flow'!$B1356,'Mortgage Calculation'!$K:$K,'Total Cash Flow'!C1356))</f>
        <v/>
      </c>
      <c r="F1356" s="66" t="str">
        <f t="shared" si="21"/>
        <v/>
      </c>
    </row>
    <row r="1357" spans="2:6" ht="14.25" x14ac:dyDescent="0.2">
      <c r="B1357" s="70" t="str">
        <f>IF('Mortgage Calculation'!A1397="","",MONTH('Mortgage Calculation'!C1397))</f>
        <v/>
      </c>
      <c r="C1357" s="71" t="str">
        <f>IF(B1357="","",YEAR('Mortgage Calculation'!C1397))</f>
        <v/>
      </c>
      <c r="D1357" s="72" t="str">
        <f>IF(B1357="","",SUMIFS('Monthly Rental Income'!$G:$G,'Monthly Rental Income'!$K:$K,'Total Cash Flow'!$C1357,'Monthly Rental Income'!$J:$J,'Total Cash Flow'!$B1357))</f>
        <v/>
      </c>
      <c r="E1357" s="73" t="str">
        <f>IF(B1357="","",SUMIFS('Mortgage Calculation'!$F:$F,'Mortgage Calculation'!$J:$J,'Total Cash Flow'!$B1357,'Mortgage Calculation'!$K:$K,'Total Cash Flow'!C1357))</f>
        <v/>
      </c>
      <c r="F1357" s="66" t="str">
        <f t="shared" si="21"/>
        <v/>
      </c>
    </row>
    <row r="1358" spans="2:6" ht="14.25" x14ac:dyDescent="0.2">
      <c r="B1358" s="70" t="str">
        <f>IF('Mortgage Calculation'!A1398="","",MONTH('Mortgage Calculation'!C1398))</f>
        <v/>
      </c>
      <c r="C1358" s="71" t="str">
        <f>IF(B1358="","",YEAR('Mortgage Calculation'!C1398))</f>
        <v/>
      </c>
      <c r="D1358" s="72" t="str">
        <f>IF(B1358="","",SUMIFS('Monthly Rental Income'!$G:$G,'Monthly Rental Income'!$K:$K,'Total Cash Flow'!$C1358,'Monthly Rental Income'!$J:$J,'Total Cash Flow'!$B1358))</f>
        <v/>
      </c>
      <c r="E1358" s="73" t="str">
        <f>IF(B1358="","",SUMIFS('Mortgage Calculation'!$F:$F,'Mortgage Calculation'!$J:$J,'Total Cash Flow'!$B1358,'Mortgage Calculation'!$K:$K,'Total Cash Flow'!C1358))</f>
        <v/>
      </c>
      <c r="F1358" s="66" t="str">
        <f t="shared" si="21"/>
        <v/>
      </c>
    </row>
    <row r="1359" spans="2:6" ht="14.25" x14ac:dyDescent="0.2">
      <c r="B1359" s="70" t="str">
        <f>IF('Mortgage Calculation'!A1399="","",MONTH('Mortgage Calculation'!C1399))</f>
        <v/>
      </c>
      <c r="C1359" s="71" t="str">
        <f>IF(B1359="","",YEAR('Mortgage Calculation'!C1399))</f>
        <v/>
      </c>
      <c r="D1359" s="72" t="str">
        <f>IF(B1359="","",SUMIFS('Monthly Rental Income'!$G:$G,'Monthly Rental Income'!$K:$K,'Total Cash Flow'!$C1359,'Monthly Rental Income'!$J:$J,'Total Cash Flow'!$B1359))</f>
        <v/>
      </c>
      <c r="E1359" s="73" t="str">
        <f>IF(B1359="","",SUMIFS('Mortgage Calculation'!$F:$F,'Mortgage Calculation'!$J:$J,'Total Cash Flow'!$B1359,'Mortgage Calculation'!$K:$K,'Total Cash Flow'!C1359))</f>
        <v/>
      </c>
      <c r="F1359" s="66" t="str">
        <f t="shared" si="21"/>
        <v/>
      </c>
    </row>
    <row r="1360" spans="2:6" ht="14.25" x14ac:dyDescent="0.2">
      <c r="B1360" s="70" t="str">
        <f>IF('Mortgage Calculation'!A1400="","",MONTH('Mortgage Calculation'!C1400))</f>
        <v/>
      </c>
      <c r="C1360" s="71" t="str">
        <f>IF(B1360="","",YEAR('Mortgage Calculation'!C1400))</f>
        <v/>
      </c>
      <c r="D1360" s="72" t="str">
        <f>IF(B1360="","",SUMIFS('Monthly Rental Income'!$G:$G,'Monthly Rental Income'!$K:$K,'Total Cash Flow'!$C1360,'Monthly Rental Income'!$J:$J,'Total Cash Flow'!$B1360))</f>
        <v/>
      </c>
      <c r="E1360" s="73" t="str">
        <f>IF(B1360="","",SUMIFS('Mortgage Calculation'!$F:$F,'Mortgage Calculation'!$J:$J,'Total Cash Flow'!$B1360,'Mortgage Calculation'!$K:$K,'Total Cash Flow'!C1360))</f>
        <v/>
      </c>
      <c r="F1360" s="66" t="str">
        <f t="shared" si="21"/>
        <v/>
      </c>
    </row>
    <row r="1361" spans="2:6" ht="14.25" x14ac:dyDescent="0.2">
      <c r="B1361" s="70" t="str">
        <f>IF('Mortgage Calculation'!A1401="","",MONTH('Mortgage Calculation'!C1401))</f>
        <v/>
      </c>
      <c r="C1361" s="71" t="str">
        <f>IF(B1361="","",YEAR('Mortgage Calculation'!C1401))</f>
        <v/>
      </c>
      <c r="D1361" s="72" t="str">
        <f>IF(B1361="","",SUMIFS('Monthly Rental Income'!$G:$G,'Monthly Rental Income'!$K:$K,'Total Cash Flow'!$C1361,'Monthly Rental Income'!$J:$J,'Total Cash Flow'!$B1361))</f>
        <v/>
      </c>
      <c r="E1361" s="73" t="str">
        <f>IF(B1361="","",SUMIFS('Mortgage Calculation'!$F:$F,'Mortgage Calculation'!$J:$J,'Total Cash Flow'!$B1361,'Mortgage Calculation'!$K:$K,'Total Cash Flow'!C1361))</f>
        <v/>
      </c>
      <c r="F1361" s="66" t="str">
        <f t="shared" si="21"/>
        <v/>
      </c>
    </row>
    <row r="1362" spans="2:6" ht="14.25" x14ac:dyDescent="0.2">
      <c r="B1362" s="70" t="str">
        <f>IF('Mortgage Calculation'!A1402="","",MONTH('Mortgage Calculation'!C1402))</f>
        <v/>
      </c>
      <c r="C1362" s="71" t="str">
        <f>IF(B1362="","",YEAR('Mortgage Calculation'!C1402))</f>
        <v/>
      </c>
      <c r="D1362" s="72" t="str">
        <f>IF(B1362="","",SUMIFS('Monthly Rental Income'!$G:$G,'Monthly Rental Income'!$K:$K,'Total Cash Flow'!$C1362,'Monthly Rental Income'!$J:$J,'Total Cash Flow'!$B1362))</f>
        <v/>
      </c>
      <c r="E1362" s="73" t="str">
        <f>IF(B1362="","",SUMIFS('Mortgage Calculation'!$F:$F,'Mortgage Calculation'!$J:$J,'Total Cash Flow'!$B1362,'Mortgage Calculation'!$K:$K,'Total Cash Flow'!C1362))</f>
        <v/>
      </c>
      <c r="F1362" s="66" t="str">
        <f t="shared" si="21"/>
        <v/>
      </c>
    </row>
    <row r="1363" spans="2:6" ht="14.25" x14ac:dyDescent="0.2">
      <c r="B1363" s="70" t="str">
        <f>IF('Mortgage Calculation'!A1403="","",MONTH('Mortgage Calculation'!C1403))</f>
        <v/>
      </c>
      <c r="C1363" s="71" t="str">
        <f>IF(B1363="","",YEAR('Mortgage Calculation'!C1403))</f>
        <v/>
      </c>
      <c r="D1363" s="72" t="str">
        <f>IF(B1363="","",SUMIFS('Monthly Rental Income'!$G:$G,'Monthly Rental Income'!$K:$K,'Total Cash Flow'!$C1363,'Monthly Rental Income'!$J:$J,'Total Cash Flow'!$B1363))</f>
        <v/>
      </c>
      <c r="E1363" s="73" t="str">
        <f>IF(B1363="","",SUMIFS('Mortgage Calculation'!$F:$F,'Mortgage Calculation'!$J:$J,'Total Cash Flow'!$B1363,'Mortgage Calculation'!$K:$K,'Total Cash Flow'!C1363))</f>
        <v/>
      </c>
      <c r="F1363" s="66" t="str">
        <f t="shared" si="21"/>
        <v/>
      </c>
    </row>
    <row r="1364" spans="2:6" ht="14.25" x14ac:dyDescent="0.2">
      <c r="B1364" s="70" t="str">
        <f>IF('Mortgage Calculation'!A1404="","",MONTH('Mortgage Calculation'!C1404))</f>
        <v/>
      </c>
      <c r="C1364" s="71" t="str">
        <f>IF(B1364="","",YEAR('Mortgage Calculation'!C1404))</f>
        <v/>
      </c>
      <c r="D1364" s="72" t="str">
        <f>IF(B1364="","",SUMIFS('Monthly Rental Income'!$G:$G,'Monthly Rental Income'!$K:$K,'Total Cash Flow'!$C1364,'Monthly Rental Income'!$J:$J,'Total Cash Flow'!$B1364))</f>
        <v/>
      </c>
      <c r="E1364" s="73" t="str">
        <f>IF(B1364="","",SUMIFS('Mortgage Calculation'!$F:$F,'Mortgage Calculation'!$J:$J,'Total Cash Flow'!$B1364,'Mortgage Calculation'!$K:$K,'Total Cash Flow'!C1364))</f>
        <v/>
      </c>
      <c r="F1364" s="66" t="str">
        <f t="shared" si="21"/>
        <v/>
      </c>
    </row>
    <row r="1365" spans="2:6" ht="14.25" x14ac:dyDescent="0.2">
      <c r="B1365" s="70" t="str">
        <f>IF('Mortgage Calculation'!A1405="","",MONTH('Mortgage Calculation'!C1405))</f>
        <v/>
      </c>
      <c r="C1365" s="71" t="str">
        <f>IF(B1365="","",YEAR('Mortgage Calculation'!C1405))</f>
        <v/>
      </c>
      <c r="D1365" s="72" t="str">
        <f>IF(B1365="","",SUMIFS('Monthly Rental Income'!$G:$G,'Monthly Rental Income'!$K:$K,'Total Cash Flow'!$C1365,'Monthly Rental Income'!$J:$J,'Total Cash Flow'!$B1365))</f>
        <v/>
      </c>
      <c r="E1365" s="73" t="str">
        <f>IF(B1365="","",SUMIFS('Mortgage Calculation'!$F:$F,'Mortgage Calculation'!$J:$J,'Total Cash Flow'!$B1365,'Mortgage Calculation'!$K:$K,'Total Cash Flow'!C1365))</f>
        <v/>
      </c>
      <c r="F1365" s="66" t="str">
        <f t="shared" si="21"/>
        <v/>
      </c>
    </row>
    <row r="1366" spans="2:6" ht="14.25" x14ac:dyDescent="0.2">
      <c r="B1366" s="70" t="str">
        <f>IF('Mortgage Calculation'!A1406="","",MONTH('Mortgage Calculation'!C1406))</f>
        <v/>
      </c>
      <c r="C1366" s="71" t="str">
        <f>IF(B1366="","",YEAR('Mortgage Calculation'!C1406))</f>
        <v/>
      </c>
      <c r="D1366" s="72" t="str">
        <f>IF(B1366="","",SUMIFS('Monthly Rental Income'!$G:$G,'Monthly Rental Income'!$K:$K,'Total Cash Flow'!$C1366,'Monthly Rental Income'!$J:$J,'Total Cash Flow'!$B1366))</f>
        <v/>
      </c>
      <c r="E1366" s="73" t="str">
        <f>IF(B1366="","",SUMIFS('Mortgage Calculation'!$F:$F,'Mortgage Calculation'!$J:$J,'Total Cash Flow'!$B1366,'Mortgage Calculation'!$K:$K,'Total Cash Flow'!C1366))</f>
        <v/>
      </c>
      <c r="F1366" s="66" t="str">
        <f t="shared" si="21"/>
        <v/>
      </c>
    </row>
    <row r="1367" spans="2:6" ht="14.25" x14ac:dyDescent="0.2">
      <c r="B1367" s="70" t="str">
        <f>IF('Mortgage Calculation'!A1407="","",MONTH('Mortgage Calculation'!C1407))</f>
        <v/>
      </c>
      <c r="C1367" s="71" t="str">
        <f>IF(B1367="","",YEAR('Mortgage Calculation'!C1407))</f>
        <v/>
      </c>
      <c r="D1367" s="72" t="str">
        <f>IF(B1367="","",SUMIFS('Monthly Rental Income'!$G:$G,'Monthly Rental Income'!$K:$K,'Total Cash Flow'!$C1367,'Monthly Rental Income'!$J:$J,'Total Cash Flow'!$B1367))</f>
        <v/>
      </c>
      <c r="E1367" s="73" t="str">
        <f>IF(B1367="","",SUMIFS('Mortgage Calculation'!$F:$F,'Mortgage Calculation'!$J:$J,'Total Cash Flow'!$B1367,'Mortgage Calculation'!$K:$K,'Total Cash Flow'!C1367))</f>
        <v/>
      </c>
      <c r="F1367" s="66" t="str">
        <f t="shared" si="21"/>
        <v/>
      </c>
    </row>
    <row r="1368" spans="2:6" ht="14.25" x14ac:dyDescent="0.2">
      <c r="B1368" s="70" t="str">
        <f>IF('Mortgage Calculation'!A1408="","",MONTH('Mortgage Calculation'!C1408))</f>
        <v/>
      </c>
      <c r="C1368" s="71" t="str">
        <f>IF(B1368="","",YEAR('Mortgage Calculation'!C1408))</f>
        <v/>
      </c>
      <c r="D1368" s="72" t="str">
        <f>IF(B1368="","",SUMIFS('Monthly Rental Income'!$G:$G,'Monthly Rental Income'!$K:$K,'Total Cash Flow'!$C1368,'Monthly Rental Income'!$J:$J,'Total Cash Flow'!$B1368))</f>
        <v/>
      </c>
      <c r="E1368" s="73" t="str">
        <f>IF(B1368="","",SUMIFS('Mortgage Calculation'!$F:$F,'Mortgage Calculation'!$J:$J,'Total Cash Flow'!$B1368,'Mortgage Calculation'!$K:$K,'Total Cash Flow'!C1368))</f>
        <v/>
      </c>
      <c r="F1368" s="66" t="str">
        <f t="shared" si="21"/>
        <v/>
      </c>
    </row>
    <row r="1369" spans="2:6" ht="14.25" x14ac:dyDescent="0.2">
      <c r="B1369" s="70" t="str">
        <f>IF('Mortgage Calculation'!A1409="","",MONTH('Mortgage Calculation'!C1409))</f>
        <v/>
      </c>
      <c r="C1369" s="71" t="str">
        <f>IF(B1369="","",YEAR('Mortgage Calculation'!C1409))</f>
        <v/>
      </c>
      <c r="D1369" s="72" t="str">
        <f>IF(B1369="","",SUMIFS('Monthly Rental Income'!$G:$G,'Monthly Rental Income'!$K:$K,'Total Cash Flow'!$C1369,'Monthly Rental Income'!$J:$J,'Total Cash Flow'!$B1369))</f>
        <v/>
      </c>
      <c r="E1369" s="73" t="str">
        <f>IF(B1369="","",SUMIFS('Mortgage Calculation'!$F:$F,'Mortgage Calculation'!$J:$J,'Total Cash Flow'!$B1369,'Mortgage Calculation'!$K:$K,'Total Cash Flow'!C1369))</f>
        <v/>
      </c>
      <c r="F1369" s="66" t="str">
        <f t="shared" si="21"/>
        <v/>
      </c>
    </row>
    <row r="1370" spans="2:6" ht="14.25" x14ac:dyDescent="0.2">
      <c r="B1370" s="70" t="str">
        <f>IF('Mortgage Calculation'!A1410="","",MONTH('Mortgage Calculation'!C1410))</f>
        <v/>
      </c>
      <c r="C1370" s="71" t="str">
        <f>IF(B1370="","",YEAR('Mortgage Calculation'!C1410))</f>
        <v/>
      </c>
      <c r="D1370" s="72" t="str">
        <f>IF(B1370="","",SUMIFS('Monthly Rental Income'!$G:$G,'Monthly Rental Income'!$K:$K,'Total Cash Flow'!$C1370,'Monthly Rental Income'!$J:$J,'Total Cash Flow'!$B1370))</f>
        <v/>
      </c>
      <c r="E1370" s="73" t="str">
        <f>IF(B1370="","",SUMIFS('Mortgage Calculation'!$F:$F,'Mortgage Calculation'!$J:$J,'Total Cash Flow'!$B1370,'Mortgage Calculation'!$K:$K,'Total Cash Flow'!C1370))</f>
        <v/>
      </c>
      <c r="F1370" s="66" t="str">
        <f t="shared" si="21"/>
        <v/>
      </c>
    </row>
    <row r="1371" spans="2:6" ht="14.25" x14ac:dyDescent="0.2">
      <c r="B1371" s="70" t="str">
        <f>IF('Mortgage Calculation'!A1411="","",MONTH('Mortgage Calculation'!C1411))</f>
        <v/>
      </c>
      <c r="C1371" s="71" t="str">
        <f>IF(B1371="","",YEAR('Mortgage Calculation'!C1411))</f>
        <v/>
      </c>
      <c r="D1371" s="72" t="str">
        <f>IF(B1371="","",SUMIFS('Monthly Rental Income'!$G:$G,'Monthly Rental Income'!$K:$K,'Total Cash Flow'!$C1371,'Monthly Rental Income'!$J:$J,'Total Cash Flow'!$B1371))</f>
        <v/>
      </c>
      <c r="E1371" s="73" t="str">
        <f>IF(B1371="","",SUMIFS('Mortgage Calculation'!$F:$F,'Mortgage Calculation'!$J:$J,'Total Cash Flow'!$B1371,'Mortgage Calculation'!$K:$K,'Total Cash Flow'!C1371))</f>
        <v/>
      </c>
      <c r="F1371" s="66" t="str">
        <f t="shared" si="21"/>
        <v/>
      </c>
    </row>
    <row r="1372" spans="2:6" ht="14.25" x14ac:dyDescent="0.2">
      <c r="B1372" s="70" t="str">
        <f>IF('Mortgage Calculation'!A1412="","",MONTH('Mortgage Calculation'!C1412))</f>
        <v/>
      </c>
      <c r="C1372" s="71" t="str">
        <f>IF(B1372="","",YEAR('Mortgage Calculation'!C1412))</f>
        <v/>
      </c>
      <c r="D1372" s="72" t="str">
        <f>IF(B1372="","",SUMIFS('Monthly Rental Income'!$G:$G,'Monthly Rental Income'!$K:$K,'Total Cash Flow'!$C1372,'Monthly Rental Income'!$J:$J,'Total Cash Flow'!$B1372))</f>
        <v/>
      </c>
      <c r="E1372" s="73" t="str">
        <f>IF(B1372="","",SUMIFS('Mortgage Calculation'!$F:$F,'Mortgage Calculation'!$J:$J,'Total Cash Flow'!$B1372,'Mortgage Calculation'!$K:$K,'Total Cash Flow'!C1372))</f>
        <v/>
      </c>
      <c r="F1372" s="66" t="str">
        <f t="shared" si="21"/>
        <v/>
      </c>
    </row>
    <row r="1373" spans="2:6" ht="14.25" x14ac:dyDescent="0.2">
      <c r="B1373" s="70" t="str">
        <f>IF('Mortgage Calculation'!A1413="","",MONTH('Mortgage Calculation'!C1413))</f>
        <v/>
      </c>
      <c r="C1373" s="71" t="str">
        <f>IF(B1373="","",YEAR('Mortgage Calculation'!C1413))</f>
        <v/>
      </c>
      <c r="D1373" s="72" t="str">
        <f>IF(B1373="","",SUMIFS('Monthly Rental Income'!$G:$G,'Monthly Rental Income'!$K:$K,'Total Cash Flow'!$C1373,'Monthly Rental Income'!$J:$J,'Total Cash Flow'!$B1373))</f>
        <v/>
      </c>
      <c r="E1373" s="73" t="str">
        <f>IF(B1373="","",SUMIFS('Mortgage Calculation'!$F:$F,'Mortgage Calculation'!$J:$J,'Total Cash Flow'!$B1373,'Mortgage Calculation'!$K:$K,'Total Cash Flow'!C1373))</f>
        <v/>
      </c>
      <c r="F1373" s="66" t="str">
        <f t="shared" si="21"/>
        <v/>
      </c>
    </row>
    <row r="1374" spans="2:6" ht="14.25" x14ac:dyDescent="0.2">
      <c r="B1374" s="70" t="str">
        <f>IF('Mortgage Calculation'!A1414="","",MONTH('Mortgage Calculation'!C1414))</f>
        <v/>
      </c>
      <c r="C1374" s="71" t="str">
        <f>IF(B1374="","",YEAR('Mortgage Calculation'!C1414))</f>
        <v/>
      </c>
      <c r="D1374" s="72" t="str">
        <f>IF(B1374="","",SUMIFS('Monthly Rental Income'!$G:$G,'Monthly Rental Income'!$K:$K,'Total Cash Flow'!$C1374,'Monthly Rental Income'!$J:$J,'Total Cash Flow'!$B1374))</f>
        <v/>
      </c>
      <c r="E1374" s="73" t="str">
        <f>IF(B1374="","",SUMIFS('Mortgage Calculation'!$F:$F,'Mortgage Calculation'!$J:$J,'Total Cash Flow'!$B1374,'Mortgage Calculation'!$K:$K,'Total Cash Flow'!C1374))</f>
        <v/>
      </c>
      <c r="F1374" s="66" t="str">
        <f t="shared" si="21"/>
        <v/>
      </c>
    </row>
    <row r="1375" spans="2:6" ht="14.25" x14ac:dyDescent="0.2">
      <c r="B1375" s="70" t="str">
        <f>IF('Mortgage Calculation'!A1415="","",MONTH('Mortgage Calculation'!C1415))</f>
        <v/>
      </c>
      <c r="C1375" s="71" t="str">
        <f>IF(B1375="","",YEAR('Mortgage Calculation'!C1415))</f>
        <v/>
      </c>
      <c r="D1375" s="72" t="str">
        <f>IF(B1375="","",SUMIFS('Monthly Rental Income'!$G:$G,'Monthly Rental Income'!$K:$K,'Total Cash Flow'!$C1375,'Monthly Rental Income'!$J:$J,'Total Cash Flow'!$B1375))</f>
        <v/>
      </c>
      <c r="E1375" s="73" t="str">
        <f>IF(B1375="","",SUMIFS('Mortgage Calculation'!$F:$F,'Mortgage Calculation'!$J:$J,'Total Cash Flow'!$B1375,'Mortgage Calculation'!$K:$K,'Total Cash Flow'!C1375))</f>
        <v/>
      </c>
      <c r="F1375" s="66" t="str">
        <f t="shared" si="21"/>
        <v/>
      </c>
    </row>
    <row r="1376" spans="2:6" ht="14.25" x14ac:dyDescent="0.2">
      <c r="B1376" s="70" t="str">
        <f>IF('Mortgage Calculation'!A1416="","",MONTH('Mortgage Calculation'!C1416))</f>
        <v/>
      </c>
      <c r="C1376" s="71" t="str">
        <f>IF(B1376="","",YEAR('Mortgage Calculation'!C1416))</f>
        <v/>
      </c>
      <c r="D1376" s="72" t="str">
        <f>IF(B1376="","",SUMIFS('Monthly Rental Income'!$G:$G,'Monthly Rental Income'!$K:$K,'Total Cash Flow'!$C1376,'Monthly Rental Income'!$J:$J,'Total Cash Flow'!$B1376))</f>
        <v/>
      </c>
      <c r="E1376" s="73" t="str">
        <f>IF(B1376="","",SUMIFS('Mortgage Calculation'!$F:$F,'Mortgage Calculation'!$J:$J,'Total Cash Flow'!$B1376,'Mortgage Calculation'!$K:$K,'Total Cash Flow'!C1376))</f>
        <v/>
      </c>
      <c r="F1376" s="66" t="str">
        <f t="shared" si="21"/>
        <v/>
      </c>
    </row>
    <row r="1377" spans="2:6" ht="14.25" x14ac:dyDescent="0.2">
      <c r="B1377" s="70" t="str">
        <f>IF('Mortgage Calculation'!A1417="","",MONTH('Mortgage Calculation'!C1417))</f>
        <v/>
      </c>
      <c r="C1377" s="71" t="str">
        <f>IF(B1377="","",YEAR('Mortgage Calculation'!C1417))</f>
        <v/>
      </c>
      <c r="D1377" s="72" t="str">
        <f>IF(B1377="","",SUMIFS('Monthly Rental Income'!$G:$G,'Monthly Rental Income'!$K:$K,'Total Cash Flow'!$C1377,'Monthly Rental Income'!$J:$J,'Total Cash Flow'!$B1377))</f>
        <v/>
      </c>
      <c r="E1377" s="73" t="str">
        <f>IF(B1377="","",SUMIFS('Mortgage Calculation'!$F:$F,'Mortgage Calculation'!$J:$J,'Total Cash Flow'!$B1377,'Mortgage Calculation'!$K:$K,'Total Cash Flow'!C1377))</f>
        <v/>
      </c>
      <c r="F1377" s="66" t="str">
        <f t="shared" si="21"/>
        <v/>
      </c>
    </row>
    <row r="1378" spans="2:6" ht="14.25" x14ac:dyDescent="0.2">
      <c r="B1378" s="70" t="str">
        <f>IF('Mortgage Calculation'!A1418="","",MONTH('Mortgage Calculation'!C1418))</f>
        <v/>
      </c>
      <c r="C1378" s="71" t="str">
        <f>IF(B1378="","",YEAR('Mortgage Calculation'!C1418))</f>
        <v/>
      </c>
      <c r="D1378" s="72" t="str">
        <f>IF(B1378="","",SUMIFS('Monthly Rental Income'!$G:$G,'Monthly Rental Income'!$K:$K,'Total Cash Flow'!$C1378,'Monthly Rental Income'!$J:$J,'Total Cash Flow'!$B1378))</f>
        <v/>
      </c>
      <c r="E1378" s="73" t="str">
        <f>IF(B1378="","",SUMIFS('Mortgage Calculation'!$F:$F,'Mortgage Calculation'!$J:$J,'Total Cash Flow'!$B1378,'Mortgage Calculation'!$K:$K,'Total Cash Flow'!C1378))</f>
        <v/>
      </c>
      <c r="F1378" s="66" t="str">
        <f t="shared" si="21"/>
        <v/>
      </c>
    </row>
    <row r="1379" spans="2:6" ht="14.25" x14ac:dyDescent="0.2">
      <c r="B1379" s="70" t="str">
        <f>IF('Mortgage Calculation'!A1419="","",MONTH('Mortgage Calculation'!C1419))</f>
        <v/>
      </c>
      <c r="C1379" s="71" t="str">
        <f>IF(B1379="","",YEAR('Mortgage Calculation'!C1419))</f>
        <v/>
      </c>
      <c r="D1379" s="72" t="str">
        <f>IF(B1379="","",SUMIFS('Monthly Rental Income'!$G:$G,'Monthly Rental Income'!$K:$K,'Total Cash Flow'!$C1379,'Monthly Rental Income'!$J:$J,'Total Cash Flow'!$B1379))</f>
        <v/>
      </c>
      <c r="E1379" s="73" t="str">
        <f>IF(B1379="","",SUMIFS('Mortgage Calculation'!$F:$F,'Mortgage Calculation'!$J:$J,'Total Cash Flow'!$B1379,'Mortgage Calculation'!$K:$K,'Total Cash Flow'!C1379))</f>
        <v/>
      </c>
      <c r="F1379" s="66" t="str">
        <f t="shared" si="21"/>
        <v/>
      </c>
    </row>
    <row r="1380" spans="2:6" ht="14.25" x14ac:dyDescent="0.2">
      <c r="B1380" s="70" t="str">
        <f>IF('Mortgage Calculation'!A1420="","",MONTH('Mortgage Calculation'!C1420))</f>
        <v/>
      </c>
      <c r="C1380" s="71" t="str">
        <f>IF(B1380="","",YEAR('Mortgage Calculation'!C1420))</f>
        <v/>
      </c>
      <c r="D1380" s="72" t="str">
        <f>IF(B1380="","",SUMIFS('Monthly Rental Income'!$G:$G,'Monthly Rental Income'!$K:$K,'Total Cash Flow'!$C1380,'Monthly Rental Income'!$J:$J,'Total Cash Flow'!$B1380))</f>
        <v/>
      </c>
      <c r="E1380" s="73" t="str">
        <f>IF(B1380="","",SUMIFS('Mortgage Calculation'!$F:$F,'Mortgage Calculation'!$J:$J,'Total Cash Flow'!$B1380,'Mortgage Calculation'!$K:$K,'Total Cash Flow'!C1380))</f>
        <v/>
      </c>
      <c r="F1380" s="66" t="str">
        <f t="shared" si="21"/>
        <v/>
      </c>
    </row>
    <row r="1381" spans="2:6" ht="14.25" x14ac:dyDescent="0.2">
      <c r="B1381" s="70" t="str">
        <f>IF('Mortgage Calculation'!A1421="","",MONTH('Mortgage Calculation'!C1421))</f>
        <v/>
      </c>
      <c r="C1381" s="71" t="str">
        <f>IF(B1381="","",YEAR('Mortgage Calculation'!C1421))</f>
        <v/>
      </c>
      <c r="D1381" s="72" t="str">
        <f>IF(B1381="","",SUMIFS('Monthly Rental Income'!$G:$G,'Monthly Rental Income'!$K:$K,'Total Cash Flow'!$C1381,'Monthly Rental Income'!$J:$J,'Total Cash Flow'!$B1381))</f>
        <v/>
      </c>
      <c r="E1381" s="73" t="str">
        <f>IF(B1381="","",SUMIFS('Mortgage Calculation'!$F:$F,'Mortgage Calculation'!$J:$J,'Total Cash Flow'!$B1381,'Mortgage Calculation'!$K:$K,'Total Cash Flow'!C1381))</f>
        <v/>
      </c>
      <c r="F1381" s="66" t="str">
        <f t="shared" si="21"/>
        <v/>
      </c>
    </row>
    <row r="1382" spans="2:6" ht="14.25" x14ac:dyDescent="0.2">
      <c r="B1382" s="70" t="str">
        <f>IF('Mortgage Calculation'!A1422="","",MONTH('Mortgage Calculation'!C1422))</f>
        <v/>
      </c>
      <c r="C1382" s="71" t="str">
        <f>IF(B1382="","",YEAR('Mortgage Calculation'!C1422))</f>
        <v/>
      </c>
      <c r="D1382" s="72" t="str">
        <f>IF(B1382="","",SUMIFS('Monthly Rental Income'!$G:$G,'Monthly Rental Income'!$K:$K,'Total Cash Flow'!$C1382,'Monthly Rental Income'!$J:$J,'Total Cash Flow'!$B1382))</f>
        <v/>
      </c>
      <c r="E1382" s="73" t="str">
        <f>IF(B1382="","",SUMIFS('Mortgage Calculation'!$F:$F,'Mortgage Calculation'!$J:$J,'Total Cash Flow'!$B1382,'Mortgage Calculation'!$K:$K,'Total Cash Flow'!C1382))</f>
        <v/>
      </c>
      <c r="F1382" s="66" t="str">
        <f t="shared" si="21"/>
        <v/>
      </c>
    </row>
    <row r="1383" spans="2:6" ht="14.25" x14ac:dyDescent="0.2">
      <c r="B1383" s="70" t="str">
        <f>IF('Mortgage Calculation'!A1423="","",MONTH('Mortgage Calculation'!C1423))</f>
        <v/>
      </c>
      <c r="C1383" s="71" t="str">
        <f>IF(B1383="","",YEAR('Mortgage Calculation'!C1423))</f>
        <v/>
      </c>
      <c r="D1383" s="72" t="str">
        <f>IF(B1383="","",SUMIFS('Monthly Rental Income'!$G:$G,'Monthly Rental Income'!$K:$K,'Total Cash Flow'!$C1383,'Monthly Rental Income'!$J:$J,'Total Cash Flow'!$B1383))</f>
        <v/>
      </c>
      <c r="E1383" s="73" t="str">
        <f>IF(B1383="","",SUMIFS('Mortgage Calculation'!$F:$F,'Mortgage Calculation'!$J:$J,'Total Cash Flow'!$B1383,'Mortgage Calculation'!$K:$K,'Total Cash Flow'!C1383))</f>
        <v/>
      </c>
      <c r="F1383" s="66" t="str">
        <f t="shared" si="21"/>
        <v/>
      </c>
    </row>
    <row r="1384" spans="2:6" ht="14.25" x14ac:dyDescent="0.2">
      <c r="B1384" s="70" t="str">
        <f>IF('Mortgage Calculation'!A1424="","",MONTH('Mortgage Calculation'!C1424))</f>
        <v/>
      </c>
      <c r="C1384" s="71" t="str">
        <f>IF(B1384="","",YEAR('Mortgage Calculation'!C1424))</f>
        <v/>
      </c>
      <c r="D1384" s="72" t="str">
        <f>IF(B1384="","",SUMIFS('Monthly Rental Income'!$G:$G,'Monthly Rental Income'!$K:$K,'Total Cash Flow'!$C1384,'Monthly Rental Income'!$J:$J,'Total Cash Flow'!$B1384))</f>
        <v/>
      </c>
      <c r="E1384" s="73" t="str">
        <f>IF(B1384="","",SUMIFS('Mortgage Calculation'!$F:$F,'Mortgage Calculation'!$J:$J,'Total Cash Flow'!$B1384,'Mortgage Calculation'!$K:$K,'Total Cash Flow'!C1384))</f>
        <v/>
      </c>
      <c r="F1384" s="66" t="str">
        <f t="shared" si="21"/>
        <v/>
      </c>
    </row>
    <row r="1385" spans="2:6" ht="14.25" x14ac:dyDescent="0.2">
      <c r="B1385" s="70" t="str">
        <f>IF('Mortgage Calculation'!A1425="","",MONTH('Mortgage Calculation'!C1425))</f>
        <v/>
      </c>
      <c r="C1385" s="71" t="str">
        <f>IF(B1385="","",YEAR('Mortgage Calculation'!C1425))</f>
        <v/>
      </c>
      <c r="D1385" s="72" t="str">
        <f>IF(B1385="","",SUMIFS('Monthly Rental Income'!$G:$G,'Monthly Rental Income'!$K:$K,'Total Cash Flow'!$C1385,'Monthly Rental Income'!$J:$J,'Total Cash Flow'!$B1385))</f>
        <v/>
      </c>
      <c r="E1385" s="73" t="str">
        <f>IF(B1385="","",SUMIFS('Mortgage Calculation'!$F:$F,'Mortgage Calculation'!$J:$J,'Total Cash Flow'!$B1385,'Mortgage Calculation'!$K:$K,'Total Cash Flow'!C1385))</f>
        <v/>
      </c>
      <c r="F1385" s="66" t="str">
        <f t="shared" si="21"/>
        <v/>
      </c>
    </row>
    <row r="1386" spans="2:6" ht="14.25" x14ac:dyDescent="0.2">
      <c r="B1386" s="70" t="str">
        <f>IF('Mortgage Calculation'!A1426="","",MONTH('Mortgage Calculation'!C1426))</f>
        <v/>
      </c>
      <c r="C1386" s="71" t="str">
        <f>IF(B1386="","",YEAR('Mortgage Calculation'!C1426))</f>
        <v/>
      </c>
      <c r="D1386" s="72" t="str">
        <f>IF(B1386="","",SUMIFS('Monthly Rental Income'!$G:$G,'Monthly Rental Income'!$K:$K,'Total Cash Flow'!$C1386,'Monthly Rental Income'!$J:$J,'Total Cash Flow'!$B1386))</f>
        <v/>
      </c>
      <c r="E1386" s="73" t="str">
        <f>IF(B1386="","",SUMIFS('Mortgage Calculation'!$F:$F,'Mortgage Calculation'!$J:$J,'Total Cash Flow'!$B1386,'Mortgage Calculation'!$K:$K,'Total Cash Flow'!C1386))</f>
        <v/>
      </c>
      <c r="F1386" s="66" t="str">
        <f t="shared" si="21"/>
        <v/>
      </c>
    </row>
    <row r="1387" spans="2:6" ht="14.25" x14ac:dyDescent="0.2">
      <c r="B1387" s="70" t="str">
        <f>IF('Mortgage Calculation'!A1427="","",MONTH('Mortgage Calculation'!C1427))</f>
        <v/>
      </c>
      <c r="C1387" s="71" t="str">
        <f>IF(B1387="","",YEAR('Mortgage Calculation'!C1427))</f>
        <v/>
      </c>
      <c r="D1387" s="72" t="str">
        <f>IF(B1387="","",SUMIFS('Monthly Rental Income'!$G:$G,'Monthly Rental Income'!$K:$K,'Total Cash Flow'!$C1387,'Monthly Rental Income'!$J:$J,'Total Cash Flow'!$B1387))</f>
        <v/>
      </c>
      <c r="E1387" s="73" t="str">
        <f>IF(B1387="","",SUMIFS('Mortgage Calculation'!$F:$F,'Mortgage Calculation'!$J:$J,'Total Cash Flow'!$B1387,'Mortgage Calculation'!$K:$K,'Total Cash Flow'!C1387))</f>
        <v/>
      </c>
      <c r="F1387" s="66" t="str">
        <f t="shared" si="21"/>
        <v/>
      </c>
    </row>
    <row r="1388" spans="2:6" ht="14.25" x14ac:dyDescent="0.2">
      <c r="B1388" s="70" t="str">
        <f>IF('Mortgage Calculation'!A1428="","",MONTH('Mortgage Calculation'!C1428))</f>
        <v/>
      </c>
      <c r="C1388" s="71" t="str">
        <f>IF(B1388="","",YEAR('Mortgage Calculation'!C1428))</f>
        <v/>
      </c>
      <c r="D1388" s="72" t="str">
        <f>IF(B1388="","",SUMIFS('Monthly Rental Income'!$G:$G,'Monthly Rental Income'!$K:$K,'Total Cash Flow'!$C1388,'Monthly Rental Income'!$J:$J,'Total Cash Flow'!$B1388))</f>
        <v/>
      </c>
      <c r="E1388" s="73" t="str">
        <f>IF(B1388="","",SUMIFS('Mortgage Calculation'!$F:$F,'Mortgage Calculation'!$J:$J,'Total Cash Flow'!$B1388,'Mortgage Calculation'!$K:$K,'Total Cash Flow'!C1388))</f>
        <v/>
      </c>
      <c r="F1388" s="66" t="str">
        <f t="shared" si="21"/>
        <v/>
      </c>
    </row>
    <row r="1389" spans="2:6" ht="14.25" x14ac:dyDescent="0.2">
      <c r="B1389" s="70" t="str">
        <f>IF('Mortgage Calculation'!A1429="","",MONTH('Mortgage Calculation'!C1429))</f>
        <v/>
      </c>
      <c r="C1389" s="71" t="str">
        <f>IF(B1389="","",YEAR('Mortgage Calculation'!C1429))</f>
        <v/>
      </c>
      <c r="D1389" s="72" t="str">
        <f>IF(B1389="","",SUMIFS('Monthly Rental Income'!$G:$G,'Monthly Rental Income'!$K:$K,'Total Cash Flow'!$C1389,'Monthly Rental Income'!$J:$J,'Total Cash Flow'!$B1389))</f>
        <v/>
      </c>
      <c r="E1389" s="73" t="str">
        <f>IF(B1389="","",SUMIFS('Mortgage Calculation'!$F:$F,'Mortgage Calculation'!$J:$J,'Total Cash Flow'!$B1389,'Mortgage Calculation'!$K:$K,'Total Cash Flow'!C1389))</f>
        <v/>
      </c>
      <c r="F1389" s="66" t="str">
        <f t="shared" si="21"/>
        <v/>
      </c>
    </row>
    <row r="1390" spans="2:6" ht="14.25" x14ac:dyDescent="0.2">
      <c r="B1390" s="70" t="str">
        <f>IF('Mortgage Calculation'!A1430="","",MONTH('Mortgage Calculation'!C1430))</f>
        <v/>
      </c>
      <c r="C1390" s="71" t="str">
        <f>IF(B1390="","",YEAR('Mortgage Calculation'!C1430))</f>
        <v/>
      </c>
      <c r="D1390" s="72" t="str">
        <f>IF(B1390="","",SUMIFS('Monthly Rental Income'!$G:$G,'Monthly Rental Income'!$K:$K,'Total Cash Flow'!$C1390,'Monthly Rental Income'!$J:$J,'Total Cash Flow'!$B1390))</f>
        <v/>
      </c>
      <c r="E1390" s="73" t="str">
        <f>IF(B1390="","",SUMIFS('Mortgage Calculation'!$F:$F,'Mortgage Calculation'!$J:$J,'Total Cash Flow'!$B1390,'Mortgage Calculation'!$K:$K,'Total Cash Flow'!C1390))</f>
        <v/>
      </c>
      <c r="F1390" s="66" t="str">
        <f t="shared" si="21"/>
        <v/>
      </c>
    </row>
    <row r="1391" spans="2:6" ht="14.25" x14ac:dyDescent="0.2">
      <c r="B1391" s="70" t="str">
        <f>IF('Mortgage Calculation'!A1431="","",MONTH('Mortgage Calculation'!C1431))</f>
        <v/>
      </c>
      <c r="C1391" s="71" t="str">
        <f>IF(B1391="","",YEAR('Mortgage Calculation'!C1431))</f>
        <v/>
      </c>
      <c r="D1391" s="72" t="str">
        <f>IF(B1391="","",SUMIFS('Monthly Rental Income'!$G:$G,'Monthly Rental Income'!$K:$K,'Total Cash Flow'!$C1391,'Monthly Rental Income'!$J:$J,'Total Cash Flow'!$B1391))</f>
        <v/>
      </c>
      <c r="E1391" s="73" t="str">
        <f>IF(B1391="","",SUMIFS('Mortgage Calculation'!$F:$F,'Mortgage Calculation'!$J:$J,'Total Cash Flow'!$B1391,'Mortgage Calculation'!$K:$K,'Total Cash Flow'!C1391))</f>
        <v/>
      </c>
      <c r="F1391" s="66" t="str">
        <f t="shared" si="21"/>
        <v/>
      </c>
    </row>
    <row r="1392" spans="2:6" ht="14.25" x14ac:dyDescent="0.2">
      <c r="B1392" s="70" t="str">
        <f>IF('Mortgage Calculation'!A1432="","",MONTH('Mortgage Calculation'!C1432))</f>
        <v/>
      </c>
      <c r="C1392" s="71" t="str">
        <f>IF(B1392="","",YEAR('Mortgage Calculation'!C1432))</f>
        <v/>
      </c>
      <c r="D1392" s="72" t="str">
        <f>IF(B1392="","",SUMIFS('Monthly Rental Income'!$G:$G,'Monthly Rental Income'!$K:$K,'Total Cash Flow'!$C1392,'Monthly Rental Income'!$J:$J,'Total Cash Flow'!$B1392))</f>
        <v/>
      </c>
      <c r="E1392" s="73" t="str">
        <f>IF(B1392="","",SUMIFS('Mortgage Calculation'!$F:$F,'Mortgage Calculation'!$J:$J,'Total Cash Flow'!$B1392,'Mortgage Calculation'!$K:$K,'Total Cash Flow'!C1392))</f>
        <v/>
      </c>
      <c r="F1392" s="66" t="str">
        <f t="shared" si="21"/>
        <v/>
      </c>
    </row>
    <row r="1393" spans="2:6" ht="14.25" x14ac:dyDescent="0.2">
      <c r="B1393" s="70" t="str">
        <f>IF('Mortgage Calculation'!A1433="","",MONTH('Mortgage Calculation'!C1433))</f>
        <v/>
      </c>
      <c r="C1393" s="71" t="str">
        <f>IF(B1393="","",YEAR('Mortgage Calculation'!C1433))</f>
        <v/>
      </c>
      <c r="D1393" s="72" t="str">
        <f>IF(B1393="","",SUMIFS('Monthly Rental Income'!$G:$G,'Monthly Rental Income'!$K:$K,'Total Cash Flow'!$C1393,'Monthly Rental Income'!$J:$J,'Total Cash Flow'!$B1393))</f>
        <v/>
      </c>
      <c r="E1393" s="73" t="str">
        <f>IF(B1393="","",SUMIFS('Mortgage Calculation'!$F:$F,'Mortgage Calculation'!$J:$J,'Total Cash Flow'!$B1393,'Mortgage Calculation'!$K:$K,'Total Cash Flow'!C1393))</f>
        <v/>
      </c>
      <c r="F1393" s="66" t="str">
        <f t="shared" si="21"/>
        <v/>
      </c>
    </row>
    <row r="1394" spans="2:6" ht="14.25" x14ac:dyDescent="0.2">
      <c r="B1394" s="70" t="str">
        <f>IF('Mortgage Calculation'!A1434="","",MONTH('Mortgage Calculation'!C1434))</f>
        <v/>
      </c>
      <c r="C1394" s="71" t="str">
        <f>IF(B1394="","",YEAR('Mortgage Calculation'!C1434))</f>
        <v/>
      </c>
      <c r="D1394" s="72" t="str">
        <f>IF(B1394="","",SUMIFS('Monthly Rental Income'!$G:$G,'Monthly Rental Income'!$K:$K,'Total Cash Flow'!$C1394,'Monthly Rental Income'!$J:$J,'Total Cash Flow'!$B1394))</f>
        <v/>
      </c>
      <c r="E1394" s="73" t="str">
        <f>IF(B1394="","",SUMIFS('Mortgage Calculation'!$F:$F,'Mortgage Calculation'!$J:$J,'Total Cash Flow'!$B1394,'Mortgage Calculation'!$K:$K,'Total Cash Flow'!C1394))</f>
        <v/>
      </c>
      <c r="F1394" s="66" t="str">
        <f t="shared" si="21"/>
        <v/>
      </c>
    </row>
    <row r="1395" spans="2:6" ht="14.25" x14ac:dyDescent="0.2">
      <c r="B1395" s="70" t="str">
        <f>IF('Mortgage Calculation'!A1435="","",MONTH('Mortgage Calculation'!C1435))</f>
        <v/>
      </c>
      <c r="C1395" s="71" t="str">
        <f>IF(B1395="","",YEAR('Mortgage Calculation'!C1435))</f>
        <v/>
      </c>
      <c r="D1395" s="72" t="str">
        <f>IF(B1395="","",SUMIFS('Monthly Rental Income'!$G:$G,'Monthly Rental Income'!$K:$K,'Total Cash Flow'!$C1395,'Monthly Rental Income'!$J:$J,'Total Cash Flow'!$B1395))</f>
        <v/>
      </c>
      <c r="E1395" s="73" t="str">
        <f>IF(B1395="","",SUMIFS('Mortgage Calculation'!$F:$F,'Mortgage Calculation'!$J:$J,'Total Cash Flow'!$B1395,'Mortgage Calculation'!$K:$K,'Total Cash Flow'!C1395))</f>
        <v/>
      </c>
      <c r="F1395" s="66" t="str">
        <f t="shared" si="21"/>
        <v/>
      </c>
    </row>
    <row r="1396" spans="2:6" ht="14.25" x14ac:dyDescent="0.2">
      <c r="B1396" s="70" t="str">
        <f>IF('Mortgage Calculation'!A1436="","",MONTH('Mortgage Calculation'!C1436))</f>
        <v/>
      </c>
      <c r="C1396" s="71" t="str">
        <f>IF(B1396="","",YEAR('Mortgage Calculation'!C1436))</f>
        <v/>
      </c>
      <c r="D1396" s="72" t="str">
        <f>IF(B1396="","",SUMIFS('Monthly Rental Income'!$G:$G,'Monthly Rental Income'!$K:$K,'Total Cash Flow'!$C1396,'Monthly Rental Income'!$J:$J,'Total Cash Flow'!$B1396))</f>
        <v/>
      </c>
      <c r="E1396" s="73" t="str">
        <f>IF(B1396="","",SUMIFS('Mortgage Calculation'!$F:$F,'Mortgage Calculation'!$J:$J,'Total Cash Flow'!$B1396,'Mortgage Calculation'!$K:$K,'Total Cash Flow'!C1396))</f>
        <v/>
      </c>
      <c r="F1396" s="66" t="str">
        <f t="shared" si="21"/>
        <v/>
      </c>
    </row>
    <row r="1397" spans="2:6" ht="14.25" x14ac:dyDescent="0.2">
      <c r="B1397" s="70" t="str">
        <f>IF('Mortgage Calculation'!A1437="","",MONTH('Mortgage Calculation'!C1437))</f>
        <v/>
      </c>
      <c r="C1397" s="71" t="str">
        <f>IF(B1397="","",YEAR('Mortgage Calculation'!C1437))</f>
        <v/>
      </c>
      <c r="D1397" s="72" t="str">
        <f>IF(B1397="","",SUMIFS('Monthly Rental Income'!$G:$G,'Monthly Rental Income'!$K:$K,'Total Cash Flow'!$C1397,'Monthly Rental Income'!$J:$J,'Total Cash Flow'!$B1397))</f>
        <v/>
      </c>
      <c r="E1397" s="73" t="str">
        <f>IF(B1397="","",SUMIFS('Mortgage Calculation'!$F:$F,'Mortgage Calculation'!$J:$J,'Total Cash Flow'!$B1397,'Mortgage Calculation'!$K:$K,'Total Cash Flow'!C1397))</f>
        <v/>
      </c>
      <c r="F1397" s="66" t="str">
        <f t="shared" si="21"/>
        <v/>
      </c>
    </row>
    <row r="1398" spans="2:6" ht="14.25" x14ac:dyDescent="0.2">
      <c r="B1398" s="70" t="str">
        <f>IF('Mortgage Calculation'!A1438="","",MONTH('Mortgage Calculation'!C1438))</f>
        <v/>
      </c>
      <c r="C1398" s="71" t="str">
        <f>IF(B1398="","",YEAR('Mortgage Calculation'!C1438))</f>
        <v/>
      </c>
      <c r="D1398" s="72" t="str">
        <f>IF(B1398="","",SUMIFS('Monthly Rental Income'!$G:$G,'Monthly Rental Income'!$K:$K,'Total Cash Flow'!$C1398,'Monthly Rental Income'!$J:$J,'Total Cash Flow'!$B1398))</f>
        <v/>
      </c>
      <c r="E1398" s="73" t="str">
        <f>IF(B1398="","",SUMIFS('Mortgage Calculation'!$F:$F,'Mortgage Calculation'!$J:$J,'Total Cash Flow'!$B1398,'Mortgage Calculation'!$K:$K,'Total Cash Flow'!C1398))</f>
        <v/>
      </c>
      <c r="F1398" s="66" t="str">
        <f t="shared" si="21"/>
        <v/>
      </c>
    </row>
    <row r="1399" spans="2:6" ht="14.25" x14ac:dyDescent="0.2">
      <c r="B1399" s="70" t="str">
        <f>IF('Mortgage Calculation'!A1439="","",MONTH('Mortgage Calculation'!C1439))</f>
        <v/>
      </c>
      <c r="C1399" s="71" t="str">
        <f>IF(B1399="","",YEAR('Mortgage Calculation'!C1439))</f>
        <v/>
      </c>
      <c r="D1399" s="72" t="str">
        <f>IF(B1399="","",SUMIFS('Monthly Rental Income'!$G:$G,'Monthly Rental Income'!$K:$K,'Total Cash Flow'!$C1399,'Monthly Rental Income'!$J:$J,'Total Cash Flow'!$B1399))</f>
        <v/>
      </c>
      <c r="E1399" s="73" t="str">
        <f>IF(B1399="","",SUMIFS('Mortgage Calculation'!$F:$F,'Mortgage Calculation'!$J:$J,'Total Cash Flow'!$B1399,'Mortgage Calculation'!$K:$K,'Total Cash Flow'!C1399))</f>
        <v/>
      </c>
      <c r="F1399" s="66" t="str">
        <f t="shared" si="21"/>
        <v/>
      </c>
    </row>
    <row r="1400" spans="2:6" ht="14.25" x14ac:dyDescent="0.2">
      <c r="B1400" s="70" t="str">
        <f>IF('Mortgage Calculation'!A1440="","",MONTH('Mortgage Calculation'!C1440))</f>
        <v/>
      </c>
      <c r="C1400" s="71" t="str">
        <f>IF(B1400="","",YEAR('Mortgage Calculation'!C1440))</f>
        <v/>
      </c>
      <c r="D1400" s="72" t="str">
        <f>IF(B1400="","",SUMIFS('Monthly Rental Income'!$G:$G,'Monthly Rental Income'!$K:$K,'Total Cash Flow'!$C1400,'Monthly Rental Income'!$J:$J,'Total Cash Flow'!$B1400))</f>
        <v/>
      </c>
      <c r="E1400" s="73" t="str">
        <f>IF(B1400="","",SUMIFS('Mortgage Calculation'!$F:$F,'Mortgage Calculation'!$J:$J,'Total Cash Flow'!$B1400,'Mortgage Calculation'!$K:$K,'Total Cash Flow'!C1400))</f>
        <v/>
      </c>
      <c r="F1400" s="66" t="str">
        <f t="shared" si="21"/>
        <v/>
      </c>
    </row>
    <row r="1401" spans="2:6" ht="14.25" x14ac:dyDescent="0.2">
      <c r="B1401" s="70" t="str">
        <f>IF('Mortgage Calculation'!A1441="","",MONTH('Mortgage Calculation'!C1441))</f>
        <v/>
      </c>
      <c r="C1401" s="71" t="str">
        <f>IF(B1401="","",YEAR('Mortgage Calculation'!C1441))</f>
        <v/>
      </c>
      <c r="D1401" s="72" t="str">
        <f>IF(B1401="","",SUMIFS('Monthly Rental Income'!$G:$G,'Monthly Rental Income'!$K:$K,'Total Cash Flow'!$C1401,'Monthly Rental Income'!$J:$J,'Total Cash Flow'!$B1401))</f>
        <v/>
      </c>
      <c r="E1401" s="73" t="str">
        <f>IF(B1401="","",SUMIFS('Mortgage Calculation'!$F:$F,'Mortgage Calculation'!$J:$J,'Total Cash Flow'!$B1401,'Mortgage Calculation'!$K:$K,'Total Cash Flow'!C1401))</f>
        <v/>
      </c>
      <c r="F1401" s="66" t="str">
        <f t="shared" si="21"/>
        <v/>
      </c>
    </row>
    <row r="1402" spans="2:6" ht="14.25" x14ac:dyDescent="0.2">
      <c r="B1402" s="70" t="str">
        <f>IF('Mortgage Calculation'!A1442="","",MONTH('Mortgage Calculation'!C1442))</f>
        <v/>
      </c>
      <c r="C1402" s="71" t="str">
        <f>IF(B1402="","",YEAR('Mortgage Calculation'!C1442))</f>
        <v/>
      </c>
      <c r="D1402" s="72" t="str">
        <f>IF(B1402="","",SUMIFS('Monthly Rental Income'!$G:$G,'Monthly Rental Income'!$K:$K,'Total Cash Flow'!$C1402,'Monthly Rental Income'!$J:$J,'Total Cash Flow'!$B1402))</f>
        <v/>
      </c>
      <c r="E1402" s="73" t="str">
        <f>IF(B1402="","",SUMIFS('Mortgage Calculation'!$F:$F,'Mortgage Calculation'!$J:$J,'Total Cash Flow'!$B1402,'Mortgage Calculation'!$K:$K,'Total Cash Flow'!C1402))</f>
        <v/>
      </c>
      <c r="F1402" s="66" t="str">
        <f t="shared" si="21"/>
        <v/>
      </c>
    </row>
    <row r="1403" spans="2:6" ht="14.25" x14ac:dyDescent="0.2">
      <c r="B1403" s="70" t="str">
        <f>IF('Mortgage Calculation'!A1443="","",MONTH('Mortgage Calculation'!C1443))</f>
        <v/>
      </c>
      <c r="C1403" s="71" t="str">
        <f>IF(B1403="","",YEAR('Mortgage Calculation'!C1443))</f>
        <v/>
      </c>
      <c r="D1403" s="72" t="str">
        <f>IF(B1403="","",SUMIFS('Monthly Rental Income'!$G:$G,'Monthly Rental Income'!$K:$K,'Total Cash Flow'!$C1403,'Monthly Rental Income'!$J:$J,'Total Cash Flow'!$B1403))</f>
        <v/>
      </c>
      <c r="E1403" s="73" t="str">
        <f>IF(B1403="","",SUMIFS('Mortgage Calculation'!$F:$F,'Mortgage Calculation'!$J:$J,'Total Cash Flow'!$B1403,'Mortgage Calculation'!$K:$K,'Total Cash Flow'!C1403))</f>
        <v/>
      </c>
      <c r="F1403" s="66" t="str">
        <f t="shared" si="21"/>
        <v/>
      </c>
    </row>
    <row r="1404" spans="2:6" ht="14.25" x14ac:dyDescent="0.2">
      <c r="B1404" s="70" t="str">
        <f>IF('Mortgage Calculation'!A1444="","",MONTH('Mortgage Calculation'!C1444))</f>
        <v/>
      </c>
      <c r="C1404" s="71" t="str">
        <f>IF(B1404="","",YEAR('Mortgage Calculation'!C1444))</f>
        <v/>
      </c>
      <c r="D1404" s="72" t="str">
        <f>IF(B1404="","",SUMIFS('Monthly Rental Income'!$G:$G,'Monthly Rental Income'!$K:$K,'Total Cash Flow'!$C1404,'Monthly Rental Income'!$J:$J,'Total Cash Flow'!$B1404))</f>
        <v/>
      </c>
      <c r="E1404" s="73" t="str">
        <f>IF(B1404="","",SUMIFS('Mortgage Calculation'!$F:$F,'Mortgage Calculation'!$J:$J,'Total Cash Flow'!$B1404,'Mortgage Calculation'!$K:$K,'Total Cash Flow'!C1404))</f>
        <v/>
      </c>
      <c r="F1404" s="66" t="str">
        <f t="shared" si="21"/>
        <v/>
      </c>
    </row>
    <row r="1405" spans="2:6" ht="14.25" x14ac:dyDescent="0.2">
      <c r="B1405" s="70" t="str">
        <f>IF('Mortgage Calculation'!A1445="","",MONTH('Mortgage Calculation'!C1445))</f>
        <v/>
      </c>
      <c r="C1405" s="71" t="str">
        <f>IF(B1405="","",YEAR('Mortgage Calculation'!C1445))</f>
        <v/>
      </c>
      <c r="D1405" s="72" t="str">
        <f>IF(B1405="","",SUMIFS('Monthly Rental Income'!$G:$G,'Monthly Rental Income'!$K:$K,'Total Cash Flow'!$C1405,'Monthly Rental Income'!$J:$J,'Total Cash Flow'!$B1405))</f>
        <v/>
      </c>
      <c r="E1405" s="73" t="str">
        <f>IF(B1405="","",SUMIFS('Mortgage Calculation'!$F:$F,'Mortgage Calculation'!$J:$J,'Total Cash Flow'!$B1405,'Mortgage Calculation'!$K:$K,'Total Cash Flow'!C1405))</f>
        <v/>
      </c>
      <c r="F1405" s="66" t="str">
        <f t="shared" si="21"/>
        <v/>
      </c>
    </row>
    <row r="1406" spans="2:6" ht="14.25" x14ac:dyDescent="0.2">
      <c r="B1406" s="70" t="str">
        <f>IF('Mortgage Calculation'!A1446="","",MONTH('Mortgage Calculation'!C1446))</f>
        <v/>
      </c>
      <c r="C1406" s="71" t="str">
        <f>IF(B1406="","",YEAR('Mortgage Calculation'!C1446))</f>
        <v/>
      </c>
      <c r="D1406" s="72" t="str">
        <f>IF(B1406="","",SUMIFS('Monthly Rental Income'!$G:$G,'Monthly Rental Income'!$K:$K,'Total Cash Flow'!$C1406,'Monthly Rental Income'!$J:$J,'Total Cash Flow'!$B1406))</f>
        <v/>
      </c>
      <c r="E1406" s="73" t="str">
        <f>IF(B1406="","",SUMIFS('Mortgage Calculation'!$F:$F,'Mortgage Calculation'!$J:$J,'Total Cash Flow'!$B1406,'Mortgage Calculation'!$K:$K,'Total Cash Flow'!C1406))</f>
        <v/>
      </c>
      <c r="F1406" s="66" t="str">
        <f t="shared" si="21"/>
        <v/>
      </c>
    </row>
    <row r="1407" spans="2:6" ht="14.25" x14ac:dyDescent="0.2">
      <c r="B1407" s="70" t="str">
        <f>IF('Mortgage Calculation'!A1447="","",MONTH('Mortgage Calculation'!C1447))</f>
        <v/>
      </c>
      <c r="C1407" s="71" t="str">
        <f>IF(B1407="","",YEAR('Mortgage Calculation'!C1447))</f>
        <v/>
      </c>
      <c r="D1407" s="72" t="str">
        <f>IF(B1407="","",SUMIFS('Monthly Rental Income'!$G:$G,'Monthly Rental Income'!$K:$K,'Total Cash Flow'!$C1407,'Monthly Rental Income'!$J:$J,'Total Cash Flow'!$B1407))</f>
        <v/>
      </c>
      <c r="E1407" s="73" t="str">
        <f>IF(B1407="","",SUMIFS('Mortgage Calculation'!$F:$F,'Mortgage Calculation'!$J:$J,'Total Cash Flow'!$B1407,'Mortgage Calculation'!$K:$K,'Total Cash Flow'!C1407))</f>
        <v/>
      </c>
      <c r="F1407" s="66" t="str">
        <f t="shared" si="21"/>
        <v/>
      </c>
    </row>
    <row r="1408" spans="2:6" ht="14.25" x14ac:dyDescent="0.2">
      <c r="B1408" s="70" t="str">
        <f>IF('Mortgage Calculation'!A1448="","",MONTH('Mortgage Calculation'!C1448))</f>
        <v/>
      </c>
      <c r="C1408" s="71" t="str">
        <f>IF(B1408="","",YEAR('Mortgage Calculation'!C1448))</f>
        <v/>
      </c>
      <c r="D1408" s="72" t="str">
        <f>IF(B1408="","",SUMIFS('Monthly Rental Income'!$G:$G,'Monthly Rental Income'!$K:$K,'Total Cash Flow'!$C1408,'Monthly Rental Income'!$J:$J,'Total Cash Flow'!$B1408))</f>
        <v/>
      </c>
      <c r="E1408" s="73" t="str">
        <f>IF(B1408="","",SUMIFS('Mortgage Calculation'!$F:$F,'Mortgage Calculation'!$J:$J,'Total Cash Flow'!$B1408,'Mortgage Calculation'!$K:$K,'Total Cash Flow'!C1408))</f>
        <v/>
      </c>
      <c r="F1408" s="66" t="str">
        <f t="shared" si="21"/>
        <v/>
      </c>
    </row>
    <row r="1409" spans="2:6" ht="14.25" x14ac:dyDescent="0.2">
      <c r="B1409" s="70" t="str">
        <f>IF('Mortgage Calculation'!A1449="","",MONTH('Mortgage Calculation'!C1449))</f>
        <v/>
      </c>
      <c r="C1409" s="71" t="str">
        <f>IF(B1409="","",YEAR('Mortgage Calculation'!C1449))</f>
        <v/>
      </c>
      <c r="D1409" s="72" t="str">
        <f>IF(B1409="","",SUMIFS('Monthly Rental Income'!$G:$G,'Monthly Rental Income'!$K:$K,'Total Cash Flow'!$C1409,'Monthly Rental Income'!$J:$J,'Total Cash Flow'!$B1409))</f>
        <v/>
      </c>
      <c r="E1409" s="73" t="str">
        <f>IF(B1409="","",SUMIFS('Mortgage Calculation'!$F:$F,'Mortgage Calculation'!$J:$J,'Total Cash Flow'!$B1409,'Mortgage Calculation'!$K:$K,'Total Cash Flow'!C1409))</f>
        <v/>
      </c>
      <c r="F1409" s="66" t="str">
        <f t="shared" si="21"/>
        <v/>
      </c>
    </row>
    <row r="1410" spans="2:6" ht="14.25" x14ac:dyDescent="0.2">
      <c r="B1410" s="70" t="str">
        <f>IF('Mortgage Calculation'!A1450="","",MONTH('Mortgage Calculation'!C1450))</f>
        <v/>
      </c>
      <c r="C1410" s="71" t="str">
        <f>IF(B1410="","",YEAR('Mortgage Calculation'!C1450))</f>
        <v/>
      </c>
      <c r="D1410" s="72" t="str">
        <f>IF(B1410="","",SUMIFS('Monthly Rental Income'!$G:$G,'Monthly Rental Income'!$K:$K,'Total Cash Flow'!$C1410,'Monthly Rental Income'!$J:$J,'Total Cash Flow'!$B1410))</f>
        <v/>
      </c>
      <c r="E1410" s="73" t="str">
        <f>IF(B1410="","",SUMIFS('Mortgage Calculation'!$F:$F,'Mortgage Calculation'!$J:$J,'Total Cash Flow'!$B1410,'Mortgage Calculation'!$K:$K,'Total Cash Flow'!C1410))</f>
        <v/>
      </c>
      <c r="F1410" s="66" t="str">
        <f t="shared" si="21"/>
        <v/>
      </c>
    </row>
    <row r="1411" spans="2:6" ht="14.25" x14ac:dyDescent="0.2">
      <c r="B1411" s="70" t="str">
        <f>IF('Mortgage Calculation'!A1451="","",MONTH('Mortgage Calculation'!C1451))</f>
        <v/>
      </c>
      <c r="C1411" s="71" t="str">
        <f>IF(B1411="","",YEAR('Mortgage Calculation'!C1451))</f>
        <v/>
      </c>
      <c r="D1411" s="72" t="str">
        <f>IF(B1411="","",SUMIFS('Monthly Rental Income'!$G:$G,'Monthly Rental Income'!$K:$K,'Total Cash Flow'!$C1411,'Monthly Rental Income'!$J:$J,'Total Cash Flow'!$B1411))</f>
        <v/>
      </c>
      <c r="E1411" s="73" t="str">
        <f>IF(B1411="","",SUMIFS('Mortgage Calculation'!$F:$F,'Mortgage Calculation'!$J:$J,'Total Cash Flow'!$B1411,'Mortgage Calculation'!$K:$K,'Total Cash Flow'!C1411))</f>
        <v/>
      </c>
      <c r="F1411" s="66" t="str">
        <f t="shared" si="21"/>
        <v/>
      </c>
    </row>
    <row r="1412" spans="2:6" ht="14.25" x14ac:dyDescent="0.2">
      <c r="B1412" s="70" t="str">
        <f>IF('Mortgage Calculation'!A1452="","",MONTH('Mortgage Calculation'!C1452))</f>
        <v/>
      </c>
      <c r="C1412" s="71" t="str">
        <f>IF(B1412="","",YEAR('Mortgage Calculation'!C1452))</f>
        <v/>
      </c>
      <c r="D1412" s="72" t="str">
        <f>IF(B1412="","",SUMIFS('Monthly Rental Income'!$G:$G,'Monthly Rental Income'!$K:$K,'Total Cash Flow'!$C1412,'Monthly Rental Income'!$J:$J,'Total Cash Flow'!$B1412))</f>
        <v/>
      </c>
      <c r="E1412" s="73" t="str">
        <f>IF(B1412="","",SUMIFS('Mortgage Calculation'!$F:$F,'Mortgage Calculation'!$J:$J,'Total Cash Flow'!$B1412,'Mortgage Calculation'!$K:$K,'Total Cash Flow'!C1412))</f>
        <v/>
      </c>
      <c r="F1412" s="66" t="str">
        <f t="shared" si="21"/>
        <v/>
      </c>
    </row>
    <row r="1413" spans="2:6" ht="14.25" x14ac:dyDescent="0.2">
      <c r="B1413" s="70" t="str">
        <f>IF('Mortgage Calculation'!A1453="","",MONTH('Mortgage Calculation'!C1453))</f>
        <v/>
      </c>
      <c r="C1413" s="71" t="str">
        <f>IF(B1413="","",YEAR('Mortgage Calculation'!C1453))</f>
        <v/>
      </c>
      <c r="D1413" s="72" t="str">
        <f>IF(B1413="","",SUMIFS('Monthly Rental Income'!$G:$G,'Monthly Rental Income'!$K:$K,'Total Cash Flow'!$C1413,'Monthly Rental Income'!$J:$J,'Total Cash Flow'!$B1413))</f>
        <v/>
      </c>
      <c r="E1413" s="73" t="str">
        <f>IF(B1413="","",SUMIFS('Mortgage Calculation'!$F:$F,'Mortgage Calculation'!$J:$J,'Total Cash Flow'!$B1413,'Mortgage Calculation'!$K:$K,'Total Cash Flow'!C1413))</f>
        <v/>
      </c>
      <c r="F1413" s="66" t="str">
        <f t="shared" ref="F1413:F1476" si="22">IF(B1413="","",SUM(D1413:E1413))</f>
        <v/>
      </c>
    </row>
    <row r="1414" spans="2:6" ht="14.25" x14ac:dyDescent="0.2">
      <c r="B1414" s="70" t="str">
        <f>IF('Mortgage Calculation'!A1454="","",MONTH('Mortgage Calculation'!C1454))</f>
        <v/>
      </c>
      <c r="C1414" s="71" t="str">
        <f>IF(B1414="","",YEAR('Mortgage Calculation'!C1454))</f>
        <v/>
      </c>
      <c r="D1414" s="72" t="str">
        <f>IF(B1414="","",SUMIFS('Monthly Rental Income'!$G:$G,'Monthly Rental Income'!$K:$K,'Total Cash Flow'!$C1414,'Monthly Rental Income'!$J:$J,'Total Cash Flow'!$B1414))</f>
        <v/>
      </c>
      <c r="E1414" s="73" t="str">
        <f>IF(B1414="","",SUMIFS('Mortgage Calculation'!$F:$F,'Mortgage Calculation'!$J:$J,'Total Cash Flow'!$B1414,'Mortgage Calculation'!$K:$K,'Total Cash Flow'!C1414))</f>
        <v/>
      </c>
      <c r="F1414" s="66" t="str">
        <f t="shared" si="22"/>
        <v/>
      </c>
    </row>
    <row r="1415" spans="2:6" ht="14.25" x14ac:dyDescent="0.2">
      <c r="B1415" s="70" t="str">
        <f>IF('Mortgage Calculation'!A1455="","",MONTH('Mortgage Calculation'!C1455))</f>
        <v/>
      </c>
      <c r="C1415" s="71" t="str">
        <f>IF(B1415="","",YEAR('Mortgage Calculation'!C1455))</f>
        <v/>
      </c>
      <c r="D1415" s="72" t="str">
        <f>IF(B1415="","",SUMIFS('Monthly Rental Income'!$G:$G,'Monthly Rental Income'!$K:$K,'Total Cash Flow'!$C1415,'Monthly Rental Income'!$J:$J,'Total Cash Flow'!$B1415))</f>
        <v/>
      </c>
      <c r="E1415" s="73" t="str">
        <f>IF(B1415="","",SUMIFS('Mortgage Calculation'!$F:$F,'Mortgage Calculation'!$J:$J,'Total Cash Flow'!$B1415,'Mortgage Calculation'!$K:$K,'Total Cash Flow'!C1415))</f>
        <v/>
      </c>
      <c r="F1415" s="66" t="str">
        <f t="shared" si="22"/>
        <v/>
      </c>
    </row>
    <row r="1416" spans="2:6" ht="14.25" x14ac:dyDescent="0.2">
      <c r="B1416" s="70" t="str">
        <f>IF('Mortgage Calculation'!A1456="","",MONTH('Mortgage Calculation'!C1456))</f>
        <v/>
      </c>
      <c r="C1416" s="71" t="str">
        <f>IF(B1416="","",YEAR('Mortgage Calculation'!C1456))</f>
        <v/>
      </c>
      <c r="D1416" s="72" t="str">
        <f>IF(B1416="","",SUMIFS('Monthly Rental Income'!$G:$G,'Monthly Rental Income'!$K:$K,'Total Cash Flow'!$C1416,'Monthly Rental Income'!$J:$J,'Total Cash Flow'!$B1416))</f>
        <v/>
      </c>
      <c r="E1416" s="73" t="str">
        <f>IF(B1416="","",SUMIFS('Mortgage Calculation'!$F:$F,'Mortgage Calculation'!$J:$J,'Total Cash Flow'!$B1416,'Mortgage Calculation'!$K:$K,'Total Cash Flow'!C1416))</f>
        <v/>
      </c>
      <c r="F1416" s="66" t="str">
        <f t="shared" si="22"/>
        <v/>
      </c>
    </row>
    <row r="1417" spans="2:6" ht="14.25" x14ac:dyDescent="0.2">
      <c r="B1417" s="70" t="str">
        <f>IF('Mortgage Calculation'!A1457="","",MONTH('Mortgage Calculation'!C1457))</f>
        <v/>
      </c>
      <c r="C1417" s="71" t="str">
        <f>IF(B1417="","",YEAR('Mortgage Calculation'!C1457))</f>
        <v/>
      </c>
      <c r="D1417" s="72" t="str">
        <f>IF(B1417="","",SUMIFS('Monthly Rental Income'!$G:$G,'Monthly Rental Income'!$K:$K,'Total Cash Flow'!$C1417,'Monthly Rental Income'!$J:$J,'Total Cash Flow'!$B1417))</f>
        <v/>
      </c>
      <c r="E1417" s="73" t="str">
        <f>IF(B1417="","",SUMIFS('Mortgage Calculation'!$F:$F,'Mortgage Calculation'!$J:$J,'Total Cash Flow'!$B1417,'Mortgage Calculation'!$K:$K,'Total Cash Flow'!C1417))</f>
        <v/>
      </c>
      <c r="F1417" s="66" t="str">
        <f t="shared" si="22"/>
        <v/>
      </c>
    </row>
    <row r="1418" spans="2:6" ht="14.25" x14ac:dyDescent="0.2">
      <c r="B1418" s="70" t="str">
        <f>IF('Mortgage Calculation'!A1458="","",MONTH('Mortgage Calculation'!C1458))</f>
        <v/>
      </c>
      <c r="C1418" s="71" t="str">
        <f>IF(B1418="","",YEAR('Mortgage Calculation'!C1458))</f>
        <v/>
      </c>
      <c r="D1418" s="72" t="str">
        <f>IF(B1418="","",SUMIFS('Monthly Rental Income'!$G:$G,'Monthly Rental Income'!$K:$K,'Total Cash Flow'!$C1418,'Monthly Rental Income'!$J:$J,'Total Cash Flow'!$B1418))</f>
        <v/>
      </c>
      <c r="E1418" s="73" t="str">
        <f>IF(B1418="","",SUMIFS('Mortgage Calculation'!$F:$F,'Mortgage Calculation'!$J:$J,'Total Cash Flow'!$B1418,'Mortgage Calculation'!$K:$K,'Total Cash Flow'!C1418))</f>
        <v/>
      </c>
      <c r="F1418" s="66" t="str">
        <f t="shared" si="22"/>
        <v/>
      </c>
    </row>
    <row r="1419" spans="2:6" ht="14.25" x14ac:dyDescent="0.2">
      <c r="B1419" s="70" t="str">
        <f>IF('Mortgage Calculation'!A1459="","",MONTH('Mortgage Calculation'!C1459))</f>
        <v/>
      </c>
      <c r="C1419" s="71" t="str">
        <f>IF(B1419="","",YEAR('Mortgage Calculation'!C1459))</f>
        <v/>
      </c>
      <c r="D1419" s="72" t="str">
        <f>IF(B1419="","",SUMIFS('Monthly Rental Income'!$G:$G,'Monthly Rental Income'!$K:$K,'Total Cash Flow'!$C1419,'Monthly Rental Income'!$J:$J,'Total Cash Flow'!$B1419))</f>
        <v/>
      </c>
      <c r="E1419" s="73" t="str">
        <f>IF(B1419="","",SUMIFS('Mortgage Calculation'!$F:$F,'Mortgage Calculation'!$J:$J,'Total Cash Flow'!$B1419,'Mortgage Calculation'!$K:$K,'Total Cash Flow'!C1419))</f>
        <v/>
      </c>
      <c r="F1419" s="66" t="str">
        <f t="shared" si="22"/>
        <v/>
      </c>
    </row>
    <row r="1420" spans="2:6" ht="14.25" x14ac:dyDescent="0.2">
      <c r="B1420" s="70" t="str">
        <f>IF('Mortgage Calculation'!A1460="","",MONTH('Mortgage Calculation'!C1460))</f>
        <v/>
      </c>
      <c r="C1420" s="71" t="str">
        <f>IF(B1420="","",YEAR('Mortgage Calculation'!C1460))</f>
        <v/>
      </c>
      <c r="D1420" s="72" t="str">
        <f>IF(B1420="","",SUMIFS('Monthly Rental Income'!$G:$G,'Monthly Rental Income'!$K:$K,'Total Cash Flow'!$C1420,'Monthly Rental Income'!$J:$J,'Total Cash Flow'!$B1420))</f>
        <v/>
      </c>
      <c r="E1420" s="73" t="str">
        <f>IF(B1420="","",SUMIFS('Mortgage Calculation'!$F:$F,'Mortgage Calculation'!$J:$J,'Total Cash Flow'!$B1420,'Mortgage Calculation'!$K:$K,'Total Cash Flow'!C1420))</f>
        <v/>
      </c>
      <c r="F1420" s="66" t="str">
        <f t="shared" si="22"/>
        <v/>
      </c>
    </row>
    <row r="1421" spans="2:6" ht="14.25" x14ac:dyDescent="0.2">
      <c r="B1421" s="70" t="str">
        <f>IF('Mortgage Calculation'!A1461="","",MONTH('Mortgage Calculation'!C1461))</f>
        <v/>
      </c>
      <c r="C1421" s="71" t="str">
        <f>IF(B1421="","",YEAR('Mortgage Calculation'!C1461))</f>
        <v/>
      </c>
      <c r="D1421" s="72" t="str">
        <f>IF(B1421="","",SUMIFS('Monthly Rental Income'!$G:$G,'Monthly Rental Income'!$K:$K,'Total Cash Flow'!$C1421,'Monthly Rental Income'!$J:$J,'Total Cash Flow'!$B1421))</f>
        <v/>
      </c>
      <c r="E1421" s="73" t="str">
        <f>IF(B1421="","",SUMIFS('Mortgage Calculation'!$F:$F,'Mortgage Calculation'!$J:$J,'Total Cash Flow'!$B1421,'Mortgage Calculation'!$K:$K,'Total Cash Flow'!C1421))</f>
        <v/>
      </c>
      <c r="F1421" s="66" t="str">
        <f t="shared" si="22"/>
        <v/>
      </c>
    </row>
    <row r="1422" spans="2:6" ht="14.25" x14ac:dyDescent="0.2">
      <c r="B1422" s="70" t="str">
        <f>IF('Mortgage Calculation'!A1462="","",MONTH('Mortgage Calculation'!C1462))</f>
        <v/>
      </c>
      <c r="C1422" s="71" t="str">
        <f>IF(B1422="","",YEAR('Mortgage Calculation'!C1462))</f>
        <v/>
      </c>
      <c r="D1422" s="72" t="str">
        <f>IF(B1422="","",SUMIFS('Monthly Rental Income'!$G:$G,'Monthly Rental Income'!$K:$K,'Total Cash Flow'!$C1422,'Monthly Rental Income'!$J:$J,'Total Cash Flow'!$B1422))</f>
        <v/>
      </c>
      <c r="E1422" s="73" t="str">
        <f>IF(B1422="","",SUMIFS('Mortgage Calculation'!$F:$F,'Mortgage Calculation'!$J:$J,'Total Cash Flow'!$B1422,'Mortgage Calculation'!$K:$K,'Total Cash Flow'!C1422))</f>
        <v/>
      </c>
      <c r="F1422" s="66" t="str">
        <f t="shared" si="22"/>
        <v/>
      </c>
    </row>
    <row r="1423" spans="2:6" ht="14.25" x14ac:dyDescent="0.2">
      <c r="B1423" s="70" t="str">
        <f>IF('Mortgage Calculation'!A1463="","",MONTH('Mortgage Calculation'!C1463))</f>
        <v/>
      </c>
      <c r="C1423" s="71" t="str">
        <f>IF(B1423="","",YEAR('Mortgage Calculation'!C1463))</f>
        <v/>
      </c>
      <c r="D1423" s="72" t="str">
        <f>IF(B1423="","",SUMIFS('Monthly Rental Income'!$G:$G,'Monthly Rental Income'!$K:$K,'Total Cash Flow'!$C1423,'Monthly Rental Income'!$J:$J,'Total Cash Flow'!$B1423))</f>
        <v/>
      </c>
      <c r="E1423" s="73" t="str">
        <f>IF(B1423="","",SUMIFS('Mortgage Calculation'!$F:$F,'Mortgage Calculation'!$J:$J,'Total Cash Flow'!$B1423,'Mortgage Calculation'!$K:$K,'Total Cash Flow'!C1423))</f>
        <v/>
      </c>
      <c r="F1423" s="66" t="str">
        <f t="shared" si="22"/>
        <v/>
      </c>
    </row>
    <row r="1424" spans="2:6" ht="14.25" x14ac:dyDescent="0.2">
      <c r="B1424" s="70" t="str">
        <f>IF('Mortgage Calculation'!A1464="","",MONTH('Mortgage Calculation'!C1464))</f>
        <v/>
      </c>
      <c r="C1424" s="71" t="str">
        <f>IF(B1424="","",YEAR('Mortgage Calculation'!C1464))</f>
        <v/>
      </c>
      <c r="D1424" s="72" t="str">
        <f>IF(B1424="","",SUMIFS('Monthly Rental Income'!$G:$G,'Monthly Rental Income'!$K:$K,'Total Cash Flow'!$C1424,'Monthly Rental Income'!$J:$J,'Total Cash Flow'!$B1424))</f>
        <v/>
      </c>
      <c r="E1424" s="73" t="str">
        <f>IF(B1424="","",SUMIFS('Mortgage Calculation'!$F:$F,'Mortgage Calculation'!$J:$J,'Total Cash Flow'!$B1424,'Mortgage Calculation'!$K:$K,'Total Cash Flow'!C1424))</f>
        <v/>
      </c>
      <c r="F1424" s="66" t="str">
        <f t="shared" si="22"/>
        <v/>
      </c>
    </row>
    <row r="1425" spans="2:6" ht="14.25" x14ac:dyDescent="0.2">
      <c r="B1425" s="70" t="str">
        <f>IF('Mortgage Calculation'!A1465="","",MONTH('Mortgage Calculation'!C1465))</f>
        <v/>
      </c>
      <c r="C1425" s="71" t="str">
        <f>IF(B1425="","",YEAR('Mortgage Calculation'!C1465))</f>
        <v/>
      </c>
      <c r="D1425" s="72" t="str">
        <f>IF(B1425="","",SUMIFS('Monthly Rental Income'!$G:$G,'Monthly Rental Income'!$K:$K,'Total Cash Flow'!$C1425,'Monthly Rental Income'!$J:$J,'Total Cash Flow'!$B1425))</f>
        <v/>
      </c>
      <c r="E1425" s="73" t="str">
        <f>IF(B1425="","",SUMIFS('Mortgage Calculation'!$F:$F,'Mortgage Calculation'!$J:$J,'Total Cash Flow'!$B1425,'Mortgage Calculation'!$K:$K,'Total Cash Flow'!C1425))</f>
        <v/>
      </c>
      <c r="F1425" s="66" t="str">
        <f t="shared" si="22"/>
        <v/>
      </c>
    </row>
    <row r="1426" spans="2:6" ht="14.25" x14ac:dyDescent="0.2">
      <c r="B1426" s="70" t="str">
        <f>IF('Mortgage Calculation'!A1466="","",MONTH('Mortgage Calculation'!C1466))</f>
        <v/>
      </c>
      <c r="C1426" s="71" t="str">
        <f>IF(B1426="","",YEAR('Mortgage Calculation'!C1466))</f>
        <v/>
      </c>
      <c r="D1426" s="72" t="str">
        <f>IF(B1426="","",SUMIFS('Monthly Rental Income'!$G:$G,'Monthly Rental Income'!$K:$K,'Total Cash Flow'!$C1426,'Monthly Rental Income'!$J:$J,'Total Cash Flow'!$B1426))</f>
        <v/>
      </c>
      <c r="E1426" s="73" t="str">
        <f>IF(B1426="","",SUMIFS('Mortgage Calculation'!$F:$F,'Mortgage Calculation'!$J:$J,'Total Cash Flow'!$B1426,'Mortgage Calculation'!$K:$K,'Total Cash Flow'!C1426))</f>
        <v/>
      </c>
      <c r="F1426" s="66" t="str">
        <f t="shared" si="22"/>
        <v/>
      </c>
    </row>
    <row r="1427" spans="2:6" ht="14.25" x14ac:dyDescent="0.2">
      <c r="B1427" s="70" t="str">
        <f>IF('Mortgage Calculation'!A1467="","",MONTH('Mortgage Calculation'!C1467))</f>
        <v/>
      </c>
      <c r="C1427" s="71" t="str">
        <f>IF(B1427="","",YEAR('Mortgage Calculation'!C1467))</f>
        <v/>
      </c>
      <c r="D1427" s="72" t="str">
        <f>IF(B1427="","",SUMIFS('Monthly Rental Income'!$G:$G,'Monthly Rental Income'!$K:$K,'Total Cash Flow'!$C1427,'Monthly Rental Income'!$J:$J,'Total Cash Flow'!$B1427))</f>
        <v/>
      </c>
      <c r="E1427" s="73" t="str">
        <f>IF(B1427="","",SUMIFS('Mortgage Calculation'!$F:$F,'Mortgage Calculation'!$J:$J,'Total Cash Flow'!$B1427,'Mortgage Calculation'!$K:$K,'Total Cash Flow'!C1427))</f>
        <v/>
      </c>
      <c r="F1427" s="66" t="str">
        <f t="shared" si="22"/>
        <v/>
      </c>
    </row>
    <row r="1428" spans="2:6" ht="14.25" x14ac:dyDescent="0.2">
      <c r="B1428" s="70" t="str">
        <f>IF('Mortgage Calculation'!A1468="","",MONTH('Mortgage Calculation'!C1468))</f>
        <v/>
      </c>
      <c r="C1428" s="71" t="str">
        <f>IF(B1428="","",YEAR('Mortgage Calculation'!C1468))</f>
        <v/>
      </c>
      <c r="D1428" s="72" t="str">
        <f>IF(B1428="","",SUMIFS('Monthly Rental Income'!$G:$G,'Monthly Rental Income'!$K:$K,'Total Cash Flow'!$C1428,'Monthly Rental Income'!$J:$J,'Total Cash Flow'!$B1428))</f>
        <v/>
      </c>
      <c r="E1428" s="73" t="str">
        <f>IF(B1428="","",SUMIFS('Mortgage Calculation'!$F:$F,'Mortgage Calculation'!$J:$J,'Total Cash Flow'!$B1428,'Mortgage Calculation'!$K:$K,'Total Cash Flow'!C1428))</f>
        <v/>
      </c>
      <c r="F1428" s="66" t="str">
        <f t="shared" si="22"/>
        <v/>
      </c>
    </row>
    <row r="1429" spans="2:6" ht="14.25" x14ac:dyDescent="0.2">
      <c r="B1429" s="70" t="str">
        <f>IF('Mortgage Calculation'!A1469="","",MONTH('Mortgage Calculation'!C1469))</f>
        <v/>
      </c>
      <c r="C1429" s="71" t="str">
        <f>IF(B1429="","",YEAR('Mortgage Calculation'!C1469))</f>
        <v/>
      </c>
      <c r="D1429" s="72" t="str">
        <f>IF(B1429="","",SUMIFS('Monthly Rental Income'!$G:$G,'Monthly Rental Income'!$K:$K,'Total Cash Flow'!$C1429,'Monthly Rental Income'!$J:$J,'Total Cash Flow'!$B1429))</f>
        <v/>
      </c>
      <c r="E1429" s="73" t="str">
        <f>IF(B1429="","",SUMIFS('Mortgage Calculation'!$F:$F,'Mortgage Calculation'!$J:$J,'Total Cash Flow'!$B1429,'Mortgage Calculation'!$K:$K,'Total Cash Flow'!C1429))</f>
        <v/>
      </c>
      <c r="F1429" s="66" t="str">
        <f t="shared" si="22"/>
        <v/>
      </c>
    </row>
    <row r="1430" spans="2:6" ht="14.25" x14ac:dyDescent="0.2">
      <c r="B1430" s="70" t="str">
        <f>IF('Mortgage Calculation'!A1470="","",MONTH('Mortgage Calculation'!C1470))</f>
        <v/>
      </c>
      <c r="C1430" s="71" t="str">
        <f>IF(B1430="","",YEAR('Mortgage Calculation'!C1470))</f>
        <v/>
      </c>
      <c r="D1430" s="72" t="str">
        <f>IF(B1430="","",SUMIFS('Monthly Rental Income'!$G:$G,'Monthly Rental Income'!$K:$K,'Total Cash Flow'!$C1430,'Monthly Rental Income'!$J:$J,'Total Cash Flow'!$B1430))</f>
        <v/>
      </c>
      <c r="E1430" s="73" t="str">
        <f>IF(B1430="","",SUMIFS('Mortgage Calculation'!$F:$F,'Mortgage Calculation'!$J:$J,'Total Cash Flow'!$B1430,'Mortgage Calculation'!$K:$K,'Total Cash Flow'!C1430))</f>
        <v/>
      </c>
      <c r="F1430" s="66" t="str">
        <f t="shared" si="22"/>
        <v/>
      </c>
    </row>
    <row r="1431" spans="2:6" ht="14.25" x14ac:dyDescent="0.2">
      <c r="B1431" s="70" t="str">
        <f>IF('Mortgage Calculation'!A1471="","",MONTH('Mortgage Calculation'!C1471))</f>
        <v/>
      </c>
      <c r="C1431" s="71" t="str">
        <f>IF(B1431="","",YEAR('Mortgage Calculation'!C1471))</f>
        <v/>
      </c>
      <c r="D1431" s="72" t="str">
        <f>IF(B1431="","",SUMIFS('Monthly Rental Income'!$G:$G,'Monthly Rental Income'!$K:$K,'Total Cash Flow'!$C1431,'Monthly Rental Income'!$J:$J,'Total Cash Flow'!$B1431))</f>
        <v/>
      </c>
      <c r="E1431" s="73" t="str">
        <f>IF(B1431="","",SUMIFS('Mortgage Calculation'!$F:$F,'Mortgage Calculation'!$J:$J,'Total Cash Flow'!$B1431,'Mortgage Calculation'!$K:$K,'Total Cash Flow'!C1431))</f>
        <v/>
      </c>
      <c r="F1431" s="66" t="str">
        <f t="shared" si="22"/>
        <v/>
      </c>
    </row>
    <row r="1432" spans="2:6" ht="14.25" x14ac:dyDescent="0.2">
      <c r="B1432" s="70" t="str">
        <f>IF('Mortgage Calculation'!A1472="","",MONTH('Mortgage Calculation'!C1472))</f>
        <v/>
      </c>
      <c r="C1432" s="71" t="str">
        <f>IF(B1432="","",YEAR('Mortgage Calculation'!C1472))</f>
        <v/>
      </c>
      <c r="D1432" s="72" t="str">
        <f>IF(B1432="","",SUMIFS('Monthly Rental Income'!$G:$G,'Monthly Rental Income'!$K:$K,'Total Cash Flow'!$C1432,'Monthly Rental Income'!$J:$J,'Total Cash Flow'!$B1432))</f>
        <v/>
      </c>
      <c r="E1432" s="73" t="str">
        <f>IF(B1432="","",SUMIFS('Mortgage Calculation'!$F:$F,'Mortgage Calculation'!$J:$J,'Total Cash Flow'!$B1432,'Mortgage Calculation'!$K:$K,'Total Cash Flow'!C1432))</f>
        <v/>
      </c>
      <c r="F1432" s="66" t="str">
        <f t="shared" si="22"/>
        <v/>
      </c>
    </row>
    <row r="1433" spans="2:6" ht="14.25" x14ac:dyDescent="0.2">
      <c r="B1433" s="70" t="str">
        <f>IF('Mortgage Calculation'!A1473="","",MONTH('Mortgage Calculation'!C1473))</f>
        <v/>
      </c>
      <c r="C1433" s="71" t="str">
        <f>IF(B1433="","",YEAR('Mortgage Calculation'!C1473))</f>
        <v/>
      </c>
      <c r="D1433" s="72" t="str">
        <f>IF(B1433="","",SUMIFS('Monthly Rental Income'!$G:$G,'Monthly Rental Income'!$K:$K,'Total Cash Flow'!$C1433,'Monthly Rental Income'!$J:$J,'Total Cash Flow'!$B1433))</f>
        <v/>
      </c>
      <c r="E1433" s="73" t="str">
        <f>IF(B1433="","",SUMIFS('Mortgage Calculation'!$F:$F,'Mortgage Calculation'!$J:$J,'Total Cash Flow'!$B1433,'Mortgage Calculation'!$K:$K,'Total Cash Flow'!C1433))</f>
        <v/>
      </c>
      <c r="F1433" s="66" t="str">
        <f t="shared" si="22"/>
        <v/>
      </c>
    </row>
    <row r="1434" spans="2:6" ht="14.25" x14ac:dyDescent="0.2">
      <c r="B1434" s="70" t="str">
        <f>IF('Mortgage Calculation'!A1474="","",MONTH('Mortgage Calculation'!C1474))</f>
        <v/>
      </c>
      <c r="C1434" s="71" t="str">
        <f>IF(B1434="","",YEAR('Mortgage Calculation'!C1474))</f>
        <v/>
      </c>
      <c r="D1434" s="72" t="str">
        <f>IF(B1434="","",SUMIFS('Monthly Rental Income'!$G:$G,'Monthly Rental Income'!$K:$K,'Total Cash Flow'!$C1434,'Monthly Rental Income'!$J:$J,'Total Cash Flow'!$B1434))</f>
        <v/>
      </c>
      <c r="E1434" s="73" t="str">
        <f>IF(B1434="","",SUMIFS('Mortgage Calculation'!$F:$F,'Mortgage Calculation'!$J:$J,'Total Cash Flow'!$B1434,'Mortgage Calculation'!$K:$K,'Total Cash Flow'!C1434))</f>
        <v/>
      </c>
      <c r="F1434" s="66" t="str">
        <f t="shared" si="22"/>
        <v/>
      </c>
    </row>
    <row r="1435" spans="2:6" ht="14.25" x14ac:dyDescent="0.2">
      <c r="B1435" s="70" t="str">
        <f>IF('Mortgage Calculation'!A1475="","",MONTH('Mortgage Calculation'!C1475))</f>
        <v/>
      </c>
      <c r="C1435" s="71" t="str">
        <f>IF(B1435="","",YEAR('Mortgage Calculation'!C1475))</f>
        <v/>
      </c>
      <c r="D1435" s="72" t="str">
        <f>IF(B1435="","",SUMIFS('Monthly Rental Income'!$G:$G,'Monthly Rental Income'!$K:$K,'Total Cash Flow'!$C1435,'Monthly Rental Income'!$J:$J,'Total Cash Flow'!$B1435))</f>
        <v/>
      </c>
      <c r="E1435" s="73" t="str">
        <f>IF(B1435="","",SUMIFS('Mortgage Calculation'!$F:$F,'Mortgage Calculation'!$J:$J,'Total Cash Flow'!$B1435,'Mortgage Calculation'!$K:$K,'Total Cash Flow'!C1435))</f>
        <v/>
      </c>
      <c r="F1435" s="66" t="str">
        <f t="shared" si="22"/>
        <v/>
      </c>
    </row>
    <row r="1436" spans="2:6" ht="14.25" x14ac:dyDescent="0.2">
      <c r="B1436" s="70" t="str">
        <f>IF('Mortgage Calculation'!A1476="","",MONTH('Mortgage Calculation'!C1476))</f>
        <v/>
      </c>
      <c r="C1436" s="71" t="str">
        <f>IF(B1436="","",YEAR('Mortgage Calculation'!C1476))</f>
        <v/>
      </c>
      <c r="D1436" s="72" t="str">
        <f>IF(B1436="","",SUMIFS('Monthly Rental Income'!$G:$G,'Monthly Rental Income'!$K:$K,'Total Cash Flow'!$C1436,'Monthly Rental Income'!$J:$J,'Total Cash Flow'!$B1436))</f>
        <v/>
      </c>
      <c r="E1436" s="73" t="str">
        <f>IF(B1436="","",SUMIFS('Mortgage Calculation'!$F:$F,'Mortgage Calculation'!$J:$J,'Total Cash Flow'!$B1436,'Mortgage Calculation'!$K:$K,'Total Cash Flow'!C1436))</f>
        <v/>
      </c>
      <c r="F1436" s="66" t="str">
        <f t="shared" si="22"/>
        <v/>
      </c>
    </row>
    <row r="1437" spans="2:6" ht="14.25" x14ac:dyDescent="0.2">
      <c r="B1437" s="70" t="str">
        <f>IF('Mortgage Calculation'!A1477="","",MONTH('Mortgage Calculation'!C1477))</f>
        <v/>
      </c>
      <c r="C1437" s="71" t="str">
        <f>IF(B1437="","",YEAR('Mortgage Calculation'!C1477))</f>
        <v/>
      </c>
      <c r="D1437" s="72" t="str">
        <f>IF(B1437="","",SUMIFS('Monthly Rental Income'!$G:$G,'Monthly Rental Income'!$K:$K,'Total Cash Flow'!$C1437,'Monthly Rental Income'!$J:$J,'Total Cash Flow'!$B1437))</f>
        <v/>
      </c>
      <c r="E1437" s="73" t="str">
        <f>IF(B1437="","",SUMIFS('Mortgage Calculation'!$F:$F,'Mortgage Calculation'!$J:$J,'Total Cash Flow'!$B1437,'Mortgage Calculation'!$K:$K,'Total Cash Flow'!C1437))</f>
        <v/>
      </c>
      <c r="F1437" s="66" t="str">
        <f t="shared" si="22"/>
        <v/>
      </c>
    </row>
    <row r="1438" spans="2:6" ht="14.25" x14ac:dyDescent="0.2">
      <c r="B1438" s="70" t="str">
        <f>IF('Mortgage Calculation'!A1478="","",MONTH('Mortgage Calculation'!C1478))</f>
        <v/>
      </c>
      <c r="C1438" s="71" t="str">
        <f>IF(B1438="","",YEAR('Mortgage Calculation'!C1478))</f>
        <v/>
      </c>
      <c r="D1438" s="72" t="str">
        <f>IF(B1438="","",SUMIFS('Monthly Rental Income'!$G:$G,'Monthly Rental Income'!$K:$K,'Total Cash Flow'!$C1438,'Monthly Rental Income'!$J:$J,'Total Cash Flow'!$B1438))</f>
        <v/>
      </c>
      <c r="E1438" s="73" t="str">
        <f>IF(B1438="","",SUMIFS('Mortgage Calculation'!$F:$F,'Mortgage Calculation'!$J:$J,'Total Cash Flow'!$B1438,'Mortgage Calculation'!$K:$K,'Total Cash Flow'!C1438))</f>
        <v/>
      </c>
      <c r="F1438" s="66" t="str">
        <f t="shared" si="22"/>
        <v/>
      </c>
    </row>
    <row r="1439" spans="2:6" ht="14.25" x14ac:dyDescent="0.2">
      <c r="B1439" s="70" t="str">
        <f>IF('Mortgage Calculation'!A1479="","",MONTH('Mortgage Calculation'!C1479))</f>
        <v/>
      </c>
      <c r="C1439" s="71" t="str">
        <f>IF(B1439="","",YEAR('Mortgage Calculation'!C1479))</f>
        <v/>
      </c>
      <c r="D1439" s="72" t="str">
        <f>IF(B1439="","",SUMIFS('Monthly Rental Income'!$G:$G,'Monthly Rental Income'!$K:$K,'Total Cash Flow'!$C1439,'Monthly Rental Income'!$J:$J,'Total Cash Flow'!$B1439))</f>
        <v/>
      </c>
      <c r="E1439" s="73" t="str">
        <f>IF(B1439="","",SUMIFS('Mortgage Calculation'!$F:$F,'Mortgage Calculation'!$J:$J,'Total Cash Flow'!$B1439,'Mortgage Calculation'!$K:$K,'Total Cash Flow'!C1439))</f>
        <v/>
      </c>
      <c r="F1439" s="66" t="str">
        <f t="shared" si="22"/>
        <v/>
      </c>
    </row>
    <row r="1440" spans="2:6" ht="14.25" x14ac:dyDescent="0.2">
      <c r="B1440" s="70" t="str">
        <f>IF('Mortgage Calculation'!A1480="","",MONTH('Mortgage Calculation'!C1480))</f>
        <v/>
      </c>
      <c r="C1440" s="71" t="str">
        <f>IF(B1440="","",YEAR('Mortgage Calculation'!C1480))</f>
        <v/>
      </c>
      <c r="D1440" s="72" t="str">
        <f>IF(B1440="","",SUMIFS('Monthly Rental Income'!$G:$G,'Monthly Rental Income'!$K:$K,'Total Cash Flow'!$C1440,'Monthly Rental Income'!$J:$J,'Total Cash Flow'!$B1440))</f>
        <v/>
      </c>
      <c r="E1440" s="73" t="str">
        <f>IF(B1440="","",SUMIFS('Mortgage Calculation'!$F:$F,'Mortgage Calculation'!$J:$J,'Total Cash Flow'!$B1440,'Mortgage Calculation'!$K:$K,'Total Cash Flow'!C1440))</f>
        <v/>
      </c>
      <c r="F1440" s="66" t="str">
        <f t="shared" si="22"/>
        <v/>
      </c>
    </row>
    <row r="1441" spans="2:6" ht="14.25" x14ac:dyDescent="0.2">
      <c r="B1441" s="70" t="str">
        <f>IF('Mortgage Calculation'!A1481="","",MONTH('Mortgage Calculation'!C1481))</f>
        <v/>
      </c>
      <c r="C1441" s="71" t="str">
        <f>IF(B1441="","",YEAR('Mortgage Calculation'!C1481))</f>
        <v/>
      </c>
      <c r="D1441" s="72" t="str">
        <f>IF(B1441="","",SUMIFS('Monthly Rental Income'!$G:$G,'Monthly Rental Income'!$K:$K,'Total Cash Flow'!$C1441,'Monthly Rental Income'!$J:$J,'Total Cash Flow'!$B1441))</f>
        <v/>
      </c>
      <c r="E1441" s="73" t="str">
        <f>IF(B1441="","",SUMIFS('Mortgage Calculation'!$F:$F,'Mortgage Calculation'!$J:$J,'Total Cash Flow'!$B1441,'Mortgage Calculation'!$K:$K,'Total Cash Flow'!C1441))</f>
        <v/>
      </c>
      <c r="F1441" s="66" t="str">
        <f t="shared" si="22"/>
        <v/>
      </c>
    </row>
    <row r="1442" spans="2:6" ht="14.25" x14ac:dyDescent="0.2">
      <c r="B1442" s="70" t="str">
        <f>IF('Mortgage Calculation'!A1482="","",MONTH('Mortgage Calculation'!C1482))</f>
        <v/>
      </c>
      <c r="C1442" s="71" t="str">
        <f>IF(B1442="","",YEAR('Mortgage Calculation'!C1482))</f>
        <v/>
      </c>
      <c r="D1442" s="72" t="str">
        <f>IF(B1442="","",SUMIFS('Monthly Rental Income'!$G:$G,'Monthly Rental Income'!$K:$K,'Total Cash Flow'!$C1442,'Monthly Rental Income'!$J:$J,'Total Cash Flow'!$B1442))</f>
        <v/>
      </c>
      <c r="E1442" s="73" t="str">
        <f>IF(B1442="","",SUMIFS('Mortgage Calculation'!$F:$F,'Mortgage Calculation'!$J:$J,'Total Cash Flow'!$B1442,'Mortgage Calculation'!$K:$K,'Total Cash Flow'!C1442))</f>
        <v/>
      </c>
      <c r="F1442" s="66" t="str">
        <f t="shared" si="22"/>
        <v/>
      </c>
    </row>
    <row r="1443" spans="2:6" ht="14.25" x14ac:dyDescent="0.2">
      <c r="B1443" s="70" t="str">
        <f>IF('Mortgage Calculation'!A1483="","",MONTH('Mortgage Calculation'!C1483))</f>
        <v/>
      </c>
      <c r="C1443" s="71" t="str">
        <f>IF(B1443="","",YEAR('Mortgage Calculation'!C1483))</f>
        <v/>
      </c>
      <c r="D1443" s="72" t="str">
        <f>IF(B1443="","",SUMIFS('Monthly Rental Income'!$G:$G,'Monthly Rental Income'!$K:$K,'Total Cash Flow'!$C1443,'Monthly Rental Income'!$J:$J,'Total Cash Flow'!$B1443))</f>
        <v/>
      </c>
      <c r="E1443" s="73" t="str">
        <f>IF(B1443="","",SUMIFS('Mortgage Calculation'!$F:$F,'Mortgage Calculation'!$J:$J,'Total Cash Flow'!$B1443,'Mortgage Calculation'!$K:$K,'Total Cash Flow'!C1443))</f>
        <v/>
      </c>
      <c r="F1443" s="66" t="str">
        <f t="shared" si="22"/>
        <v/>
      </c>
    </row>
    <row r="1444" spans="2:6" ht="14.25" x14ac:dyDescent="0.2">
      <c r="B1444" s="70" t="str">
        <f>IF('Mortgage Calculation'!A1484="","",MONTH('Mortgage Calculation'!C1484))</f>
        <v/>
      </c>
      <c r="C1444" s="71" t="str">
        <f>IF(B1444="","",YEAR('Mortgage Calculation'!C1484))</f>
        <v/>
      </c>
      <c r="D1444" s="72" t="str">
        <f>IF(B1444="","",SUMIFS('Monthly Rental Income'!$G:$G,'Monthly Rental Income'!$K:$K,'Total Cash Flow'!$C1444,'Monthly Rental Income'!$J:$J,'Total Cash Flow'!$B1444))</f>
        <v/>
      </c>
      <c r="E1444" s="73" t="str">
        <f>IF(B1444="","",SUMIFS('Mortgage Calculation'!$F:$F,'Mortgage Calculation'!$J:$J,'Total Cash Flow'!$B1444,'Mortgage Calculation'!$K:$K,'Total Cash Flow'!C1444))</f>
        <v/>
      </c>
      <c r="F1444" s="66" t="str">
        <f t="shared" si="22"/>
        <v/>
      </c>
    </row>
    <row r="1445" spans="2:6" ht="14.25" x14ac:dyDescent="0.2">
      <c r="B1445" s="70" t="str">
        <f>IF('Mortgage Calculation'!A1485="","",MONTH('Mortgage Calculation'!C1485))</f>
        <v/>
      </c>
      <c r="C1445" s="71" t="str">
        <f>IF(B1445="","",YEAR('Mortgage Calculation'!C1485))</f>
        <v/>
      </c>
      <c r="D1445" s="72" t="str">
        <f>IF(B1445="","",SUMIFS('Monthly Rental Income'!$G:$G,'Monthly Rental Income'!$K:$K,'Total Cash Flow'!$C1445,'Monthly Rental Income'!$J:$J,'Total Cash Flow'!$B1445))</f>
        <v/>
      </c>
      <c r="E1445" s="73" t="str">
        <f>IF(B1445="","",SUMIFS('Mortgage Calculation'!$F:$F,'Mortgage Calculation'!$J:$J,'Total Cash Flow'!$B1445,'Mortgage Calculation'!$K:$K,'Total Cash Flow'!C1445))</f>
        <v/>
      </c>
      <c r="F1445" s="66" t="str">
        <f t="shared" si="22"/>
        <v/>
      </c>
    </row>
    <row r="1446" spans="2:6" ht="14.25" x14ac:dyDescent="0.2">
      <c r="B1446" s="70" t="str">
        <f>IF('Mortgage Calculation'!A1486="","",MONTH('Mortgage Calculation'!C1486))</f>
        <v/>
      </c>
      <c r="C1446" s="71" t="str">
        <f>IF(B1446="","",YEAR('Mortgage Calculation'!C1486))</f>
        <v/>
      </c>
      <c r="D1446" s="72" t="str">
        <f>IF(B1446="","",SUMIFS('Monthly Rental Income'!$G:$G,'Monthly Rental Income'!$K:$K,'Total Cash Flow'!$C1446,'Monthly Rental Income'!$J:$J,'Total Cash Flow'!$B1446))</f>
        <v/>
      </c>
      <c r="E1446" s="73" t="str">
        <f>IF(B1446="","",SUMIFS('Mortgage Calculation'!$F:$F,'Mortgage Calculation'!$J:$J,'Total Cash Flow'!$B1446,'Mortgage Calculation'!$K:$K,'Total Cash Flow'!C1446))</f>
        <v/>
      </c>
      <c r="F1446" s="66" t="str">
        <f t="shared" si="22"/>
        <v/>
      </c>
    </row>
    <row r="1447" spans="2:6" ht="14.25" x14ac:dyDescent="0.2">
      <c r="B1447" s="70" t="str">
        <f>IF('Mortgage Calculation'!A1487="","",MONTH('Mortgage Calculation'!C1487))</f>
        <v/>
      </c>
      <c r="C1447" s="71" t="str">
        <f>IF(B1447="","",YEAR('Mortgage Calculation'!C1487))</f>
        <v/>
      </c>
      <c r="D1447" s="72" t="str">
        <f>IF(B1447="","",SUMIFS('Monthly Rental Income'!$G:$G,'Monthly Rental Income'!$K:$K,'Total Cash Flow'!$C1447,'Monthly Rental Income'!$J:$J,'Total Cash Flow'!$B1447))</f>
        <v/>
      </c>
      <c r="E1447" s="73" t="str">
        <f>IF(B1447="","",SUMIFS('Mortgage Calculation'!$F:$F,'Mortgage Calculation'!$J:$J,'Total Cash Flow'!$B1447,'Mortgage Calculation'!$K:$K,'Total Cash Flow'!C1447))</f>
        <v/>
      </c>
      <c r="F1447" s="66" t="str">
        <f t="shared" si="22"/>
        <v/>
      </c>
    </row>
    <row r="1448" spans="2:6" ht="14.25" x14ac:dyDescent="0.2">
      <c r="B1448" s="70" t="str">
        <f>IF('Mortgage Calculation'!A1488="","",MONTH('Mortgage Calculation'!C1488))</f>
        <v/>
      </c>
      <c r="C1448" s="71" t="str">
        <f>IF(B1448="","",YEAR('Mortgage Calculation'!C1488))</f>
        <v/>
      </c>
      <c r="D1448" s="72" t="str">
        <f>IF(B1448="","",SUMIFS('Monthly Rental Income'!$G:$G,'Monthly Rental Income'!$K:$K,'Total Cash Flow'!$C1448,'Monthly Rental Income'!$J:$J,'Total Cash Flow'!$B1448))</f>
        <v/>
      </c>
      <c r="E1448" s="73" t="str">
        <f>IF(B1448="","",SUMIFS('Mortgage Calculation'!$F:$F,'Mortgage Calculation'!$J:$J,'Total Cash Flow'!$B1448,'Mortgage Calculation'!$K:$K,'Total Cash Flow'!C1448))</f>
        <v/>
      </c>
      <c r="F1448" s="66" t="str">
        <f t="shared" si="22"/>
        <v/>
      </c>
    </row>
    <row r="1449" spans="2:6" ht="14.25" x14ac:dyDescent="0.2">
      <c r="B1449" s="70" t="str">
        <f>IF('Mortgage Calculation'!A1489="","",MONTH('Mortgage Calculation'!C1489))</f>
        <v/>
      </c>
      <c r="C1449" s="71" t="str">
        <f>IF(B1449="","",YEAR('Mortgage Calculation'!C1489))</f>
        <v/>
      </c>
      <c r="D1449" s="72" t="str">
        <f>IF(B1449="","",SUMIFS('Monthly Rental Income'!$G:$G,'Monthly Rental Income'!$K:$K,'Total Cash Flow'!$C1449,'Monthly Rental Income'!$J:$J,'Total Cash Flow'!$B1449))</f>
        <v/>
      </c>
      <c r="E1449" s="73" t="str">
        <f>IF(B1449="","",SUMIFS('Mortgage Calculation'!$F:$F,'Mortgage Calculation'!$J:$J,'Total Cash Flow'!$B1449,'Mortgage Calculation'!$K:$K,'Total Cash Flow'!C1449))</f>
        <v/>
      </c>
      <c r="F1449" s="66" t="str">
        <f t="shared" si="22"/>
        <v/>
      </c>
    </row>
    <row r="1450" spans="2:6" ht="14.25" x14ac:dyDescent="0.2">
      <c r="B1450" s="70" t="str">
        <f>IF('Mortgage Calculation'!A1490="","",MONTH('Mortgage Calculation'!C1490))</f>
        <v/>
      </c>
      <c r="C1450" s="71" t="str">
        <f>IF(B1450="","",YEAR('Mortgage Calculation'!C1490))</f>
        <v/>
      </c>
      <c r="D1450" s="72" t="str">
        <f>IF(B1450="","",SUMIFS('Monthly Rental Income'!$G:$G,'Monthly Rental Income'!$K:$K,'Total Cash Flow'!$C1450,'Monthly Rental Income'!$J:$J,'Total Cash Flow'!$B1450))</f>
        <v/>
      </c>
      <c r="E1450" s="73" t="str">
        <f>IF(B1450="","",SUMIFS('Mortgage Calculation'!$F:$F,'Mortgage Calculation'!$J:$J,'Total Cash Flow'!$B1450,'Mortgage Calculation'!$K:$K,'Total Cash Flow'!C1450))</f>
        <v/>
      </c>
      <c r="F1450" s="66" t="str">
        <f t="shared" si="22"/>
        <v/>
      </c>
    </row>
    <row r="1451" spans="2:6" ht="14.25" x14ac:dyDescent="0.2">
      <c r="B1451" s="70" t="str">
        <f>IF('Mortgage Calculation'!A1491="","",MONTH('Mortgage Calculation'!C1491))</f>
        <v/>
      </c>
      <c r="C1451" s="71" t="str">
        <f>IF(B1451="","",YEAR('Mortgage Calculation'!C1491))</f>
        <v/>
      </c>
      <c r="D1451" s="72" t="str">
        <f>IF(B1451="","",SUMIFS('Monthly Rental Income'!$G:$G,'Monthly Rental Income'!$K:$K,'Total Cash Flow'!$C1451,'Monthly Rental Income'!$J:$J,'Total Cash Flow'!$B1451))</f>
        <v/>
      </c>
      <c r="E1451" s="73" t="str">
        <f>IF(B1451="","",SUMIFS('Mortgage Calculation'!$F:$F,'Mortgage Calculation'!$J:$J,'Total Cash Flow'!$B1451,'Mortgage Calculation'!$K:$K,'Total Cash Flow'!C1451))</f>
        <v/>
      </c>
      <c r="F1451" s="66" t="str">
        <f t="shared" si="22"/>
        <v/>
      </c>
    </row>
    <row r="1452" spans="2:6" ht="14.25" x14ac:dyDescent="0.2">
      <c r="B1452" s="70" t="str">
        <f>IF('Mortgage Calculation'!A1492="","",MONTH('Mortgage Calculation'!C1492))</f>
        <v/>
      </c>
      <c r="C1452" s="71" t="str">
        <f>IF(B1452="","",YEAR('Mortgage Calculation'!C1492))</f>
        <v/>
      </c>
      <c r="D1452" s="72" t="str">
        <f>IF(B1452="","",SUMIFS('Monthly Rental Income'!$G:$G,'Monthly Rental Income'!$K:$K,'Total Cash Flow'!$C1452,'Monthly Rental Income'!$J:$J,'Total Cash Flow'!$B1452))</f>
        <v/>
      </c>
      <c r="E1452" s="73" t="str">
        <f>IF(B1452="","",SUMIFS('Mortgage Calculation'!$F:$F,'Mortgage Calculation'!$J:$J,'Total Cash Flow'!$B1452,'Mortgage Calculation'!$K:$K,'Total Cash Flow'!C1452))</f>
        <v/>
      </c>
      <c r="F1452" s="66" t="str">
        <f t="shared" si="22"/>
        <v/>
      </c>
    </row>
    <row r="1453" spans="2:6" ht="14.25" x14ac:dyDescent="0.2">
      <c r="B1453" s="70" t="str">
        <f>IF('Mortgage Calculation'!A1493="","",MONTH('Mortgage Calculation'!C1493))</f>
        <v/>
      </c>
      <c r="C1453" s="71" t="str">
        <f>IF(B1453="","",YEAR('Mortgage Calculation'!C1493))</f>
        <v/>
      </c>
      <c r="D1453" s="72" t="str">
        <f>IF(B1453="","",SUMIFS('Monthly Rental Income'!$G:$G,'Monthly Rental Income'!$K:$K,'Total Cash Flow'!$C1453,'Monthly Rental Income'!$J:$J,'Total Cash Flow'!$B1453))</f>
        <v/>
      </c>
      <c r="E1453" s="73" t="str">
        <f>IF(B1453="","",SUMIFS('Mortgage Calculation'!$F:$F,'Mortgage Calculation'!$J:$J,'Total Cash Flow'!$B1453,'Mortgage Calculation'!$K:$K,'Total Cash Flow'!C1453))</f>
        <v/>
      </c>
      <c r="F1453" s="66" t="str">
        <f t="shared" si="22"/>
        <v/>
      </c>
    </row>
    <row r="1454" spans="2:6" ht="14.25" x14ac:dyDescent="0.2">
      <c r="B1454" s="70" t="str">
        <f>IF('Mortgage Calculation'!A1494="","",MONTH('Mortgage Calculation'!C1494))</f>
        <v/>
      </c>
      <c r="C1454" s="71" t="str">
        <f>IF(B1454="","",YEAR('Mortgage Calculation'!C1494))</f>
        <v/>
      </c>
      <c r="D1454" s="72" t="str">
        <f>IF(B1454="","",SUMIFS('Monthly Rental Income'!$G:$G,'Monthly Rental Income'!$K:$K,'Total Cash Flow'!$C1454,'Monthly Rental Income'!$J:$J,'Total Cash Flow'!$B1454))</f>
        <v/>
      </c>
      <c r="E1454" s="73" t="str">
        <f>IF(B1454="","",SUMIFS('Mortgage Calculation'!$F:$F,'Mortgage Calculation'!$J:$J,'Total Cash Flow'!$B1454,'Mortgage Calculation'!$K:$K,'Total Cash Flow'!C1454))</f>
        <v/>
      </c>
      <c r="F1454" s="66" t="str">
        <f t="shared" si="22"/>
        <v/>
      </c>
    </row>
    <row r="1455" spans="2:6" ht="14.25" x14ac:dyDescent="0.2">
      <c r="B1455" s="70" t="str">
        <f>IF('Mortgage Calculation'!A1495="","",MONTH('Mortgage Calculation'!C1495))</f>
        <v/>
      </c>
      <c r="C1455" s="71" t="str">
        <f>IF(B1455="","",YEAR('Mortgage Calculation'!C1495))</f>
        <v/>
      </c>
      <c r="D1455" s="72" t="str">
        <f>IF(B1455="","",SUMIFS('Monthly Rental Income'!$G:$G,'Monthly Rental Income'!$K:$K,'Total Cash Flow'!$C1455,'Monthly Rental Income'!$J:$J,'Total Cash Flow'!$B1455))</f>
        <v/>
      </c>
      <c r="E1455" s="73" t="str">
        <f>IF(B1455="","",SUMIFS('Mortgage Calculation'!$F:$F,'Mortgage Calculation'!$J:$J,'Total Cash Flow'!$B1455,'Mortgage Calculation'!$K:$K,'Total Cash Flow'!C1455))</f>
        <v/>
      </c>
      <c r="F1455" s="66" t="str">
        <f t="shared" si="22"/>
        <v/>
      </c>
    </row>
    <row r="1456" spans="2:6" ht="14.25" x14ac:dyDescent="0.2">
      <c r="B1456" s="70" t="str">
        <f>IF('Mortgage Calculation'!A1496="","",MONTH('Mortgage Calculation'!C1496))</f>
        <v/>
      </c>
      <c r="C1456" s="71" t="str">
        <f>IF(B1456="","",YEAR('Mortgage Calculation'!C1496))</f>
        <v/>
      </c>
      <c r="D1456" s="72" t="str">
        <f>IF(B1456="","",SUMIFS('Monthly Rental Income'!$G:$G,'Monthly Rental Income'!$K:$K,'Total Cash Flow'!$C1456,'Monthly Rental Income'!$J:$J,'Total Cash Flow'!$B1456))</f>
        <v/>
      </c>
      <c r="E1456" s="73" t="str">
        <f>IF(B1456="","",SUMIFS('Mortgage Calculation'!$F:$F,'Mortgage Calculation'!$J:$J,'Total Cash Flow'!$B1456,'Mortgage Calculation'!$K:$K,'Total Cash Flow'!C1456))</f>
        <v/>
      </c>
      <c r="F1456" s="66" t="str">
        <f t="shared" si="22"/>
        <v/>
      </c>
    </row>
    <row r="1457" spans="2:6" ht="14.25" x14ac:dyDescent="0.2">
      <c r="B1457" s="70" t="str">
        <f>IF('Mortgage Calculation'!A1497="","",MONTH('Mortgage Calculation'!C1497))</f>
        <v/>
      </c>
      <c r="C1457" s="71" t="str">
        <f>IF(B1457="","",YEAR('Mortgage Calculation'!C1497))</f>
        <v/>
      </c>
      <c r="D1457" s="72" t="str">
        <f>IF(B1457="","",SUMIFS('Monthly Rental Income'!$G:$G,'Monthly Rental Income'!$K:$K,'Total Cash Flow'!$C1457,'Monthly Rental Income'!$J:$J,'Total Cash Flow'!$B1457))</f>
        <v/>
      </c>
      <c r="E1457" s="73" t="str">
        <f>IF(B1457="","",SUMIFS('Mortgage Calculation'!$F:$F,'Mortgage Calculation'!$J:$J,'Total Cash Flow'!$B1457,'Mortgage Calculation'!$K:$K,'Total Cash Flow'!C1457))</f>
        <v/>
      </c>
      <c r="F1457" s="66" t="str">
        <f t="shared" si="22"/>
        <v/>
      </c>
    </row>
    <row r="1458" spans="2:6" ht="14.25" x14ac:dyDescent="0.2">
      <c r="B1458" s="70" t="str">
        <f>IF('Mortgage Calculation'!A1498="","",MONTH('Mortgage Calculation'!C1498))</f>
        <v/>
      </c>
      <c r="C1458" s="71" t="str">
        <f>IF(B1458="","",YEAR('Mortgage Calculation'!C1498))</f>
        <v/>
      </c>
      <c r="D1458" s="72" t="str">
        <f>IF(B1458="","",SUMIFS('Monthly Rental Income'!$G:$G,'Monthly Rental Income'!$K:$K,'Total Cash Flow'!$C1458,'Monthly Rental Income'!$J:$J,'Total Cash Flow'!$B1458))</f>
        <v/>
      </c>
      <c r="E1458" s="73" t="str">
        <f>IF(B1458="","",SUMIFS('Mortgage Calculation'!$F:$F,'Mortgage Calculation'!$J:$J,'Total Cash Flow'!$B1458,'Mortgage Calculation'!$K:$K,'Total Cash Flow'!C1458))</f>
        <v/>
      </c>
      <c r="F1458" s="66" t="str">
        <f t="shared" si="22"/>
        <v/>
      </c>
    </row>
    <row r="1459" spans="2:6" ht="14.25" x14ac:dyDescent="0.2">
      <c r="B1459" s="70" t="str">
        <f>IF('Mortgage Calculation'!A1499="","",MONTH('Mortgage Calculation'!C1499))</f>
        <v/>
      </c>
      <c r="C1459" s="71" t="str">
        <f>IF(B1459="","",YEAR('Mortgage Calculation'!C1499))</f>
        <v/>
      </c>
      <c r="D1459" s="72" t="str">
        <f>IF(B1459="","",SUMIFS('Monthly Rental Income'!$G:$G,'Monthly Rental Income'!$K:$K,'Total Cash Flow'!$C1459,'Monthly Rental Income'!$J:$J,'Total Cash Flow'!$B1459))</f>
        <v/>
      </c>
      <c r="E1459" s="73" t="str">
        <f>IF(B1459="","",SUMIFS('Mortgage Calculation'!$F:$F,'Mortgage Calculation'!$J:$J,'Total Cash Flow'!$B1459,'Mortgage Calculation'!$K:$K,'Total Cash Flow'!C1459))</f>
        <v/>
      </c>
      <c r="F1459" s="66" t="str">
        <f t="shared" si="22"/>
        <v/>
      </c>
    </row>
    <row r="1460" spans="2:6" ht="14.25" x14ac:dyDescent="0.2">
      <c r="B1460" s="70" t="str">
        <f>IF('Mortgage Calculation'!A1500="","",MONTH('Mortgage Calculation'!C1500))</f>
        <v/>
      </c>
      <c r="C1460" s="71" t="str">
        <f>IF(B1460="","",YEAR('Mortgage Calculation'!C1500))</f>
        <v/>
      </c>
      <c r="D1460" s="72" t="str">
        <f>IF(B1460="","",SUMIFS('Monthly Rental Income'!$G:$G,'Monthly Rental Income'!$K:$K,'Total Cash Flow'!$C1460,'Monthly Rental Income'!$J:$J,'Total Cash Flow'!$B1460))</f>
        <v/>
      </c>
      <c r="E1460" s="73" t="str">
        <f>IF(B1460="","",SUMIFS('Mortgage Calculation'!$F:$F,'Mortgage Calculation'!$J:$J,'Total Cash Flow'!$B1460,'Mortgage Calculation'!$K:$K,'Total Cash Flow'!C1460))</f>
        <v/>
      </c>
      <c r="F1460" s="66" t="str">
        <f t="shared" si="22"/>
        <v/>
      </c>
    </row>
    <row r="1461" spans="2:6" ht="14.25" x14ac:dyDescent="0.2">
      <c r="B1461" s="70" t="str">
        <f>IF('Mortgage Calculation'!A1501="","",MONTH('Mortgage Calculation'!C1501))</f>
        <v/>
      </c>
      <c r="C1461" s="71" t="str">
        <f>IF(B1461="","",YEAR('Mortgage Calculation'!C1501))</f>
        <v/>
      </c>
      <c r="D1461" s="72" t="str">
        <f>IF(B1461="","",SUMIFS('Monthly Rental Income'!$G:$G,'Monthly Rental Income'!$K:$K,'Total Cash Flow'!$C1461,'Monthly Rental Income'!$J:$J,'Total Cash Flow'!$B1461))</f>
        <v/>
      </c>
      <c r="E1461" s="73" t="str">
        <f>IF(B1461="","",SUMIFS('Mortgage Calculation'!$F:$F,'Mortgage Calculation'!$J:$J,'Total Cash Flow'!$B1461,'Mortgage Calculation'!$K:$K,'Total Cash Flow'!C1461))</f>
        <v/>
      </c>
      <c r="F1461" s="66" t="str">
        <f t="shared" si="22"/>
        <v/>
      </c>
    </row>
    <row r="1462" spans="2:6" ht="14.25" x14ac:dyDescent="0.2">
      <c r="B1462" s="70" t="str">
        <f>IF('Mortgage Calculation'!A1502="","",MONTH('Mortgage Calculation'!C1502))</f>
        <v/>
      </c>
      <c r="C1462" s="71" t="str">
        <f>IF(B1462="","",YEAR('Mortgage Calculation'!C1502))</f>
        <v/>
      </c>
      <c r="D1462" s="72" t="str">
        <f>IF(B1462="","",SUMIFS('Monthly Rental Income'!$G:$G,'Monthly Rental Income'!$K:$K,'Total Cash Flow'!$C1462,'Monthly Rental Income'!$J:$J,'Total Cash Flow'!$B1462))</f>
        <v/>
      </c>
      <c r="E1462" s="73" t="str">
        <f>IF(B1462="","",SUMIFS('Mortgage Calculation'!$F:$F,'Mortgage Calculation'!$J:$J,'Total Cash Flow'!$B1462,'Mortgage Calculation'!$K:$K,'Total Cash Flow'!C1462))</f>
        <v/>
      </c>
      <c r="F1462" s="66" t="str">
        <f t="shared" si="22"/>
        <v/>
      </c>
    </row>
    <row r="1463" spans="2:6" ht="14.25" x14ac:dyDescent="0.2">
      <c r="B1463" s="70" t="str">
        <f>IF('Mortgage Calculation'!A1503="","",MONTH('Mortgage Calculation'!C1503))</f>
        <v/>
      </c>
      <c r="C1463" s="71" t="str">
        <f>IF(B1463="","",YEAR('Mortgage Calculation'!C1503))</f>
        <v/>
      </c>
      <c r="D1463" s="72" t="str">
        <f>IF(B1463="","",SUMIFS('Monthly Rental Income'!$G:$G,'Monthly Rental Income'!$K:$K,'Total Cash Flow'!$C1463,'Monthly Rental Income'!$J:$J,'Total Cash Flow'!$B1463))</f>
        <v/>
      </c>
      <c r="E1463" s="73" t="str">
        <f>IF(B1463="","",SUMIFS('Mortgage Calculation'!$F:$F,'Mortgage Calculation'!$J:$J,'Total Cash Flow'!$B1463,'Mortgage Calculation'!$K:$K,'Total Cash Flow'!C1463))</f>
        <v/>
      </c>
      <c r="F1463" s="66" t="str">
        <f t="shared" si="22"/>
        <v/>
      </c>
    </row>
    <row r="1464" spans="2:6" ht="14.25" x14ac:dyDescent="0.2">
      <c r="B1464" s="70" t="str">
        <f>IF('Mortgage Calculation'!A1504="","",MONTH('Mortgage Calculation'!C1504))</f>
        <v/>
      </c>
      <c r="C1464" s="71" t="str">
        <f>IF(B1464="","",YEAR('Mortgage Calculation'!C1504))</f>
        <v/>
      </c>
      <c r="D1464" s="72" t="str">
        <f>IF(B1464="","",SUMIFS('Monthly Rental Income'!$G:$G,'Monthly Rental Income'!$K:$K,'Total Cash Flow'!$C1464,'Monthly Rental Income'!$J:$J,'Total Cash Flow'!$B1464))</f>
        <v/>
      </c>
      <c r="E1464" s="73" t="str">
        <f>IF(B1464="","",SUMIFS('Mortgage Calculation'!$F:$F,'Mortgage Calculation'!$J:$J,'Total Cash Flow'!$B1464,'Mortgage Calculation'!$K:$K,'Total Cash Flow'!C1464))</f>
        <v/>
      </c>
      <c r="F1464" s="66" t="str">
        <f t="shared" si="22"/>
        <v/>
      </c>
    </row>
    <row r="1465" spans="2:6" ht="14.25" x14ac:dyDescent="0.2">
      <c r="B1465" s="70" t="str">
        <f>IF('Mortgage Calculation'!A1505="","",MONTH('Mortgage Calculation'!C1505))</f>
        <v/>
      </c>
      <c r="C1465" s="71" t="str">
        <f>IF(B1465="","",YEAR('Mortgage Calculation'!C1505))</f>
        <v/>
      </c>
      <c r="D1465" s="72" t="str">
        <f>IF(B1465="","",SUMIFS('Monthly Rental Income'!$G:$G,'Monthly Rental Income'!$K:$K,'Total Cash Flow'!$C1465,'Monthly Rental Income'!$J:$J,'Total Cash Flow'!$B1465))</f>
        <v/>
      </c>
      <c r="E1465" s="73" t="str">
        <f>IF(B1465="","",SUMIFS('Mortgage Calculation'!$F:$F,'Mortgage Calculation'!$J:$J,'Total Cash Flow'!$B1465,'Mortgage Calculation'!$K:$K,'Total Cash Flow'!C1465))</f>
        <v/>
      </c>
      <c r="F1465" s="66" t="str">
        <f t="shared" si="22"/>
        <v/>
      </c>
    </row>
    <row r="1466" spans="2:6" ht="14.25" x14ac:dyDescent="0.2">
      <c r="B1466" s="70" t="str">
        <f>IF('Mortgage Calculation'!A1506="","",MONTH('Mortgage Calculation'!C1506))</f>
        <v/>
      </c>
      <c r="C1466" s="71" t="str">
        <f>IF(B1466="","",YEAR('Mortgage Calculation'!C1506))</f>
        <v/>
      </c>
      <c r="D1466" s="72" t="str">
        <f>IF(B1466="","",SUMIFS('Monthly Rental Income'!$G:$G,'Monthly Rental Income'!$K:$K,'Total Cash Flow'!$C1466,'Monthly Rental Income'!$J:$J,'Total Cash Flow'!$B1466))</f>
        <v/>
      </c>
      <c r="E1466" s="73" t="str">
        <f>IF(B1466="","",SUMIFS('Mortgage Calculation'!$F:$F,'Mortgage Calculation'!$J:$J,'Total Cash Flow'!$B1466,'Mortgage Calculation'!$K:$K,'Total Cash Flow'!C1466))</f>
        <v/>
      </c>
      <c r="F1466" s="66" t="str">
        <f t="shared" si="22"/>
        <v/>
      </c>
    </row>
    <row r="1467" spans="2:6" ht="14.25" x14ac:dyDescent="0.2">
      <c r="B1467" s="70" t="str">
        <f>IF('Mortgage Calculation'!A1507="","",MONTH('Mortgage Calculation'!C1507))</f>
        <v/>
      </c>
      <c r="C1467" s="71" t="str">
        <f>IF(B1467="","",YEAR('Mortgage Calculation'!C1507))</f>
        <v/>
      </c>
      <c r="D1467" s="72" t="str">
        <f>IF(B1467="","",SUMIFS('Monthly Rental Income'!$G:$G,'Monthly Rental Income'!$K:$K,'Total Cash Flow'!$C1467,'Monthly Rental Income'!$J:$J,'Total Cash Flow'!$B1467))</f>
        <v/>
      </c>
      <c r="E1467" s="73" t="str">
        <f>IF(B1467="","",SUMIFS('Mortgage Calculation'!$F:$F,'Mortgage Calculation'!$J:$J,'Total Cash Flow'!$B1467,'Mortgage Calculation'!$K:$K,'Total Cash Flow'!C1467))</f>
        <v/>
      </c>
      <c r="F1467" s="66" t="str">
        <f t="shared" si="22"/>
        <v/>
      </c>
    </row>
    <row r="1468" spans="2:6" ht="14.25" x14ac:dyDescent="0.2">
      <c r="B1468" s="70" t="str">
        <f>IF('Mortgage Calculation'!A1508="","",MONTH('Mortgage Calculation'!C1508))</f>
        <v/>
      </c>
      <c r="C1468" s="71" t="str">
        <f>IF(B1468="","",YEAR('Mortgage Calculation'!C1508))</f>
        <v/>
      </c>
      <c r="D1468" s="72" t="str">
        <f>IF(B1468="","",SUMIFS('Monthly Rental Income'!$G:$G,'Monthly Rental Income'!$K:$K,'Total Cash Flow'!$C1468,'Monthly Rental Income'!$J:$J,'Total Cash Flow'!$B1468))</f>
        <v/>
      </c>
      <c r="E1468" s="73" t="str">
        <f>IF(B1468="","",SUMIFS('Mortgage Calculation'!$F:$F,'Mortgage Calculation'!$J:$J,'Total Cash Flow'!$B1468,'Mortgage Calculation'!$K:$K,'Total Cash Flow'!C1468))</f>
        <v/>
      </c>
      <c r="F1468" s="66" t="str">
        <f t="shared" si="22"/>
        <v/>
      </c>
    </row>
    <row r="1469" spans="2:6" ht="14.25" x14ac:dyDescent="0.2">
      <c r="B1469" s="70" t="str">
        <f>IF('Mortgage Calculation'!A1509="","",MONTH('Mortgage Calculation'!C1509))</f>
        <v/>
      </c>
      <c r="C1469" s="71" t="str">
        <f>IF(B1469="","",YEAR('Mortgage Calculation'!C1509))</f>
        <v/>
      </c>
      <c r="D1469" s="72" t="str">
        <f>IF(B1469="","",SUMIFS('Monthly Rental Income'!$G:$G,'Monthly Rental Income'!$K:$K,'Total Cash Flow'!$C1469,'Monthly Rental Income'!$J:$J,'Total Cash Flow'!$B1469))</f>
        <v/>
      </c>
      <c r="E1469" s="73" t="str">
        <f>IF(B1469="","",SUMIFS('Mortgage Calculation'!$F:$F,'Mortgage Calculation'!$J:$J,'Total Cash Flow'!$B1469,'Mortgage Calculation'!$K:$K,'Total Cash Flow'!C1469))</f>
        <v/>
      </c>
      <c r="F1469" s="66" t="str">
        <f t="shared" si="22"/>
        <v/>
      </c>
    </row>
    <row r="1470" spans="2:6" ht="14.25" x14ac:dyDescent="0.2">
      <c r="B1470" s="70" t="str">
        <f>IF('Mortgage Calculation'!A1510="","",MONTH('Mortgage Calculation'!C1510))</f>
        <v/>
      </c>
      <c r="C1470" s="71" t="str">
        <f>IF(B1470="","",YEAR('Mortgage Calculation'!C1510))</f>
        <v/>
      </c>
      <c r="D1470" s="72" t="str">
        <f>IF(B1470="","",SUMIFS('Monthly Rental Income'!$G:$G,'Monthly Rental Income'!$K:$K,'Total Cash Flow'!$C1470,'Monthly Rental Income'!$J:$J,'Total Cash Flow'!$B1470))</f>
        <v/>
      </c>
      <c r="E1470" s="73" t="str">
        <f>IF(B1470="","",SUMIFS('Mortgage Calculation'!$F:$F,'Mortgage Calculation'!$J:$J,'Total Cash Flow'!$B1470,'Mortgage Calculation'!$K:$K,'Total Cash Flow'!C1470))</f>
        <v/>
      </c>
      <c r="F1470" s="66" t="str">
        <f t="shared" si="22"/>
        <v/>
      </c>
    </row>
    <row r="1471" spans="2:6" ht="14.25" x14ac:dyDescent="0.2">
      <c r="B1471" s="70" t="str">
        <f>IF('Mortgage Calculation'!A1511="","",MONTH('Mortgage Calculation'!C1511))</f>
        <v/>
      </c>
      <c r="C1471" s="71" t="str">
        <f>IF(B1471="","",YEAR('Mortgage Calculation'!C1511))</f>
        <v/>
      </c>
      <c r="D1471" s="72" t="str">
        <f>IF(B1471="","",SUMIFS('Monthly Rental Income'!$G:$G,'Monthly Rental Income'!$K:$K,'Total Cash Flow'!$C1471,'Monthly Rental Income'!$J:$J,'Total Cash Flow'!$B1471))</f>
        <v/>
      </c>
      <c r="E1471" s="73" t="str">
        <f>IF(B1471="","",SUMIFS('Mortgage Calculation'!$F:$F,'Mortgage Calculation'!$J:$J,'Total Cash Flow'!$B1471,'Mortgage Calculation'!$K:$K,'Total Cash Flow'!C1471))</f>
        <v/>
      </c>
      <c r="F1471" s="66" t="str">
        <f t="shared" si="22"/>
        <v/>
      </c>
    </row>
    <row r="1472" spans="2:6" ht="14.25" x14ac:dyDescent="0.2">
      <c r="B1472" s="70" t="str">
        <f>IF('Mortgage Calculation'!A1512="","",MONTH('Mortgage Calculation'!C1512))</f>
        <v/>
      </c>
      <c r="C1472" s="71" t="str">
        <f>IF(B1472="","",YEAR('Mortgage Calculation'!C1512))</f>
        <v/>
      </c>
      <c r="D1472" s="72" t="str">
        <f>IF(B1472="","",SUMIFS('Monthly Rental Income'!$G:$G,'Monthly Rental Income'!$K:$K,'Total Cash Flow'!$C1472,'Monthly Rental Income'!$J:$J,'Total Cash Flow'!$B1472))</f>
        <v/>
      </c>
      <c r="E1472" s="73" t="str">
        <f>IF(B1472="","",SUMIFS('Mortgage Calculation'!$F:$F,'Mortgage Calculation'!$J:$J,'Total Cash Flow'!$B1472,'Mortgage Calculation'!$K:$K,'Total Cash Flow'!C1472))</f>
        <v/>
      </c>
      <c r="F1472" s="66" t="str">
        <f t="shared" si="22"/>
        <v/>
      </c>
    </row>
    <row r="1473" spans="2:6" ht="14.25" x14ac:dyDescent="0.2">
      <c r="B1473" s="70" t="str">
        <f>IF('Mortgage Calculation'!A1513="","",MONTH('Mortgage Calculation'!C1513))</f>
        <v/>
      </c>
      <c r="C1473" s="71" t="str">
        <f>IF(B1473="","",YEAR('Mortgage Calculation'!C1513))</f>
        <v/>
      </c>
      <c r="D1473" s="72" t="str">
        <f>IF(B1473="","",SUMIFS('Monthly Rental Income'!$G:$G,'Monthly Rental Income'!$K:$K,'Total Cash Flow'!$C1473,'Monthly Rental Income'!$J:$J,'Total Cash Flow'!$B1473))</f>
        <v/>
      </c>
      <c r="E1473" s="73" t="str">
        <f>IF(B1473="","",SUMIFS('Mortgage Calculation'!$F:$F,'Mortgage Calculation'!$J:$J,'Total Cash Flow'!$B1473,'Mortgage Calculation'!$K:$K,'Total Cash Flow'!C1473))</f>
        <v/>
      </c>
      <c r="F1473" s="66" t="str">
        <f t="shared" si="22"/>
        <v/>
      </c>
    </row>
    <row r="1474" spans="2:6" ht="14.25" x14ac:dyDescent="0.2">
      <c r="B1474" s="70" t="str">
        <f>IF('Mortgage Calculation'!A1514="","",MONTH('Mortgage Calculation'!C1514))</f>
        <v/>
      </c>
      <c r="C1474" s="71" t="str">
        <f>IF(B1474="","",YEAR('Mortgage Calculation'!C1514))</f>
        <v/>
      </c>
      <c r="D1474" s="72" t="str">
        <f>IF(B1474="","",SUMIFS('Monthly Rental Income'!$G:$G,'Monthly Rental Income'!$K:$K,'Total Cash Flow'!$C1474,'Monthly Rental Income'!$J:$J,'Total Cash Flow'!$B1474))</f>
        <v/>
      </c>
      <c r="E1474" s="73" t="str">
        <f>IF(B1474="","",SUMIFS('Mortgage Calculation'!$F:$F,'Mortgage Calculation'!$J:$J,'Total Cash Flow'!$B1474,'Mortgage Calculation'!$K:$K,'Total Cash Flow'!C1474))</f>
        <v/>
      </c>
      <c r="F1474" s="66" t="str">
        <f t="shared" si="22"/>
        <v/>
      </c>
    </row>
    <row r="1475" spans="2:6" ht="14.25" x14ac:dyDescent="0.2">
      <c r="B1475" s="70" t="str">
        <f>IF('Mortgage Calculation'!A1515="","",MONTH('Mortgage Calculation'!C1515))</f>
        <v/>
      </c>
      <c r="C1475" s="71" t="str">
        <f>IF(B1475="","",YEAR('Mortgage Calculation'!C1515))</f>
        <v/>
      </c>
      <c r="D1475" s="72" t="str">
        <f>IF(B1475="","",SUMIFS('Monthly Rental Income'!$G:$G,'Monthly Rental Income'!$K:$K,'Total Cash Flow'!$C1475,'Monthly Rental Income'!$J:$J,'Total Cash Flow'!$B1475))</f>
        <v/>
      </c>
      <c r="E1475" s="73" t="str">
        <f>IF(B1475="","",SUMIFS('Mortgage Calculation'!$F:$F,'Mortgage Calculation'!$J:$J,'Total Cash Flow'!$B1475,'Mortgage Calculation'!$K:$K,'Total Cash Flow'!C1475))</f>
        <v/>
      </c>
      <c r="F1475" s="66" t="str">
        <f t="shared" si="22"/>
        <v/>
      </c>
    </row>
    <row r="1476" spans="2:6" ht="14.25" x14ac:dyDescent="0.2">
      <c r="B1476" s="70" t="str">
        <f>IF('Mortgage Calculation'!A1516="","",MONTH('Mortgage Calculation'!C1516))</f>
        <v/>
      </c>
      <c r="C1476" s="71" t="str">
        <f>IF(B1476="","",YEAR('Mortgage Calculation'!C1516))</f>
        <v/>
      </c>
      <c r="D1476" s="72" t="str">
        <f>IF(B1476="","",SUMIFS('Monthly Rental Income'!$G:$G,'Monthly Rental Income'!$K:$K,'Total Cash Flow'!$C1476,'Monthly Rental Income'!$J:$J,'Total Cash Flow'!$B1476))</f>
        <v/>
      </c>
      <c r="E1476" s="73" t="str">
        <f>IF(B1476="","",SUMIFS('Mortgage Calculation'!$F:$F,'Mortgage Calculation'!$J:$J,'Total Cash Flow'!$B1476,'Mortgage Calculation'!$K:$K,'Total Cash Flow'!C1476))</f>
        <v/>
      </c>
      <c r="F1476" s="66" t="str">
        <f t="shared" si="22"/>
        <v/>
      </c>
    </row>
    <row r="1477" spans="2:6" ht="14.25" x14ac:dyDescent="0.2">
      <c r="B1477" s="70" t="str">
        <f>IF('Mortgage Calculation'!A1517="","",MONTH('Mortgage Calculation'!C1517))</f>
        <v/>
      </c>
      <c r="C1477" s="71" t="str">
        <f>IF(B1477="","",YEAR('Mortgage Calculation'!C1517))</f>
        <v/>
      </c>
      <c r="D1477" s="72" t="str">
        <f>IF(B1477="","",SUMIFS('Monthly Rental Income'!$G:$G,'Monthly Rental Income'!$K:$K,'Total Cash Flow'!$C1477,'Monthly Rental Income'!$J:$J,'Total Cash Flow'!$B1477))</f>
        <v/>
      </c>
      <c r="E1477" s="73" t="str">
        <f>IF(B1477="","",SUMIFS('Mortgage Calculation'!$F:$F,'Mortgage Calculation'!$J:$J,'Total Cash Flow'!$B1477,'Mortgage Calculation'!$K:$K,'Total Cash Flow'!C1477))</f>
        <v/>
      </c>
      <c r="F1477" s="66" t="str">
        <f t="shared" ref="F1477:F1540" si="23">IF(B1477="","",SUM(D1477:E1477))</f>
        <v/>
      </c>
    </row>
    <row r="1478" spans="2:6" ht="14.25" x14ac:dyDescent="0.2">
      <c r="B1478" s="70" t="str">
        <f>IF('Mortgage Calculation'!A1518="","",MONTH('Mortgage Calculation'!C1518))</f>
        <v/>
      </c>
      <c r="C1478" s="71" t="str">
        <f>IF(B1478="","",YEAR('Mortgage Calculation'!C1518))</f>
        <v/>
      </c>
      <c r="D1478" s="72" t="str">
        <f>IF(B1478="","",SUMIFS('Monthly Rental Income'!$G:$G,'Monthly Rental Income'!$K:$K,'Total Cash Flow'!$C1478,'Monthly Rental Income'!$J:$J,'Total Cash Flow'!$B1478))</f>
        <v/>
      </c>
      <c r="E1478" s="73" t="str">
        <f>IF(B1478="","",SUMIFS('Mortgage Calculation'!$F:$F,'Mortgage Calculation'!$J:$J,'Total Cash Flow'!$B1478,'Mortgage Calculation'!$K:$K,'Total Cash Flow'!C1478))</f>
        <v/>
      </c>
      <c r="F1478" s="66" t="str">
        <f t="shared" si="23"/>
        <v/>
      </c>
    </row>
    <row r="1479" spans="2:6" ht="14.25" x14ac:dyDescent="0.2">
      <c r="B1479" s="70" t="str">
        <f>IF('Mortgage Calculation'!A1519="","",MONTH('Mortgage Calculation'!C1519))</f>
        <v/>
      </c>
      <c r="C1479" s="71" t="str">
        <f>IF(B1479="","",YEAR('Mortgage Calculation'!C1519))</f>
        <v/>
      </c>
      <c r="D1479" s="72" t="str">
        <f>IF(B1479="","",SUMIFS('Monthly Rental Income'!$G:$G,'Monthly Rental Income'!$K:$K,'Total Cash Flow'!$C1479,'Monthly Rental Income'!$J:$J,'Total Cash Flow'!$B1479))</f>
        <v/>
      </c>
      <c r="E1479" s="73" t="str">
        <f>IF(B1479="","",SUMIFS('Mortgage Calculation'!$F:$F,'Mortgage Calculation'!$J:$J,'Total Cash Flow'!$B1479,'Mortgage Calculation'!$K:$K,'Total Cash Flow'!C1479))</f>
        <v/>
      </c>
      <c r="F1479" s="66" t="str">
        <f t="shared" si="23"/>
        <v/>
      </c>
    </row>
    <row r="1480" spans="2:6" ht="14.25" x14ac:dyDescent="0.2">
      <c r="B1480" s="70" t="str">
        <f>IF('Mortgage Calculation'!A1520="","",MONTH('Mortgage Calculation'!C1520))</f>
        <v/>
      </c>
      <c r="C1480" s="71" t="str">
        <f>IF(B1480="","",YEAR('Mortgage Calculation'!C1520))</f>
        <v/>
      </c>
      <c r="D1480" s="72" t="str">
        <f>IF(B1480="","",SUMIFS('Monthly Rental Income'!$G:$G,'Monthly Rental Income'!$K:$K,'Total Cash Flow'!$C1480,'Monthly Rental Income'!$J:$J,'Total Cash Flow'!$B1480))</f>
        <v/>
      </c>
      <c r="E1480" s="73" t="str">
        <f>IF(B1480="","",SUMIFS('Mortgage Calculation'!$F:$F,'Mortgage Calculation'!$J:$J,'Total Cash Flow'!$B1480,'Mortgage Calculation'!$K:$K,'Total Cash Flow'!C1480))</f>
        <v/>
      </c>
      <c r="F1480" s="66" t="str">
        <f t="shared" si="23"/>
        <v/>
      </c>
    </row>
    <row r="1481" spans="2:6" ht="14.25" x14ac:dyDescent="0.2">
      <c r="B1481" s="70" t="str">
        <f>IF('Mortgage Calculation'!A1521="","",MONTH('Mortgage Calculation'!C1521))</f>
        <v/>
      </c>
      <c r="C1481" s="71" t="str">
        <f>IF(B1481="","",YEAR('Mortgage Calculation'!C1521))</f>
        <v/>
      </c>
      <c r="D1481" s="72" t="str">
        <f>IF(B1481="","",SUMIFS('Monthly Rental Income'!$G:$G,'Monthly Rental Income'!$K:$K,'Total Cash Flow'!$C1481,'Monthly Rental Income'!$J:$J,'Total Cash Flow'!$B1481))</f>
        <v/>
      </c>
      <c r="E1481" s="73" t="str">
        <f>IF(B1481="","",SUMIFS('Mortgage Calculation'!$F:$F,'Mortgage Calculation'!$J:$J,'Total Cash Flow'!$B1481,'Mortgage Calculation'!$K:$K,'Total Cash Flow'!C1481))</f>
        <v/>
      </c>
      <c r="F1481" s="66" t="str">
        <f t="shared" si="23"/>
        <v/>
      </c>
    </row>
    <row r="1482" spans="2:6" ht="14.25" x14ac:dyDescent="0.2">
      <c r="B1482" s="70" t="str">
        <f>IF('Mortgage Calculation'!A1522="","",MONTH('Mortgage Calculation'!C1522))</f>
        <v/>
      </c>
      <c r="C1482" s="71" t="str">
        <f>IF(B1482="","",YEAR('Mortgage Calculation'!C1522))</f>
        <v/>
      </c>
      <c r="D1482" s="72" t="str">
        <f>IF(B1482="","",SUMIFS('Monthly Rental Income'!$G:$G,'Monthly Rental Income'!$K:$K,'Total Cash Flow'!$C1482,'Monthly Rental Income'!$J:$J,'Total Cash Flow'!$B1482))</f>
        <v/>
      </c>
      <c r="E1482" s="73" t="str">
        <f>IF(B1482="","",SUMIFS('Mortgage Calculation'!$F:$F,'Mortgage Calculation'!$J:$J,'Total Cash Flow'!$B1482,'Mortgage Calculation'!$K:$K,'Total Cash Flow'!C1482))</f>
        <v/>
      </c>
      <c r="F1482" s="66" t="str">
        <f t="shared" si="23"/>
        <v/>
      </c>
    </row>
    <row r="1483" spans="2:6" ht="14.25" x14ac:dyDescent="0.2">
      <c r="B1483" s="70" t="str">
        <f>IF('Mortgage Calculation'!A1523="","",MONTH('Mortgage Calculation'!C1523))</f>
        <v/>
      </c>
      <c r="C1483" s="71" t="str">
        <f>IF(B1483="","",YEAR('Mortgage Calculation'!C1523))</f>
        <v/>
      </c>
      <c r="D1483" s="72" t="str">
        <f>IF(B1483="","",SUMIFS('Monthly Rental Income'!$G:$G,'Monthly Rental Income'!$K:$K,'Total Cash Flow'!$C1483,'Monthly Rental Income'!$J:$J,'Total Cash Flow'!$B1483))</f>
        <v/>
      </c>
      <c r="E1483" s="73" t="str">
        <f>IF(B1483="","",SUMIFS('Mortgage Calculation'!$F:$F,'Mortgage Calculation'!$J:$J,'Total Cash Flow'!$B1483,'Mortgage Calculation'!$K:$K,'Total Cash Flow'!C1483))</f>
        <v/>
      </c>
      <c r="F1483" s="66" t="str">
        <f t="shared" si="23"/>
        <v/>
      </c>
    </row>
    <row r="1484" spans="2:6" ht="14.25" x14ac:dyDescent="0.2">
      <c r="B1484" s="70" t="str">
        <f>IF('Mortgage Calculation'!A1524="","",MONTH('Mortgage Calculation'!C1524))</f>
        <v/>
      </c>
      <c r="C1484" s="71" t="str">
        <f>IF(B1484="","",YEAR('Mortgage Calculation'!C1524))</f>
        <v/>
      </c>
      <c r="D1484" s="72" t="str">
        <f>IF(B1484="","",SUMIFS('Monthly Rental Income'!$G:$G,'Monthly Rental Income'!$K:$K,'Total Cash Flow'!$C1484,'Monthly Rental Income'!$J:$J,'Total Cash Flow'!$B1484))</f>
        <v/>
      </c>
      <c r="E1484" s="73" t="str">
        <f>IF(B1484="","",SUMIFS('Mortgage Calculation'!$F:$F,'Mortgage Calculation'!$J:$J,'Total Cash Flow'!$B1484,'Mortgage Calculation'!$K:$K,'Total Cash Flow'!C1484))</f>
        <v/>
      </c>
      <c r="F1484" s="66" t="str">
        <f t="shared" si="23"/>
        <v/>
      </c>
    </row>
    <row r="1485" spans="2:6" ht="14.25" x14ac:dyDescent="0.2">
      <c r="B1485" s="70" t="str">
        <f>IF('Mortgage Calculation'!A1525="","",MONTH('Mortgage Calculation'!C1525))</f>
        <v/>
      </c>
      <c r="C1485" s="71" t="str">
        <f>IF(B1485="","",YEAR('Mortgage Calculation'!C1525))</f>
        <v/>
      </c>
      <c r="D1485" s="72" t="str">
        <f>IF(B1485="","",SUMIFS('Monthly Rental Income'!$G:$G,'Monthly Rental Income'!$K:$K,'Total Cash Flow'!$C1485,'Monthly Rental Income'!$J:$J,'Total Cash Flow'!$B1485))</f>
        <v/>
      </c>
      <c r="E1485" s="73" t="str">
        <f>IF(B1485="","",SUMIFS('Mortgage Calculation'!$F:$F,'Mortgage Calculation'!$J:$J,'Total Cash Flow'!$B1485,'Mortgage Calculation'!$K:$K,'Total Cash Flow'!C1485))</f>
        <v/>
      </c>
      <c r="F1485" s="66" t="str">
        <f t="shared" si="23"/>
        <v/>
      </c>
    </row>
    <row r="1486" spans="2:6" ht="14.25" x14ac:dyDescent="0.2">
      <c r="B1486" s="70" t="str">
        <f>IF('Mortgage Calculation'!A1526="","",MONTH('Mortgage Calculation'!C1526))</f>
        <v/>
      </c>
      <c r="C1486" s="71" t="str">
        <f>IF(B1486="","",YEAR('Mortgage Calculation'!C1526))</f>
        <v/>
      </c>
      <c r="D1486" s="72" t="str">
        <f>IF(B1486="","",SUMIFS('Monthly Rental Income'!$G:$G,'Monthly Rental Income'!$K:$K,'Total Cash Flow'!$C1486,'Monthly Rental Income'!$J:$J,'Total Cash Flow'!$B1486))</f>
        <v/>
      </c>
      <c r="E1486" s="73" t="str">
        <f>IF(B1486="","",SUMIFS('Mortgage Calculation'!$F:$F,'Mortgage Calculation'!$J:$J,'Total Cash Flow'!$B1486,'Mortgage Calculation'!$K:$K,'Total Cash Flow'!C1486))</f>
        <v/>
      </c>
      <c r="F1486" s="66" t="str">
        <f t="shared" si="23"/>
        <v/>
      </c>
    </row>
    <row r="1487" spans="2:6" ht="14.25" x14ac:dyDescent="0.2">
      <c r="B1487" s="70" t="str">
        <f>IF('Mortgage Calculation'!A1527="","",MONTH('Mortgage Calculation'!C1527))</f>
        <v/>
      </c>
      <c r="C1487" s="71" t="str">
        <f>IF(B1487="","",YEAR('Mortgage Calculation'!C1527))</f>
        <v/>
      </c>
      <c r="D1487" s="72" t="str">
        <f>IF(B1487="","",SUMIFS('Monthly Rental Income'!$G:$G,'Monthly Rental Income'!$K:$K,'Total Cash Flow'!$C1487,'Monthly Rental Income'!$J:$J,'Total Cash Flow'!$B1487))</f>
        <v/>
      </c>
      <c r="E1487" s="73" t="str">
        <f>IF(B1487="","",SUMIFS('Mortgage Calculation'!$F:$F,'Mortgage Calculation'!$J:$J,'Total Cash Flow'!$B1487,'Mortgage Calculation'!$K:$K,'Total Cash Flow'!C1487))</f>
        <v/>
      </c>
      <c r="F1487" s="66" t="str">
        <f t="shared" si="23"/>
        <v/>
      </c>
    </row>
    <row r="1488" spans="2:6" ht="14.25" x14ac:dyDescent="0.2">
      <c r="B1488" s="70" t="str">
        <f>IF('Mortgage Calculation'!A1528="","",MONTH('Mortgage Calculation'!C1528))</f>
        <v/>
      </c>
      <c r="C1488" s="71" t="str">
        <f>IF(B1488="","",YEAR('Mortgage Calculation'!C1528))</f>
        <v/>
      </c>
      <c r="D1488" s="72" t="str">
        <f>IF(B1488="","",SUMIFS('Monthly Rental Income'!$G:$G,'Monthly Rental Income'!$K:$K,'Total Cash Flow'!$C1488,'Monthly Rental Income'!$J:$J,'Total Cash Flow'!$B1488))</f>
        <v/>
      </c>
      <c r="E1488" s="73" t="str">
        <f>IF(B1488="","",SUMIFS('Mortgage Calculation'!$F:$F,'Mortgage Calculation'!$J:$J,'Total Cash Flow'!$B1488,'Mortgage Calculation'!$K:$K,'Total Cash Flow'!C1488))</f>
        <v/>
      </c>
      <c r="F1488" s="66" t="str">
        <f t="shared" si="23"/>
        <v/>
      </c>
    </row>
    <row r="1489" spans="2:6" ht="14.25" x14ac:dyDescent="0.2">
      <c r="B1489" s="70" t="str">
        <f>IF('Mortgage Calculation'!A1529="","",MONTH('Mortgage Calculation'!C1529))</f>
        <v/>
      </c>
      <c r="C1489" s="71" t="str">
        <f>IF(B1489="","",YEAR('Mortgage Calculation'!C1529))</f>
        <v/>
      </c>
      <c r="D1489" s="72" t="str">
        <f>IF(B1489="","",SUMIFS('Monthly Rental Income'!$G:$G,'Monthly Rental Income'!$K:$K,'Total Cash Flow'!$C1489,'Monthly Rental Income'!$J:$J,'Total Cash Flow'!$B1489))</f>
        <v/>
      </c>
      <c r="E1489" s="73" t="str">
        <f>IF(B1489="","",SUMIFS('Mortgage Calculation'!$F:$F,'Mortgage Calculation'!$J:$J,'Total Cash Flow'!$B1489,'Mortgage Calculation'!$K:$K,'Total Cash Flow'!C1489))</f>
        <v/>
      </c>
      <c r="F1489" s="66" t="str">
        <f t="shared" si="23"/>
        <v/>
      </c>
    </row>
    <row r="1490" spans="2:6" ht="14.25" x14ac:dyDescent="0.2">
      <c r="B1490" s="70" t="str">
        <f>IF('Mortgage Calculation'!A1530="","",MONTH('Mortgage Calculation'!C1530))</f>
        <v/>
      </c>
      <c r="C1490" s="71" t="str">
        <f>IF(B1490="","",YEAR('Mortgage Calculation'!C1530))</f>
        <v/>
      </c>
      <c r="D1490" s="72" t="str">
        <f>IF(B1490="","",SUMIFS('Monthly Rental Income'!$G:$G,'Monthly Rental Income'!$K:$K,'Total Cash Flow'!$C1490,'Monthly Rental Income'!$J:$J,'Total Cash Flow'!$B1490))</f>
        <v/>
      </c>
      <c r="E1490" s="73" t="str">
        <f>IF(B1490="","",SUMIFS('Mortgage Calculation'!$F:$F,'Mortgage Calculation'!$J:$J,'Total Cash Flow'!$B1490,'Mortgage Calculation'!$K:$K,'Total Cash Flow'!C1490))</f>
        <v/>
      </c>
      <c r="F1490" s="66" t="str">
        <f t="shared" si="23"/>
        <v/>
      </c>
    </row>
    <row r="1491" spans="2:6" ht="14.25" x14ac:dyDescent="0.2">
      <c r="B1491" s="70" t="str">
        <f>IF('Mortgage Calculation'!A1531="","",MONTH('Mortgage Calculation'!C1531))</f>
        <v/>
      </c>
      <c r="C1491" s="71" t="str">
        <f>IF(B1491="","",YEAR('Mortgage Calculation'!C1531))</f>
        <v/>
      </c>
      <c r="D1491" s="72" t="str">
        <f>IF(B1491="","",SUMIFS('Monthly Rental Income'!$G:$G,'Monthly Rental Income'!$K:$K,'Total Cash Flow'!$C1491,'Monthly Rental Income'!$J:$J,'Total Cash Flow'!$B1491))</f>
        <v/>
      </c>
      <c r="E1491" s="73" t="str">
        <f>IF(B1491="","",SUMIFS('Mortgage Calculation'!$F:$F,'Mortgage Calculation'!$J:$J,'Total Cash Flow'!$B1491,'Mortgage Calculation'!$K:$K,'Total Cash Flow'!C1491))</f>
        <v/>
      </c>
      <c r="F1491" s="66" t="str">
        <f t="shared" si="23"/>
        <v/>
      </c>
    </row>
    <row r="1492" spans="2:6" ht="14.25" x14ac:dyDescent="0.2">
      <c r="B1492" s="70" t="str">
        <f>IF('Mortgage Calculation'!A1532="","",MONTH('Mortgage Calculation'!C1532))</f>
        <v/>
      </c>
      <c r="C1492" s="71" t="str">
        <f>IF(B1492="","",YEAR('Mortgage Calculation'!C1532))</f>
        <v/>
      </c>
      <c r="D1492" s="72" t="str">
        <f>IF(B1492="","",SUMIFS('Monthly Rental Income'!$G:$G,'Monthly Rental Income'!$K:$K,'Total Cash Flow'!$C1492,'Monthly Rental Income'!$J:$J,'Total Cash Flow'!$B1492))</f>
        <v/>
      </c>
      <c r="E1492" s="73" t="str">
        <f>IF(B1492="","",SUMIFS('Mortgage Calculation'!$F:$F,'Mortgage Calculation'!$J:$J,'Total Cash Flow'!$B1492,'Mortgage Calculation'!$K:$K,'Total Cash Flow'!C1492))</f>
        <v/>
      </c>
      <c r="F1492" s="66" t="str">
        <f t="shared" si="23"/>
        <v/>
      </c>
    </row>
    <row r="1493" spans="2:6" ht="14.25" x14ac:dyDescent="0.2">
      <c r="B1493" s="70" t="str">
        <f>IF('Mortgage Calculation'!A1533="","",MONTH('Mortgage Calculation'!C1533))</f>
        <v/>
      </c>
      <c r="C1493" s="71" t="str">
        <f>IF(B1493="","",YEAR('Mortgage Calculation'!C1533))</f>
        <v/>
      </c>
      <c r="D1493" s="72" t="str">
        <f>IF(B1493="","",SUMIFS('Monthly Rental Income'!$G:$G,'Monthly Rental Income'!$K:$K,'Total Cash Flow'!$C1493,'Monthly Rental Income'!$J:$J,'Total Cash Flow'!$B1493))</f>
        <v/>
      </c>
      <c r="E1493" s="73" t="str">
        <f>IF(B1493="","",SUMIFS('Mortgage Calculation'!$F:$F,'Mortgage Calculation'!$J:$J,'Total Cash Flow'!$B1493,'Mortgage Calculation'!$K:$K,'Total Cash Flow'!C1493))</f>
        <v/>
      </c>
      <c r="F1493" s="66" t="str">
        <f t="shared" si="23"/>
        <v/>
      </c>
    </row>
    <row r="1494" spans="2:6" ht="14.25" x14ac:dyDescent="0.2">
      <c r="B1494" s="70" t="str">
        <f>IF('Mortgage Calculation'!A1534="","",MONTH('Mortgage Calculation'!C1534))</f>
        <v/>
      </c>
      <c r="C1494" s="71" t="str">
        <f>IF(B1494="","",YEAR('Mortgage Calculation'!C1534))</f>
        <v/>
      </c>
      <c r="D1494" s="72" t="str">
        <f>IF(B1494="","",SUMIFS('Monthly Rental Income'!$G:$G,'Monthly Rental Income'!$K:$K,'Total Cash Flow'!$C1494,'Monthly Rental Income'!$J:$J,'Total Cash Flow'!$B1494))</f>
        <v/>
      </c>
      <c r="E1494" s="73" t="str">
        <f>IF(B1494="","",SUMIFS('Mortgage Calculation'!$F:$F,'Mortgage Calculation'!$J:$J,'Total Cash Flow'!$B1494,'Mortgage Calculation'!$K:$K,'Total Cash Flow'!C1494))</f>
        <v/>
      </c>
      <c r="F1494" s="66" t="str">
        <f t="shared" si="23"/>
        <v/>
      </c>
    </row>
    <row r="1495" spans="2:6" ht="14.25" x14ac:dyDescent="0.2">
      <c r="B1495" s="70" t="str">
        <f>IF('Mortgage Calculation'!A1535="","",MONTH('Mortgage Calculation'!C1535))</f>
        <v/>
      </c>
      <c r="C1495" s="71" t="str">
        <f>IF(B1495="","",YEAR('Mortgage Calculation'!C1535))</f>
        <v/>
      </c>
      <c r="D1495" s="72" t="str">
        <f>IF(B1495="","",SUMIFS('Monthly Rental Income'!$G:$G,'Monthly Rental Income'!$K:$K,'Total Cash Flow'!$C1495,'Monthly Rental Income'!$J:$J,'Total Cash Flow'!$B1495))</f>
        <v/>
      </c>
      <c r="E1495" s="73" t="str">
        <f>IF(B1495="","",SUMIFS('Mortgage Calculation'!$F:$F,'Mortgage Calculation'!$J:$J,'Total Cash Flow'!$B1495,'Mortgage Calculation'!$K:$K,'Total Cash Flow'!C1495))</f>
        <v/>
      </c>
      <c r="F1495" s="66" t="str">
        <f t="shared" si="23"/>
        <v/>
      </c>
    </row>
    <row r="1496" spans="2:6" ht="14.25" x14ac:dyDescent="0.2">
      <c r="B1496" s="70" t="str">
        <f>IF('Mortgage Calculation'!A1536="","",MONTH('Mortgage Calculation'!C1536))</f>
        <v/>
      </c>
      <c r="C1496" s="71" t="str">
        <f>IF(B1496="","",YEAR('Mortgage Calculation'!C1536))</f>
        <v/>
      </c>
      <c r="D1496" s="72" t="str">
        <f>IF(B1496="","",SUMIFS('Monthly Rental Income'!$G:$G,'Monthly Rental Income'!$K:$K,'Total Cash Flow'!$C1496,'Monthly Rental Income'!$J:$J,'Total Cash Flow'!$B1496))</f>
        <v/>
      </c>
      <c r="E1496" s="73" t="str">
        <f>IF(B1496="","",SUMIFS('Mortgage Calculation'!$F:$F,'Mortgage Calculation'!$J:$J,'Total Cash Flow'!$B1496,'Mortgage Calculation'!$K:$K,'Total Cash Flow'!C1496))</f>
        <v/>
      </c>
      <c r="F1496" s="66" t="str">
        <f t="shared" si="23"/>
        <v/>
      </c>
    </row>
    <row r="1497" spans="2:6" ht="14.25" x14ac:dyDescent="0.2">
      <c r="B1497" s="70" t="str">
        <f>IF('Mortgage Calculation'!A1537="","",MONTH('Mortgage Calculation'!C1537))</f>
        <v/>
      </c>
      <c r="C1497" s="71" t="str">
        <f>IF(B1497="","",YEAR('Mortgage Calculation'!C1537))</f>
        <v/>
      </c>
      <c r="D1497" s="72" t="str">
        <f>IF(B1497="","",SUMIFS('Monthly Rental Income'!$G:$G,'Monthly Rental Income'!$K:$K,'Total Cash Flow'!$C1497,'Monthly Rental Income'!$J:$J,'Total Cash Flow'!$B1497))</f>
        <v/>
      </c>
      <c r="E1497" s="73" t="str">
        <f>IF(B1497="","",SUMIFS('Mortgage Calculation'!$F:$F,'Mortgage Calculation'!$J:$J,'Total Cash Flow'!$B1497,'Mortgage Calculation'!$K:$K,'Total Cash Flow'!C1497))</f>
        <v/>
      </c>
      <c r="F1497" s="66" t="str">
        <f t="shared" si="23"/>
        <v/>
      </c>
    </row>
    <row r="1498" spans="2:6" ht="14.25" x14ac:dyDescent="0.2">
      <c r="B1498" s="70" t="str">
        <f>IF('Mortgage Calculation'!A1538="","",MONTH('Mortgage Calculation'!C1538))</f>
        <v/>
      </c>
      <c r="C1498" s="71" t="str">
        <f>IF(B1498="","",YEAR('Mortgage Calculation'!C1538))</f>
        <v/>
      </c>
      <c r="D1498" s="72" t="str">
        <f>IF(B1498="","",SUMIFS('Monthly Rental Income'!$G:$G,'Monthly Rental Income'!$K:$K,'Total Cash Flow'!$C1498,'Monthly Rental Income'!$J:$J,'Total Cash Flow'!$B1498))</f>
        <v/>
      </c>
      <c r="E1498" s="73" t="str">
        <f>IF(B1498="","",SUMIFS('Mortgage Calculation'!$F:$F,'Mortgage Calculation'!$J:$J,'Total Cash Flow'!$B1498,'Mortgage Calculation'!$K:$K,'Total Cash Flow'!C1498))</f>
        <v/>
      </c>
      <c r="F1498" s="66" t="str">
        <f t="shared" si="23"/>
        <v/>
      </c>
    </row>
    <row r="1499" spans="2:6" ht="14.25" x14ac:dyDescent="0.2">
      <c r="B1499" s="70" t="str">
        <f>IF('Mortgage Calculation'!A1539="","",MONTH('Mortgage Calculation'!C1539))</f>
        <v/>
      </c>
      <c r="C1499" s="71" t="str">
        <f>IF(B1499="","",YEAR('Mortgage Calculation'!C1539))</f>
        <v/>
      </c>
      <c r="D1499" s="72" t="str">
        <f>IF(B1499="","",SUMIFS('Monthly Rental Income'!$G:$G,'Monthly Rental Income'!$K:$K,'Total Cash Flow'!$C1499,'Monthly Rental Income'!$J:$J,'Total Cash Flow'!$B1499))</f>
        <v/>
      </c>
      <c r="E1499" s="73" t="str">
        <f>IF(B1499="","",SUMIFS('Mortgage Calculation'!$F:$F,'Mortgage Calculation'!$J:$J,'Total Cash Flow'!$B1499,'Mortgage Calculation'!$K:$K,'Total Cash Flow'!C1499))</f>
        <v/>
      </c>
      <c r="F1499" s="66" t="str">
        <f t="shared" si="23"/>
        <v/>
      </c>
    </row>
    <row r="1500" spans="2:6" ht="14.25" x14ac:dyDescent="0.2">
      <c r="B1500" s="70" t="str">
        <f>IF('Mortgage Calculation'!A1540="","",MONTH('Mortgage Calculation'!C1540))</f>
        <v/>
      </c>
      <c r="C1500" s="71" t="str">
        <f>IF(B1500="","",YEAR('Mortgage Calculation'!C1540))</f>
        <v/>
      </c>
      <c r="D1500" s="72" t="str">
        <f>IF(B1500="","",SUMIFS('Monthly Rental Income'!$G:$G,'Monthly Rental Income'!$K:$K,'Total Cash Flow'!$C1500,'Monthly Rental Income'!$J:$J,'Total Cash Flow'!$B1500))</f>
        <v/>
      </c>
      <c r="E1500" s="73" t="str">
        <f>IF(B1500="","",SUMIFS('Mortgage Calculation'!$F:$F,'Mortgage Calculation'!$J:$J,'Total Cash Flow'!$B1500,'Mortgage Calculation'!$K:$K,'Total Cash Flow'!C1500))</f>
        <v/>
      </c>
      <c r="F1500" s="66" t="str">
        <f t="shared" si="23"/>
        <v/>
      </c>
    </row>
    <row r="1501" spans="2:6" ht="14.25" x14ac:dyDescent="0.2">
      <c r="B1501" s="70" t="str">
        <f>IF('Mortgage Calculation'!A1541="","",MONTH('Mortgage Calculation'!C1541))</f>
        <v/>
      </c>
      <c r="C1501" s="71" t="str">
        <f>IF(B1501="","",YEAR('Mortgage Calculation'!C1541))</f>
        <v/>
      </c>
      <c r="D1501" s="72" t="str">
        <f>IF(B1501="","",SUMIFS('Monthly Rental Income'!$G:$G,'Monthly Rental Income'!$K:$K,'Total Cash Flow'!$C1501,'Monthly Rental Income'!$J:$J,'Total Cash Flow'!$B1501))</f>
        <v/>
      </c>
      <c r="E1501" s="73" t="str">
        <f>IF(B1501="","",SUMIFS('Mortgage Calculation'!$F:$F,'Mortgage Calculation'!$J:$J,'Total Cash Flow'!$B1501,'Mortgage Calculation'!$K:$K,'Total Cash Flow'!C1501))</f>
        <v/>
      </c>
      <c r="F1501" s="66" t="str">
        <f t="shared" si="23"/>
        <v/>
      </c>
    </row>
    <row r="1502" spans="2:6" ht="14.25" x14ac:dyDescent="0.2">
      <c r="B1502" s="70" t="str">
        <f>IF('Mortgage Calculation'!A1542="","",MONTH('Mortgage Calculation'!C1542))</f>
        <v/>
      </c>
      <c r="C1502" s="71" t="str">
        <f>IF(B1502="","",YEAR('Mortgage Calculation'!C1542))</f>
        <v/>
      </c>
      <c r="D1502" s="72" t="str">
        <f>IF(B1502="","",SUMIFS('Monthly Rental Income'!$G:$G,'Monthly Rental Income'!$K:$K,'Total Cash Flow'!$C1502,'Monthly Rental Income'!$J:$J,'Total Cash Flow'!$B1502))</f>
        <v/>
      </c>
      <c r="E1502" s="73" t="str">
        <f>IF(B1502="","",SUMIFS('Mortgage Calculation'!$F:$F,'Mortgage Calculation'!$J:$J,'Total Cash Flow'!$B1502,'Mortgage Calculation'!$K:$K,'Total Cash Flow'!C1502))</f>
        <v/>
      </c>
      <c r="F1502" s="66" t="str">
        <f t="shared" si="23"/>
        <v/>
      </c>
    </row>
    <row r="1503" spans="2:6" ht="14.25" x14ac:dyDescent="0.2">
      <c r="B1503" s="70" t="str">
        <f>IF('Mortgage Calculation'!A1543="","",MONTH('Mortgage Calculation'!C1543))</f>
        <v/>
      </c>
      <c r="C1503" s="71" t="str">
        <f>IF(B1503="","",YEAR('Mortgage Calculation'!C1543))</f>
        <v/>
      </c>
      <c r="D1503" s="72" t="str">
        <f>IF(B1503="","",SUMIFS('Monthly Rental Income'!$G:$G,'Monthly Rental Income'!$K:$K,'Total Cash Flow'!$C1503,'Monthly Rental Income'!$J:$J,'Total Cash Flow'!$B1503))</f>
        <v/>
      </c>
      <c r="E1503" s="73" t="str">
        <f>IF(B1503="","",SUMIFS('Mortgage Calculation'!$F:$F,'Mortgage Calculation'!$J:$J,'Total Cash Flow'!$B1503,'Mortgage Calculation'!$K:$K,'Total Cash Flow'!C1503))</f>
        <v/>
      </c>
      <c r="F1503" s="66" t="str">
        <f t="shared" si="23"/>
        <v/>
      </c>
    </row>
    <row r="1504" spans="2:6" ht="14.25" x14ac:dyDescent="0.2">
      <c r="B1504" s="70" t="str">
        <f>IF('Mortgage Calculation'!A1544="","",MONTH('Mortgage Calculation'!C1544))</f>
        <v/>
      </c>
      <c r="C1504" s="71" t="str">
        <f>IF(B1504="","",YEAR('Mortgage Calculation'!C1544))</f>
        <v/>
      </c>
      <c r="D1504" s="72" t="str">
        <f>IF(B1504="","",SUMIFS('Monthly Rental Income'!$G:$G,'Monthly Rental Income'!$K:$K,'Total Cash Flow'!$C1504,'Monthly Rental Income'!$J:$J,'Total Cash Flow'!$B1504))</f>
        <v/>
      </c>
      <c r="E1504" s="73" t="str">
        <f>IF(B1504="","",SUMIFS('Mortgage Calculation'!$F:$F,'Mortgage Calculation'!$J:$J,'Total Cash Flow'!$B1504,'Mortgage Calculation'!$K:$K,'Total Cash Flow'!C1504))</f>
        <v/>
      </c>
      <c r="F1504" s="66" t="str">
        <f t="shared" si="23"/>
        <v/>
      </c>
    </row>
    <row r="1505" spans="2:6" ht="14.25" x14ac:dyDescent="0.2">
      <c r="B1505" s="70" t="str">
        <f>IF('Mortgage Calculation'!A1545="","",MONTH('Mortgage Calculation'!C1545))</f>
        <v/>
      </c>
      <c r="C1505" s="71" t="str">
        <f>IF(B1505="","",YEAR('Mortgage Calculation'!C1545))</f>
        <v/>
      </c>
      <c r="D1505" s="72" t="str">
        <f>IF(B1505="","",SUMIFS('Monthly Rental Income'!$G:$G,'Monthly Rental Income'!$K:$K,'Total Cash Flow'!$C1505,'Monthly Rental Income'!$J:$J,'Total Cash Flow'!$B1505))</f>
        <v/>
      </c>
      <c r="E1505" s="73" t="str">
        <f>IF(B1505="","",SUMIFS('Mortgage Calculation'!$F:$F,'Mortgage Calculation'!$J:$J,'Total Cash Flow'!$B1505,'Mortgage Calculation'!$K:$K,'Total Cash Flow'!C1505))</f>
        <v/>
      </c>
      <c r="F1505" s="66" t="str">
        <f t="shared" si="23"/>
        <v/>
      </c>
    </row>
    <row r="1506" spans="2:6" ht="14.25" x14ac:dyDescent="0.2">
      <c r="B1506" s="70" t="str">
        <f>IF('Mortgage Calculation'!A1546="","",MONTH('Mortgage Calculation'!C1546))</f>
        <v/>
      </c>
      <c r="C1506" s="71" t="str">
        <f>IF(B1506="","",YEAR('Mortgage Calculation'!C1546))</f>
        <v/>
      </c>
      <c r="D1506" s="72" t="str">
        <f>IF(B1506="","",SUMIFS('Monthly Rental Income'!$G:$G,'Monthly Rental Income'!$K:$K,'Total Cash Flow'!$C1506,'Monthly Rental Income'!$J:$J,'Total Cash Flow'!$B1506))</f>
        <v/>
      </c>
      <c r="E1506" s="73" t="str">
        <f>IF(B1506="","",SUMIFS('Mortgage Calculation'!$F:$F,'Mortgage Calculation'!$J:$J,'Total Cash Flow'!$B1506,'Mortgage Calculation'!$K:$K,'Total Cash Flow'!C1506))</f>
        <v/>
      </c>
      <c r="F1506" s="66" t="str">
        <f t="shared" si="23"/>
        <v/>
      </c>
    </row>
    <row r="1507" spans="2:6" ht="14.25" x14ac:dyDescent="0.2">
      <c r="B1507" s="70" t="str">
        <f>IF('Mortgage Calculation'!A1547="","",MONTH('Mortgage Calculation'!C1547))</f>
        <v/>
      </c>
      <c r="C1507" s="71" t="str">
        <f>IF(B1507="","",YEAR('Mortgage Calculation'!C1547))</f>
        <v/>
      </c>
      <c r="D1507" s="72" t="str">
        <f>IF(B1507="","",SUMIFS('Monthly Rental Income'!$G:$G,'Monthly Rental Income'!$K:$K,'Total Cash Flow'!$C1507,'Monthly Rental Income'!$J:$J,'Total Cash Flow'!$B1507))</f>
        <v/>
      </c>
      <c r="E1507" s="73" t="str">
        <f>IF(B1507="","",SUMIFS('Mortgage Calculation'!$F:$F,'Mortgage Calculation'!$J:$J,'Total Cash Flow'!$B1507,'Mortgage Calculation'!$K:$K,'Total Cash Flow'!C1507))</f>
        <v/>
      </c>
      <c r="F1507" s="66" t="str">
        <f t="shared" si="23"/>
        <v/>
      </c>
    </row>
    <row r="1508" spans="2:6" ht="14.25" x14ac:dyDescent="0.2">
      <c r="B1508" s="70" t="str">
        <f>IF('Mortgage Calculation'!A1548="","",MONTH('Mortgage Calculation'!C1548))</f>
        <v/>
      </c>
      <c r="C1508" s="71" t="str">
        <f>IF(B1508="","",YEAR('Mortgage Calculation'!C1548))</f>
        <v/>
      </c>
      <c r="D1508" s="72" t="str">
        <f>IF(B1508="","",SUMIFS('Monthly Rental Income'!$G:$G,'Monthly Rental Income'!$K:$K,'Total Cash Flow'!$C1508,'Monthly Rental Income'!$J:$J,'Total Cash Flow'!$B1508))</f>
        <v/>
      </c>
      <c r="E1508" s="73" t="str">
        <f>IF(B1508="","",SUMIFS('Mortgage Calculation'!$F:$F,'Mortgage Calculation'!$J:$J,'Total Cash Flow'!$B1508,'Mortgage Calculation'!$K:$K,'Total Cash Flow'!C1508))</f>
        <v/>
      </c>
      <c r="F1508" s="66" t="str">
        <f t="shared" si="23"/>
        <v/>
      </c>
    </row>
    <row r="1509" spans="2:6" ht="14.25" x14ac:dyDescent="0.2">
      <c r="B1509" s="70" t="str">
        <f>IF('Mortgage Calculation'!A1549="","",MONTH('Mortgage Calculation'!C1549))</f>
        <v/>
      </c>
      <c r="C1509" s="71" t="str">
        <f>IF(B1509="","",YEAR('Mortgage Calculation'!C1549))</f>
        <v/>
      </c>
      <c r="D1509" s="72" t="str">
        <f>IF(B1509="","",SUMIFS('Monthly Rental Income'!$G:$G,'Monthly Rental Income'!$K:$K,'Total Cash Flow'!$C1509,'Monthly Rental Income'!$J:$J,'Total Cash Flow'!$B1509))</f>
        <v/>
      </c>
      <c r="E1509" s="73" t="str">
        <f>IF(B1509="","",SUMIFS('Mortgage Calculation'!$F:$F,'Mortgage Calculation'!$J:$J,'Total Cash Flow'!$B1509,'Mortgage Calculation'!$K:$K,'Total Cash Flow'!C1509))</f>
        <v/>
      </c>
      <c r="F1509" s="66" t="str">
        <f t="shared" si="23"/>
        <v/>
      </c>
    </row>
    <row r="1510" spans="2:6" ht="14.25" x14ac:dyDescent="0.2">
      <c r="B1510" s="70" t="str">
        <f>IF('Mortgage Calculation'!A1550="","",MONTH('Mortgage Calculation'!C1550))</f>
        <v/>
      </c>
      <c r="C1510" s="71" t="str">
        <f>IF(B1510="","",YEAR('Mortgage Calculation'!C1550))</f>
        <v/>
      </c>
      <c r="D1510" s="72" t="str">
        <f>IF(B1510="","",SUMIFS('Monthly Rental Income'!$G:$G,'Monthly Rental Income'!$K:$K,'Total Cash Flow'!$C1510,'Monthly Rental Income'!$J:$J,'Total Cash Flow'!$B1510))</f>
        <v/>
      </c>
      <c r="E1510" s="73" t="str">
        <f>IF(B1510="","",SUMIFS('Mortgage Calculation'!$F:$F,'Mortgage Calculation'!$J:$J,'Total Cash Flow'!$B1510,'Mortgage Calculation'!$K:$K,'Total Cash Flow'!C1510))</f>
        <v/>
      </c>
      <c r="F1510" s="66" t="str">
        <f t="shared" si="23"/>
        <v/>
      </c>
    </row>
    <row r="1511" spans="2:6" ht="14.25" x14ac:dyDescent="0.2">
      <c r="B1511" s="70" t="str">
        <f>IF('Mortgage Calculation'!A1551="","",MONTH('Mortgage Calculation'!C1551))</f>
        <v/>
      </c>
      <c r="C1511" s="71" t="str">
        <f>IF(B1511="","",YEAR('Mortgage Calculation'!C1551))</f>
        <v/>
      </c>
      <c r="D1511" s="72" t="str">
        <f>IF(B1511="","",SUMIFS('Monthly Rental Income'!$G:$G,'Monthly Rental Income'!$K:$K,'Total Cash Flow'!$C1511,'Monthly Rental Income'!$J:$J,'Total Cash Flow'!$B1511))</f>
        <v/>
      </c>
      <c r="E1511" s="73" t="str">
        <f>IF(B1511="","",SUMIFS('Mortgage Calculation'!$F:$F,'Mortgage Calculation'!$J:$J,'Total Cash Flow'!$B1511,'Mortgage Calculation'!$K:$K,'Total Cash Flow'!C1511))</f>
        <v/>
      </c>
      <c r="F1511" s="66" t="str">
        <f t="shared" si="23"/>
        <v/>
      </c>
    </row>
    <row r="1512" spans="2:6" ht="14.25" x14ac:dyDescent="0.2">
      <c r="B1512" s="70" t="str">
        <f>IF('Mortgage Calculation'!A1552="","",MONTH('Mortgage Calculation'!C1552))</f>
        <v/>
      </c>
      <c r="C1512" s="71" t="str">
        <f>IF(B1512="","",YEAR('Mortgage Calculation'!C1552))</f>
        <v/>
      </c>
      <c r="D1512" s="72" t="str">
        <f>IF(B1512="","",SUMIFS('Monthly Rental Income'!$G:$G,'Monthly Rental Income'!$K:$K,'Total Cash Flow'!$C1512,'Monthly Rental Income'!$J:$J,'Total Cash Flow'!$B1512))</f>
        <v/>
      </c>
      <c r="E1512" s="73" t="str">
        <f>IF(B1512="","",SUMIFS('Mortgage Calculation'!$F:$F,'Mortgage Calculation'!$J:$J,'Total Cash Flow'!$B1512,'Mortgage Calculation'!$K:$K,'Total Cash Flow'!C1512))</f>
        <v/>
      </c>
      <c r="F1512" s="66" t="str">
        <f t="shared" si="23"/>
        <v/>
      </c>
    </row>
    <row r="1513" spans="2:6" ht="14.25" x14ac:dyDescent="0.2">
      <c r="B1513" s="70" t="str">
        <f>IF('Mortgage Calculation'!A1553="","",MONTH('Mortgage Calculation'!C1553))</f>
        <v/>
      </c>
      <c r="C1513" s="71" t="str">
        <f>IF(B1513="","",YEAR('Mortgage Calculation'!C1553))</f>
        <v/>
      </c>
      <c r="D1513" s="72" t="str">
        <f>IF(B1513="","",SUMIFS('Monthly Rental Income'!$G:$G,'Monthly Rental Income'!$K:$K,'Total Cash Flow'!$C1513,'Monthly Rental Income'!$J:$J,'Total Cash Flow'!$B1513))</f>
        <v/>
      </c>
      <c r="E1513" s="73" t="str">
        <f>IF(B1513="","",SUMIFS('Mortgage Calculation'!$F:$F,'Mortgage Calculation'!$J:$J,'Total Cash Flow'!$B1513,'Mortgage Calculation'!$K:$K,'Total Cash Flow'!C1513))</f>
        <v/>
      </c>
      <c r="F1513" s="66" t="str">
        <f t="shared" si="23"/>
        <v/>
      </c>
    </row>
    <row r="1514" spans="2:6" ht="14.25" x14ac:dyDescent="0.2">
      <c r="B1514" s="70" t="str">
        <f>IF('Mortgage Calculation'!A1554="","",MONTH('Mortgage Calculation'!C1554))</f>
        <v/>
      </c>
      <c r="C1514" s="71" t="str">
        <f>IF(B1514="","",YEAR('Mortgage Calculation'!C1554))</f>
        <v/>
      </c>
      <c r="D1514" s="72" t="str">
        <f>IF(B1514="","",SUMIFS('Monthly Rental Income'!$G:$G,'Monthly Rental Income'!$K:$K,'Total Cash Flow'!$C1514,'Monthly Rental Income'!$J:$J,'Total Cash Flow'!$B1514))</f>
        <v/>
      </c>
      <c r="E1514" s="73" t="str">
        <f>IF(B1514="","",SUMIFS('Mortgage Calculation'!$F:$F,'Mortgage Calculation'!$J:$J,'Total Cash Flow'!$B1514,'Mortgage Calculation'!$K:$K,'Total Cash Flow'!C1514))</f>
        <v/>
      </c>
      <c r="F1514" s="66" t="str">
        <f t="shared" si="23"/>
        <v/>
      </c>
    </row>
    <row r="1515" spans="2:6" ht="14.25" x14ac:dyDescent="0.2">
      <c r="B1515" s="70" t="str">
        <f>IF('Mortgage Calculation'!A1555="","",MONTH('Mortgage Calculation'!C1555))</f>
        <v/>
      </c>
      <c r="C1515" s="71" t="str">
        <f>IF(B1515="","",YEAR('Mortgage Calculation'!C1555))</f>
        <v/>
      </c>
      <c r="D1515" s="72" t="str">
        <f>IF(B1515="","",SUMIFS('Monthly Rental Income'!$G:$G,'Monthly Rental Income'!$K:$K,'Total Cash Flow'!$C1515,'Monthly Rental Income'!$J:$J,'Total Cash Flow'!$B1515))</f>
        <v/>
      </c>
      <c r="E1515" s="73" t="str">
        <f>IF(B1515="","",SUMIFS('Mortgage Calculation'!$F:$F,'Mortgage Calculation'!$J:$J,'Total Cash Flow'!$B1515,'Mortgage Calculation'!$K:$K,'Total Cash Flow'!C1515))</f>
        <v/>
      </c>
      <c r="F1515" s="66" t="str">
        <f t="shared" si="23"/>
        <v/>
      </c>
    </row>
    <row r="1516" spans="2:6" ht="14.25" x14ac:dyDescent="0.2">
      <c r="B1516" s="70" t="str">
        <f>IF('Mortgage Calculation'!A1556="","",MONTH('Mortgage Calculation'!C1556))</f>
        <v/>
      </c>
      <c r="C1516" s="71" t="str">
        <f>IF(B1516="","",YEAR('Mortgage Calculation'!C1556))</f>
        <v/>
      </c>
      <c r="D1516" s="72" t="str">
        <f>IF(B1516="","",SUMIFS('Monthly Rental Income'!$G:$G,'Monthly Rental Income'!$K:$K,'Total Cash Flow'!$C1516,'Monthly Rental Income'!$J:$J,'Total Cash Flow'!$B1516))</f>
        <v/>
      </c>
      <c r="E1516" s="73" t="str">
        <f>IF(B1516="","",SUMIFS('Mortgage Calculation'!$F:$F,'Mortgage Calculation'!$J:$J,'Total Cash Flow'!$B1516,'Mortgage Calculation'!$K:$K,'Total Cash Flow'!C1516))</f>
        <v/>
      </c>
      <c r="F1516" s="66" t="str">
        <f t="shared" si="23"/>
        <v/>
      </c>
    </row>
    <row r="1517" spans="2:6" ht="14.25" x14ac:dyDescent="0.2">
      <c r="B1517" s="70" t="str">
        <f>IF('Mortgage Calculation'!A1557="","",MONTH('Mortgage Calculation'!C1557))</f>
        <v/>
      </c>
      <c r="C1517" s="71" t="str">
        <f>IF(B1517="","",YEAR('Mortgage Calculation'!C1557))</f>
        <v/>
      </c>
      <c r="D1517" s="72" t="str">
        <f>IF(B1517="","",SUMIFS('Monthly Rental Income'!$G:$G,'Monthly Rental Income'!$K:$K,'Total Cash Flow'!$C1517,'Monthly Rental Income'!$J:$J,'Total Cash Flow'!$B1517))</f>
        <v/>
      </c>
      <c r="E1517" s="73" t="str">
        <f>IF(B1517="","",SUMIFS('Mortgage Calculation'!$F:$F,'Mortgage Calculation'!$J:$J,'Total Cash Flow'!$B1517,'Mortgage Calculation'!$K:$K,'Total Cash Flow'!C1517))</f>
        <v/>
      </c>
      <c r="F1517" s="66" t="str">
        <f t="shared" si="23"/>
        <v/>
      </c>
    </row>
    <row r="1518" spans="2:6" ht="14.25" x14ac:dyDescent="0.2">
      <c r="B1518" s="70" t="str">
        <f>IF('Mortgage Calculation'!A1558="","",MONTH('Mortgage Calculation'!C1558))</f>
        <v/>
      </c>
      <c r="C1518" s="71" t="str">
        <f>IF(B1518="","",YEAR('Mortgage Calculation'!C1558))</f>
        <v/>
      </c>
      <c r="D1518" s="72" t="str">
        <f>IF(B1518="","",SUMIFS('Monthly Rental Income'!$G:$G,'Monthly Rental Income'!$K:$K,'Total Cash Flow'!$C1518,'Monthly Rental Income'!$J:$J,'Total Cash Flow'!$B1518))</f>
        <v/>
      </c>
      <c r="E1518" s="73" t="str">
        <f>IF(B1518="","",SUMIFS('Mortgage Calculation'!$F:$F,'Mortgage Calculation'!$J:$J,'Total Cash Flow'!$B1518,'Mortgage Calculation'!$K:$K,'Total Cash Flow'!C1518))</f>
        <v/>
      </c>
      <c r="F1518" s="66" t="str">
        <f t="shared" si="23"/>
        <v/>
      </c>
    </row>
    <row r="1519" spans="2:6" ht="14.25" x14ac:dyDescent="0.2">
      <c r="B1519" s="70" t="str">
        <f>IF('Mortgage Calculation'!A1559="","",MONTH('Mortgage Calculation'!C1559))</f>
        <v/>
      </c>
      <c r="C1519" s="71" t="str">
        <f>IF(B1519="","",YEAR('Mortgage Calculation'!C1559))</f>
        <v/>
      </c>
      <c r="D1519" s="72" t="str">
        <f>IF(B1519="","",SUMIFS('Monthly Rental Income'!$G:$G,'Monthly Rental Income'!$K:$K,'Total Cash Flow'!$C1519,'Monthly Rental Income'!$J:$J,'Total Cash Flow'!$B1519))</f>
        <v/>
      </c>
      <c r="E1519" s="73" t="str">
        <f>IF(B1519="","",SUMIFS('Mortgage Calculation'!$F:$F,'Mortgage Calculation'!$J:$J,'Total Cash Flow'!$B1519,'Mortgage Calculation'!$K:$K,'Total Cash Flow'!C1519))</f>
        <v/>
      </c>
      <c r="F1519" s="66" t="str">
        <f t="shared" si="23"/>
        <v/>
      </c>
    </row>
    <row r="1520" spans="2:6" ht="14.25" x14ac:dyDescent="0.2">
      <c r="B1520" s="70" t="str">
        <f>IF('Mortgage Calculation'!A1560="","",MONTH('Mortgage Calculation'!C1560))</f>
        <v/>
      </c>
      <c r="C1520" s="71" t="str">
        <f>IF(B1520="","",YEAR('Mortgage Calculation'!C1560))</f>
        <v/>
      </c>
      <c r="D1520" s="72" t="str">
        <f>IF(B1520="","",SUMIFS('Monthly Rental Income'!$G:$G,'Monthly Rental Income'!$K:$K,'Total Cash Flow'!$C1520,'Monthly Rental Income'!$J:$J,'Total Cash Flow'!$B1520))</f>
        <v/>
      </c>
      <c r="E1520" s="73" t="str">
        <f>IF(B1520="","",SUMIFS('Mortgage Calculation'!$F:$F,'Mortgage Calculation'!$J:$J,'Total Cash Flow'!$B1520,'Mortgage Calculation'!$K:$K,'Total Cash Flow'!C1520))</f>
        <v/>
      </c>
      <c r="F1520" s="66" t="str">
        <f t="shared" si="23"/>
        <v/>
      </c>
    </row>
    <row r="1521" spans="2:6" ht="14.25" x14ac:dyDescent="0.2">
      <c r="B1521" s="70" t="str">
        <f>IF('Mortgage Calculation'!A1561="","",MONTH('Mortgage Calculation'!C1561))</f>
        <v/>
      </c>
      <c r="C1521" s="71" t="str">
        <f>IF(B1521="","",YEAR('Mortgage Calculation'!C1561))</f>
        <v/>
      </c>
      <c r="D1521" s="72" t="str">
        <f>IF(B1521="","",SUMIFS('Monthly Rental Income'!$G:$G,'Monthly Rental Income'!$K:$K,'Total Cash Flow'!$C1521,'Monthly Rental Income'!$J:$J,'Total Cash Flow'!$B1521))</f>
        <v/>
      </c>
      <c r="E1521" s="73" t="str">
        <f>IF(B1521="","",SUMIFS('Mortgage Calculation'!$F:$F,'Mortgage Calculation'!$J:$J,'Total Cash Flow'!$B1521,'Mortgage Calculation'!$K:$K,'Total Cash Flow'!C1521))</f>
        <v/>
      </c>
      <c r="F1521" s="66" t="str">
        <f t="shared" si="23"/>
        <v/>
      </c>
    </row>
    <row r="1522" spans="2:6" ht="14.25" x14ac:dyDescent="0.2">
      <c r="B1522" s="70" t="str">
        <f>IF('Mortgage Calculation'!A1562="","",MONTH('Mortgage Calculation'!C1562))</f>
        <v/>
      </c>
      <c r="C1522" s="71" t="str">
        <f>IF(B1522="","",YEAR('Mortgage Calculation'!C1562))</f>
        <v/>
      </c>
      <c r="D1522" s="72" t="str">
        <f>IF(B1522="","",SUMIFS('Monthly Rental Income'!$G:$G,'Monthly Rental Income'!$K:$K,'Total Cash Flow'!$C1522,'Monthly Rental Income'!$J:$J,'Total Cash Flow'!$B1522))</f>
        <v/>
      </c>
      <c r="E1522" s="73" t="str">
        <f>IF(B1522="","",SUMIFS('Mortgage Calculation'!$F:$F,'Mortgage Calculation'!$J:$J,'Total Cash Flow'!$B1522,'Mortgage Calculation'!$K:$K,'Total Cash Flow'!C1522))</f>
        <v/>
      </c>
      <c r="F1522" s="66" t="str">
        <f t="shared" si="23"/>
        <v/>
      </c>
    </row>
    <row r="1523" spans="2:6" ht="14.25" x14ac:dyDescent="0.2">
      <c r="B1523" s="70" t="str">
        <f>IF('Mortgage Calculation'!A1563="","",MONTH('Mortgage Calculation'!C1563))</f>
        <v/>
      </c>
      <c r="C1523" s="71" t="str">
        <f>IF(B1523="","",YEAR('Mortgage Calculation'!C1563))</f>
        <v/>
      </c>
      <c r="D1523" s="72" t="str">
        <f>IF(B1523="","",SUMIFS('Monthly Rental Income'!$G:$G,'Monthly Rental Income'!$K:$K,'Total Cash Flow'!$C1523,'Monthly Rental Income'!$J:$J,'Total Cash Flow'!$B1523))</f>
        <v/>
      </c>
      <c r="E1523" s="73" t="str">
        <f>IF(B1523="","",SUMIFS('Mortgage Calculation'!$F:$F,'Mortgage Calculation'!$J:$J,'Total Cash Flow'!$B1523,'Mortgage Calculation'!$K:$K,'Total Cash Flow'!C1523))</f>
        <v/>
      </c>
      <c r="F1523" s="66" t="str">
        <f t="shared" si="23"/>
        <v/>
      </c>
    </row>
    <row r="1524" spans="2:6" ht="14.25" x14ac:dyDescent="0.2">
      <c r="B1524" s="70" t="str">
        <f>IF('Mortgage Calculation'!A1564="","",MONTH('Mortgage Calculation'!C1564))</f>
        <v/>
      </c>
      <c r="C1524" s="71" t="str">
        <f>IF(B1524="","",YEAR('Mortgage Calculation'!C1564))</f>
        <v/>
      </c>
      <c r="D1524" s="72" t="str">
        <f>IF(B1524="","",SUMIFS('Monthly Rental Income'!$G:$G,'Monthly Rental Income'!$K:$K,'Total Cash Flow'!$C1524,'Monthly Rental Income'!$J:$J,'Total Cash Flow'!$B1524))</f>
        <v/>
      </c>
      <c r="E1524" s="73" t="str">
        <f>IF(B1524="","",SUMIFS('Mortgage Calculation'!$F:$F,'Mortgage Calculation'!$J:$J,'Total Cash Flow'!$B1524,'Mortgage Calculation'!$K:$K,'Total Cash Flow'!C1524))</f>
        <v/>
      </c>
      <c r="F1524" s="66" t="str">
        <f t="shared" si="23"/>
        <v/>
      </c>
    </row>
    <row r="1525" spans="2:6" ht="14.25" x14ac:dyDescent="0.2">
      <c r="B1525" s="70" t="str">
        <f>IF('Mortgage Calculation'!A1565="","",MONTH('Mortgage Calculation'!C1565))</f>
        <v/>
      </c>
      <c r="C1525" s="71" t="str">
        <f>IF(B1525="","",YEAR('Mortgage Calculation'!C1565))</f>
        <v/>
      </c>
      <c r="D1525" s="72" t="str">
        <f>IF(B1525="","",SUMIFS('Monthly Rental Income'!$G:$G,'Monthly Rental Income'!$K:$K,'Total Cash Flow'!$C1525,'Monthly Rental Income'!$J:$J,'Total Cash Flow'!$B1525))</f>
        <v/>
      </c>
      <c r="E1525" s="73" t="str">
        <f>IF(B1525="","",SUMIFS('Mortgage Calculation'!$F:$F,'Mortgage Calculation'!$J:$J,'Total Cash Flow'!$B1525,'Mortgage Calculation'!$K:$K,'Total Cash Flow'!C1525))</f>
        <v/>
      </c>
      <c r="F1525" s="66" t="str">
        <f t="shared" si="23"/>
        <v/>
      </c>
    </row>
    <row r="1526" spans="2:6" ht="14.25" x14ac:dyDescent="0.2">
      <c r="B1526" s="70" t="str">
        <f>IF('Mortgage Calculation'!A1566="","",MONTH('Mortgage Calculation'!C1566))</f>
        <v/>
      </c>
      <c r="C1526" s="71" t="str">
        <f>IF(B1526="","",YEAR('Mortgage Calculation'!C1566))</f>
        <v/>
      </c>
      <c r="D1526" s="72" t="str">
        <f>IF(B1526="","",SUMIFS('Monthly Rental Income'!$G:$G,'Monthly Rental Income'!$K:$K,'Total Cash Flow'!$C1526,'Monthly Rental Income'!$J:$J,'Total Cash Flow'!$B1526))</f>
        <v/>
      </c>
      <c r="E1526" s="73" t="str">
        <f>IF(B1526="","",SUMIFS('Mortgage Calculation'!$F:$F,'Mortgage Calculation'!$J:$J,'Total Cash Flow'!$B1526,'Mortgage Calculation'!$K:$K,'Total Cash Flow'!C1526))</f>
        <v/>
      </c>
      <c r="F1526" s="66" t="str">
        <f t="shared" si="23"/>
        <v/>
      </c>
    </row>
    <row r="1527" spans="2:6" ht="14.25" x14ac:dyDescent="0.2">
      <c r="B1527" s="70" t="str">
        <f>IF('Mortgage Calculation'!A1567="","",MONTH('Mortgage Calculation'!C1567))</f>
        <v/>
      </c>
      <c r="C1527" s="71" t="str">
        <f>IF(B1527="","",YEAR('Mortgage Calculation'!C1567))</f>
        <v/>
      </c>
      <c r="D1527" s="72" t="str">
        <f>IF(B1527="","",SUMIFS('Monthly Rental Income'!$G:$G,'Monthly Rental Income'!$K:$K,'Total Cash Flow'!$C1527,'Monthly Rental Income'!$J:$J,'Total Cash Flow'!$B1527))</f>
        <v/>
      </c>
      <c r="E1527" s="73" t="str">
        <f>IF(B1527="","",SUMIFS('Mortgage Calculation'!$F:$F,'Mortgage Calculation'!$J:$J,'Total Cash Flow'!$B1527,'Mortgage Calculation'!$K:$K,'Total Cash Flow'!C1527))</f>
        <v/>
      </c>
      <c r="F1527" s="66" t="str">
        <f t="shared" si="23"/>
        <v/>
      </c>
    </row>
    <row r="1528" spans="2:6" ht="14.25" x14ac:dyDescent="0.2">
      <c r="B1528" s="70" t="str">
        <f>IF('Mortgage Calculation'!A1568="","",MONTH('Mortgage Calculation'!C1568))</f>
        <v/>
      </c>
      <c r="C1528" s="71" t="str">
        <f>IF(B1528="","",YEAR('Mortgage Calculation'!C1568))</f>
        <v/>
      </c>
      <c r="D1528" s="72" t="str">
        <f>IF(B1528="","",SUMIFS('Monthly Rental Income'!$G:$G,'Monthly Rental Income'!$K:$K,'Total Cash Flow'!$C1528,'Monthly Rental Income'!$J:$J,'Total Cash Flow'!$B1528))</f>
        <v/>
      </c>
      <c r="E1528" s="73" t="str">
        <f>IF(B1528="","",SUMIFS('Mortgage Calculation'!$F:$F,'Mortgage Calculation'!$J:$J,'Total Cash Flow'!$B1528,'Mortgage Calculation'!$K:$K,'Total Cash Flow'!C1528))</f>
        <v/>
      </c>
      <c r="F1528" s="66" t="str">
        <f t="shared" si="23"/>
        <v/>
      </c>
    </row>
    <row r="1529" spans="2:6" ht="14.25" x14ac:dyDescent="0.2">
      <c r="B1529" s="70" t="str">
        <f>IF('Mortgage Calculation'!A1569="","",MONTH('Mortgage Calculation'!C1569))</f>
        <v/>
      </c>
      <c r="C1529" s="71" t="str">
        <f>IF(B1529="","",YEAR('Mortgage Calculation'!C1569))</f>
        <v/>
      </c>
      <c r="D1529" s="72" t="str">
        <f>IF(B1529="","",SUMIFS('Monthly Rental Income'!$G:$G,'Monthly Rental Income'!$K:$K,'Total Cash Flow'!$C1529,'Monthly Rental Income'!$J:$J,'Total Cash Flow'!$B1529))</f>
        <v/>
      </c>
      <c r="E1529" s="73" t="str">
        <f>IF(B1529="","",SUMIFS('Mortgage Calculation'!$F:$F,'Mortgage Calculation'!$J:$J,'Total Cash Flow'!$B1529,'Mortgage Calculation'!$K:$K,'Total Cash Flow'!C1529))</f>
        <v/>
      </c>
      <c r="F1529" s="66" t="str">
        <f t="shared" si="23"/>
        <v/>
      </c>
    </row>
    <row r="1530" spans="2:6" ht="14.25" x14ac:dyDescent="0.2">
      <c r="B1530" s="70" t="str">
        <f>IF('Mortgage Calculation'!A1570="","",MONTH('Mortgage Calculation'!C1570))</f>
        <v/>
      </c>
      <c r="C1530" s="71" t="str">
        <f>IF(B1530="","",YEAR('Mortgage Calculation'!C1570))</f>
        <v/>
      </c>
      <c r="D1530" s="72" t="str">
        <f>IF(B1530="","",SUMIFS('Monthly Rental Income'!$G:$G,'Monthly Rental Income'!$K:$K,'Total Cash Flow'!$C1530,'Monthly Rental Income'!$J:$J,'Total Cash Flow'!$B1530))</f>
        <v/>
      </c>
      <c r="E1530" s="73" t="str">
        <f>IF(B1530="","",SUMIFS('Mortgage Calculation'!$F:$F,'Mortgage Calculation'!$J:$J,'Total Cash Flow'!$B1530,'Mortgage Calculation'!$K:$K,'Total Cash Flow'!C1530))</f>
        <v/>
      </c>
      <c r="F1530" s="66" t="str">
        <f t="shared" si="23"/>
        <v/>
      </c>
    </row>
    <row r="1531" spans="2:6" ht="14.25" x14ac:dyDescent="0.2">
      <c r="B1531" s="70" t="str">
        <f>IF('Mortgage Calculation'!A1571="","",MONTH('Mortgage Calculation'!C1571))</f>
        <v/>
      </c>
      <c r="C1531" s="71" t="str">
        <f>IF(B1531="","",YEAR('Mortgage Calculation'!C1571))</f>
        <v/>
      </c>
      <c r="D1531" s="72" t="str">
        <f>IF(B1531="","",SUMIFS('Monthly Rental Income'!$G:$G,'Monthly Rental Income'!$K:$K,'Total Cash Flow'!$C1531,'Monthly Rental Income'!$J:$J,'Total Cash Flow'!$B1531))</f>
        <v/>
      </c>
      <c r="E1531" s="73" t="str">
        <f>IF(B1531="","",SUMIFS('Mortgage Calculation'!$F:$F,'Mortgage Calculation'!$J:$J,'Total Cash Flow'!$B1531,'Mortgage Calculation'!$K:$K,'Total Cash Flow'!C1531))</f>
        <v/>
      </c>
      <c r="F1531" s="66" t="str">
        <f t="shared" si="23"/>
        <v/>
      </c>
    </row>
    <row r="1532" spans="2:6" ht="14.25" x14ac:dyDescent="0.2">
      <c r="B1532" s="70" t="str">
        <f>IF('Mortgage Calculation'!A1572="","",MONTH('Mortgage Calculation'!C1572))</f>
        <v/>
      </c>
      <c r="C1532" s="71" t="str">
        <f>IF(B1532="","",YEAR('Mortgage Calculation'!C1572))</f>
        <v/>
      </c>
      <c r="D1532" s="72" t="str">
        <f>IF(B1532="","",SUMIFS('Monthly Rental Income'!$G:$G,'Monthly Rental Income'!$K:$K,'Total Cash Flow'!$C1532,'Monthly Rental Income'!$J:$J,'Total Cash Flow'!$B1532))</f>
        <v/>
      </c>
      <c r="E1532" s="73" t="str">
        <f>IF(B1532="","",SUMIFS('Mortgage Calculation'!$F:$F,'Mortgage Calculation'!$J:$J,'Total Cash Flow'!$B1532,'Mortgage Calculation'!$K:$K,'Total Cash Flow'!C1532))</f>
        <v/>
      </c>
      <c r="F1532" s="66" t="str">
        <f t="shared" si="23"/>
        <v/>
      </c>
    </row>
    <row r="1533" spans="2:6" ht="14.25" x14ac:dyDescent="0.2">
      <c r="B1533" s="70" t="str">
        <f>IF('Mortgage Calculation'!A1573="","",MONTH('Mortgage Calculation'!C1573))</f>
        <v/>
      </c>
      <c r="C1533" s="71" t="str">
        <f>IF(B1533="","",YEAR('Mortgage Calculation'!C1573))</f>
        <v/>
      </c>
      <c r="D1533" s="72" t="str">
        <f>IF(B1533="","",SUMIFS('Monthly Rental Income'!$G:$G,'Monthly Rental Income'!$K:$K,'Total Cash Flow'!$C1533,'Monthly Rental Income'!$J:$J,'Total Cash Flow'!$B1533))</f>
        <v/>
      </c>
      <c r="E1533" s="73" t="str">
        <f>IF(B1533="","",SUMIFS('Mortgage Calculation'!$F:$F,'Mortgage Calculation'!$J:$J,'Total Cash Flow'!$B1533,'Mortgage Calculation'!$K:$K,'Total Cash Flow'!C1533))</f>
        <v/>
      </c>
      <c r="F1533" s="66" t="str">
        <f t="shared" si="23"/>
        <v/>
      </c>
    </row>
    <row r="1534" spans="2:6" ht="14.25" x14ac:dyDescent="0.2">
      <c r="B1534" s="70" t="str">
        <f>IF('Mortgage Calculation'!A1574="","",MONTH('Mortgage Calculation'!C1574))</f>
        <v/>
      </c>
      <c r="C1534" s="71" t="str">
        <f>IF(B1534="","",YEAR('Mortgage Calculation'!C1574))</f>
        <v/>
      </c>
      <c r="D1534" s="72" t="str">
        <f>IF(B1534="","",SUMIFS('Monthly Rental Income'!$G:$G,'Monthly Rental Income'!$K:$K,'Total Cash Flow'!$C1534,'Monthly Rental Income'!$J:$J,'Total Cash Flow'!$B1534))</f>
        <v/>
      </c>
      <c r="E1534" s="73" t="str">
        <f>IF(B1534="","",SUMIFS('Mortgage Calculation'!$F:$F,'Mortgage Calculation'!$J:$J,'Total Cash Flow'!$B1534,'Mortgage Calculation'!$K:$K,'Total Cash Flow'!C1534))</f>
        <v/>
      </c>
      <c r="F1534" s="66" t="str">
        <f t="shared" si="23"/>
        <v/>
      </c>
    </row>
    <row r="1535" spans="2:6" ht="14.25" x14ac:dyDescent="0.2">
      <c r="B1535" s="70" t="str">
        <f>IF('Mortgage Calculation'!A1575="","",MONTH('Mortgage Calculation'!C1575))</f>
        <v/>
      </c>
      <c r="C1535" s="71" t="str">
        <f>IF(B1535="","",YEAR('Mortgage Calculation'!C1575))</f>
        <v/>
      </c>
      <c r="D1535" s="72" t="str">
        <f>IF(B1535="","",SUMIFS('Monthly Rental Income'!$G:$G,'Monthly Rental Income'!$K:$K,'Total Cash Flow'!$C1535,'Monthly Rental Income'!$J:$J,'Total Cash Flow'!$B1535))</f>
        <v/>
      </c>
      <c r="E1535" s="73" t="str">
        <f>IF(B1535="","",SUMIFS('Mortgage Calculation'!$F:$F,'Mortgage Calculation'!$J:$J,'Total Cash Flow'!$B1535,'Mortgage Calculation'!$K:$K,'Total Cash Flow'!C1535))</f>
        <v/>
      </c>
      <c r="F1535" s="66" t="str">
        <f t="shared" si="23"/>
        <v/>
      </c>
    </row>
    <row r="1536" spans="2:6" ht="14.25" x14ac:dyDescent="0.2">
      <c r="B1536" s="70" t="str">
        <f>IF('Mortgage Calculation'!A1576="","",MONTH('Mortgage Calculation'!C1576))</f>
        <v/>
      </c>
      <c r="C1536" s="71" t="str">
        <f>IF(B1536="","",YEAR('Mortgage Calculation'!C1576))</f>
        <v/>
      </c>
      <c r="D1536" s="72" t="str">
        <f>IF(B1536="","",SUMIFS('Monthly Rental Income'!$G:$G,'Monthly Rental Income'!$K:$K,'Total Cash Flow'!$C1536,'Monthly Rental Income'!$J:$J,'Total Cash Flow'!$B1536))</f>
        <v/>
      </c>
      <c r="E1536" s="73" t="str">
        <f>IF(B1536="","",SUMIFS('Mortgage Calculation'!$F:$F,'Mortgage Calculation'!$J:$J,'Total Cash Flow'!$B1536,'Mortgage Calculation'!$K:$K,'Total Cash Flow'!C1536))</f>
        <v/>
      </c>
      <c r="F1536" s="66" t="str">
        <f t="shared" si="23"/>
        <v/>
      </c>
    </row>
    <row r="1537" spans="2:6" ht="14.25" x14ac:dyDescent="0.2">
      <c r="B1537" s="70" t="str">
        <f>IF('Mortgage Calculation'!A1577="","",MONTH('Mortgage Calculation'!C1577))</f>
        <v/>
      </c>
      <c r="C1537" s="71" t="str">
        <f>IF(B1537="","",YEAR('Mortgage Calculation'!C1577))</f>
        <v/>
      </c>
      <c r="D1537" s="72" t="str">
        <f>IF(B1537="","",SUMIFS('Monthly Rental Income'!$G:$G,'Monthly Rental Income'!$K:$K,'Total Cash Flow'!$C1537,'Monthly Rental Income'!$J:$J,'Total Cash Flow'!$B1537))</f>
        <v/>
      </c>
      <c r="E1537" s="73" t="str">
        <f>IF(B1537="","",SUMIFS('Mortgage Calculation'!$F:$F,'Mortgage Calculation'!$J:$J,'Total Cash Flow'!$B1537,'Mortgage Calculation'!$K:$K,'Total Cash Flow'!C1537))</f>
        <v/>
      </c>
      <c r="F1537" s="66" t="str">
        <f t="shared" si="23"/>
        <v/>
      </c>
    </row>
    <row r="1538" spans="2:6" ht="14.25" x14ac:dyDescent="0.2">
      <c r="B1538" s="70" t="str">
        <f>IF('Mortgage Calculation'!A1578="","",MONTH('Mortgage Calculation'!C1578))</f>
        <v/>
      </c>
      <c r="C1538" s="71" t="str">
        <f>IF(B1538="","",YEAR('Mortgage Calculation'!C1578))</f>
        <v/>
      </c>
      <c r="D1538" s="72" t="str">
        <f>IF(B1538="","",SUMIFS('Monthly Rental Income'!$G:$G,'Monthly Rental Income'!$K:$K,'Total Cash Flow'!$C1538,'Monthly Rental Income'!$J:$J,'Total Cash Flow'!$B1538))</f>
        <v/>
      </c>
      <c r="E1538" s="73" t="str">
        <f>IF(B1538="","",SUMIFS('Mortgage Calculation'!$F:$F,'Mortgage Calculation'!$J:$J,'Total Cash Flow'!$B1538,'Mortgage Calculation'!$K:$K,'Total Cash Flow'!C1538))</f>
        <v/>
      </c>
      <c r="F1538" s="66" t="str">
        <f t="shared" si="23"/>
        <v/>
      </c>
    </row>
    <row r="1539" spans="2:6" ht="14.25" x14ac:dyDescent="0.2">
      <c r="B1539" s="70" t="str">
        <f>IF('Mortgage Calculation'!A1579="","",MONTH('Mortgage Calculation'!C1579))</f>
        <v/>
      </c>
      <c r="C1539" s="71" t="str">
        <f>IF(B1539="","",YEAR('Mortgage Calculation'!C1579))</f>
        <v/>
      </c>
      <c r="D1539" s="72" t="str">
        <f>IF(B1539="","",SUMIFS('Monthly Rental Income'!$G:$G,'Monthly Rental Income'!$K:$K,'Total Cash Flow'!$C1539,'Monthly Rental Income'!$J:$J,'Total Cash Flow'!$B1539))</f>
        <v/>
      </c>
      <c r="E1539" s="73" t="str">
        <f>IF(B1539="","",SUMIFS('Mortgage Calculation'!$F:$F,'Mortgage Calculation'!$J:$J,'Total Cash Flow'!$B1539,'Mortgage Calculation'!$K:$K,'Total Cash Flow'!C1539))</f>
        <v/>
      </c>
      <c r="F1539" s="66" t="str">
        <f t="shared" si="23"/>
        <v/>
      </c>
    </row>
    <row r="1540" spans="2:6" ht="14.25" x14ac:dyDescent="0.2">
      <c r="B1540" s="70" t="str">
        <f>IF('Mortgage Calculation'!A1580="","",MONTH('Mortgage Calculation'!C1580))</f>
        <v/>
      </c>
      <c r="C1540" s="71" t="str">
        <f>IF(B1540="","",YEAR('Mortgage Calculation'!C1580))</f>
        <v/>
      </c>
      <c r="D1540" s="72" t="str">
        <f>IF(B1540="","",SUMIFS('Monthly Rental Income'!$G:$G,'Monthly Rental Income'!$K:$K,'Total Cash Flow'!$C1540,'Monthly Rental Income'!$J:$J,'Total Cash Flow'!$B1540))</f>
        <v/>
      </c>
      <c r="E1540" s="73" t="str">
        <f>IF(B1540="","",SUMIFS('Mortgage Calculation'!$F:$F,'Mortgage Calculation'!$J:$J,'Total Cash Flow'!$B1540,'Mortgage Calculation'!$K:$K,'Total Cash Flow'!C1540))</f>
        <v/>
      </c>
      <c r="F1540" s="66" t="str">
        <f t="shared" si="23"/>
        <v/>
      </c>
    </row>
    <row r="1541" spans="2:6" ht="14.25" x14ac:dyDescent="0.2">
      <c r="B1541" s="70" t="str">
        <f>IF('Mortgage Calculation'!A1581="","",MONTH('Mortgage Calculation'!C1581))</f>
        <v/>
      </c>
      <c r="C1541" s="71" t="str">
        <f>IF(B1541="","",YEAR('Mortgage Calculation'!C1581))</f>
        <v/>
      </c>
      <c r="D1541" s="72" t="str">
        <f>IF(B1541="","",SUMIFS('Monthly Rental Income'!$G:$G,'Monthly Rental Income'!$K:$K,'Total Cash Flow'!$C1541,'Monthly Rental Income'!$J:$J,'Total Cash Flow'!$B1541))</f>
        <v/>
      </c>
      <c r="E1541" s="73" t="str">
        <f>IF(B1541="","",SUMIFS('Mortgage Calculation'!$F:$F,'Mortgage Calculation'!$J:$J,'Total Cash Flow'!$B1541,'Mortgage Calculation'!$K:$K,'Total Cash Flow'!C1541))</f>
        <v/>
      </c>
      <c r="F1541" s="66" t="str">
        <f t="shared" ref="F1541:F1604" si="24">IF(B1541="","",SUM(D1541:E1541))</f>
        <v/>
      </c>
    </row>
    <row r="1542" spans="2:6" ht="14.25" x14ac:dyDescent="0.2">
      <c r="B1542" s="70" t="str">
        <f>IF('Mortgage Calculation'!A1582="","",MONTH('Mortgage Calculation'!C1582))</f>
        <v/>
      </c>
      <c r="C1542" s="71" t="str">
        <f>IF(B1542="","",YEAR('Mortgage Calculation'!C1582))</f>
        <v/>
      </c>
      <c r="D1542" s="72" t="str">
        <f>IF(B1542="","",SUMIFS('Monthly Rental Income'!$G:$G,'Monthly Rental Income'!$K:$K,'Total Cash Flow'!$C1542,'Monthly Rental Income'!$J:$J,'Total Cash Flow'!$B1542))</f>
        <v/>
      </c>
      <c r="E1542" s="73" t="str">
        <f>IF(B1542="","",SUMIFS('Mortgage Calculation'!$F:$F,'Mortgage Calculation'!$J:$J,'Total Cash Flow'!$B1542,'Mortgage Calculation'!$K:$K,'Total Cash Flow'!C1542))</f>
        <v/>
      </c>
      <c r="F1542" s="66" t="str">
        <f t="shared" si="24"/>
        <v/>
      </c>
    </row>
    <row r="1543" spans="2:6" ht="14.25" x14ac:dyDescent="0.2">
      <c r="B1543" s="70" t="str">
        <f>IF('Mortgage Calculation'!A1583="","",MONTH('Mortgage Calculation'!C1583))</f>
        <v/>
      </c>
      <c r="C1543" s="71" t="str">
        <f>IF(B1543="","",YEAR('Mortgage Calculation'!C1583))</f>
        <v/>
      </c>
      <c r="D1543" s="72" t="str">
        <f>IF(B1543="","",SUMIFS('Monthly Rental Income'!$G:$G,'Monthly Rental Income'!$K:$K,'Total Cash Flow'!$C1543,'Monthly Rental Income'!$J:$J,'Total Cash Flow'!$B1543))</f>
        <v/>
      </c>
      <c r="E1543" s="73" t="str">
        <f>IF(B1543="","",SUMIFS('Mortgage Calculation'!$F:$F,'Mortgage Calculation'!$J:$J,'Total Cash Flow'!$B1543,'Mortgage Calculation'!$K:$K,'Total Cash Flow'!C1543))</f>
        <v/>
      </c>
      <c r="F1543" s="66" t="str">
        <f t="shared" si="24"/>
        <v/>
      </c>
    </row>
    <row r="1544" spans="2:6" ht="14.25" x14ac:dyDescent="0.2">
      <c r="B1544" s="70" t="str">
        <f>IF('Mortgage Calculation'!A1584="","",MONTH('Mortgage Calculation'!C1584))</f>
        <v/>
      </c>
      <c r="C1544" s="71" t="str">
        <f>IF(B1544="","",YEAR('Mortgage Calculation'!C1584))</f>
        <v/>
      </c>
      <c r="D1544" s="72" t="str">
        <f>IF(B1544="","",SUMIFS('Monthly Rental Income'!$G:$G,'Monthly Rental Income'!$K:$K,'Total Cash Flow'!$C1544,'Monthly Rental Income'!$J:$J,'Total Cash Flow'!$B1544))</f>
        <v/>
      </c>
      <c r="E1544" s="73" t="str">
        <f>IF(B1544="","",SUMIFS('Mortgage Calculation'!$F:$F,'Mortgage Calculation'!$J:$J,'Total Cash Flow'!$B1544,'Mortgage Calculation'!$K:$K,'Total Cash Flow'!C1544))</f>
        <v/>
      </c>
      <c r="F1544" s="66" t="str">
        <f t="shared" si="24"/>
        <v/>
      </c>
    </row>
    <row r="1545" spans="2:6" ht="14.25" x14ac:dyDescent="0.2">
      <c r="B1545" s="70" t="str">
        <f>IF('Mortgage Calculation'!A1585="","",MONTH('Mortgage Calculation'!C1585))</f>
        <v/>
      </c>
      <c r="C1545" s="71" t="str">
        <f>IF(B1545="","",YEAR('Mortgage Calculation'!C1585))</f>
        <v/>
      </c>
      <c r="D1545" s="72" t="str">
        <f>IF(B1545="","",SUMIFS('Monthly Rental Income'!$G:$G,'Monthly Rental Income'!$K:$K,'Total Cash Flow'!$C1545,'Monthly Rental Income'!$J:$J,'Total Cash Flow'!$B1545))</f>
        <v/>
      </c>
      <c r="E1545" s="73" t="str">
        <f>IF(B1545="","",SUMIFS('Mortgage Calculation'!$F:$F,'Mortgage Calculation'!$J:$J,'Total Cash Flow'!$B1545,'Mortgage Calculation'!$K:$K,'Total Cash Flow'!C1545))</f>
        <v/>
      </c>
      <c r="F1545" s="66" t="str">
        <f t="shared" si="24"/>
        <v/>
      </c>
    </row>
    <row r="1546" spans="2:6" ht="14.25" x14ac:dyDescent="0.2">
      <c r="B1546" s="70" t="str">
        <f>IF('Mortgage Calculation'!A1586="","",MONTH('Mortgage Calculation'!C1586))</f>
        <v/>
      </c>
      <c r="C1546" s="71" t="str">
        <f>IF(B1546="","",YEAR('Mortgage Calculation'!C1586))</f>
        <v/>
      </c>
      <c r="D1546" s="72" t="str">
        <f>IF(B1546="","",SUMIFS('Monthly Rental Income'!$G:$G,'Monthly Rental Income'!$K:$K,'Total Cash Flow'!$C1546,'Monthly Rental Income'!$J:$J,'Total Cash Flow'!$B1546))</f>
        <v/>
      </c>
      <c r="E1546" s="73" t="str">
        <f>IF(B1546="","",SUMIFS('Mortgage Calculation'!$F:$F,'Mortgage Calculation'!$J:$J,'Total Cash Flow'!$B1546,'Mortgage Calculation'!$K:$K,'Total Cash Flow'!C1546))</f>
        <v/>
      </c>
      <c r="F1546" s="66" t="str">
        <f t="shared" si="24"/>
        <v/>
      </c>
    </row>
    <row r="1547" spans="2:6" ht="14.25" x14ac:dyDescent="0.2">
      <c r="B1547" s="70" t="str">
        <f>IF('Mortgage Calculation'!A1587="","",MONTH('Mortgage Calculation'!C1587))</f>
        <v/>
      </c>
      <c r="C1547" s="71" t="str">
        <f>IF(B1547="","",YEAR('Mortgage Calculation'!C1587))</f>
        <v/>
      </c>
      <c r="D1547" s="72" t="str">
        <f>IF(B1547="","",SUMIFS('Monthly Rental Income'!$G:$G,'Monthly Rental Income'!$K:$K,'Total Cash Flow'!$C1547,'Monthly Rental Income'!$J:$J,'Total Cash Flow'!$B1547))</f>
        <v/>
      </c>
      <c r="E1547" s="73" t="str">
        <f>IF(B1547="","",SUMIFS('Mortgage Calculation'!$F:$F,'Mortgage Calculation'!$J:$J,'Total Cash Flow'!$B1547,'Mortgage Calculation'!$K:$K,'Total Cash Flow'!C1547))</f>
        <v/>
      </c>
      <c r="F1547" s="66" t="str">
        <f t="shared" si="24"/>
        <v/>
      </c>
    </row>
    <row r="1548" spans="2:6" ht="14.25" x14ac:dyDescent="0.2">
      <c r="B1548" s="70" t="str">
        <f>IF('Mortgage Calculation'!A1588="","",MONTH('Mortgage Calculation'!C1588))</f>
        <v/>
      </c>
      <c r="C1548" s="71" t="str">
        <f>IF(B1548="","",YEAR('Mortgage Calculation'!C1588))</f>
        <v/>
      </c>
      <c r="D1548" s="72" t="str">
        <f>IF(B1548="","",SUMIFS('Monthly Rental Income'!$G:$G,'Monthly Rental Income'!$K:$K,'Total Cash Flow'!$C1548,'Monthly Rental Income'!$J:$J,'Total Cash Flow'!$B1548))</f>
        <v/>
      </c>
      <c r="E1548" s="73" t="str">
        <f>IF(B1548="","",SUMIFS('Mortgage Calculation'!$F:$F,'Mortgage Calculation'!$J:$J,'Total Cash Flow'!$B1548,'Mortgage Calculation'!$K:$K,'Total Cash Flow'!C1548))</f>
        <v/>
      </c>
      <c r="F1548" s="66" t="str">
        <f t="shared" si="24"/>
        <v/>
      </c>
    </row>
    <row r="1549" spans="2:6" ht="14.25" x14ac:dyDescent="0.2">
      <c r="B1549" s="70" t="str">
        <f>IF('Mortgage Calculation'!A1589="","",MONTH('Mortgage Calculation'!C1589))</f>
        <v/>
      </c>
      <c r="C1549" s="71" t="str">
        <f>IF(B1549="","",YEAR('Mortgage Calculation'!C1589))</f>
        <v/>
      </c>
      <c r="D1549" s="72" t="str">
        <f>IF(B1549="","",SUMIFS('Monthly Rental Income'!$G:$G,'Monthly Rental Income'!$K:$K,'Total Cash Flow'!$C1549,'Monthly Rental Income'!$J:$J,'Total Cash Flow'!$B1549))</f>
        <v/>
      </c>
      <c r="E1549" s="73" t="str">
        <f>IF(B1549="","",SUMIFS('Mortgage Calculation'!$F:$F,'Mortgage Calculation'!$J:$J,'Total Cash Flow'!$B1549,'Mortgage Calculation'!$K:$K,'Total Cash Flow'!C1549))</f>
        <v/>
      </c>
      <c r="F1549" s="66" t="str">
        <f t="shared" si="24"/>
        <v/>
      </c>
    </row>
    <row r="1550" spans="2:6" ht="14.25" x14ac:dyDescent="0.2">
      <c r="B1550" s="70" t="str">
        <f>IF('Mortgage Calculation'!A1590="","",MONTH('Mortgage Calculation'!C1590))</f>
        <v/>
      </c>
      <c r="C1550" s="71" t="str">
        <f>IF(B1550="","",YEAR('Mortgage Calculation'!C1590))</f>
        <v/>
      </c>
      <c r="D1550" s="72" t="str">
        <f>IF(B1550="","",SUMIFS('Monthly Rental Income'!$G:$G,'Monthly Rental Income'!$K:$K,'Total Cash Flow'!$C1550,'Monthly Rental Income'!$J:$J,'Total Cash Flow'!$B1550))</f>
        <v/>
      </c>
      <c r="E1550" s="73" t="str">
        <f>IF(B1550="","",SUMIFS('Mortgage Calculation'!$F:$F,'Mortgage Calculation'!$J:$J,'Total Cash Flow'!$B1550,'Mortgage Calculation'!$K:$K,'Total Cash Flow'!C1550))</f>
        <v/>
      </c>
      <c r="F1550" s="66" t="str">
        <f t="shared" si="24"/>
        <v/>
      </c>
    </row>
    <row r="1551" spans="2:6" ht="14.25" x14ac:dyDescent="0.2">
      <c r="B1551" s="70" t="str">
        <f>IF('Mortgage Calculation'!A1591="","",MONTH('Mortgage Calculation'!C1591))</f>
        <v/>
      </c>
      <c r="C1551" s="71" t="str">
        <f>IF(B1551="","",YEAR('Mortgage Calculation'!C1591))</f>
        <v/>
      </c>
      <c r="D1551" s="72" t="str">
        <f>IF(B1551="","",SUMIFS('Monthly Rental Income'!$G:$G,'Monthly Rental Income'!$K:$K,'Total Cash Flow'!$C1551,'Monthly Rental Income'!$J:$J,'Total Cash Flow'!$B1551))</f>
        <v/>
      </c>
      <c r="E1551" s="73" t="str">
        <f>IF(B1551="","",SUMIFS('Mortgage Calculation'!$F:$F,'Mortgage Calculation'!$J:$J,'Total Cash Flow'!$B1551,'Mortgage Calculation'!$K:$K,'Total Cash Flow'!C1551))</f>
        <v/>
      </c>
      <c r="F1551" s="66" t="str">
        <f t="shared" si="24"/>
        <v/>
      </c>
    </row>
    <row r="1552" spans="2:6" ht="14.25" x14ac:dyDescent="0.2">
      <c r="B1552" s="70" t="str">
        <f>IF('Mortgage Calculation'!A1592="","",MONTH('Mortgage Calculation'!C1592))</f>
        <v/>
      </c>
      <c r="C1552" s="71" t="str">
        <f>IF(B1552="","",YEAR('Mortgage Calculation'!C1592))</f>
        <v/>
      </c>
      <c r="D1552" s="72" t="str">
        <f>IF(B1552="","",SUMIFS('Monthly Rental Income'!$G:$G,'Monthly Rental Income'!$K:$K,'Total Cash Flow'!$C1552,'Monthly Rental Income'!$J:$J,'Total Cash Flow'!$B1552))</f>
        <v/>
      </c>
      <c r="E1552" s="73" t="str">
        <f>IF(B1552="","",SUMIFS('Mortgage Calculation'!$F:$F,'Mortgage Calculation'!$J:$J,'Total Cash Flow'!$B1552,'Mortgage Calculation'!$K:$K,'Total Cash Flow'!C1552))</f>
        <v/>
      </c>
      <c r="F1552" s="66" t="str">
        <f t="shared" si="24"/>
        <v/>
      </c>
    </row>
    <row r="1553" spans="2:6" ht="14.25" x14ac:dyDescent="0.2">
      <c r="B1553" s="70" t="str">
        <f>IF('Mortgage Calculation'!A1593="","",MONTH('Mortgage Calculation'!C1593))</f>
        <v/>
      </c>
      <c r="C1553" s="71" t="str">
        <f>IF(B1553="","",YEAR('Mortgage Calculation'!C1593))</f>
        <v/>
      </c>
      <c r="D1553" s="72" t="str">
        <f>IF(B1553="","",SUMIFS('Monthly Rental Income'!$G:$G,'Monthly Rental Income'!$K:$K,'Total Cash Flow'!$C1553,'Monthly Rental Income'!$J:$J,'Total Cash Flow'!$B1553))</f>
        <v/>
      </c>
      <c r="E1553" s="73" t="str">
        <f>IF(B1553="","",SUMIFS('Mortgage Calculation'!$F:$F,'Mortgage Calculation'!$J:$J,'Total Cash Flow'!$B1553,'Mortgage Calculation'!$K:$K,'Total Cash Flow'!C1553))</f>
        <v/>
      </c>
      <c r="F1553" s="66" t="str">
        <f t="shared" si="24"/>
        <v/>
      </c>
    </row>
    <row r="1554" spans="2:6" ht="14.25" x14ac:dyDescent="0.2">
      <c r="B1554" s="70" t="str">
        <f>IF('Mortgage Calculation'!A1594="","",MONTH('Mortgage Calculation'!C1594))</f>
        <v/>
      </c>
      <c r="C1554" s="71" t="str">
        <f>IF(B1554="","",YEAR('Mortgage Calculation'!C1594))</f>
        <v/>
      </c>
      <c r="D1554" s="72" t="str">
        <f>IF(B1554="","",SUMIFS('Monthly Rental Income'!$G:$G,'Monthly Rental Income'!$K:$K,'Total Cash Flow'!$C1554,'Monthly Rental Income'!$J:$J,'Total Cash Flow'!$B1554))</f>
        <v/>
      </c>
      <c r="E1554" s="73" t="str">
        <f>IF(B1554="","",SUMIFS('Mortgage Calculation'!$F:$F,'Mortgage Calculation'!$J:$J,'Total Cash Flow'!$B1554,'Mortgage Calculation'!$K:$K,'Total Cash Flow'!C1554))</f>
        <v/>
      </c>
      <c r="F1554" s="66" t="str">
        <f t="shared" si="24"/>
        <v/>
      </c>
    </row>
    <row r="1555" spans="2:6" ht="14.25" x14ac:dyDescent="0.2">
      <c r="B1555" s="70" t="str">
        <f>IF('Mortgage Calculation'!A1595="","",MONTH('Mortgage Calculation'!C1595))</f>
        <v/>
      </c>
      <c r="C1555" s="71" t="str">
        <f>IF(B1555="","",YEAR('Mortgage Calculation'!C1595))</f>
        <v/>
      </c>
      <c r="D1555" s="72" t="str">
        <f>IF(B1555="","",SUMIFS('Monthly Rental Income'!$G:$G,'Monthly Rental Income'!$K:$K,'Total Cash Flow'!$C1555,'Monthly Rental Income'!$J:$J,'Total Cash Flow'!$B1555))</f>
        <v/>
      </c>
      <c r="E1555" s="73" t="str">
        <f>IF(B1555="","",SUMIFS('Mortgage Calculation'!$F:$F,'Mortgage Calculation'!$J:$J,'Total Cash Flow'!$B1555,'Mortgage Calculation'!$K:$K,'Total Cash Flow'!C1555))</f>
        <v/>
      </c>
      <c r="F1555" s="66" t="str">
        <f t="shared" si="24"/>
        <v/>
      </c>
    </row>
    <row r="1556" spans="2:6" ht="14.25" x14ac:dyDescent="0.2">
      <c r="B1556" s="70" t="str">
        <f>IF('Mortgage Calculation'!A1596="","",MONTH('Mortgage Calculation'!C1596))</f>
        <v/>
      </c>
      <c r="C1556" s="71" t="str">
        <f>IF(B1556="","",YEAR('Mortgage Calculation'!C1596))</f>
        <v/>
      </c>
      <c r="D1556" s="72" t="str">
        <f>IF(B1556="","",SUMIFS('Monthly Rental Income'!$G:$G,'Monthly Rental Income'!$K:$K,'Total Cash Flow'!$C1556,'Monthly Rental Income'!$J:$J,'Total Cash Flow'!$B1556))</f>
        <v/>
      </c>
      <c r="E1556" s="73" t="str">
        <f>IF(B1556="","",SUMIFS('Mortgage Calculation'!$F:$F,'Mortgage Calculation'!$J:$J,'Total Cash Flow'!$B1556,'Mortgage Calculation'!$K:$K,'Total Cash Flow'!C1556))</f>
        <v/>
      </c>
      <c r="F1556" s="66" t="str">
        <f t="shared" si="24"/>
        <v/>
      </c>
    </row>
    <row r="1557" spans="2:6" ht="14.25" x14ac:dyDescent="0.2">
      <c r="B1557" s="70" t="str">
        <f>IF('Mortgage Calculation'!A1597="","",MONTH('Mortgage Calculation'!C1597))</f>
        <v/>
      </c>
      <c r="C1557" s="71" t="str">
        <f>IF(B1557="","",YEAR('Mortgage Calculation'!C1597))</f>
        <v/>
      </c>
      <c r="D1557" s="72" t="str">
        <f>IF(B1557="","",SUMIFS('Monthly Rental Income'!$G:$G,'Monthly Rental Income'!$K:$K,'Total Cash Flow'!$C1557,'Monthly Rental Income'!$J:$J,'Total Cash Flow'!$B1557))</f>
        <v/>
      </c>
      <c r="E1557" s="73" t="str">
        <f>IF(B1557="","",SUMIFS('Mortgage Calculation'!$F:$F,'Mortgage Calculation'!$J:$J,'Total Cash Flow'!$B1557,'Mortgage Calculation'!$K:$K,'Total Cash Flow'!C1557))</f>
        <v/>
      </c>
      <c r="F1557" s="66" t="str">
        <f t="shared" si="24"/>
        <v/>
      </c>
    </row>
    <row r="1558" spans="2:6" ht="14.25" x14ac:dyDescent="0.2">
      <c r="B1558" s="70" t="str">
        <f>IF('Mortgage Calculation'!A1598="","",MONTH('Mortgage Calculation'!C1598))</f>
        <v/>
      </c>
      <c r="C1558" s="71" t="str">
        <f>IF(B1558="","",YEAR('Mortgage Calculation'!C1598))</f>
        <v/>
      </c>
      <c r="D1558" s="72" t="str">
        <f>IF(B1558="","",SUMIFS('Monthly Rental Income'!$G:$G,'Monthly Rental Income'!$K:$K,'Total Cash Flow'!$C1558,'Monthly Rental Income'!$J:$J,'Total Cash Flow'!$B1558))</f>
        <v/>
      </c>
      <c r="E1558" s="73" t="str">
        <f>IF(B1558="","",SUMIFS('Mortgage Calculation'!$F:$F,'Mortgage Calculation'!$J:$J,'Total Cash Flow'!$B1558,'Mortgage Calculation'!$K:$K,'Total Cash Flow'!C1558))</f>
        <v/>
      </c>
      <c r="F1558" s="66" t="str">
        <f t="shared" si="24"/>
        <v/>
      </c>
    </row>
    <row r="1559" spans="2:6" ht="14.25" x14ac:dyDescent="0.2">
      <c r="B1559" s="70" t="str">
        <f>IF('Mortgage Calculation'!A1599="","",MONTH('Mortgage Calculation'!C1599))</f>
        <v/>
      </c>
      <c r="C1559" s="71" t="str">
        <f>IF(B1559="","",YEAR('Mortgage Calculation'!C1599))</f>
        <v/>
      </c>
      <c r="D1559" s="72" t="str">
        <f>IF(B1559="","",SUMIFS('Monthly Rental Income'!$G:$G,'Monthly Rental Income'!$K:$K,'Total Cash Flow'!$C1559,'Monthly Rental Income'!$J:$J,'Total Cash Flow'!$B1559))</f>
        <v/>
      </c>
      <c r="E1559" s="73" t="str">
        <f>IF(B1559="","",SUMIFS('Mortgage Calculation'!$F:$F,'Mortgage Calculation'!$J:$J,'Total Cash Flow'!$B1559,'Mortgage Calculation'!$K:$K,'Total Cash Flow'!C1559))</f>
        <v/>
      </c>
      <c r="F1559" s="66" t="str">
        <f t="shared" si="24"/>
        <v/>
      </c>
    </row>
    <row r="1560" spans="2:6" ht="14.25" x14ac:dyDescent="0.2">
      <c r="B1560" s="70" t="str">
        <f>IF('Mortgage Calculation'!A1600="","",MONTH('Mortgage Calculation'!C1600))</f>
        <v/>
      </c>
      <c r="C1560" s="71" t="str">
        <f>IF(B1560="","",YEAR('Mortgage Calculation'!C1600))</f>
        <v/>
      </c>
      <c r="D1560" s="72" t="str">
        <f>IF(B1560="","",SUMIFS('Monthly Rental Income'!$G:$G,'Monthly Rental Income'!$K:$K,'Total Cash Flow'!$C1560,'Monthly Rental Income'!$J:$J,'Total Cash Flow'!$B1560))</f>
        <v/>
      </c>
      <c r="E1560" s="73" t="str">
        <f>IF(B1560="","",SUMIFS('Mortgage Calculation'!$F:$F,'Mortgage Calculation'!$J:$J,'Total Cash Flow'!$B1560,'Mortgage Calculation'!$K:$K,'Total Cash Flow'!C1560))</f>
        <v/>
      </c>
      <c r="F1560" s="66" t="str">
        <f t="shared" si="24"/>
        <v/>
      </c>
    </row>
    <row r="1561" spans="2:6" ht="14.25" x14ac:dyDescent="0.2">
      <c r="B1561" s="70" t="str">
        <f>IF('Mortgage Calculation'!A1601="","",MONTH('Mortgage Calculation'!C1601))</f>
        <v/>
      </c>
      <c r="C1561" s="71" t="str">
        <f>IF(B1561="","",YEAR('Mortgage Calculation'!C1601))</f>
        <v/>
      </c>
      <c r="D1561" s="72" t="str">
        <f>IF(B1561="","",SUMIFS('Monthly Rental Income'!$G:$G,'Monthly Rental Income'!$K:$K,'Total Cash Flow'!$C1561,'Monthly Rental Income'!$J:$J,'Total Cash Flow'!$B1561))</f>
        <v/>
      </c>
      <c r="E1561" s="73" t="str">
        <f>IF(B1561="","",SUMIFS('Mortgage Calculation'!$F:$F,'Mortgage Calculation'!$J:$J,'Total Cash Flow'!$B1561,'Mortgage Calculation'!$K:$K,'Total Cash Flow'!C1561))</f>
        <v/>
      </c>
      <c r="F1561" s="66" t="str">
        <f t="shared" si="24"/>
        <v/>
      </c>
    </row>
    <row r="1562" spans="2:6" ht="14.25" x14ac:dyDescent="0.2">
      <c r="B1562" s="70" t="str">
        <f>IF('Mortgage Calculation'!A1602="","",MONTH('Mortgage Calculation'!C1602))</f>
        <v/>
      </c>
      <c r="C1562" s="71" t="str">
        <f>IF(B1562="","",YEAR('Mortgage Calculation'!C1602))</f>
        <v/>
      </c>
      <c r="D1562" s="72" t="str">
        <f>IF(B1562="","",SUMIFS('Monthly Rental Income'!$G:$G,'Monthly Rental Income'!$K:$K,'Total Cash Flow'!$C1562,'Monthly Rental Income'!$J:$J,'Total Cash Flow'!$B1562))</f>
        <v/>
      </c>
      <c r="E1562" s="73" t="str">
        <f>IF(B1562="","",SUMIFS('Mortgage Calculation'!$F:$F,'Mortgage Calculation'!$J:$J,'Total Cash Flow'!$B1562,'Mortgage Calculation'!$K:$K,'Total Cash Flow'!C1562))</f>
        <v/>
      </c>
      <c r="F1562" s="66" t="str">
        <f t="shared" si="24"/>
        <v/>
      </c>
    </row>
    <row r="1563" spans="2:6" ht="14.25" x14ac:dyDescent="0.2">
      <c r="B1563" s="70" t="str">
        <f>IF('Mortgage Calculation'!A1603="","",MONTH('Mortgage Calculation'!C1603))</f>
        <v/>
      </c>
      <c r="C1563" s="71" t="str">
        <f>IF(B1563="","",YEAR('Mortgage Calculation'!C1603))</f>
        <v/>
      </c>
      <c r="D1563" s="72" t="str">
        <f>IF(B1563="","",SUMIFS('Monthly Rental Income'!$G:$G,'Monthly Rental Income'!$K:$K,'Total Cash Flow'!$C1563,'Monthly Rental Income'!$J:$J,'Total Cash Flow'!$B1563))</f>
        <v/>
      </c>
      <c r="E1563" s="73" t="str">
        <f>IF(B1563="","",SUMIFS('Mortgage Calculation'!$F:$F,'Mortgage Calculation'!$J:$J,'Total Cash Flow'!$B1563,'Mortgage Calculation'!$K:$K,'Total Cash Flow'!C1563))</f>
        <v/>
      </c>
      <c r="F1563" s="66" t="str">
        <f t="shared" si="24"/>
        <v/>
      </c>
    </row>
    <row r="1564" spans="2:6" ht="14.25" x14ac:dyDescent="0.2">
      <c r="B1564" s="70" t="str">
        <f>IF('Mortgage Calculation'!A1604="","",MONTH('Mortgage Calculation'!C1604))</f>
        <v/>
      </c>
      <c r="C1564" s="71" t="str">
        <f>IF(B1564="","",YEAR('Mortgage Calculation'!C1604))</f>
        <v/>
      </c>
      <c r="D1564" s="72" t="str">
        <f>IF(B1564="","",SUMIFS('Monthly Rental Income'!$G:$G,'Monthly Rental Income'!$K:$K,'Total Cash Flow'!$C1564,'Monthly Rental Income'!$J:$J,'Total Cash Flow'!$B1564))</f>
        <v/>
      </c>
      <c r="E1564" s="73" t="str">
        <f>IF(B1564="","",SUMIFS('Mortgage Calculation'!$F:$F,'Mortgage Calculation'!$J:$J,'Total Cash Flow'!$B1564,'Mortgage Calculation'!$K:$K,'Total Cash Flow'!C1564))</f>
        <v/>
      </c>
      <c r="F1564" s="66" t="str">
        <f t="shared" si="24"/>
        <v/>
      </c>
    </row>
    <row r="1565" spans="2:6" ht="14.25" x14ac:dyDescent="0.2">
      <c r="B1565" s="70" t="str">
        <f>IF('Mortgage Calculation'!A1605="","",MONTH('Mortgage Calculation'!C1605))</f>
        <v/>
      </c>
      <c r="C1565" s="71" t="str">
        <f>IF(B1565="","",YEAR('Mortgage Calculation'!C1605))</f>
        <v/>
      </c>
      <c r="D1565" s="72" t="str">
        <f>IF(B1565="","",SUMIFS('Monthly Rental Income'!$G:$G,'Monthly Rental Income'!$K:$K,'Total Cash Flow'!$C1565,'Monthly Rental Income'!$J:$J,'Total Cash Flow'!$B1565))</f>
        <v/>
      </c>
      <c r="E1565" s="73" t="str">
        <f>IF(B1565="","",SUMIFS('Mortgage Calculation'!$F:$F,'Mortgage Calculation'!$J:$J,'Total Cash Flow'!$B1565,'Mortgage Calculation'!$K:$K,'Total Cash Flow'!C1565))</f>
        <v/>
      </c>
      <c r="F1565" s="66" t="str">
        <f t="shared" si="24"/>
        <v/>
      </c>
    </row>
    <row r="1566" spans="2:6" ht="14.25" x14ac:dyDescent="0.2">
      <c r="B1566" s="70" t="str">
        <f>IF('Mortgage Calculation'!A1606="","",MONTH('Mortgage Calculation'!C1606))</f>
        <v/>
      </c>
      <c r="C1566" s="71" t="str">
        <f>IF(B1566="","",YEAR('Mortgage Calculation'!C1606))</f>
        <v/>
      </c>
      <c r="D1566" s="72" t="str">
        <f>IF(B1566="","",SUMIFS('Monthly Rental Income'!$G:$G,'Monthly Rental Income'!$K:$K,'Total Cash Flow'!$C1566,'Monthly Rental Income'!$J:$J,'Total Cash Flow'!$B1566))</f>
        <v/>
      </c>
      <c r="E1566" s="73" t="str">
        <f>IF(B1566="","",SUMIFS('Mortgage Calculation'!$F:$F,'Mortgage Calculation'!$J:$J,'Total Cash Flow'!$B1566,'Mortgage Calculation'!$K:$K,'Total Cash Flow'!C1566))</f>
        <v/>
      </c>
      <c r="F1566" s="66" t="str">
        <f t="shared" si="24"/>
        <v/>
      </c>
    </row>
    <row r="1567" spans="2:6" ht="14.25" x14ac:dyDescent="0.2">
      <c r="B1567" s="70" t="str">
        <f>IF('Mortgage Calculation'!A1607="","",MONTH('Mortgage Calculation'!C1607))</f>
        <v/>
      </c>
      <c r="C1567" s="71" t="str">
        <f>IF(B1567="","",YEAR('Mortgage Calculation'!C1607))</f>
        <v/>
      </c>
      <c r="D1567" s="72" t="str">
        <f>IF(B1567="","",SUMIFS('Monthly Rental Income'!$G:$G,'Monthly Rental Income'!$K:$K,'Total Cash Flow'!$C1567,'Monthly Rental Income'!$J:$J,'Total Cash Flow'!$B1567))</f>
        <v/>
      </c>
      <c r="E1567" s="73" t="str">
        <f>IF(B1567="","",SUMIFS('Mortgage Calculation'!$F:$F,'Mortgage Calculation'!$J:$J,'Total Cash Flow'!$B1567,'Mortgage Calculation'!$K:$K,'Total Cash Flow'!C1567))</f>
        <v/>
      </c>
      <c r="F1567" s="66" t="str">
        <f t="shared" si="24"/>
        <v/>
      </c>
    </row>
    <row r="1568" spans="2:6" ht="14.25" x14ac:dyDescent="0.2">
      <c r="B1568" s="70" t="str">
        <f>IF('Mortgage Calculation'!A1608="","",MONTH('Mortgage Calculation'!C1608))</f>
        <v/>
      </c>
      <c r="C1568" s="71" t="str">
        <f>IF(B1568="","",YEAR('Mortgage Calculation'!C1608))</f>
        <v/>
      </c>
      <c r="D1568" s="72" t="str">
        <f>IF(B1568="","",SUMIFS('Monthly Rental Income'!$G:$G,'Monthly Rental Income'!$K:$K,'Total Cash Flow'!$C1568,'Monthly Rental Income'!$J:$J,'Total Cash Flow'!$B1568))</f>
        <v/>
      </c>
      <c r="E1568" s="73" t="str">
        <f>IF(B1568="","",SUMIFS('Mortgage Calculation'!$F:$F,'Mortgage Calculation'!$J:$J,'Total Cash Flow'!$B1568,'Mortgage Calculation'!$K:$K,'Total Cash Flow'!C1568))</f>
        <v/>
      </c>
      <c r="F1568" s="66" t="str">
        <f t="shared" si="24"/>
        <v/>
      </c>
    </row>
    <row r="1569" spans="2:6" ht="14.25" x14ac:dyDescent="0.2">
      <c r="B1569" s="70" t="str">
        <f>IF('Mortgage Calculation'!A1609="","",MONTH('Mortgage Calculation'!C1609))</f>
        <v/>
      </c>
      <c r="C1569" s="71" t="str">
        <f>IF(B1569="","",YEAR('Mortgage Calculation'!C1609))</f>
        <v/>
      </c>
      <c r="D1569" s="72" t="str">
        <f>IF(B1569="","",SUMIFS('Monthly Rental Income'!$G:$G,'Monthly Rental Income'!$K:$K,'Total Cash Flow'!$C1569,'Monthly Rental Income'!$J:$J,'Total Cash Flow'!$B1569))</f>
        <v/>
      </c>
      <c r="E1569" s="73" t="str">
        <f>IF(B1569="","",SUMIFS('Mortgage Calculation'!$F:$F,'Mortgage Calculation'!$J:$J,'Total Cash Flow'!$B1569,'Mortgage Calculation'!$K:$K,'Total Cash Flow'!C1569))</f>
        <v/>
      </c>
      <c r="F1569" s="66" t="str">
        <f t="shared" si="24"/>
        <v/>
      </c>
    </row>
    <row r="1570" spans="2:6" ht="14.25" x14ac:dyDescent="0.2">
      <c r="B1570" s="70" t="str">
        <f>IF('Mortgage Calculation'!A1610="","",MONTH('Mortgage Calculation'!C1610))</f>
        <v/>
      </c>
      <c r="C1570" s="71" t="str">
        <f>IF(B1570="","",YEAR('Mortgage Calculation'!C1610))</f>
        <v/>
      </c>
      <c r="D1570" s="72" t="str">
        <f>IF(B1570="","",SUMIFS('Monthly Rental Income'!$G:$G,'Monthly Rental Income'!$K:$K,'Total Cash Flow'!$C1570,'Monthly Rental Income'!$J:$J,'Total Cash Flow'!$B1570))</f>
        <v/>
      </c>
      <c r="E1570" s="73" t="str">
        <f>IF(B1570="","",SUMIFS('Mortgage Calculation'!$F:$F,'Mortgage Calculation'!$J:$J,'Total Cash Flow'!$B1570,'Mortgage Calculation'!$K:$K,'Total Cash Flow'!C1570))</f>
        <v/>
      </c>
      <c r="F1570" s="66" t="str">
        <f t="shared" si="24"/>
        <v/>
      </c>
    </row>
    <row r="1571" spans="2:6" ht="14.25" x14ac:dyDescent="0.2">
      <c r="B1571" s="70" t="str">
        <f>IF('Mortgage Calculation'!A1611="","",MONTH('Mortgage Calculation'!C1611))</f>
        <v/>
      </c>
      <c r="C1571" s="71" t="str">
        <f>IF(B1571="","",YEAR('Mortgage Calculation'!C1611))</f>
        <v/>
      </c>
      <c r="D1571" s="72" t="str">
        <f>IF(B1571="","",SUMIFS('Monthly Rental Income'!$G:$G,'Monthly Rental Income'!$K:$K,'Total Cash Flow'!$C1571,'Monthly Rental Income'!$J:$J,'Total Cash Flow'!$B1571))</f>
        <v/>
      </c>
      <c r="E1571" s="73" t="str">
        <f>IF(B1571="","",SUMIFS('Mortgage Calculation'!$F:$F,'Mortgage Calculation'!$J:$J,'Total Cash Flow'!$B1571,'Mortgage Calculation'!$K:$K,'Total Cash Flow'!C1571))</f>
        <v/>
      </c>
      <c r="F1571" s="66" t="str">
        <f t="shared" si="24"/>
        <v/>
      </c>
    </row>
    <row r="1572" spans="2:6" ht="14.25" x14ac:dyDescent="0.2">
      <c r="B1572" s="70" t="str">
        <f>IF('Mortgage Calculation'!A1612="","",MONTH('Mortgage Calculation'!C1612))</f>
        <v/>
      </c>
      <c r="C1572" s="71" t="str">
        <f>IF(B1572="","",YEAR('Mortgage Calculation'!C1612))</f>
        <v/>
      </c>
      <c r="D1572" s="72" t="str">
        <f>IF(B1572="","",SUMIFS('Monthly Rental Income'!$G:$G,'Monthly Rental Income'!$K:$K,'Total Cash Flow'!$C1572,'Monthly Rental Income'!$J:$J,'Total Cash Flow'!$B1572))</f>
        <v/>
      </c>
      <c r="E1572" s="73" t="str">
        <f>IF(B1572="","",SUMIFS('Mortgage Calculation'!$F:$F,'Mortgage Calculation'!$J:$J,'Total Cash Flow'!$B1572,'Mortgage Calculation'!$K:$K,'Total Cash Flow'!C1572))</f>
        <v/>
      </c>
      <c r="F1572" s="66" t="str">
        <f t="shared" si="24"/>
        <v/>
      </c>
    </row>
    <row r="1573" spans="2:6" ht="14.25" x14ac:dyDescent="0.2">
      <c r="B1573" s="70" t="str">
        <f>IF('Mortgage Calculation'!A1613="","",MONTH('Mortgage Calculation'!C1613))</f>
        <v/>
      </c>
      <c r="C1573" s="71" t="str">
        <f>IF(B1573="","",YEAR('Mortgage Calculation'!C1613))</f>
        <v/>
      </c>
      <c r="D1573" s="72" t="str">
        <f>IF(B1573="","",SUMIFS('Monthly Rental Income'!$G:$G,'Monthly Rental Income'!$K:$K,'Total Cash Flow'!$C1573,'Monthly Rental Income'!$J:$J,'Total Cash Flow'!$B1573))</f>
        <v/>
      </c>
      <c r="E1573" s="73" t="str">
        <f>IF(B1573="","",SUMIFS('Mortgage Calculation'!$F:$F,'Mortgage Calculation'!$J:$J,'Total Cash Flow'!$B1573,'Mortgage Calculation'!$K:$K,'Total Cash Flow'!C1573))</f>
        <v/>
      </c>
      <c r="F1573" s="66" t="str">
        <f t="shared" si="24"/>
        <v/>
      </c>
    </row>
    <row r="1574" spans="2:6" ht="14.25" x14ac:dyDescent="0.2">
      <c r="B1574" s="70" t="str">
        <f>IF('Mortgage Calculation'!A1614="","",MONTH('Mortgage Calculation'!C1614))</f>
        <v/>
      </c>
      <c r="C1574" s="71" t="str">
        <f>IF(B1574="","",YEAR('Mortgage Calculation'!C1614))</f>
        <v/>
      </c>
      <c r="D1574" s="72" t="str">
        <f>IF(B1574="","",SUMIFS('Monthly Rental Income'!$G:$G,'Monthly Rental Income'!$K:$K,'Total Cash Flow'!$C1574,'Monthly Rental Income'!$J:$J,'Total Cash Flow'!$B1574))</f>
        <v/>
      </c>
      <c r="E1574" s="73" t="str">
        <f>IF(B1574="","",SUMIFS('Mortgage Calculation'!$F:$F,'Mortgage Calculation'!$J:$J,'Total Cash Flow'!$B1574,'Mortgage Calculation'!$K:$K,'Total Cash Flow'!C1574))</f>
        <v/>
      </c>
      <c r="F1574" s="66" t="str">
        <f t="shared" si="24"/>
        <v/>
      </c>
    </row>
    <row r="1575" spans="2:6" ht="14.25" x14ac:dyDescent="0.2">
      <c r="B1575" s="70" t="str">
        <f>IF('Mortgage Calculation'!A1615="","",MONTH('Mortgage Calculation'!C1615))</f>
        <v/>
      </c>
      <c r="C1575" s="71" t="str">
        <f>IF(B1575="","",YEAR('Mortgage Calculation'!C1615))</f>
        <v/>
      </c>
      <c r="D1575" s="72" t="str">
        <f>IF(B1575="","",SUMIFS('Monthly Rental Income'!$G:$G,'Monthly Rental Income'!$K:$K,'Total Cash Flow'!$C1575,'Monthly Rental Income'!$J:$J,'Total Cash Flow'!$B1575))</f>
        <v/>
      </c>
      <c r="E1575" s="73" t="str">
        <f>IF(B1575="","",SUMIFS('Mortgage Calculation'!$F:$F,'Mortgage Calculation'!$J:$J,'Total Cash Flow'!$B1575,'Mortgage Calculation'!$K:$K,'Total Cash Flow'!C1575))</f>
        <v/>
      </c>
      <c r="F1575" s="66" t="str">
        <f t="shared" si="24"/>
        <v/>
      </c>
    </row>
    <row r="1576" spans="2:6" ht="14.25" x14ac:dyDescent="0.2">
      <c r="B1576" s="70" t="str">
        <f>IF('Mortgage Calculation'!A1616="","",MONTH('Mortgage Calculation'!C1616))</f>
        <v/>
      </c>
      <c r="C1576" s="71" t="str">
        <f>IF(B1576="","",YEAR('Mortgage Calculation'!C1616))</f>
        <v/>
      </c>
      <c r="D1576" s="72" t="str">
        <f>IF(B1576="","",SUMIFS('Monthly Rental Income'!$G:$G,'Monthly Rental Income'!$K:$K,'Total Cash Flow'!$C1576,'Monthly Rental Income'!$J:$J,'Total Cash Flow'!$B1576))</f>
        <v/>
      </c>
      <c r="E1576" s="73" t="str">
        <f>IF(B1576="","",SUMIFS('Mortgage Calculation'!$F:$F,'Mortgage Calculation'!$J:$J,'Total Cash Flow'!$B1576,'Mortgage Calculation'!$K:$K,'Total Cash Flow'!C1576))</f>
        <v/>
      </c>
      <c r="F1576" s="66" t="str">
        <f t="shared" si="24"/>
        <v/>
      </c>
    </row>
    <row r="1577" spans="2:6" ht="14.25" x14ac:dyDescent="0.2">
      <c r="B1577" s="70" t="str">
        <f>IF('Mortgage Calculation'!A1617="","",MONTH('Mortgage Calculation'!C1617))</f>
        <v/>
      </c>
      <c r="C1577" s="71" t="str">
        <f>IF(B1577="","",YEAR('Mortgage Calculation'!C1617))</f>
        <v/>
      </c>
      <c r="D1577" s="72" t="str">
        <f>IF(B1577="","",SUMIFS('Monthly Rental Income'!$G:$G,'Monthly Rental Income'!$K:$K,'Total Cash Flow'!$C1577,'Monthly Rental Income'!$J:$J,'Total Cash Flow'!$B1577))</f>
        <v/>
      </c>
      <c r="E1577" s="73" t="str">
        <f>IF(B1577="","",SUMIFS('Mortgage Calculation'!$F:$F,'Mortgage Calculation'!$J:$J,'Total Cash Flow'!$B1577,'Mortgage Calculation'!$K:$K,'Total Cash Flow'!C1577))</f>
        <v/>
      </c>
      <c r="F1577" s="66" t="str">
        <f t="shared" si="24"/>
        <v/>
      </c>
    </row>
    <row r="1578" spans="2:6" ht="14.25" x14ac:dyDescent="0.2">
      <c r="B1578" s="70" t="str">
        <f>IF('Mortgage Calculation'!A1618="","",MONTH('Mortgage Calculation'!C1618))</f>
        <v/>
      </c>
      <c r="C1578" s="71" t="str">
        <f>IF(B1578="","",YEAR('Mortgage Calculation'!C1618))</f>
        <v/>
      </c>
      <c r="D1578" s="72" t="str">
        <f>IF(B1578="","",SUMIFS('Monthly Rental Income'!$G:$G,'Monthly Rental Income'!$K:$K,'Total Cash Flow'!$C1578,'Monthly Rental Income'!$J:$J,'Total Cash Flow'!$B1578))</f>
        <v/>
      </c>
      <c r="E1578" s="73" t="str">
        <f>IF(B1578="","",SUMIFS('Mortgage Calculation'!$F:$F,'Mortgage Calculation'!$J:$J,'Total Cash Flow'!$B1578,'Mortgage Calculation'!$K:$K,'Total Cash Flow'!C1578))</f>
        <v/>
      </c>
      <c r="F1578" s="66" t="str">
        <f t="shared" si="24"/>
        <v/>
      </c>
    </row>
    <row r="1579" spans="2:6" ht="14.25" x14ac:dyDescent="0.2">
      <c r="B1579" s="70" t="str">
        <f>IF('Mortgage Calculation'!A1619="","",MONTH('Mortgage Calculation'!C1619))</f>
        <v/>
      </c>
      <c r="C1579" s="71" t="str">
        <f>IF(B1579="","",YEAR('Mortgage Calculation'!C1619))</f>
        <v/>
      </c>
      <c r="D1579" s="72" t="str">
        <f>IF(B1579="","",SUMIFS('Monthly Rental Income'!$G:$G,'Monthly Rental Income'!$K:$K,'Total Cash Flow'!$C1579,'Monthly Rental Income'!$J:$J,'Total Cash Flow'!$B1579))</f>
        <v/>
      </c>
      <c r="E1579" s="73" t="str">
        <f>IF(B1579="","",SUMIFS('Mortgage Calculation'!$F:$F,'Mortgage Calculation'!$J:$J,'Total Cash Flow'!$B1579,'Mortgage Calculation'!$K:$K,'Total Cash Flow'!C1579))</f>
        <v/>
      </c>
      <c r="F1579" s="66" t="str">
        <f t="shared" si="24"/>
        <v/>
      </c>
    </row>
    <row r="1580" spans="2:6" ht="14.25" x14ac:dyDescent="0.2">
      <c r="B1580" s="70" t="str">
        <f>IF('Mortgage Calculation'!A1620="","",MONTH('Mortgage Calculation'!C1620))</f>
        <v/>
      </c>
      <c r="C1580" s="71" t="str">
        <f>IF(B1580="","",YEAR('Mortgage Calculation'!C1620))</f>
        <v/>
      </c>
      <c r="D1580" s="72" t="str">
        <f>IF(B1580="","",SUMIFS('Monthly Rental Income'!$G:$G,'Monthly Rental Income'!$K:$K,'Total Cash Flow'!$C1580,'Monthly Rental Income'!$J:$J,'Total Cash Flow'!$B1580))</f>
        <v/>
      </c>
      <c r="E1580" s="73" t="str">
        <f>IF(B1580="","",SUMIFS('Mortgage Calculation'!$F:$F,'Mortgage Calculation'!$J:$J,'Total Cash Flow'!$B1580,'Mortgage Calculation'!$K:$K,'Total Cash Flow'!C1580))</f>
        <v/>
      </c>
      <c r="F1580" s="66" t="str">
        <f t="shared" si="24"/>
        <v/>
      </c>
    </row>
    <row r="1581" spans="2:6" ht="14.25" x14ac:dyDescent="0.2">
      <c r="B1581" s="70" t="str">
        <f>IF('Mortgage Calculation'!A1621="","",MONTH('Mortgage Calculation'!C1621))</f>
        <v/>
      </c>
      <c r="C1581" s="71" t="str">
        <f>IF(B1581="","",YEAR('Mortgage Calculation'!C1621))</f>
        <v/>
      </c>
      <c r="D1581" s="72" t="str">
        <f>IF(B1581="","",SUMIFS('Monthly Rental Income'!$G:$G,'Monthly Rental Income'!$K:$K,'Total Cash Flow'!$C1581,'Monthly Rental Income'!$J:$J,'Total Cash Flow'!$B1581))</f>
        <v/>
      </c>
      <c r="E1581" s="73" t="str">
        <f>IF(B1581="","",SUMIFS('Mortgage Calculation'!$F:$F,'Mortgage Calculation'!$J:$J,'Total Cash Flow'!$B1581,'Mortgage Calculation'!$K:$K,'Total Cash Flow'!C1581))</f>
        <v/>
      </c>
      <c r="F1581" s="66" t="str">
        <f t="shared" si="24"/>
        <v/>
      </c>
    </row>
    <row r="1582" spans="2:6" ht="14.25" x14ac:dyDescent="0.2">
      <c r="B1582" s="70" t="str">
        <f>IF('Mortgage Calculation'!A1622="","",MONTH('Mortgage Calculation'!C1622))</f>
        <v/>
      </c>
      <c r="C1582" s="71" t="str">
        <f>IF(B1582="","",YEAR('Mortgage Calculation'!C1622))</f>
        <v/>
      </c>
      <c r="D1582" s="72" t="str">
        <f>IF(B1582="","",SUMIFS('Monthly Rental Income'!$G:$G,'Monthly Rental Income'!$K:$K,'Total Cash Flow'!$C1582,'Monthly Rental Income'!$J:$J,'Total Cash Flow'!$B1582))</f>
        <v/>
      </c>
      <c r="E1582" s="73" t="str">
        <f>IF(B1582="","",SUMIFS('Mortgage Calculation'!$F:$F,'Mortgage Calculation'!$J:$J,'Total Cash Flow'!$B1582,'Mortgage Calculation'!$K:$K,'Total Cash Flow'!C1582))</f>
        <v/>
      </c>
      <c r="F1582" s="66" t="str">
        <f t="shared" si="24"/>
        <v/>
      </c>
    </row>
    <row r="1583" spans="2:6" ht="14.25" x14ac:dyDescent="0.2">
      <c r="B1583" s="70" t="str">
        <f>IF('Mortgage Calculation'!A1623="","",MONTH('Mortgage Calculation'!C1623))</f>
        <v/>
      </c>
      <c r="C1583" s="71" t="str">
        <f>IF(B1583="","",YEAR('Mortgage Calculation'!C1623))</f>
        <v/>
      </c>
      <c r="D1583" s="72" t="str">
        <f>IF(B1583="","",SUMIFS('Monthly Rental Income'!$G:$G,'Monthly Rental Income'!$K:$K,'Total Cash Flow'!$C1583,'Monthly Rental Income'!$J:$J,'Total Cash Flow'!$B1583))</f>
        <v/>
      </c>
      <c r="E1583" s="73" t="str">
        <f>IF(B1583="","",SUMIFS('Mortgage Calculation'!$F:$F,'Mortgage Calculation'!$J:$J,'Total Cash Flow'!$B1583,'Mortgage Calculation'!$K:$K,'Total Cash Flow'!C1583))</f>
        <v/>
      </c>
      <c r="F1583" s="66" t="str">
        <f t="shared" si="24"/>
        <v/>
      </c>
    </row>
    <row r="1584" spans="2:6" ht="14.25" x14ac:dyDescent="0.2">
      <c r="B1584" s="70" t="str">
        <f>IF('Mortgage Calculation'!A1624="","",MONTH('Mortgage Calculation'!C1624))</f>
        <v/>
      </c>
      <c r="C1584" s="71" t="str">
        <f>IF(B1584="","",YEAR('Mortgage Calculation'!C1624))</f>
        <v/>
      </c>
      <c r="D1584" s="72" t="str">
        <f>IF(B1584="","",SUMIFS('Monthly Rental Income'!$G:$G,'Monthly Rental Income'!$K:$K,'Total Cash Flow'!$C1584,'Monthly Rental Income'!$J:$J,'Total Cash Flow'!$B1584))</f>
        <v/>
      </c>
      <c r="E1584" s="73" t="str">
        <f>IF(B1584="","",SUMIFS('Mortgage Calculation'!$F:$F,'Mortgage Calculation'!$J:$J,'Total Cash Flow'!$B1584,'Mortgage Calculation'!$K:$K,'Total Cash Flow'!C1584))</f>
        <v/>
      </c>
      <c r="F1584" s="66" t="str">
        <f t="shared" si="24"/>
        <v/>
      </c>
    </row>
    <row r="1585" spans="2:6" ht="14.25" x14ac:dyDescent="0.2">
      <c r="B1585" s="70" t="str">
        <f>IF('Mortgage Calculation'!A1625="","",MONTH('Mortgage Calculation'!C1625))</f>
        <v/>
      </c>
      <c r="C1585" s="71" t="str">
        <f>IF(B1585="","",YEAR('Mortgage Calculation'!C1625))</f>
        <v/>
      </c>
      <c r="D1585" s="72" t="str">
        <f>IF(B1585="","",SUMIFS('Monthly Rental Income'!$G:$G,'Monthly Rental Income'!$K:$K,'Total Cash Flow'!$C1585,'Monthly Rental Income'!$J:$J,'Total Cash Flow'!$B1585))</f>
        <v/>
      </c>
      <c r="E1585" s="73" t="str">
        <f>IF(B1585="","",SUMIFS('Mortgage Calculation'!$F:$F,'Mortgage Calculation'!$J:$J,'Total Cash Flow'!$B1585,'Mortgage Calculation'!$K:$K,'Total Cash Flow'!C1585))</f>
        <v/>
      </c>
      <c r="F1585" s="66" t="str">
        <f t="shared" si="24"/>
        <v/>
      </c>
    </row>
    <row r="1586" spans="2:6" ht="14.25" x14ac:dyDescent="0.2">
      <c r="B1586" s="70" t="str">
        <f>IF('Mortgage Calculation'!A1626="","",MONTH('Mortgage Calculation'!C1626))</f>
        <v/>
      </c>
      <c r="C1586" s="71" t="str">
        <f>IF(B1586="","",YEAR('Mortgage Calculation'!C1626))</f>
        <v/>
      </c>
      <c r="D1586" s="72" t="str">
        <f>IF(B1586="","",SUMIFS('Monthly Rental Income'!$G:$G,'Monthly Rental Income'!$K:$K,'Total Cash Flow'!$C1586,'Monthly Rental Income'!$J:$J,'Total Cash Flow'!$B1586))</f>
        <v/>
      </c>
      <c r="E1586" s="73" t="str">
        <f>IF(B1586="","",SUMIFS('Mortgage Calculation'!$F:$F,'Mortgage Calculation'!$J:$J,'Total Cash Flow'!$B1586,'Mortgage Calculation'!$K:$K,'Total Cash Flow'!C1586))</f>
        <v/>
      </c>
      <c r="F1586" s="66" t="str">
        <f t="shared" si="24"/>
        <v/>
      </c>
    </row>
    <row r="1587" spans="2:6" ht="14.25" x14ac:dyDescent="0.2">
      <c r="B1587" s="70" t="str">
        <f>IF('Mortgage Calculation'!A1627="","",MONTH('Mortgage Calculation'!C1627))</f>
        <v/>
      </c>
      <c r="C1587" s="71" t="str">
        <f>IF(B1587="","",YEAR('Mortgage Calculation'!C1627))</f>
        <v/>
      </c>
      <c r="D1587" s="72" t="str">
        <f>IF(B1587="","",SUMIFS('Monthly Rental Income'!$G:$G,'Monthly Rental Income'!$K:$K,'Total Cash Flow'!$C1587,'Monthly Rental Income'!$J:$J,'Total Cash Flow'!$B1587))</f>
        <v/>
      </c>
      <c r="E1587" s="73" t="str">
        <f>IF(B1587="","",SUMIFS('Mortgage Calculation'!$F:$F,'Mortgage Calculation'!$J:$J,'Total Cash Flow'!$B1587,'Mortgage Calculation'!$K:$K,'Total Cash Flow'!C1587))</f>
        <v/>
      </c>
      <c r="F1587" s="66" t="str">
        <f t="shared" si="24"/>
        <v/>
      </c>
    </row>
    <row r="1588" spans="2:6" ht="14.25" x14ac:dyDescent="0.2">
      <c r="B1588" s="70" t="str">
        <f>IF('Mortgage Calculation'!A1628="","",MONTH('Mortgage Calculation'!C1628))</f>
        <v/>
      </c>
      <c r="C1588" s="71" t="str">
        <f>IF(B1588="","",YEAR('Mortgage Calculation'!C1628))</f>
        <v/>
      </c>
      <c r="D1588" s="72" t="str">
        <f>IF(B1588="","",SUMIFS('Monthly Rental Income'!$G:$G,'Monthly Rental Income'!$K:$K,'Total Cash Flow'!$C1588,'Monthly Rental Income'!$J:$J,'Total Cash Flow'!$B1588))</f>
        <v/>
      </c>
      <c r="E1588" s="73" t="str">
        <f>IF(B1588="","",SUMIFS('Mortgage Calculation'!$F:$F,'Mortgage Calculation'!$J:$J,'Total Cash Flow'!$B1588,'Mortgage Calculation'!$K:$K,'Total Cash Flow'!C1588))</f>
        <v/>
      </c>
      <c r="F1588" s="66" t="str">
        <f t="shared" si="24"/>
        <v/>
      </c>
    </row>
    <row r="1589" spans="2:6" ht="14.25" x14ac:dyDescent="0.2">
      <c r="B1589" s="70" t="str">
        <f>IF('Mortgage Calculation'!A1629="","",MONTH('Mortgage Calculation'!C1629))</f>
        <v/>
      </c>
      <c r="C1589" s="71" t="str">
        <f>IF(B1589="","",YEAR('Mortgage Calculation'!C1629))</f>
        <v/>
      </c>
      <c r="D1589" s="72" t="str">
        <f>IF(B1589="","",SUMIFS('Monthly Rental Income'!$G:$G,'Monthly Rental Income'!$K:$K,'Total Cash Flow'!$C1589,'Monthly Rental Income'!$J:$J,'Total Cash Flow'!$B1589))</f>
        <v/>
      </c>
      <c r="E1589" s="73" t="str">
        <f>IF(B1589="","",SUMIFS('Mortgage Calculation'!$F:$F,'Mortgage Calculation'!$J:$J,'Total Cash Flow'!$B1589,'Mortgage Calculation'!$K:$K,'Total Cash Flow'!C1589))</f>
        <v/>
      </c>
      <c r="F1589" s="66" t="str">
        <f t="shared" si="24"/>
        <v/>
      </c>
    </row>
    <row r="1590" spans="2:6" ht="14.25" x14ac:dyDescent="0.2">
      <c r="B1590" s="70" t="str">
        <f>IF('Mortgage Calculation'!A1630="","",MONTH('Mortgage Calculation'!C1630))</f>
        <v/>
      </c>
      <c r="C1590" s="71" t="str">
        <f>IF(B1590="","",YEAR('Mortgage Calculation'!C1630))</f>
        <v/>
      </c>
      <c r="D1590" s="72" t="str">
        <f>IF(B1590="","",SUMIFS('Monthly Rental Income'!$G:$G,'Monthly Rental Income'!$K:$K,'Total Cash Flow'!$C1590,'Monthly Rental Income'!$J:$J,'Total Cash Flow'!$B1590))</f>
        <v/>
      </c>
      <c r="E1590" s="73" t="str">
        <f>IF(B1590="","",SUMIFS('Mortgage Calculation'!$F:$F,'Mortgage Calculation'!$J:$J,'Total Cash Flow'!$B1590,'Mortgage Calculation'!$K:$K,'Total Cash Flow'!C1590))</f>
        <v/>
      </c>
      <c r="F1590" s="66" t="str">
        <f t="shared" si="24"/>
        <v/>
      </c>
    </row>
    <row r="1591" spans="2:6" ht="14.25" x14ac:dyDescent="0.2">
      <c r="B1591" s="70" t="str">
        <f>IF('Mortgage Calculation'!A1631="","",MONTH('Mortgage Calculation'!C1631))</f>
        <v/>
      </c>
      <c r="C1591" s="71" t="str">
        <f>IF(B1591="","",YEAR('Mortgage Calculation'!C1631))</f>
        <v/>
      </c>
      <c r="D1591" s="72" t="str">
        <f>IF(B1591="","",SUMIFS('Monthly Rental Income'!$G:$G,'Monthly Rental Income'!$K:$K,'Total Cash Flow'!$C1591,'Monthly Rental Income'!$J:$J,'Total Cash Flow'!$B1591))</f>
        <v/>
      </c>
      <c r="E1591" s="73" t="str">
        <f>IF(B1591="","",SUMIFS('Mortgage Calculation'!$F:$F,'Mortgage Calculation'!$J:$J,'Total Cash Flow'!$B1591,'Mortgage Calculation'!$K:$K,'Total Cash Flow'!C1591))</f>
        <v/>
      </c>
      <c r="F1591" s="66" t="str">
        <f t="shared" si="24"/>
        <v/>
      </c>
    </row>
    <row r="1592" spans="2:6" ht="14.25" x14ac:dyDescent="0.2">
      <c r="B1592" s="70" t="str">
        <f>IF('Mortgage Calculation'!A1632="","",MONTH('Mortgage Calculation'!C1632))</f>
        <v/>
      </c>
      <c r="C1592" s="71" t="str">
        <f>IF(B1592="","",YEAR('Mortgage Calculation'!C1632))</f>
        <v/>
      </c>
      <c r="D1592" s="72" t="str">
        <f>IF(B1592="","",SUMIFS('Monthly Rental Income'!$G:$G,'Monthly Rental Income'!$K:$K,'Total Cash Flow'!$C1592,'Monthly Rental Income'!$J:$J,'Total Cash Flow'!$B1592))</f>
        <v/>
      </c>
      <c r="E1592" s="73" t="str">
        <f>IF(B1592="","",SUMIFS('Mortgage Calculation'!$F:$F,'Mortgage Calculation'!$J:$J,'Total Cash Flow'!$B1592,'Mortgage Calculation'!$K:$K,'Total Cash Flow'!C1592))</f>
        <v/>
      </c>
      <c r="F1592" s="66" t="str">
        <f t="shared" si="24"/>
        <v/>
      </c>
    </row>
    <row r="1593" spans="2:6" ht="14.25" x14ac:dyDescent="0.2">
      <c r="B1593" s="70" t="str">
        <f>IF('Mortgage Calculation'!A1633="","",MONTH('Mortgage Calculation'!C1633))</f>
        <v/>
      </c>
      <c r="C1593" s="71" t="str">
        <f>IF(B1593="","",YEAR('Mortgage Calculation'!C1633))</f>
        <v/>
      </c>
      <c r="D1593" s="72" t="str">
        <f>IF(B1593="","",SUMIFS('Monthly Rental Income'!$G:$G,'Monthly Rental Income'!$K:$K,'Total Cash Flow'!$C1593,'Monthly Rental Income'!$J:$J,'Total Cash Flow'!$B1593))</f>
        <v/>
      </c>
      <c r="E1593" s="73" t="str">
        <f>IF(B1593="","",SUMIFS('Mortgage Calculation'!$F:$F,'Mortgage Calculation'!$J:$J,'Total Cash Flow'!$B1593,'Mortgage Calculation'!$K:$K,'Total Cash Flow'!C1593))</f>
        <v/>
      </c>
      <c r="F1593" s="66" t="str">
        <f t="shared" si="24"/>
        <v/>
      </c>
    </row>
    <row r="1594" spans="2:6" ht="14.25" x14ac:dyDescent="0.2">
      <c r="B1594" s="70" t="str">
        <f>IF('Mortgage Calculation'!A1634="","",MONTH('Mortgage Calculation'!C1634))</f>
        <v/>
      </c>
      <c r="C1594" s="71" t="str">
        <f>IF(B1594="","",YEAR('Mortgage Calculation'!C1634))</f>
        <v/>
      </c>
      <c r="D1594" s="72" t="str">
        <f>IF(B1594="","",SUMIFS('Monthly Rental Income'!$G:$G,'Monthly Rental Income'!$K:$K,'Total Cash Flow'!$C1594,'Monthly Rental Income'!$J:$J,'Total Cash Flow'!$B1594))</f>
        <v/>
      </c>
      <c r="E1594" s="73" t="str">
        <f>IF(B1594="","",SUMIFS('Mortgage Calculation'!$F:$F,'Mortgage Calculation'!$J:$J,'Total Cash Flow'!$B1594,'Mortgage Calculation'!$K:$K,'Total Cash Flow'!C1594))</f>
        <v/>
      </c>
      <c r="F1594" s="66" t="str">
        <f t="shared" si="24"/>
        <v/>
      </c>
    </row>
    <row r="1595" spans="2:6" ht="14.25" x14ac:dyDescent="0.2">
      <c r="B1595" s="70" t="str">
        <f>IF('Mortgage Calculation'!A1635="","",MONTH('Mortgage Calculation'!C1635))</f>
        <v/>
      </c>
      <c r="C1595" s="71" t="str">
        <f>IF(B1595="","",YEAR('Mortgage Calculation'!C1635))</f>
        <v/>
      </c>
      <c r="D1595" s="72" t="str">
        <f>IF(B1595="","",SUMIFS('Monthly Rental Income'!$G:$G,'Monthly Rental Income'!$K:$K,'Total Cash Flow'!$C1595,'Monthly Rental Income'!$J:$J,'Total Cash Flow'!$B1595))</f>
        <v/>
      </c>
      <c r="E1595" s="73" t="str">
        <f>IF(B1595="","",SUMIFS('Mortgage Calculation'!$F:$F,'Mortgage Calculation'!$J:$J,'Total Cash Flow'!$B1595,'Mortgage Calculation'!$K:$K,'Total Cash Flow'!C1595))</f>
        <v/>
      </c>
      <c r="F1595" s="66" t="str">
        <f t="shared" si="24"/>
        <v/>
      </c>
    </row>
    <row r="1596" spans="2:6" ht="14.25" x14ac:dyDescent="0.2">
      <c r="B1596" s="70" t="str">
        <f>IF('Mortgage Calculation'!A1636="","",MONTH('Mortgage Calculation'!C1636))</f>
        <v/>
      </c>
      <c r="C1596" s="71" t="str">
        <f>IF(B1596="","",YEAR('Mortgage Calculation'!C1636))</f>
        <v/>
      </c>
      <c r="D1596" s="72" t="str">
        <f>IF(B1596="","",SUMIFS('Monthly Rental Income'!$G:$G,'Monthly Rental Income'!$K:$K,'Total Cash Flow'!$C1596,'Monthly Rental Income'!$J:$J,'Total Cash Flow'!$B1596))</f>
        <v/>
      </c>
      <c r="E1596" s="73" t="str">
        <f>IF(B1596="","",SUMIFS('Mortgage Calculation'!$F:$F,'Mortgage Calculation'!$J:$J,'Total Cash Flow'!$B1596,'Mortgage Calculation'!$K:$K,'Total Cash Flow'!C1596))</f>
        <v/>
      </c>
      <c r="F1596" s="66" t="str">
        <f t="shared" si="24"/>
        <v/>
      </c>
    </row>
    <row r="1597" spans="2:6" ht="14.25" x14ac:dyDescent="0.2">
      <c r="B1597" s="70" t="str">
        <f>IF('Mortgage Calculation'!A1637="","",MONTH('Mortgage Calculation'!C1637))</f>
        <v/>
      </c>
      <c r="C1597" s="71" t="str">
        <f>IF(B1597="","",YEAR('Mortgage Calculation'!C1637))</f>
        <v/>
      </c>
      <c r="D1597" s="72" t="str">
        <f>IF(B1597="","",SUMIFS('Monthly Rental Income'!$G:$G,'Monthly Rental Income'!$K:$K,'Total Cash Flow'!$C1597,'Monthly Rental Income'!$J:$J,'Total Cash Flow'!$B1597))</f>
        <v/>
      </c>
      <c r="E1597" s="73" t="str">
        <f>IF(B1597="","",SUMIFS('Mortgage Calculation'!$F:$F,'Mortgage Calculation'!$J:$J,'Total Cash Flow'!$B1597,'Mortgage Calculation'!$K:$K,'Total Cash Flow'!C1597))</f>
        <v/>
      </c>
      <c r="F1597" s="66" t="str">
        <f t="shared" si="24"/>
        <v/>
      </c>
    </row>
    <row r="1598" spans="2:6" ht="14.25" x14ac:dyDescent="0.2">
      <c r="B1598" s="70" t="str">
        <f>IF('Mortgage Calculation'!A1638="","",MONTH('Mortgage Calculation'!C1638))</f>
        <v/>
      </c>
      <c r="C1598" s="71" t="str">
        <f>IF(B1598="","",YEAR('Mortgage Calculation'!C1638))</f>
        <v/>
      </c>
      <c r="D1598" s="72" t="str">
        <f>IF(B1598="","",SUMIFS('Monthly Rental Income'!$G:$G,'Monthly Rental Income'!$K:$K,'Total Cash Flow'!$C1598,'Monthly Rental Income'!$J:$J,'Total Cash Flow'!$B1598))</f>
        <v/>
      </c>
      <c r="E1598" s="73" t="str">
        <f>IF(B1598="","",SUMIFS('Mortgage Calculation'!$F:$F,'Mortgage Calculation'!$J:$J,'Total Cash Flow'!$B1598,'Mortgage Calculation'!$K:$K,'Total Cash Flow'!C1598))</f>
        <v/>
      </c>
      <c r="F1598" s="66" t="str">
        <f t="shared" si="24"/>
        <v/>
      </c>
    </row>
    <row r="1599" spans="2:6" ht="14.25" x14ac:dyDescent="0.2">
      <c r="B1599" s="70" t="str">
        <f>IF('Mortgage Calculation'!A1639="","",MONTH('Mortgage Calculation'!C1639))</f>
        <v/>
      </c>
      <c r="C1599" s="71" t="str">
        <f>IF(B1599="","",YEAR('Mortgage Calculation'!C1639))</f>
        <v/>
      </c>
      <c r="D1599" s="72" t="str">
        <f>IF(B1599="","",SUMIFS('Monthly Rental Income'!$G:$G,'Monthly Rental Income'!$K:$K,'Total Cash Flow'!$C1599,'Monthly Rental Income'!$J:$J,'Total Cash Flow'!$B1599))</f>
        <v/>
      </c>
      <c r="E1599" s="73" t="str">
        <f>IF(B1599="","",SUMIFS('Mortgage Calculation'!$F:$F,'Mortgage Calculation'!$J:$J,'Total Cash Flow'!$B1599,'Mortgage Calculation'!$K:$K,'Total Cash Flow'!C1599))</f>
        <v/>
      </c>
      <c r="F1599" s="66" t="str">
        <f t="shared" si="24"/>
        <v/>
      </c>
    </row>
    <row r="1600" spans="2:6" ht="14.25" x14ac:dyDescent="0.2">
      <c r="B1600" s="70" t="str">
        <f>IF('Mortgage Calculation'!A1640="","",MONTH('Mortgage Calculation'!C1640))</f>
        <v/>
      </c>
      <c r="C1600" s="71" t="str">
        <f>IF(B1600="","",YEAR('Mortgage Calculation'!C1640))</f>
        <v/>
      </c>
      <c r="D1600" s="72" t="str">
        <f>IF(B1600="","",SUMIFS('Monthly Rental Income'!$G:$G,'Monthly Rental Income'!$K:$K,'Total Cash Flow'!$C1600,'Monthly Rental Income'!$J:$J,'Total Cash Flow'!$B1600))</f>
        <v/>
      </c>
      <c r="E1600" s="73" t="str">
        <f>IF(B1600="","",SUMIFS('Mortgage Calculation'!$F:$F,'Mortgage Calculation'!$J:$J,'Total Cash Flow'!$B1600,'Mortgage Calculation'!$K:$K,'Total Cash Flow'!C1600))</f>
        <v/>
      </c>
      <c r="F1600" s="66" t="str">
        <f t="shared" si="24"/>
        <v/>
      </c>
    </row>
    <row r="1601" spans="2:6" ht="14.25" x14ac:dyDescent="0.2">
      <c r="B1601" s="70" t="str">
        <f>IF('Mortgage Calculation'!A1641="","",MONTH('Mortgage Calculation'!C1641))</f>
        <v/>
      </c>
      <c r="C1601" s="71" t="str">
        <f>IF(B1601="","",YEAR('Mortgage Calculation'!C1641))</f>
        <v/>
      </c>
      <c r="D1601" s="72" t="str">
        <f>IF(B1601="","",SUMIFS('Monthly Rental Income'!$G:$G,'Monthly Rental Income'!$K:$K,'Total Cash Flow'!$C1601,'Monthly Rental Income'!$J:$J,'Total Cash Flow'!$B1601))</f>
        <v/>
      </c>
      <c r="E1601" s="73" t="str">
        <f>IF(B1601="","",SUMIFS('Mortgage Calculation'!$F:$F,'Mortgage Calculation'!$J:$J,'Total Cash Flow'!$B1601,'Mortgage Calculation'!$K:$K,'Total Cash Flow'!C1601))</f>
        <v/>
      </c>
      <c r="F1601" s="66" t="str">
        <f t="shared" si="24"/>
        <v/>
      </c>
    </row>
    <row r="1602" spans="2:6" ht="14.25" x14ac:dyDescent="0.2">
      <c r="B1602" s="70" t="str">
        <f>IF('Mortgage Calculation'!A1642="","",MONTH('Mortgage Calculation'!C1642))</f>
        <v/>
      </c>
      <c r="C1602" s="71" t="str">
        <f>IF(B1602="","",YEAR('Mortgage Calculation'!C1642))</f>
        <v/>
      </c>
      <c r="D1602" s="72" t="str">
        <f>IF(B1602="","",SUMIFS('Monthly Rental Income'!$G:$G,'Monthly Rental Income'!$K:$K,'Total Cash Flow'!$C1602,'Monthly Rental Income'!$J:$J,'Total Cash Flow'!$B1602))</f>
        <v/>
      </c>
      <c r="E1602" s="73" t="str">
        <f>IF(B1602="","",SUMIFS('Mortgage Calculation'!$F:$F,'Mortgage Calculation'!$J:$J,'Total Cash Flow'!$B1602,'Mortgage Calculation'!$K:$K,'Total Cash Flow'!C1602))</f>
        <v/>
      </c>
      <c r="F1602" s="66" t="str">
        <f t="shared" si="24"/>
        <v/>
      </c>
    </row>
    <row r="1603" spans="2:6" ht="14.25" x14ac:dyDescent="0.2">
      <c r="B1603" s="70" t="str">
        <f>IF('Mortgage Calculation'!A1643="","",MONTH('Mortgage Calculation'!C1643))</f>
        <v/>
      </c>
      <c r="C1603" s="71" t="str">
        <f>IF(B1603="","",YEAR('Mortgage Calculation'!C1643))</f>
        <v/>
      </c>
      <c r="D1603" s="72" t="str">
        <f>IF(B1603="","",SUMIFS('Monthly Rental Income'!$G:$G,'Monthly Rental Income'!$K:$K,'Total Cash Flow'!$C1603,'Monthly Rental Income'!$J:$J,'Total Cash Flow'!$B1603))</f>
        <v/>
      </c>
      <c r="E1603" s="73" t="str">
        <f>IF(B1603="","",SUMIFS('Mortgage Calculation'!$F:$F,'Mortgage Calculation'!$J:$J,'Total Cash Flow'!$B1603,'Mortgage Calculation'!$K:$K,'Total Cash Flow'!C1603))</f>
        <v/>
      </c>
      <c r="F1603" s="66" t="str">
        <f t="shared" si="24"/>
        <v/>
      </c>
    </row>
    <row r="1604" spans="2:6" ht="14.25" x14ac:dyDescent="0.2">
      <c r="B1604" s="70" t="str">
        <f>IF('Mortgage Calculation'!A1644="","",MONTH('Mortgage Calculation'!C1644))</f>
        <v/>
      </c>
      <c r="C1604" s="71" t="str">
        <f>IF(B1604="","",YEAR('Mortgage Calculation'!C1644))</f>
        <v/>
      </c>
      <c r="D1604" s="72" t="str">
        <f>IF(B1604="","",SUMIFS('Monthly Rental Income'!$G:$G,'Monthly Rental Income'!$K:$K,'Total Cash Flow'!$C1604,'Monthly Rental Income'!$J:$J,'Total Cash Flow'!$B1604))</f>
        <v/>
      </c>
      <c r="E1604" s="73" t="str">
        <f>IF(B1604="","",SUMIFS('Mortgage Calculation'!$F:$F,'Mortgage Calculation'!$J:$J,'Total Cash Flow'!$B1604,'Mortgage Calculation'!$K:$K,'Total Cash Flow'!C1604))</f>
        <v/>
      </c>
      <c r="F1604" s="66" t="str">
        <f t="shared" si="24"/>
        <v/>
      </c>
    </row>
    <row r="1605" spans="2:6" ht="14.25" x14ac:dyDescent="0.2">
      <c r="B1605" s="70" t="str">
        <f>IF('Mortgage Calculation'!A1645="","",MONTH('Mortgage Calculation'!C1645))</f>
        <v/>
      </c>
      <c r="C1605" s="71" t="str">
        <f>IF(B1605="","",YEAR('Mortgage Calculation'!C1645))</f>
        <v/>
      </c>
      <c r="D1605" s="72" t="str">
        <f>IF(B1605="","",SUMIFS('Monthly Rental Income'!$G:$G,'Monthly Rental Income'!$K:$K,'Total Cash Flow'!$C1605,'Monthly Rental Income'!$J:$J,'Total Cash Flow'!$B1605))</f>
        <v/>
      </c>
      <c r="E1605" s="73" t="str">
        <f>IF(B1605="","",SUMIFS('Mortgage Calculation'!$F:$F,'Mortgage Calculation'!$J:$J,'Total Cash Flow'!$B1605,'Mortgage Calculation'!$K:$K,'Total Cash Flow'!C1605))</f>
        <v/>
      </c>
      <c r="F1605" s="66" t="str">
        <f t="shared" ref="F1605:F1668" si="25">IF(B1605="","",SUM(D1605:E1605))</f>
        <v/>
      </c>
    </row>
    <row r="1606" spans="2:6" ht="14.25" x14ac:dyDescent="0.2">
      <c r="B1606" s="70" t="str">
        <f>IF('Mortgage Calculation'!A1646="","",MONTH('Mortgage Calculation'!C1646))</f>
        <v/>
      </c>
      <c r="C1606" s="71" t="str">
        <f>IF(B1606="","",YEAR('Mortgage Calculation'!C1646))</f>
        <v/>
      </c>
      <c r="D1606" s="72" t="str">
        <f>IF(B1606="","",SUMIFS('Monthly Rental Income'!$G:$G,'Monthly Rental Income'!$K:$K,'Total Cash Flow'!$C1606,'Monthly Rental Income'!$J:$J,'Total Cash Flow'!$B1606))</f>
        <v/>
      </c>
      <c r="E1606" s="73" t="str">
        <f>IF(B1606="","",SUMIFS('Mortgage Calculation'!$F:$F,'Mortgage Calculation'!$J:$J,'Total Cash Flow'!$B1606,'Mortgage Calculation'!$K:$K,'Total Cash Flow'!C1606))</f>
        <v/>
      </c>
      <c r="F1606" s="66" t="str">
        <f t="shared" si="25"/>
        <v/>
      </c>
    </row>
    <row r="1607" spans="2:6" ht="14.25" x14ac:dyDescent="0.2">
      <c r="B1607" s="70" t="str">
        <f>IF('Mortgage Calculation'!A1647="","",MONTH('Mortgage Calculation'!C1647))</f>
        <v/>
      </c>
      <c r="C1607" s="71" t="str">
        <f>IF(B1607="","",YEAR('Mortgage Calculation'!C1647))</f>
        <v/>
      </c>
      <c r="D1607" s="72" t="str">
        <f>IF(B1607="","",SUMIFS('Monthly Rental Income'!$G:$G,'Monthly Rental Income'!$K:$K,'Total Cash Flow'!$C1607,'Monthly Rental Income'!$J:$J,'Total Cash Flow'!$B1607))</f>
        <v/>
      </c>
      <c r="E1607" s="73" t="str">
        <f>IF(B1607="","",SUMIFS('Mortgage Calculation'!$F:$F,'Mortgage Calculation'!$J:$J,'Total Cash Flow'!$B1607,'Mortgage Calculation'!$K:$K,'Total Cash Flow'!C1607))</f>
        <v/>
      </c>
      <c r="F1607" s="66" t="str">
        <f t="shared" si="25"/>
        <v/>
      </c>
    </row>
    <row r="1608" spans="2:6" ht="14.25" x14ac:dyDescent="0.2">
      <c r="B1608" s="70" t="str">
        <f>IF('Mortgage Calculation'!A1648="","",MONTH('Mortgage Calculation'!C1648))</f>
        <v/>
      </c>
      <c r="C1608" s="71" t="str">
        <f>IF(B1608="","",YEAR('Mortgage Calculation'!C1648))</f>
        <v/>
      </c>
      <c r="D1608" s="72" t="str">
        <f>IF(B1608="","",SUMIFS('Monthly Rental Income'!$G:$G,'Monthly Rental Income'!$K:$K,'Total Cash Flow'!$C1608,'Monthly Rental Income'!$J:$J,'Total Cash Flow'!$B1608))</f>
        <v/>
      </c>
      <c r="E1608" s="73" t="str">
        <f>IF(B1608="","",SUMIFS('Mortgage Calculation'!$F:$F,'Mortgage Calculation'!$J:$J,'Total Cash Flow'!$B1608,'Mortgage Calculation'!$K:$K,'Total Cash Flow'!C1608))</f>
        <v/>
      </c>
      <c r="F1608" s="66" t="str">
        <f t="shared" si="25"/>
        <v/>
      </c>
    </row>
    <row r="1609" spans="2:6" ht="14.25" x14ac:dyDescent="0.2">
      <c r="B1609" s="70" t="str">
        <f>IF('Mortgage Calculation'!A1649="","",MONTH('Mortgage Calculation'!C1649))</f>
        <v/>
      </c>
      <c r="C1609" s="71" t="str">
        <f>IF(B1609="","",YEAR('Mortgage Calculation'!C1649))</f>
        <v/>
      </c>
      <c r="D1609" s="72" t="str">
        <f>IF(B1609="","",SUMIFS('Monthly Rental Income'!$G:$G,'Monthly Rental Income'!$K:$K,'Total Cash Flow'!$C1609,'Monthly Rental Income'!$J:$J,'Total Cash Flow'!$B1609))</f>
        <v/>
      </c>
      <c r="E1609" s="73" t="str">
        <f>IF(B1609="","",SUMIFS('Mortgage Calculation'!$F:$F,'Mortgage Calculation'!$J:$J,'Total Cash Flow'!$B1609,'Mortgage Calculation'!$K:$K,'Total Cash Flow'!C1609))</f>
        <v/>
      </c>
      <c r="F1609" s="66" t="str">
        <f t="shared" si="25"/>
        <v/>
      </c>
    </row>
    <row r="1610" spans="2:6" ht="14.25" x14ac:dyDescent="0.2">
      <c r="B1610" s="70" t="str">
        <f>IF('Mortgage Calculation'!A1650="","",MONTH('Mortgage Calculation'!C1650))</f>
        <v/>
      </c>
      <c r="C1610" s="71" t="str">
        <f>IF(B1610="","",YEAR('Mortgage Calculation'!C1650))</f>
        <v/>
      </c>
      <c r="D1610" s="72" t="str">
        <f>IF(B1610="","",SUMIFS('Monthly Rental Income'!$G:$G,'Monthly Rental Income'!$K:$K,'Total Cash Flow'!$C1610,'Monthly Rental Income'!$J:$J,'Total Cash Flow'!$B1610))</f>
        <v/>
      </c>
      <c r="E1610" s="73" t="str">
        <f>IF(B1610="","",SUMIFS('Mortgage Calculation'!$F:$F,'Mortgage Calculation'!$J:$J,'Total Cash Flow'!$B1610,'Mortgage Calculation'!$K:$K,'Total Cash Flow'!C1610))</f>
        <v/>
      </c>
      <c r="F1610" s="66" t="str">
        <f t="shared" si="25"/>
        <v/>
      </c>
    </row>
    <row r="1611" spans="2:6" ht="14.25" x14ac:dyDescent="0.2">
      <c r="B1611" s="70" t="str">
        <f>IF('Mortgage Calculation'!A1651="","",MONTH('Mortgage Calculation'!C1651))</f>
        <v/>
      </c>
      <c r="C1611" s="71" t="str">
        <f>IF(B1611="","",YEAR('Mortgage Calculation'!C1651))</f>
        <v/>
      </c>
      <c r="D1611" s="72" t="str">
        <f>IF(B1611="","",SUMIFS('Monthly Rental Income'!$G:$G,'Monthly Rental Income'!$K:$K,'Total Cash Flow'!$C1611,'Monthly Rental Income'!$J:$J,'Total Cash Flow'!$B1611))</f>
        <v/>
      </c>
      <c r="E1611" s="73" t="str">
        <f>IF(B1611="","",SUMIFS('Mortgage Calculation'!$F:$F,'Mortgage Calculation'!$J:$J,'Total Cash Flow'!$B1611,'Mortgage Calculation'!$K:$K,'Total Cash Flow'!C1611))</f>
        <v/>
      </c>
      <c r="F1611" s="66" t="str">
        <f t="shared" si="25"/>
        <v/>
      </c>
    </row>
    <row r="1612" spans="2:6" ht="14.25" x14ac:dyDescent="0.2">
      <c r="B1612" s="70" t="str">
        <f>IF('Mortgage Calculation'!A1652="","",MONTH('Mortgage Calculation'!C1652))</f>
        <v/>
      </c>
      <c r="C1612" s="71" t="str">
        <f>IF(B1612="","",YEAR('Mortgage Calculation'!C1652))</f>
        <v/>
      </c>
      <c r="D1612" s="72" t="str">
        <f>IF(B1612="","",SUMIFS('Monthly Rental Income'!$G:$G,'Monthly Rental Income'!$K:$K,'Total Cash Flow'!$C1612,'Monthly Rental Income'!$J:$J,'Total Cash Flow'!$B1612))</f>
        <v/>
      </c>
      <c r="E1612" s="73" t="str">
        <f>IF(B1612="","",SUMIFS('Mortgage Calculation'!$F:$F,'Mortgage Calculation'!$J:$J,'Total Cash Flow'!$B1612,'Mortgage Calculation'!$K:$K,'Total Cash Flow'!C1612))</f>
        <v/>
      </c>
      <c r="F1612" s="66" t="str">
        <f t="shared" si="25"/>
        <v/>
      </c>
    </row>
    <row r="1613" spans="2:6" ht="14.25" x14ac:dyDescent="0.2">
      <c r="B1613" s="70" t="str">
        <f>IF('Mortgage Calculation'!A1653="","",MONTH('Mortgage Calculation'!C1653))</f>
        <v/>
      </c>
      <c r="C1613" s="71" t="str">
        <f>IF(B1613="","",YEAR('Mortgage Calculation'!C1653))</f>
        <v/>
      </c>
      <c r="D1613" s="72" t="str">
        <f>IF(B1613="","",SUMIFS('Monthly Rental Income'!$G:$G,'Monthly Rental Income'!$K:$K,'Total Cash Flow'!$C1613,'Monthly Rental Income'!$J:$J,'Total Cash Flow'!$B1613))</f>
        <v/>
      </c>
      <c r="E1613" s="73" t="str">
        <f>IF(B1613="","",SUMIFS('Mortgage Calculation'!$F:$F,'Mortgage Calculation'!$J:$J,'Total Cash Flow'!$B1613,'Mortgage Calculation'!$K:$K,'Total Cash Flow'!C1613))</f>
        <v/>
      </c>
      <c r="F1613" s="66" t="str">
        <f t="shared" si="25"/>
        <v/>
      </c>
    </row>
    <row r="1614" spans="2:6" ht="14.25" x14ac:dyDescent="0.2">
      <c r="B1614" s="70" t="str">
        <f>IF('Mortgage Calculation'!A1654="","",MONTH('Mortgage Calculation'!C1654))</f>
        <v/>
      </c>
      <c r="C1614" s="71" t="str">
        <f>IF(B1614="","",YEAR('Mortgage Calculation'!C1654))</f>
        <v/>
      </c>
      <c r="D1614" s="72" t="str">
        <f>IF(B1614="","",SUMIFS('Monthly Rental Income'!$G:$G,'Monthly Rental Income'!$K:$K,'Total Cash Flow'!$C1614,'Monthly Rental Income'!$J:$J,'Total Cash Flow'!$B1614))</f>
        <v/>
      </c>
      <c r="E1614" s="73" t="str">
        <f>IF(B1614="","",SUMIFS('Mortgage Calculation'!$F:$F,'Mortgage Calculation'!$J:$J,'Total Cash Flow'!$B1614,'Mortgage Calculation'!$K:$K,'Total Cash Flow'!C1614))</f>
        <v/>
      </c>
      <c r="F1614" s="66" t="str">
        <f t="shared" si="25"/>
        <v/>
      </c>
    </row>
    <row r="1615" spans="2:6" ht="14.25" x14ac:dyDescent="0.2">
      <c r="B1615" s="70" t="str">
        <f>IF('Mortgage Calculation'!A1655="","",MONTH('Mortgage Calculation'!C1655))</f>
        <v/>
      </c>
      <c r="C1615" s="71" t="str">
        <f>IF(B1615="","",YEAR('Mortgage Calculation'!C1655))</f>
        <v/>
      </c>
      <c r="D1615" s="72" t="str">
        <f>IF(B1615="","",SUMIFS('Monthly Rental Income'!$G:$G,'Monthly Rental Income'!$K:$K,'Total Cash Flow'!$C1615,'Monthly Rental Income'!$J:$J,'Total Cash Flow'!$B1615))</f>
        <v/>
      </c>
      <c r="E1615" s="73" t="str">
        <f>IF(B1615="","",SUMIFS('Mortgage Calculation'!$F:$F,'Mortgage Calculation'!$J:$J,'Total Cash Flow'!$B1615,'Mortgage Calculation'!$K:$K,'Total Cash Flow'!C1615))</f>
        <v/>
      </c>
      <c r="F1615" s="66" t="str">
        <f t="shared" si="25"/>
        <v/>
      </c>
    </row>
    <row r="1616" spans="2:6" ht="14.25" x14ac:dyDescent="0.2">
      <c r="B1616" s="70" t="str">
        <f>IF('Mortgage Calculation'!A1656="","",MONTH('Mortgage Calculation'!C1656))</f>
        <v/>
      </c>
      <c r="C1616" s="71" t="str">
        <f>IF(B1616="","",YEAR('Mortgage Calculation'!C1656))</f>
        <v/>
      </c>
      <c r="D1616" s="72" t="str">
        <f>IF(B1616="","",SUMIFS('Monthly Rental Income'!$G:$G,'Monthly Rental Income'!$K:$K,'Total Cash Flow'!$C1616,'Monthly Rental Income'!$J:$J,'Total Cash Flow'!$B1616))</f>
        <v/>
      </c>
      <c r="E1616" s="73" t="str">
        <f>IF(B1616="","",SUMIFS('Mortgage Calculation'!$F:$F,'Mortgage Calculation'!$J:$J,'Total Cash Flow'!$B1616,'Mortgage Calculation'!$K:$K,'Total Cash Flow'!C1616))</f>
        <v/>
      </c>
      <c r="F1616" s="66" t="str">
        <f t="shared" si="25"/>
        <v/>
      </c>
    </row>
    <row r="1617" spans="2:6" ht="14.25" x14ac:dyDescent="0.2">
      <c r="B1617" s="70" t="str">
        <f>IF('Mortgage Calculation'!A1657="","",MONTH('Mortgage Calculation'!C1657))</f>
        <v/>
      </c>
      <c r="C1617" s="71" t="str">
        <f>IF(B1617="","",YEAR('Mortgage Calculation'!C1657))</f>
        <v/>
      </c>
      <c r="D1617" s="72" t="str">
        <f>IF(B1617="","",SUMIFS('Monthly Rental Income'!$G:$G,'Monthly Rental Income'!$K:$K,'Total Cash Flow'!$C1617,'Monthly Rental Income'!$J:$J,'Total Cash Flow'!$B1617))</f>
        <v/>
      </c>
      <c r="E1617" s="73" t="str">
        <f>IF(B1617="","",SUMIFS('Mortgage Calculation'!$F:$F,'Mortgage Calculation'!$J:$J,'Total Cash Flow'!$B1617,'Mortgage Calculation'!$K:$K,'Total Cash Flow'!C1617))</f>
        <v/>
      </c>
      <c r="F1617" s="66" t="str">
        <f t="shared" si="25"/>
        <v/>
      </c>
    </row>
    <row r="1618" spans="2:6" ht="14.25" x14ac:dyDescent="0.2">
      <c r="B1618" s="70" t="str">
        <f>IF('Mortgage Calculation'!A1658="","",MONTH('Mortgage Calculation'!C1658))</f>
        <v/>
      </c>
      <c r="C1618" s="71" t="str">
        <f>IF(B1618="","",YEAR('Mortgage Calculation'!C1658))</f>
        <v/>
      </c>
      <c r="D1618" s="72" t="str">
        <f>IF(B1618="","",SUMIFS('Monthly Rental Income'!$G:$G,'Monthly Rental Income'!$K:$K,'Total Cash Flow'!$C1618,'Monthly Rental Income'!$J:$J,'Total Cash Flow'!$B1618))</f>
        <v/>
      </c>
      <c r="E1618" s="73" t="str">
        <f>IF(B1618="","",SUMIFS('Mortgage Calculation'!$F:$F,'Mortgage Calculation'!$J:$J,'Total Cash Flow'!$B1618,'Mortgage Calculation'!$K:$K,'Total Cash Flow'!C1618))</f>
        <v/>
      </c>
      <c r="F1618" s="66" t="str">
        <f t="shared" si="25"/>
        <v/>
      </c>
    </row>
    <row r="1619" spans="2:6" ht="14.25" x14ac:dyDescent="0.2">
      <c r="B1619" s="70" t="str">
        <f>IF('Mortgage Calculation'!A1659="","",MONTH('Mortgage Calculation'!C1659))</f>
        <v/>
      </c>
      <c r="C1619" s="71" t="str">
        <f>IF(B1619="","",YEAR('Mortgage Calculation'!C1659))</f>
        <v/>
      </c>
      <c r="D1619" s="72" t="str">
        <f>IF(B1619="","",SUMIFS('Monthly Rental Income'!$G:$G,'Monthly Rental Income'!$K:$K,'Total Cash Flow'!$C1619,'Monthly Rental Income'!$J:$J,'Total Cash Flow'!$B1619))</f>
        <v/>
      </c>
      <c r="E1619" s="73" t="str">
        <f>IF(B1619="","",SUMIFS('Mortgage Calculation'!$F:$F,'Mortgage Calculation'!$J:$J,'Total Cash Flow'!$B1619,'Mortgage Calculation'!$K:$K,'Total Cash Flow'!C1619))</f>
        <v/>
      </c>
      <c r="F1619" s="66" t="str">
        <f t="shared" si="25"/>
        <v/>
      </c>
    </row>
    <row r="1620" spans="2:6" ht="14.25" x14ac:dyDescent="0.2">
      <c r="B1620" s="70" t="str">
        <f>IF('Mortgage Calculation'!A1660="","",MONTH('Mortgage Calculation'!C1660))</f>
        <v/>
      </c>
      <c r="C1620" s="71" t="str">
        <f>IF(B1620="","",YEAR('Mortgage Calculation'!C1660))</f>
        <v/>
      </c>
      <c r="D1620" s="72" t="str">
        <f>IF(B1620="","",SUMIFS('Monthly Rental Income'!$G:$G,'Monthly Rental Income'!$K:$K,'Total Cash Flow'!$C1620,'Monthly Rental Income'!$J:$J,'Total Cash Flow'!$B1620))</f>
        <v/>
      </c>
      <c r="E1620" s="73" t="str">
        <f>IF(B1620="","",SUMIFS('Mortgage Calculation'!$F:$F,'Mortgage Calculation'!$J:$J,'Total Cash Flow'!$B1620,'Mortgage Calculation'!$K:$K,'Total Cash Flow'!C1620))</f>
        <v/>
      </c>
      <c r="F1620" s="66" t="str">
        <f t="shared" si="25"/>
        <v/>
      </c>
    </row>
    <row r="1621" spans="2:6" ht="14.25" x14ac:dyDescent="0.2">
      <c r="B1621" s="70" t="str">
        <f>IF('Mortgage Calculation'!A1661="","",MONTH('Mortgage Calculation'!C1661))</f>
        <v/>
      </c>
      <c r="C1621" s="71" t="str">
        <f>IF(B1621="","",YEAR('Mortgage Calculation'!C1661))</f>
        <v/>
      </c>
      <c r="D1621" s="72" t="str">
        <f>IF(B1621="","",SUMIFS('Monthly Rental Income'!$G:$G,'Monthly Rental Income'!$K:$K,'Total Cash Flow'!$C1621,'Monthly Rental Income'!$J:$J,'Total Cash Flow'!$B1621))</f>
        <v/>
      </c>
      <c r="E1621" s="73" t="str">
        <f>IF(B1621="","",SUMIFS('Mortgage Calculation'!$F:$F,'Mortgage Calculation'!$J:$J,'Total Cash Flow'!$B1621,'Mortgage Calculation'!$K:$K,'Total Cash Flow'!C1621))</f>
        <v/>
      </c>
      <c r="F1621" s="66" t="str">
        <f t="shared" si="25"/>
        <v/>
      </c>
    </row>
    <row r="1622" spans="2:6" ht="14.25" x14ac:dyDescent="0.2">
      <c r="B1622" s="70" t="str">
        <f>IF('Mortgage Calculation'!A1662="","",MONTH('Mortgage Calculation'!C1662))</f>
        <v/>
      </c>
      <c r="C1622" s="71" t="str">
        <f>IF(B1622="","",YEAR('Mortgage Calculation'!C1662))</f>
        <v/>
      </c>
      <c r="D1622" s="72" t="str">
        <f>IF(B1622="","",SUMIFS('Monthly Rental Income'!$G:$G,'Monthly Rental Income'!$K:$K,'Total Cash Flow'!$C1622,'Monthly Rental Income'!$J:$J,'Total Cash Flow'!$B1622))</f>
        <v/>
      </c>
      <c r="E1622" s="73" t="str">
        <f>IF(B1622="","",SUMIFS('Mortgage Calculation'!$F:$F,'Mortgage Calculation'!$J:$J,'Total Cash Flow'!$B1622,'Mortgage Calculation'!$K:$K,'Total Cash Flow'!C1622))</f>
        <v/>
      </c>
      <c r="F1622" s="66" t="str">
        <f t="shared" si="25"/>
        <v/>
      </c>
    </row>
    <row r="1623" spans="2:6" ht="14.25" x14ac:dyDescent="0.2">
      <c r="B1623" s="70" t="str">
        <f>IF('Mortgage Calculation'!A1663="","",MONTH('Mortgage Calculation'!C1663))</f>
        <v/>
      </c>
      <c r="C1623" s="71" t="str">
        <f>IF(B1623="","",YEAR('Mortgage Calculation'!C1663))</f>
        <v/>
      </c>
      <c r="D1623" s="72" t="str">
        <f>IF(B1623="","",SUMIFS('Monthly Rental Income'!$G:$G,'Monthly Rental Income'!$K:$K,'Total Cash Flow'!$C1623,'Monthly Rental Income'!$J:$J,'Total Cash Flow'!$B1623))</f>
        <v/>
      </c>
      <c r="E1623" s="73" t="str">
        <f>IF(B1623="","",SUMIFS('Mortgage Calculation'!$F:$F,'Mortgage Calculation'!$J:$J,'Total Cash Flow'!$B1623,'Mortgage Calculation'!$K:$K,'Total Cash Flow'!C1623))</f>
        <v/>
      </c>
      <c r="F1623" s="66" t="str">
        <f t="shared" si="25"/>
        <v/>
      </c>
    </row>
    <row r="1624" spans="2:6" ht="14.25" x14ac:dyDescent="0.2">
      <c r="B1624" s="70" t="str">
        <f>IF('Mortgage Calculation'!A1664="","",MONTH('Mortgage Calculation'!C1664))</f>
        <v/>
      </c>
      <c r="C1624" s="71" t="str">
        <f>IF(B1624="","",YEAR('Mortgage Calculation'!C1664))</f>
        <v/>
      </c>
      <c r="D1624" s="72" t="str">
        <f>IF(B1624="","",SUMIFS('Monthly Rental Income'!$G:$G,'Monthly Rental Income'!$K:$K,'Total Cash Flow'!$C1624,'Monthly Rental Income'!$J:$J,'Total Cash Flow'!$B1624))</f>
        <v/>
      </c>
      <c r="E1624" s="73" t="str">
        <f>IF(B1624="","",SUMIFS('Mortgage Calculation'!$F:$F,'Mortgage Calculation'!$J:$J,'Total Cash Flow'!$B1624,'Mortgage Calculation'!$K:$K,'Total Cash Flow'!C1624))</f>
        <v/>
      </c>
      <c r="F1624" s="66" t="str">
        <f t="shared" si="25"/>
        <v/>
      </c>
    </row>
    <row r="1625" spans="2:6" ht="14.25" x14ac:dyDescent="0.2">
      <c r="B1625" s="70" t="str">
        <f>IF('Mortgage Calculation'!A1665="","",MONTH('Mortgage Calculation'!C1665))</f>
        <v/>
      </c>
      <c r="C1625" s="71" t="str">
        <f>IF(B1625="","",YEAR('Mortgage Calculation'!C1665))</f>
        <v/>
      </c>
      <c r="D1625" s="72" t="str">
        <f>IF(B1625="","",SUMIFS('Monthly Rental Income'!$G:$G,'Monthly Rental Income'!$K:$K,'Total Cash Flow'!$C1625,'Monthly Rental Income'!$J:$J,'Total Cash Flow'!$B1625))</f>
        <v/>
      </c>
      <c r="E1625" s="73" t="str">
        <f>IF(B1625="","",SUMIFS('Mortgage Calculation'!$F:$F,'Mortgage Calculation'!$J:$J,'Total Cash Flow'!$B1625,'Mortgage Calculation'!$K:$K,'Total Cash Flow'!C1625))</f>
        <v/>
      </c>
      <c r="F1625" s="66" t="str">
        <f t="shared" si="25"/>
        <v/>
      </c>
    </row>
    <row r="1626" spans="2:6" ht="14.25" x14ac:dyDescent="0.2">
      <c r="B1626" s="70" t="str">
        <f>IF('Mortgage Calculation'!A1666="","",MONTH('Mortgage Calculation'!C1666))</f>
        <v/>
      </c>
      <c r="C1626" s="71" t="str">
        <f>IF(B1626="","",YEAR('Mortgage Calculation'!C1666))</f>
        <v/>
      </c>
      <c r="D1626" s="72" t="str">
        <f>IF(B1626="","",SUMIFS('Monthly Rental Income'!$G:$G,'Monthly Rental Income'!$K:$K,'Total Cash Flow'!$C1626,'Monthly Rental Income'!$J:$J,'Total Cash Flow'!$B1626))</f>
        <v/>
      </c>
      <c r="E1626" s="73" t="str">
        <f>IF(B1626="","",SUMIFS('Mortgage Calculation'!$F:$F,'Mortgage Calculation'!$J:$J,'Total Cash Flow'!$B1626,'Mortgage Calculation'!$K:$K,'Total Cash Flow'!C1626))</f>
        <v/>
      </c>
      <c r="F1626" s="66" t="str">
        <f t="shared" si="25"/>
        <v/>
      </c>
    </row>
    <row r="1627" spans="2:6" ht="14.25" x14ac:dyDescent="0.2">
      <c r="B1627" s="70" t="str">
        <f>IF('Mortgage Calculation'!A1667="","",MONTH('Mortgage Calculation'!C1667))</f>
        <v/>
      </c>
      <c r="C1627" s="71" t="str">
        <f>IF(B1627="","",YEAR('Mortgage Calculation'!C1667))</f>
        <v/>
      </c>
      <c r="D1627" s="72" t="str">
        <f>IF(B1627="","",SUMIFS('Monthly Rental Income'!$G:$G,'Monthly Rental Income'!$K:$K,'Total Cash Flow'!$C1627,'Monthly Rental Income'!$J:$J,'Total Cash Flow'!$B1627))</f>
        <v/>
      </c>
      <c r="E1627" s="73" t="str">
        <f>IF(B1627="","",SUMIFS('Mortgage Calculation'!$F:$F,'Mortgage Calculation'!$J:$J,'Total Cash Flow'!$B1627,'Mortgage Calculation'!$K:$K,'Total Cash Flow'!C1627))</f>
        <v/>
      </c>
      <c r="F1627" s="66" t="str">
        <f t="shared" si="25"/>
        <v/>
      </c>
    </row>
    <row r="1628" spans="2:6" ht="14.25" x14ac:dyDescent="0.2">
      <c r="B1628" s="70" t="str">
        <f>IF('Mortgage Calculation'!A1668="","",MONTH('Mortgage Calculation'!C1668))</f>
        <v/>
      </c>
      <c r="C1628" s="71" t="str">
        <f>IF(B1628="","",YEAR('Mortgage Calculation'!C1668))</f>
        <v/>
      </c>
      <c r="D1628" s="72" t="str">
        <f>IF(B1628="","",SUMIFS('Monthly Rental Income'!$G:$G,'Monthly Rental Income'!$K:$K,'Total Cash Flow'!$C1628,'Monthly Rental Income'!$J:$J,'Total Cash Flow'!$B1628))</f>
        <v/>
      </c>
      <c r="E1628" s="73" t="str">
        <f>IF(B1628="","",SUMIFS('Mortgage Calculation'!$F:$F,'Mortgage Calculation'!$J:$J,'Total Cash Flow'!$B1628,'Mortgage Calculation'!$K:$K,'Total Cash Flow'!C1628))</f>
        <v/>
      </c>
      <c r="F1628" s="66" t="str">
        <f t="shared" si="25"/>
        <v/>
      </c>
    </row>
    <row r="1629" spans="2:6" ht="14.25" x14ac:dyDescent="0.2">
      <c r="B1629" s="70" t="str">
        <f>IF('Mortgage Calculation'!A1669="","",MONTH('Mortgage Calculation'!C1669))</f>
        <v/>
      </c>
      <c r="C1629" s="71" t="str">
        <f>IF(B1629="","",YEAR('Mortgage Calculation'!C1669))</f>
        <v/>
      </c>
      <c r="D1629" s="72" t="str">
        <f>IF(B1629="","",SUMIFS('Monthly Rental Income'!$G:$G,'Monthly Rental Income'!$K:$K,'Total Cash Flow'!$C1629,'Monthly Rental Income'!$J:$J,'Total Cash Flow'!$B1629))</f>
        <v/>
      </c>
      <c r="E1629" s="73" t="str">
        <f>IF(B1629="","",SUMIFS('Mortgage Calculation'!$F:$F,'Mortgage Calculation'!$J:$J,'Total Cash Flow'!$B1629,'Mortgage Calculation'!$K:$K,'Total Cash Flow'!C1629))</f>
        <v/>
      </c>
      <c r="F1629" s="66" t="str">
        <f t="shared" si="25"/>
        <v/>
      </c>
    </row>
    <row r="1630" spans="2:6" ht="14.25" x14ac:dyDescent="0.2">
      <c r="B1630" s="70" t="str">
        <f>IF('Mortgage Calculation'!A1670="","",MONTH('Mortgage Calculation'!C1670))</f>
        <v/>
      </c>
      <c r="C1630" s="71" t="str">
        <f>IF(B1630="","",YEAR('Mortgage Calculation'!C1670))</f>
        <v/>
      </c>
      <c r="D1630" s="72" t="str">
        <f>IF(B1630="","",SUMIFS('Monthly Rental Income'!$G:$G,'Monthly Rental Income'!$K:$K,'Total Cash Flow'!$C1630,'Monthly Rental Income'!$J:$J,'Total Cash Flow'!$B1630))</f>
        <v/>
      </c>
      <c r="E1630" s="73" t="str">
        <f>IF(B1630="","",SUMIFS('Mortgage Calculation'!$F:$F,'Mortgage Calculation'!$J:$J,'Total Cash Flow'!$B1630,'Mortgage Calculation'!$K:$K,'Total Cash Flow'!C1630))</f>
        <v/>
      </c>
      <c r="F1630" s="66" t="str">
        <f t="shared" si="25"/>
        <v/>
      </c>
    </row>
    <row r="1631" spans="2:6" ht="14.25" x14ac:dyDescent="0.2">
      <c r="B1631" s="70" t="str">
        <f>IF('Mortgage Calculation'!A1671="","",MONTH('Mortgage Calculation'!C1671))</f>
        <v/>
      </c>
      <c r="C1631" s="71" t="str">
        <f>IF(B1631="","",YEAR('Mortgage Calculation'!C1671))</f>
        <v/>
      </c>
      <c r="D1631" s="72" t="str">
        <f>IF(B1631="","",SUMIFS('Monthly Rental Income'!$G:$G,'Monthly Rental Income'!$K:$K,'Total Cash Flow'!$C1631,'Monthly Rental Income'!$J:$J,'Total Cash Flow'!$B1631))</f>
        <v/>
      </c>
      <c r="E1631" s="73" t="str">
        <f>IF(B1631="","",SUMIFS('Mortgage Calculation'!$F:$F,'Mortgage Calculation'!$J:$J,'Total Cash Flow'!$B1631,'Mortgage Calculation'!$K:$K,'Total Cash Flow'!C1631))</f>
        <v/>
      </c>
      <c r="F1631" s="66" t="str">
        <f t="shared" si="25"/>
        <v/>
      </c>
    </row>
    <row r="1632" spans="2:6" ht="14.25" x14ac:dyDescent="0.2">
      <c r="B1632" s="70" t="str">
        <f>IF('Mortgage Calculation'!A1672="","",MONTH('Mortgage Calculation'!C1672))</f>
        <v/>
      </c>
      <c r="C1632" s="71" t="str">
        <f>IF(B1632="","",YEAR('Mortgage Calculation'!C1672))</f>
        <v/>
      </c>
      <c r="D1632" s="72" t="str">
        <f>IF(B1632="","",SUMIFS('Monthly Rental Income'!$G:$G,'Monthly Rental Income'!$K:$K,'Total Cash Flow'!$C1632,'Monthly Rental Income'!$J:$J,'Total Cash Flow'!$B1632))</f>
        <v/>
      </c>
      <c r="E1632" s="73" t="str">
        <f>IF(B1632="","",SUMIFS('Mortgage Calculation'!$F:$F,'Mortgage Calculation'!$J:$J,'Total Cash Flow'!$B1632,'Mortgage Calculation'!$K:$K,'Total Cash Flow'!C1632))</f>
        <v/>
      </c>
      <c r="F1632" s="66" t="str">
        <f t="shared" si="25"/>
        <v/>
      </c>
    </row>
    <row r="1633" spans="2:6" ht="14.25" x14ac:dyDescent="0.2">
      <c r="B1633" s="70" t="str">
        <f>IF('Mortgage Calculation'!A1673="","",MONTH('Mortgage Calculation'!C1673))</f>
        <v/>
      </c>
      <c r="C1633" s="71" t="str">
        <f>IF(B1633="","",YEAR('Mortgage Calculation'!C1673))</f>
        <v/>
      </c>
      <c r="D1633" s="72" t="str">
        <f>IF(B1633="","",SUMIFS('Monthly Rental Income'!$G:$G,'Monthly Rental Income'!$K:$K,'Total Cash Flow'!$C1633,'Monthly Rental Income'!$J:$J,'Total Cash Flow'!$B1633))</f>
        <v/>
      </c>
      <c r="E1633" s="73" t="str">
        <f>IF(B1633="","",SUMIFS('Mortgage Calculation'!$F:$F,'Mortgage Calculation'!$J:$J,'Total Cash Flow'!$B1633,'Mortgage Calculation'!$K:$K,'Total Cash Flow'!C1633))</f>
        <v/>
      </c>
      <c r="F1633" s="66" t="str">
        <f t="shared" si="25"/>
        <v/>
      </c>
    </row>
    <row r="1634" spans="2:6" ht="14.25" x14ac:dyDescent="0.2">
      <c r="B1634" s="70" t="str">
        <f>IF('Mortgage Calculation'!A1674="","",MONTH('Mortgage Calculation'!C1674))</f>
        <v/>
      </c>
      <c r="C1634" s="71" t="str">
        <f>IF(B1634="","",YEAR('Mortgage Calculation'!C1674))</f>
        <v/>
      </c>
      <c r="D1634" s="72" t="str">
        <f>IF(B1634="","",SUMIFS('Monthly Rental Income'!$G:$G,'Monthly Rental Income'!$K:$K,'Total Cash Flow'!$C1634,'Monthly Rental Income'!$J:$J,'Total Cash Flow'!$B1634))</f>
        <v/>
      </c>
      <c r="E1634" s="73" t="str">
        <f>IF(B1634="","",SUMIFS('Mortgage Calculation'!$F:$F,'Mortgage Calculation'!$J:$J,'Total Cash Flow'!$B1634,'Mortgage Calculation'!$K:$K,'Total Cash Flow'!C1634))</f>
        <v/>
      </c>
      <c r="F1634" s="66" t="str">
        <f t="shared" si="25"/>
        <v/>
      </c>
    </row>
    <row r="1635" spans="2:6" ht="14.25" x14ac:dyDescent="0.2">
      <c r="B1635" s="70" t="str">
        <f>IF('Mortgage Calculation'!A1675="","",MONTH('Mortgage Calculation'!C1675))</f>
        <v/>
      </c>
      <c r="C1635" s="71" t="str">
        <f>IF(B1635="","",YEAR('Mortgage Calculation'!C1675))</f>
        <v/>
      </c>
      <c r="D1635" s="72" t="str">
        <f>IF(B1635="","",SUMIFS('Monthly Rental Income'!$G:$G,'Monthly Rental Income'!$K:$K,'Total Cash Flow'!$C1635,'Monthly Rental Income'!$J:$J,'Total Cash Flow'!$B1635))</f>
        <v/>
      </c>
      <c r="E1635" s="73" t="str">
        <f>IF(B1635="","",SUMIFS('Mortgage Calculation'!$F:$F,'Mortgage Calculation'!$J:$J,'Total Cash Flow'!$B1635,'Mortgage Calculation'!$K:$K,'Total Cash Flow'!C1635))</f>
        <v/>
      </c>
      <c r="F1635" s="66" t="str">
        <f t="shared" si="25"/>
        <v/>
      </c>
    </row>
    <row r="1636" spans="2:6" ht="14.25" x14ac:dyDescent="0.2">
      <c r="B1636" s="70" t="str">
        <f>IF('Mortgage Calculation'!A1676="","",MONTH('Mortgage Calculation'!C1676))</f>
        <v/>
      </c>
      <c r="C1636" s="71" t="str">
        <f>IF(B1636="","",YEAR('Mortgage Calculation'!C1676))</f>
        <v/>
      </c>
      <c r="D1636" s="72" t="str">
        <f>IF(B1636="","",SUMIFS('Monthly Rental Income'!$G:$G,'Monthly Rental Income'!$K:$K,'Total Cash Flow'!$C1636,'Monthly Rental Income'!$J:$J,'Total Cash Flow'!$B1636))</f>
        <v/>
      </c>
      <c r="E1636" s="73" t="str">
        <f>IF(B1636="","",SUMIFS('Mortgage Calculation'!$F:$F,'Mortgage Calculation'!$J:$J,'Total Cash Flow'!$B1636,'Mortgage Calculation'!$K:$K,'Total Cash Flow'!C1636))</f>
        <v/>
      </c>
      <c r="F1636" s="66" t="str">
        <f t="shared" si="25"/>
        <v/>
      </c>
    </row>
    <row r="1637" spans="2:6" ht="14.25" x14ac:dyDescent="0.2">
      <c r="B1637" s="70" t="str">
        <f>IF('Mortgage Calculation'!A1677="","",MONTH('Mortgage Calculation'!C1677))</f>
        <v/>
      </c>
      <c r="C1637" s="71" t="str">
        <f>IF(B1637="","",YEAR('Mortgage Calculation'!C1677))</f>
        <v/>
      </c>
      <c r="D1637" s="72" t="str">
        <f>IF(B1637="","",SUMIFS('Monthly Rental Income'!$G:$G,'Monthly Rental Income'!$K:$K,'Total Cash Flow'!$C1637,'Monthly Rental Income'!$J:$J,'Total Cash Flow'!$B1637))</f>
        <v/>
      </c>
      <c r="E1637" s="73" t="str">
        <f>IF(B1637="","",SUMIFS('Mortgage Calculation'!$F:$F,'Mortgage Calculation'!$J:$J,'Total Cash Flow'!$B1637,'Mortgage Calculation'!$K:$K,'Total Cash Flow'!C1637))</f>
        <v/>
      </c>
      <c r="F1637" s="66" t="str">
        <f t="shared" si="25"/>
        <v/>
      </c>
    </row>
    <row r="1638" spans="2:6" ht="14.25" x14ac:dyDescent="0.2">
      <c r="B1638" s="70" t="str">
        <f>IF('Mortgage Calculation'!A1678="","",MONTH('Mortgage Calculation'!C1678))</f>
        <v/>
      </c>
      <c r="C1638" s="71" t="str">
        <f>IF(B1638="","",YEAR('Mortgage Calculation'!C1678))</f>
        <v/>
      </c>
      <c r="D1638" s="72" t="str">
        <f>IF(B1638="","",SUMIFS('Monthly Rental Income'!$G:$G,'Monthly Rental Income'!$K:$K,'Total Cash Flow'!$C1638,'Monthly Rental Income'!$J:$J,'Total Cash Flow'!$B1638))</f>
        <v/>
      </c>
      <c r="E1638" s="73" t="str">
        <f>IF(B1638="","",SUMIFS('Mortgage Calculation'!$F:$F,'Mortgage Calculation'!$J:$J,'Total Cash Flow'!$B1638,'Mortgage Calculation'!$K:$K,'Total Cash Flow'!C1638))</f>
        <v/>
      </c>
      <c r="F1638" s="66" t="str">
        <f t="shared" si="25"/>
        <v/>
      </c>
    </row>
    <row r="1639" spans="2:6" ht="14.25" x14ac:dyDescent="0.2">
      <c r="B1639" s="70" t="str">
        <f>IF('Mortgage Calculation'!A1679="","",MONTH('Mortgage Calculation'!C1679))</f>
        <v/>
      </c>
      <c r="C1639" s="71" t="str">
        <f>IF(B1639="","",YEAR('Mortgage Calculation'!C1679))</f>
        <v/>
      </c>
      <c r="D1639" s="72" t="str">
        <f>IF(B1639="","",SUMIFS('Monthly Rental Income'!$G:$G,'Monthly Rental Income'!$K:$K,'Total Cash Flow'!$C1639,'Monthly Rental Income'!$J:$J,'Total Cash Flow'!$B1639))</f>
        <v/>
      </c>
      <c r="E1639" s="73" t="str">
        <f>IF(B1639="","",SUMIFS('Mortgage Calculation'!$F:$F,'Mortgage Calculation'!$J:$J,'Total Cash Flow'!$B1639,'Mortgage Calculation'!$K:$K,'Total Cash Flow'!C1639))</f>
        <v/>
      </c>
      <c r="F1639" s="66" t="str">
        <f t="shared" si="25"/>
        <v/>
      </c>
    </row>
    <row r="1640" spans="2:6" ht="14.25" x14ac:dyDescent="0.2">
      <c r="B1640" s="70" t="str">
        <f>IF('Mortgage Calculation'!A1680="","",MONTH('Mortgage Calculation'!C1680))</f>
        <v/>
      </c>
      <c r="C1640" s="71" t="str">
        <f>IF(B1640="","",YEAR('Mortgage Calculation'!C1680))</f>
        <v/>
      </c>
      <c r="D1640" s="72" t="str">
        <f>IF(B1640="","",SUMIFS('Monthly Rental Income'!$G:$G,'Monthly Rental Income'!$K:$K,'Total Cash Flow'!$C1640,'Monthly Rental Income'!$J:$J,'Total Cash Flow'!$B1640))</f>
        <v/>
      </c>
      <c r="E1640" s="73" t="str">
        <f>IF(B1640="","",SUMIFS('Mortgage Calculation'!$F:$F,'Mortgage Calculation'!$J:$J,'Total Cash Flow'!$B1640,'Mortgage Calculation'!$K:$K,'Total Cash Flow'!C1640))</f>
        <v/>
      </c>
      <c r="F1640" s="66" t="str">
        <f t="shared" si="25"/>
        <v/>
      </c>
    </row>
    <row r="1641" spans="2:6" ht="14.25" x14ac:dyDescent="0.2">
      <c r="B1641" s="70" t="str">
        <f>IF('Mortgage Calculation'!A1681="","",MONTH('Mortgage Calculation'!C1681))</f>
        <v/>
      </c>
      <c r="C1641" s="71" t="str">
        <f>IF(B1641="","",YEAR('Mortgage Calculation'!C1681))</f>
        <v/>
      </c>
      <c r="D1641" s="72" t="str">
        <f>IF(B1641="","",SUMIFS('Monthly Rental Income'!$G:$G,'Monthly Rental Income'!$K:$K,'Total Cash Flow'!$C1641,'Monthly Rental Income'!$J:$J,'Total Cash Flow'!$B1641))</f>
        <v/>
      </c>
      <c r="E1641" s="73" t="str">
        <f>IF(B1641="","",SUMIFS('Mortgage Calculation'!$F:$F,'Mortgage Calculation'!$J:$J,'Total Cash Flow'!$B1641,'Mortgage Calculation'!$K:$K,'Total Cash Flow'!C1641))</f>
        <v/>
      </c>
      <c r="F1641" s="66" t="str">
        <f t="shared" si="25"/>
        <v/>
      </c>
    </row>
    <row r="1642" spans="2:6" ht="14.25" x14ac:dyDescent="0.2">
      <c r="B1642" s="70" t="str">
        <f>IF('Mortgage Calculation'!A1682="","",MONTH('Mortgage Calculation'!C1682))</f>
        <v/>
      </c>
      <c r="C1642" s="71" t="str">
        <f>IF(B1642="","",YEAR('Mortgage Calculation'!C1682))</f>
        <v/>
      </c>
      <c r="D1642" s="72" t="str">
        <f>IF(B1642="","",SUMIFS('Monthly Rental Income'!$G:$G,'Monthly Rental Income'!$K:$K,'Total Cash Flow'!$C1642,'Monthly Rental Income'!$J:$J,'Total Cash Flow'!$B1642))</f>
        <v/>
      </c>
      <c r="E1642" s="73" t="str">
        <f>IF(B1642="","",SUMIFS('Mortgage Calculation'!$F:$F,'Mortgage Calculation'!$J:$J,'Total Cash Flow'!$B1642,'Mortgage Calculation'!$K:$K,'Total Cash Flow'!C1642))</f>
        <v/>
      </c>
      <c r="F1642" s="66" t="str">
        <f t="shared" si="25"/>
        <v/>
      </c>
    </row>
    <row r="1643" spans="2:6" ht="14.25" x14ac:dyDescent="0.2">
      <c r="B1643" s="70" t="str">
        <f>IF('Mortgage Calculation'!A1683="","",MONTH('Mortgage Calculation'!C1683))</f>
        <v/>
      </c>
      <c r="C1643" s="71" t="str">
        <f>IF(B1643="","",YEAR('Mortgage Calculation'!C1683))</f>
        <v/>
      </c>
      <c r="D1643" s="72" t="str">
        <f>IF(B1643="","",SUMIFS('Monthly Rental Income'!$G:$G,'Monthly Rental Income'!$K:$K,'Total Cash Flow'!$C1643,'Monthly Rental Income'!$J:$J,'Total Cash Flow'!$B1643))</f>
        <v/>
      </c>
      <c r="E1643" s="73" t="str">
        <f>IF(B1643="","",SUMIFS('Mortgage Calculation'!$F:$F,'Mortgage Calculation'!$J:$J,'Total Cash Flow'!$B1643,'Mortgage Calculation'!$K:$K,'Total Cash Flow'!C1643))</f>
        <v/>
      </c>
      <c r="F1643" s="66" t="str">
        <f t="shared" si="25"/>
        <v/>
      </c>
    </row>
    <row r="1644" spans="2:6" ht="14.25" x14ac:dyDescent="0.2">
      <c r="B1644" s="70" t="str">
        <f>IF('Mortgage Calculation'!A1684="","",MONTH('Mortgage Calculation'!C1684))</f>
        <v/>
      </c>
      <c r="C1644" s="71" t="str">
        <f>IF(B1644="","",YEAR('Mortgage Calculation'!C1684))</f>
        <v/>
      </c>
      <c r="D1644" s="72" t="str">
        <f>IF(B1644="","",SUMIFS('Monthly Rental Income'!$G:$G,'Monthly Rental Income'!$K:$K,'Total Cash Flow'!$C1644,'Monthly Rental Income'!$J:$J,'Total Cash Flow'!$B1644))</f>
        <v/>
      </c>
      <c r="E1644" s="73" t="str">
        <f>IF(B1644="","",SUMIFS('Mortgage Calculation'!$F:$F,'Mortgage Calculation'!$J:$J,'Total Cash Flow'!$B1644,'Mortgage Calculation'!$K:$K,'Total Cash Flow'!C1644))</f>
        <v/>
      </c>
      <c r="F1644" s="66" t="str">
        <f t="shared" si="25"/>
        <v/>
      </c>
    </row>
    <row r="1645" spans="2:6" ht="14.25" x14ac:dyDescent="0.2">
      <c r="B1645" s="70" t="str">
        <f>IF('Mortgage Calculation'!A1685="","",MONTH('Mortgage Calculation'!C1685))</f>
        <v/>
      </c>
      <c r="C1645" s="71" t="str">
        <f>IF(B1645="","",YEAR('Mortgage Calculation'!C1685))</f>
        <v/>
      </c>
      <c r="D1645" s="72" t="str">
        <f>IF(B1645="","",SUMIFS('Monthly Rental Income'!$G:$G,'Monthly Rental Income'!$K:$K,'Total Cash Flow'!$C1645,'Monthly Rental Income'!$J:$J,'Total Cash Flow'!$B1645))</f>
        <v/>
      </c>
      <c r="E1645" s="73" t="str">
        <f>IF(B1645="","",SUMIFS('Mortgage Calculation'!$F:$F,'Mortgage Calculation'!$J:$J,'Total Cash Flow'!$B1645,'Mortgage Calculation'!$K:$K,'Total Cash Flow'!C1645))</f>
        <v/>
      </c>
      <c r="F1645" s="66" t="str">
        <f t="shared" si="25"/>
        <v/>
      </c>
    </row>
    <row r="1646" spans="2:6" ht="14.25" x14ac:dyDescent="0.2">
      <c r="B1646" s="70" t="str">
        <f>IF('Mortgage Calculation'!A1686="","",MONTH('Mortgage Calculation'!C1686))</f>
        <v/>
      </c>
      <c r="C1646" s="71" t="str">
        <f>IF(B1646="","",YEAR('Mortgage Calculation'!C1686))</f>
        <v/>
      </c>
      <c r="D1646" s="72" t="str">
        <f>IF(B1646="","",SUMIFS('Monthly Rental Income'!$G:$G,'Monthly Rental Income'!$K:$K,'Total Cash Flow'!$C1646,'Monthly Rental Income'!$J:$J,'Total Cash Flow'!$B1646))</f>
        <v/>
      </c>
      <c r="E1646" s="73" t="str">
        <f>IF(B1646="","",SUMIFS('Mortgage Calculation'!$F:$F,'Mortgage Calculation'!$J:$J,'Total Cash Flow'!$B1646,'Mortgage Calculation'!$K:$K,'Total Cash Flow'!C1646))</f>
        <v/>
      </c>
      <c r="F1646" s="66" t="str">
        <f t="shared" si="25"/>
        <v/>
      </c>
    </row>
    <row r="1647" spans="2:6" ht="14.25" x14ac:dyDescent="0.2">
      <c r="B1647" s="70" t="str">
        <f>IF('Mortgage Calculation'!A1687="","",MONTH('Mortgage Calculation'!C1687))</f>
        <v/>
      </c>
      <c r="C1647" s="71" t="str">
        <f>IF(B1647="","",YEAR('Mortgage Calculation'!C1687))</f>
        <v/>
      </c>
      <c r="D1647" s="72" t="str">
        <f>IF(B1647="","",SUMIFS('Monthly Rental Income'!$G:$G,'Monthly Rental Income'!$K:$K,'Total Cash Flow'!$C1647,'Monthly Rental Income'!$J:$J,'Total Cash Flow'!$B1647))</f>
        <v/>
      </c>
      <c r="E1647" s="73" t="str">
        <f>IF(B1647="","",SUMIFS('Mortgage Calculation'!$F:$F,'Mortgage Calculation'!$J:$J,'Total Cash Flow'!$B1647,'Mortgage Calculation'!$K:$K,'Total Cash Flow'!C1647))</f>
        <v/>
      </c>
      <c r="F1647" s="66" t="str">
        <f t="shared" si="25"/>
        <v/>
      </c>
    </row>
    <row r="1648" spans="2:6" ht="14.25" x14ac:dyDescent="0.2">
      <c r="B1648" s="70" t="str">
        <f>IF('Mortgage Calculation'!A1688="","",MONTH('Mortgage Calculation'!C1688))</f>
        <v/>
      </c>
      <c r="C1648" s="71" t="str">
        <f>IF(B1648="","",YEAR('Mortgage Calculation'!C1688))</f>
        <v/>
      </c>
      <c r="D1648" s="72" t="str">
        <f>IF(B1648="","",SUMIFS('Monthly Rental Income'!$G:$G,'Monthly Rental Income'!$K:$K,'Total Cash Flow'!$C1648,'Monthly Rental Income'!$J:$J,'Total Cash Flow'!$B1648))</f>
        <v/>
      </c>
      <c r="E1648" s="73" t="str">
        <f>IF(B1648="","",SUMIFS('Mortgage Calculation'!$F:$F,'Mortgage Calculation'!$J:$J,'Total Cash Flow'!$B1648,'Mortgage Calculation'!$K:$K,'Total Cash Flow'!C1648))</f>
        <v/>
      </c>
      <c r="F1648" s="66" t="str">
        <f t="shared" si="25"/>
        <v/>
      </c>
    </row>
    <row r="1649" spans="2:6" ht="14.25" x14ac:dyDescent="0.2">
      <c r="B1649" s="70" t="str">
        <f>IF('Mortgage Calculation'!A1689="","",MONTH('Mortgage Calculation'!C1689))</f>
        <v/>
      </c>
      <c r="C1649" s="71" t="str">
        <f>IF(B1649="","",YEAR('Mortgage Calculation'!C1689))</f>
        <v/>
      </c>
      <c r="D1649" s="72" t="str">
        <f>IF(B1649="","",SUMIFS('Monthly Rental Income'!$G:$G,'Monthly Rental Income'!$K:$K,'Total Cash Flow'!$C1649,'Monthly Rental Income'!$J:$J,'Total Cash Flow'!$B1649))</f>
        <v/>
      </c>
      <c r="E1649" s="73" t="str">
        <f>IF(B1649="","",SUMIFS('Mortgage Calculation'!$F:$F,'Mortgage Calculation'!$J:$J,'Total Cash Flow'!$B1649,'Mortgage Calculation'!$K:$K,'Total Cash Flow'!C1649))</f>
        <v/>
      </c>
      <c r="F1649" s="66" t="str">
        <f t="shared" si="25"/>
        <v/>
      </c>
    </row>
    <row r="1650" spans="2:6" ht="14.25" x14ac:dyDescent="0.2">
      <c r="B1650" s="70" t="str">
        <f>IF('Mortgage Calculation'!A1690="","",MONTH('Mortgage Calculation'!C1690))</f>
        <v/>
      </c>
      <c r="C1650" s="71" t="str">
        <f>IF(B1650="","",YEAR('Mortgage Calculation'!C1690))</f>
        <v/>
      </c>
      <c r="D1650" s="72" t="str">
        <f>IF(B1650="","",SUMIFS('Monthly Rental Income'!$G:$G,'Monthly Rental Income'!$K:$K,'Total Cash Flow'!$C1650,'Monthly Rental Income'!$J:$J,'Total Cash Flow'!$B1650))</f>
        <v/>
      </c>
      <c r="E1650" s="73" t="str">
        <f>IF(B1650="","",SUMIFS('Mortgage Calculation'!$F:$F,'Mortgage Calculation'!$J:$J,'Total Cash Flow'!$B1650,'Mortgage Calculation'!$K:$K,'Total Cash Flow'!C1650))</f>
        <v/>
      </c>
      <c r="F1650" s="66" t="str">
        <f t="shared" si="25"/>
        <v/>
      </c>
    </row>
    <row r="1651" spans="2:6" ht="14.25" x14ac:dyDescent="0.2">
      <c r="B1651" s="70" t="str">
        <f>IF('Mortgage Calculation'!A1691="","",MONTH('Mortgage Calculation'!C1691))</f>
        <v/>
      </c>
      <c r="C1651" s="71" t="str">
        <f>IF(B1651="","",YEAR('Mortgage Calculation'!C1691))</f>
        <v/>
      </c>
      <c r="D1651" s="72" t="str">
        <f>IF(B1651="","",SUMIFS('Monthly Rental Income'!$G:$G,'Monthly Rental Income'!$K:$K,'Total Cash Flow'!$C1651,'Monthly Rental Income'!$J:$J,'Total Cash Flow'!$B1651))</f>
        <v/>
      </c>
      <c r="E1651" s="73" t="str">
        <f>IF(B1651="","",SUMIFS('Mortgage Calculation'!$F:$F,'Mortgage Calculation'!$J:$J,'Total Cash Flow'!$B1651,'Mortgage Calculation'!$K:$K,'Total Cash Flow'!C1651))</f>
        <v/>
      </c>
      <c r="F1651" s="66" t="str">
        <f t="shared" si="25"/>
        <v/>
      </c>
    </row>
    <row r="1652" spans="2:6" ht="14.25" x14ac:dyDescent="0.2">
      <c r="B1652" s="70" t="str">
        <f>IF('Mortgage Calculation'!A1692="","",MONTH('Mortgage Calculation'!C1692))</f>
        <v/>
      </c>
      <c r="C1652" s="71" t="str">
        <f>IF(B1652="","",YEAR('Mortgage Calculation'!C1692))</f>
        <v/>
      </c>
      <c r="D1652" s="72" t="str">
        <f>IF(B1652="","",SUMIFS('Monthly Rental Income'!$G:$G,'Monthly Rental Income'!$K:$K,'Total Cash Flow'!$C1652,'Monthly Rental Income'!$J:$J,'Total Cash Flow'!$B1652))</f>
        <v/>
      </c>
      <c r="E1652" s="73" t="str">
        <f>IF(B1652="","",SUMIFS('Mortgage Calculation'!$F:$F,'Mortgage Calculation'!$J:$J,'Total Cash Flow'!$B1652,'Mortgage Calculation'!$K:$K,'Total Cash Flow'!C1652))</f>
        <v/>
      </c>
      <c r="F1652" s="66" t="str">
        <f t="shared" si="25"/>
        <v/>
      </c>
    </row>
    <row r="1653" spans="2:6" ht="14.25" x14ac:dyDescent="0.2">
      <c r="B1653" s="70" t="str">
        <f>IF('Mortgage Calculation'!A1693="","",MONTH('Mortgage Calculation'!C1693))</f>
        <v/>
      </c>
      <c r="C1653" s="71" t="str">
        <f>IF(B1653="","",YEAR('Mortgage Calculation'!C1693))</f>
        <v/>
      </c>
      <c r="D1653" s="72" t="str">
        <f>IF(B1653="","",SUMIFS('Monthly Rental Income'!$G:$G,'Monthly Rental Income'!$K:$K,'Total Cash Flow'!$C1653,'Monthly Rental Income'!$J:$J,'Total Cash Flow'!$B1653))</f>
        <v/>
      </c>
      <c r="E1653" s="73" t="str">
        <f>IF(B1653="","",SUMIFS('Mortgage Calculation'!$F:$F,'Mortgage Calculation'!$J:$J,'Total Cash Flow'!$B1653,'Mortgage Calculation'!$K:$K,'Total Cash Flow'!C1653))</f>
        <v/>
      </c>
      <c r="F1653" s="66" t="str">
        <f t="shared" si="25"/>
        <v/>
      </c>
    </row>
    <row r="1654" spans="2:6" ht="14.25" x14ac:dyDescent="0.2">
      <c r="B1654" s="70" t="str">
        <f>IF('Mortgage Calculation'!A1694="","",MONTH('Mortgage Calculation'!C1694))</f>
        <v/>
      </c>
      <c r="C1654" s="71" t="str">
        <f>IF(B1654="","",YEAR('Mortgage Calculation'!C1694))</f>
        <v/>
      </c>
      <c r="D1654" s="72" t="str">
        <f>IF(B1654="","",SUMIFS('Monthly Rental Income'!$G:$G,'Monthly Rental Income'!$K:$K,'Total Cash Flow'!$C1654,'Monthly Rental Income'!$J:$J,'Total Cash Flow'!$B1654))</f>
        <v/>
      </c>
      <c r="E1654" s="73" t="str">
        <f>IF(B1654="","",SUMIFS('Mortgage Calculation'!$F:$F,'Mortgage Calculation'!$J:$J,'Total Cash Flow'!$B1654,'Mortgage Calculation'!$K:$K,'Total Cash Flow'!C1654))</f>
        <v/>
      </c>
      <c r="F1654" s="66" t="str">
        <f t="shared" si="25"/>
        <v/>
      </c>
    </row>
    <row r="1655" spans="2:6" ht="14.25" x14ac:dyDescent="0.2">
      <c r="B1655" s="70" t="str">
        <f>IF('Mortgage Calculation'!A1695="","",MONTH('Mortgage Calculation'!C1695))</f>
        <v/>
      </c>
      <c r="C1655" s="71" t="str">
        <f>IF(B1655="","",YEAR('Mortgage Calculation'!C1695))</f>
        <v/>
      </c>
      <c r="D1655" s="72" t="str">
        <f>IF(B1655="","",SUMIFS('Monthly Rental Income'!$G:$G,'Monthly Rental Income'!$K:$K,'Total Cash Flow'!$C1655,'Monthly Rental Income'!$J:$J,'Total Cash Flow'!$B1655))</f>
        <v/>
      </c>
      <c r="E1655" s="73" t="str">
        <f>IF(B1655="","",SUMIFS('Mortgage Calculation'!$F:$F,'Mortgage Calculation'!$J:$J,'Total Cash Flow'!$B1655,'Mortgage Calculation'!$K:$K,'Total Cash Flow'!C1655))</f>
        <v/>
      </c>
      <c r="F1655" s="66" t="str">
        <f t="shared" si="25"/>
        <v/>
      </c>
    </row>
    <row r="1656" spans="2:6" ht="14.25" x14ac:dyDescent="0.2">
      <c r="B1656" s="70" t="str">
        <f>IF('Mortgage Calculation'!A1696="","",MONTH('Mortgage Calculation'!C1696))</f>
        <v/>
      </c>
      <c r="C1656" s="71" t="str">
        <f>IF(B1656="","",YEAR('Mortgage Calculation'!C1696))</f>
        <v/>
      </c>
      <c r="D1656" s="72" t="str">
        <f>IF(B1656="","",SUMIFS('Monthly Rental Income'!$G:$G,'Monthly Rental Income'!$K:$K,'Total Cash Flow'!$C1656,'Monthly Rental Income'!$J:$J,'Total Cash Flow'!$B1656))</f>
        <v/>
      </c>
      <c r="E1656" s="73" t="str">
        <f>IF(B1656="","",SUMIFS('Mortgage Calculation'!$F:$F,'Mortgage Calculation'!$J:$J,'Total Cash Flow'!$B1656,'Mortgage Calculation'!$K:$K,'Total Cash Flow'!C1656))</f>
        <v/>
      </c>
      <c r="F1656" s="66" t="str">
        <f t="shared" si="25"/>
        <v/>
      </c>
    </row>
    <row r="1657" spans="2:6" ht="14.25" x14ac:dyDescent="0.2">
      <c r="B1657" s="70" t="str">
        <f>IF('Mortgage Calculation'!A1697="","",MONTH('Mortgage Calculation'!C1697))</f>
        <v/>
      </c>
      <c r="C1657" s="71" t="str">
        <f>IF(B1657="","",YEAR('Mortgage Calculation'!C1697))</f>
        <v/>
      </c>
      <c r="D1657" s="72" t="str">
        <f>IF(B1657="","",SUMIFS('Monthly Rental Income'!$G:$G,'Monthly Rental Income'!$K:$K,'Total Cash Flow'!$C1657,'Monthly Rental Income'!$J:$J,'Total Cash Flow'!$B1657))</f>
        <v/>
      </c>
      <c r="E1657" s="73" t="str">
        <f>IF(B1657="","",SUMIFS('Mortgage Calculation'!$F:$F,'Mortgage Calculation'!$J:$J,'Total Cash Flow'!$B1657,'Mortgage Calculation'!$K:$K,'Total Cash Flow'!C1657))</f>
        <v/>
      </c>
      <c r="F1657" s="66" t="str">
        <f t="shared" si="25"/>
        <v/>
      </c>
    </row>
    <row r="1658" spans="2:6" ht="14.25" x14ac:dyDescent="0.2">
      <c r="B1658" s="70" t="str">
        <f>IF('Mortgage Calculation'!A1698="","",MONTH('Mortgage Calculation'!C1698))</f>
        <v/>
      </c>
      <c r="C1658" s="71" t="str">
        <f>IF(B1658="","",YEAR('Mortgage Calculation'!C1698))</f>
        <v/>
      </c>
      <c r="D1658" s="72" t="str">
        <f>IF(B1658="","",SUMIFS('Monthly Rental Income'!$G:$G,'Monthly Rental Income'!$K:$K,'Total Cash Flow'!$C1658,'Monthly Rental Income'!$J:$J,'Total Cash Flow'!$B1658))</f>
        <v/>
      </c>
      <c r="E1658" s="73" t="str">
        <f>IF(B1658="","",SUMIFS('Mortgage Calculation'!$F:$F,'Mortgage Calculation'!$J:$J,'Total Cash Flow'!$B1658,'Mortgage Calculation'!$K:$K,'Total Cash Flow'!C1658))</f>
        <v/>
      </c>
      <c r="F1658" s="66" t="str">
        <f t="shared" si="25"/>
        <v/>
      </c>
    </row>
    <row r="1659" spans="2:6" ht="14.25" x14ac:dyDescent="0.2">
      <c r="B1659" s="70" t="str">
        <f>IF('Mortgage Calculation'!A1699="","",MONTH('Mortgage Calculation'!C1699))</f>
        <v/>
      </c>
      <c r="C1659" s="71" t="str">
        <f>IF(B1659="","",YEAR('Mortgage Calculation'!C1699))</f>
        <v/>
      </c>
      <c r="D1659" s="72" t="str">
        <f>IF(B1659="","",SUMIFS('Monthly Rental Income'!$G:$G,'Monthly Rental Income'!$K:$K,'Total Cash Flow'!$C1659,'Monthly Rental Income'!$J:$J,'Total Cash Flow'!$B1659))</f>
        <v/>
      </c>
      <c r="E1659" s="73" t="str">
        <f>IF(B1659="","",SUMIFS('Mortgage Calculation'!$F:$F,'Mortgage Calculation'!$J:$J,'Total Cash Flow'!$B1659,'Mortgage Calculation'!$K:$K,'Total Cash Flow'!C1659))</f>
        <v/>
      </c>
      <c r="F1659" s="66" t="str">
        <f t="shared" si="25"/>
        <v/>
      </c>
    </row>
    <row r="1660" spans="2:6" ht="14.25" x14ac:dyDescent="0.2">
      <c r="B1660" s="70" t="str">
        <f>IF('Mortgage Calculation'!A1700="","",MONTH('Mortgage Calculation'!C1700))</f>
        <v/>
      </c>
      <c r="C1660" s="71" t="str">
        <f>IF(B1660="","",YEAR('Mortgage Calculation'!C1700))</f>
        <v/>
      </c>
      <c r="D1660" s="72" t="str">
        <f>IF(B1660="","",SUMIFS('Monthly Rental Income'!$G:$G,'Monthly Rental Income'!$K:$K,'Total Cash Flow'!$C1660,'Monthly Rental Income'!$J:$J,'Total Cash Flow'!$B1660))</f>
        <v/>
      </c>
      <c r="E1660" s="73" t="str">
        <f>IF(B1660="","",SUMIFS('Mortgage Calculation'!$F:$F,'Mortgage Calculation'!$J:$J,'Total Cash Flow'!$B1660,'Mortgage Calculation'!$K:$K,'Total Cash Flow'!C1660))</f>
        <v/>
      </c>
      <c r="F1660" s="66" t="str">
        <f t="shared" si="25"/>
        <v/>
      </c>
    </row>
    <row r="1661" spans="2:6" ht="14.25" x14ac:dyDescent="0.2">
      <c r="B1661" s="70" t="str">
        <f>IF('Mortgage Calculation'!A1701="","",MONTH('Mortgage Calculation'!C1701))</f>
        <v/>
      </c>
      <c r="C1661" s="71" t="str">
        <f>IF(B1661="","",YEAR('Mortgage Calculation'!C1701))</f>
        <v/>
      </c>
      <c r="D1661" s="72" t="str">
        <f>IF(B1661="","",SUMIFS('Monthly Rental Income'!$G:$G,'Monthly Rental Income'!$K:$K,'Total Cash Flow'!$C1661,'Monthly Rental Income'!$J:$J,'Total Cash Flow'!$B1661))</f>
        <v/>
      </c>
      <c r="E1661" s="73" t="str">
        <f>IF(B1661="","",SUMIFS('Mortgage Calculation'!$F:$F,'Mortgage Calculation'!$J:$J,'Total Cash Flow'!$B1661,'Mortgage Calculation'!$K:$K,'Total Cash Flow'!C1661))</f>
        <v/>
      </c>
      <c r="F1661" s="66" t="str">
        <f t="shared" si="25"/>
        <v/>
      </c>
    </row>
    <row r="1662" spans="2:6" ht="14.25" x14ac:dyDescent="0.2">
      <c r="B1662" s="70" t="str">
        <f>IF('Mortgage Calculation'!A1702="","",MONTH('Mortgage Calculation'!C1702))</f>
        <v/>
      </c>
      <c r="C1662" s="71" t="str">
        <f>IF(B1662="","",YEAR('Mortgage Calculation'!C1702))</f>
        <v/>
      </c>
      <c r="D1662" s="72" t="str">
        <f>IF(B1662="","",SUMIFS('Monthly Rental Income'!$G:$G,'Monthly Rental Income'!$K:$K,'Total Cash Flow'!$C1662,'Monthly Rental Income'!$J:$J,'Total Cash Flow'!$B1662))</f>
        <v/>
      </c>
      <c r="E1662" s="73" t="str">
        <f>IF(B1662="","",SUMIFS('Mortgage Calculation'!$F:$F,'Mortgage Calculation'!$J:$J,'Total Cash Flow'!$B1662,'Mortgage Calculation'!$K:$K,'Total Cash Flow'!C1662))</f>
        <v/>
      </c>
      <c r="F1662" s="66" t="str">
        <f t="shared" si="25"/>
        <v/>
      </c>
    </row>
    <row r="1663" spans="2:6" ht="14.25" x14ac:dyDescent="0.2">
      <c r="B1663" s="70" t="str">
        <f>IF('Mortgage Calculation'!A1703="","",MONTH('Mortgage Calculation'!C1703))</f>
        <v/>
      </c>
      <c r="C1663" s="71" t="str">
        <f>IF(B1663="","",YEAR('Mortgage Calculation'!C1703))</f>
        <v/>
      </c>
      <c r="D1663" s="72" t="str">
        <f>IF(B1663="","",SUMIFS('Monthly Rental Income'!$G:$G,'Monthly Rental Income'!$K:$K,'Total Cash Flow'!$C1663,'Monthly Rental Income'!$J:$J,'Total Cash Flow'!$B1663))</f>
        <v/>
      </c>
      <c r="E1663" s="73" t="str">
        <f>IF(B1663="","",SUMIFS('Mortgage Calculation'!$F:$F,'Mortgage Calculation'!$J:$J,'Total Cash Flow'!$B1663,'Mortgage Calculation'!$K:$K,'Total Cash Flow'!C1663))</f>
        <v/>
      </c>
      <c r="F1663" s="66" t="str">
        <f t="shared" si="25"/>
        <v/>
      </c>
    </row>
    <row r="1664" spans="2:6" ht="14.25" x14ac:dyDescent="0.2">
      <c r="B1664" s="70" t="str">
        <f>IF('Mortgage Calculation'!A1704="","",MONTH('Mortgage Calculation'!C1704))</f>
        <v/>
      </c>
      <c r="C1664" s="71" t="str">
        <f>IF(B1664="","",YEAR('Mortgage Calculation'!C1704))</f>
        <v/>
      </c>
      <c r="D1664" s="72" t="str">
        <f>IF(B1664="","",SUMIFS('Monthly Rental Income'!$G:$G,'Monthly Rental Income'!$K:$K,'Total Cash Flow'!$C1664,'Monthly Rental Income'!$J:$J,'Total Cash Flow'!$B1664))</f>
        <v/>
      </c>
      <c r="E1664" s="73" t="str">
        <f>IF(B1664="","",SUMIFS('Mortgage Calculation'!$F:$F,'Mortgage Calculation'!$J:$J,'Total Cash Flow'!$B1664,'Mortgage Calculation'!$K:$K,'Total Cash Flow'!C1664))</f>
        <v/>
      </c>
      <c r="F1664" s="66" t="str">
        <f t="shared" si="25"/>
        <v/>
      </c>
    </row>
    <row r="1665" spans="2:6" ht="14.25" x14ac:dyDescent="0.2">
      <c r="B1665" s="70" t="str">
        <f>IF('Mortgage Calculation'!A1705="","",MONTH('Mortgage Calculation'!C1705))</f>
        <v/>
      </c>
      <c r="C1665" s="71" t="str">
        <f>IF(B1665="","",YEAR('Mortgage Calculation'!C1705))</f>
        <v/>
      </c>
      <c r="D1665" s="72" t="str">
        <f>IF(B1665="","",SUMIFS('Monthly Rental Income'!$G:$G,'Monthly Rental Income'!$K:$K,'Total Cash Flow'!$C1665,'Monthly Rental Income'!$J:$J,'Total Cash Flow'!$B1665))</f>
        <v/>
      </c>
      <c r="E1665" s="73" t="str">
        <f>IF(B1665="","",SUMIFS('Mortgage Calculation'!$F:$F,'Mortgage Calculation'!$J:$J,'Total Cash Flow'!$B1665,'Mortgage Calculation'!$K:$K,'Total Cash Flow'!C1665))</f>
        <v/>
      </c>
      <c r="F1665" s="66" t="str">
        <f t="shared" si="25"/>
        <v/>
      </c>
    </row>
    <row r="1666" spans="2:6" ht="14.25" x14ac:dyDescent="0.2">
      <c r="B1666" s="70" t="str">
        <f>IF('Mortgage Calculation'!A1706="","",MONTH('Mortgage Calculation'!C1706))</f>
        <v/>
      </c>
      <c r="C1666" s="71" t="str">
        <f>IF(B1666="","",YEAR('Mortgage Calculation'!C1706))</f>
        <v/>
      </c>
      <c r="D1666" s="72" t="str">
        <f>IF(B1666="","",SUMIFS('Monthly Rental Income'!$G:$G,'Monthly Rental Income'!$K:$K,'Total Cash Flow'!$C1666,'Monthly Rental Income'!$J:$J,'Total Cash Flow'!$B1666))</f>
        <v/>
      </c>
      <c r="E1666" s="73" t="str">
        <f>IF(B1666="","",SUMIFS('Mortgage Calculation'!$F:$F,'Mortgage Calculation'!$J:$J,'Total Cash Flow'!$B1666,'Mortgage Calculation'!$K:$K,'Total Cash Flow'!C1666))</f>
        <v/>
      </c>
      <c r="F1666" s="66" t="str">
        <f t="shared" si="25"/>
        <v/>
      </c>
    </row>
    <row r="1667" spans="2:6" ht="14.25" x14ac:dyDescent="0.2">
      <c r="B1667" s="70" t="str">
        <f>IF('Mortgage Calculation'!A1707="","",MONTH('Mortgage Calculation'!C1707))</f>
        <v/>
      </c>
      <c r="C1667" s="71" t="str">
        <f>IF(B1667="","",YEAR('Mortgage Calculation'!C1707))</f>
        <v/>
      </c>
      <c r="D1667" s="72" t="str">
        <f>IF(B1667="","",SUMIFS('Monthly Rental Income'!$G:$G,'Monthly Rental Income'!$K:$K,'Total Cash Flow'!$C1667,'Monthly Rental Income'!$J:$J,'Total Cash Flow'!$B1667))</f>
        <v/>
      </c>
      <c r="E1667" s="73" t="str">
        <f>IF(B1667="","",SUMIFS('Mortgage Calculation'!$F:$F,'Mortgage Calculation'!$J:$J,'Total Cash Flow'!$B1667,'Mortgage Calculation'!$K:$K,'Total Cash Flow'!C1667))</f>
        <v/>
      </c>
      <c r="F1667" s="66" t="str">
        <f t="shared" si="25"/>
        <v/>
      </c>
    </row>
    <row r="1668" spans="2:6" ht="14.25" x14ac:dyDescent="0.2">
      <c r="B1668" s="70" t="str">
        <f>IF('Mortgage Calculation'!A1708="","",MONTH('Mortgage Calculation'!C1708))</f>
        <v/>
      </c>
      <c r="C1668" s="71" t="str">
        <f>IF(B1668="","",YEAR('Mortgage Calculation'!C1708))</f>
        <v/>
      </c>
      <c r="D1668" s="72" t="str">
        <f>IF(B1668="","",SUMIFS('Monthly Rental Income'!$G:$G,'Monthly Rental Income'!$K:$K,'Total Cash Flow'!$C1668,'Monthly Rental Income'!$J:$J,'Total Cash Flow'!$B1668))</f>
        <v/>
      </c>
      <c r="E1668" s="73" t="str">
        <f>IF(B1668="","",SUMIFS('Mortgage Calculation'!$F:$F,'Mortgage Calculation'!$J:$J,'Total Cash Flow'!$B1668,'Mortgage Calculation'!$K:$K,'Total Cash Flow'!C1668))</f>
        <v/>
      </c>
      <c r="F1668" s="66" t="str">
        <f t="shared" si="25"/>
        <v/>
      </c>
    </row>
    <row r="1669" spans="2:6" ht="14.25" x14ac:dyDescent="0.2">
      <c r="B1669" s="70" t="str">
        <f>IF('Mortgage Calculation'!A1709="","",MONTH('Mortgage Calculation'!C1709))</f>
        <v/>
      </c>
      <c r="C1669" s="71" t="str">
        <f>IF(B1669="","",YEAR('Mortgage Calculation'!C1709))</f>
        <v/>
      </c>
      <c r="D1669" s="72" t="str">
        <f>IF(B1669="","",SUMIFS('Monthly Rental Income'!$G:$G,'Monthly Rental Income'!$K:$K,'Total Cash Flow'!$C1669,'Monthly Rental Income'!$J:$J,'Total Cash Flow'!$B1669))</f>
        <v/>
      </c>
      <c r="E1669" s="73" t="str">
        <f>IF(B1669="","",SUMIFS('Mortgage Calculation'!$F:$F,'Mortgage Calculation'!$J:$J,'Total Cash Flow'!$B1669,'Mortgage Calculation'!$K:$K,'Total Cash Flow'!C1669))</f>
        <v/>
      </c>
      <c r="F1669" s="66" t="str">
        <f t="shared" ref="F1669:F1732" si="26">IF(B1669="","",SUM(D1669:E1669))</f>
        <v/>
      </c>
    </row>
    <row r="1670" spans="2:6" ht="14.25" x14ac:dyDescent="0.2">
      <c r="B1670" s="70" t="str">
        <f>IF('Mortgage Calculation'!A1710="","",MONTH('Mortgage Calculation'!C1710))</f>
        <v/>
      </c>
      <c r="C1670" s="71" t="str">
        <f>IF(B1670="","",YEAR('Mortgage Calculation'!C1710))</f>
        <v/>
      </c>
      <c r="D1670" s="72" t="str">
        <f>IF(B1670="","",SUMIFS('Monthly Rental Income'!$G:$G,'Monthly Rental Income'!$K:$K,'Total Cash Flow'!$C1670,'Monthly Rental Income'!$J:$J,'Total Cash Flow'!$B1670))</f>
        <v/>
      </c>
      <c r="E1670" s="73" t="str">
        <f>IF(B1670="","",SUMIFS('Mortgage Calculation'!$F:$F,'Mortgage Calculation'!$J:$J,'Total Cash Flow'!$B1670,'Mortgage Calculation'!$K:$K,'Total Cash Flow'!C1670))</f>
        <v/>
      </c>
      <c r="F1670" s="66" t="str">
        <f t="shared" si="26"/>
        <v/>
      </c>
    </row>
    <row r="1671" spans="2:6" ht="14.25" x14ac:dyDescent="0.2">
      <c r="B1671" s="70" t="str">
        <f>IF('Mortgage Calculation'!A1711="","",MONTH('Mortgage Calculation'!C1711))</f>
        <v/>
      </c>
      <c r="C1671" s="71" t="str">
        <f>IF(B1671="","",YEAR('Mortgage Calculation'!C1711))</f>
        <v/>
      </c>
      <c r="D1671" s="72" t="str">
        <f>IF(B1671="","",SUMIFS('Monthly Rental Income'!$G:$G,'Monthly Rental Income'!$K:$K,'Total Cash Flow'!$C1671,'Monthly Rental Income'!$J:$J,'Total Cash Flow'!$B1671))</f>
        <v/>
      </c>
      <c r="E1671" s="73" t="str">
        <f>IF(B1671="","",SUMIFS('Mortgage Calculation'!$F:$F,'Mortgage Calculation'!$J:$J,'Total Cash Flow'!$B1671,'Mortgage Calculation'!$K:$K,'Total Cash Flow'!C1671))</f>
        <v/>
      </c>
      <c r="F1671" s="66" t="str">
        <f t="shared" si="26"/>
        <v/>
      </c>
    </row>
    <row r="1672" spans="2:6" ht="14.25" x14ac:dyDescent="0.2">
      <c r="B1672" s="70" t="str">
        <f>IF('Mortgage Calculation'!A1712="","",MONTH('Mortgage Calculation'!C1712))</f>
        <v/>
      </c>
      <c r="C1672" s="71" t="str">
        <f>IF(B1672="","",YEAR('Mortgage Calculation'!C1712))</f>
        <v/>
      </c>
      <c r="D1672" s="72" t="str">
        <f>IF(B1672="","",SUMIFS('Monthly Rental Income'!$G:$G,'Monthly Rental Income'!$K:$K,'Total Cash Flow'!$C1672,'Monthly Rental Income'!$J:$J,'Total Cash Flow'!$B1672))</f>
        <v/>
      </c>
      <c r="E1672" s="73" t="str">
        <f>IF(B1672="","",SUMIFS('Mortgage Calculation'!$F:$F,'Mortgage Calculation'!$J:$J,'Total Cash Flow'!$B1672,'Mortgage Calculation'!$K:$K,'Total Cash Flow'!C1672))</f>
        <v/>
      </c>
      <c r="F1672" s="66" t="str">
        <f t="shared" si="26"/>
        <v/>
      </c>
    </row>
    <row r="1673" spans="2:6" ht="14.25" x14ac:dyDescent="0.2">
      <c r="B1673" s="70" t="str">
        <f>IF('Mortgage Calculation'!A1713="","",MONTH('Mortgage Calculation'!C1713))</f>
        <v/>
      </c>
      <c r="C1673" s="71" t="str">
        <f>IF(B1673="","",YEAR('Mortgage Calculation'!C1713))</f>
        <v/>
      </c>
      <c r="D1673" s="72" t="str">
        <f>IF(B1673="","",SUMIFS('Monthly Rental Income'!$G:$G,'Monthly Rental Income'!$K:$K,'Total Cash Flow'!$C1673,'Monthly Rental Income'!$J:$J,'Total Cash Flow'!$B1673))</f>
        <v/>
      </c>
      <c r="E1673" s="73" t="str">
        <f>IF(B1673="","",SUMIFS('Mortgage Calculation'!$F:$F,'Mortgage Calculation'!$J:$J,'Total Cash Flow'!$B1673,'Mortgage Calculation'!$K:$K,'Total Cash Flow'!C1673))</f>
        <v/>
      </c>
      <c r="F1673" s="66" t="str">
        <f t="shared" si="26"/>
        <v/>
      </c>
    </row>
    <row r="1674" spans="2:6" ht="14.25" x14ac:dyDescent="0.2">
      <c r="B1674" s="70" t="str">
        <f>IF('Mortgage Calculation'!A1714="","",MONTH('Mortgage Calculation'!C1714))</f>
        <v/>
      </c>
      <c r="C1674" s="71" t="str">
        <f>IF(B1674="","",YEAR('Mortgage Calculation'!C1714))</f>
        <v/>
      </c>
      <c r="D1674" s="72" t="str">
        <f>IF(B1674="","",SUMIFS('Monthly Rental Income'!$G:$G,'Monthly Rental Income'!$K:$K,'Total Cash Flow'!$C1674,'Monthly Rental Income'!$J:$J,'Total Cash Flow'!$B1674))</f>
        <v/>
      </c>
      <c r="E1674" s="73" t="str">
        <f>IF(B1674="","",SUMIFS('Mortgage Calculation'!$F:$F,'Mortgage Calculation'!$J:$J,'Total Cash Flow'!$B1674,'Mortgage Calculation'!$K:$K,'Total Cash Flow'!C1674))</f>
        <v/>
      </c>
      <c r="F1674" s="66" t="str">
        <f t="shared" si="26"/>
        <v/>
      </c>
    </row>
    <row r="1675" spans="2:6" ht="14.25" x14ac:dyDescent="0.2">
      <c r="B1675" s="70" t="str">
        <f>IF('Mortgage Calculation'!A1715="","",MONTH('Mortgage Calculation'!C1715))</f>
        <v/>
      </c>
      <c r="C1675" s="71" t="str">
        <f>IF(B1675="","",YEAR('Mortgage Calculation'!C1715))</f>
        <v/>
      </c>
      <c r="D1675" s="72" t="str">
        <f>IF(B1675="","",SUMIFS('Monthly Rental Income'!$G:$G,'Monthly Rental Income'!$K:$K,'Total Cash Flow'!$C1675,'Monthly Rental Income'!$J:$J,'Total Cash Flow'!$B1675))</f>
        <v/>
      </c>
      <c r="E1675" s="73" t="str">
        <f>IF(B1675="","",SUMIFS('Mortgage Calculation'!$F:$F,'Mortgage Calculation'!$J:$J,'Total Cash Flow'!$B1675,'Mortgage Calculation'!$K:$K,'Total Cash Flow'!C1675))</f>
        <v/>
      </c>
      <c r="F1675" s="66" t="str">
        <f t="shared" si="26"/>
        <v/>
      </c>
    </row>
    <row r="1676" spans="2:6" ht="14.25" x14ac:dyDescent="0.2">
      <c r="B1676" s="70" t="str">
        <f>IF('Mortgage Calculation'!A1716="","",MONTH('Mortgage Calculation'!C1716))</f>
        <v/>
      </c>
      <c r="C1676" s="71" t="str">
        <f>IF(B1676="","",YEAR('Mortgage Calculation'!C1716))</f>
        <v/>
      </c>
      <c r="D1676" s="72" t="str">
        <f>IF(B1676="","",SUMIFS('Monthly Rental Income'!$G:$G,'Monthly Rental Income'!$K:$K,'Total Cash Flow'!$C1676,'Monthly Rental Income'!$J:$J,'Total Cash Flow'!$B1676))</f>
        <v/>
      </c>
      <c r="E1676" s="73" t="str">
        <f>IF(B1676="","",SUMIFS('Mortgage Calculation'!$F:$F,'Mortgage Calculation'!$J:$J,'Total Cash Flow'!$B1676,'Mortgage Calculation'!$K:$K,'Total Cash Flow'!C1676))</f>
        <v/>
      </c>
      <c r="F1676" s="66" t="str">
        <f t="shared" si="26"/>
        <v/>
      </c>
    </row>
    <row r="1677" spans="2:6" ht="14.25" x14ac:dyDescent="0.2">
      <c r="B1677" s="70" t="str">
        <f>IF('Mortgage Calculation'!A1717="","",MONTH('Mortgage Calculation'!C1717))</f>
        <v/>
      </c>
      <c r="C1677" s="71" t="str">
        <f>IF(B1677="","",YEAR('Mortgage Calculation'!C1717))</f>
        <v/>
      </c>
      <c r="D1677" s="72" t="str">
        <f>IF(B1677="","",SUMIFS('Monthly Rental Income'!$G:$G,'Monthly Rental Income'!$K:$K,'Total Cash Flow'!$C1677,'Monthly Rental Income'!$J:$J,'Total Cash Flow'!$B1677))</f>
        <v/>
      </c>
      <c r="E1677" s="73" t="str">
        <f>IF(B1677="","",SUMIFS('Mortgage Calculation'!$F:$F,'Mortgage Calculation'!$J:$J,'Total Cash Flow'!$B1677,'Mortgage Calculation'!$K:$K,'Total Cash Flow'!C1677))</f>
        <v/>
      </c>
      <c r="F1677" s="66" t="str">
        <f t="shared" si="26"/>
        <v/>
      </c>
    </row>
    <row r="1678" spans="2:6" ht="14.25" x14ac:dyDescent="0.2">
      <c r="B1678" s="70" t="str">
        <f>IF('Mortgage Calculation'!A1718="","",MONTH('Mortgage Calculation'!C1718))</f>
        <v/>
      </c>
      <c r="C1678" s="71" t="str">
        <f>IF(B1678="","",YEAR('Mortgage Calculation'!C1718))</f>
        <v/>
      </c>
      <c r="D1678" s="72" t="str">
        <f>IF(B1678="","",SUMIFS('Monthly Rental Income'!$G:$G,'Monthly Rental Income'!$K:$K,'Total Cash Flow'!$C1678,'Monthly Rental Income'!$J:$J,'Total Cash Flow'!$B1678))</f>
        <v/>
      </c>
      <c r="E1678" s="73" t="str">
        <f>IF(B1678="","",SUMIFS('Mortgage Calculation'!$F:$F,'Mortgage Calculation'!$J:$J,'Total Cash Flow'!$B1678,'Mortgage Calculation'!$K:$K,'Total Cash Flow'!C1678))</f>
        <v/>
      </c>
      <c r="F1678" s="66" t="str">
        <f t="shared" si="26"/>
        <v/>
      </c>
    </row>
    <row r="1679" spans="2:6" ht="14.25" x14ac:dyDescent="0.2">
      <c r="B1679" s="70" t="str">
        <f>IF('Mortgage Calculation'!A1719="","",MONTH('Mortgage Calculation'!C1719))</f>
        <v/>
      </c>
      <c r="C1679" s="71" t="str">
        <f>IF(B1679="","",YEAR('Mortgage Calculation'!C1719))</f>
        <v/>
      </c>
      <c r="D1679" s="72" t="str">
        <f>IF(B1679="","",SUMIFS('Monthly Rental Income'!$G:$G,'Monthly Rental Income'!$K:$K,'Total Cash Flow'!$C1679,'Monthly Rental Income'!$J:$J,'Total Cash Flow'!$B1679))</f>
        <v/>
      </c>
      <c r="E1679" s="73" t="str">
        <f>IF(B1679="","",SUMIFS('Mortgage Calculation'!$F:$F,'Mortgage Calculation'!$J:$J,'Total Cash Flow'!$B1679,'Mortgage Calculation'!$K:$K,'Total Cash Flow'!C1679))</f>
        <v/>
      </c>
      <c r="F1679" s="66" t="str">
        <f t="shared" si="26"/>
        <v/>
      </c>
    </row>
    <row r="1680" spans="2:6" ht="14.25" x14ac:dyDescent="0.2">
      <c r="B1680" s="70" t="str">
        <f>IF('Mortgage Calculation'!A1720="","",MONTH('Mortgage Calculation'!C1720))</f>
        <v/>
      </c>
      <c r="C1680" s="71" t="str">
        <f>IF(B1680="","",YEAR('Mortgage Calculation'!C1720))</f>
        <v/>
      </c>
      <c r="D1680" s="72" t="str">
        <f>IF(B1680="","",SUMIFS('Monthly Rental Income'!$G:$G,'Monthly Rental Income'!$K:$K,'Total Cash Flow'!$C1680,'Monthly Rental Income'!$J:$J,'Total Cash Flow'!$B1680))</f>
        <v/>
      </c>
      <c r="E1680" s="73" t="str">
        <f>IF(B1680="","",SUMIFS('Mortgage Calculation'!$F:$F,'Mortgage Calculation'!$J:$J,'Total Cash Flow'!$B1680,'Mortgage Calculation'!$K:$K,'Total Cash Flow'!C1680))</f>
        <v/>
      </c>
      <c r="F1680" s="66" t="str">
        <f t="shared" si="26"/>
        <v/>
      </c>
    </row>
    <row r="1681" spans="2:6" ht="14.25" x14ac:dyDescent="0.2">
      <c r="B1681" s="70" t="str">
        <f>IF('Mortgage Calculation'!A1721="","",MONTH('Mortgage Calculation'!C1721))</f>
        <v/>
      </c>
      <c r="C1681" s="71" t="str">
        <f>IF(B1681="","",YEAR('Mortgage Calculation'!C1721))</f>
        <v/>
      </c>
      <c r="D1681" s="72" t="str">
        <f>IF(B1681="","",SUMIFS('Monthly Rental Income'!$G:$G,'Monthly Rental Income'!$K:$K,'Total Cash Flow'!$C1681,'Monthly Rental Income'!$J:$J,'Total Cash Flow'!$B1681))</f>
        <v/>
      </c>
      <c r="E1681" s="73" t="str">
        <f>IF(B1681="","",SUMIFS('Mortgage Calculation'!$F:$F,'Mortgage Calculation'!$J:$J,'Total Cash Flow'!$B1681,'Mortgage Calculation'!$K:$K,'Total Cash Flow'!C1681))</f>
        <v/>
      </c>
      <c r="F1681" s="66" t="str">
        <f t="shared" si="26"/>
        <v/>
      </c>
    </row>
    <row r="1682" spans="2:6" ht="14.25" x14ac:dyDescent="0.2">
      <c r="B1682" s="70" t="str">
        <f>IF('Mortgage Calculation'!A1722="","",MONTH('Mortgage Calculation'!C1722))</f>
        <v/>
      </c>
      <c r="C1682" s="71" t="str">
        <f>IF(B1682="","",YEAR('Mortgage Calculation'!C1722))</f>
        <v/>
      </c>
      <c r="D1682" s="72" t="str">
        <f>IF(B1682="","",SUMIFS('Monthly Rental Income'!$G:$G,'Monthly Rental Income'!$K:$K,'Total Cash Flow'!$C1682,'Monthly Rental Income'!$J:$J,'Total Cash Flow'!$B1682))</f>
        <v/>
      </c>
      <c r="E1682" s="73" t="str">
        <f>IF(B1682="","",SUMIFS('Mortgage Calculation'!$F:$F,'Mortgage Calculation'!$J:$J,'Total Cash Flow'!$B1682,'Mortgage Calculation'!$K:$K,'Total Cash Flow'!C1682))</f>
        <v/>
      </c>
      <c r="F1682" s="66" t="str">
        <f t="shared" si="26"/>
        <v/>
      </c>
    </row>
    <row r="1683" spans="2:6" ht="14.25" x14ac:dyDescent="0.2">
      <c r="B1683" s="70" t="str">
        <f>IF('Mortgage Calculation'!A1723="","",MONTH('Mortgage Calculation'!C1723))</f>
        <v/>
      </c>
      <c r="C1683" s="71" t="str">
        <f>IF(B1683="","",YEAR('Mortgage Calculation'!C1723))</f>
        <v/>
      </c>
      <c r="D1683" s="72" t="str">
        <f>IF(B1683="","",SUMIFS('Monthly Rental Income'!$G:$G,'Monthly Rental Income'!$K:$K,'Total Cash Flow'!$C1683,'Monthly Rental Income'!$J:$J,'Total Cash Flow'!$B1683))</f>
        <v/>
      </c>
      <c r="E1683" s="73" t="str">
        <f>IF(B1683="","",SUMIFS('Mortgage Calculation'!$F:$F,'Mortgage Calculation'!$J:$J,'Total Cash Flow'!$B1683,'Mortgage Calculation'!$K:$K,'Total Cash Flow'!C1683))</f>
        <v/>
      </c>
      <c r="F1683" s="66" t="str">
        <f t="shared" si="26"/>
        <v/>
      </c>
    </row>
    <row r="1684" spans="2:6" ht="14.25" x14ac:dyDescent="0.2">
      <c r="B1684" s="70" t="str">
        <f>IF('Mortgage Calculation'!A1724="","",MONTH('Mortgage Calculation'!C1724))</f>
        <v/>
      </c>
      <c r="C1684" s="71" t="str">
        <f>IF(B1684="","",YEAR('Mortgage Calculation'!C1724))</f>
        <v/>
      </c>
      <c r="D1684" s="72" t="str">
        <f>IF(B1684="","",SUMIFS('Monthly Rental Income'!$G:$G,'Monthly Rental Income'!$K:$K,'Total Cash Flow'!$C1684,'Monthly Rental Income'!$J:$J,'Total Cash Flow'!$B1684))</f>
        <v/>
      </c>
      <c r="E1684" s="73" t="str">
        <f>IF(B1684="","",SUMIFS('Mortgage Calculation'!$F:$F,'Mortgage Calculation'!$J:$J,'Total Cash Flow'!$B1684,'Mortgage Calculation'!$K:$K,'Total Cash Flow'!C1684))</f>
        <v/>
      </c>
      <c r="F1684" s="66" t="str">
        <f t="shared" si="26"/>
        <v/>
      </c>
    </row>
    <row r="1685" spans="2:6" ht="14.25" x14ac:dyDescent="0.2">
      <c r="B1685" s="70" t="str">
        <f>IF('Mortgage Calculation'!A1725="","",MONTH('Mortgage Calculation'!C1725))</f>
        <v/>
      </c>
      <c r="C1685" s="71" t="str">
        <f>IF(B1685="","",YEAR('Mortgage Calculation'!C1725))</f>
        <v/>
      </c>
      <c r="D1685" s="72" t="str">
        <f>IF(B1685="","",SUMIFS('Monthly Rental Income'!$G:$G,'Monthly Rental Income'!$K:$K,'Total Cash Flow'!$C1685,'Monthly Rental Income'!$J:$J,'Total Cash Flow'!$B1685))</f>
        <v/>
      </c>
      <c r="E1685" s="73" t="str">
        <f>IF(B1685="","",SUMIFS('Mortgage Calculation'!$F:$F,'Mortgage Calculation'!$J:$J,'Total Cash Flow'!$B1685,'Mortgage Calculation'!$K:$K,'Total Cash Flow'!C1685))</f>
        <v/>
      </c>
      <c r="F1685" s="66" t="str">
        <f t="shared" si="26"/>
        <v/>
      </c>
    </row>
    <row r="1686" spans="2:6" ht="14.25" x14ac:dyDescent="0.2">
      <c r="B1686" s="70" t="str">
        <f>IF('Mortgage Calculation'!A1726="","",MONTH('Mortgage Calculation'!C1726))</f>
        <v/>
      </c>
      <c r="C1686" s="71" t="str">
        <f>IF(B1686="","",YEAR('Mortgage Calculation'!C1726))</f>
        <v/>
      </c>
      <c r="D1686" s="72" t="str">
        <f>IF(B1686="","",SUMIFS('Monthly Rental Income'!$G:$G,'Monthly Rental Income'!$K:$K,'Total Cash Flow'!$C1686,'Monthly Rental Income'!$J:$J,'Total Cash Flow'!$B1686))</f>
        <v/>
      </c>
      <c r="E1686" s="73" t="str">
        <f>IF(B1686="","",SUMIFS('Mortgage Calculation'!$F:$F,'Mortgage Calculation'!$J:$J,'Total Cash Flow'!$B1686,'Mortgage Calculation'!$K:$K,'Total Cash Flow'!C1686))</f>
        <v/>
      </c>
      <c r="F1686" s="66" t="str">
        <f t="shared" si="26"/>
        <v/>
      </c>
    </row>
    <row r="1687" spans="2:6" ht="14.25" x14ac:dyDescent="0.2">
      <c r="B1687" s="70" t="str">
        <f>IF('Mortgage Calculation'!A1727="","",MONTH('Mortgage Calculation'!C1727))</f>
        <v/>
      </c>
      <c r="C1687" s="71" t="str">
        <f>IF(B1687="","",YEAR('Mortgage Calculation'!C1727))</f>
        <v/>
      </c>
      <c r="D1687" s="72" t="str">
        <f>IF(B1687="","",SUMIFS('Monthly Rental Income'!$G:$G,'Monthly Rental Income'!$K:$K,'Total Cash Flow'!$C1687,'Monthly Rental Income'!$J:$J,'Total Cash Flow'!$B1687))</f>
        <v/>
      </c>
      <c r="E1687" s="73" t="str">
        <f>IF(B1687="","",SUMIFS('Mortgage Calculation'!$F:$F,'Mortgage Calculation'!$J:$J,'Total Cash Flow'!$B1687,'Mortgage Calculation'!$K:$K,'Total Cash Flow'!C1687))</f>
        <v/>
      </c>
      <c r="F1687" s="66" t="str">
        <f t="shared" si="26"/>
        <v/>
      </c>
    </row>
    <row r="1688" spans="2:6" ht="14.25" x14ac:dyDescent="0.2">
      <c r="B1688" s="70" t="str">
        <f>IF('Mortgage Calculation'!A1728="","",MONTH('Mortgage Calculation'!C1728))</f>
        <v/>
      </c>
      <c r="C1688" s="71" t="str">
        <f>IF(B1688="","",YEAR('Mortgage Calculation'!C1728))</f>
        <v/>
      </c>
      <c r="D1688" s="72" t="str">
        <f>IF(B1688="","",SUMIFS('Monthly Rental Income'!$G:$G,'Monthly Rental Income'!$K:$K,'Total Cash Flow'!$C1688,'Monthly Rental Income'!$J:$J,'Total Cash Flow'!$B1688))</f>
        <v/>
      </c>
      <c r="E1688" s="73" t="str">
        <f>IF(B1688="","",SUMIFS('Mortgage Calculation'!$F:$F,'Mortgage Calculation'!$J:$J,'Total Cash Flow'!$B1688,'Mortgage Calculation'!$K:$K,'Total Cash Flow'!C1688))</f>
        <v/>
      </c>
      <c r="F1688" s="66" t="str">
        <f t="shared" si="26"/>
        <v/>
      </c>
    </row>
    <row r="1689" spans="2:6" ht="14.25" x14ac:dyDescent="0.2">
      <c r="B1689" s="70" t="str">
        <f>IF('Mortgage Calculation'!A1729="","",MONTH('Mortgage Calculation'!C1729))</f>
        <v/>
      </c>
      <c r="C1689" s="71" t="str">
        <f>IF(B1689="","",YEAR('Mortgage Calculation'!C1729))</f>
        <v/>
      </c>
      <c r="D1689" s="72" t="str">
        <f>IF(B1689="","",SUMIFS('Monthly Rental Income'!$G:$G,'Monthly Rental Income'!$K:$K,'Total Cash Flow'!$C1689,'Monthly Rental Income'!$J:$J,'Total Cash Flow'!$B1689))</f>
        <v/>
      </c>
      <c r="E1689" s="73" t="str">
        <f>IF(B1689="","",SUMIFS('Mortgage Calculation'!$F:$F,'Mortgage Calculation'!$J:$J,'Total Cash Flow'!$B1689,'Mortgage Calculation'!$K:$K,'Total Cash Flow'!C1689))</f>
        <v/>
      </c>
      <c r="F1689" s="66" t="str">
        <f t="shared" si="26"/>
        <v/>
      </c>
    </row>
    <row r="1690" spans="2:6" ht="14.25" x14ac:dyDescent="0.2">
      <c r="B1690" s="70" t="str">
        <f>IF('Mortgage Calculation'!A1730="","",MONTH('Mortgage Calculation'!C1730))</f>
        <v/>
      </c>
      <c r="C1690" s="71" t="str">
        <f>IF(B1690="","",YEAR('Mortgage Calculation'!C1730))</f>
        <v/>
      </c>
      <c r="D1690" s="72" t="str">
        <f>IF(B1690="","",SUMIFS('Monthly Rental Income'!$G:$G,'Monthly Rental Income'!$K:$K,'Total Cash Flow'!$C1690,'Monthly Rental Income'!$J:$J,'Total Cash Flow'!$B1690))</f>
        <v/>
      </c>
      <c r="E1690" s="73" t="str">
        <f>IF(B1690="","",SUMIFS('Mortgage Calculation'!$F:$F,'Mortgage Calculation'!$J:$J,'Total Cash Flow'!$B1690,'Mortgage Calculation'!$K:$K,'Total Cash Flow'!C1690))</f>
        <v/>
      </c>
      <c r="F1690" s="66" t="str">
        <f t="shared" si="26"/>
        <v/>
      </c>
    </row>
    <row r="1691" spans="2:6" ht="14.25" x14ac:dyDescent="0.2">
      <c r="B1691" s="70" t="str">
        <f>IF('Mortgage Calculation'!A1731="","",MONTH('Mortgage Calculation'!C1731))</f>
        <v/>
      </c>
      <c r="C1691" s="71" t="str">
        <f>IF(B1691="","",YEAR('Mortgage Calculation'!C1731))</f>
        <v/>
      </c>
      <c r="D1691" s="72" t="str">
        <f>IF(B1691="","",SUMIFS('Monthly Rental Income'!$G:$G,'Monthly Rental Income'!$K:$K,'Total Cash Flow'!$C1691,'Monthly Rental Income'!$J:$J,'Total Cash Flow'!$B1691))</f>
        <v/>
      </c>
      <c r="E1691" s="73" t="str">
        <f>IF(B1691="","",SUMIFS('Mortgage Calculation'!$F:$F,'Mortgage Calculation'!$J:$J,'Total Cash Flow'!$B1691,'Mortgage Calculation'!$K:$K,'Total Cash Flow'!C1691))</f>
        <v/>
      </c>
      <c r="F1691" s="66" t="str">
        <f t="shared" si="26"/>
        <v/>
      </c>
    </row>
    <row r="1692" spans="2:6" ht="14.25" x14ac:dyDescent="0.2">
      <c r="B1692" s="70" t="str">
        <f>IF('Mortgage Calculation'!A1732="","",MONTH('Mortgage Calculation'!C1732))</f>
        <v/>
      </c>
      <c r="C1692" s="71" t="str">
        <f>IF(B1692="","",YEAR('Mortgage Calculation'!C1732))</f>
        <v/>
      </c>
      <c r="D1692" s="72" t="str">
        <f>IF(B1692="","",SUMIFS('Monthly Rental Income'!$G:$G,'Monthly Rental Income'!$K:$K,'Total Cash Flow'!$C1692,'Monthly Rental Income'!$J:$J,'Total Cash Flow'!$B1692))</f>
        <v/>
      </c>
      <c r="E1692" s="73" t="str">
        <f>IF(B1692="","",SUMIFS('Mortgage Calculation'!$F:$F,'Mortgage Calculation'!$J:$J,'Total Cash Flow'!$B1692,'Mortgage Calculation'!$K:$K,'Total Cash Flow'!C1692))</f>
        <v/>
      </c>
      <c r="F1692" s="66" t="str">
        <f t="shared" si="26"/>
        <v/>
      </c>
    </row>
    <row r="1693" spans="2:6" ht="14.25" x14ac:dyDescent="0.2">
      <c r="B1693" s="70" t="str">
        <f>IF('Mortgage Calculation'!A1733="","",MONTH('Mortgage Calculation'!C1733))</f>
        <v/>
      </c>
      <c r="C1693" s="71" t="str">
        <f>IF(B1693="","",YEAR('Mortgage Calculation'!C1733))</f>
        <v/>
      </c>
      <c r="D1693" s="72" t="str">
        <f>IF(B1693="","",SUMIFS('Monthly Rental Income'!$G:$G,'Monthly Rental Income'!$K:$K,'Total Cash Flow'!$C1693,'Monthly Rental Income'!$J:$J,'Total Cash Flow'!$B1693))</f>
        <v/>
      </c>
      <c r="E1693" s="73" t="str">
        <f>IF(B1693="","",SUMIFS('Mortgage Calculation'!$F:$F,'Mortgage Calculation'!$J:$J,'Total Cash Flow'!$B1693,'Mortgage Calculation'!$K:$K,'Total Cash Flow'!C1693))</f>
        <v/>
      </c>
      <c r="F1693" s="66" t="str">
        <f t="shared" si="26"/>
        <v/>
      </c>
    </row>
    <row r="1694" spans="2:6" ht="14.25" x14ac:dyDescent="0.2">
      <c r="B1694" s="70" t="str">
        <f>IF('Mortgage Calculation'!A1734="","",MONTH('Mortgage Calculation'!C1734))</f>
        <v/>
      </c>
      <c r="C1694" s="71" t="str">
        <f>IF(B1694="","",YEAR('Mortgage Calculation'!C1734))</f>
        <v/>
      </c>
      <c r="D1694" s="72" t="str">
        <f>IF(B1694="","",SUMIFS('Monthly Rental Income'!$G:$G,'Monthly Rental Income'!$K:$K,'Total Cash Flow'!$C1694,'Monthly Rental Income'!$J:$J,'Total Cash Flow'!$B1694))</f>
        <v/>
      </c>
      <c r="E1694" s="73" t="str">
        <f>IF(B1694="","",SUMIFS('Mortgage Calculation'!$F:$F,'Mortgage Calculation'!$J:$J,'Total Cash Flow'!$B1694,'Mortgage Calculation'!$K:$K,'Total Cash Flow'!C1694))</f>
        <v/>
      </c>
      <c r="F1694" s="66" t="str">
        <f t="shared" si="26"/>
        <v/>
      </c>
    </row>
    <row r="1695" spans="2:6" ht="14.25" x14ac:dyDescent="0.2">
      <c r="B1695" s="70" t="str">
        <f>IF('Mortgage Calculation'!A1735="","",MONTH('Mortgage Calculation'!C1735))</f>
        <v/>
      </c>
      <c r="C1695" s="71" t="str">
        <f>IF(B1695="","",YEAR('Mortgage Calculation'!C1735))</f>
        <v/>
      </c>
      <c r="D1695" s="72" t="str">
        <f>IF(B1695="","",SUMIFS('Monthly Rental Income'!$G:$G,'Monthly Rental Income'!$K:$K,'Total Cash Flow'!$C1695,'Monthly Rental Income'!$J:$J,'Total Cash Flow'!$B1695))</f>
        <v/>
      </c>
      <c r="E1695" s="73" t="str">
        <f>IF(B1695="","",SUMIFS('Mortgage Calculation'!$F:$F,'Mortgage Calculation'!$J:$J,'Total Cash Flow'!$B1695,'Mortgage Calculation'!$K:$K,'Total Cash Flow'!C1695))</f>
        <v/>
      </c>
      <c r="F1695" s="66" t="str">
        <f t="shared" si="26"/>
        <v/>
      </c>
    </row>
    <row r="1696" spans="2:6" ht="14.25" x14ac:dyDescent="0.2">
      <c r="B1696" s="70" t="str">
        <f>IF('Mortgage Calculation'!A1736="","",MONTH('Mortgage Calculation'!C1736))</f>
        <v/>
      </c>
      <c r="C1696" s="71" t="str">
        <f>IF(B1696="","",YEAR('Mortgage Calculation'!C1736))</f>
        <v/>
      </c>
      <c r="D1696" s="72" t="str">
        <f>IF(B1696="","",SUMIFS('Monthly Rental Income'!$G:$G,'Monthly Rental Income'!$K:$K,'Total Cash Flow'!$C1696,'Monthly Rental Income'!$J:$J,'Total Cash Flow'!$B1696))</f>
        <v/>
      </c>
      <c r="E1696" s="73" t="str">
        <f>IF(B1696="","",SUMIFS('Mortgage Calculation'!$F:$F,'Mortgage Calculation'!$J:$J,'Total Cash Flow'!$B1696,'Mortgage Calculation'!$K:$K,'Total Cash Flow'!C1696))</f>
        <v/>
      </c>
      <c r="F1696" s="66" t="str">
        <f t="shared" si="26"/>
        <v/>
      </c>
    </row>
    <row r="1697" spans="2:6" ht="14.25" x14ac:dyDescent="0.2">
      <c r="B1697" s="70" t="str">
        <f>IF('Mortgage Calculation'!A1737="","",MONTH('Mortgage Calculation'!C1737))</f>
        <v/>
      </c>
      <c r="C1697" s="71" t="str">
        <f>IF(B1697="","",YEAR('Mortgage Calculation'!C1737))</f>
        <v/>
      </c>
      <c r="D1697" s="72" t="str">
        <f>IF(B1697="","",SUMIFS('Monthly Rental Income'!$G:$G,'Monthly Rental Income'!$K:$K,'Total Cash Flow'!$C1697,'Monthly Rental Income'!$J:$J,'Total Cash Flow'!$B1697))</f>
        <v/>
      </c>
      <c r="E1697" s="73" t="str">
        <f>IF(B1697="","",SUMIFS('Mortgage Calculation'!$F:$F,'Mortgage Calculation'!$J:$J,'Total Cash Flow'!$B1697,'Mortgage Calculation'!$K:$K,'Total Cash Flow'!C1697))</f>
        <v/>
      </c>
      <c r="F1697" s="66" t="str">
        <f t="shared" si="26"/>
        <v/>
      </c>
    </row>
    <row r="1698" spans="2:6" ht="14.25" x14ac:dyDescent="0.2">
      <c r="B1698" s="70" t="str">
        <f>IF('Mortgage Calculation'!A1738="","",MONTH('Mortgage Calculation'!C1738))</f>
        <v/>
      </c>
      <c r="C1698" s="71" t="str">
        <f>IF(B1698="","",YEAR('Mortgage Calculation'!C1738))</f>
        <v/>
      </c>
      <c r="D1698" s="72" t="str">
        <f>IF(B1698="","",SUMIFS('Monthly Rental Income'!$G:$G,'Monthly Rental Income'!$K:$K,'Total Cash Flow'!$C1698,'Monthly Rental Income'!$J:$J,'Total Cash Flow'!$B1698))</f>
        <v/>
      </c>
      <c r="E1698" s="73" t="str">
        <f>IF(B1698="","",SUMIFS('Mortgage Calculation'!$F:$F,'Mortgage Calculation'!$J:$J,'Total Cash Flow'!$B1698,'Mortgage Calculation'!$K:$K,'Total Cash Flow'!C1698))</f>
        <v/>
      </c>
      <c r="F1698" s="66" t="str">
        <f t="shared" si="26"/>
        <v/>
      </c>
    </row>
    <row r="1699" spans="2:6" ht="14.25" x14ac:dyDescent="0.2">
      <c r="B1699" s="70" t="str">
        <f>IF('Mortgage Calculation'!A1739="","",MONTH('Mortgage Calculation'!C1739))</f>
        <v/>
      </c>
      <c r="C1699" s="71" t="str">
        <f>IF(B1699="","",YEAR('Mortgage Calculation'!C1739))</f>
        <v/>
      </c>
      <c r="D1699" s="72" t="str">
        <f>IF(B1699="","",SUMIFS('Monthly Rental Income'!$G:$G,'Monthly Rental Income'!$K:$K,'Total Cash Flow'!$C1699,'Monthly Rental Income'!$J:$J,'Total Cash Flow'!$B1699))</f>
        <v/>
      </c>
      <c r="E1699" s="73" t="str">
        <f>IF(B1699="","",SUMIFS('Mortgage Calculation'!$F:$F,'Mortgage Calculation'!$J:$J,'Total Cash Flow'!$B1699,'Mortgage Calculation'!$K:$K,'Total Cash Flow'!C1699))</f>
        <v/>
      </c>
      <c r="F1699" s="66" t="str">
        <f t="shared" si="26"/>
        <v/>
      </c>
    </row>
    <row r="1700" spans="2:6" ht="14.25" x14ac:dyDescent="0.2">
      <c r="B1700" s="70" t="str">
        <f>IF('Mortgage Calculation'!A1740="","",MONTH('Mortgage Calculation'!C1740))</f>
        <v/>
      </c>
      <c r="C1700" s="71" t="str">
        <f>IF(B1700="","",YEAR('Mortgage Calculation'!C1740))</f>
        <v/>
      </c>
      <c r="D1700" s="72" t="str">
        <f>IF(B1700="","",SUMIFS('Monthly Rental Income'!$G:$G,'Monthly Rental Income'!$K:$K,'Total Cash Flow'!$C1700,'Monthly Rental Income'!$J:$J,'Total Cash Flow'!$B1700))</f>
        <v/>
      </c>
      <c r="E1700" s="73" t="str">
        <f>IF(B1700="","",SUMIFS('Mortgage Calculation'!$F:$F,'Mortgage Calculation'!$J:$J,'Total Cash Flow'!$B1700,'Mortgage Calculation'!$K:$K,'Total Cash Flow'!C1700))</f>
        <v/>
      </c>
      <c r="F1700" s="66" t="str">
        <f t="shared" si="26"/>
        <v/>
      </c>
    </row>
    <row r="1701" spans="2:6" ht="14.25" x14ac:dyDescent="0.2">
      <c r="B1701" s="70" t="str">
        <f>IF('Mortgage Calculation'!A1741="","",MONTH('Mortgage Calculation'!C1741))</f>
        <v/>
      </c>
      <c r="C1701" s="71" t="str">
        <f>IF(B1701="","",YEAR('Mortgage Calculation'!C1741))</f>
        <v/>
      </c>
      <c r="D1701" s="72" t="str">
        <f>IF(B1701="","",SUMIFS('Monthly Rental Income'!$G:$G,'Monthly Rental Income'!$K:$K,'Total Cash Flow'!$C1701,'Monthly Rental Income'!$J:$J,'Total Cash Flow'!$B1701))</f>
        <v/>
      </c>
      <c r="E1701" s="73" t="str">
        <f>IF(B1701="","",SUMIFS('Mortgage Calculation'!$F:$F,'Mortgage Calculation'!$J:$J,'Total Cash Flow'!$B1701,'Mortgage Calculation'!$K:$K,'Total Cash Flow'!C1701))</f>
        <v/>
      </c>
      <c r="F1701" s="66" t="str">
        <f t="shared" si="26"/>
        <v/>
      </c>
    </row>
    <row r="1702" spans="2:6" ht="14.25" x14ac:dyDescent="0.2">
      <c r="B1702" s="70" t="str">
        <f>IF('Mortgage Calculation'!A1742="","",MONTH('Mortgage Calculation'!C1742))</f>
        <v/>
      </c>
      <c r="C1702" s="71" t="str">
        <f>IF(B1702="","",YEAR('Mortgage Calculation'!C1742))</f>
        <v/>
      </c>
      <c r="D1702" s="72" t="str">
        <f>IF(B1702="","",SUMIFS('Monthly Rental Income'!$G:$G,'Monthly Rental Income'!$K:$K,'Total Cash Flow'!$C1702,'Monthly Rental Income'!$J:$J,'Total Cash Flow'!$B1702))</f>
        <v/>
      </c>
      <c r="E1702" s="73" t="str">
        <f>IF(B1702="","",SUMIFS('Mortgage Calculation'!$F:$F,'Mortgage Calculation'!$J:$J,'Total Cash Flow'!$B1702,'Mortgage Calculation'!$K:$K,'Total Cash Flow'!C1702))</f>
        <v/>
      </c>
      <c r="F1702" s="66" t="str">
        <f t="shared" si="26"/>
        <v/>
      </c>
    </row>
    <row r="1703" spans="2:6" ht="14.25" x14ac:dyDescent="0.2">
      <c r="B1703" s="70" t="str">
        <f>IF('Mortgage Calculation'!A1743="","",MONTH('Mortgage Calculation'!C1743))</f>
        <v/>
      </c>
      <c r="C1703" s="71" t="str">
        <f>IF(B1703="","",YEAR('Mortgage Calculation'!C1743))</f>
        <v/>
      </c>
      <c r="D1703" s="72" t="str">
        <f>IF(B1703="","",SUMIFS('Monthly Rental Income'!$G:$G,'Monthly Rental Income'!$K:$K,'Total Cash Flow'!$C1703,'Monthly Rental Income'!$J:$J,'Total Cash Flow'!$B1703))</f>
        <v/>
      </c>
      <c r="E1703" s="73" t="str">
        <f>IF(B1703="","",SUMIFS('Mortgage Calculation'!$F:$F,'Mortgage Calculation'!$J:$J,'Total Cash Flow'!$B1703,'Mortgage Calculation'!$K:$K,'Total Cash Flow'!C1703))</f>
        <v/>
      </c>
      <c r="F1703" s="66" t="str">
        <f t="shared" si="26"/>
        <v/>
      </c>
    </row>
    <row r="1704" spans="2:6" ht="14.25" x14ac:dyDescent="0.2">
      <c r="B1704" s="70" t="str">
        <f>IF('Mortgage Calculation'!A1744="","",MONTH('Mortgage Calculation'!C1744))</f>
        <v/>
      </c>
      <c r="C1704" s="71" t="str">
        <f>IF(B1704="","",YEAR('Mortgage Calculation'!C1744))</f>
        <v/>
      </c>
      <c r="D1704" s="72" t="str">
        <f>IF(B1704="","",SUMIFS('Monthly Rental Income'!$G:$G,'Monthly Rental Income'!$K:$K,'Total Cash Flow'!$C1704,'Monthly Rental Income'!$J:$J,'Total Cash Flow'!$B1704))</f>
        <v/>
      </c>
      <c r="E1704" s="73" t="str">
        <f>IF(B1704="","",SUMIFS('Mortgage Calculation'!$F:$F,'Mortgage Calculation'!$J:$J,'Total Cash Flow'!$B1704,'Mortgage Calculation'!$K:$K,'Total Cash Flow'!C1704))</f>
        <v/>
      </c>
      <c r="F1704" s="66" t="str">
        <f t="shared" si="26"/>
        <v/>
      </c>
    </row>
    <row r="1705" spans="2:6" ht="14.25" x14ac:dyDescent="0.2">
      <c r="B1705" s="70" t="str">
        <f>IF('Mortgage Calculation'!A1745="","",MONTH('Mortgage Calculation'!C1745))</f>
        <v/>
      </c>
      <c r="C1705" s="71" t="str">
        <f>IF(B1705="","",YEAR('Mortgage Calculation'!C1745))</f>
        <v/>
      </c>
      <c r="D1705" s="72" t="str">
        <f>IF(B1705="","",SUMIFS('Monthly Rental Income'!$G:$G,'Monthly Rental Income'!$K:$K,'Total Cash Flow'!$C1705,'Monthly Rental Income'!$J:$J,'Total Cash Flow'!$B1705))</f>
        <v/>
      </c>
      <c r="E1705" s="73" t="str">
        <f>IF(B1705="","",SUMIFS('Mortgage Calculation'!$F:$F,'Mortgage Calculation'!$J:$J,'Total Cash Flow'!$B1705,'Mortgage Calculation'!$K:$K,'Total Cash Flow'!C1705))</f>
        <v/>
      </c>
      <c r="F1705" s="66" t="str">
        <f t="shared" si="26"/>
        <v/>
      </c>
    </row>
    <row r="1706" spans="2:6" ht="14.25" x14ac:dyDescent="0.2">
      <c r="B1706" s="70" t="str">
        <f>IF('Mortgage Calculation'!A1746="","",MONTH('Mortgage Calculation'!C1746))</f>
        <v/>
      </c>
      <c r="C1706" s="71" t="str">
        <f>IF(B1706="","",YEAR('Mortgage Calculation'!C1746))</f>
        <v/>
      </c>
      <c r="D1706" s="72" t="str">
        <f>IF(B1706="","",SUMIFS('Monthly Rental Income'!$G:$G,'Monthly Rental Income'!$K:$K,'Total Cash Flow'!$C1706,'Monthly Rental Income'!$J:$J,'Total Cash Flow'!$B1706))</f>
        <v/>
      </c>
      <c r="E1706" s="73" t="str">
        <f>IF(B1706="","",SUMIFS('Mortgage Calculation'!$F:$F,'Mortgage Calculation'!$J:$J,'Total Cash Flow'!$B1706,'Mortgage Calculation'!$K:$K,'Total Cash Flow'!C1706))</f>
        <v/>
      </c>
      <c r="F1706" s="66" t="str">
        <f t="shared" si="26"/>
        <v/>
      </c>
    </row>
    <row r="1707" spans="2:6" ht="14.25" x14ac:dyDescent="0.2">
      <c r="B1707" s="70" t="str">
        <f>IF('Mortgage Calculation'!A1747="","",MONTH('Mortgage Calculation'!C1747))</f>
        <v/>
      </c>
      <c r="C1707" s="71" t="str">
        <f>IF(B1707="","",YEAR('Mortgage Calculation'!C1747))</f>
        <v/>
      </c>
      <c r="D1707" s="72" t="str">
        <f>IF(B1707="","",SUMIFS('Monthly Rental Income'!$G:$G,'Monthly Rental Income'!$K:$K,'Total Cash Flow'!$C1707,'Monthly Rental Income'!$J:$J,'Total Cash Flow'!$B1707))</f>
        <v/>
      </c>
      <c r="E1707" s="73" t="str">
        <f>IF(B1707="","",SUMIFS('Mortgage Calculation'!$F:$F,'Mortgage Calculation'!$J:$J,'Total Cash Flow'!$B1707,'Mortgage Calculation'!$K:$K,'Total Cash Flow'!C1707))</f>
        <v/>
      </c>
      <c r="F1707" s="66" t="str">
        <f t="shared" si="26"/>
        <v/>
      </c>
    </row>
    <row r="1708" spans="2:6" ht="14.25" x14ac:dyDescent="0.2">
      <c r="B1708" s="70" t="str">
        <f>IF('Mortgage Calculation'!A1748="","",MONTH('Mortgage Calculation'!C1748))</f>
        <v/>
      </c>
      <c r="C1708" s="71" t="str">
        <f>IF(B1708="","",YEAR('Mortgage Calculation'!C1748))</f>
        <v/>
      </c>
      <c r="D1708" s="72" t="str">
        <f>IF(B1708="","",SUMIFS('Monthly Rental Income'!$G:$G,'Monthly Rental Income'!$K:$K,'Total Cash Flow'!$C1708,'Monthly Rental Income'!$J:$J,'Total Cash Flow'!$B1708))</f>
        <v/>
      </c>
      <c r="E1708" s="73" t="str">
        <f>IF(B1708="","",SUMIFS('Mortgage Calculation'!$F:$F,'Mortgage Calculation'!$J:$J,'Total Cash Flow'!$B1708,'Mortgage Calculation'!$K:$K,'Total Cash Flow'!C1708))</f>
        <v/>
      </c>
      <c r="F1708" s="66" t="str">
        <f t="shared" si="26"/>
        <v/>
      </c>
    </row>
    <row r="1709" spans="2:6" ht="14.25" x14ac:dyDescent="0.2">
      <c r="B1709" s="70" t="str">
        <f>IF('Mortgage Calculation'!A1749="","",MONTH('Mortgage Calculation'!C1749))</f>
        <v/>
      </c>
      <c r="C1709" s="71" t="str">
        <f>IF(B1709="","",YEAR('Mortgage Calculation'!C1749))</f>
        <v/>
      </c>
      <c r="D1709" s="72" t="str">
        <f>IF(B1709="","",SUMIFS('Monthly Rental Income'!$G:$G,'Monthly Rental Income'!$K:$K,'Total Cash Flow'!$C1709,'Monthly Rental Income'!$J:$J,'Total Cash Flow'!$B1709))</f>
        <v/>
      </c>
      <c r="E1709" s="73" t="str">
        <f>IF(B1709="","",SUMIFS('Mortgage Calculation'!$F:$F,'Mortgage Calculation'!$J:$J,'Total Cash Flow'!$B1709,'Mortgage Calculation'!$K:$K,'Total Cash Flow'!C1709))</f>
        <v/>
      </c>
      <c r="F1709" s="66" t="str">
        <f t="shared" si="26"/>
        <v/>
      </c>
    </row>
    <row r="1710" spans="2:6" ht="14.25" x14ac:dyDescent="0.2">
      <c r="B1710" s="70" t="str">
        <f>IF('Mortgage Calculation'!A1750="","",MONTH('Mortgage Calculation'!C1750))</f>
        <v/>
      </c>
      <c r="C1710" s="71" t="str">
        <f>IF(B1710="","",YEAR('Mortgage Calculation'!C1750))</f>
        <v/>
      </c>
      <c r="D1710" s="72" t="str">
        <f>IF(B1710="","",SUMIFS('Monthly Rental Income'!$G:$G,'Monthly Rental Income'!$K:$K,'Total Cash Flow'!$C1710,'Monthly Rental Income'!$J:$J,'Total Cash Flow'!$B1710))</f>
        <v/>
      </c>
      <c r="E1710" s="73" t="str">
        <f>IF(B1710="","",SUMIFS('Mortgage Calculation'!$F:$F,'Mortgage Calculation'!$J:$J,'Total Cash Flow'!$B1710,'Mortgage Calculation'!$K:$K,'Total Cash Flow'!C1710))</f>
        <v/>
      </c>
      <c r="F1710" s="66" t="str">
        <f t="shared" si="26"/>
        <v/>
      </c>
    </row>
    <row r="1711" spans="2:6" ht="14.25" x14ac:dyDescent="0.2">
      <c r="B1711" s="70" t="str">
        <f>IF('Mortgage Calculation'!A1751="","",MONTH('Mortgage Calculation'!C1751))</f>
        <v/>
      </c>
      <c r="C1711" s="71" t="str">
        <f>IF(B1711="","",YEAR('Mortgage Calculation'!C1751))</f>
        <v/>
      </c>
      <c r="D1711" s="72" t="str">
        <f>IF(B1711="","",SUMIFS('Monthly Rental Income'!$G:$G,'Monthly Rental Income'!$K:$K,'Total Cash Flow'!$C1711,'Monthly Rental Income'!$J:$J,'Total Cash Flow'!$B1711))</f>
        <v/>
      </c>
      <c r="E1711" s="73" t="str">
        <f>IF(B1711="","",SUMIFS('Mortgage Calculation'!$F:$F,'Mortgage Calculation'!$J:$J,'Total Cash Flow'!$B1711,'Mortgage Calculation'!$K:$K,'Total Cash Flow'!C1711))</f>
        <v/>
      </c>
      <c r="F1711" s="66" t="str">
        <f t="shared" si="26"/>
        <v/>
      </c>
    </row>
    <row r="1712" spans="2:6" ht="14.25" x14ac:dyDescent="0.2">
      <c r="B1712" s="70" t="str">
        <f>IF('Mortgage Calculation'!A1752="","",MONTH('Mortgage Calculation'!C1752))</f>
        <v/>
      </c>
      <c r="C1712" s="71" t="str">
        <f>IF(B1712="","",YEAR('Mortgage Calculation'!C1752))</f>
        <v/>
      </c>
      <c r="D1712" s="72" t="str">
        <f>IF(B1712="","",SUMIFS('Monthly Rental Income'!$G:$G,'Monthly Rental Income'!$K:$K,'Total Cash Flow'!$C1712,'Monthly Rental Income'!$J:$J,'Total Cash Flow'!$B1712))</f>
        <v/>
      </c>
      <c r="E1712" s="73" t="str">
        <f>IF(B1712="","",SUMIFS('Mortgage Calculation'!$F:$F,'Mortgage Calculation'!$J:$J,'Total Cash Flow'!$B1712,'Mortgage Calculation'!$K:$K,'Total Cash Flow'!C1712))</f>
        <v/>
      </c>
      <c r="F1712" s="66" t="str">
        <f t="shared" si="26"/>
        <v/>
      </c>
    </row>
    <row r="1713" spans="2:6" ht="14.25" x14ac:dyDescent="0.2">
      <c r="B1713" s="70" t="str">
        <f>IF('Mortgage Calculation'!A1753="","",MONTH('Mortgage Calculation'!C1753))</f>
        <v/>
      </c>
      <c r="C1713" s="71" t="str">
        <f>IF(B1713="","",YEAR('Mortgage Calculation'!C1753))</f>
        <v/>
      </c>
      <c r="D1713" s="72" t="str">
        <f>IF(B1713="","",SUMIFS('Monthly Rental Income'!$G:$G,'Monthly Rental Income'!$K:$K,'Total Cash Flow'!$C1713,'Monthly Rental Income'!$J:$J,'Total Cash Flow'!$B1713))</f>
        <v/>
      </c>
      <c r="E1713" s="73" t="str">
        <f>IF(B1713="","",SUMIFS('Mortgage Calculation'!$F:$F,'Mortgage Calculation'!$J:$J,'Total Cash Flow'!$B1713,'Mortgage Calculation'!$K:$K,'Total Cash Flow'!C1713))</f>
        <v/>
      </c>
      <c r="F1713" s="66" t="str">
        <f t="shared" si="26"/>
        <v/>
      </c>
    </row>
    <row r="1714" spans="2:6" ht="14.25" x14ac:dyDescent="0.2">
      <c r="B1714" s="70" t="str">
        <f>IF('Mortgage Calculation'!A1754="","",MONTH('Mortgage Calculation'!C1754))</f>
        <v/>
      </c>
      <c r="C1714" s="71" t="str">
        <f>IF(B1714="","",YEAR('Mortgage Calculation'!C1754))</f>
        <v/>
      </c>
      <c r="D1714" s="72" t="str">
        <f>IF(B1714="","",SUMIFS('Monthly Rental Income'!$G:$G,'Monthly Rental Income'!$K:$K,'Total Cash Flow'!$C1714,'Monthly Rental Income'!$J:$J,'Total Cash Flow'!$B1714))</f>
        <v/>
      </c>
      <c r="E1714" s="73" t="str">
        <f>IF(B1714="","",SUMIFS('Mortgage Calculation'!$F:$F,'Mortgage Calculation'!$J:$J,'Total Cash Flow'!$B1714,'Mortgage Calculation'!$K:$K,'Total Cash Flow'!C1714))</f>
        <v/>
      </c>
      <c r="F1714" s="66" t="str">
        <f t="shared" si="26"/>
        <v/>
      </c>
    </row>
    <row r="1715" spans="2:6" ht="14.25" x14ac:dyDescent="0.2">
      <c r="B1715" s="70" t="str">
        <f>IF('Mortgage Calculation'!A1755="","",MONTH('Mortgage Calculation'!C1755))</f>
        <v/>
      </c>
      <c r="C1715" s="71" t="str">
        <f>IF(B1715="","",YEAR('Mortgage Calculation'!C1755))</f>
        <v/>
      </c>
      <c r="D1715" s="72" t="str">
        <f>IF(B1715="","",SUMIFS('Monthly Rental Income'!$G:$G,'Monthly Rental Income'!$K:$K,'Total Cash Flow'!$C1715,'Monthly Rental Income'!$J:$J,'Total Cash Flow'!$B1715))</f>
        <v/>
      </c>
      <c r="E1715" s="73" t="str">
        <f>IF(B1715="","",SUMIFS('Mortgage Calculation'!$F:$F,'Mortgage Calculation'!$J:$J,'Total Cash Flow'!$B1715,'Mortgage Calculation'!$K:$K,'Total Cash Flow'!C1715))</f>
        <v/>
      </c>
      <c r="F1715" s="66" t="str">
        <f t="shared" si="26"/>
        <v/>
      </c>
    </row>
    <row r="1716" spans="2:6" ht="14.25" x14ac:dyDescent="0.2">
      <c r="B1716" s="70" t="str">
        <f>IF('Mortgage Calculation'!A1756="","",MONTH('Mortgage Calculation'!C1756))</f>
        <v/>
      </c>
      <c r="C1716" s="71" t="str">
        <f>IF(B1716="","",YEAR('Mortgage Calculation'!C1756))</f>
        <v/>
      </c>
      <c r="D1716" s="72" t="str">
        <f>IF(B1716="","",SUMIFS('Monthly Rental Income'!$G:$G,'Monthly Rental Income'!$K:$K,'Total Cash Flow'!$C1716,'Monthly Rental Income'!$J:$J,'Total Cash Flow'!$B1716))</f>
        <v/>
      </c>
      <c r="E1716" s="73" t="str">
        <f>IF(B1716="","",SUMIFS('Mortgage Calculation'!$F:$F,'Mortgage Calculation'!$J:$J,'Total Cash Flow'!$B1716,'Mortgage Calculation'!$K:$K,'Total Cash Flow'!C1716))</f>
        <v/>
      </c>
      <c r="F1716" s="66" t="str">
        <f t="shared" si="26"/>
        <v/>
      </c>
    </row>
    <row r="1717" spans="2:6" ht="14.25" x14ac:dyDescent="0.2">
      <c r="B1717" s="70" t="str">
        <f>IF('Mortgage Calculation'!A1757="","",MONTH('Mortgage Calculation'!C1757))</f>
        <v/>
      </c>
      <c r="C1717" s="71" t="str">
        <f>IF(B1717="","",YEAR('Mortgage Calculation'!C1757))</f>
        <v/>
      </c>
      <c r="D1717" s="72" t="str">
        <f>IF(B1717="","",SUMIFS('Monthly Rental Income'!$G:$G,'Monthly Rental Income'!$K:$K,'Total Cash Flow'!$C1717,'Monthly Rental Income'!$J:$J,'Total Cash Flow'!$B1717))</f>
        <v/>
      </c>
      <c r="E1717" s="73" t="str">
        <f>IF(B1717="","",SUMIFS('Mortgage Calculation'!$F:$F,'Mortgage Calculation'!$J:$J,'Total Cash Flow'!$B1717,'Mortgage Calculation'!$K:$K,'Total Cash Flow'!C1717))</f>
        <v/>
      </c>
      <c r="F1717" s="66" t="str">
        <f t="shared" si="26"/>
        <v/>
      </c>
    </row>
    <row r="1718" spans="2:6" ht="14.25" x14ac:dyDescent="0.2">
      <c r="B1718" s="70" t="str">
        <f>IF('Mortgage Calculation'!A1758="","",MONTH('Mortgage Calculation'!C1758))</f>
        <v/>
      </c>
      <c r="C1718" s="71" t="str">
        <f>IF(B1718="","",YEAR('Mortgage Calculation'!C1758))</f>
        <v/>
      </c>
      <c r="D1718" s="72" t="str">
        <f>IF(B1718="","",SUMIFS('Monthly Rental Income'!$G:$G,'Monthly Rental Income'!$K:$K,'Total Cash Flow'!$C1718,'Monthly Rental Income'!$J:$J,'Total Cash Flow'!$B1718))</f>
        <v/>
      </c>
      <c r="E1718" s="73" t="str">
        <f>IF(B1718="","",SUMIFS('Mortgage Calculation'!$F:$F,'Mortgage Calculation'!$J:$J,'Total Cash Flow'!$B1718,'Mortgage Calculation'!$K:$K,'Total Cash Flow'!C1718))</f>
        <v/>
      </c>
      <c r="F1718" s="66" t="str">
        <f t="shared" si="26"/>
        <v/>
      </c>
    </row>
    <row r="1719" spans="2:6" ht="14.25" x14ac:dyDescent="0.2">
      <c r="B1719" s="70" t="str">
        <f>IF('Mortgage Calculation'!A1759="","",MONTH('Mortgage Calculation'!C1759))</f>
        <v/>
      </c>
      <c r="C1719" s="71" t="str">
        <f>IF(B1719="","",YEAR('Mortgage Calculation'!C1759))</f>
        <v/>
      </c>
      <c r="D1719" s="72" t="str">
        <f>IF(B1719="","",SUMIFS('Monthly Rental Income'!$G:$G,'Monthly Rental Income'!$K:$K,'Total Cash Flow'!$C1719,'Monthly Rental Income'!$J:$J,'Total Cash Flow'!$B1719))</f>
        <v/>
      </c>
      <c r="E1719" s="73" t="str">
        <f>IF(B1719="","",SUMIFS('Mortgage Calculation'!$F:$F,'Mortgage Calculation'!$J:$J,'Total Cash Flow'!$B1719,'Mortgage Calculation'!$K:$K,'Total Cash Flow'!C1719))</f>
        <v/>
      </c>
      <c r="F1719" s="66" t="str">
        <f t="shared" si="26"/>
        <v/>
      </c>
    </row>
    <row r="1720" spans="2:6" ht="14.25" x14ac:dyDescent="0.2">
      <c r="B1720" s="70" t="str">
        <f>IF('Mortgage Calculation'!A1760="","",MONTH('Mortgage Calculation'!C1760))</f>
        <v/>
      </c>
      <c r="C1720" s="71" t="str">
        <f>IF(B1720="","",YEAR('Mortgage Calculation'!C1760))</f>
        <v/>
      </c>
      <c r="D1720" s="72" t="str">
        <f>IF(B1720="","",SUMIFS('Monthly Rental Income'!$G:$G,'Monthly Rental Income'!$K:$K,'Total Cash Flow'!$C1720,'Monthly Rental Income'!$J:$J,'Total Cash Flow'!$B1720))</f>
        <v/>
      </c>
      <c r="E1720" s="73" t="str">
        <f>IF(B1720="","",SUMIFS('Mortgage Calculation'!$F:$F,'Mortgage Calculation'!$J:$J,'Total Cash Flow'!$B1720,'Mortgage Calculation'!$K:$K,'Total Cash Flow'!C1720))</f>
        <v/>
      </c>
      <c r="F1720" s="66" t="str">
        <f t="shared" si="26"/>
        <v/>
      </c>
    </row>
    <row r="1721" spans="2:6" ht="14.25" x14ac:dyDescent="0.2">
      <c r="B1721" s="70" t="str">
        <f>IF('Mortgage Calculation'!A1761="","",MONTH('Mortgage Calculation'!C1761))</f>
        <v/>
      </c>
      <c r="C1721" s="71" t="str">
        <f>IF(B1721="","",YEAR('Mortgage Calculation'!C1761))</f>
        <v/>
      </c>
      <c r="D1721" s="72" t="str">
        <f>IF(B1721="","",SUMIFS('Monthly Rental Income'!$G:$G,'Monthly Rental Income'!$K:$K,'Total Cash Flow'!$C1721,'Monthly Rental Income'!$J:$J,'Total Cash Flow'!$B1721))</f>
        <v/>
      </c>
      <c r="E1721" s="73" t="str">
        <f>IF(B1721="","",SUMIFS('Mortgage Calculation'!$F:$F,'Mortgage Calculation'!$J:$J,'Total Cash Flow'!$B1721,'Mortgage Calculation'!$K:$K,'Total Cash Flow'!C1721))</f>
        <v/>
      </c>
      <c r="F1721" s="66" t="str">
        <f t="shared" si="26"/>
        <v/>
      </c>
    </row>
    <row r="1722" spans="2:6" ht="14.25" x14ac:dyDescent="0.2">
      <c r="B1722" s="70" t="str">
        <f>IF('Mortgage Calculation'!A1762="","",MONTH('Mortgage Calculation'!C1762))</f>
        <v/>
      </c>
      <c r="C1722" s="71" t="str">
        <f>IF(B1722="","",YEAR('Mortgage Calculation'!C1762))</f>
        <v/>
      </c>
      <c r="D1722" s="72" t="str">
        <f>IF(B1722="","",SUMIFS('Monthly Rental Income'!$G:$G,'Monthly Rental Income'!$K:$K,'Total Cash Flow'!$C1722,'Monthly Rental Income'!$J:$J,'Total Cash Flow'!$B1722))</f>
        <v/>
      </c>
      <c r="E1722" s="73" t="str">
        <f>IF(B1722="","",SUMIFS('Mortgage Calculation'!$F:$F,'Mortgage Calculation'!$J:$J,'Total Cash Flow'!$B1722,'Mortgage Calculation'!$K:$K,'Total Cash Flow'!C1722))</f>
        <v/>
      </c>
      <c r="F1722" s="66" t="str">
        <f t="shared" si="26"/>
        <v/>
      </c>
    </row>
    <row r="1723" spans="2:6" ht="14.25" x14ac:dyDescent="0.2">
      <c r="B1723" s="70" t="str">
        <f>IF('Mortgage Calculation'!A1763="","",MONTH('Mortgage Calculation'!C1763))</f>
        <v/>
      </c>
      <c r="C1723" s="71" t="str">
        <f>IF(B1723="","",YEAR('Mortgage Calculation'!C1763))</f>
        <v/>
      </c>
      <c r="D1723" s="72" t="str">
        <f>IF(B1723="","",SUMIFS('Monthly Rental Income'!$G:$G,'Monthly Rental Income'!$K:$K,'Total Cash Flow'!$C1723,'Monthly Rental Income'!$J:$J,'Total Cash Flow'!$B1723))</f>
        <v/>
      </c>
      <c r="E1723" s="73" t="str">
        <f>IF(B1723="","",SUMIFS('Mortgage Calculation'!$F:$F,'Mortgage Calculation'!$J:$J,'Total Cash Flow'!$B1723,'Mortgage Calculation'!$K:$K,'Total Cash Flow'!C1723))</f>
        <v/>
      </c>
      <c r="F1723" s="66" t="str">
        <f t="shared" si="26"/>
        <v/>
      </c>
    </row>
    <row r="1724" spans="2:6" ht="14.25" x14ac:dyDescent="0.2">
      <c r="B1724" s="70" t="str">
        <f>IF('Mortgage Calculation'!A1764="","",MONTH('Mortgage Calculation'!C1764))</f>
        <v/>
      </c>
      <c r="C1724" s="71" t="str">
        <f>IF(B1724="","",YEAR('Mortgage Calculation'!C1764))</f>
        <v/>
      </c>
      <c r="D1724" s="72" t="str">
        <f>IF(B1724="","",SUMIFS('Monthly Rental Income'!$G:$G,'Monthly Rental Income'!$K:$K,'Total Cash Flow'!$C1724,'Monthly Rental Income'!$J:$J,'Total Cash Flow'!$B1724))</f>
        <v/>
      </c>
      <c r="E1724" s="73" t="str">
        <f>IF(B1724="","",SUMIFS('Mortgage Calculation'!$F:$F,'Mortgage Calculation'!$J:$J,'Total Cash Flow'!$B1724,'Mortgage Calculation'!$K:$K,'Total Cash Flow'!C1724))</f>
        <v/>
      </c>
      <c r="F1724" s="66" t="str">
        <f t="shared" si="26"/>
        <v/>
      </c>
    </row>
    <row r="1725" spans="2:6" ht="14.25" x14ac:dyDescent="0.2">
      <c r="B1725" s="70" t="str">
        <f>IF('Mortgage Calculation'!A1765="","",MONTH('Mortgage Calculation'!C1765))</f>
        <v/>
      </c>
      <c r="C1725" s="71" t="str">
        <f>IF(B1725="","",YEAR('Mortgage Calculation'!C1765))</f>
        <v/>
      </c>
      <c r="D1725" s="72" t="str">
        <f>IF(B1725="","",SUMIFS('Monthly Rental Income'!$G:$G,'Monthly Rental Income'!$K:$K,'Total Cash Flow'!$C1725,'Monthly Rental Income'!$J:$J,'Total Cash Flow'!$B1725))</f>
        <v/>
      </c>
      <c r="E1725" s="73" t="str">
        <f>IF(B1725="","",SUMIFS('Mortgage Calculation'!$F:$F,'Mortgage Calculation'!$J:$J,'Total Cash Flow'!$B1725,'Mortgage Calculation'!$K:$K,'Total Cash Flow'!C1725))</f>
        <v/>
      </c>
      <c r="F1725" s="66" t="str">
        <f t="shared" si="26"/>
        <v/>
      </c>
    </row>
    <row r="1726" spans="2:6" ht="14.25" x14ac:dyDescent="0.2">
      <c r="B1726" s="70" t="str">
        <f>IF('Mortgage Calculation'!A1766="","",MONTH('Mortgage Calculation'!C1766))</f>
        <v/>
      </c>
      <c r="C1726" s="71" t="str">
        <f>IF(B1726="","",YEAR('Mortgage Calculation'!C1766))</f>
        <v/>
      </c>
      <c r="D1726" s="72" t="str">
        <f>IF(B1726="","",SUMIFS('Monthly Rental Income'!$G:$G,'Monthly Rental Income'!$K:$K,'Total Cash Flow'!$C1726,'Monthly Rental Income'!$J:$J,'Total Cash Flow'!$B1726))</f>
        <v/>
      </c>
      <c r="E1726" s="73" t="str">
        <f>IF(B1726="","",SUMIFS('Mortgage Calculation'!$F:$F,'Mortgage Calculation'!$J:$J,'Total Cash Flow'!$B1726,'Mortgage Calculation'!$K:$K,'Total Cash Flow'!C1726))</f>
        <v/>
      </c>
      <c r="F1726" s="66" t="str">
        <f t="shared" si="26"/>
        <v/>
      </c>
    </row>
    <row r="1727" spans="2:6" ht="14.25" x14ac:dyDescent="0.2">
      <c r="B1727" s="70" t="str">
        <f>IF('Mortgage Calculation'!A1767="","",MONTH('Mortgage Calculation'!C1767))</f>
        <v/>
      </c>
      <c r="C1727" s="71" t="str">
        <f>IF(B1727="","",YEAR('Mortgage Calculation'!C1767))</f>
        <v/>
      </c>
      <c r="D1727" s="72" t="str">
        <f>IF(B1727="","",SUMIFS('Monthly Rental Income'!$G:$G,'Monthly Rental Income'!$K:$K,'Total Cash Flow'!$C1727,'Monthly Rental Income'!$J:$J,'Total Cash Flow'!$B1727))</f>
        <v/>
      </c>
      <c r="E1727" s="73" t="str">
        <f>IF(B1727="","",SUMIFS('Mortgage Calculation'!$F:$F,'Mortgage Calculation'!$J:$J,'Total Cash Flow'!$B1727,'Mortgage Calculation'!$K:$K,'Total Cash Flow'!C1727))</f>
        <v/>
      </c>
      <c r="F1727" s="66" t="str">
        <f t="shared" si="26"/>
        <v/>
      </c>
    </row>
    <row r="1728" spans="2:6" ht="14.25" x14ac:dyDescent="0.2">
      <c r="B1728" s="70" t="str">
        <f>IF('Mortgage Calculation'!A1768="","",MONTH('Mortgage Calculation'!C1768))</f>
        <v/>
      </c>
      <c r="C1728" s="71" t="str">
        <f>IF(B1728="","",YEAR('Mortgage Calculation'!C1768))</f>
        <v/>
      </c>
      <c r="D1728" s="72" t="str">
        <f>IF(B1728="","",SUMIFS('Monthly Rental Income'!$G:$G,'Monthly Rental Income'!$K:$K,'Total Cash Flow'!$C1728,'Monthly Rental Income'!$J:$J,'Total Cash Flow'!$B1728))</f>
        <v/>
      </c>
      <c r="E1728" s="73" t="str">
        <f>IF(B1728="","",SUMIFS('Mortgage Calculation'!$F:$F,'Mortgage Calculation'!$J:$J,'Total Cash Flow'!$B1728,'Mortgage Calculation'!$K:$K,'Total Cash Flow'!C1728))</f>
        <v/>
      </c>
      <c r="F1728" s="66" t="str">
        <f t="shared" si="26"/>
        <v/>
      </c>
    </row>
    <row r="1729" spans="2:6" ht="14.25" x14ac:dyDescent="0.2">
      <c r="B1729" s="70" t="str">
        <f>IF('Mortgage Calculation'!A1769="","",MONTH('Mortgage Calculation'!C1769))</f>
        <v/>
      </c>
      <c r="C1729" s="71" t="str">
        <f>IF(B1729="","",YEAR('Mortgage Calculation'!C1769))</f>
        <v/>
      </c>
      <c r="D1729" s="72" t="str">
        <f>IF(B1729="","",SUMIFS('Monthly Rental Income'!$G:$G,'Monthly Rental Income'!$K:$K,'Total Cash Flow'!$C1729,'Monthly Rental Income'!$J:$J,'Total Cash Flow'!$B1729))</f>
        <v/>
      </c>
      <c r="E1729" s="73" t="str">
        <f>IF(B1729="","",SUMIFS('Mortgage Calculation'!$F:$F,'Mortgage Calculation'!$J:$J,'Total Cash Flow'!$B1729,'Mortgage Calculation'!$K:$K,'Total Cash Flow'!C1729))</f>
        <v/>
      </c>
      <c r="F1729" s="66" t="str">
        <f t="shared" si="26"/>
        <v/>
      </c>
    </row>
    <row r="1730" spans="2:6" ht="14.25" x14ac:dyDescent="0.2">
      <c r="B1730" s="70" t="str">
        <f>IF('Mortgage Calculation'!A1770="","",MONTH('Mortgage Calculation'!C1770))</f>
        <v/>
      </c>
      <c r="C1730" s="71" t="str">
        <f>IF(B1730="","",YEAR('Mortgage Calculation'!C1770))</f>
        <v/>
      </c>
      <c r="D1730" s="72" t="str">
        <f>IF(B1730="","",SUMIFS('Monthly Rental Income'!$G:$G,'Monthly Rental Income'!$K:$K,'Total Cash Flow'!$C1730,'Monthly Rental Income'!$J:$J,'Total Cash Flow'!$B1730))</f>
        <v/>
      </c>
      <c r="E1730" s="73" t="str">
        <f>IF(B1730="","",SUMIFS('Mortgage Calculation'!$F:$F,'Mortgage Calculation'!$J:$J,'Total Cash Flow'!$B1730,'Mortgage Calculation'!$K:$K,'Total Cash Flow'!C1730))</f>
        <v/>
      </c>
      <c r="F1730" s="66" t="str">
        <f t="shared" si="26"/>
        <v/>
      </c>
    </row>
    <row r="1731" spans="2:6" ht="14.25" x14ac:dyDescent="0.2">
      <c r="B1731" s="70" t="str">
        <f>IF('Mortgage Calculation'!A1771="","",MONTH('Mortgage Calculation'!C1771))</f>
        <v/>
      </c>
      <c r="C1731" s="71" t="str">
        <f>IF(B1731="","",YEAR('Mortgage Calculation'!C1771))</f>
        <v/>
      </c>
      <c r="D1731" s="72" t="str">
        <f>IF(B1731="","",SUMIFS('Monthly Rental Income'!$G:$G,'Monthly Rental Income'!$K:$K,'Total Cash Flow'!$C1731,'Monthly Rental Income'!$J:$J,'Total Cash Flow'!$B1731))</f>
        <v/>
      </c>
      <c r="E1731" s="73" t="str">
        <f>IF(B1731="","",SUMIFS('Mortgage Calculation'!$F:$F,'Mortgage Calculation'!$J:$J,'Total Cash Flow'!$B1731,'Mortgage Calculation'!$K:$K,'Total Cash Flow'!C1731))</f>
        <v/>
      </c>
      <c r="F1731" s="66" t="str">
        <f t="shared" si="26"/>
        <v/>
      </c>
    </row>
    <row r="1732" spans="2:6" ht="14.25" x14ac:dyDescent="0.2">
      <c r="B1732" s="70" t="str">
        <f>IF('Mortgage Calculation'!A1772="","",MONTH('Mortgage Calculation'!C1772))</f>
        <v/>
      </c>
      <c r="C1732" s="71" t="str">
        <f>IF(B1732="","",YEAR('Mortgage Calculation'!C1772))</f>
        <v/>
      </c>
      <c r="D1732" s="72" t="str">
        <f>IF(B1732="","",SUMIFS('Monthly Rental Income'!$G:$G,'Monthly Rental Income'!$K:$K,'Total Cash Flow'!$C1732,'Monthly Rental Income'!$J:$J,'Total Cash Flow'!$B1732))</f>
        <v/>
      </c>
      <c r="E1732" s="73" t="str">
        <f>IF(B1732="","",SUMIFS('Mortgage Calculation'!$F:$F,'Mortgage Calculation'!$J:$J,'Total Cash Flow'!$B1732,'Mortgage Calculation'!$K:$K,'Total Cash Flow'!C1732))</f>
        <v/>
      </c>
      <c r="F1732" s="66" t="str">
        <f t="shared" si="26"/>
        <v/>
      </c>
    </row>
    <row r="1733" spans="2:6" ht="14.25" x14ac:dyDescent="0.2">
      <c r="B1733" s="70" t="str">
        <f>IF('Mortgage Calculation'!A1773="","",MONTH('Mortgage Calculation'!C1773))</f>
        <v/>
      </c>
      <c r="C1733" s="71" t="str">
        <f>IF(B1733="","",YEAR('Mortgage Calculation'!C1773))</f>
        <v/>
      </c>
      <c r="D1733" s="72" t="str">
        <f>IF(B1733="","",SUMIFS('Monthly Rental Income'!$G:$G,'Monthly Rental Income'!$K:$K,'Total Cash Flow'!$C1733,'Monthly Rental Income'!$J:$J,'Total Cash Flow'!$B1733))</f>
        <v/>
      </c>
      <c r="E1733" s="73" t="str">
        <f>IF(B1733="","",SUMIFS('Mortgage Calculation'!$F:$F,'Mortgage Calculation'!$J:$J,'Total Cash Flow'!$B1733,'Mortgage Calculation'!$K:$K,'Total Cash Flow'!C1733))</f>
        <v/>
      </c>
      <c r="F1733" s="66" t="str">
        <f t="shared" ref="F1733:F1796" si="27">IF(B1733="","",SUM(D1733:E1733))</f>
        <v/>
      </c>
    </row>
    <row r="1734" spans="2:6" ht="14.25" x14ac:dyDescent="0.2">
      <c r="B1734" s="70" t="str">
        <f>IF('Mortgage Calculation'!A1774="","",MONTH('Mortgage Calculation'!C1774))</f>
        <v/>
      </c>
      <c r="C1734" s="71" t="str">
        <f>IF(B1734="","",YEAR('Mortgage Calculation'!C1774))</f>
        <v/>
      </c>
      <c r="D1734" s="72" t="str">
        <f>IF(B1734="","",SUMIFS('Monthly Rental Income'!$G:$G,'Monthly Rental Income'!$K:$K,'Total Cash Flow'!$C1734,'Monthly Rental Income'!$J:$J,'Total Cash Flow'!$B1734))</f>
        <v/>
      </c>
      <c r="E1734" s="73" t="str">
        <f>IF(B1734="","",SUMIFS('Mortgage Calculation'!$F:$F,'Mortgage Calculation'!$J:$J,'Total Cash Flow'!$B1734,'Mortgage Calculation'!$K:$K,'Total Cash Flow'!C1734))</f>
        <v/>
      </c>
      <c r="F1734" s="66" t="str">
        <f t="shared" si="27"/>
        <v/>
      </c>
    </row>
    <row r="1735" spans="2:6" ht="14.25" x14ac:dyDescent="0.2">
      <c r="B1735" s="70" t="str">
        <f>IF('Mortgage Calculation'!A1775="","",MONTH('Mortgage Calculation'!C1775))</f>
        <v/>
      </c>
      <c r="C1735" s="71" t="str">
        <f>IF(B1735="","",YEAR('Mortgage Calculation'!C1775))</f>
        <v/>
      </c>
      <c r="D1735" s="72" t="str">
        <f>IF(B1735="","",SUMIFS('Monthly Rental Income'!$G:$G,'Monthly Rental Income'!$K:$K,'Total Cash Flow'!$C1735,'Monthly Rental Income'!$J:$J,'Total Cash Flow'!$B1735))</f>
        <v/>
      </c>
      <c r="E1735" s="73" t="str">
        <f>IF(B1735="","",SUMIFS('Mortgage Calculation'!$F:$F,'Mortgage Calculation'!$J:$J,'Total Cash Flow'!$B1735,'Mortgage Calculation'!$K:$K,'Total Cash Flow'!C1735))</f>
        <v/>
      </c>
      <c r="F1735" s="66" t="str">
        <f t="shared" si="27"/>
        <v/>
      </c>
    </row>
    <row r="1736" spans="2:6" ht="14.25" x14ac:dyDescent="0.2">
      <c r="B1736" s="70" t="str">
        <f>IF('Mortgage Calculation'!A1776="","",MONTH('Mortgage Calculation'!C1776))</f>
        <v/>
      </c>
      <c r="C1736" s="71" t="str">
        <f>IF(B1736="","",YEAR('Mortgage Calculation'!C1776))</f>
        <v/>
      </c>
      <c r="D1736" s="72" t="str">
        <f>IF(B1736="","",SUMIFS('Monthly Rental Income'!$G:$G,'Monthly Rental Income'!$K:$K,'Total Cash Flow'!$C1736,'Monthly Rental Income'!$J:$J,'Total Cash Flow'!$B1736))</f>
        <v/>
      </c>
      <c r="E1736" s="73" t="str">
        <f>IF(B1736="","",SUMIFS('Mortgage Calculation'!$F:$F,'Mortgage Calculation'!$J:$J,'Total Cash Flow'!$B1736,'Mortgage Calculation'!$K:$K,'Total Cash Flow'!C1736))</f>
        <v/>
      </c>
      <c r="F1736" s="66" t="str">
        <f t="shared" si="27"/>
        <v/>
      </c>
    </row>
    <row r="1737" spans="2:6" ht="14.25" x14ac:dyDescent="0.2">
      <c r="B1737" s="70" t="str">
        <f>IF('Mortgage Calculation'!A1777="","",MONTH('Mortgage Calculation'!C1777))</f>
        <v/>
      </c>
      <c r="C1737" s="71" t="str">
        <f>IF(B1737="","",YEAR('Mortgage Calculation'!C1777))</f>
        <v/>
      </c>
      <c r="D1737" s="72" t="str">
        <f>IF(B1737="","",SUMIFS('Monthly Rental Income'!$G:$G,'Monthly Rental Income'!$K:$K,'Total Cash Flow'!$C1737,'Monthly Rental Income'!$J:$J,'Total Cash Flow'!$B1737))</f>
        <v/>
      </c>
      <c r="E1737" s="73" t="str">
        <f>IF(B1737="","",SUMIFS('Mortgage Calculation'!$F:$F,'Mortgage Calculation'!$J:$J,'Total Cash Flow'!$B1737,'Mortgage Calculation'!$K:$K,'Total Cash Flow'!C1737))</f>
        <v/>
      </c>
      <c r="F1737" s="66" t="str">
        <f t="shared" si="27"/>
        <v/>
      </c>
    </row>
    <row r="1738" spans="2:6" ht="14.25" x14ac:dyDescent="0.2">
      <c r="B1738" s="70" t="str">
        <f>IF('Mortgage Calculation'!A1778="","",MONTH('Mortgage Calculation'!C1778))</f>
        <v/>
      </c>
      <c r="C1738" s="71" t="str">
        <f>IF(B1738="","",YEAR('Mortgage Calculation'!C1778))</f>
        <v/>
      </c>
      <c r="D1738" s="72" t="str">
        <f>IF(B1738="","",SUMIFS('Monthly Rental Income'!$G:$G,'Monthly Rental Income'!$K:$K,'Total Cash Flow'!$C1738,'Monthly Rental Income'!$J:$J,'Total Cash Flow'!$B1738))</f>
        <v/>
      </c>
      <c r="E1738" s="73" t="str">
        <f>IF(B1738="","",SUMIFS('Mortgage Calculation'!$F:$F,'Mortgage Calculation'!$J:$J,'Total Cash Flow'!$B1738,'Mortgage Calculation'!$K:$K,'Total Cash Flow'!C1738))</f>
        <v/>
      </c>
      <c r="F1738" s="66" t="str">
        <f t="shared" si="27"/>
        <v/>
      </c>
    </row>
    <row r="1739" spans="2:6" ht="14.25" x14ac:dyDescent="0.2">
      <c r="B1739" s="70" t="str">
        <f>IF('Mortgage Calculation'!A1779="","",MONTH('Mortgage Calculation'!C1779))</f>
        <v/>
      </c>
      <c r="C1739" s="71" t="str">
        <f>IF(B1739="","",YEAR('Mortgage Calculation'!C1779))</f>
        <v/>
      </c>
      <c r="D1739" s="72" t="str">
        <f>IF(B1739="","",SUMIFS('Monthly Rental Income'!$G:$G,'Monthly Rental Income'!$K:$K,'Total Cash Flow'!$C1739,'Monthly Rental Income'!$J:$J,'Total Cash Flow'!$B1739))</f>
        <v/>
      </c>
      <c r="E1739" s="73" t="str">
        <f>IF(B1739="","",SUMIFS('Mortgage Calculation'!$F:$F,'Mortgage Calculation'!$J:$J,'Total Cash Flow'!$B1739,'Mortgage Calculation'!$K:$K,'Total Cash Flow'!C1739))</f>
        <v/>
      </c>
      <c r="F1739" s="66" t="str">
        <f t="shared" si="27"/>
        <v/>
      </c>
    </row>
    <row r="1740" spans="2:6" ht="14.25" x14ac:dyDescent="0.2">
      <c r="B1740" s="70" t="str">
        <f>IF('Mortgage Calculation'!A1780="","",MONTH('Mortgage Calculation'!C1780))</f>
        <v/>
      </c>
      <c r="C1740" s="71" t="str">
        <f>IF(B1740="","",YEAR('Mortgage Calculation'!C1780))</f>
        <v/>
      </c>
      <c r="D1740" s="72" t="str">
        <f>IF(B1740="","",SUMIFS('Monthly Rental Income'!$G:$G,'Monthly Rental Income'!$K:$K,'Total Cash Flow'!$C1740,'Monthly Rental Income'!$J:$J,'Total Cash Flow'!$B1740))</f>
        <v/>
      </c>
      <c r="E1740" s="73" t="str">
        <f>IF(B1740="","",SUMIFS('Mortgage Calculation'!$F:$F,'Mortgage Calculation'!$J:$J,'Total Cash Flow'!$B1740,'Mortgage Calculation'!$K:$K,'Total Cash Flow'!C1740))</f>
        <v/>
      </c>
      <c r="F1740" s="66" t="str">
        <f t="shared" si="27"/>
        <v/>
      </c>
    </row>
    <row r="1741" spans="2:6" ht="14.25" x14ac:dyDescent="0.2">
      <c r="B1741" s="70" t="str">
        <f>IF('Mortgage Calculation'!A1781="","",MONTH('Mortgage Calculation'!C1781))</f>
        <v/>
      </c>
      <c r="C1741" s="71" t="str">
        <f>IF(B1741="","",YEAR('Mortgage Calculation'!C1781))</f>
        <v/>
      </c>
      <c r="D1741" s="72" t="str">
        <f>IF(B1741="","",SUMIFS('Monthly Rental Income'!$G:$G,'Monthly Rental Income'!$K:$K,'Total Cash Flow'!$C1741,'Monthly Rental Income'!$J:$J,'Total Cash Flow'!$B1741))</f>
        <v/>
      </c>
      <c r="E1741" s="73" t="str">
        <f>IF(B1741="","",SUMIFS('Mortgage Calculation'!$F:$F,'Mortgage Calculation'!$J:$J,'Total Cash Flow'!$B1741,'Mortgage Calculation'!$K:$K,'Total Cash Flow'!C1741))</f>
        <v/>
      </c>
      <c r="F1741" s="66" t="str">
        <f t="shared" si="27"/>
        <v/>
      </c>
    </row>
    <row r="1742" spans="2:6" ht="14.25" x14ac:dyDescent="0.2">
      <c r="B1742" s="70" t="str">
        <f>IF('Mortgage Calculation'!A1782="","",MONTH('Mortgage Calculation'!C1782))</f>
        <v/>
      </c>
      <c r="C1742" s="71" t="str">
        <f>IF(B1742="","",YEAR('Mortgage Calculation'!C1782))</f>
        <v/>
      </c>
      <c r="D1742" s="72" t="str">
        <f>IF(B1742="","",SUMIFS('Monthly Rental Income'!$G:$G,'Monthly Rental Income'!$K:$K,'Total Cash Flow'!$C1742,'Monthly Rental Income'!$J:$J,'Total Cash Flow'!$B1742))</f>
        <v/>
      </c>
      <c r="E1742" s="73" t="str">
        <f>IF(B1742="","",SUMIFS('Mortgage Calculation'!$F:$F,'Mortgage Calculation'!$J:$J,'Total Cash Flow'!$B1742,'Mortgage Calculation'!$K:$K,'Total Cash Flow'!C1742))</f>
        <v/>
      </c>
      <c r="F1742" s="66" t="str">
        <f t="shared" si="27"/>
        <v/>
      </c>
    </row>
    <row r="1743" spans="2:6" ht="14.25" x14ac:dyDescent="0.2">
      <c r="B1743" s="70" t="str">
        <f>IF('Mortgage Calculation'!A1783="","",MONTH('Mortgage Calculation'!C1783))</f>
        <v/>
      </c>
      <c r="C1743" s="71" t="str">
        <f>IF(B1743="","",YEAR('Mortgage Calculation'!C1783))</f>
        <v/>
      </c>
      <c r="D1743" s="72" t="str">
        <f>IF(B1743="","",SUMIFS('Monthly Rental Income'!$G:$G,'Monthly Rental Income'!$K:$K,'Total Cash Flow'!$C1743,'Monthly Rental Income'!$J:$J,'Total Cash Flow'!$B1743))</f>
        <v/>
      </c>
      <c r="E1743" s="73" t="str">
        <f>IF(B1743="","",SUMIFS('Mortgage Calculation'!$F:$F,'Mortgage Calculation'!$J:$J,'Total Cash Flow'!$B1743,'Mortgage Calculation'!$K:$K,'Total Cash Flow'!C1743))</f>
        <v/>
      </c>
      <c r="F1743" s="66" t="str">
        <f t="shared" si="27"/>
        <v/>
      </c>
    </row>
    <row r="1744" spans="2:6" ht="14.25" x14ac:dyDescent="0.2">
      <c r="B1744" s="70" t="str">
        <f>IF('Mortgage Calculation'!A1784="","",MONTH('Mortgage Calculation'!C1784))</f>
        <v/>
      </c>
      <c r="C1744" s="71" t="str">
        <f>IF(B1744="","",YEAR('Mortgage Calculation'!C1784))</f>
        <v/>
      </c>
      <c r="D1744" s="72" t="str">
        <f>IF(B1744="","",SUMIFS('Monthly Rental Income'!$G:$G,'Monthly Rental Income'!$K:$K,'Total Cash Flow'!$C1744,'Monthly Rental Income'!$J:$J,'Total Cash Flow'!$B1744))</f>
        <v/>
      </c>
      <c r="E1744" s="73" t="str">
        <f>IF(B1744="","",SUMIFS('Mortgage Calculation'!$F:$F,'Mortgage Calculation'!$J:$J,'Total Cash Flow'!$B1744,'Mortgage Calculation'!$K:$K,'Total Cash Flow'!C1744))</f>
        <v/>
      </c>
      <c r="F1744" s="66" t="str">
        <f t="shared" si="27"/>
        <v/>
      </c>
    </row>
    <row r="1745" spans="2:6" ht="14.25" x14ac:dyDescent="0.2">
      <c r="B1745" s="70" t="str">
        <f>IF('Mortgage Calculation'!A1785="","",MONTH('Mortgage Calculation'!C1785))</f>
        <v/>
      </c>
      <c r="C1745" s="71" t="str">
        <f>IF(B1745="","",YEAR('Mortgage Calculation'!C1785))</f>
        <v/>
      </c>
      <c r="D1745" s="72" t="str">
        <f>IF(B1745="","",SUMIFS('Monthly Rental Income'!$G:$G,'Monthly Rental Income'!$K:$K,'Total Cash Flow'!$C1745,'Monthly Rental Income'!$J:$J,'Total Cash Flow'!$B1745))</f>
        <v/>
      </c>
      <c r="E1745" s="73" t="str">
        <f>IF(B1745="","",SUMIFS('Mortgage Calculation'!$F:$F,'Mortgage Calculation'!$J:$J,'Total Cash Flow'!$B1745,'Mortgage Calculation'!$K:$K,'Total Cash Flow'!C1745))</f>
        <v/>
      </c>
      <c r="F1745" s="66" t="str">
        <f t="shared" si="27"/>
        <v/>
      </c>
    </row>
    <row r="1746" spans="2:6" ht="14.25" x14ac:dyDescent="0.2">
      <c r="B1746" s="70" t="str">
        <f>IF('Mortgage Calculation'!A1786="","",MONTH('Mortgage Calculation'!C1786))</f>
        <v/>
      </c>
      <c r="C1746" s="71" t="str">
        <f>IF(B1746="","",YEAR('Mortgage Calculation'!C1786))</f>
        <v/>
      </c>
      <c r="D1746" s="72" t="str">
        <f>IF(B1746="","",SUMIFS('Monthly Rental Income'!$G:$G,'Monthly Rental Income'!$K:$K,'Total Cash Flow'!$C1746,'Monthly Rental Income'!$J:$J,'Total Cash Flow'!$B1746))</f>
        <v/>
      </c>
      <c r="E1746" s="73" t="str">
        <f>IF(B1746="","",SUMIFS('Mortgage Calculation'!$F:$F,'Mortgage Calculation'!$J:$J,'Total Cash Flow'!$B1746,'Mortgage Calculation'!$K:$K,'Total Cash Flow'!C1746))</f>
        <v/>
      </c>
      <c r="F1746" s="66" t="str">
        <f t="shared" si="27"/>
        <v/>
      </c>
    </row>
    <row r="1747" spans="2:6" ht="14.25" x14ac:dyDescent="0.2">
      <c r="B1747" s="70" t="str">
        <f>IF('Mortgage Calculation'!A1787="","",MONTH('Mortgage Calculation'!C1787))</f>
        <v/>
      </c>
      <c r="C1747" s="71" t="str">
        <f>IF(B1747="","",YEAR('Mortgage Calculation'!C1787))</f>
        <v/>
      </c>
      <c r="D1747" s="72" t="str">
        <f>IF(B1747="","",SUMIFS('Monthly Rental Income'!$G:$G,'Monthly Rental Income'!$K:$K,'Total Cash Flow'!$C1747,'Monthly Rental Income'!$J:$J,'Total Cash Flow'!$B1747))</f>
        <v/>
      </c>
      <c r="E1747" s="73" t="str">
        <f>IF(B1747="","",SUMIFS('Mortgage Calculation'!$F:$F,'Mortgage Calculation'!$J:$J,'Total Cash Flow'!$B1747,'Mortgage Calculation'!$K:$K,'Total Cash Flow'!C1747))</f>
        <v/>
      </c>
      <c r="F1747" s="66" t="str">
        <f t="shared" si="27"/>
        <v/>
      </c>
    </row>
    <row r="1748" spans="2:6" ht="14.25" x14ac:dyDescent="0.2">
      <c r="B1748" s="70" t="str">
        <f>IF('Mortgage Calculation'!A1788="","",MONTH('Mortgage Calculation'!C1788))</f>
        <v/>
      </c>
      <c r="C1748" s="71" t="str">
        <f>IF(B1748="","",YEAR('Mortgage Calculation'!C1788))</f>
        <v/>
      </c>
      <c r="D1748" s="72" t="str">
        <f>IF(B1748="","",SUMIFS('Monthly Rental Income'!$G:$G,'Monthly Rental Income'!$K:$K,'Total Cash Flow'!$C1748,'Monthly Rental Income'!$J:$J,'Total Cash Flow'!$B1748))</f>
        <v/>
      </c>
      <c r="E1748" s="73" t="str">
        <f>IF(B1748="","",SUMIFS('Mortgage Calculation'!$F:$F,'Mortgage Calculation'!$J:$J,'Total Cash Flow'!$B1748,'Mortgage Calculation'!$K:$K,'Total Cash Flow'!C1748))</f>
        <v/>
      </c>
      <c r="F1748" s="66" t="str">
        <f t="shared" si="27"/>
        <v/>
      </c>
    </row>
    <row r="1749" spans="2:6" ht="14.25" x14ac:dyDescent="0.2">
      <c r="B1749" s="70" t="str">
        <f>IF('Mortgage Calculation'!A1789="","",MONTH('Mortgage Calculation'!C1789))</f>
        <v/>
      </c>
      <c r="C1749" s="71" t="str">
        <f>IF(B1749="","",YEAR('Mortgage Calculation'!C1789))</f>
        <v/>
      </c>
      <c r="D1749" s="72" t="str">
        <f>IF(B1749="","",SUMIFS('Monthly Rental Income'!$G:$G,'Monthly Rental Income'!$K:$K,'Total Cash Flow'!$C1749,'Monthly Rental Income'!$J:$J,'Total Cash Flow'!$B1749))</f>
        <v/>
      </c>
      <c r="E1749" s="73" t="str">
        <f>IF(B1749="","",SUMIFS('Mortgage Calculation'!$F:$F,'Mortgage Calculation'!$J:$J,'Total Cash Flow'!$B1749,'Mortgage Calculation'!$K:$K,'Total Cash Flow'!C1749))</f>
        <v/>
      </c>
      <c r="F1749" s="66" t="str">
        <f t="shared" si="27"/>
        <v/>
      </c>
    </row>
    <row r="1750" spans="2:6" ht="14.25" x14ac:dyDescent="0.2">
      <c r="B1750" s="70" t="str">
        <f>IF('Mortgage Calculation'!A1790="","",MONTH('Mortgage Calculation'!C1790))</f>
        <v/>
      </c>
      <c r="C1750" s="71" t="str">
        <f>IF(B1750="","",YEAR('Mortgage Calculation'!C1790))</f>
        <v/>
      </c>
      <c r="D1750" s="72" t="str">
        <f>IF(B1750="","",SUMIFS('Monthly Rental Income'!$G:$G,'Monthly Rental Income'!$K:$K,'Total Cash Flow'!$C1750,'Monthly Rental Income'!$J:$J,'Total Cash Flow'!$B1750))</f>
        <v/>
      </c>
      <c r="E1750" s="73" t="str">
        <f>IF(B1750="","",SUMIFS('Mortgage Calculation'!$F:$F,'Mortgage Calculation'!$J:$J,'Total Cash Flow'!$B1750,'Mortgage Calculation'!$K:$K,'Total Cash Flow'!C1750))</f>
        <v/>
      </c>
      <c r="F1750" s="66" t="str">
        <f t="shared" si="27"/>
        <v/>
      </c>
    </row>
    <row r="1751" spans="2:6" ht="14.25" x14ac:dyDescent="0.2">
      <c r="B1751" s="70" t="str">
        <f>IF('Mortgage Calculation'!A1791="","",MONTH('Mortgage Calculation'!C1791))</f>
        <v/>
      </c>
      <c r="C1751" s="71" t="str">
        <f>IF(B1751="","",YEAR('Mortgage Calculation'!C1791))</f>
        <v/>
      </c>
      <c r="D1751" s="72" t="str">
        <f>IF(B1751="","",SUMIFS('Monthly Rental Income'!$G:$G,'Monthly Rental Income'!$K:$K,'Total Cash Flow'!$C1751,'Monthly Rental Income'!$J:$J,'Total Cash Flow'!$B1751))</f>
        <v/>
      </c>
      <c r="E1751" s="73" t="str">
        <f>IF(B1751="","",SUMIFS('Mortgage Calculation'!$F:$F,'Mortgage Calculation'!$J:$J,'Total Cash Flow'!$B1751,'Mortgage Calculation'!$K:$K,'Total Cash Flow'!C1751))</f>
        <v/>
      </c>
      <c r="F1751" s="66" t="str">
        <f t="shared" si="27"/>
        <v/>
      </c>
    </row>
    <row r="1752" spans="2:6" ht="14.25" x14ac:dyDescent="0.2">
      <c r="B1752" s="70" t="str">
        <f>IF('Mortgage Calculation'!A1792="","",MONTH('Mortgage Calculation'!C1792))</f>
        <v/>
      </c>
      <c r="C1752" s="71" t="str">
        <f>IF(B1752="","",YEAR('Mortgage Calculation'!C1792))</f>
        <v/>
      </c>
      <c r="D1752" s="72" t="str">
        <f>IF(B1752="","",SUMIFS('Monthly Rental Income'!$G:$G,'Monthly Rental Income'!$K:$K,'Total Cash Flow'!$C1752,'Monthly Rental Income'!$J:$J,'Total Cash Flow'!$B1752))</f>
        <v/>
      </c>
      <c r="E1752" s="73" t="str">
        <f>IF(B1752="","",SUMIFS('Mortgage Calculation'!$F:$F,'Mortgage Calculation'!$J:$J,'Total Cash Flow'!$B1752,'Mortgage Calculation'!$K:$K,'Total Cash Flow'!C1752))</f>
        <v/>
      </c>
      <c r="F1752" s="66" t="str">
        <f t="shared" si="27"/>
        <v/>
      </c>
    </row>
    <row r="1753" spans="2:6" ht="14.25" x14ac:dyDescent="0.2">
      <c r="B1753" s="70" t="str">
        <f>IF('Mortgage Calculation'!A1793="","",MONTH('Mortgage Calculation'!C1793))</f>
        <v/>
      </c>
      <c r="C1753" s="71" t="str">
        <f>IF(B1753="","",YEAR('Mortgage Calculation'!C1793))</f>
        <v/>
      </c>
      <c r="D1753" s="72" t="str">
        <f>IF(B1753="","",SUMIFS('Monthly Rental Income'!$G:$G,'Monthly Rental Income'!$K:$K,'Total Cash Flow'!$C1753,'Monthly Rental Income'!$J:$J,'Total Cash Flow'!$B1753))</f>
        <v/>
      </c>
      <c r="E1753" s="73" t="str">
        <f>IF(B1753="","",SUMIFS('Mortgage Calculation'!$F:$F,'Mortgage Calculation'!$J:$J,'Total Cash Flow'!$B1753,'Mortgage Calculation'!$K:$K,'Total Cash Flow'!C1753))</f>
        <v/>
      </c>
      <c r="F1753" s="66" t="str">
        <f t="shared" si="27"/>
        <v/>
      </c>
    </row>
    <row r="1754" spans="2:6" ht="14.25" x14ac:dyDescent="0.2">
      <c r="B1754" s="70" t="str">
        <f>IF('Mortgage Calculation'!A1794="","",MONTH('Mortgage Calculation'!C1794))</f>
        <v/>
      </c>
      <c r="C1754" s="71" t="str">
        <f>IF(B1754="","",YEAR('Mortgage Calculation'!C1794))</f>
        <v/>
      </c>
      <c r="D1754" s="72" t="str">
        <f>IF(B1754="","",SUMIFS('Monthly Rental Income'!$G:$G,'Monthly Rental Income'!$K:$K,'Total Cash Flow'!$C1754,'Monthly Rental Income'!$J:$J,'Total Cash Flow'!$B1754))</f>
        <v/>
      </c>
      <c r="E1754" s="73" t="str">
        <f>IF(B1754="","",SUMIFS('Mortgage Calculation'!$F:$F,'Mortgage Calculation'!$J:$J,'Total Cash Flow'!$B1754,'Mortgage Calculation'!$K:$K,'Total Cash Flow'!C1754))</f>
        <v/>
      </c>
      <c r="F1754" s="66" t="str">
        <f t="shared" si="27"/>
        <v/>
      </c>
    </row>
    <row r="1755" spans="2:6" ht="14.25" x14ac:dyDescent="0.2">
      <c r="B1755" s="70" t="str">
        <f>IF('Mortgage Calculation'!A1795="","",MONTH('Mortgage Calculation'!C1795))</f>
        <v/>
      </c>
      <c r="C1755" s="71" t="str">
        <f>IF(B1755="","",YEAR('Mortgage Calculation'!C1795))</f>
        <v/>
      </c>
      <c r="D1755" s="72" t="str">
        <f>IF(B1755="","",SUMIFS('Monthly Rental Income'!$G:$G,'Monthly Rental Income'!$K:$K,'Total Cash Flow'!$C1755,'Monthly Rental Income'!$J:$J,'Total Cash Flow'!$B1755))</f>
        <v/>
      </c>
      <c r="E1755" s="73" t="str">
        <f>IF(B1755="","",SUMIFS('Mortgage Calculation'!$F:$F,'Mortgage Calculation'!$J:$J,'Total Cash Flow'!$B1755,'Mortgage Calculation'!$K:$K,'Total Cash Flow'!C1755))</f>
        <v/>
      </c>
      <c r="F1755" s="66" t="str">
        <f t="shared" si="27"/>
        <v/>
      </c>
    </row>
    <row r="1756" spans="2:6" ht="14.25" x14ac:dyDescent="0.2">
      <c r="B1756" s="70" t="str">
        <f>IF('Mortgage Calculation'!A1796="","",MONTH('Mortgage Calculation'!C1796))</f>
        <v/>
      </c>
      <c r="C1756" s="71" t="str">
        <f>IF(B1756="","",YEAR('Mortgage Calculation'!C1796))</f>
        <v/>
      </c>
      <c r="D1756" s="72" t="str">
        <f>IF(B1756="","",SUMIFS('Monthly Rental Income'!$G:$G,'Monthly Rental Income'!$K:$K,'Total Cash Flow'!$C1756,'Monthly Rental Income'!$J:$J,'Total Cash Flow'!$B1756))</f>
        <v/>
      </c>
      <c r="E1756" s="73" t="str">
        <f>IF(B1756="","",SUMIFS('Mortgage Calculation'!$F:$F,'Mortgage Calculation'!$J:$J,'Total Cash Flow'!$B1756,'Mortgage Calculation'!$K:$K,'Total Cash Flow'!C1756))</f>
        <v/>
      </c>
      <c r="F1756" s="66" t="str">
        <f t="shared" si="27"/>
        <v/>
      </c>
    </row>
    <row r="1757" spans="2:6" ht="14.25" x14ac:dyDescent="0.2">
      <c r="B1757" s="70" t="str">
        <f>IF('Mortgage Calculation'!A1797="","",MONTH('Mortgage Calculation'!C1797))</f>
        <v/>
      </c>
      <c r="C1757" s="71" t="str">
        <f>IF(B1757="","",YEAR('Mortgage Calculation'!C1797))</f>
        <v/>
      </c>
      <c r="D1757" s="72" t="str">
        <f>IF(B1757="","",SUMIFS('Monthly Rental Income'!$G:$G,'Monthly Rental Income'!$K:$K,'Total Cash Flow'!$C1757,'Monthly Rental Income'!$J:$J,'Total Cash Flow'!$B1757))</f>
        <v/>
      </c>
      <c r="E1757" s="73" t="str">
        <f>IF(B1757="","",SUMIFS('Mortgage Calculation'!$F:$F,'Mortgage Calculation'!$J:$J,'Total Cash Flow'!$B1757,'Mortgage Calculation'!$K:$K,'Total Cash Flow'!C1757))</f>
        <v/>
      </c>
      <c r="F1757" s="66" t="str">
        <f t="shared" si="27"/>
        <v/>
      </c>
    </row>
    <row r="1758" spans="2:6" ht="14.25" x14ac:dyDescent="0.2">
      <c r="B1758" s="70" t="str">
        <f>IF('Mortgage Calculation'!A1798="","",MONTH('Mortgage Calculation'!C1798))</f>
        <v/>
      </c>
      <c r="C1758" s="71" t="str">
        <f>IF(B1758="","",YEAR('Mortgage Calculation'!C1798))</f>
        <v/>
      </c>
      <c r="D1758" s="72" t="str">
        <f>IF(B1758="","",SUMIFS('Monthly Rental Income'!$G:$G,'Monthly Rental Income'!$K:$K,'Total Cash Flow'!$C1758,'Monthly Rental Income'!$J:$J,'Total Cash Flow'!$B1758))</f>
        <v/>
      </c>
      <c r="E1758" s="73" t="str">
        <f>IF(B1758="","",SUMIFS('Mortgage Calculation'!$F:$F,'Mortgage Calculation'!$J:$J,'Total Cash Flow'!$B1758,'Mortgage Calculation'!$K:$K,'Total Cash Flow'!C1758))</f>
        <v/>
      </c>
      <c r="F1758" s="66" t="str">
        <f t="shared" si="27"/>
        <v/>
      </c>
    </row>
    <row r="1759" spans="2:6" ht="14.25" x14ac:dyDescent="0.2">
      <c r="B1759" s="70" t="str">
        <f>IF('Mortgage Calculation'!A1799="","",MONTH('Mortgage Calculation'!C1799))</f>
        <v/>
      </c>
      <c r="C1759" s="71" t="str">
        <f>IF(B1759="","",YEAR('Mortgage Calculation'!C1799))</f>
        <v/>
      </c>
      <c r="D1759" s="72" t="str">
        <f>IF(B1759="","",SUMIFS('Monthly Rental Income'!$G:$G,'Monthly Rental Income'!$K:$K,'Total Cash Flow'!$C1759,'Monthly Rental Income'!$J:$J,'Total Cash Flow'!$B1759))</f>
        <v/>
      </c>
      <c r="E1759" s="73" t="str">
        <f>IF(B1759="","",SUMIFS('Mortgage Calculation'!$F:$F,'Mortgage Calculation'!$J:$J,'Total Cash Flow'!$B1759,'Mortgage Calculation'!$K:$K,'Total Cash Flow'!C1759))</f>
        <v/>
      </c>
      <c r="F1759" s="66" t="str">
        <f t="shared" si="27"/>
        <v/>
      </c>
    </row>
    <row r="1760" spans="2:6" ht="14.25" x14ac:dyDescent="0.2">
      <c r="B1760" s="70" t="str">
        <f>IF('Mortgage Calculation'!A1800="","",MONTH('Mortgage Calculation'!C1800))</f>
        <v/>
      </c>
      <c r="C1760" s="71" t="str">
        <f>IF(B1760="","",YEAR('Mortgage Calculation'!C1800))</f>
        <v/>
      </c>
      <c r="D1760" s="72" t="str">
        <f>IF(B1760="","",SUMIFS('Monthly Rental Income'!$G:$G,'Monthly Rental Income'!$K:$K,'Total Cash Flow'!$C1760,'Monthly Rental Income'!$J:$J,'Total Cash Flow'!$B1760))</f>
        <v/>
      </c>
      <c r="E1760" s="73" t="str">
        <f>IF(B1760="","",SUMIFS('Mortgage Calculation'!$F:$F,'Mortgage Calculation'!$J:$J,'Total Cash Flow'!$B1760,'Mortgage Calculation'!$K:$K,'Total Cash Flow'!C1760))</f>
        <v/>
      </c>
      <c r="F1760" s="66" t="str">
        <f t="shared" si="27"/>
        <v/>
      </c>
    </row>
    <row r="1761" spans="2:6" ht="14.25" x14ac:dyDescent="0.2">
      <c r="B1761" s="70" t="str">
        <f>IF('Mortgage Calculation'!A1801="","",MONTH('Mortgage Calculation'!C1801))</f>
        <v/>
      </c>
      <c r="C1761" s="71" t="str">
        <f>IF(B1761="","",YEAR('Mortgage Calculation'!C1801))</f>
        <v/>
      </c>
      <c r="D1761" s="72" t="str">
        <f>IF(B1761="","",SUMIFS('Monthly Rental Income'!$G:$G,'Monthly Rental Income'!$K:$K,'Total Cash Flow'!$C1761,'Monthly Rental Income'!$J:$J,'Total Cash Flow'!$B1761))</f>
        <v/>
      </c>
      <c r="E1761" s="73" t="str">
        <f>IF(B1761="","",SUMIFS('Mortgage Calculation'!$F:$F,'Mortgage Calculation'!$J:$J,'Total Cash Flow'!$B1761,'Mortgage Calculation'!$K:$K,'Total Cash Flow'!C1761))</f>
        <v/>
      </c>
      <c r="F1761" s="66" t="str">
        <f t="shared" si="27"/>
        <v/>
      </c>
    </row>
    <row r="1762" spans="2:6" ht="14.25" x14ac:dyDescent="0.2">
      <c r="B1762" s="70" t="str">
        <f>IF('Mortgage Calculation'!A1802="","",MONTH('Mortgage Calculation'!C1802))</f>
        <v/>
      </c>
      <c r="C1762" s="71" t="str">
        <f>IF(B1762="","",YEAR('Mortgage Calculation'!C1802))</f>
        <v/>
      </c>
      <c r="D1762" s="72" t="str">
        <f>IF(B1762="","",SUMIFS('Monthly Rental Income'!$G:$G,'Monthly Rental Income'!$K:$K,'Total Cash Flow'!$C1762,'Monthly Rental Income'!$J:$J,'Total Cash Flow'!$B1762))</f>
        <v/>
      </c>
      <c r="E1762" s="73" t="str">
        <f>IF(B1762="","",SUMIFS('Mortgage Calculation'!$F:$F,'Mortgage Calculation'!$J:$J,'Total Cash Flow'!$B1762,'Mortgage Calculation'!$K:$K,'Total Cash Flow'!C1762))</f>
        <v/>
      </c>
      <c r="F1762" s="66" t="str">
        <f t="shared" si="27"/>
        <v/>
      </c>
    </row>
    <row r="1763" spans="2:6" ht="14.25" x14ac:dyDescent="0.2">
      <c r="B1763" s="70" t="str">
        <f>IF('Mortgage Calculation'!A1803="","",MONTH('Mortgage Calculation'!C1803))</f>
        <v/>
      </c>
      <c r="C1763" s="71" t="str">
        <f>IF(B1763="","",YEAR('Mortgage Calculation'!C1803))</f>
        <v/>
      </c>
      <c r="D1763" s="72" t="str">
        <f>IF(B1763="","",SUMIFS('Monthly Rental Income'!$G:$G,'Monthly Rental Income'!$K:$K,'Total Cash Flow'!$C1763,'Monthly Rental Income'!$J:$J,'Total Cash Flow'!$B1763))</f>
        <v/>
      </c>
      <c r="E1763" s="73" t="str">
        <f>IF(B1763="","",SUMIFS('Mortgage Calculation'!$F:$F,'Mortgage Calculation'!$J:$J,'Total Cash Flow'!$B1763,'Mortgage Calculation'!$K:$K,'Total Cash Flow'!C1763))</f>
        <v/>
      </c>
      <c r="F1763" s="66" t="str">
        <f t="shared" si="27"/>
        <v/>
      </c>
    </row>
    <row r="1764" spans="2:6" ht="14.25" x14ac:dyDescent="0.2">
      <c r="B1764" s="70" t="str">
        <f>IF('Mortgage Calculation'!A1804="","",MONTH('Mortgage Calculation'!C1804))</f>
        <v/>
      </c>
      <c r="C1764" s="71" t="str">
        <f>IF(B1764="","",YEAR('Mortgage Calculation'!C1804))</f>
        <v/>
      </c>
      <c r="D1764" s="72" t="str">
        <f>IF(B1764="","",SUMIFS('Monthly Rental Income'!$G:$G,'Monthly Rental Income'!$K:$K,'Total Cash Flow'!$C1764,'Monthly Rental Income'!$J:$J,'Total Cash Flow'!$B1764))</f>
        <v/>
      </c>
      <c r="E1764" s="73" t="str">
        <f>IF(B1764="","",SUMIFS('Mortgage Calculation'!$F:$F,'Mortgage Calculation'!$J:$J,'Total Cash Flow'!$B1764,'Mortgage Calculation'!$K:$K,'Total Cash Flow'!C1764))</f>
        <v/>
      </c>
      <c r="F1764" s="66" t="str">
        <f t="shared" si="27"/>
        <v/>
      </c>
    </row>
    <row r="1765" spans="2:6" ht="14.25" x14ac:dyDescent="0.2">
      <c r="B1765" s="70" t="str">
        <f>IF('Mortgage Calculation'!A1805="","",MONTH('Mortgage Calculation'!C1805))</f>
        <v/>
      </c>
      <c r="C1765" s="71" t="str">
        <f>IF(B1765="","",YEAR('Mortgage Calculation'!C1805))</f>
        <v/>
      </c>
      <c r="D1765" s="72" t="str">
        <f>IF(B1765="","",SUMIFS('Monthly Rental Income'!$G:$G,'Monthly Rental Income'!$K:$K,'Total Cash Flow'!$C1765,'Monthly Rental Income'!$J:$J,'Total Cash Flow'!$B1765))</f>
        <v/>
      </c>
      <c r="E1765" s="73" t="str">
        <f>IF(B1765="","",SUMIFS('Mortgage Calculation'!$F:$F,'Mortgage Calculation'!$J:$J,'Total Cash Flow'!$B1765,'Mortgage Calculation'!$K:$K,'Total Cash Flow'!C1765))</f>
        <v/>
      </c>
      <c r="F1765" s="66" t="str">
        <f t="shared" si="27"/>
        <v/>
      </c>
    </row>
    <row r="1766" spans="2:6" ht="14.25" x14ac:dyDescent="0.2">
      <c r="B1766" s="70" t="str">
        <f>IF('Mortgage Calculation'!A1806="","",MONTH('Mortgage Calculation'!C1806))</f>
        <v/>
      </c>
      <c r="C1766" s="71" t="str">
        <f>IF(B1766="","",YEAR('Mortgage Calculation'!C1806))</f>
        <v/>
      </c>
      <c r="D1766" s="72" t="str">
        <f>IF(B1766="","",SUMIFS('Monthly Rental Income'!$G:$G,'Monthly Rental Income'!$K:$K,'Total Cash Flow'!$C1766,'Monthly Rental Income'!$J:$J,'Total Cash Flow'!$B1766))</f>
        <v/>
      </c>
      <c r="E1766" s="73" t="str">
        <f>IF(B1766="","",SUMIFS('Mortgage Calculation'!$F:$F,'Mortgage Calculation'!$J:$J,'Total Cash Flow'!$B1766,'Mortgage Calculation'!$K:$K,'Total Cash Flow'!C1766))</f>
        <v/>
      </c>
      <c r="F1766" s="66" t="str">
        <f t="shared" si="27"/>
        <v/>
      </c>
    </row>
    <row r="1767" spans="2:6" ht="14.25" x14ac:dyDescent="0.2">
      <c r="B1767" s="70" t="str">
        <f>IF('Mortgage Calculation'!A1807="","",MONTH('Mortgage Calculation'!C1807))</f>
        <v/>
      </c>
      <c r="C1767" s="71" t="str">
        <f>IF(B1767="","",YEAR('Mortgage Calculation'!C1807))</f>
        <v/>
      </c>
      <c r="D1767" s="72" t="str">
        <f>IF(B1767="","",SUMIFS('Monthly Rental Income'!$G:$G,'Monthly Rental Income'!$K:$K,'Total Cash Flow'!$C1767,'Monthly Rental Income'!$J:$J,'Total Cash Flow'!$B1767))</f>
        <v/>
      </c>
      <c r="E1767" s="73" t="str">
        <f>IF(B1767="","",SUMIFS('Mortgage Calculation'!$F:$F,'Mortgage Calculation'!$J:$J,'Total Cash Flow'!$B1767,'Mortgage Calculation'!$K:$K,'Total Cash Flow'!C1767))</f>
        <v/>
      </c>
      <c r="F1767" s="66" t="str">
        <f t="shared" si="27"/>
        <v/>
      </c>
    </row>
    <row r="1768" spans="2:6" ht="14.25" x14ac:dyDescent="0.2">
      <c r="B1768" s="70" t="str">
        <f>IF('Mortgage Calculation'!A1808="","",MONTH('Mortgage Calculation'!C1808))</f>
        <v/>
      </c>
      <c r="C1768" s="71" t="str">
        <f>IF(B1768="","",YEAR('Mortgage Calculation'!C1808))</f>
        <v/>
      </c>
      <c r="D1768" s="72" t="str">
        <f>IF(B1768="","",SUMIFS('Monthly Rental Income'!$G:$G,'Monthly Rental Income'!$K:$K,'Total Cash Flow'!$C1768,'Monthly Rental Income'!$J:$J,'Total Cash Flow'!$B1768))</f>
        <v/>
      </c>
      <c r="E1768" s="73" t="str">
        <f>IF(B1768="","",SUMIFS('Mortgage Calculation'!$F:$F,'Mortgage Calculation'!$J:$J,'Total Cash Flow'!$B1768,'Mortgage Calculation'!$K:$K,'Total Cash Flow'!C1768))</f>
        <v/>
      </c>
      <c r="F1768" s="66" t="str">
        <f t="shared" si="27"/>
        <v/>
      </c>
    </row>
    <row r="1769" spans="2:6" ht="14.25" x14ac:dyDescent="0.2">
      <c r="B1769" s="70" t="str">
        <f>IF('Mortgage Calculation'!A1809="","",MONTH('Mortgage Calculation'!C1809))</f>
        <v/>
      </c>
      <c r="C1769" s="71" t="str">
        <f>IF(B1769="","",YEAR('Mortgage Calculation'!C1809))</f>
        <v/>
      </c>
      <c r="D1769" s="72" t="str">
        <f>IF(B1769="","",SUMIFS('Monthly Rental Income'!$G:$G,'Monthly Rental Income'!$K:$K,'Total Cash Flow'!$C1769,'Monthly Rental Income'!$J:$J,'Total Cash Flow'!$B1769))</f>
        <v/>
      </c>
      <c r="E1769" s="73" t="str">
        <f>IF(B1769="","",SUMIFS('Mortgage Calculation'!$F:$F,'Mortgage Calculation'!$J:$J,'Total Cash Flow'!$B1769,'Mortgage Calculation'!$K:$K,'Total Cash Flow'!C1769))</f>
        <v/>
      </c>
      <c r="F1769" s="66" t="str">
        <f t="shared" si="27"/>
        <v/>
      </c>
    </row>
    <row r="1770" spans="2:6" ht="14.25" x14ac:dyDescent="0.2">
      <c r="B1770" s="70" t="str">
        <f>IF('Mortgage Calculation'!A1810="","",MONTH('Mortgage Calculation'!C1810))</f>
        <v/>
      </c>
      <c r="C1770" s="71" t="str">
        <f>IF(B1770="","",YEAR('Mortgage Calculation'!C1810))</f>
        <v/>
      </c>
      <c r="D1770" s="72" t="str">
        <f>IF(B1770="","",SUMIFS('Monthly Rental Income'!$G:$G,'Monthly Rental Income'!$K:$K,'Total Cash Flow'!$C1770,'Monthly Rental Income'!$J:$J,'Total Cash Flow'!$B1770))</f>
        <v/>
      </c>
      <c r="E1770" s="73" t="str">
        <f>IF(B1770="","",SUMIFS('Mortgage Calculation'!$F:$F,'Mortgage Calculation'!$J:$J,'Total Cash Flow'!$B1770,'Mortgage Calculation'!$K:$K,'Total Cash Flow'!C1770))</f>
        <v/>
      </c>
      <c r="F1770" s="66" t="str">
        <f t="shared" si="27"/>
        <v/>
      </c>
    </row>
    <row r="1771" spans="2:6" ht="14.25" x14ac:dyDescent="0.2">
      <c r="B1771" s="70" t="str">
        <f>IF('Mortgage Calculation'!A1811="","",MONTH('Mortgage Calculation'!C1811))</f>
        <v/>
      </c>
      <c r="C1771" s="71" t="str">
        <f>IF(B1771="","",YEAR('Mortgage Calculation'!C1811))</f>
        <v/>
      </c>
      <c r="D1771" s="72" t="str">
        <f>IF(B1771="","",SUMIFS('Monthly Rental Income'!$G:$G,'Monthly Rental Income'!$K:$K,'Total Cash Flow'!$C1771,'Monthly Rental Income'!$J:$J,'Total Cash Flow'!$B1771))</f>
        <v/>
      </c>
      <c r="E1771" s="73" t="str">
        <f>IF(B1771="","",SUMIFS('Mortgage Calculation'!$F:$F,'Mortgage Calculation'!$J:$J,'Total Cash Flow'!$B1771,'Mortgage Calculation'!$K:$K,'Total Cash Flow'!C1771))</f>
        <v/>
      </c>
      <c r="F1771" s="66" t="str">
        <f t="shared" si="27"/>
        <v/>
      </c>
    </row>
    <row r="1772" spans="2:6" ht="14.25" x14ac:dyDescent="0.2">
      <c r="B1772" s="70" t="str">
        <f>IF('Mortgage Calculation'!A1812="","",MONTH('Mortgage Calculation'!C1812))</f>
        <v/>
      </c>
      <c r="C1772" s="71" t="str">
        <f>IF(B1772="","",YEAR('Mortgage Calculation'!C1812))</f>
        <v/>
      </c>
      <c r="D1772" s="72" t="str">
        <f>IF(B1772="","",SUMIFS('Monthly Rental Income'!$G:$G,'Monthly Rental Income'!$K:$K,'Total Cash Flow'!$C1772,'Monthly Rental Income'!$J:$J,'Total Cash Flow'!$B1772))</f>
        <v/>
      </c>
      <c r="E1772" s="73" t="str">
        <f>IF(B1772="","",SUMIFS('Mortgage Calculation'!$F:$F,'Mortgage Calculation'!$J:$J,'Total Cash Flow'!$B1772,'Mortgage Calculation'!$K:$K,'Total Cash Flow'!C1772))</f>
        <v/>
      </c>
      <c r="F1772" s="66" t="str">
        <f t="shared" si="27"/>
        <v/>
      </c>
    </row>
    <row r="1773" spans="2:6" ht="14.25" x14ac:dyDescent="0.2">
      <c r="B1773" s="70" t="str">
        <f>IF('Mortgage Calculation'!A1813="","",MONTH('Mortgage Calculation'!C1813))</f>
        <v/>
      </c>
      <c r="C1773" s="71" t="str">
        <f>IF(B1773="","",YEAR('Mortgage Calculation'!C1813))</f>
        <v/>
      </c>
      <c r="D1773" s="72" t="str">
        <f>IF(B1773="","",SUMIFS('Monthly Rental Income'!$G:$G,'Monthly Rental Income'!$K:$K,'Total Cash Flow'!$C1773,'Monthly Rental Income'!$J:$J,'Total Cash Flow'!$B1773))</f>
        <v/>
      </c>
      <c r="E1773" s="73" t="str">
        <f>IF(B1773="","",SUMIFS('Mortgage Calculation'!$F:$F,'Mortgage Calculation'!$J:$J,'Total Cash Flow'!$B1773,'Mortgage Calculation'!$K:$K,'Total Cash Flow'!C1773))</f>
        <v/>
      </c>
      <c r="F1773" s="66" t="str">
        <f t="shared" si="27"/>
        <v/>
      </c>
    </row>
    <row r="1774" spans="2:6" ht="14.25" x14ac:dyDescent="0.2">
      <c r="B1774" s="70" t="str">
        <f>IF('Mortgage Calculation'!A1814="","",MONTH('Mortgage Calculation'!C1814))</f>
        <v/>
      </c>
      <c r="C1774" s="71" t="str">
        <f>IF(B1774="","",YEAR('Mortgage Calculation'!C1814))</f>
        <v/>
      </c>
      <c r="D1774" s="72" t="str">
        <f>IF(B1774="","",SUMIFS('Monthly Rental Income'!$G:$G,'Monthly Rental Income'!$K:$K,'Total Cash Flow'!$C1774,'Monthly Rental Income'!$J:$J,'Total Cash Flow'!$B1774))</f>
        <v/>
      </c>
      <c r="E1774" s="73" t="str">
        <f>IF(B1774="","",SUMIFS('Mortgage Calculation'!$F:$F,'Mortgage Calculation'!$J:$J,'Total Cash Flow'!$B1774,'Mortgage Calculation'!$K:$K,'Total Cash Flow'!C1774))</f>
        <v/>
      </c>
      <c r="F1774" s="66" t="str">
        <f t="shared" si="27"/>
        <v/>
      </c>
    </row>
    <row r="1775" spans="2:6" ht="14.25" x14ac:dyDescent="0.2">
      <c r="B1775" s="70" t="str">
        <f>IF('Mortgage Calculation'!A1815="","",MONTH('Mortgage Calculation'!C1815))</f>
        <v/>
      </c>
      <c r="C1775" s="71" t="str">
        <f>IF(B1775="","",YEAR('Mortgage Calculation'!C1815))</f>
        <v/>
      </c>
      <c r="D1775" s="72" t="str">
        <f>IF(B1775="","",SUMIFS('Monthly Rental Income'!$G:$G,'Monthly Rental Income'!$K:$K,'Total Cash Flow'!$C1775,'Monthly Rental Income'!$J:$J,'Total Cash Flow'!$B1775))</f>
        <v/>
      </c>
      <c r="E1775" s="73" t="str">
        <f>IF(B1775="","",SUMIFS('Mortgage Calculation'!$F:$F,'Mortgage Calculation'!$J:$J,'Total Cash Flow'!$B1775,'Mortgage Calculation'!$K:$K,'Total Cash Flow'!C1775))</f>
        <v/>
      </c>
      <c r="F1775" s="66" t="str">
        <f t="shared" si="27"/>
        <v/>
      </c>
    </row>
    <row r="1776" spans="2:6" ht="14.25" x14ac:dyDescent="0.2">
      <c r="B1776" s="70" t="str">
        <f>IF('Mortgage Calculation'!A1816="","",MONTH('Mortgage Calculation'!C1816))</f>
        <v/>
      </c>
      <c r="C1776" s="71" t="str">
        <f>IF(B1776="","",YEAR('Mortgage Calculation'!C1816))</f>
        <v/>
      </c>
      <c r="D1776" s="72" t="str">
        <f>IF(B1776="","",SUMIFS('Monthly Rental Income'!$G:$G,'Monthly Rental Income'!$K:$K,'Total Cash Flow'!$C1776,'Monthly Rental Income'!$J:$J,'Total Cash Flow'!$B1776))</f>
        <v/>
      </c>
      <c r="E1776" s="73" t="str">
        <f>IF(B1776="","",SUMIFS('Mortgage Calculation'!$F:$F,'Mortgage Calculation'!$J:$J,'Total Cash Flow'!$B1776,'Mortgage Calculation'!$K:$K,'Total Cash Flow'!C1776))</f>
        <v/>
      </c>
      <c r="F1776" s="66" t="str">
        <f t="shared" si="27"/>
        <v/>
      </c>
    </row>
    <row r="1777" spans="2:6" ht="14.25" x14ac:dyDescent="0.2">
      <c r="B1777" s="70" t="str">
        <f>IF('Mortgage Calculation'!A1817="","",MONTH('Mortgage Calculation'!C1817))</f>
        <v/>
      </c>
      <c r="C1777" s="71" t="str">
        <f>IF(B1777="","",YEAR('Mortgage Calculation'!C1817))</f>
        <v/>
      </c>
      <c r="D1777" s="72" t="str">
        <f>IF(B1777="","",SUMIFS('Monthly Rental Income'!$G:$G,'Monthly Rental Income'!$K:$K,'Total Cash Flow'!$C1777,'Monthly Rental Income'!$J:$J,'Total Cash Flow'!$B1777))</f>
        <v/>
      </c>
      <c r="E1777" s="73" t="str">
        <f>IF(B1777="","",SUMIFS('Mortgage Calculation'!$F:$F,'Mortgage Calculation'!$J:$J,'Total Cash Flow'!$B1777,'Mortgage Calculation'!$K:$K,'Total Cash Flow'!C1777))</f>
        <v/>
      </c>
      <c r="F1777" s="66" t="str">
        <f t="shared" si="27"/>
        <v/>
      </c>
    </row>
    <row r="1778" spans="2:6" ht="14.25" x14ac:dyDescent="0.2">
      <c r="B1778" s="70" t="str">
        <f>IF('Mortgage Calculation'!A1818="","",MONTH('Mortgage Calculation'!C1818))</f>
        <v/>
      </c>
      <c r="C1778" s="71" t="str">
        <f>IF(B1778="","",YEAR('Mortgage Calculation'!C1818))</f>
        <v/>
      </c>
      <c r="D1778" s="72" t="str">
        <f>IF(B1778="","",SUMIFS('Monthly Rental Income'!$G:$G,'Monthly Rental Income'!$K:$K,'Total Cash Flow'!$C1778,'Monthly Rental Income'!$J:$J,'Total Cash Flow'!$B1778))</f>
        <v/>
      </c>
      <c r="E1778" s="73" t="str">
        <f>IF(B1778="","",SUMIFS('Mortgage Calculation'!$F:$F,'Mortgage Calculation'!$J:$J,'Total Cash Flow'!$B1778,'Mortgage Calculation'!$K:$K,'Total Cash Flow'!C1778))</f>
        <v/>
      </c>
      <c r="F1778" s="66" t="str">
        <f t="shared" si="27"/>
        <v/>
      </c>
    </row>
    <row r="1779" spans="2:6" ht="14.25" x14ac:dyDescent="0.2">
      <c r="B1779" s="70" t="str">
        <f>IF('Mortgage Calculation'!A1819="","",MONTH('Mortgage Calculation'!C1819))</f>
        <v/>
      </c>
      <c r="C1779" s="71" t="str">
        <f>IF(B1779="","",YEAR('Mortgage Calculation'!C1819))</f>
        <v/>
      </c>
      <c r="D1779" s="72" t="str">
        <f>IF(B1779="","",SUMIFS('Monthly Rental Income'!$G:$G,'Monthly Rental Income'!$K:$K,'Total Cash Flow'!$C1779,'Monthly Rental Income'!$J:$J,'Total Cash Flow'!$B1779))</f>
        <v/>
      </c>
      <c r="E1779" s="73" t="str">
        <f>IF(B1779="","",SUMIFS('Mortgage Calculation'!$F:$F,'Mortgage Calculation'!$J:$J,'Total Cash Flow'!$B1779,'Mortgage Calculation'!$K:$K,'Total Cash Flow'!C1779))</f>
        <v/>
      </c>
      <c r="F1779" s="66" t="str">
        <f t="shared" si="27"/>
        <v/>
      </c>
    </row>
    <row r="1780" spans="2:6" ht="14.25" x14ac:dyDescent="0.2">
      <c r="B1780" s="70" t="str">
        <f>IF('Mortgage Calculation'!A1820="","",MONTH('Mortgage Calculation'!C1820))</f>
        <v/>
      </c>
      <c r="C1780" s="71" t="str">
        <f>IF(B1780="","",YEAR('Mortgage Calculation'!C1820))</f>
        <v/>
      </c>
      <c r="D1780" s="72" t="str">
        <f>IF(B1780="","",SUMIFS('Monthly Rental Income'!$G:$G,'Monthly Rental Income'!$K:$K,'Total Cash Flow'!$C1780,'Monthly Rental Income'!$J:$J,'Total Cash Flow'!$B1780))</f>
        <v/>
      </c>
      <c r="E1780" s="73" t="str">
        <f>IF(B1780="","",SUMIFS('Mortgage Calculation'!$F:$F,'Mortgage Calculation'!$J:$J,'Total Cash Flow'!$B1780,'Mortgage Calculation'!$K:$K,'Total Cash Flow'!C1780))</f>
        <v/>
      </c>
      <c r="F1780" s="66" t="str">
        <f t="shared" si="27"/>
        <v/>
      </c>
    </row>
    <row r="1781" spans="2:6" ht="14.25" x14ac:dyDescent="0.2">
      <c r="B1781" s="70" t="str">
        <f>IF('Mortgage Calculation'!A1821="","",MONTH('Mortgage Calculation'!C1821))</f>
        <v/>
      </c>
      <c r="C1781" s="71" t="str">
        <f>IF(B1781="","",YEAR('Mortgage Calculation'!C1821))</f>
        <v/>
      </c>
      <c r="D1781" s="72" t="str">
        <f>IF(B1781="","",SUMIFS('Monthly Rental Income'!$G:$G,'Monthly Rental Income'!$K:$K,'Total Cash Flow'!$C1781,'Monthly Rental Income'!$J:$J,'Total Cash Flow'!$B1781))</f>
        <v/>
      </c>
      <c r="E1781" s="73" t="str">
        <f>IF(B1781="","",SUMIFS('Mortgage Calculation'!$F:$F,'Mortgage Calculation'!$J:$J,'Total Cash Flow'!$B1781,'Mortgage Calculation'!$K:$K,'Total Cash Flow'!C1781))</f>
        <v/>
      </c>
      <c r="F1781" s="66" t="str">
        <f t="shared" si="27"/>
        <v/>
      </c>
    </row>
    <row r="1782" spans="2:6" ht="14.25" x14ac:dyDescent="0.2">
      <c r="B1782" s="70" t="str">
        <f>IF('Mortgage Calculation'!A1822="","",MONTH('Mortgage Calculation'!C1822))</f>
        <v/>
      </c>
      <c r="C1782" s="71" t="str">
        <f>IF(B1782="","",YEAR('Mortgage Calculation'!C1822))</f>
        <v/>
      </c>
      <c r="D1782" s="72" t="str">
        <f>IF(B1782="","",SUMIFS('Monthly Rental Income'!$G:$G,'Monthly Rental Income'!$K:$K,'Total Cash Flow'!$C1782,'Monthly Rental Income'!$J:$J,'Total Cash Flow'!$B1782))</f>
        <v/>
      </c>
      <c r="E1782" s="73" t="str">
        <f>IF(B1782="","",SUMIFS('Mortgage Calculation'!$F:$F,'Mortgage Calculation'!$J:$J,'Total Cash Flow'!$B1782,'Mortgage Calculation'!$K:$K,'Total Cash Flow'!C1782))</f>
        <v/>
      </c>
      <c r="F1782" s="66" t="str">
        <f t="shared" si="27"/>
        <v/>
      </c>
    </row>
    <row r="1783" spans="2:6" ht="14.25" x14ac:dyDescent="0.2">
      <c r="B1783" s="70" t="str">
        <f>IF('Mortgage Calculation'!A1823="","",MONTH('Mortgage Calculation'!C1823))</f>
        <v/>
      </c>
      <c r="C1783" s="71" t="str">
        <f>IF(B1783="","",YEAR('Mortgage Calculation'!C1823))</f>
        <v/>
      </c>
      <c r="D1783" s="72" t="str">
        <f>IF(B1783="","",SUMIFS('Monthly Rental Income'!$G:$G,'Monthly Rental Income'!$K:$K,'Total Cash Flow'!$C1783,'Monthly Rental Income'!$J:$J,'Total Cash Flow'!$B1783))</f>
        <v/>
      </c>
      <c r="E1783" s="73" t="str">
        <f>IF(B1783="","",SUMIFS('Mortgage Calculation'!$F:$F,'Mortgage Calculation'!$J:$J,'Total Cash Flow'!$B1783,'Mortgage Calculation'!$K:$K,'Total Cash Flow'!C1783))</f>
        <v/>
      </c>
      <c r="F1783" s="66" t="str">
        <f t="shared" si="27"/>
        <v/>
      </c>
    </row>
    <row r="1784" spans="2:6" ht="14.25" x14ac:dyDescent="0.2">
      <c r="B1784" s="70" t="str">
        <f>IF('Mortgage Calculation'!A1824="","",MONTH('Mortgage Calculation'!C1824))</f>
        <v/>
      </c>
      <c r="C1784" s="71" t="str">
        <f>IF(B1784="","",YEAR('Mortgage Calculation'!C1824))</f>
        <v/>
      </c>
      <c r="D1784" s="72" t="str">
        <f>IF(B1784="","",SUMIFS('Monthly Rental Income'!$G:$G,'Monthly Rental Income'!$K:$K,'Total Cash Flow'!$C1784,'Monthly Rental Income'!$J:$J,'Total Cash Flow'!$B1784))</f>
        <v/>
      </c>
      <c r="E1784" s="73" t="str">
        <f>IF(B1784="","",SUMIFS('Mortgage Calculation'!$F:$F,'Mortgage Calculation'!$J:$J,'Total Cash Flow'!$B1784,'Mortgage Calculation'!$K:$K,'Total Cash Flow'!C1784))</f>
        <v/>
      </c>
      <c r="F1784" s="66" t="str">
        <f t="shared" si="27"/>
        <v/>
      </c>
    </row>
    <row r="1785" spans="2:6" ht="14.25" x14ac:dyDescent="0.2">
      <c r="B1785" s="70" t="str">
        <f>IF('Mortgage Calculation'!A1825="","",MONTH('Mortgage Calculation'!C1825))</f>
        <v/>
      </c>
      <c r="C1785" s="71" t="str">
        <f>IF(B1785="","",YEAR('Mortgage Calculation'!C1825))</f>
        <v/>
      </c>
      <c r="D1785" s="72" t="str">
        <f>IF(B1785="","",SUMIFS('Monthly Rental Income'!$G:$G,'Monthly Rental Income'!$K:$K,'Total Cash Flow'!$C1785,'Monthly Rental Income'!$J:$J,'Total Cash Flow'!$B1785))</f>
        <v/>
      </c>
      <c r="E1785" s="73" t="str">
        <f>IF(B1785="","",SUMIFS('Mortgage Calculation'!$F:$F,'Mortgage Calculation'!$J:$J,'Total Cash Flow'!$B1785,'Mortgage Calculation'!$K:$K,'Total Cash Flow'!C1785))</f>
        <v/>
      </c>
      <c r="F1785" s="66" t="str">
        <f t="shared" si="27"/>
        <v/>
      </c>
    </row>
    <row r="1786" spans="2:6" ht="14.25" x14ac:dyDescent="0.2">
      <c r="B1786" s="70" t="str">
        <f>IF('Mortgage Calculation'!A1826="","",MONTH('Mortgage Calculation'!C1826))</f>
        <v/>
      </c>
      <c r="C1786" s="71" t="str">
        <f>IF(B1786="","",YEAR('Mortgage Calculation'!C1826))</f>
        <v/>
      </c>
      <c r="D1786" s="72" t="str">
        <f>IF(B1786="","",SUMIFS('Monthly Rental Income'!$G:$G,'Monthly Rental Income'!$K:$K,'Total Cash Flow'!$C1786,'Monthly Rental Income'!$J:$J,'Total Cash Flow'!$B1786))</f>
        <v/>
      </c>
      <c r="E1786" s="73" t="str">
        <f>IF(B1786="","",SUMIFS('Mortgage Calculation'!$F:$F,'Mortgage Calculation'!$J:$J,'Total Cash Flow'!$B1786,'Mortgage Calculation'!$K:$K,'Total Cash Flow'!C1786))</f>
        <v/>
      </c>
      <c r="F1786" s="66" t="str">
        <f t="shared" si="27"/>
        <v/>
      </c>
    </row>
    <row r="1787" spans="2:6" ht="14.25" x14ac:dyDescent="0.2">
      <c r="B1787" s="70" t="str">
        <f>IF('Mortgage Calculation'!A1827="","",MONTH('Mortgage Calculation'!C1827))</f>
        <v/>
      </c>
      <c r="C1787" s="71" t="str">
        <f>IF(B1787="","",YEAR('Mortgage Calculation'!C1827))</f>
        <v/>
      </c>
      <c r="D1787" s="72" t="str">
        <f>IF(B1787="","",SUMIFS('Monthly Rental Income'!$G:$G,'Monthly Rental Income'!$K:$K,'Total Cash Flow'!$C1787,'Monthly Rental Income'!$J:$J,'Total Cash Flow'!$B1787))</f>
        <v/>
      </c>
      <c r="E1787" s="73" t="str">
        <f>IF(B1787="","",SUMIFS('Mortgage Calculation'!$F:$F,'Mortgage Calculation'!$J:$J,'Total Cash Flow'!$B1787,'Mortgage Calculation'!$K:$K,'Total Cash Flow'!C1787))</f>
        <v/>
      </c>
      <c r="F1787" s="66" t="str">
        <f t="shared" si="27"/>
        <v/>
      </c>
    </row>
    <row r="1788" spans="2:6" ht="14.25" x14ac:dyDescent="0.2">
      <c r="B1788" s="70" t="str">
        <f>IF('Mortgage Calculation'!A1828="","",MONTH('Mortgage Calculation'!C1828))</f>
        <v/>
      </c>
      <c r="C1788" s="71" t="str">
        <f>IF(B1788="","",YEAR('Mortgage Calculation'!C1828))</f>
        <v/>
      </c>
      <c r="D1788" s="72" t="str">
        <f>IF(B1788="","",SUMIFS('Monthly Rental Income'!$G:$G,'Monthly Rental Income'!$K:$K,'Total Cash Flow'!$C1788,'Monthly Rental Income'!$J:$J,'Total Cash Flow'!$B1788))</f>
        <v/>
      </c>
      <c r="E1788" s="73" t="str">
        <f>IF(B1788="","",SUMIFS('Mortgage Calculation'!$F:$F,'Mortgage Calculation'!$J:$J,'Total Cash Flow'!$B1788,'Mortgage Calculation'!$K:$K,'Total Cash Flow'!C1788))</f>
        <v/>
      </c>
      <c r="F1788" s="66" t="str">
        <f t="shared" si="27"/>
        <v/>
      </c>
    </row>
    <row r="1789" spans="2:6" ht="14.25" x14ac:dyDescent="0.2">
      <c r="B1789" s="70" t="str">
        <f>IF('Mortgage Calculation'!A1829="","",MONTH('Mortgage Calculation'!C1829))</f>
        <v/>
      </c>
      <c r="C1789" s="71" t="str">
        <f>IF(B1789="","",YEAR('Mortgage Calculation'!C1829))</f>
        <v/>
      </c>
      <c r="D1789" s="72" t="str">
        <f>IF(B1789="","",SUMIFS('Monthly Rental Income'!$G:$G,'Monthly Rental Income'!$K:$K,'Total Cash Flow'!$C1789,'Monthly Rental Income'!$J:$J,'Total Cash Flow'!$B1789))</f>
        <v/>
      </c>
      <c r="E1789" s="73" t="str">
        <f>IF(B1789="","",SUMIFS('Mortgage Calculation'!$F:$F,'Mortgage Calculation'!$J:$J,'Total Cash Flow'!$B1789,'Mortgage Calculation'!$K:$K,'Total Cash Flow'!C1789))</f>
        <v/>
      </c>
      <c r="F1789" s="66" t="str">
        <f t="shared" si="27"/>
        <v/>
      </c>
    </row>
    <row r="1790" spans="2:6" ht="14.25" x14ac:dyDescent="0.2">
      <c r="B1790" s="70" t="str">
        <f>IF('Mortgage Calculation'!A1830="","",MONTH('Mortgage Calculation'!C1830))</f>
        <v/>
      </c>
      <c r="C1790" s="71" t="str">
        <f>IF(B1790="","",YEAR('Mortgage Calculation'!C1830))</f>
        <v/>
      </c>
      <c r="D1790" s="72" t="str">
        <f>IF(B1790="","",SUMIFS('Monthly Rental Income'!$G:$G,'Monthly Rental Income'!$K:$K,'Total Cash Flow'!$C1790,'Monthly Rental Income'!$J:$J,'Total Cash Flow'!$B1790))</f>
        <v/>
      </c>
      <c r="E1790" s="73" t="str">
        <f>IF(B1790="","",SUMIFS('Mortgage Calculation'!$F:$F,'Mortgage Calculation'!$J:$J,'Total Cash Flow'!$B1790,'Mortgage Calculation'!$K:$K,'Total Cash Flow'!C1790))</f>
        <v/>
      </c>
      <c r="F1790" s="66" t="str">
        <f t="shared" si="27"/>
        <v/>
      </c>
    </row>
    <row r="1791" spans="2:6" ht="14.25" x14ac:dyDescent="0.2">
      <c r="B1791" s="70" t="str">
        <f>IF('Mortgage Calculation'!A1831="","",MONTH('Mortgage Calculation'!C1831))</f>
        <v/>
      </c>
      <c r="C1791" s="71" t="str">
        <f>IF(B1791="","",YEAR('Mortgage Calculation'!C1831))</f>
        <v/>
      </c>
      <c r="D1791" s="72" t="str">
        <f>IF(B1791="","",SUMIFS('Monthly Rental Income'!$G:$G,'Monthly Rental Income'!$K:$K,'Total Cash Flow'!$C1791,'Monthly Rental Income'!$J:$J,'Total Cash Flow'!$B1791))</f>
        <v/>
      </c>
      <c r="E1791" s="73" t="str">
        <f>IF(B1791="","",SUMIFS('Mortgage Calculation'!$F:$F,'Mortgage Calculation'!$J:$J,'Total Cash Flow'!$B1791,'Mortgage Calculation'!$K:$K,'Total Cash Flow'!C1791))</f>
        <v/>
      </c>
      <c r="F1791" s="66" t="str">
        <f t="shared" si="27"/>
        <v/>
      </c>
    </row>
    <row r="1792" spans="2:6" ht="14.25" x14ac:dyDescent="0.2">
      <c r="B1792" s="70" t="str">
        <f>IF('Mortgage Calculation'!A1832="","",MONTH('Mortgage Calculation'!C1832))</f>
        <v/>
      </c>
      <c r="C1792" s="71" t="str">
        <f>IF(B1792="","",YEAR('Mortgage Calculation'!C1832))</f>
        <v/>
      </c>
      <c r="D1792" s="72" t="str">
        <f>IF(B1792="","",SUMIFS('Monthly Rental Income'!$G:$G,'Monthly Rental Income'!$K:$K,'Total Cash Flow'!$C1792,'Monthly Rental Income'!$J:$J,'Total Cash Flow'!$B1792))</f>
        <v/>
      </c>
      <c r="E1792" s="73" t="str">
        <f>IF(B1792="","",SUMIFS('Mortgage Calculation'!$F:$F,'Mortgage Calculation'!$J:$J,'Total Cash Flow'!$B1792,'Mortgage Calculation'!$K:$K,'Total Cash Flow'!C1792))</f>
        <v/>
      </c>
      <c r="F1792" s="66" t="str">
        <f t="shared" si="27"/>
        <v/>
      </c>
    </row>
    <row r="1793" spans="2:6" ht="14.25" x14ac:dyDescent="0.2">
      <c r="B1793" s="70" t="str">
        <f>IF('Mortgage Calculation'!A1833="","",MONTH('Mortgage Calculation'!C1833))</f>
        <v/>
      </c>
      <c r="C1793" s="71" t="str">
        <f>IF(B1793="","",YEAR('Mortgage Calculation'!C1833))</f>
        <v/>
      </c>
      <c r="D1793" s="72" t="str">
        <f>IF(B1793="","",SUMIFS('Monthly Rental Income'!$G:$G,'Monthly Rental Income'!$K:$K,'Total Cash Flow'!$C1793,'Monthly Rental Income'!$J:$J,'Total Cash Flow'!$B1793))</f>
        <v/>
      </c>
      <c r="E1793" s="73" t="str">
        <f>IF(B1793="","",SUMIFS('Mortgage Calculation'!$F:$F,'Mortgage Calculation'!$J:$J,'Total Cash Flow'!$B1793,'Mortgage Calculation'!$K:$K,'Total Cash Flow'!C1793))</f>
        <v/>
      </c>
      <c r="F1793" s="66" t="str">
        <f t="shared" si="27"/>
        <v/>
      </c>
    </row>
    <row r="1794" spans="2:6" ht="14.25" x14ac:dyDescent="0.2">
      <c r="B1794" s="70" t="str">
        <f>IF('Mortgage Calculation'!A1834="","",MONTH('Mortgage Calculation'!C1834))</f>
        <v/>
      </c>
      <c r="C1794" s="71" t="str">
        <f>IF(B1794="","",YEAR('Mortgage Calculation'!C1834))</f>
        <v/>
      </c>
      <c r="D1794" s="72" t="str">
        <f>IF(B1794="","",SUMIFS('Monthly Rental Income'!$G:$G,'Monthly Rental Income'!$K:$K,'Total Cash Flow'!$C1794,'Monthly Rental Income'!$J:$J,'Total Cash Flow'!$B1794))</f>
        <v/>
      </c>
      <c r="E1794" s="73" t="str">
        <f>IF(B1794="","",SUMIFS('Mortgage Calculation'!$F:$F,'Mortgage Calculation'!$J:$J,'Total Cash Flow'!$B1794,'Mortgage Calculation'!$K:$K,'Total Cash Flow'!C1794))</f>
        <v/>
      </c>
      <c r="F1794" s="66" t="str">
        <f t="shared" si="27"/>
        <v/>
      </c>
    </row>
    <row r="1795" spans="2:6" ht="14.25" x14ac:dyDescent="0.2">
      <c r="B1795" s="70" t="str">
        <f>IF('Mortgage Calculation'!A1835="","",MONTH('Mortgage Calculation'!C1835))</f>
        <v/>
      </c>
      <c r="C1795" s="71" t="str">
        <f>IF(B1795="","",YEAR('Mortgage Calculation'!C1835))</f>
        <v/>
      </c>
      <c r="D1795" s="72" t="str">
        <f>IF(B1795="","",SUMIFS('Monthly Rental Income'!$G:$G,'Monthly Rental Income'!$K:$K,'Total Cash Flow'!$C1795,'Monthly Rental Income'!$J:$J,'Total Cash Flow'!$B1795))</f>
        <v/>
      </c>
      <c r="E1795" s="73" t="str">
        <f>IF(B1795="","",SUMIFS('Mortgage Calculation'!$F:$F,'Mortgage Calculation'!$J:$J,'Total Cash Flow'!$B1795,'Mortgage Calculation'!$K:$K,'Total Cash Flow'!C1795))</f>
        <v/>
      </c>
      <c r="F1795" s="66" t="str">
        <f t="shared" si="27"/>
        <v/>
      </c>
    </row>
    <row r="1796" spans="2:6" ht="14.25" x14ac:dyDescent="0.2">
      <c r="B1796" s="70" t="str">
        <f>IF('Mortgage Calculation'!A1836="","",MONTH('Mortgage Calculation'!C1836))</f>
        <v/>
      </c>
      <c r="C1796" s="71" t="str">
        <f>IF(B1796="","",YEAR('Mortgage Calculation'!C1836))</f>
        <v/>
      </c>
      <c r="D1796" s="72" t="str">
        <f>IF(B1796="","",SUMIFS('Monthly Rental Income'!$G:$G,'Monthly Rental Income'!$K:$K,'Total Cash Flow'!$C1796,'Monthly Rental Income'!$J:$J,'Total Cash Flow'!$B1796))</f>
        <v/>
      </c>
      <c r="E1796" s="73" t="str">
        <f>IF(B1796="","",SUMIFS('Mortgage Calculation'!$F:$F,'Mortgage Calculation'!$J:$J,'Total Cash Flow'!$B1796,'Mortgage Calculation'!$K:$K,'Total Cash Flow'!C1796))</f>
        <v/>
      </c>
      <c r="F1796" s="66" t="str">
        <f t="shared" si="27"/>
        <v/>
      </c>
    </row>
    <row r="1797" spans="2:6" ht="14.25" x14ac:dyDescent="0.2">
      <c r="B1797" s="70" t="str">
        <f>IF('Mortgage Calculation'!A1837="","",MONTH('Mortgage Calculation'!C1837))</f>
        <v/>
      </c>
      <c r="C1797" s="71" t="str">
        <f>IF(B1797="","",YEAR('Mortgage Calculation'!C1837))</f>
        <v/>
      </c>
      <c r="D1797" s="72" t="str">
        <f>IF(B1797="","",SUMIFS('Monthly Rental Income'!$G:$G,'Monthly Rental Income'!$K:$K,'Total Cash Flow'!$C1797,'Monthly Rental Income'!$J:$J,'Total Cash Flow'!$B1797))</f>
        <v/>
      </c>
      <c r="E1797" s="73" t="str">
        <f>IF(B1797="","",SUMIFS('Mortgage Calculation'!$F:$F,'Mortgage Calculation'!$J:$J,'Total Cash Flow'!$B1797,'Mortgage Calculation'!$K:$K,'Total Cash Flow'!C1797))</f>
        <v/>
      </c>
      <c r="F1797" s="66" t="str">
        <f t="shared" ref="F1797:F1860" si="28">IF(B1797="","",SUM(D1797:E1797))</f>
        <v/>
      </c>
    </row>
    <row r="1798" spans="2:6" ht="14.25" x14ac:dyDescent="0.2">
      <c r="B1798" s="70" t="str">
        <f>IF('Mortgage Calculation'!A1838="","",MONTH('Mortgage Calculation'!C1838))</f>
        <v/>
      </c>
      <c r="C1798" s="71" t="str">
        <f>IF(B1798="","",YEAR('Mortgage Calculation'!C1838))</f>
        <v/>
      </c>
      <c r="D1798" s="72" t="str">
        <f>IF(B1798="","",SUMIFS('Monthly Rental Income'!$G:$G,'Monthly Rental Income'!$K:$K,'Total Cash Flow'!$C1798,'Monthly Rental Income'!$J:$J,'Total Cash Flow'!$B1798))</f>
        <v/>
      </c>
      <c r="E1798" s="73" t="str">
        <f>IF(B1798="","",SUMIFS('Mortgage Calculation'!$F:$F,'Mortgage Calculation'!$J:$J,'Total Cash Flow'!$B1798,'Mortgage Calculation'!$K:$K,'Total Cash Flow'!C1798))</f>
        <v/>
      </c>
      <c r="F1798" s="66" t="str">
        <f t="shared" si="28"/>
        <v/>
      </c>
    </row>
    <row r="1799" spans="2:6" ht="14.25" x14ac:dyDescent="0.2">
      <c r="B1799" s="70" t="str">
        <f>IF('Mortgage Calculation'!A1839="","",MONTH('Mortgage Calculation'!C1839))</f>
        <v/>
      </c>
      <c r="C1799" s="71" t="str">
        <f>IF(B1799="","",YEAR('Mortgage Calculation'!C1839))</f>
        <v/>
      </c>
      <c r="D1799" s="72" t="str">
        <f>IF(B1799="","",SUMIFS('Monthly Rental Income'!$G:$G,'Monthly Rental Income'!$K:$K,'Total Cash Flow'!$C1799,'Monthly Rental Income'!$J:$J,'Total Cash Flow'!$B1799))</f>
        <v/>
      </c>
      <c r="E1799" s="73" t="str">
        <f>IF(B1799="","",SUMIFS('Mortgage Calculation'!$F:$F,'Mortgage Calculation'!$J:$J,'Total Cash Flow'!$B1799,'Mortgage Calculation'!$K:$K,'Total Cash Flow'!C1799))</f>
        <v/>
      </c>
      <c r="F1799" s="66" t="str">
        <f t="shared" si="28"/>
        <v/>
      </c>
    </row>
    <row r="1800" spans="2:6" ht="14.25" x14ac:dyDescent="0.2">
      <c r="B1800" s="70" t="str">
        <f>IF('Mortgage Calculation'!A1840="","",MONTH('Mortgage Calculation'!C1840))</f>
        <v/>
      </c>
      <c r="C1800" s="71" t="str">
        <f>IF(B1800="","",YEAR('Mortgage Calculation'!C1840))</f>
        <v/>
      </c>
      <c r="D1800" s="72" t="str">
        <f>IF(B1800="","",SUMIFS('Monthly Rental Income'!$G:$G,'Monthly Rental Income'!$K:$K,'Total Cash Flow'!$C1800,'Monthly Rental Income'!$J:$J,'Total Cash Flow'!$B1800))</f>
        <v/>
      </c>
      <c r="E1800" s="73" t="str">
        <f>IF(B1800="","",SUMIFS('Mortgage Calculation'!$F:$F,'Mortgage Calculation'!$J:$J,'Total Cash Flow'!$B1800,'Mortgage Calculation'!$K:$K,'Total Cash Flow'!C1800))</f>
        <v/>
      </c>
      <c r="F1800" s="66" t="str">
        <f t="shared" si="28"/>
        <v/>
      </c>
    </row>
    <row r="1801" spans="2:6" ht="14.25" x14ac:dyDescent="0.2">
      <c r="B1801" s="70" t="str">
        <f>IF('Mortgage Calculation'!A1841="","",MONTH('Mortgage Calculation'!C1841))</f>
        <v/>
      </c>
      <c r="C1801" s="71" t="str">
        <f>IF(B1801="","",YEAR('Mortgage Calculation'!C1841))</f>
        <v/>
      </c>
      <c r="D1801" s="72" t="str">
        <f>IF(B1801="","",SUMIFS('Monthly Rental Income'!$G:$G,'Monthly Rental Income'!$K:$K,'Total Cash Flow'!$C1801,'Monthly Rental Income'!$J:$J,'Total Cash Flow'!$B1801))</f>
        <v/>
      </c>
      <c r="E1801" s="73" t="str">
        <f>IF(B1801="","",SUMIFS('Mortgage Calculation'!$F:$F,'Mortgage Calculation'!$J:$J,'Total Cash Flow'!$B1801,'Mortgage Calculation'!$K:$K,'Total Cash Flow'!C1801))</f>
        <v/>
      </c>
      <c r="F1801" s="66" t="str">
        <f t="shared" si="28"/>
        <v/>
      </c>
    </row>
    <row r="1802" spans="2:6" ht="14.25" x14ac:dyDescent="0.2">
      <c r="B1802" s="70" t="str">
        <f>IF('Mortgage Calculation'!A1842="","",MONTH('Mortgage Calculation'!C1842))</f>
        <v/>
      </c>
      <c r="C1802" s="71" t="str">
        <f>IF(B1802="","",YEAR('Mortgage Calculation'!C1842))</f>
        <v/>
      </c>
      <c r="D1802" s="72" t="str">
        <f>IF(B1802="","",SUMIFS('Monthly Rental Income'!$G:$G,'Monthly Rental Income'!$K:$K,'Total Cash Flow'!$C1802,'Monthly Rental Income'!$J:$J,'Total Cash Flow'!$B1802))</f>
        <v/>
      </c>
      <c r="E1802" s="73" t="str">
        <f>IF(B1802="","",SUMIFS('Mortgage Calculation'!$F:$F,'Mortgage Calculation'!$J:$J,'Total Cash Flow'!$B1802,'Mortgage Calculation'!$K:$K,'Total Cash Flow'!C1802))</f>
        <v/>
      </c>
      <c r="F1802" s="66" t="str">
        <f t="shared" si="28"/>
        <v/>
      </c>
    </row>
    <row r="1803" spans="2:6" ht="14.25" x14ac:dyDescent="0.2">
      <c r="B1803" s="70" t="str">
        <f>IF('Mortgage Calculation'!A1843="","",MONTH('Mortgage Calculation'!C1843))</f>
        <v/>
      </c>
      <c r="C1803" s="71" t="str">
        <f>IF(B1803="","",YEAR('Mortgage Calculation'!C1843))</f>
        <v/>
      </c>
      <c r="D1803" s="72" t="str">
        <f>IF(B1803="","",SUMIFS('Monthly Rental Income'!$G:$G,'Monthly Rental Income'!$K:$K,'Total Cash Flow'!$C1803,'Monthly Rental Income'!$J:$J,'Total Cash Flow'!$B1803))</f>
        <v/>
      </c>
      <c r="E1803" s="73" t="str">
        <f>IF(B1803="","",SUMIFS('Mortgage Calculation'!$F:$F,'Mortgage Calculation'!$J:$J,'Total Cash Flow'!$B1803,'Mortgage Calculation'!$K:$K,'Total Cash Flow'!C1803))</f>
        <v/>
      </c>
      <c r="F1803" s="66" t="str">
        <f t="shared" si="28"/>
        <v/>
      </c>
    </row>
    <row r="1804" spans="2:6" ht="14.25" x14ac:dyDescent="0.2">
      <c r="B1804" s="70" t="str">
        <f>IF('Mortgage Calculation'!A1844="","",MONTH('Mortgage Calculation'!C1844))</f>
        <v/>
      </c>
      <c r="C1804" s="71" t="str">
        <f>IF(B1804="","",YEAR('Mortgage Calculation'!C1844))</f>
        <v/>
      </c>
      <c r="D1804" s="72" t="str">
        <f>IF(B1804="","",SUMIFS('Monthly Rental Income'!$G:$G,'Monthly Rental Income'!$K:$K,'Total Cash Flow'!$C1804,'Monthly Rental Income'!$J:$J,'Total Cash Flow'!$B1804))</f>
        <v/>
      </c>
      <c r="E1804" s="73" t="str">
        <f>IF(B1804="","",SUMIFS('Mortgage Calculation'!$F:$F,'Mortgage Calculation'!$J:$J,'Total Cash Flow'!$B1804,'Mortgage Calculation'!$K:$K,'Total Cash Flow'!C1804))</f>
        <v/>
      </c>
      <c r="F1804" s="66" t="str">
        <f t="shared" si="28"/>
        <v/>
      </c>
    </row>
    <row r="1805" spans="2:6" ht="14.25" x14ac:dyDescent="0.2">
      <c r="B1805" s="70" t="str">
        <f>IF('Mortgage Calculation'!A1845="","",MONTH('Mortgage Calculation'!C1845))</f>
        <v/>
      </c>
      <c r="C1805" s="71" t="str">
        <f>IF(B1805="","",YEAR('Mortgage Calculation'!C1845))</f>
        <v/>
      </c>
      <c r="D1805" s="72" t="str">
        <f>IF(B1805="","",SUMIFS('Monthly Rental Income'!$G:$G,'Monthly Rental Income'!$K:$K,'Total Cash Flow'!$C1805,'Monthly Rental Income'!$J:$J,'Total Cash Flow'!$B1805))</f>
        <v/>
      </c>
      <c r="E1805" s="73" t="str">
        <f>IF(B1805="","",SUMIFS('Mortgage Calculation'!$F:$F,'Mortgage Calculation'!$J:$J,'Total Cash Flow'!$B1805,'Mortgage Calculation'!$K:$K,'Total Cash Flow'!C1805))</f>
        <v/>
      </c>
      <c r="F1805" s="66" t="str">
        <f t="shared" si="28"/>
        <v/>
      </c>
    </row>
    <row r="1806" spans="2:6" ht="14.25" x14ac:dyDescent="0.2">
      <c r="B1806" s="70" t="str">
        <f>IF('Mortgage Calculation'!A1846="","",MONTH('Mortgage Calculation'!C1846))</f>
        <v/>
      </c>
      <c r="C1806" s="71" t="str">
        <f>IF(B1806="","",YEAR('Mortgage Calculation'!C1846))</f>
        <v/>
      </c>
      <c r="D1806" s="72" t="str">
        <f>IF(B1806="","",SUMIFS('Monthly Rental Income'!$G:$G,'Monthly Rental Income'!$K:$K,'Total Cash Flow'!$C1806,'Monthly Rental Income'!$J:$J,'Total Cash Flow'!$B1806))</f>
        <v/>
      </c>
      <c r="E1806" s="73" t="str">
        <f>IF(B1806="","",SUMIFS('Mortgage Calculation'!$F:$F,'Mortgage Calculation'!$J:$J,'Total Cash Flow'!$B1806,'Mortgage Calculation'!$K:$K,'Total Cash Flow'!C1806))</f>
        <v/>
      </c>
      <c r="F1806" s="66" t="str">
        <f t="shared" si="28"/>
        <v/>
      </c>
    </row>
    <row r="1807" spans="2:6" ht="14.25" x14ac:dyDescent="0.2">
      <c r="B1807" s="70" t="str">
        <f>IF('Mortgage Calculation'!A1847="","",MONTH('Mortgage Calculation'!C1847))</f>
        <v/>
      </c>
      <c r="C1807" s="71" t="str">
        <f>IF(B1807="","",YEAR('Mortgage Calculation'!C1847))</f>
        <v/>
      </c>
      <c r="D1807" s="72" t="str">
        <f>IF(B1807="","",SUMIFS('Monthly Rental Income'!$G:$G,'Monthly Rental Income'!$K:$K,'Total Cash Flow'!$C1807,'Monthly Rental Income'!$J:$J,'Total Cash Flow'!$B1807))</f>
        <v/>
      </c>
      <c r="E1807" s="73" t="str">
        <f>IF(B1807="","",SUMIFS('Mortgage Calculation'!$F:$F,'Mortgage Calculation'!$J:$J,'Total Cash Flow'!$B1807,'Mortgage Calculation'!$K:$K,'Total Cash Flow'!C1807))</f>
        <v/>
      </c>
      <c r="F1807" s="66" t="str">
        <f t="shared" si="28"/>
        <v/>
      </c>
    </row>
    <row r="1808" spans="2:6" ht="14.25" x14ac:dyDescent="0.2">
      <c r="B1808" s="70" t="str">
        <f>IF('Mortgage Calculation'!A1848="","",MONTH('Mortgage Calculation'!C1848))</f>
        <v/>
      </c>
      <c r="C1808" s="71" t="str">
        <f>IF(B1808="","",YEAR('Mortgage Calculation'!C1848))</f>
        <v/>
      </c>
      <c r="D1808" s="72" t="str">
        <f>IF(B1808="","",SUMIFS('Monthly Rental Income'!$G:$G,'Monthly Rental Income'!$K:$K,'Total Cash Flow'!$C1808,'Monthly Rental Income'!$J:$J,'Total Cash Flow'!$B1808))</f>
        <v/>
      </c>
      <c r="E1808" s="73" t="str">
        <f>IF(B1808="","",SUMIFS('Mortgage Calculation'!$F:$F,'Mortgage Calculation'!$J:$J,'Total Cash Flow'!$B1808,'Mortgage Calculation'!$K:$K,'Total Cash Flow'!C1808))</f>
        <v/>
      </c>
      <c r="F1808" s="66" t="str">
        <f t="shared" si="28"/>
        <v/>
      </c>
    </row>
    <row r="1809" spans="2:6" ht="14.25" x14ac:dyDescent="0.2">
      <c r="B1809" s="70" t="str">
        <f>IF('Mortgage Calculation'!A1849="","",MONTH('Mortgage Calculation'!C1849))</f>
        <v/>
      </c>
      <c r="C1809" s="71" t="str">
        <f>IF(B1809="","",YEAR('Mortgage Calculation'!C1849))</f>
        <v/>
      </c>
      <c r="D1809" s="72" t="str">
        <f>IF(B1809="","",SUMIFS('Monthly Rental Income'!$G:$G,'Monthly Rental Income'!$K:$K,'Total Cash Flow'!$C1809,'Monthly Rental Income'!$J:$J,'Total Cash Flow'!$B1809))</f>
        <v/>
      </c>
      <c r="E1809" s="73" t="str">
        <f>IF(B1809="","",SUMIFS('Mortgage Calculation'!$F:$F,'Mortgage Calculation'!$J:$J,'Total Cash Flow'!$B1809,'Mortgage Calculation'!$K:$K,'Total Cash Flow'!C1809))</f>
        <v/>
      </c>
      <c r="F1809" s="66" t="str">
        <f t="shared" si="28"/>
        <v/>
      </c>
    </row>
    <row r="1810" spans="2:6" ht="14.25" x14ac:dyDescent="0.2">
      <c r="B1810" s="70" t="str">
        <f>IF('Mortgage Calculation'!A1850="","",MONTH('Mortgage Calculation'!C1850))</f>
        <v/>
      </c>
      <c r="C1810" s="71" t="str">
        <f>IF(B1810="","",YEAR('Mortgage Calculation'!C1850))</f>
        <v/>
      </c>
      <c r="D1810" s="72" t="str">
        <f>IF(B1810="","",SUMIFS('Monthly Rental Income'!$G:$G,'Monthly Rental Income'!$K:$K,'Total Cash Flow'!$C1810,'Monthly Rental Income'!$J:$J,'Total Cash Flow'!$B1810))</f>
        <v/>
      </c>
      <c r="E1810" s="73" t="str">
        <f>IF(B1810="","",SUMIFS('Mortgage Calculation'!$F:$F,'Mortgage Calculation'!$J:$J,'Total Cash Flow'!$B1810,'Mortgage Calculation'!$K:$K,'Total Cash Flow'!C1810))</f>
        <v/>
      </c>
      <c r="F1810" s="66" t="str">
        <f t="shared" si="28"/>
        <v/>
      </c>
    </row>
    <row r="1811" spans="2:6" ht="14.25" x14ac:dyDescent="0.2">
      <c r="B1811" s="70" t="str">
        <f>IF('Mortgage Calculation'!A1851="","",MONTH('Mortgage Calculation'!C1851))</f>
        <v/>
      </c>
      <c r="C1811" s="71" t="str">
        <f>IF(B1811="","",YEAR('Mortgage Calculation'!C1851))</f>
        <v/>
      </c>
      <c r="D1811" s="72" t="str">
        <f>IF(B1811="","",SUMIFS('Monthly Rental Income'!$G:$G,'Monthly Rental Income'!$K:$K,'Total Cash Flow'!$C1811,'Monthly Rental Income'!$J:$J,'Total Cash Flow'!$B1811))</f>
        <v/>
      </c>
      <c r="E1811" s="73" t="str">
        <f>IF(B1811="","",SUMIFS('Mortgage Calculation'!$F:$F,'Mortgage Calculation'!$J:$J,'Total Cash Flow'!$B1811,'Mortgage Calculation'!$K:$K,'Total Cash Flow'!C1811))</f>
        <v/>
      </c>
      <c r="F1811" s="66" t="str">
        <f t="shared" si="28"/>
        <v/>
      </c>
    </row>
    <row r="1812" spans="2:6" ht="14.25" x14ac:dyDescent="0.2">
      <c r="B1812" s="70" t="str">
        <f>IF('Mortgage Calculation'!A1852="","",MONTH('Mortgage Calculation'!C1852))</f>
        <v/>
      </c>
      <c r="C1812" s="71" t="str">
        <f>IF(B1812="","",YEAR('Mortgage Calculation'!C1852))</f>
        <v/>
      </c>
      <c r="D1812" s="72" t="str">
        <f>IF(B1812="","",SUMIFS('Monthly Rental Income'!$G:$G,'Monthly Rental Income'!$K:$K,'Total Cash Flow'!$C1812,'Monthly Rental Income'!$J:$J,'Total Cash Flow'!$B1812))</f>
        <v/>
      </c>
      <c r="E1812" s="73" t="str">
        <f>IF(B1812="","",SUMIFS('Mortgage Calculation'!$F:$F,'Mortgage Calculation'!$J:$J,'Total Cash Flow'!$B1812,'Mortgage Calculation'!$K:$K,'Total Cash Flow'!C1812))</f>
        <v/>
      </c>
      <c r="F1812" s="66" t="str">
        <f t="shared" si="28"/>
        <v/>
      </c>
    </row>
    <row r="1813" spans="2:6" ht="14.25" x14ac:dyDescent="0.2">
      <c r="B1813" s="70" t="str">
        <f>IF('Mortgage Calculation'!A1853="","",MONTH('Mortgage Calculation'!C1853))</f>
        <v/>
      </c>
      <c r="C1813" s="71" t="str">
        <f>IF(B1813="","",YEAR('Mortgage Calculation'!C1853))</f>
        <v/>
      </c>
      <c r="D1813" s="72" t="str">
        <f>IF(B1813="","",SUMIFS('Monthly Rental Income'!$G:$G,'Monthly Rental Income'!$K:$K,'Total Cash Flow'!$C1813,'Monthly Rental Income'!$J:$J,'Total Cash Flow'!$B1813))</f>
        <v/>
      </c>
      <c r="E1813" s="73" t="str">
        <f>IF(B1813="","",SUMIFS('Mortgage Calculation'!$F:$F,'Mortgage Calculation'!$J:$J,'Total Cash Flow'!$B1813,'Mortgage Calculation'!$K:$K,'Total Cash Flow'!C1813))</f>
        <v/>
      </c>
      <c r="F1813" s="66" t="str">
        <f t="shared" si="28"/>
        <v/>
      </c>
    </row>
    <row r="1814" spans="2:6" ht="14.25" x14ac:dyDescent="0.2">
      <c r="B1814" s="70" t="str">
        <f>IF('Mortgage Calculation'!A1854="","",MONTH('Mortgage Calculation'!C1854))</f>
        <v/>
      </c>
      <c r="C1814" s="71" t="str">
        <f>IF(B1814="","",YEAR('Mortgage Calculation'!C1854))</f>
        <v/>
      </c>
      <c r="D1814" s="72" t="str">
        <f>IF(B1814="","",SUMIFS('Monthly Rental Income'!$G:$G,'Monthly Rental Income'!$K:$K,'Total Cash Flow'!$C1814,'Monthly Rental Income'!$J:$J,'Total Cash Flow'!$B1814))</f>
        <v/>
      </c>
      <c r="E1814" s="73" t="str">
        <f>IF(B1814="","",SUMIFS('Mortgage Calculation'!$F:$F,'Mortgage Calculation'!$J:$J,'Total Cash Flow'!$B1814,'Mortgage Calculation'!$K:$K,'Total Cash Flow'!C1814))</f>
        <v/>
      </c>
      <c r="F1814" s="66" t="str">
        <f t="shared" si="28"/>
        <v/>
      </c>
    </row>
    <row r="1815" spans="2:6" ht="14.25" x14ac:dyDescent="0.2">
      <c r="B1815" s="70" t="str">
        <f>IF('Mortgage Calculation'!A1855="","",MONTH('Mortgage Calculation'!C1855))</f>
        <v/>
      </c>
      <c r="C1815" s="71" t="str">
        <f>IF(B1815="","",YEAR('Mortgage Calculation'!C1855))</f>
        <v/>
      </c>
      <c r="D1815" s="72" t="str">
        <f>IF(B1815="","",SUMIFS('Monthly Rental Income'!$G:$G,'Monthly Rental Income'!$K:$K,'Total Cash Flow'!$C1815,'Monthly Rental Income'!$J:$J,'Total Cash Flow'!$B1815))</f>
        <v/>
      </c>
      <c r="E1815" s="73" t="str">
        <f>IF(B1815="","",SUMIFS('Mortgage Calculation'!$F:$F,'Mortgage Calculation'!$J:$J,'Total Cash Flow'!$B1815,'Mortgage Calculation'!$K:$K,'Total Cash Flow'!C1815))</f>
        <v/>
      </c>
      <c r="F1815" s="66" t="str">
        <f t="shared" si="28"/>
        <v/>
      </c>
    </row>
    <row r="1816" spans="2:6" ht="14.25" x14ac:dyDescent="0.2">
      <c r="B1816" s="70" t="str">
        <f>IF('Mortgage Calculation'!A1856="","",MONTH('Mortgage Calculation'!C1856))</f>
        <v/>
      </c>
      <c r="C1816" s="71" t="str">
        <f>IF(B1816="","",YEAR('Mortgage Calculation'!C1856))</f>
        <v/>
      </c>
      <c r="D1816" s="72" t="str">
        <f>IF(B1816="","",SUMIFS('Monthly Rental Income'!$G:$G,'Monthly Rental Income'!$K:$K,'Total Cash Flow'!$C1816,'Monthly Rental Income'!$J:$J,'Total Cash Flow'!$B1816))</f>
        <v/>
      </c>
      <c r="E1816" s="73" t="str">
        <f>IF(B1816="","",SUMIFS('Mortgage Calculation'!$F:$F,'Mortgage Calculation'!$J:$J,'Total Cash Flow'!$B1816,'Mortgage Calculation'!$K:$K,'Total Cash Flow'!C1816))</f>
        <v/>
      </c>
      <c r="F1816" s="66" t="str">
        <f t="shared" si="28"/>
        <v/>
      </c>
    </row>
    <row r="1817" spans="2:6" ht="14.25" x14ac:dyDescent="0.2">
      <c r="B1817" s="70" t="str">
        <f>IF('Mortgage Calculation'!A1857="","",MONTH('Mortgage Calculation'!C1857))</f>
        <v/>
      </c>
      <c r="C1817" s="71" t="str">
        <f>IF(B1817="","",YEAR('Mortgage Calculation'!C1857))</f>
        <v/>
      </c>
      <c r="D1817" s="72" t="str">
        <f>IF(B1817="","",SUMIFS('Monthly Rental Income'!$G:$G,'Monthly Rental Income'!$K:$K,'Total Cash Flow'!$C1817,'Monthly Rental Income'!$J:$J,'Total Cash Flow'!$B1817))</f>
        <v/>
      </c>
      <c r="E1817" s="73" t="str">
        <f>IF(B1817="","",SUMIFS('Mortgage Calculation'!$F:$F,'Mortgage Calculation'!$J:$J,'Total Cash Flow'!$B1817,'Mortgage Calculation'!$K:$K,'Total Cash Flow'!C1817))</f>
        <v/>
      </c>
      <c r="F1817" s="66" t="str">
        <f t="shared" si="28"/>
        <v/>
      </c>
    </row>
    <row r="1818" spans="2:6" ht="14.25" x14ac:dyDescent="0.2">
      <c r="B1818" s="70" t="str">
        <f>IF('Mortgage Calculation'!A1858="","",MONTH('Mortgage Calculation'!C1858))</f>
        <v/>
      </c>
      <c r="C1818" s="71" t="str">
        <f>IF(B1818="","",YEAR('Mortgage Calculation'!C1858))</f>
        <v/>
      </c>
      <c r="D1818" s="72" t="str">
        <f>IF(B1818="","",SUMIFS('Monthly Rental Income'!$G:$G,'Monthly Rental Income'!$K:$K,'Total Cash Flow'!$C1818,'Monthly Rental Income'!$J:$J,'Total Cash Flow'!$B1818))</f>
        <v/>
      </c>
      <c r="E1818" s="73" t="str">
        <f>IF(B1818="","",SUMIFS('Mortgage Calculation'!$F:$F,'Mortgage Calculation'!$J:$J,'Total Cash Flow'!$B1818,'Mortgage Calculation'!$K:$K,'Total Cash Flow'!C1818))</f>
        <v/>
      </c>
      <c r="F1818" s="66" t="str">
        <f t="shared" si="28"/>
        <v/>
      </c>
    </row>
    <row r="1819" spans="2:6" ht="14.25" x14ac:dyDescent="0.2">
      <c r="B1819" s="70" t="str">
        <f>IF('Mortgage Calculation'!A1859="","",MONTH('Mortgage Calculation'!C1859))</f>
        <v/>
      </c>
      <c r="C1819" s="71" t="str">
        <f>IF(B1819="","",YEAR('Mortgage Calculation'!C1859))</f>
        <v/>
      </c>
      <c r="D1819" s="72" t="str">
        <f>IF(B1819="","",SUMIFS('Monthly Rental Income'!$G:$G,'Monthly Rental Income'!$K:$K,'Total Cash Flow'!$C1819,'Monthly Rental Income'!$J:$J,'Total Cash Flow'!$B1819))</f>
        <v/>
      </c>
      <c r="E1819" s="73" t="str">
        <f>IF(B1819="","",SUMIFS('Mortgage Calculation'!$F:$F,'Mortgage Calculation'!$J:$J,'Total Cash Flow'!$B1819,'Mortgage Calculation'!$K:$K,'Total Cash Flow'!C1819))</f>
        <v/>
      </c>
      <c r="F1819" s="66" t="str">
        <f t="shared" si="28"/>
        <v/>
      </c>
    </row>
    <row r="1820" spans="2:6" ht="14.25" x14ac:dyDescent="0.2">
      <c r="B1820" s="70" t="str">
        <f>IF('Mortgage Calculation'!A1860="","",MONTH('Mortgage Calculation'!C1860))</f>
        <v/>
      </c>
      <c r="C1820" s="71" t="str">
        <f>IF(B1820="","",YEAR('Mortgage Calculation'!C1860))</f>
        <v/>
      </c>
      <c r="D1820" s="72" t="str">
        <f>IF(B1820="","",SUMIFS('Monthly Rental Income'!$G:$G,'Monthly Rental Income'!$K:$K,'Total Cash Flow'!$C1820,'Monthly Rental Income'!$J:$J,'Total Cash Flow'!$B1820))</f>
        <v/>
      </c>
      <c r="E1820" s="73" t="str">
        <f>IF(B1820="","",SUMIFS('Mortgage Calculation'!$F:$F,'Mortgage Calculation'!$J:$J,'Total Cash Flow'!$B1820,'Mortgage Calculation'!$K:$K,'Total Cash Flow'!C1820))</f>
        <v/>
      </c>
      <c r="F1820" s="66" t="str">
        <f t="shared" si="28"/>
        <v/>
      </c>
    </row>
    <row r="1821" spans="2:6" ht="14.25" x14ac:dyDescent="0.2">
      <c r="B1821" s="70" t="str">
        <f>IF('Mortgage Calculation'!A1861="","",MONTH('Mortgage Calculation'!C1861))</f>
        <v/>
      </c>
      <c r="C1821" s="71" t="str">
        <f>IF(B1821="","",YEAR('Mortgage Calculation'!C1861))</f>
        <v/>
      </c>
      <c r="D1821" s="72" t="str">
        <f>IF(B1821="","",SUMIFS('Monthly Rental Income'!$G:$G,'Monthly Rental Income'!$K:$K,'Total Cash Flow'!$C1821,'Monthly Rental Income'!$J:$J,'Total Cash Flow'!$B1821))</f>
        <v/>
      </c>
      <c r="E1821" s="73" t="str">
        <f>IF(B1821="","",SUMIFS('Mortgage Calculation'!$F:$F,'Mortgage Calculation'!$J:$J,'Total Cash Flow'!$B1821,'Mortgage Calculation'!$K:$K,'Total Cash Flow'!C1821))</f>
        <v/>
      </c>
      <c r="F1821" s="66" t="str">
        <f t="shared" si="28"/>
        <v/>
      </c>
    </row>
    <row r="1822" spans="2:6" ht="14.25" x14ac:dyDescent="0.2">
      <c r="B1822" s="70" t="str">
        <f>IF('Mortgage Calculation'!A1862="","",MONTH('Mortgage Calculation'!C1862))</f>
        <v/>
      </c>
      <c r="C1822" s="71" t="str">
        <f>IF(B1822="","",YEAR('Mortgage Calculation'!C1862))</f>
        <v/>
      </c>
      <c r="D1822" s="72" t="str">
        <f>IF(B1822="","",SUMIFS('Monthly Rental Income'!$G:$G,'Monthly Rental Income'!$K:$K,'Total Cash Flow'!$C1822,'Monthly Rental Income'!$J:$J,'Total Cash Flow'!$B1822))</f>
        <v/>
      </c>
      <c r="E1822" s="73" t="str">
        <f>IF(B1822="","",SUMIFS('Mortgage Calculation'!$F:$F,'Mortgage Calculation'!$J:$J,'Total Cash Flow'!$B1822,'Mortgage Calculation'!$K:$K,'Total Cash Flow'!C1822))</f>
        <v/>
      </c>
      <c r="F1822" s="66" t="str">
        <f t="shared" si="28"/>
        <v/>
      </c>
    </row>
    <row r="1823" spans="2:6" ht="14.25" x14ac:dyDescent="0.2">
      <c r="B1823" s="70" t="str">
        <f>IF('Mortgage Calculation'!A1863="","",MONTH('Mortgage Calculation'!C1863))</f>
        <v/>
      </c>
      <c r="C1823" s="71" t="str">
        <f>IF(B1823="","",YEAR('Mortgage Calculation'!C1863))</f>
        <v/>
      </c>
      <c r="D1823" s="72" t="str">
        <f>IF(B1823="","",SUMIFS('Monthly Rental Income'!$G:$G,'Monthly Rental Income'!$K:$K,'Total Cash Flow'!$C1823,'Monthly Rental Income'!$J:$J,'Total Cash Flow'!$B1823))</f>
        <v/>
      </c>
      <c r="E1823" s="73" t="str">
        <f>IF(B1823="","",SUMIFS('Mortgage Calculation'!$F:$F,'Mortgage Calculation'!$J:$J,'Total Cash Flow'!$B1823,'Mortgage Calculation'!$K:$K,'Total Cash Flow'!C1823))</f>
        <v/>
      </c>
      <c r="F1823" s="66" t="str">
        <f t="shared" si="28"/>
        <v/>
      </c>
    </row>
    <row r="1824" spans="2:6" ht="14.25" x14ac:dyDescent="0.2">
      <c r="B1824" s="70" t="str">
        <f>IF('Mortgage Calculation'!A1864="","",MONTH('Mortgage Calculation'!C1864))</f>
        <v/>
      </c>
      <c r="C1824" s="71" t="str">
        <f>IF(B1824="","",YEAR('Mortgage Calculation'!C1864))</f>
        <v/>
      </c>
      <c r="D1824" s="72" t="str">
        <f>IF(B1824="","",SUMIFS('Monthly Rental Income'!$G:$G,'Monthly Rental Income'!$K:$K,'Total Cash Flow'!$C1824,'Monthly Rental Income'!$J:$J,'Total Cash Flow'!$B1824))</f>
        <v/>
      </c>
      <c r="E1824" s="73" t="str">
        <f>IF(B1824="","",SUMIFS('Mortgage Calculation'!$F:$F,'Mortgage Calculation'!$J:$J,'Total Cash Flow'!$B1824,'Mortgage Calculation'!$K:$K,'Total Cash Flow'!C1824))</f>
        <v/>
      </c>
      <c r="F1824" s="66" t="str">
        <f t="shared" si="28"/>
        <v/>
      </c>
    </row>
    <row r="1825" spans="2:6" ht="14.25" x14ac:dyDescent="0.2">
      <c r="B1825" s="70" t="str">
        <f>IF('Mortgage Calculation'!A1865="","",MONTH('Mortgage Calculation'!C1865))</f>
        <v/>
      </c>
      <c r="C1825" s="71" t="str">
        <f>IF(B1825="","",YEAR('Mortgage Calculation'!C1865))</f>
        <v/>
      </c>
      <c r="D1825" s="72" t="str">
        <f>IF(B1825="","",SUMIFS('Monthly Rental Income'!$G:$G,'Monthly Rental Income'!$K:$K,'Total Cash Flow'!$C1825,'Monthly Rental Income'!$J:$J,'Total Cash Flow'!$B1825))</f>
        <v/>
      </c>
      <c r="E1825" s="73" t="str">
        <f>IF(B1825="","",SUMIFS('Mortgage Calculation'!$F:$F,'Mortgage Calculation'!$J:$J,'Total Cash Flow'!$B1825,'Mortgage Calculation'!$K:$K,'Total Cash Flow'!C1825))</f>
        <v/>
      </c>
      <c r="F1825" s="66" t="str">
        <f t="shared" si="28"/>
        <v/>
      </c>
    </row>
    <row r="1826" spans="2:6" ht="14.25" x14ac:dyDescent="0.2">
      <c r="B1826" s="70" t="str">
        <f>IF('Mortgage Calculation'!A1866="","",MONTH('Mortgage Calculation'!C1866))</f>
        <v/>
      </c>
      <c r="C1826" s="71" t="str">
        <f>IF(B1826="","",YEAR('Mortgage Calculation'!C1866))</f>
        <v/>
      </c>
      <c r="D1826" s="72" t="str">
        <f>IF(B1826="","",SUMIFS('Monthly Rental Income'!$G:$G,'Monthly Rental Income'!$K:$K,'Total Cash Flow'!$C1826,'Monthly Rental Income'!$J:$J,'Total Cash Flow'!$B1826))</f>
        <v/>
      </c>
      <c r="E1826" s="73" t="str">
        <f>IF(B1826="","",SUMIFS('Mortgage Calculation'!$F:$F,'Mortgage Calculation'!$J:$J,'Total Cash Flow'!$B1826,'Mortgage Calculation'!$K:$K,'Total Cash Flow'!C1826))</f>
        <v/>
      </c>
      <c r="F1826" s="66" t="str">
        <f t="shared" si="28"/>
        <v/>
      </c>
    </row>
    <row r="1827" spans="2:6" ht="14.25" x14ac:dyDescent="0.2">
      <c r="B1827" s="70" t="str">
        <f>IF('Mortgage Calculation'!A1867="","",MONTH('Mortgage Calculation'!C1867))</f>
        <v/>
      </c>
      <c r="C1827" s="71" t="str">
        <f>IF(B1827="","",YEAR('Mortgage Calculation'!C1867))</f>
        <v/>
      </c>
      <c r="D1827" s="72" t="str">
        <f>IF(B1827="","",SUMIFS('Monthly Rental Income'!$G:$G,'Monthly Rental Income'!$K:$K,'Total Cash Flow'!$C1827,'Monthly Rental Income'!$J:$J,'Total Cash Flow'!$B1827))</f>
        <v/>
      </c>
      <c r="E1827" s="73" t="str">
        <f>IF(B1827="","",SUMIFS('Mortgage Calculation'!$F:$F,'Mortgage Calculation'!$J:$J,'Total Cash Flow'!$B1827,'Mortgage Calculation'!$K:$K,'Total Cash Flow'!C1827))</f>
        <v/>
      </c>
      <c r="F1827" s="66" t="str">
        <f t="shared" si="28"/>
        <v/>
      </c>
    </row>
    <row r="1828" spans="2:6" ht="14.25" x14ac:dyDescent="0.2">
      <c r="B1828" s="70" t="str">
        <f>IF('Mortgage Calculation'!A1868="","",MONTH('Mortgage Calculation'!C1868))</f>
        <v/>
      </c>
      <c r="C1828" s="71" t="str">
        <f>IF(B1828="","",YEAR('Mortgage Calculation'!C1868))</f>
        <v/>
      </c>
      <c r="D1828" s="72" t="str">
        <f>IF(B1828="","",SUMIFS('Monthly Rental Income'!$G:$G,'Monthly Rental Income'!$K:$K,'Total Cash Flow'!$C1828,'Monthly Rental Income'!$J:$J,'Total Cash Flow'!$B1828))</f>
        <v/>
      </c>
      <c r="E1828" s="73" t="str">
        <f>IF(B1828="","",SUMIFS('Mortgage Calculation'!$F:$F,'Mortgage Calculation'!$J:$J,'Total Cash Flow'!$B1828,'Mortgage Calculation'!$K:$K,'Total Cash Flow'!C1828))</f>
        <v/>
      </c>
      <c r="F1828" s="66" t="str">
        <f t="shared" si="28"/>
        <v/>
      </c>
    </row>
    <row r="1829" spans="2:6" ht="14.25" x14ac:dyDescent="0.2">
      <c r="B1829" s="70" t="str">
        <f>IF('Mortgage Calculation'!A1869="","",MONTH('Mortgage Calculation'!C1869))</f>
        <v/>
      </c>
      <c r="C1829" s="71" t="str">
        <f>IF(B1829="","",YEAR('Mortgage Calculation'!C1869))</f>
        <v/>
      </c>
      <c r="D1829" s="72" t="str">
        <f>IF(B1829="","",SUMIFS('Monthly Rental Income'!$G:$G,'Monthly Rental Income'!$K:$K,'Total Cash Flow'!$C1829,'Monthly Rental Income'!$J:$J,'Total Cash Flow'!$B1829))</f>
        <v/>
      </c>
      <c r="E1829" s="73" t="str">
        <f>IF(B1829="","",SUMIFS('Mortgage Calculation'!$F:$F,'Mortgage Calculation'!$J:$J,'Total Cash Flow'!$B1829,'Mortgage Calculation'!$K:$K,'Total Cash Flow'!C1829))</f>
        <v/>
      </c>
      <c r="F1829" s="66" t="str">
        <f t="shared" si="28"/>
        <v/>
      </c>
    </row>
    <row r="1830" spans="2:6" ht="14.25" x14ac:dyDescent="0.2">
      <c r="B1830" s="70" t="str">
        <f>IF('Mortgage Calculation'!A1870="","",MONTH('Mortgage Calculation'!C1870))</f>
        <v/>
      </c>
      <c r="C1830" s="71" t="str">
        <f>IF(B1830="","",YEAR('Mortgage Calculation'!C1870))</f>
        <v/>
      </c>
      <c r="D1830" s="72" t="str">
        <f>IF(B1830="","",SUMIFS('Monthly Rental Income'!$G:$G,'Monthly Rental Income'!$K:$K,'Total Cash Flow'!$C1830,'Monthly Rental Income'!$J:$J,'Total Cash Flow'!$B1830))</f>
        <v/>
      </c>
      <c r="E1830" s="73" t="str">
        <f>IF(B1830="","",SUMIFS('Mortgage Calculation'!$F:$F,'Mortgage Calculation'!$J:$J,'Total Cash Flow'!$B1830,'Mortgage Calculation'!$K:$K,'Total Cash Flow'!C1830))</f>
        <v/>
      </c>
      <c r="F1830" s="66" t="str">
        <f t="shared" si="28"/>
        <v/>
      </c>
    </row>
    <row r="1831" spans="2:6" ht="14.25" x14ac:dyDescent="0.2">
      <c r="B1831" s="70" t="str">
        <f>IF('Mortgage Calculation'!A1871="","",MONTH('Mortgage Calculation'!C1871))</f>
        <v/>
      </c>
      <c r="C1831" s="71" t="str">
        <f>IF(B1831="","",YEAR('Mortgage Calculation'!C1871))</f>
        <v/>
      </c>
      <c r="D1831" s="72" t="str">
        <f>IF(B1831="","",SUMIFS('Monthly Rental Income'!$G:$G,'Monthly Rental Income'!$K:$K,'Total Cash Flow'!$C1831,'Monthly Rental Income'!$J:$J,'Total Cash Flow'!$B1831))</f>
        <v/>
      </c>
      <c r="E1831" s="73" t="str">
        <f>IF(B1831="","",SUMIFS('Mortgage Calculation'!$F:$F,'Mortgage Calculation'!$J:$J,'Total Cash Flow'!$B1831,'Mortgage Calculation'!$K:$K,'Total Cash Flow'!C1831))</f>
        <v/>
      </c>
      <c r="F1831" s="66" t="str">
        <f t="shared" si="28"/>
        <v/>
      </c>
    </row>
    <row r="1832" spans="2:6" ht="14.25" x14ac:dyDescent="0.2">
      <c r="B1832" s="70" t="str">
        <f>IF('Mortgage Calculation'!A1872="","",MONTH('Mortgage Calculation'!C1872))</f>
        <v/>
      </c>
      <c r="C1832" s="71" t="str">
        <f>IF(B1832="","",YEAR('Mortgage Calculation'!C1872))</f>
        <v/>
      </c>
      <c r="D1832" s="72" t="str">
        <f>IF(B1832="","",SUMIFS('Monthly Rental Income'!$G:$G,'Monthly Rental Income'!$K:$K,'Total Cash Flow'!$C1832,'Monthly Rental Income'!$J:$J,'Total Cash Flow'!$B1832))</f>
        <v/>
      </c>
      <c r="E1832" s="73" t="str">
        <f>IF(B1832="","",SUMIFS('Mortgage Calculation'!$F:$F,'Mortgage Calculation'!$J:$J,'Total Cash Flow'!$B1832,'Mortgage Calculation'!$K:$K,'Total Cash Flow'!C1832))</f>
        <v/>
      </c>
      <c r="F1832" s="66" t="str">
        <f t="shared" si="28"/>
        <v/>
      </c>
    </row>
    <row r="1833" spans="2:6" ht="14.25" x14ac:dyDescent="0.2">
      <c r="B1833" s="70" t="str">
        <f>IF('Mortgage Calculation'!A1873="","",MONTH('Mortgage Calculation'!C1873))</f>
        <v/>
      </c>
      <c r="C1833" s="71" t="str">
        <f>IF(B1833="","",YEAR('Mortgage Calculation'!C1873))</f>
        <v/>
      </c>
      <c r="D1833" s="72" t="str">
        <f>IF(B1833="","",SUMIFS('Monthly Rental Income'!$G:$G,'Monthly Rental Income'!$K:$K,'Total Cash Flow'!$C1833,'Monthly Rental Income'!$J:$J,'Total Cash Flow'!$B1833))</f>
        <v/>
      </c>
      <c r="E1833" s="73" t="str">
        <f>IF(B1833="","",SUMIFS('Mortgage Calculation'!$F:$F,'Mortgage Calculation'!$J:$J,'Total Cash Flow'!$B1833,'Mortgage Calculation'!$K:$K,'Total Cash Flow'!C1833))</f>
        <v/>
      </c>
      <c r="F1833" s="66" t="str">
        <f t="shared" si="28"/>
        <v/>
      </c>
    </row>
    <row r="1834" spans="2:6" ht="14.25" x14ac:dyDescent="0.2">
      <c r="B1834" s="70" t="str">
        <f>IF('Mortgage Calculation'!A1874="","",MONTH('Mortgage Calculation'!C1874))</f>
        <v/>
      </c>
      <c r="C1834" s="71" t="str">
        <f>IF(B1834="","",YEAR('Mortgage Calculation'!C1874))</f>
        <v/>
      </c>
      <c r="D1834" s="72" t="str">
        <f>IF(B1834="","",SUMIFS('Monthly Rental Income'!$G:$G,'Monthly Rental Income'!$K:$K,'Total Cash Flow'!$C1834,'Monthly Rental Income'!$J:$J,'Total Cash Flow'!$B1834))</f>
        <v/>
      </c>
      <c r="E1834" s="73" t="str">
        <f>IF(B1834="","",SUMIFS('Mortgage Calculation'!$F:$F,'Mortgage Calculation'!$J:$J,'Total Cash Flow'!$B1834,'Mortgage Calculation'!$K:$K,'Total Cash Flow'!C1834))</f>
        <v/>
      </c>
      <c r="F1834" s="66" t="str">
        <f t="shared" si="28"/>
        <v/>
      </c>
    </row>
    <row r="1835" spans="2:6" ht="14.25" x14ac:dyDescent="0.2">
      <c r="B1835" s="70" t="str">
        <f>IF('Mortgage Calculation'!A1875="","",MONTH('Mortgage Calculation'!C1875))</f>
        <v/>
      </c>
      <c r="C1835" s="71" t="str">
        <f>IF(B1835="","",YEAR('Mortgage Calculation'!C1875))</f>
        <v/>
      </c>
      <c r="D1835" s="72" t="str">
        <f>IF(B1835="","",SUMIFS('Monthly Rental Income'!$G:$G,'Monthly Rental Income'!$K:$K,'Total Cash Flow'!$C1835,'Monthly Rental Income'!$J:$J,'Total Cash Flow'!$B1835))</f>
        <v/>
      </c>
      <c r="E1835" s="73" t="str">
        <f>IF(B1835="","",SUMIFS('Mortgage Calculation'!$F:$F,'Mortgage Calculation'!$J:$J,'Total Cash Flow'!$B1835,'Mortgage Calculation'!$K:$K,'Total Cash Flow'!C1835))</f>
        <v/>
      </c>
      <c r="F1835" s="66" t="str">
        <f t="shared" si="28"/>
        <v/>
      </c>
    </row>
    <row r="1836" spans="2:6" ht="14.25" x14ac:dyDescent="0.2">
      <c r="B1836" s="70" t="str">
        <f>IF('Mortgage Calculation'!A1876="","",MONTH('Mortgage Calculation'!C1876))</f>
        <v/>
      </c>
      <c r="C1836" s="71" t="str">
        <f>IF(B1836="","",YEAR('Mortgage Calculation'!C1876))</f>
        <v/>
      </c>
      <c r="D1836" s="72" t="str">
        <f>IF(B1836="","",SUMIFS('Monthly Rental Income'!$G:$G,'Monthly Rental Income'!$K:$K,'Total Cash Flow'!$C1836,'Monthly Rental Income'!$J:$J,'Total Cash Flow'!$B1836))</f>
        <v/>
      </c>
      <c r="E1836" s="73" t="str">
        <f>IF(B1836="","",SUMIFS('Mortgage Calculation'!$F:$F,'Mortgage Calculation'!$J:$J,'Total Cash Flow'!$B1836,'Mortgage Calculation'!$K:$K,'Total Cash Flow'!C1836))</f>
        <v/>
      </c>
      <c r="F1836" s="66" t="str">
        <f t="shared" si="28"/>
        <v/>
      </c>
    </row>
    <row r="1837" spans="2:6" ht="14.25" x14ac:dyDescent="0.2">
      <c r="B1837" s="70" t="str">
        <f>IF('Mortgage Calculation'!A1877="","",MONTH('Mortgage Calculation'!C1877))</f>
        <v/>
      </c>
      <c r="C1837" s="71" t="str">
        <f>IF(B1837="","",YEAR('Mortgage Calculation'!C1877))</f>
        <v/>
      </c>
      <c r="D1837" s="72" t="str">
        <f>IF(B1837="","",SUMIFS('Monthly Rental Income'!$G:$G,'Monthly Rental Income'!$K:$K,'Total Cash Flow'!$C1837,'Monthly Rental Income'!$J:$J,'Total Cash Flow'!$B1837))</f>
        <v/>
      </c>
      <c r="E1837" s="73" t="str">
        <f>IF(B1837="","",SUMIFS('Mortgage Calculation'!$F:$F,'Mortgage Calculation'!$J:$J,'Total Cash Flow'!$B1837,'Mortgage Calculation'!$K:$K,'Total Cash Flow'!C1837))</f>
        <v/>
      </c>
      <c r="F1837" s="66" t="str">
        <f t="shared" si="28"/>
        <v/>
      </c>
    </row>
    <row r="1838" spans="2:6" ht="14.25" x14ac:dyDescent="0.2">
      <c r="B1838" s="70" t="str">
        <f>IF('Mortgage Calculation'!A1878="","",MONTH('Mortgage Calculation'!C1878))</f>
        <v/>
      </c>
      <c r="C1838" s="71" t="str">
        <f>IF(B1838="","",YEAR('Mortgage Calculation'!C1878))</f>
        <v/>
      </c>
      <c r="D1838" s="72" t="str">
        <f>IF(B1838="","",SUMIFS('Monthly Rental Income'!$G:$G,'Monthly Rental Income'!$K:$K,'Total Cash Flow'!$C1838,'Monthly Rental Income'!$J:$J,'Total Cash Flow'!$B1838))</f>
        <v/>
      </c>
      <c r="E1838" s="73" t="str">
        <f>IF(B1838="","",SUMIFS('Mortgage Calculation'!$F:$F,'Mortgage Calculation'!$J:$J,'Total Cash Flow'!$B1838,'Mortgage Calculation'!$K:$K,'Total Cash Flow'!C1838))</f>
        <v/>
      </c>
      <c r="F1838" s="66" t="str">
        <f t="shared" si="28"/>
        <v/>
      </c>
    </row>
    <row r="1839" spans="2:6" ht="14.25" x14ac:dyDescent="0.2">
      <c r="B1839" s="70" t="str">
        <f>IF('Mortgage Calculation'!A1879="","",MONTH('Mortgage Calculation'!C1879))</f>
        <v/>
      </c>
      <c r="C1839" s="71" t="str">
        <f>IF(B1839="","",YEAR('Mortgage Calculation'!C1879))</f>
        <v/>
      </c>
      <c r="D1839" s="72" t="str">
        <f>IF(B1839="","",SUMIFS('Monthly Rental Income'!$G:$G,'Monthly Rental Income'!$K:$K,'Total Cash Flow'!$C1839,'Monthly Rental Income'!$J:$J,'Total Cash Flow'!$B1839))</f>
        <v/>
      </c>
      <c r="E1839" s="73" t="str">
        <f>IF(B1839="","",SUMIFS('Mortgage Calculation'!$F:$F,'Mortgage Calculation'!$J:$J,'Total Cash Flow'!$B1839,'Mortgage Calculation'!$K:$K,'Total Cash Flow'!C1839))</f>
        <v/>
      </c>
      <c r="F1839" s="66" t="str">
        <f t="shared" si="28"/>
        <v/>
      </c>
    </row>
    <row r="1840" spans="2:6" ht="14.25" x14ac:dyDescent="0.2">
      <c r="B1840" s="70" t="str">
        <f>IF('Mortgage Calculation'!A1880="","",MONTH('Mortgage Calculation'!C1880))</f>
        <v/>
      </c>
      <c r="C1840" s="71" t="str">
        <f>IF(B1840="","",YEAR('Mortgage Calculation'!C1880))</f>
        <v/>
      </c>
      <c r="D1840" s="72" t="str">
        <f>IF(B1840="","",SUMIFS('Monthly Rental Income'!$G:$G,'Monthly Rental Income'!$K:$K,'Total Cash Flow'!$C1840,'Monthly Rental Income'!$J:$J,'Total Cash Flow'!$B1840))</f>
        <v/>
      </c>
      <c r="E1840" s="73" t="str">
        <f>IF(B1840="","",SUMIFS('Mortgage Calculation'!$F:$F,'Mortgage Calculation'!$J:$J,'Total Cash Flow'!$B1840,'Mortgage Calculation'!$K:$K,'Total Cash Flow'!C1840))</f>
        <v/>
      </c>
      <c r="F1840" s="66" t="str">
        <f t="shared" si="28"/>
        <v/>
      </c>
    </row>
    <row r="1841" spans="2:6" ht="14.25" x14ac:dyDescent="0.2">
      <c r="B1841" s="70" t="str">
        <f>IF('Mortgage Calculation'!A1881="","",MONTH('Mortgage Calculation'!C1881))</f>
        <v/>
      </c>
      <c r="C1841" s="71" t="str">
        <f>IF(B1841="","",YEAR('Mortgage Calculation'!C1881))</f>
        <v/>
      </c>
      <c r="D1841" s="72" t="str">
        <f>IF(B1841="","",SUMIFS('Monthly Rental Income'!$G:$G,'Monthly Rental Income'!$K:$K,'Total Cash Flow'!$C1841,'Monthly Rental Income'!$J:$J,'Total Cash Flow'!$B1841))</f>
        <v/>
      </c>
      <c r="E1841" s="73" t="str">
        <f>IF(B1841="","",SUMIFS('Mortgage Calculation'!$F:$F,'Mortgage Calculation'!$J:$J,'Total Cash Flow'!$B1841,'Mortgage Calculation'!$K:$K,'Total Cash Flow'!C1841))</f>
        <v/>
      </c>
      <c r="F1841" s="66" t="str">
        <f t="shared" si="28"/>
        <v/>
      </c>
    </row>
    <row r="1842" spans="2:6" ht="14.25" x14ac:dyDescent="0.2">
      <c r="B1842" s="70" t="str">
        <f>IF('Mortgage Calculation'!A1882="","",MONTH('Mortgage Calculation'!C1882))</f>
        <v/>
      </c>
      <c r="C1842" s="71" t="str">
        <f>IF(B1842="","",YEAR('Mortgage Calculation'!C1882))</f>
        <v/>
      </c>
      <c r="D1842" s="72" t="str">
        <f>IF(B1842="","",SUMIFS('Monthly Rental Income'!$G:$G,'Monthly Rental Income'!$K:$K,'Total Cash Flow'!$C1842,'Monthly Rental Income'!$J:$J,'Total Cash Flow'!$B1842))</f>
        <v/>
      </c>
      <c r="E1842" s="73" t="str">
        <f>IF(B1842="","",SUMIFS('Mortgage Calculation'!$F:$F,'Mortgage Calculation'!$J:$J,'Total Cash Flow'!$B1842,'Mortgage Calculation'!$K:$K,'Total Cash Flow'!C1842))</f>
        <v/>
      </c>
      <c r="F1842" s="66" t="str">
        <f t="shared" si="28"/>
        <v/>
      </c>
    </row>
    <row r="1843" spans="2:6" ht="14.25" x14ac:dyDescent="0.2">
      <c r="B1843" s="70" t="str">
        <f>IF('Mortgage Calculation'!A1883="","",MONTH('Mortgage Calculation'!C1883))</f>
        <v/>
      </c>
      <c r="C1843" s="71" t="str">
        <f>IF(B1843="","",YEAR('Mortgage Calculation'!C1883))</f>
        <v/>
      </c>
      <c r="D1843" s="72" t="str">
        <f>IF(B1843="","",SUMIFS('Monthly Rental Income'!$G:$G,'Monthly Rental Income'!$K:$K,'Total Cash Flow'!$C1843,'Monthly Rental Income'!$J:$J,'Total Cash Flow'!$B1843))</f>
        <v/>
      </c>
      <c r="E1843" s="73" t="str">
        <f>IF(B1843="","",SUMIFS('Mortgage Calculation'!$F:$F,'Mortgage Calculation'!$J:$J,'Total Cash Flow'!$B1843,'Mortgage Calculation'!$K:$K,'Total Cash Flow'!C1843))</f>
        <v/>
      </c>
      <c r="F1843" s="66" t="str">
        <f t="shared" si="28"/>
        <v/>
      </c>
    </row>
    <row r="1844" spans="2:6" ht="14.25" x14ac:dyDescent="0.2">
      <c r="B1844" s="70" t="str">
        <f>IF('Mortgage Calculation'!A1884="","",MONTH('Mortgage Calculation'!C1884))</f>
        <v/>
      </c>
      <c r="C1844" s="71" t="str">
        <f>IF(B1844="","",YEAR('Mortgage Calculation'!C1884))</f>
        <v/>
      </c>
      <c r="D1844" s="72" t="str">
        <f>IF(B1844="","",SUMIFS('Monthly Rental Income'!$G:$G,'Monthly Rental Income'!$K:$K,'Total Cash Flow'!$C1844,'Monthly Rental Income'!$J:$J,'Total Cash Flow'!$B1844))</f>
        <v/>
      </c>
      <c r="E1844" s="73" t="str">
        <f>IF(B1844="","",SUMIFS('Mortgage Calculation'!$F:$F,'Mortgage Calculation'!$J:$J,'Total Cash Flow'!$B1844,'Mortgage Calculation'!$K:$K,'Total Cash Flow'!C1844))</f>
        <v/>
      </c>
      <c r="F1844" s="66" t="str">
        <f t="shared" si="28"/>
        <v/>
      </c>
    </row>
    <row r="1845" spans="2:6" ht="14.25" x14ac:dyDescent="0.2">
      <c r="B1845" s="70" t="str">
        <f>IF('Mortgage Calculation'!A1885="","",MONTH('Mortgage Calculation'!C1885))</f>
        <v/>
      </c>
      <c r="C1845" s="71" t="str">
        <f>IF(B1845="","",YEAR('Mortgage Calculation'!C1885))</f>
        <v/>
      </c>
      <c r="D1845" s="72" t="str">
        <f>IF(B1845="","",SUMIFS('Monthly Rental Income'!$G:$G,'Monthly Rental Income'!$K:$K,'Total Cash Flow'!$C1845,'Monthly Rental Income'!$J:$J,'Total Cash Flow'!$B1845))</f>
        <v/>
      </c>
      <c r="E1845" s="73" t="str">
        <f>IF(B1845="","",SUMIFS('Mortgage Calculation'!$F:$F,'Mortgage Calculation'!$J:$J,'Total Cash Flow'!$B1845,'Mortgage Calculation'!$K:$K,'Total Cash Flow'!C1845))</f>
        <v/>
      </c>
      <c r="F1845" s="66" t="str">
        <f t="shared" si="28"/>
        <v/>
      </c>
    </row>
    <row r="1846" spans="2:6" ht="14.25" x14ac:dyDescent="0.2">
      <c r="B1846" s="70" t="str">
        <f>IF('Mortgage Calculation'!A1886="","",MONTH('Mortgage Calculation'!C1886))</f>
        <v/>
      </c>
      <c r="C1846" s="71" t="str">
        <f>IF(B1846="","",YEAR('Mortgage Calculation'!C1886))</f>
        <v/>
      </c>
      <c r="D1846" s="72" t="str">
        <f>IF(B1846="","",SUMIFS('Monthly Rental Income'!$G:$G,'Monthly Rental Income'!$K:$K,'Total Cash Flow'!$C1846,'Monthly Rental Income'!$J:$J,'Total Cash Flow'!$B1846))</f>
        <v/>
      </c>
      <c r="E1846" s="73" t="str">
        <f>IF(B1846="","",SUMIFS('Mortgage Calculation'!$F:$F,'Mortgage Calculation'!$J:$J,'Total Cash Flow'!$B1846,'Mortgage Calculation'!$K:$K,'Total Cash Flow'!C1846))</f>
        <v/>
      </c>
      <c r="F1846" s="66" t="str">
        <f t="shared" si="28"/>
        <v/>
      </c>
    </row>
    <row r="1847" spans="2:6" ht="14.25" x14ac:dyDescent="0.2">
      <c r="B1847" s="70" t="str">
        <f>IF('Mortgage Calculation'!A1887="","",MONTH('Mortgage Calculation'!C1887))</f>
        <v/>
      </c>
      <c r="C1847" s="71" t="str">
        <f>IF(B1847="","",YEAR('Mortgage Calculation'!C1887))</f>
        <v/>
      </c>
      <c r="D1847" s="72" t="str">
        <f>IF(B1847="","",SUMIFS('Monthly Rental Income'!$G:$G,'Monthly Rental Income'!$K:$K,'Total Cash Flow'!$C1847,'Monthly Rental Income'!$J:$J,'Total Cash Flow'!$B1847))</f>
        <v/>
      </c>
      <c r="E1847" s="73" t="str">
        <f>IF(B1847="","",SUMIFS('Mortgage Calculation'!$F:$F,'Mortgage Calculation'!$J:$J,'Total Cash Flow'!$B1847,'Mortgage Calculation'!$K:$K,'Total Cash Flow'!C1847))</f>
        <v/>
      </c>
      <c r="F1847" s="66" t="str">
        <f t="shared" si="28"/>
        <v/>
      </c>
    </row>
    <row r="1848" spans="2:6" ht="14.25" x14ac:dyDescent="0.2">
      <c r="B1848" s="70" t="str">
        <f>IF('Mortgage Calculation'!A1888="","",MONTH('Mortgage Calculation'!C1888))</f>
        <v/>
      </c>
      <c r="C1848" s="71" t="str">
        <f>IF(B1848="","",YEAR('Mortgage Calculation'!C1888))</f>
        <v/>
      </c>
      <c r="D1848" s="72" t="str">
        <f>IF(B1848="","",SUMIFS('Monthly Rental Income'!$G:$G,'Monthly Rental Income'!$K:$K,'Total Cash Flow'!$C1848,'Monthly Rental Income'!$J:$J,'Total Cash Flow'!$B1848))</f>
        <v/>
      </c>
      <c r="E1848" s="73" t="str">
        <f>IF(B1848="","",SUMIFS('Mortgage Calculation'!$F:$F,'Mortgage Calculation'!$J:$J,'Total Cash Flow'!$B1848,'Mortgage Calculation'!$K:$K,'Total Cash Flow'!C1848))</f>
        <v/>
      </c>
      <c r="F1848" s="66" t="str">
        <f t="shared" si="28"/>
        <v/>
      </c>
    </row>
    <row r="1849" spans="2:6" ht="14.25" x14ac:dyDescent="0.2">
      <c r="B1849" s="70" t="str">
        <f>IF('Mortgage Calculation'!A1889="","",MONTH('Mortgage Calculation'!C1889))</f>
        <v/>
      </c>
      <c r="C1849" s="71" t="str">
        <f>IF(B1849="","",YEAR('Mortgage Calculation'!C1889))</f>
        <v/>
      </c>
      <c r="D1849" s="72" t="str">
        <f>IF(B1849="","",SUMIFS('Monthly Rental Income'!$G:$G,'Monthly Rental Income'!$K:$K,'Total Cash Flow'!$C1849,'Monthly Rental Income'!$J:$J,'Total Cash Flow'!$B1849))</f>
        <v/>
      </c>
      <c r="E1849" s="73" t="str">
        <f>IF(B1849="","",SUMIFS('Mortgage Calculation'!$F:$F,'Mortgage Calculation'!$J:$J,'Total Cash Flow'!$B1849,'Mortgage Calculation'!$K:$K,'Total Cash Flow'!C1849))</f>
        <v/>
      </c>
      <c r="F1849" s="66" t="str">
        <f t="shared" si="28"/>
        <v/>
      </c>
    </row>
    <row r="1850" spans="2:6" ht="14.25" x14ac:dyDescent="0.2">
      <c r="B1850" s="70" t="str">
        <f>IF('Mortgage Calculation'!A1890="","",MONTH('Mortgage Calculation'!C1890))</f>
        <v/>
      </c>
      <c r="C1850" s="71" t="str">
        <f>IF(B1850="","",YEAR('Mortgage Calculation'!C1890))</f>
        <v/>
      </c>
      <c r="D1850" s="72" t="str">
        <f>IF(B1850="","",SUMIFS('Monthly Rental Income'!$G:$G,'Monthly Rental Income'!$K:$K,'Total Cash Flow'!$C1850,'Monthly Rental Income'!$J:$J,'Total Cash Flow'!$B1850))</f>
        <v/>
      </c>
      <c r="E1850" s="73" t="str">
        <f>IF(B1850="","",SUMIFS('Mortgage Calculation'!$F:$F,'Mortgage Calculation'!$J:$J,'Total Cash Flow'!$B1850,'Mortgage Calculation'!$K:$K,'Total Cash Flow'!C1850))</f>
        <v/>
      </c>
      <c r="F1850" s="66" t="str">
        <f t="shared" si="28"/>
        <v/>
      </c>
    </row>
    <row r="1851" spans="2:6" ht="14.25" x14ac:dyDescent="0.2">
      <c r="B1851" s="70" t="str">
        <f>IF('Mortgage Calculation'!A1891="","",MONTH('Mortgage Calculation'!C1891))</f>
        <v/>
      </c>
      <c r="C1851" s="71" t="str">
        <f>IF(B1851="","",YEAR('Mortgage Calculation'!C1891))</f>
        <v/>
      </c>
      <c r="D1851" s="72" t="str">
        <f>IF(B1851="","",SUMIFS('Monthly Rental Income'!$G:$G,'Monthly Rental Income'!$K:$K,'Total Cash Flow'!$C1851,'Monthly Rental Income'!$J:$J,'Total Cash Flow'!$B1851))</f>
        <v/>
      </c>
      <c r="E1851" s="73" t="str">
        <f>IF(B1851="","",SUMIFS('Mortgage Calculation'!$F:$F,'Mortgage Calculation'!$J:$J,'Total Cash Flow'!$B1851,'Mortgage Calculation'!$K:$K,'Total Cash Flow'!C1851))</f>
        <v/>
      </c>
      <c r="F1851" s="66" t="str">
        <f t="shared" si="28"/>
        <v/>
      </c>
    </row>
    <row r="1852" spans="2:6" ht="14.25" x14ac:dyDescent="0.2">
      <c r="B1852" s="70" t="str">
        <f>IF('Mortgage Calculation'!A1892="","",MONTH('Mortgage Calculation'!C1892))</f>
        <v/>
      </c>
      <c r="C1852" s="71" t="str">
        <f>IF(B1852="","",YEAR('Mortgage Calculation'!C1892))</f>
        <v/>
      </c>
      <c r="D1852" s="72" t="str">
        <f>IF(B1852="","",SUMIFS('Monthly Rental Income'!$G:$G,'Monthly Rental Income'!$K:$K,'Total Cash Flow'!$C1852,'Monthly Rental Income'!$J:$J,'Total Cash Flow'!$B1852))</f>
        <v/>
      </c>
      <c r="E1852" s="73" t="str">
        <f>IF(B1852="","",SUMIFS('Mortgage Calculation'!$F:$F,'Mortgage Calculation'!$J:$J,'Total Cash Flow'!$B1852,'Mortgage Calculation'!$K:$K,'Total Cash Flow'!C1852))</f>
        <v/>
      </c>
      <c r="F1852" s="66" t="str">
        <f t="shared" si="28"/>
        <v/>
      </c>
    </row>
    <row r="1853" spans="2:6" ht="14.25" x14ac:dyDescent="0.2">
      <c r="B1853" s="70" t="str">
        <f>IF('Mortgage Calculation'!A1893="","",MONTH('Mortgage Calculation'!C1893))</f>
        <v/>
      </c>
      <c r="C1853" s="71" t="str">
        <f>IF(B1853="","",YEAR('Mortgage Calculation'!C1893))</f>
        <v/>
      </c>
      <c r="D1853" s="72" t="str">
        <f>IF(B1853="","",SUMIFS('Monthly Rental Income'!$G:$G,'Monthly Rental Income'!$K:$K,'Total Cash Flow'!$C1853,'Monthly Rental Income'!$J:$J,'Total Cash Flow'!$B1853))</f>
        <v/>
      </c>
      <c r="E1853" s="73" t="str">
        <f>IF(B1853="","",SUMIFS('Mortgage Calculation'!$F:$F,'Mortgage Calculation'!$J:$J,'Total Cash Flow'!$B1853,'Mortgage Calculation'!$K:$K,'Total Cash Flow'!C1853))</f>
        <v/>
      </c>
      <c r="F1853" s="66" t="str">
        <f t="shared" si="28"/>
        <v/>
      </c>
    </row>
    <row r="1854" spans="2:6" ht="14.25" x14ac:dyDescent="0.2">
      <c r="B1854" s="70" t="str">
        <f>IF('Mortgage Calculation'!A1894="","",MONTH('Mortgage Calculation'!C1894))</f>
        <v/>
      </c>
      <c r="C1854" s="71" t="str">
        <f>IF(B1854="","",YEAR('Mortgage Calculation'!C1894))</f>
        <v/>
      </c>
      <c r="D1854" s="72" t="str">
        <f>IF(B1854="","",SUMIFS('Monthly Rental Income'!$G:$G,'Monthly Rental Income'!$K:$K,'Total Cash Flow'!$C1854,'Monthly Rental Income'!$J:$J,'Total Cash Flow'!$B1854))</f>
        <v/>
      </c>
      <c r="E1854" s="73" t="str">
        <f>IF(B1854="","",SUMIFS('Mortgage Calculation'!$F:$F,'Mortgage Calculation'!$J:$J,'Total Cash Flow'!$B1854,'Mortgage Calculation'!$K:$K,'Total Cash Flow'!C1854))</f>
        <v/>
      </c>
      <c r="F1854" s="66" t="str">
        <f t="shared" si="28"/>
        <v/>
      </c>
    </row>
    <row r="1855" spans="2:6" ht="14.25" x14ac:dyDescent="0.2">
      <c r="B1855" s="70" t="str">
        <f>IF('Mortgage Calculation'!A1895="","",MONTH('Mortgage Calculation'!C1895))</f>
        <v/>
      </c>
      <c r="C1855" s="71" t="str">
        <f>IF(B1855="","",YEAR('Mortgage Calculation'!C1895))</f>
        <v/>
      </c>
      <c r="D1855" s="72" t="str">
        <f>IF(B1855="","",SUMIFS('Monthly Rental Income'!$G:$G,'Monthly Rental Income'!$K:$K,'Total Cash Flow'!$C1855,'Monthly Rental Income'!$J:$J,'Total Cash Flow'!$B1855))</f>
        <v/>
      </c>
      <c r="E1855" s="73" t="str">
        <f>IF(B1855="","",SUMIFS('Mortgage Calculation'!$F:$F,'Mortgage Calculation'!$J:$J,'Total Cash Flow'!$B1855,'Mortgage Calculation'!$K:$K,'Total Cash Flow'!C1855))</f>
        <v/>
      </c>
      <c r="F1855" s="66" t="str">
        <f t="shared" si="28"/>
        <v/>
      </c>
    </row>
    <row r="1856" spans="2:6" ht="14.25" x14ac:dyDescent="0.2">
      <c r="B1856" s="70" t="str">
        <f>IF('Mortgage Calculation'!A1896="","",MONTH('Mortgage Calculation'!C1896))</f>
        <v/>
      </c>
      <c r="C1856" s="71" t="str">
        <f>IF(B1856="","",YEAR('Mortgage Calculation'!C1896))</f>
        <v/>
      </c>
      <c r="D1856" s="72" t="str">
        <f>IF(B1856="","",SUMIFS('Monthly Rental Income'!$G:$G,'Monthly Rental Income'!$K:$K,'Total Cash Flow'!$C1856,'Monthly Rental Income'!$J:$J,'Total Cash Flow'!$B1856))</f>
        <v/>
      </c>
      <c r="E1856" s="73" t="str">
        <f>IF(B1856="","",SUMIFS('Mortgage Calculation'!$F:$F,'Mortgage Calculation'!$J:$J,'Total Cash Flow'!$B1856,'Mortgage Calculation'!$K:$K,'Total Cash Flow'!C1856))</f>
        <v/>
      </c>
      <c r="F1856" s="66" t="str">
        <f t="shared" si="28"/>
        <v/>
      </c>
    </row>
    <row r="1857" spans="2:6" ht="14.25" x14ac:dyDescent="0.2">
      <c r="B1857" s="70" t="str">
        <f>IF('Mortgage Calculation'!A1897="","",MONTH('Mortgage Calculation'!C1897))</f>
        <v/>
      </c>
      <c r="C1857" s="71" t="str">
        <f>IF(B1857="","",YEAR('Mortgage Calculation'!C1897))</f>
        <v/>
      </c>
      <c r="D1857" s="72" t="str">
        <f>IF(B1857="","",SUMIFS('Monthly Rental Income'!$G:$G,'Monthly Rental Income'!$K:$K,'Total Cash Flow'!$C1857,'Monthly Rental Income'!$J:$J,'Total Cash Flow'!$B1857))</f>
        <v/>
      </c>
      <c r="E1857" s="73" t="str">
        <f>IF(B1857="","",SUMIFS('Mortgage Calculation'!$F:$F,'Mortgage Calculation'!$J:$J,'Total Cash Flow'!$B1857,'Mortgage Calculation'!$K:$K,'Total Cash Flow'!C1857))</f>
        <v/>
      </c>
      <c r="F1857" s="66" t="str">
        <f t="shared" si="28"/>
        <v/>
      </c>
    </row>
    <row r="1858" spans="2:6" ht="14.25" x14ac:dyDescent="0.2">
      <c r="B1858" s="70" t="str">
        <f>IF('Mortgage Calculation'!A1898="","",MONTH('Mortgage Calculation'!C1898))</f>
        <v/>
      </c>
      <c r="C1858" s="71" t="str">
        <f>IF(B1858="","",YEAR('Mortgage Calculation'!C1898))</f>
        <v/>
      </c>
      <c r="D1858" s="72" t="str">
        <f>IF(B1858="","",SUMIFS('Monthly Rental Income'!$G:$G,'Monthly Rental Income'!$K:$K,'Total Cash Flow'!$C1858,'Monthly Rental Income'!$J:$J,'Total Cash Flow'!$B1858))</f>
        <v/>
      </c>
      <c r="E1858" s="73" t="str">
        <f>IF(B1858="","",SUMIFS('Mortgage Calculation'!$F:$F,'Mortgage Calculation'!$J:$J,'Total Cash Flow'!$B1858,'Mortgage Calculation'!$K:$K,'Total Cash Flow'!C1858))</f>
        <v/>
      </c>
      <c r="F1858" s="66" t="str">
        <f t="shared" si="28"/>
        <v/>
      </c>
    </row>
    <row r="1859" spans="2:6" ht="14.25" x14ac:dyDescent="0.2">
      <c r="B1859" s="70" t="str">
        <f>IF('Mortgage Calculation'!A1899="","",MONTH('Mortgage Calculation'!C1899))</f>
        <v/>
      </c>
      <c r="C1859" s="71" t="str">
        <f>IF(B1859="","",YEAR('Mortgage Calculation'!C1899))</f>
        <v/>
      </c>
      <c r="D1859" s="72" t="str">
        <f>IF(B1859="","",SUMIFS('Monthly Rental Income'!$G:$G,'Monthly Rental Income'!$K:$K,'Total Cash Flow'!$C1859,'Monthly Rental Income'!$J:$J,'Total Cash Flow'!$B1859))</f>
        <v/>
      </c>
      <c r="E1859" s="73" t="str">
        <f>IF(B1859="","",SUMIFS('Mortgage Calculation'!$F:$F,'Mortgage Calculation'!$J:$J,'Total Cash Flow'!$B1859,'Mortgage Calculation'!$K:$K,'Total Cash Flow'!C1859))</f>
        <v/>
      </c>
      <c r="F1859" s="66" t="str">
        <f t="shared" si="28"/>
        <v/>
      </c>
    </row>
    <row r="1860" spans="2:6" ht="14.25" x14ac:dyDescent="0.2">
      <c r="B1860" s="70" t="str">
        <f>IF('Mortgage Calculation'!A1900="","",MONTH('Mortgage Calculation'!C1900))</f>
        <v/>
      </c>
      <c r="C1860" s="71" t="str">
        <f>IF(B1860="","",YEAR('Mortgage Calculation'!C1900))</f>
        <v/>
      </c>
      <c r="D1860" s="72" t="str">
        <f>IF(B1860="","",SUMIFS('Monthly Rental Income'!$G:$G,'Monthly Rental Income'!$K:$K,'Total Cash Flow'!$C1860,'Monthly Rental Income'!$J:$J,'Total Cash Flow'!$B1860))</f>
        <v/>
      </c>
      <c r="E1860" s="73" t="str">
        <f>IF(B1860="","",SUMIFS('Mortgage Calculation'!$F:$F,'Mortgage Calculation'!$J:$J,'Total Cash Flow'!$B1860,'Mortgage Calculation'!$K:$K,'Total Cash Flow'!C1860))</f>
        <v/>
      </c>
      <c r="F1860" s="66" t="str">
        <f t="shared" si="28"/>
        <v/>
      </c>
    </row>
    <row r="1861" spans="2:6" ht="14.25" x14ac:dyDescent="0.2">
      <c r="B1861" s="70" t="str">
        <f>IF('Mortgage Calculation'!A1901="","",MONTH('Mortgage Calculation'!C1901))</f>
        <v/>
      </c>
      <c r="C1861" s="71" t="str">
        <f>IF(B1861="","",YEAR('Mortgage Calculation'!C1901))</f>
        <v/>
      </c>
      <c r="D1861" s="72" t="str">
        <f>IF(B1861="","",SUMIFS('Monthly Rental Income'!$G:$G,'Monthly Rental Income'!$K:$K,'Total Cash Flow'!$C1861,'Monthly Rental Income'!$J:$J,'Total Cash Flow'!$B1861))</f>
        <v/>
      </c>
      <c r="E1861" s="73" t="str">
        <f>IF(B1861="","",SUMIFS('Mortgage Calculation'!$F:$F,'Mortgage Calculation'!$J:$J,'Total Cash Flow'!$B1861,'Mortgage Calculation'!$K:$K,'Total Cash Flow'!C1861))</f>
        <v/>
      </c>
      <c r="F1861" s="66" t="str">
        <f t="shared" ref="F1861:F1924" si="29">IF(B1861="","",SUM(D1861:E1861))</f>
        <v/>
      </c>
    </row>
    <row r="1862" spans="2:6" ht="14.25" x14ac:dyDescent="0.2">
      <c r="B1862" s="70" t="str">
        <f>IF('Mortgage Calculation'!A1902="","",MONTH('Mortgage Calculation'!C1902))</f>
        <v/>
      </c>
      <c r="C1862" s="71" t="str">
        <f>IF(B1862="","",YEAR('Mortgage Calculation'!C1902))</f>
        <v/>
      </c>
      <c r="D1862" s="72" t="str">
        <f>IF(B1862="","",SUMIFS('Monthly Rental Income'!$G:$G,'Monthly Rental Income'!$K:$K,'Total Cash Flow'!$C1862,'Monthly Rental Income'!$J:$J,'Total Cash Flow'!$B1862))</f>
        <v/>
      </c>
      <c r="E1862" s="73" t="str">
        <f>IF(B1862="","",SUMIFS('Mortgage Calculation'!$F:$F,'Mortgage Calculation'!$J:$J,'Total Cash Flow'!$B1862,'Mortgage Calculation'!$K:$K,'Total Cash Flow'!C1862))</f>
        <v/>
      </c>
      <c r="F1862" s="66" t="str">
        <f t="shared" si="29"/>
        <v/>
      </c>
    </row>
    <row r="1863" spans="2:6" ht="14.25" x14ac:dyDescent="0.2">
      <c r="B1863" s="70" t="str">
        <f>IF('Mortgage Calculation'!A1903="","",MONTH('Mortgage Calculation'!C1903))</f>
        <v/>
      </c>
      <c r="C1863" s="71" t="str">
        <f>IF(B1863="","",YEAR('Mortgage Calculation'!C1903))</f>
        <v/>
      </c>
      <c r="D1863" s="72" t="str">
        <f>IF(B1863="","",SUMIFS('Monthly Rental Income'!$G:$G,'Monthly Rental Income'!$K:$K,'Total Cash Flow'!$C1863,'Monthly Rental Income'!$J:$J,'Total Cash Flow'!$B1863))</f>
        <v/>
      </c>
      <c r="E1863" s="73" t="str">
        <f>IF(B1863="","",SUMIFS('Mortgage Calculation'!$F:$F,'Mortgage Calculation'!$J:$J,'Total Cash Flow'!$B1863,'Mortgage Calculation'!$K:$K,'Total Cash Flow'!C1863))</f>
        <v/>
      </c>
      <c r="F1863" s="66" t="str">
        <f t="shared" si="29"/>
        <v/>
      </c>
    </row>
    <row r="1864" spans="2:6" ht="14.25" x14ac:dyDescent="0.2">
      <c r="B1864" s="70" t="str">
        <f>IF('Mortgage Calculation'!A1904="","",MONTH('Mortgage Calculation'!C1904))</f>
        <v/>
      </c>
      <c r="C1864" s="71" t="str">
        <f>IF(B1864="","",YEAR('Mortgage Calculation'!C1904))</f>
        <v/>
      </c>
      <c r="D1864" s="72" t="str">
        <f>IF(B1864="","",SUMIFS('Monthly Rental Income'!$G:$G,'Monthly Rental Income'!$K:$K,'Total Cash Flow'!$C1864,'Monthly Rental Income'!$J:$J,'Total Cash Flow'!$B1864))</f>
        <v/>
      </c>
      <c r="E1864" s="73" t="str">
        <f>IF(B1864="","",SUMIFS('Mortgage Calculation'!$F:$F,'Mortgage Calculation'!$J:$J,'Total Cash Flow'!$B1864,'Mortgage Calculation'!$K:$K,'Total Cash Flow'!C1864))</f>
        <v/>
      </c>
      <c r="F1864" s="66" t="str">
        <f t="shared" si="29"/>
        <v/>
      </c>
    </row>
    <row r="1865" spans="2:6" ht="14.25" x14ac:dyDescent="0.2">
      <c r="B1865" s="70" t="str">
        <f>IF('Mortgage Calculation'!A1905="","",MONTH('Mortgage Calculation'!C1905))</f>
        <v/>
      </c>
      <c r="C1865" s="71" t="str">
        <f>IF(B1865="","",YEAR('Mortgage Calculation'!C1905))</f>
        <v/>
      </c>
      <c r="D1865" s="72" t="str">
        <f>IF(B1865="","",SUMIFS('Monthly Rental Income'!$G:$G,'Monthly Rental Income'!$K:$K,'Total Cash Flow'!$C1865,'Monthly Rental Income'!$J:$J,'Total Cash Flow'!$B1865))</f>
        <v/>
      </c>
      <c r="E1865" s="73" t="str">
        <f>IF(B1865="","",SUMIFS('Mortgage Calculation'!$F:$F,'Mortgage Calculation'!$J:$J,'Total Cash Flow'!$B1865,'Mortgage Calculation'!$K:$K,'Total Cash Flow'!C1865))</f>
        <v/>
      </c>
      <c r="F1865" s="66" t="str">
        <f t="shared" si="29"/>
        <v/>
      </c>
    </row>
    <row r="1866" spans="2:6" ht="14.25" x14ac:dyDescent="0.2">
      <c r="B1866" s="70" t="str">
        <f>IF('Mortgage Calculation'!A1906="","",MONTH('Mortgage Calculation'!C1906))</f>
        <v/>
      </c>
      <c r="C1866" s="71" t="str">
        <f>IF(B1866="","",YEAR('Mortgage Calculation'!C1906))</f>
        <v/>
      </c>
      <c r="D1866" s="72" t="str">
        <f>IF(B1866="","",SUMIFS('Monthly Rental Income'!$G:$G,'Monthly Rental Income'!$K:$K,'Total Cash Flow'!$C1866,'Monthly Rental Income'!$J:$J,'Total Cash Flow'!$B1866))</f>
        <v/>
      </c>
      <c r="E1866" s="73" t="str">
        <f>IF(B1866="","",SUMIFS('Mortgage Calculation'!$F:$F,'Mortgage Calculation'!$J:$J,'Total Cash Flow'!$B1866,'Mortgage Calculation'!$K:$K,'Total Cash Flow'!C1866))</f>
        <v/>
      </c>
      <c r="F1866" s="66" t="str">
        <f t="shared" si="29"/>
        <v/>
      </c>
    </row>
    <row r="1867" spans="2:6" ht="14.25" x14ac:dyDescent="0.2">
      <c r="B1867" s="70" t="str">
        <f>IF('Mortgage Calculation'!A1907="","",MONTH('Mortgage Calculation'!C1907))</f>
        <v/>
      </c>
      <c r="C1867" s="71" t="str">
        <f>IF(B1867="","",YEAR('Mortgage Calculation'!C1907))</f>
        <v/>
      </c>
      <c r="D1867" s="72" t="str">
        <f>IF(B1867="","",SUMIFS('Monthly Rental Income'!$G:$G,'Monthly Rental Income'!$K:$K,'Total Cash Flow'!$C1867,'Monthly Rental Income'!$J:$J,'Total Cash Flow'!$B1867))</f>
        <v/>
      </c>
      <c r="E1867" s="73" t="str">
        <f>IF(B1867="","",SUMIFS('Mortgage Calculation'!$F:$F,'Mortgage Calculation'!$J:$J,'Total Cash Flow'!$B1867,'Mortgage Calculation'!$K:$K,'Total Cash Flow'!C1867))</f>
        <v/>
      </c>
      <c r="F1867" s="66" t="str">
        <f t="shared" si="29"/>
        <v/>
      </c>
    </row>
    <row r="1868" spans="2:6" ht="14.25" x14ac:dyDescent="0.2">
      <c r="B1868" s="70" t="str">
        <f>IF('Mortgage Calculation'!A1908="","",MONTH('Mortgage Calculation'!C1908))</f>
        <v/>
      </c>
      <c r="C1868" s="71" t="str">
        <f>IF(B1868="","",YEAR('Mortgage Calculation'!C1908))</f>
        <v/>
      </c>
      <c r="D1868" s="72" t="str">
        <f>IF(B1868="","",SUMIFS('Monthly Rental Income'!$G:$G,'Monthly Rental Income'!$K:$K,'Total Cash Flow'!$C1868,'Monthly Rental Income'!$J:$J,'Total Cash Flow'!$B1868))</f>
        <v/>
      </c>
      <c r="E1868" s="73" t="str">
        <f>IF(B1868="","",SUMIFS('Mortgage Calculation'!$F:$F,'Mortgage Calculation'!$J:$J,'Total Cash Flow'!$B1868,'Mortgage Calculation'!$K:$K,'Total Cash Flow'!C1868))</f>
        <v/>
      </c>
      <c r="F1868" s="66" t="str">
        <f t="shared" si="29"/>
        <v/>
      </c>
    </row>
    <row r="1869" spans="2:6" ht="14.25" x14ac:dyDescent="0.2">
      <c r="B1869" s="70" t="str">
        <f>IF('Mortgage Calculation'!A1909="","",MONTH('Mortgage Calculation'!C1909))</f>
        <v/>
      </c>
      <c r="C1869" s="71" t="str">
        <f>IF(B1869="","",YEAR('Mortgage Calculation'!C1909))</f>
        <v/>
      </c>
      <c r="D1869" s="72" t="str">
        <f>IF(B1869="","",SUMIFS('Monthly Rental Income'!$G:$G,'Monthly Rental Income'!$K:$K,'Total Cash Flow'!$C1869,'Monthly Rental Income'!$J:$J,'Total Cash Flow'!$B1869))</f>
        <v/>
      </c>
      <c r="E1869" s="73" t="str">
        <f>IF(B1869="","",SUMIFS('Mortgage Calculation'!$F:$F,'Mortgage Calculation'!$J:$J,'Total Cash Flow'!$B1869,'Mortgage Calculation'!$K:$K,'Total Cash Flow'!C1869))</f>
        <v/>
      </c>
      <c r="F1869" s="66" t="str">
        <f t="shared" si="29"/>
        <v/>
      </c>
    </row>
    <row r="1870" spans="2:6" ht="14.25" x14ac:dyDescent="0.2">
      <c r="B1870" s="70" t="str">
        <f>IF('Mortgage Calculation'!A1910="","",MONTH('Mortgage Calculation'!C1910))</f>
        <v/>
      </c>
      <c r="C1870" s="71" t="str">
        <f>IF(B1870="","",YEAR('Mortgage Calculation'!C1910))</f>
        <v/>
      </c>
      <c r="D1870" s="72" t="str">
        <f>IF(B1870="","",SUMIFS('Monthly Rental Income'!$G:$G,'Monthly Rental Income'!$K:$K,'Total Cash Flow'!$C1870,'Monthly Rental Income'!$J:$J,'Total Cash Flow'!$B1870))</f>
        <v/>
      </c>
      <c r="E1870" s="73" t="str">
        <f>IF(B1870="","",SUMIFS('Mortgage Calculation'!$F:$F,'Mortgage Calculation'!$J:$J,'Total Cash Flow'!$B1870,'Mortgage Calculation'!$K:$K,'Total Cash Flow'!C1870))</f>
        <v/>
      </c>
      <c r="F1870" s="66" t="str">
        <f t="shared" si="29"/>
        <v/>
      </c>
    </row>
    <row r="1871" spans="2:6" ht="14.25" x14ac:dyDescent="0.2">
      <c r="B1871" s="70" t="str">
        <f>IF('Mortgage Calculation'!A1911="","",MONTH('Mortgage Calculation'!C1911))</f>
        <v/>
      </c>
      <c r="C1871" s="71" t="str">
        <f>IF(B1871="","",YEAR('Mortgage Calculation'!C1911))</f>
        <v/>
      </c>
      <c r="D1871" s="72" t="str">
        <f>IF(B1871="","",SUMIFS('Monthly Rental Income'!$G:$G,'Monthly Rental Income'!$K:$K,'Total Cash Flow'!$C1871,'Monthly Rental Income'!$J:$J,'Total Cash Flow'!$B1871))</f>
        <v/>
      </c>
      <c r="E1871" s="73" t="str">
        <f>IF(B1871="","",SUMIFS('Mortgage Calculation'!$F:$F,'Mortgage Calculation'!$J:$J,'Total Cash Flow'!$B1871,'Mortgage Calculation'!$K:$K,'Total Cash Flow'!C1871))</f>
        <v/>
      </c>
      <c r="F1871" s="66" t="str">
        <f t="shared" si="29"/>
        <v/>
      </c>
    </row>
    <row r="1872" spans="2:6" ht="14.25" x14ac:dyDescent="0.2">
      <c r="B1872" s="70" t="str">
        <f>IF('Mortgage Calculation'!A1912="","",MONTH('Mortgage Calculation'!C1912))</f>
        <v/>
      </c>
      <c r="C1872" s="71" t="str">
        <f>IF(B1872="","",YEAR('Mortgage Calculation'!C1912))</f>
        <v/>
      </c>
      <c r="D1872" s="72" t="str">
        <f>IF(B1872="","",SUMIFS('Monthly Rental Income'!$G:$G,'Monthly Rental Income'!$K:$K,'Total Cash Flow'!$C1872,'Monthly Rental Income'!$J:$J,'Total Cash Flow'!$B1872))</f>
        <v/>
      </c>
      <c r="E1872" s="73" t="str">
        <f>IF(B1872="","",SUMIFS('Mortgage Calculation'!$F:$F,'Mortgage Calculation'!$J:$J,'Total Cash Flow'!$B1872,'Mortgage Calculation'!$K:$K,'Total Cash Flow'!C1872))</f>
        <v/>
      </c>
      <c r="F1872" s="66" t="str">
        <f t="shared" si="29"/>
        <v/>
      </c>
    </row>
    <row r="1873" spans="2:6" ht="14.25" x14ac:dyDescent="0.2">
      <c r="B1873" s="70" t="str">
        <f>IF('Mortgage Calculation'!A1913="","",MONTH('Mortgage Calculation'!C1913))</f>
        <v/>
      </c>
      <c r="C1873" s="71" t="str">
        <f>IF(B1873="","",YEAR('Mortgage Calculation'!C1913))</f>
        <v/>
      </c>
      <c r="D1873" s="72" t="str">
        <f>IF(B1873="","",SUMIFS('Monthly Rental Income'!$G:$G,'Monthly Rental Income'!$K:$K,'Total Cash Flow'!$C1873,'Monthly Rental Income'!$J:$J,'Total Cash Flow'!$B1873))</f>
        <v/>
      </c>
      <c r="E1873" s="73" t="str">
        <f>IF(B1873="","",SUMIFS('Mortgage Calculation'!$F:$F,'Mortgage Calculation'!$J:$J,'Total Cash Flow'!$B1873,'Mortgage Calculation'!$K:$K,'Total Cash Flow'!C1873))</f>
        <v/>
      </c>
      <c r="F1873" s="66" t="str">
        <f t="shared" si="29"/>
        <v/>
      </c>
    </row>
    <row r="1874" spans="2:6" ht="14.25" x14ac:dyDescent="0.2">
      <c r="B1874" s="70" t="str">
        <f>IF('Mortgage Calculation'!A1914="","",MONTH('Mortgage Calculation'!C1914))</f>
        <v/>
      </c>
      <c r="C1874" s="71" t="str">
        <f>IF(B1874="","",YEAR('Mortgage Calculation'!C1914))</f>
        <v/>
      </c>
      <c r="D1874" s="72" t="str">
        <f>IF(B1874="","",SUMIFS('Monthly Rental Income'!$G:$G,'Monthly Rental Income'!$K:$K,'Total Cash Flow'!$C1874,'Monthly Rental Income'!$J:$J,'Total Cash Flow'!$B1874))</f>
        <v/>
      </c>
      <c r="E1874" s="73" t="str">
        <f>IF(B1874="","",SUMIFS('Mortgage Calculation'!$F:$F,'Mortgage Calculation'!$J:$J,'Total Cash Flow'!$B1874,'Mortgage Calculation'!$K:$K,'Total Cash Flow'!C1874))</f>
        <v/>
      </c>
      <c r="F1874" s="66" t="str">
        <f t="shared" si="29"/>
        <v/>
      </c>
    </row>
    <row r="1875" spans="2:6" ht="14.25" x14ac:dyDescent="0.2">
      <c r="B1875" s="70" t="str">
        <f>IF('Mortgage Calculation'!A1915="","",MONTH('Mortgage Calculation'!C1915))</f>
        <v/>
      </c>
      <c r="C1875" s="71" t="str">
        <f>IF(B1875="","",YEAR('Mortgage Calculation'!C1915))</f>
        <v/>
      </c>
      <c r="D1875" s="72" t="str">
        <f>IF(B1875="","",SUMIFS('Monthly Rental Income'!$G:$G,'Monthly Rental Income'!$K:$K,'Total Cash Flow'!$C1875,'Monthly Rental Income'!$J:$J,'Total Cash Flow'!$B1875))</f>
        <v/>
      </c>
      <c r="E1875" s="73" t="str">
        <f>IF(B1875="","",SUMIFS('Mortgage Calculation'!$F:$F,'Mortgage Calculation'!$J:$J,'Total Cash Flow'!$B1875,'Mortgage Calculation'!$K:$K,'Total Cash Flow'!C1875))</f>
        <v/>
      </c>
      <c r="F1875" s="66" t="str">
        <f t="shared" si="29"/>
        <v/>
      </c>
    </row>
    <row r="1876" spans="2:6" ht="14.25" x14ac:dyDescent="0.2">
      <c r="B1876" s="70" t="str">
        <f>IF('Mortgage Calculation'!A1916="","",MONTH('Mortgage Calculation'!C1916))</f>
        <v/>
      </c>
      <c r="C1876" s="71" t="str">
        <f>IF(B1876="","",YEAR('Mortgage Calculation'!C1916))</f>
        <v/>
      </c>
      <c r="D1876" s="72" t="str">
        <f>IF(B1876="","",SUMIFS('Monthly Rental Income'!$G:$G,'Monthly Rental Income'!$K:$K,'Total Cash Flow'!$C1876,'Monthly Rental Income'!$J:$J,'Total Cash Flow'!$B1876))</f>
        <v/>
      </c>
      <c r="E1876" s="73" t="str">
        <f>IF(B1876="","",SUMIFS('Mortgage Calculation'!$F:$F,'Mortgage Calculation'!$J:$J,'Total Cash Flow'!$B1876,'Mortgage Calculation'!$K:$K,'Total Cash Flow'!C1876))</f>
        <v/>
      </c>
      <c r="F1876" s="66" t="str">
        <f t="shared" si="29"/>
        <v/>
      </c>
    </row>
    <row r="1877" spans="2:6" ht="14.25" x14ac:dyDescent="0.2">
      <c r="B1877" s="70" t="str">
        <f>IF('Mortgage Calculation'!A1917="","",MONTH('Mortgage Calculation'!C1917))</f>
        <v/>
      </c>
      <c r="C1877" s="71" t="str">
        <f>IF(B1877="","",YEAR('Mortgage Calculation'!C1917))</f>
        <v/>
      </c>
      <c r="D1877" s="72" t="str">
        <f>IF(B1877="","",SUMIFS('Monthly Rental Income'!$G:$G,'Monthly Rental Income'!$K:$K,'Total Cash Flow'!$C1877,'Monthly Rental Income'!$J:$J,'Total Cash Flow'!$B1877))</f>
        <v/>
      </c>
      <c r="E1877" s="73" t="str">
        <f>IF(B1877="","",SUMIFS('Mortgage Calculation'!$F:$F,'Mortgage Calculation'!$J:$J,'Total Cash Flow'!$B1877,'Mortgage Calculation'!$K:$K,'Total Cash Flow'!C1877))</f>
        <v/>
      </c>
      <c r="F1877" s="66" t="str">
        <f t="shared" si="29"/>
        <v/>
      </c>
    </row>
    <row r="1878" spans="2:6" ht="14.25" x14ac:dyDescent="0.2">
      <c r="B1878" s="70" t="str">
        <f>IF('Mortgage Calculation'!A1918="","",MONTH('Mortgage Calculation'!C1918))</f>
        <v/>
      </c>
      <c r="C1878" s="71" t="str">
        <f>IF(B1878="","",YEAR('Mortgage Calculation'!C1918))</f>
        <v/>
      </c>
      <c r="D1878" s="72" t="str">
        <f>IF(B1878="","",SUMIFS('Monthly Rental Income'!$G:$G,'Monthly Rental Income'!$K:$K,'Total Cash Flow'!$C1878,'Monthly Rental Income'!$J:$J,'Total Cash Flow'!$B1878))</f>
        <v/>
      </c>
      <c r="E1878" s="73" t="str">
        <f>IF(B1878="","",SUMIFS('Mortgage Calculation'!$F:$F,'Mortgage Calculation'!$J:$J,'Total Cash Flow'!$B1878,'Mortgage Calculation'!$K:$K,'Total Cash Flow'!C1878))</f>
        <v/>
      </c>
      <c r="F1878" s="66" t="str">
        <f t="shared" si="29"/>
        <v/>
      </c>
    </row>
    <row r="1879" spans="2:6" ht="14.25" x14ac:dyDescent="0.2">
      <c r="B1879" s="70" t="str">
        <f>IF('Mortgage Calculation'!A1919="","",MONTH('Mortgage Calculation'!C1919))</f>
        <v/>
      </c>
      <c r="C1879" s="71" t="str">
        <f>IF(B1879="","",YEAR('Mortgage Calculation'!C1919))</f>
        <v/>
      </c>
      <c r="D1879" s="72" t="str">
        <f>IF(B1879="","",SUMIFS('Monthly Rental Income'!$G:$G,'Monthly Rental Income'!$K:$K,'Total Cash Flow'!$C1879,'Monthly Rental Income'!$J:$J,'Total Cash Flow'!$B1879))</f>
        <v/>
      </c>
      <c r="E1879" s="73" t="str">
        <f>IF(B1879="","",SUMIFS('Mortgage Calculation'!$F:$F,'Mortgage Calculation'!$J:$J,'Total Cash Flow'!$B1879,'Mortgage Calculation'!$K:$K,'Total Cash Flow'!C1879))</f>
        <v/>
      </c>
      <c r="F1879" s="66" t="str">
        <f t="shared" si="29"/>
        <v/>
      </c>
    </row>
    <row r="1880" spans="2:6" ht="14.25" x14ac:dyDescent="0.2">
      <c r="B1880" s="70" t="str">
        <f>IF('Mortgage Calculation'!A1920="","",MONTH('Mortgage Calculation'!C1920))</f>
        <v/>
      </c>
      <c r="C1880" s="71" t="str">
        <f>IF(B1880="","",YEAR('Mortgage Calculation'!C1920))</f>
        <v/>
      </c>
      <c r="D1880" s="72" t="str">
        <f>IF(B1880="","",SUMIFS('Monthly Rental Income'!$G:$G,'Monthly Rental Income'!$K:$K,'Total Cash Flow'!$C1880,'Monthly Rental Income'!$J:$J,'Total Cash Flow'!$B1880))</f>
        <v/>
      </c>
      <c r="E1880" s="73" t="str">
        <f>IF(B1880="","",SUMIFS('Mortgage Calculation'!$F:$F,'Mortgage Calculation'!$J:$J,'Total Cash Flow'!$B1880,'Mortgage Calculation'!$K:$K,'Total Cash Flow'!C1880))</f>
        <v/>
      </c>
      <c r="F1880" s="66" t="str">
        <f t="shared" si="29"/>
        <v/>
      </c>
    </row>
    <row r="1881" spans="2:6" ht="14.25" x14ac:dyDescent="0.2">
      <c r="B1881" s="70" t="str">
        <f>IF('Mortgage Calculation'!A1921="","",MONTH('Mortgage Calculation'!C1921))</f>
        <v/>
      </c>
      <c r="C1881" s="71" t="str">
        <f>IF(B1881="","",YEAR('Mortgage Calculation'!C1921))</f>
        <v/>
      </c>
      <c r="D1881" s="72" t="str">
        <f>IF(B1881="","",SUMIFS('Monthly Rental Income'!$G:$G,'Monthly Rental Income'!$K:$K,'Total Cash Flow'!$C1881,'Monthly Rental Income'!$J:$J,'Total Cash Flow'!$B1881))</f>
        <v/>
      </c>
      <c r="E1881" s="73" t="str">
        <f>IF(B1881="","",SUMIFS('Mortgage Calculation'!$F:$F,'Mortgage Calculation'!$J:$J,'Total Cash Flow'!$B1881,'Mortgage Calculation'!$K:$K,'Total Cash Flow'!C1881))</f>
        <v/>
      </c>
      <c r="F1881" s="66" t="str">
        <f t="shared" si="29"/>
        <v/>
      </c>
    </row>
    <row r="1882" spans="2:6" ht="14.25" x14ac:dyDescent="0.2">
      <c r="B1882" s="70" t="str">
        <f>IF('Mortgage Calculation'!A1922="","",MONTH('Mortgage Calculation'!C1922))</f>
        <v/>
      </c>
      <c r="C1882" s="71" t="str">
        <f>IF(B1882="","",YEAR('Mortgage Calculation'!C1922))</f>
        <v/>
      </c>
      <c r="D1882" s="72" t="str">
        <f>IF(B1882="","",SUMIFS('Monthly Rental Income'!$G:$G,'Monthly Rental Income'!$K:$K,'Total Cash Flow'!$C1882,'Monthly Rental Income'!$J:$J,'Total Cash Flow'!$B1882))</f>
        <v/>
      </c>
      <c r="E1882" s="73" t="str">
        <f>IF(B1882="","",SUMIFS('Mortgage Calculation'!$F:$F,'Mortgage Calculation'!$J:$J,'Total Cash Flow'!$B1882,'Mortgage Calculation'!$K:$K,'Total Cash Flow'!C1882))</f>
        <v/>
      </c>
      <c r="F1882" s="66" t="str">
        <f t="shared" si="29"/>
        <v/>
      </c>
    </row>
    <row r="1883" spans="2:6" ht="14.25" x14ac:dyDescent="0.2">
      <c r="B1883" s="70" t="str">
        <f>IF('Mortgage Calculation'!A1923="","",MONTH('Mortgage Calculation'!C1923))</f>
        <v/>
      </c>
      <c r="C1883" s="71" t="str">
        <f>IF(B1883="","",YEAR('Mortgage Calculation'!C1923))</f>
        <v/>
      </c>
      <c r="D1883" s="72" t="str">
        <f>IF(B1883="","",SUMIFS('Monthly Rental Income'!$G:$G,'Monthly Rental Income'!$K:$K,'Total Cash Flow'!$C1883,'Monthly Rental Income'!$J:$J,'Total Cash Flow'!$B1883))</f>
        <v/>
      </c>
      <c r="E1883" s="73" t="str">
        <f>IF(B1883="","",SUMIFS('Mortgage Calculation'!$F:$F,'Mortgage Calculation'!$J:$J,'Total Cash Flow'!$B1883,'Mortgage Calculation'!$K:$K,'Total Cash Flow'!C1883))</f>
        <v/>
      </c>
      <c r="F1883" s="66" t="str">
        <f t="shared" si="29"/>
        <v/>
      </c>
    </row>
    <row r="1884" spans="2:6" ht="14.25" x14ac:dyDescent="0.2">
      <c r="B1884" s="70" t="str">
        <f>IF('Mortgage Calculation'!A1924="","",MONTH('Mortgage Calculation'!C1924))</f>
        <v/>
      </c>
      <c r="C1884" s="71" t="str">
        <f>IF(B1884="","",YEAR('Mortgage Calculation'!C1924))</f>
        <v/>
      </c>
      <c r="D1884" s="72" t="str">
        <f>IF(B1884="","",SUMIFS('Monthly Rental Income'!$G:$G,'Monthly Rental Income'!$K:$K,'Total Cash Flow'!$C1884,'Monthly Rental Income'!$J:$J,'Total Cash Flow'!$B1884))</f>
        <v/>
      </c>
      <c r="E1884" s="73" t="str">
        <f>IF(B1884="","",SUMIFS('Mortgage Calculation'!$F:$F,'Mortgage Calculation'!$J:$J,'Total Cash Flow'!$B1884,'Mortgage Calculation'!$K:$K,'Total Cash Flow'!C1884))</f>
        <v/>
      </c>
      <c r="F1884" s="66" t="str">
        <f t="shared" si="29"/>
        <v/>
      </c>
    </row>
    <row r="1885" spans="2:6" ht="14.25" x14ac:dyDescent="0.2">
      <c r="B1885" s="70" t="str">
        <f>IF('Mortgage Calculation'!A1925="","",MONTH('Mortgage Calculation'!C1925))</f>
        <v/>
      </c>
      <c r="C1885" s="71" t="str">
        <f>IF(B1885="","",YEAR('Mortgage Calculation'!C1925))</f>
        <v/>
      </c>
      <c r="D1885" s="72" t="str">
        <f>IF(B1885="","",SUMIFS('Monthly Rental Income'!$G:$G,'Monthly Rental Income'!$K:$K,'Total Cash Flow'!$C1885,'Monthly Rental Income'!$J:$J,'Total Cash Flow'!$B1885))</f>
        <v/>
      </c>
      <c r="E1885" s="73" t="str">
        <f>IF(B1885="","",SUMIFS('Mortgage Calculation'!$F:$F,'Mortgage Calculation'!$J:$J,'Total Cash Flow'!$B1885,'Mortgage Calculation'!$K:$K,'Total Cash Flow'!C1885))</f>
        <v/>
      </c>
      <c r="F1885" s="66" t="str">
        <f t="shared" si="29"/>
        <v/>
      </c>
    </row>
    <row r="1886" spans="2:6" ht="14.25" x14ac:dyDescent="0.2">
      <c r="B1886" s="70" t="str">
        <f>IF('Mortgage Calculation'!A1926="","",MONTH('Mortgage Calculation'!C1926))</f>
        <v/>
      </c>
      <c r="C1886" s="71" t="str">
        <f>IF(B1886="","",YEAR('Mortgage Calculation'!C1926))</f>
        <v/>
      </c>
      <c r="D1886" s="72" t="str">
        <f>IF(B1886="","",SUMIFS('Monthly Rental Income'!$G:$G,'Monthly Rental Income'!$K:$K,'Total Cash Flow'!$C1886,'Monthly Rental Income'!$J:$J,'Total Cash Flow'!$B1886))</f>
        <v/>
      </c>
      <c r="E1886" s="73" t="str">
        <f>IF(B1886="","",SUMIFS('Mortgage Calculation'!$F:$F,'Mortgage Calculation'!$J:$J,'Total Cash Flow'!$B1886,'Mortgage Calculation'!$K:$K,'Total Cash Flow'!C1886))</f>
        <v/>
      </c>
      <c r="F1886" s="66" t="str">
        <f t="shared" si="29"/>
        <v/>
      </c>
    </row>
    <row r="1887" spans="2:6" ht="14.25" x14ac:dyDescent="0.2">
      <c r="B1887" s="70" t="str">
        <f>IF('Mortgage Calculation'!A1927="","",MONTH('Mortgage Calculation'!C1927))</f>
        <v/>
      </c>
      <c r="C1887" s="71" t="str">
        <f>IF(B1887="","",YEAR('Mortgage Calculation'!C1927))</f>
        <v/>
      </c>
      <c r="D1887" s="72" t="str">
        <f>IF(B1887="","",SUMIFS('Monthly Rental Income'!$G:$G,'Monthly Rental Income'!$K:$K,'Total Cash Flow'!$C1887,'Monthly Rental Income'!$J:$J,'Total Cash Flow'!$B1887))</f>
        <v/>
      </c>
      <c r="E1887" s="73" t="str">
        <f>IF(B1887="","",SUMIFS('Mortgage Calculation'!$F:$F,'Mortgage Calculation'!$J:$J,'Total Cash Flow'!$B1887,'Mortgage Calculation'!$K:$K,'Total Cash Flow'!C1887))</f>
        <v/>
      </c>
      <c r="F1887" s="66" t="str">
        <f t="shared" si="29"/>
        <v/>
      </c>
    </row>
    <row r="1888" spans="2:6" ht="14.25" x14ac:dyDescent="0.2">
      <c r="B1888" s="70" t="str">
        <f>IF('Mortgage Calculation'!A1928="","",MONTH('Mortgage Calculation'!C1928))</f>
        <v/>
      </c>
      <c r="C1888" s="71" t="str">
        <f>IF(B1888="","",YEAR('Mortgage Calculation'!C1928))</f>
        <v/>
      </c>
      <c r="D1888" s="72" t="str">
        <f>IF(B1888="","",SUMIFS('Monthly Rental Income'!$G:$G,'Monthly Rental Income'!$K:$K,'Total Cash Flow'!$C1888,'Monthly Rental Income'!$J:$J,'Total Cash Flow'!$B1888))</f>
        <v/>
      </c>
      <c r="E1888" s="73" t="str">
        <f>IF(B1888="","",SUMIFS('Mortgage Calculation'!$F:$F,'Mortgage Calculation'!$J:$J,'Total Cash Flow'!$B1888,'Mortgage Calculation'!$K:$K,'Total Cash Flow'!C1888))</f>
        <v/>
      </c>
      <c r="F1888" s="66" t="str">
        <f t="shared" si="29"/>
        <v/>
      </c>
    </row>
    <row r="1889" spans="2:6" ht="14.25" x14ac:dyDescent="0.2">
      <c r="B1889" s="70" t="str">
        <f>IF('Mortgage Calculation'!A1929="","",MONTH('Mortgage Calculation'!C1929))</f>
        <v/>
      </c>
      <c r="C1889" s="71" t="str">
        <f>IF(B1889="","",YEAR('Mortgage Calculation'!C1929))</f>
        <v/>
      </c>
      <c r="D1889" s="72" t="str">
        <f>IF(B1889="","",SUMIFS('Monthly Rental Income'!$G:$G,'Monthly Rental Income'!$K:$K,'Total Cash Flow'!$C1889,'Monthly Rental Income'!$J:$J,'Total Cash Flow'!$B1889))</f>
        <v/>
      </c>
      <c r="E1889" s="73" t="str">
        <f>IF(B1889="","",SUMIFS('Mortgage Calculation'!$F:$F,'Mortgage Calculation'!$J:$J,'Total Cash Flow'!$B1889,'Mortgage Calculation'!$K:$K,'Total Cash Flow'!C1889))</f>
        <v/>
      </c>
      <c r="F1889" s="66" t="str">
        <f t="shared" si="29"/>
        <v/>
      </c>
    </row>
    <row r="1890" spans="2:6" ht="14.25" x14ac:dyDescent="0.2">
      <c r="B1890" s="70" t="str">
        <f>IF('Mortgage Calculation'!A1930="","",MONTH('Mortgage Calculation'!C1930))</f>
        <v/>
      </c>
      <c r="C1890" s="71" t="str">
        <f>IF(B1890="","",YEAR('Mortgage Calculation'!C1930))</f>
        <v/>
      </c>
      <c r="D1890" s="72" t="str">
        <f>IF(B1890="","",SUMIFS('Monthly Rental Income'!$G:$G,'Monthly Rental Income'!$K:$K,'Total Cash Flow'!$C1890,'Monthly Rental Income'!$J:$J,'Total Cash Flow'!$B1890))</f>
        <v/>
      </c>
      <c r="E1890" s="73" t="str">
        <f>IF(B1890="","",SUMIFS('Mortgage Calculation'!$F:$F,'Mortgage Calculation'!$J:$J,'Total Cash Flow'!$B1890,'Mortgage Calculation'!$K:$K,'Total Cash Flow'!C1890))</f>
        <v/>
      </c>
      <c r="F1890" s="66" t="str">
        <f t="shared" si="29"/>
        <v/>
      </c>
    </row>
    <row r="1891" spans="2:6" ht="14.25" x14ac:dyDescent="0.2">
      <c r="B1891" s="70" t="str">
        <f>IF('Mortgage Calculation'!A1931="","",MONTH('Mortgage Calculation'!C1931))</f>
        <v/>
      </c>
      <c r="C1891" s="71" t="str">
        <f>IF(B1891="","",YEAR('Mortgage Calculation'!C1931))</f>
        <v/>
      </c>
      <c r="D1891" s="72" t="str">
        <f>IF(B1891="","",SUMIFS('Monthly Rental Income'!$G:$G,'Monthly Rental Income'!$K:$K,'Total Cash Flow'!$C1891,'Monthly Rental Income'!$J:$J,'Total Cash Flow'!$B1891))</f>
        <v/>
      </c>
      <c r="E1891" s="73" t="str">
        <f>IF(B1891="","",SUMIFS('Mortgage Calculation'!$F:$F,'Mortgage Calculation'!$J:$J,'Total Cash Flow'!$B1891,'Mortgage Calculation'!$K:$K,'Total Cash Flow'!C1891))</f>
        <v/>
      </c>
      <c r="F1891" s="66" t="str">
        <f t="shared" si="29"/>
        <v/>
      </c>
    </row>
    <row r="1892" spans="2:6" ht="14.25" x14ac:dyDescent="0.2">
      <c r="B1892" s="70" t="str">
        <f>IF('Mortgage Calculation'!A1932="","",MONTH('Mortgage Calculation'!C1932))</f>
        <v/>
      </c>
      <c r="C1892" s="71" t="str">
        <f>IF(B1892="","",YEAR('Mortgage Calculation'!C1932))</f>
        <v/>
      </c>
      <c r="D1892" s="72" t="str">
        <f>IF(B1892="","",SUMIFS('Monthly Rental Income'!$G:$G,'Monthly Rental Income'!$K:$K,'Total Cash Flow'!$C1892,'Monthly Rental Income'!$J:$J,'Total Cash Flow'!$B1892))</f>
        <v/>
      </c>
      <c r="E1892" s="73" t="str">
        <f>IF(B1892="","",SUMIFS('Mortgage Calculation'!$F:$F,'Mortgage Calculation'!$J:$J,'Total Cash Flow'!$B1892,'Mortgage Calculation'!$K:$K,'Total Cash Flow'!C1892))</f>
        <v/>
      </c>
      <c r="F1892" s="66" t="str">
        <f t="shared" si="29"/>
        <v/>
      </c>
    </row>
    <row r="1893" spans="2:6" ht="14.25" x14ac:dyDescent="0.2">
      <c r="B1893" s="70" t="str">
        <f>IF('Mortgage Calculation'!A1933="","",MONTH('Mortgage Calculation'!C1933))</f>
        <v/>
      </c>
      <c r="C1893" s="71" t="str">
        <f>IF(B1893="","",YEAR('Mortgage Calculation'!C1933))</f>
        <v/>
      </c>
      <c r="D1893" s="72" t="str">
        <f>IF(B1893="","",SUMIFS('Monthly Rental Income'!$G:$G,'Monthly Rental Income'!$K:$K,'Total Cash Flow'!$C1893,'Monthly Rental Income'!$J:$J,'Total Cash Flow'!$B1893))</f>
        <v/>
      </c>
      <c r="E1893" s="73" t="str">
        <f>IF(B1893="","",SUMIFS('Mortgage Calculation'!$F:$F,'Mortgage Calculation'!$J:$J,'Total Cash Flow'!$B1893,'Mortgage Calculation'!$K:$K,'Total Cash Flow'!C1893))</f>
        <v/>
      </c>
      <c r="F1893" s="66" t="str">
        <f t="shared" si="29"/>
        <v/>
      </c>
    </row>
    <row r="1894" spans="2:6" ht="14.25" x14ac:dyDescent="0.2">
      <c r="B1894" s="70" t="str">
        <f>IF('Mortgage Calculation'!A1934="","",MONTH('Mortgage Calculation'!C1934))</f>
        <v/>
      </c>
      <c r="C1894" s="71" t="str">
        <f>IF(B1894="","",YEAR('Mortgage Calculation'!C1934))</f>
        <v/>
      </c>
      <c r="D1894" s="72" t="str">
        <f>IF(B1894="","",SUMIFS('Monthly Rental Income'!$G:$G,'Monthly Rental Income'!$K:$K,'Total Cash Flow'!$C1894,'Monthly Rental Income'!$J:$J,'Total Cash Flow'!$B1894))</f>
        <v/>
      </c>
      <c r="E1894" s="73" t="str">
        <f>IF(B1894="","",SUMIFS('Mortgage Calculation'!$F:$F,'Mortgage Calculation'!$J:$J,'Total Cash Flow'!$B1894,'Mortgage Calculation'!$K:$K,'Total Cash Flow'!C1894))</f>
        <v/>
      </c>
      <c r="F1894" s="66" t="str">
        <f t="shared" si="29"/>
        <v/>
      </c>
    </row>
    <row r="1895" spans="2:6" ht="14.25" x14ac:dyDescent="0.2">
      <c r="B1895" s="70" t="str">
        <f>IF('Mortgage Calculation'!A1935="","",MONTH('Mortgage Calculation'!C1935))</f>
        <v/>
      </c>
      <c r="C1895" s="71" t="str">
        <f>IF(B1895="","",YEAR('Mortgage Calculation'!C1935))</f>
        <v/>
      </c>
      <c r="D1895" s="72" t="str">
        <f>IF(B1895="","",SUMIFS('Monthly Rental Income'!$G:$G,'Monthly Rental Income'!$K:$K,'Total Cash Flow'!$C1895,'Monthly Rental Income'!$J:$J,'Total Cash Flow'!$B1895))</f>
        <v/>
      </c>
      <c r="E1895" s="73" t="str">
        <f>IF(B1895="","",SUMIFS('Mortgage Calculation'!$F:$F,'Mortgage Calculation'!$J:$J,'Total Cash Flow'!$B1895,'Mortgage Calculation'!$K:$K,'Total Cash Flow'!C1895))</f>
        <v/>
      </c>
      <c r="F1895" s="66" t="str">
        <f t="shared" si="29"/>
        <v/>
      </c>
    </row>
    <row r="1896" spans="2:6" ht="14.25" x14ac:dyDescent="0.2">
      <c r="B1896" s="70" t="str">
        <f>IF('Mortgage Calculation'!A1936="","",MONTH('Mortgage Calculation'!C1936))</f>
        <v/>
      </c>
      <c r="C1896" s="71" t="str">
        <f>IF(B1896="","",YEAR('Mortgage Calculation'!C1936))</f>
        <v/>
      </c>
      <c r="D1896" s="72" t="str">
        <f>IF(B1896="","",SUMIFS('Monthly Rental Income'!$G:$G,'Monthly Rental Income'!$K:$K,'Total Cash Flow'!$C1896,'Monthly Rental Income'!$J:$J,'Total Cash Flow'!$B1896))</f>
        <v/>
      </c>
      <c r="E1896" s="73" t="str">
        <f>IF(B1896="","",SUMIFS('Mortgage Calculation'!$F:$F,'Mortgage Calculation'!$J:$J,'Total Cash Flow'!$B1896,'Mortgage Calculation'!$K:$K,'Total Cash Flow'!C1896))</f>
        <v/>
      </c>
      <c r="F1896" s="66" t="str">
        <f t="shared" si="29"/>
        <v/>
      </c>
    </row>
    <row r="1897" spans="2:6" ht="14.25" x14ac:dyDescent="0.2">
      <c r="B1897" s="70" t="str">
        <f>IF('Mortgage Calculation'!A1937="","",MONTH('Mortgage Calculation'!C1937))</f>
        <v/>
      </c>
      <c r="C1897" s="71" t="str">
        <f>IF(B1897="","",YEAR('Mortgage Calculation'!C1937))</f>
        <v/>
      </c>
      <c r="D1897" s="72" t="str">
        <f>IF(B1897="","",SUMIFS('Monthly Rental Income'!$G:$G,'Monthly Rental Income'!$K:$K,'Total Cash Flow'!$C1897,'Monthly Rental Income'!$J:$J,'Total Cash Flow'!$B1897))</f>
        <v/>
      </c>
      <c r="E1897" s="73" t="str">
        <f>IF(B1897="","",SUMIFS('Mortgage Calculation'!$F:$F,'Mortgage Calculation'!$J:$J,'Total Cash Flow'!$B1897,'Mortgage Calculation'!$K:$K,'Total Cash Flow'!C1897))</f>
        <v/>
      </c>
      <c r="F1897" s="66" t="str">
        <f t="shared" si="29"/>
        <v/>
      </c>
    </row>
    <row r="1898" spans="2:6" ht="14.25" x14ac:dyDescent="0.2">
      <c r="B1898" s="70" t="str">
        <f>IF('Mortgage Calculation'!A1938="","",MONTH('Mortgage Calculation'!C1938))</f>
        <v/>
      </c>
      <c r="C1898" s="71" t="str">
        <f>IF(B1898="","",YEAR('Mortgage Calculation'!C1938))</f>
        <v/>
      </c>
      <c r="D1898" s="72" t="str">
        <f>IF(B1898="","",SUMIFS('Monthly Rental Income'!$G:$G,'Monthly Rental Income'!$K:$K,'Total Cash Flow'!$C1898,'Monthly Rental Income'!$J:$J,'Total Cash Flow'!$B1898))</f>
        <v/>
      </c>
      <c r="E1898" s="73" t="str">
        <f>IF(B1898="","",SUMIFS('Mortgage Calculation'!$F:$F,'Mortgage Calculation'!$J:$J,'Total Cash Flow'!$B1898,'Mortgage Calculation'!$K:$K,'Total Cash Flow'!C1898))</f>
        <v/>
      </c>
      <c r="F1898" s="66" t="str">
        <f t="shared" si="29"/>
        <v/>
      </c>
    </row>
    <row r="1899" spans="2:6" ht="14.25" x14ac:dyDescent="0.2">
      <c r="B1899" s="70" t="str">
        <f>IF('Mortgage Calculation'!A1939="","",MONTH('Mortgage Calculation'!C1939))</f>
        <v/>
      </c>
      <c r="C1899" s="71" t="str">
        <f>IF(B1899="","",YEAR('Mortgage Calculation'!C1939))</f>
        <v/>
      </c>
      <c r="D1899" s="72" t="str">
        <f>IF(B1899="","",SUMIFS('Monthly Rental Income'!$G:$G,'Monthly Rental Income'!$K:$K,'Total Cash Flow'!$C1899,'Monthly Rental Income'!$J:$J,'Total Cash Flow'!$B1899))</f>
        <v/>
      </c>
      <c r="E1899" s="73" t="str">
        <f>IF(B1899="","",SUMIFS('Mortgage Calculation'!$F:$F,'Mortgage Calculation'!$J:$J,'Total Cash Flow'!$B1899,'Mortgage Calculation'!$K:$K,'Total Cash Flow'!C1899))</f>
        <v/>
      </c>
      <c r="F1899" s="66" t="str">
        <f t="shared" si="29"/>
        <v/>
      </c>
    </row>
    <row r="1900" spans="2:6" ht="14.25" x14ac:dyDescent="0.2">
      <c r="B1900" s="70" t="str">
        <f>IF('Mortgage Calculation'!A1940="","",MONTH('Mortgage Calculation'!C1940))</f>
        <v/>
      </c>
      <c r="C1900" s="71" t="str">
        <f>IF(B1900="","",YEAR('Mortgage Calculation'!C1940))</f>
        <v/>
      </c>
      <c r="D1900" s="72" t="str">
        <f>IF(B1900="","",SUMIFS('Monthly Rental Income'!$G:$G,'Monthly Rental Income'!$K:$K,'Total Cash Flow'!$C1900,'Monthly Rental Income'!$J:$J,'Total Cash Flow'!$B1900))</f>
        <v/>
      </c>
      <c r="E1900" s="73" t="str">
        <f>IF(B1900="","",SUMIFS('Mortgage Calculation'!$F:$F,'Mortgage Calculation'!$J:$J,'Total Cash Flow'!$B1900,'Mortgage Calculation'!$K:$K,'Total Cash Flow'!C1900))</f>
        <v/>
      </c>
      <c r="F1900" s="66" t="str">
        <f t="shared" si="29"/>
        <v/>
      </c>
    </row>
    <row r="1901" spans="2:6" ht="14.25" x14ac:dyDescent="0.2">
      <c r="B1901" s="70" t="str">
        <f>IF('Mortgage Calculation'!A1941="","",MONTH('Mortgage Calculation'!C1941))</f>
        <v/>
      </c>
      <c r="C1901" s="71" t="str">
        <f>IF(B1901="","",YEAR('Mortgage Calculation'!C1941))</f>
        <v/>
      </c>
      <c r="D1901" s="72" t="str">
        <f>IF(B1901="","",SUMIFS('Monthly Rental Income'!$G:$G,'Monthly Rental Income'!$K:$K,'Total Cash Flow'!$C1901,'Monthly Rental Income'!$J:$J,'Total Cash Flow'!$B1901))</f>
        <v/>
      </c>
      <c r="E1901" s="73" t="str">
        <f>IF(B1901="","",SUMIFS('Mortgage Calculation'!$F:$F,'Mortgage Calculation'!$J:$J,'Total Cash Flow'!$B1901,'Mortgage Calculation'!$K:$K,'Total Cash Flow'!C1901))</f>
        <v/>
      </c>
      <c r="F1901" s="66" t="str">
        <f t="shared" si="29"/>
        <v/>
      </c>
    </row>
    <row r="1902" spans="2:6" ht="14.25" x14ac:dyDescent="0.2">
      <c r="B1902" s="70" t="str">
        <f>IF('Mortgage Calculation'!A1942="","",MONTH('Mortgage Calculation'!C1942))</f>
        <v/>
      </c>
      <c r="C1902" s="71" t="str">
        <f>IF(B1902="","",YEAR('Mortgage Calculation'!C1942))</f>
        <v/>
      </c>
      <c r="D1902" s="72" t="str">
        <f>IF(B1902="","",SUMIFS('Monthly Rental Income'!$G:$G,'Monthly Rental Income'!$K:$K,'Total Cash Flow'!$C1902,'Monthly Rental Income'!$J:$J,'Total Cash Flow'!$B1902))</f>
        <v/>
      </c>
      <c r="E1902" s="73" t="str">
        <f>IF(B1902="","",SUMIFS('Mortgage Calculation'!$F:$F,'Mortgage Calculation'!$J:$J,'Total Cash Flow'!$B1902,'Mortgage Calculation'!$K:$K,'Total Cash Flow'!C1902))</f>
        <v/>
      </c>
      <c r="F1902" s="66" t="str">
        <f t="shared" si="29"/>
        <v/>
      </c>
    </row>
    <row r="1903" spans="2:6" ht="14.25" x14ac:dyDescent="0.2">
      <c r="B1903" s="70" t="str">
        <f>IF('Mortgage Calculation'!A1943="","",MONTH('Mortgage Calculation'!C1943))</f>
        <v/>
      </c>
      <c r="C1903" s="71" t="str">
        <f>IF(B1903="","",YEAR('Mortgage Calculation'!C1943))</f>
        <v/>
      </c>
      <c r="D1903" s="72" t="str">
        <f>IF(B1903="","",SUMIFS('Monthly Rental Income'!$G:$G,'Monthly Rental Income'!$K:$K,'Total Cash Flow'!$C1903,'Monthly Rental Income'!$J:$J,'Total Cash Flow'!$B1903))</f>
        <v/>
      </c>
      <c r="E1903" s="73" t="str">
        <f>IF(B1903="","",SUMIFS('Mortgage Calculation'!$F:$F,'Mortgage Calculation'!$J:$J,'Total Cash Flow'!$B1903,'Mortgage Calculation'!$K:$K,'Total Cash Flow'!C1903))</f>
        <v/>
      </c>
      <c r="F1903" s="66" t="str">
        <f t="shared" si="29"/>
        <v/>
      </c>
    </row>
    <row r="1904" spans="2:6" ht="14.25" x14ac:dyDescent="0.2">
      <c r="B1904" s="70" t="str">
        <f>IF('Mortgage Calculation'!A1944="","",MONTH('Mortgage Calculation'!C1944))</f>
        <v/>
      </c>
      <c r="C1904" s="71" t="str">
        <f>IF(B1904="","",YEAR('Mortgage Calculation'!C1944))</f>
        <v/>
      </c>
      <c r="D1904" s="72" t="str">
        <f>IF(B1904="","",SUMIFS('Monthly Rental Income'!$G:$G,'Monthly Rental Income'!$K:$K,'Total Cash Flow'!$C1904,'Monthly Rental Income'!$J:$J,'Total Cash Flow'!$B1904))</f>
        <v/>
      </c>
      <c r="E1904" s="73" t="str">
        <f>IF(B1904="","",SUMIFS('Mortgage Calculation'!$F:$F,'Mortgage Calculation'!$J:$J,'Total Cash Flow'!$B1904,'Mortgage Calculation'!$K:$K,'Total Cash Flow'!C1904))</f>
        <v/>
      </c>
      <c r="F1904" s="66" t="str">
        <f t="shared" si="29"/>
        <v/>
      </c>
    </row>
    <row r="1905" spans="2:6" ht="14.25" x14ac:dyDescent="0.2">
      <c r="B1905" s="70" t="str">
        <f>IF('Mortgage Calculation'!A1945="","",MONTH('Mortgage Calculation'!C1945))</f>
        <v/>
      </c>
      <c r="C1905" s="71" t="str">
        <f>IF(B1905="","",YEAR('Mortgage Calculation'!C1945))</f>
        <v/>
      </c>
      <c r="D1905" s="72" t="str">
        <f>IF(B1905="","",SUMIFS('Monthly Rental Income'!$G:$G,'Monthly Rental Income'!$K:$K,'Total Cash Flow'!$C1905,'Monthly Rental Income'!$J:$J,'Total Cash Flow'!$B1905))</f>
        <v/>
      </c>
      <c r="E1905" s="73" t="str">
        <f>IF(B1905="","",SUMIFS('Mortgage Calculation'!$F:$F,'Mortgage Calculation'!$J:$J,'Total Cash Flow'!$B1905,'Mortgage Calculation'!$K:$K,'Total Cash Flow'!C1905))</f>
        <v/>
      </c>
      <c r="F1905" s="66" t="str">
        <f t="shared" si="29"/>
        <v/>
      </c>
    </row>
    <row r="1906" spans="2:6" ht="14.25" x14ac:dyDescent="0.2">
      <c r="B1906" s="70" t="str">
        <f>IF('Mortgage Calculation'!A1946="","",MONTH('Mortgage Calculation'!C1946))</f>
        <v/>
      </c>
      <c r="C1906" s="71" t="str">
        <f>IF(B1906="","",YEAR('Mortgage Calculation'!C1946))</f>
        <v/>
      </c>
      <c r="D1906" s="72" t="str">
        <f>IF(B1906="","",SUMIFS('Monthly Rental Income'!$G:$G,'Monthly Rental Income'!$K:$K,'Total Cash Flow'!$C1906,'Monthly Rental Income'!$J:$J,'Total Cash Flow'!$B1906))</f>
        <v/>
      </c>
      <c r="E1906" s="73" t="str">
        <f>IF(B1906="","",SUMIFS('Mortgage Calculation'!$F:$F,'Mortgage Calculation'!$J:$J,'Total Cash Flow'!$B1906,'Mortgage Calculation'!$K:$K,'Total Cash Flow'!C1906))</f>
        <v/>
      </c>
      <c r="F1906" s="66" t="str">
        <f t="shared" si="29"/>
        <v/>
      </c>
    </row>
    <row r="1907" spans="2:6" ht="14.25" x14ac:dyDescent="0.2">
      <c r="B1907" s="70" t="str">
        <f>IF('Mortgage Calculation'!A1947="","",MONTH('Mortgage Calculation'!C1947))</f>
        <v/>
      </c>
      <c r="C1907" s="71" t="str">
        <f>IF(B1907="","",YEAR('Mortgage Calculation'!C1947))</f>
        <v/>
      </c>
      <c r="D1907" s="72" t="str">
        <f>IF(B1907="","",SUMIFS('Monthly Rental Income'!$G:$G,'Monthly Rental Income'!$K:$K,'Total Cash Flow'!$C1907,'Monthly Rental Income'!$J:$J,'Total Cash Flow'!$B1907))</f>
        <v/>
      </c>
      <c r="E1907" s="73" t="str">
        <f>IF(B1907="","",SUMIFS('Mortgage Calculation'!$F:$F,'Mortgage Calculation'!$J:$J,'Total Cash Flow'!$B1907,'Mortgage Calculation'!$K:$K,'Total Cash Flow'!C1907))</f>
        <v/>
      </c>
      <c r="F1907" s="66" t="str">
        <f t="shared" si="29"/>
        <v/>
      </c>
    </row>
    <row r="1908" spans="2:6" ht="14.25" x14ac:dyDescent="0.2">
      <c r="B1908" s="70" t="str">
        <f>IF('Mortgage Calculation'!A1948="","",MONTH('Mortgage Calculation'!C1948))</f>
        <v/>
      </c>
      <c r="C1908" s="71" t="str">
        <f>IF(B1908="","",YEAR('Mortgage Calculation'!C1948))</f>
        <v/>
      </c>
      <c r="D1908" s="72" t="str">
        <f>IF(B1908="","",SUMIFS('Monthly Rental Income'!$G:$G,'Monthly Rental Income'!$K:$K,'Total Cash Flow'!$C1908,'Monthly Rental Income'!$J:$J,'Total Cash Flow'!$B1908))</f>
        <v/>
      </c>
      <c r="E1908" s="73" t="str">
        <f>IF(B1908="","",SUMIFS('Mortgage Calculation'!$F:$F,'Mortgage Calculation'!$J:$J,'Total Cash Flow'!$B1908,'Mortgage Calculation'!$K:$K,'Total Cash Flow'!C1908))</f>
        <v/>
      </c>
      <c r="F1908" s="66" t="str">
        <f t="shared" si="29"/>
        <v/>
      </c>
    </row>
    <row r="1909" spans="2:6" ht="14.25" x14ac:dyDescent="0.2">
      <c r="B1909" s="70" t="str">
        <f>IF('Mortgage Calculation'!A1949="","",MONTH('Mortgage Calculation'!C1949))</f>
        <v/>
      </c>
      <c r="C1909" s="71" t="str">
        <f>IF(B1909="","",YEAR('Mortgage Calculation'!C1949))</f>
        <v/>
      </c>
      <c r="D1909" s="72" t="str">
        <f>IF(B1909="","",SUMIFS('Monthly Rental Income'!$G:$G,'Monthly Rental Income'!$K:$K,'Total Cash Flow'!$C1909,'Monthly Rental Income'!$J:$J,'Total Cash Flow'!$B1909))</f>
        <v/>
      </c>
      <c r="E1909" s="73" t="str">
        <f>IF(B1909="","",SUMIFS('Mortgage Calculation'!$F:$F,'Mortgage Calculation'!$J:$J,'Total Cash Flow'!$B1909,'Mortgage Calculation'!$K:$K,'Total Cash Flow'!C1909))</f>
        <v/>
      </c>
      <c r="F1909" s="66" t="str">
        <f t="shared" si="29"/>
        <v/>
      </c>
    </row>
    <row r="1910" spans="2:6" ht="14.25" x14ac:dyDescent="0.2">
      <c r="B1910" s="70" t="str">
        <f>IF('Mortgage Calculation'!A1950="","",MONTH('Mortgage Calculation'!C1950))</f>
        <v/>
      </c>
      <c r="C1910" s="71" t="str">
        <f>IF(B1910="","",YEAR('Mortgage Calculation'!C1950))</f>
        <v/>
      </c>
      <c r="D1910" s="72" t="str">
        <f>IF(B1910="","",SUMIFS('Monthly Rental Income'!$G:$G,'Monthly Rental Income'!$K:$K,'Total Cash Flow'!$C1910,'Monthly Rental Income'!$J:$J,'Total Cash Flow'!$B1910))</f>
        <v/>
      </c>
      <c r="E1910" s="73" t="str">
        <f>IF(B1910="","",SUMIFS('Mortgage Calculation'!$F:$F,'Mortgage Calculation'!$J:$J,'Total Cash Flow'!$B1910,'Mortgage Calculation'!$K:$K,'Total Cash Flow'!C1910))</f>
        <v/>
      </c>
      <c r="F1910" s="66" t="str">
        <f t="shared" si="29"/>
        <v/>
      </c>
    </row>
    <row r="1911" spans="2:6" ht="14.25" x14ac:dyDescent="0.2">
      <c r="B1911" s="70" t="str">
        <f>IF('Mortgage Calculation'!A1951="","",MONTH('Mortgage Calculation'!C1951))</f>
        <v/>
      </c>
      <c r="C1911" s="71" t="str">
        <f>IF(B1911="","",YEAR('Mortgage Calculation'!C1951))</f>
        <v/>
      </c>
      <c r="D1911" s="72" t="str">
        <f>IF(B1911="","",SUMIFS('Monthly Rental Income'!$G:$G,'Monthly Rental Income'!$K:$K,'Total Cash Flow'!$C1911,'Monthly Rental Income'!$J:$J,'Total Cash Flow'!$B1911))</f>
        <v/>
      </c>
      <c r="E1911" s="73" t="str">
        <f>IF(B1911="","",SUMIFS('Mortgage Calculation'!$F:$F,'Mortgage Calculation'!$J:$J,'Total Cash Flow'!$B1911,'Mortgage Calculation'!$K:$K,'Total Cash Flow'!C1911))</f>
        <v/>
      </c>
      <c r="F1911" s="66" t="str">
        <f t="shared" si="29"/>
        <v/>
      </c>
    </row>
    <row r="1912" spans="2:6" ht="14.25" x14ac:dyDescent="0.2">
      <c r="B1912" s="70" t="str">
        <f>IF('Mortgage Calculation'!A1952="","",MONTH('Mortgage Calculation'!C1952))</f>
        <v/>
      </c>
      <c r="C1912" s="71" t="str">
        <f>IF(B1912="","",YEAR('Mortgage Calculation'!C1952))</f>
        <v/>
      </c>
      <c r="D1912" s="72" t="str">
        <f>IF(B1912="","",SUMIFS('Monthly Rental Income'!$G:$G,'Monthly Rental Income'!$K:$K,'Total Cash Flow'!$C1912,'Monthly Rental Income'!$J:$J,'Total Cash Flow'!$B1912))</f>
        <v/>
      </c>
      <c r="E1912" s="73" t="str">
        <f>IF(B1912="","",SUMIFS('Mortgage Calculation'!$F:$F,'Mortgage Calculation'!$J:$J,'Total Cash Flow'!$B1912,'Mortgage Calculation'!$K:$K,'Total Cash Flow'!C1912))</f>
        <v/>
      </c>
      <c r="F1912" s="66" t="str">
        <f t="shared" si="29"/>
        <v/>
      </c>
    </row>
    <row r="1913" spans="2:6" ht="14.25" x14ac:dyDescent="0.2">
      <c r="B1913" s="70" t="str">
        <f>IF('Mortgage Calculation'!A1953="","",MONTH('Mortgage Calculation'!C1953))</f>
        <v/>
      </c>
      <c r="C1913" s="71" t="str">
        <f>IF(B1913="","",YEAR('Mortgage Calculation'!C1953))</f>
        <v/>
      </c>
      <c r="D1913" s="72" t="str">
        <f>IF(B1913="","",SUMIFS('Monthly Rental Income'!$G:$G,'Monthly Rental Income'!$K:$K,'Total Cash Flow'!$C1913,'Monthly Rental Income'!$J:$J,'Total Cash Flow'!$B1913))</f>
        <v/>
      </c>
      <c r="E1913" s="73" t="str">
        <f>IF(B1913="","",SUMIFS('Mortgage Calculation'!$F:$F,'Mortgage Calculation'!$J:$J,'Total Cash Flow'!$B1913,'Mortgage Calculation'!$K:$K,'Total Cash Flow'!C1913))</f>
        <v/>
      </c>
      <c r="F1913" s="66" t="str">
        <f t="shared" si="29"/>
        <v/>
      </c>
    </row>
    <row r="1914" spans="2:6" ht="14.25" x14ac:dyDescent="0.2">
      <c r="B1914" s="70" t="str">
        <f>IF('Mortgage Calculation'!A1954="","",MONTH('Mortgage Calculation'!C1954))</f>
        <v/>
      </c>
      <c r="C1914" s="71" t="str">
        <f>IF(B1914="","",YEAR('Mortgage Calculation'!C1954))</f>
        <v/>
      </c>
      <c r="D1914" s="72" t="str">
        <f>IF(B1914="","",SUMIFS('Monthly Rental Income'!$G:$G,'Monthly Rental Income'!$K:$K,'Total Cash Flow'!$C1914,'Monthly Rental Income'!$J:$J,'Total Cash Flow'!$B1914))</f>
        <v/>
      </c>
      <c r="E1914" s="73" t="str">
        <f>IF(B1914="","",SUMIFS('Mortgage Calculation'!$F:$F,'Mortgage Calculation'!$J:$J,'Total Cash Flow'!$B1914,'Mortgage Calculation'!$K:$K,'Total Cash Flow'!C1914))</f>
        <v/>
      </c>
      <c r="F1914" s="66" t="str">
        <f t="shared" si="29"/>
        <v/>
      </c>
    </row>
    <row r="1915" spans="2:6" ht="14.25" x14ac:dyDescent="0.2">
      <c r="B1915" s="70" t="str">
        <f>IF('Mortgage Calculation'!A1955="","",MONTH('Mortgage Calculation'!C1955))</f>
        <v/>
      </c>
      <c r="C1915" s="71" t="str">
        <f>IF(B1915="","",YEAR('Mortgage Calculation'!C1955))</f>
        <v/>
      </c>
      <c r="D1915" s="72" t="str">
        <f>IF(B1915="","",SUMIFS('Monthly Rental Income'!$G:$G,'Monthly Rental Income'!$K:$K,'Total Cash Flow'!$C1915,'Monthly Rental Income'!$J:$J,'Total Cash Flow'!$B1915))</f>
        <v/>
      </c>
      <c r="E1915" s="73" t="str">
        <f>IF(B1915="","",SUMIFS('Mortgage Calculation'!$F:$F,'Mortgage Calculation'!$J:$J,'Total Cash Flow'!$B1915,'Mortgage Calculation'!$K:$K,'Total Cash Flow'!C1915))</f>
        <v/>
      </c>
      <c r="F1915" s="66" t="str">
        <f t="shared" si="29"/>
        <v/>
      </c>
    </row>
    <row r="1916" spans="2:6" ht="14.25" x14ac:dyDescent="0.2">
      <c r="B1916" s="70" t="str">
        <f>IF('Mortgage Calculation'!A1956="","",MONTH('Mortgage Calculation'!C1956))</f>
        <v/>
      </c>
      <c r="C1916" s="71" t="str">
        <f>IF(B1916="","",YEAR('Mortgage Calculation'!C1956))</f>
        <v/>
      </c>
      <c r="D1916" s="72" t="str">
        <f>IF(B1916="","",SUMIFS('Monthly Rental Income'!$G:$G,'Monthly Rental Income'!$K:$K,'Total Cash Flow'!$C1916,'Monthly Rental Income'!$J:$J,'Total Cash Flow'!$B1916))</f>
        <v/>
      </c>
      <c r="E1916" s="73" t="str">
        <f>IF(B1916="","",SUMIFS('Mortgage Calculation'!$F:$F,'Mortgage Calculation'!$J:$J,'Total Cash Flow'!$B1916,'Mortgage Calculation'!$K:$K,'Total Cash Flow'!C1916))</f>
        <v/>
      </c>
      <c r="F1916" s="66" t="str">
        <f t="shared" si="29"/>
        <v/>
      </c>
    </row>
    <row r="1917" spans="2:6" ht="14.25" x14ac:dyDescent="0.2">
      <c r="B1917" s="70" t="str">
        <f>IF('Mortgage Calculation'!A1957="","",MONTH('Mortgage Calculation'!C1957))</f>
        <v/>
      </c>
      <c r="C1917" s="71" t="str">
        <f>IF(B1917="","",YEAR('Mortgage Calculation'!C1957))</f>
        <v/>
      </c>
      <c r="D1917" s="72" t="str">
        <f>IF(B1917="","",SUMIFS('Monthly Rental Income'!$G:$G,'Monthly Rental Income'!$K:$K,'Total Cash Flow'!$C1917,'Monthly Rental Income'!$J:$J,'Total Cash Flow'!$B1917))</f>
        <v/>
      </c>
      <c r="E1917" s="73" t="str">
        <f>IF(B1917="","",SUMIFS('Mortgage Calculation'!$F:$F,'Mortgage Calculation'!$J:$J,'Total Cash Flow'!$B1917,'Mortgage Calculation'!$K:$K,'Total Cash Flow'!C1917))</f>
        <v/>
      </c>
      <c r="F1917" s="66" t="str">
        <f t="shared" si="29"/>
        <v/>
      </c>
    </row>
    <row r="1918" spans="2:6" ht="14.25" x14ac:dyDescent="0.2">
      <c r="B1918" s="70" t="str">
        <f>IF('Mortgage Calculation'!A1958="","",MONTH('Mortgage Calculation'!C1958))</f>
        <v/>
      </c>
      <c r="C1918" s="71" t="str">
        <f>IF(B1918="","",YEAR('Mortgage Calculation'!C1958))</f>
        <v/>
      </c>
      <c r="D1918" s="72" t="str">
        <f>IF(B1918="","",SUMIFS('Monthly Rental Income'!$G:$G,'Monthly Rental Income'!$K:$K,'Total Cash Flow'!$C1918,'Monthly Rental Income'!$J:$J,'Total Cash Flow'!$B1918))</f>
        <v/>
      </c>
      <c r="E1918" s="73" t="str">
        <f>IF(B1918="","",SUMIFS('Mortgage Calculation'!$F:$F,'Mortgage Calculation'!$J:$J,'Total Cash Flow'!$B1918,'Mortgage Calculation'!$K:$K,'Total Cash Flow'!C1918))</f>
        <v/>
      </c>
      <c r="F1918" s="66" t="str">
        <f t="shared" si="29"/>
        <v/>
      </c>
    </row>
    <row r="1919" spans="2:6" ht="14.25" x14ac:dyDescent="0.2">
      <c r="B1919" s="70" t="str">
        <f>IF('Mortgage Calculation'!A1959="","",MONTH('Mortgage Calculation'!C1959))</f>
        <v/>
      </c>
      <c r="C1919" s="71" t="str">
        <f>IF(B1919="","",YEAR('Mortgage Calculation'!C1959))</f>
        <v/>
      </c>
      <c r="D1919" s="72" t="str">
        <f>IF(B1919="","",SUMIFS('Monthly Rental Income'!$G:$G,'Monthly Rental Income'!$K:$K,'Total Cash Flow'!$C1919,'Monthly Rental Income'!$J:$J,'Total Cash Flow'!$B1919))</f>
        <v/>
      </c>
      <c r="E1919" s="73" t="str">
        <f>IF(B1919="","",SUMIFS('Mortgage Calculation'!$F:$F,'Mortgage Calculation'!$J:$J,'Total Cash Flow'!$B1919,'Mortgage Calculation'!$K:$K,'Total Cash Flow'!C1919))</f>
        <v/>
      </c>
      <c r="F1919" s="66" t="str">
        <f t="shared" si="29"/>
        <v/>
      </c>
    </row>
    <row r="1920" spans="2:6" ht="14.25" x14ac:dyDescent="0.2">
      <c r="B1920" s="70" t="str">
        <f>IF('Mortgage Calculation'!A1960="","",MONTH('Mortgage Calculation'!C1960))</f>
        <v/>
      </c>
      <c r="C1920" s="71" t="str">
        <f>IF(B1920="","",YEAR('Mortgage Calculation'!C1960))</f>
        <v/>
      </c>
      <c r="D1920" s="72" t="str">
        <f>IF(B1920="","",SUMIFS('Monthly Rental Income'!$G:$G,'Monthly Rental Income'!$K:$K,'Total Cash Flow'!$C1920,'Monthly Rental Income'!$J:$J,'Total Cash Flow'!$B1920))</f>
        <v/>
      </c>
      <c r="E1920" s="73" t="str">
        <f>IF(B1920="","",SUMIFS('Mortgage Calculation'!$F:$F,'Mortgage Calculation'!$J:$J,'Total Cash Flow'!$B1920,'Mortgage Calculation'!$K:$K,'Total Cash Flow'!C1920))</f>
        <v/>
      </c>
      <c r="F1920" s="66" t="str">
        <f t="shared" si="29"/>
        <v/>
      </c>
    </row>
    <row r="1921" spans="2:6" ht="14.25" x14ac:dyDescent="0.2">
      <c r="B1921" s="70" t="str">
        <f>IF('Mortgage Calculation'!A1961="","",MONTH('Mortgage Calculation'!C1961))</f>
        <v/>
      </c>
      <c r="C1921" s="71" t="str">
        <f>IF(B1921="","",YEAR('Mortgage Calculation'!C1961))</f>
        <v/>
      </c>
      <c r="D1921" s="72" t="str">
        <f>IF(B1921="","",SUMIFS('Monthly Rental Income'!$G:$G,'Monthly Rental Income'!$K:$K,'Total Cash Flow'!$C1921,'Monthly Rental Income'!$J:$J,'Total Cash Flow'!$B1921))</f>
        <v/>
      </c>
      <c r="E1921" s="73" t="str">
        <f>IF(B1921="","",SUMIFS('Mortgage Calculation'!$F:$F,'Mortgage Calculation'!$J:$J,'Total Cash Flow'!$B1921,'Mortgage Calculation'!$K:$K,'Total Cash Flow'!C1921))</f>
        <v/>
      </c>
      <c r="F1921" s="66" t="str">
        <f t="shared" si="29"/>
        <v/>
      </c>
    </row>
    <row r="1922" spans="2:6" ht="14.25" x14ac:dyDescent="0.2">
      <c r="B1922" s="70" t="str">
        <f>IF('Mortgage Calculation'!A1962="","",MONTH('Mortgage Calculation'!C1962))</f>
        <v/>
      </c>
      <c r="C1922" s="71" t="str">
        <f>IF(B1922="","",YEAR('Mortgage Calculation'!C1962))</f>
        <v/>
      </c>
      <c r="D1922" s="72" t="str">
        <f>IF(B1922="","",SUMIFS('Monthly Rental Income'!$G:$G,'Monthly Rental Income'!$K:$K,'Total Cash Flow'!$C1922,'Monthly Rental Income'!$J:$J,'Total Cash Flow'!$B1922))</f>
        <v/>
      </c>
      <c r="E1922" s="73" t="str">
        <f>IF(B1922="","",SUMIFS('Mortgage Calculation'!$F:$F,'Mortgage Calculation'!$J:$J,'Total Cash Flow'!$B1922,'Mortgage Calculation'!$K:$K,'Total Cash Flow'!C1922))</f>
        <v/>
      </c>
      <c r="F1922" s="66" t="str">
        <f t="shared" si="29"/>
        <v/>
      </c>
    </row>
    <row r="1923" spans="2:6" ht="14.25" x14ac:dyDescent="0.2">
      <c r="B1923" s="70" t="str">
        <f>IF('Mortgage Calculation'!A1963="","",MONTH('Mortgage Calculation'!C1963))</f>
        <v/>
      </c>
      <c r="C1923" s="71" t="str">
        <f>IF(B1923="","",YEAR('Mortgage Calculation'!C1963))</f>
        <v/>
      </c>
      <c r="D1923" s="72" t="str">
        <f>IF(B1923="","",SUMIFS('Monthly Rental Income'!$G:$G,'Monthly Rental Income'!$K:$K,'Total Cash Flow'!$C1923,'Monthly Rental Income'!$J:$J,'Total Cash Flow'!$B1923))</f>
        <v/>
      </c>
      <c r="E1923" s="73" t="str">
        <f>IF(B1923="","",SUMIFS('Mortgage Calculation'!$F:$F,'Mortgage Calculation'!$J:$J,'Total Cash Flow'!$B1923,'Mortgage Calculation'!$K:$K,'Total Cash Flow'!C1923))</f>
        <v/>
      </c>
      <c r="F1923" s="66" t="str">
        <f t="shared" si="29"/>
        <v/>
      </c>
    </row>
    <row r="1924" spans="2:6" ht="14.25" x14ac:dyDescent="0.2">
      <c r="B1924" s="70" t="str">
        <f>IF('Mortgage Calculation'!A1964="","",MONTH('Mortgage Calculation'!C1964))</f>
        <v/>
      </c>
      <c r="C1924" s="71" t="str">
        <f>IF(B1924="","",YEAR('Mortgage Calculation'!C1964))</f>
        <v/>
      </c>
      <c r="D1924" s="72" t="str">
        <f>IF(B1924="","",SUMIFS('Monthly Rental Income'!$G:$G,'Monthly Rental Income'!$K:$K,'Total Cash Flow'!$C1924,'Monthly Rental Income'!$J:$J,'Total Cash Flow'!$B1924))</f>
        <v/>
      </c>
      <c r="E1924" s="73" t="str">
        <f>IF(B1924="","",SUMIFS('Mortgage Calculation'!$F:$F,'Mortgage Calculation'!$J:$J,'Total Cash Flow'!$B1924,'Mortgage Calculation'!$K:$K,'Total Cash Flow'!C1924))</f>
        <v/>
      </c>
      <c r="F1924" s="66" t="str">
        <f t="shared" si="29"/>
        <v/>
      </c>
    </row>
    <row r="1925" spans="2:6" ht="14.25" x14ac:dyDescent="0.2">
      <c r="B1925" s="70" t="str">
        <f>IF('Mortgage Calculation'!A1965="","",MONTH('Mortgage Calculation'!C1965))</f>
        <v/>
      </c>
      <c r="C1925" s="71" t="str">
        <f>IF(B1925="","",YEAR('Mortgage Calculation'!C1965))</f>
        <v/>
      </c>
      <c r="D1925" s="72" t="str">
        <f>IF(B1925="","",SUMIFS('Monthly Rental Income'!$G:$G,'Monthly Rental Income'!$K:$K,'Total Cash Flow'!$C1925,'Monthly Rental Income'!$J:$J,'Total Cash Flow'!$B1925))</f>
        <v/>
      </c>
      <c r="E1925" s="73" t="str">
        <f>IF(B1925="","",SUMIFS('Mortgage Calculation'!$F:$F,'Mortgage Calculation'!$J:$J,'Total Cash Flow'!$B1925,'Mortgage Calculation'!$K:$K,'Total Cash Flow'!C1925))</f>
        <v/>
      </c>
      <c r="F1925" s="66" t="str">
        <f t="shared" ref="F1925:F1988" si="30">IF(B1925="","",SUM(D1925:E1925))</f>
        <v/>
      </c>
    </row>
    <row r="1926" spans="2:6" ht="14.25" x14ac:dyDescent="0.2">
      <c r="B1926" s="70" t="str">
        <f>IF('Mortgage Calculation'!A1966="","",MONTH('Mortgage Calculation'!C1966))</f>
        <v/>
      </c>
      <c r="C1926" s="71" t="str">
        <f>IF(B1926="","",YEAR('Mortgage Calculation'!C1966))</f>
        <v/>
      </c>
      <c r="D1926" s="72" t="str">
        <f>IF(B1926="","",SUMIFS('Monthly Rental Income'!$G:$G,'Monthly Rental Income'!$K:$K,'Total Cash Flow'!$C1926,'Monthly Rental Income'!$J:$J,'Total Cash Flow'!$B1926))</f>
        <v/>
      </c>
      <c r="E1926" s="73" t="str">
        <f>IF(B1926="","",SUMIFS('Mortgage Calculation'!$F:$F,'Mortgage Calculation'!$J:$J,'Total Cash Flow'!$B1926,'Mortgage Calculation'!$K:$K,'Total Cash Flow'!C1926))</f>
        <v/>
      </c>
      <c r="F1926" s="66" t="str">
        <f t="shared" si="30"/>
        <v/>
      </c>
    </row>
    <row r="1927" spans="2:6" ht="14.25" x14ac:dyDescent="0.2">
      <c r="B1927" s="70" t="str">
        <f>IF('Mortgage Calculation'!A1967="","",MONTH('Mortgage Calculation'!C1967))</f>
        <v/>
      </c>
      <c r="C1927" s="71" t="str">
        <f>IF(B1927="","",YEAR('Mortgage Calculation'!C1967))</f>
        <v/>
      </c>
      <c r="D1927" s="72" t="str">
        <f>IF(B1927="","",SUMIFS('Monthly Rental Income'!$G:$G,'Monthly Rental Income'!$K:$K,'Total Cash Flow'!$C1927,'Monthly Rental Income'!$J:$J,'Total Cash Flow'!$B1927))</f>
        <v/>
      </c>
      <c r="E1927" s="73" t="str">
        <f>IF(B1927="","",SUMIFS('Mortgage Calculation'!$F:$F,'Mortgage Calculation'!$J:$J,'Total Cash Flow'!$B1927,'Mortgage Calculation'!$K:$K,'Total Cash Flow'!C1927))</f>
        <v/>
      </c>
      <c r="F1927" s="66" t="str">
        <f t="shared" si="30"/>
        <v/>
      </c>
    </row>
    <row r="1928" spans="2:6" ht="14.25" x14ac:dyDescent="0.2">
      <c r="B1928" s="70" t="str">
        <f>IF('Mortgage Calculation'!A1968="","",MONTH('Mortgage Calculation'!C1968))</f>
        <v/>
      </c>
      <c r="C1928" s="71" t="str">
        <f>IF(B1928="","",YEAR('Mortgage Calculation'!C1968))</f>
        <v/>
      </c>
      <c r="D1928" s="72" t="str">
        <f>IF(B1928="","",SUMIFS('Monthly Rental Income'!$G:$G,'Monthly Rental Income'!$K:$K,'Total Cash Flow'!$C1928,'Monthly Rental Income'!$J:$J,'Total Cash Flow'!$B1928))</f>
        <v/>
      </c>
      <c r="E1928" s="73" t="str">
        <f>IF(B1928="","",SUMIFS('Mortgage Calculation'!$F:$F,'Mortgage Calculation'!$J:$J,'Total Cash Flow'!$B1928,'Mortgage Calculation'!$K:$K,'Total Cash Flow'!C1928))</f>
        <v/>
      </c>
      <c r="F1928" s="66" t="str">
        <f t="shared" si="30"/>
        <v/>
      </c>
    </row>
    <row r="1929" spans="2:6" ht="14.25" x14ac:dyDescent="0.2">
      <c r="B1929" s="70" t="str">
        <f>IF('Mortgage Calculation'!A1969="","",MONTH('Mortgage Calculation'!C1969))</f>
        <v/>
      </c>
      <c r="C1929" s="71" t="str">
        <f>IF(B1929="","",YEAR('Mortgage Calculation'!C1969))</f>
        <v/>
      </c>
      <c r="D1929" s="72" t="str">
        <f>IF(B1929="","",SUMIFS('Monthly Rental Income'!$G:$G,'Monthly Rental Income'!$K:$K,'Total Cash Flow'!$C1929,'Monthly Rental Income'!$J:$J,'Total Cash Flow'!$B1929))</f>
        <v/>
      </c>
      <c r="E1929" s="73" t="str">
        <f>IF(B1929="","",SUMIFS('Mortgage Calculation'!$F:$F,'Mortgage Calculation'!$J:$J,'Total Cash Flow'!$B1929,'Mortgage Calculation'!$K:$K,'Total Cash Flow'!C1929))</f>
        <v/>
      </c>
      <c r="F1929" s="66" t="str">
        <f t="shared" si="30"/>
        <v/>
      </c>
    </row>
    <row r="1930" spans="2:6" ht="14.25" x14ac:dyDescent="0.2">
      <c r="B1930" s="70" t="str">
        <f>IF('Mortgage Calculation'!A1970="","",MONTH('Mortgage Calculation'!C1970))</f>
        <v/>
      </c>
      <c r="C1930" s="71" t="str">
        <f>IF(B1930="","",YEAR('Mortgage Calculation'!C1970))</f>
        <v/>
      </c>
      <c r="D1930" s="72" t="str">
        <f>IF(B1930="","",SUMIFS('Monthly Rental Income'!$G:$G,'Monthly Rental Income'!$K:$K,'Total Cash Flow'!$C1930,'Monthly Rental Income'!$J:$J,'Total Cash Flow'!$B1930))</f>
        <v/>
      </c>
      <c r="E1930" s="73" t="str">
        <f>IF(B1930="","",SUMIFS('Mortgage Calculation'!$F:$F,'Mortgage Calculation'!$J:$J,'Total Cash Flow'!$B1930,'Mortgage Calculation'!$K:$K,'Total Cash Flow'!C1930))</f>
        <v/>
      </c>
      <c r="F1930" s="66" t="str">
        <f t="shared" si="30"/>
        <v/>
      </c>
    </row>
    <row r="1931" spans="2:6" ht="14.25" x14ac:dyDescent="0.2">
      <c r="B1931" s="70" t="str">
        <f>IF('Mortgage Calculation'!A1971="","",MONTH('Mortgage Calculation'!C1971))</f>
        <v/>
      </c>
      <c r="C1931" s="71" t="str">
        <f>IF(B1931="","",YEAR('Mortgage Calculation'!C1971))</f>
        <v/>
      </c>
      <c r="D1931" s="72" t="str">
        <f>IF(B1931="","",SUMIFS('Monthly Rental Income'!$G:$G,'Monthly Rental Income'!$K:$K,'Total Cash Flow'!$C1931,'Monthly Rental Income'!$J:$J,'Total Cash Flow'!$B1931))</f>
        <v/>
      </c>
      <c r="E1931" s="73" t="str">
        <f>IF(B1931="","",SUMIFS('Mortgage Calculation'!$F:$F,'Mortgage Calculation'!$J:$J,'Total Cash Flow'!$B1931,'Mortgage Calculation'!$K:$K,'Total Cash Flow'!C1931))</f>
        <v/>
      </c>
      <c r="F1931" s="66" t="str">
        <f t="shared" si="30"/>
        <v/>
      </c>
    </row>
    <row r="1932" spans="2:6" ht="14.25" x14ac:dyDescent="0.2">
      <c r="B1932" s="70" t="str">
        <f>IF('Mortgage Calculation'!A1972="","",MONTH('Mortgage Calculation'!C1972))</f>
        <v/>
      </c>
      <c r="C1932" s="71" t="str">
        <f>IF(B1932="","",YEAR('Mortgage Calculation'!C1972))</f>
        <v/>
      </c>
      <c r="D1932" s="72" t="str">
        <f>IF(B1932="","",SUMIFS('Monthly Rental Income'!$G:$G,'Monthly Rental Income'!$K:$K,'Total Cash Flow'!$C1932,'Monthly Rental Income'!$J:$J,'Total Cash Flow'!$B1932))</f>
        <v/>
      </c>
      <c r="E1932" s="73" t="str">
        <f>IF(B1932="","",SUMIFS('Mortgage Calculation'!$F:$F,'Mortgage Calculation'!$J:$J,'Total Cash Flow'!$B1932,'Mortgage Calculation'!$K:$K,'Total Cash Flow'!C1932))</f>
        <v/>
      </c>
      <c r="F1932" s="66" t="str">
        <f t="shared" si="30"/>
        <v/>
      </c>
    </row>
    <row r="1933" spans="2:6" ht="14.25" x14ac:dyDescent="0.2">
      <c r="B1933" s="70" t="str">
        <f>IF('Mortgage Calculation'!A1973="","",MONTH('Mortgage Calculation'!C1973))</f>
        <v/>
      </c>
      <c r="C1933" s="71" t="str">
        <f>IF(B1933="","",YEAR('Mortgage Calculation'!C1973))</f>
        <v/>
      </c>
      <c r="D1933" s="72" t="str">
        <f>IF(B1933="","",SUMIFS('Monthly Rental Income'!$G:$G,'Monthly Rental Income'!$K:$K,'Total Cash Flow'!$C1933,'Monthly Rental Income'!$J:$J,'Total Cash Flow'!$B1933))</f>
        <v/>
      </c>
      <c r="E1933" s="73" t="str">
        <f>IF(B1933="","",SUMIFS('Mortgage Calculation'!$F:$F,'Mortgage Calculation'!$J:$J,'Total Cash Flow'!$B1933,'Mortgage Calculation'!$K:$K,'Total Cash Flow'!C1933))</f>
        <v/>
      </c>
      <c r="F1933" s="66" t="str">
        <f t="shared" si="30"/>
        <v/>
      </c>
    </row>
    <row r="1934" spans="2:6" ht="14.25" x14ac:dyDescent="0.2">
      <c r="B1934" s="70" t="str">
        <f>IF('Mortgage Calculation'!A1974="","",MONTH('Mortgage Calculation'!C1974))</f>
        <v/>
      </c>
      <c r="C1934" s="71" t="str">
        <f>IF(B1934="","",YEAR('Mortgage Calculation'!C1974))</f>
        <v/>
      </c>
      <c r="D1934" s="72" t="str">
        <f>IF(B1934="","",SUMIFS('Monthly Rental Income'!$G:$G,'Monthly Rental Income'!$K:$K,'Total Cash Flow'!$C1934,'Monthly Rental Income'!$J:$J,'Total Cash Flow'!$B1934))</f>
        <v/>
      </c>
      <c r="E1934" s="73" t="str">
        <f>IF(B1934="","",SUMIFS('Mortgage Calculation'!$F:$F,'Mortgage Calculation'!$J:$J,'Total Cash Flow'!$B1934,'Mortgage Calculation'!$K:$K,'Total Cash Flow'!C1934))</f>
        <v/>
      </c>
      <c r="F1934" s="66" t="str">
        <f t="shared" si="30"/>
        <v/>
      </c>
    </row>
    <row r="1935" spans="2:6" ht="14.25" x14ac:dyDescent="0.2">
      <c r="B1935" s="70" t="str">
        <f>IF('Mortgage Calculation'!A1975="","",MONTH('Mortgage Calculation'!C1975))</f>
        <v/>
      </c>
      <c r="C1935" s="71" t="str">
        <f>IF(B1935="","",YEAR('Mortgage Calculation'!C1975))</f>
        <v/>
      </c>
      <c r="D1935" s="72" t="str">
        <f>IF(B1935="","",SUMIFS('Monthly Rental Income'!$G:$G,'Monthly Rental Income'!$K:$K,'Total Cash Flow'!$C1935,'Monthly Rental Income'!$J:$J,'Total Cash Flow'!$B1935))</f>
        <v/>
      </c>
      <c r="E1935" s="73" t="str">
        <f>IF(B1935="","",SUMIFS('Mortgage Calculation'!$F:$F,'Mortgage Calculation'!$J:$J,'Total Cash Flow'!$B1935,'Mortgage Calculation'!$K:$K,'Total Cash Flow'!C1935))</f>
        <v/>
      </c>
      <c r="F1935" s="66" t="str">
        <f t="shared" si="30"/>
        <v/>
      </c>
    </row>
    <row r="1936" spans="2:6" ht="14.25" x14ac:dyDescent="0.2">
      <c r="B1936" s="70" t="str">
        <f>IF('Mortgage Calculation'!A1976="","",MONTH('Mortgage Calculation'!C1976))</f>
        <v/>
      </c>
      <c r="C1936" s="71" t="str">
        <f>IF(B1936="","",YEAR('Mortgage Calculation'!C1976))</f>
        <v/>
      </c>
      <c r="D1936" s="72" t="str">
        <f>IF(B1936="","",SUMIFS('Monthly Rental Income'!$G:$G,'Monthly Rental Income'!$K:$K,'Total Cash Flow'!$C1936,'Monthly Rental Income'!$J:$J,'Total Cash Flow'!$B1936))</f>
        <v/>
      </c>
      <c r="E1936" s="73" t="str">
        <f>IF(B1936="","",SUMIFS('Mortgage Calculation'!$F:$F,'Mortgage Calculation'!$J:$J,'Total Cash Flow'!$B1936,'Mortgage Calculation'!$K:$K,'Total Cash Flow'!C1936))</f>
        <v/>
      </c>
      <c r="F1936" s="66" t="str">
        <f t="shared" si="30"/>
        <v/>
      </c>
    </row>
    <row r="1937" spans="2:6" ht="14.25" x14ac:dyDescent="0.2">
      <c r="B1937" s="70" t="str">
        <f>IF('Mortgage Calculation'!A1977="","",MONTH('Mortgage Calculation'!C1977))</f>
        <v/>
      </c>
      <c r="C1937" s="71" t="str">
        <f>IF(B1937="","",YEAR('Mortgage Calculation'!C1977))</f>
        <v/>
      </c>
      <c r="D1937" s="72" t="str">
        <f>IF(B1937="","",SUMIFS('Monthly Rental Income'!$G:$G,'Monthly Rental Income'!$K:$K,'Total Cash Flow'!$C1937,'Monthly Rental Income'!$J:$J,'Total Cash Flow'!$B1937))</f>
        <v/>
      </c>
      <c r="E1937" s="73" t="str">
        <f>IF(B1937="","",SUMIFS('Mortgage Calculation'!$F:$F,'Mortgage Calculation'!$J:$J,'Total Cash Flow'!$B1937,'Mortgage Calculation'!$K:$K,'Total Cash Flow'!C1937))</f>
        <v/>
      </c>
      <c r="F1937" s="66" t="str">
        <f t="shared" si="30"/>
        <v/>
      </c>
    </row>
    <row r="1938" spans="2:6" ht="14.25" x14ac:dyDescent="0.2">
      <c r="B1938" s="70" t="str">
        <f>IF('Mortgage Calculation'!A1978="","",MONTH('Mortgage Calculation'!C1978))</f>
        <v/>
      </c>
      <c r="C1938" s="71" t="str">
        <f>IF(B1938="","",YEAR('Mortgage Calculation'!C1978))</f>
        <v/>
      </c>
      <c r="D1938" s="72" t="str">
        <f>IF(B1938="","",SUMIFS('Monthly Rental Income'!$G:$G,'Monthly Rental Income'!$K:$K,'Total Cash Flow'!$C1938,'Monthly Rental Income'!$J:$J,'Total Cash Flow'!$B1938))</f>
        <v/>
      </c>
      <c r="E1938" s="73" t="str">
        <f>IF(B1938="","",SUMIFS('Mortgage Calculation'!$F:$F,'Mortgage Calculation'!$J:$J,'Total Cash Flow'!$B1938,'Mortgage Calculation'!$K:$K,'Total Cash Flow'!C1938))</f>
        <v/>
      </c>
      <c r="F1938" s="66" t="str">
        <f t="shared" si="30"/>
        <v/>
      </c>
    </row>
    <row r="1939" spans="2:6" ht="14.25" x14ac:dyDescent="0.2">
      <c r="B1939" s="70" t="str">
        <f>IF('Mortgage Calculation'!A1979="","",MONTH('Mortgage Calculation'!C1979))</f>
        <v/>
      </c>
      <c r="C1939" s="71" t="str">
        <f>IF(B1939="","",YEAR('Mortgage Calculation'!C1979))</f>
        <v/>
      </c>
      <c r="D1939" s="72" t="str">
        <f>IF(B1939="","",SUMIFS('Monthly Rental Income'!$G:$G,'Monthly Rental Income'!$K:$K,'Total Cash Flow'!$C1939,'Monthly Rental Income'!$J:$J,'Total Cash Flow'!$B1939))</f>
        <v/>
      </c>
      <c r="E1939" s="73" t="str">
        <f>IF(B1939="","",SUMIFS('Mortgage Calculation'!$F:$F,'Mortgage Calculation'!$J:$J,'Total Cash Flow'!$B1939,'Mortgage Calculation'!$K:$K,'Total Cash Flow'!C1939))</f>
        <v/>
      </c>
      <c r="F1939" s="66" t="str">
        <f t="shared" si="30"/>
        <v/>
      </c>
    </row>
    <row r="1940" spans="2:6" ht="14.25" x14ac:dyDescent="0.2">
      <c r="B1940" s="70" t="str">
        <f>IF('Mortgage Calculation'!A1980="","",MONTH('Mortgage Calculation'!C1980))</f>
        <v/>
      </c>
      <c r="C1940" s="71" t="str">
        <f>IF(B1940="","",YEAR('Mortgage Calculation'!C1980))</f>
        <v/>
      </c>
      <c r="D1940" s="72" t="str">
        <f>IF(B1940="","",SUMIFS('Monthly Rental Income'!$G:$G,'Monthly Rental Income'!$K:$K,'Total Cash Flow'!$C1940,'Monthly Rental Income'!$J:$J,'Total Cash Flow'!$B1940))</f>
        <v/>
      </c>
      <c r="E1940" s="73" t="str">
        <f>IF(B1940="","",SUMIFS('Mortgage Calculation'!$F:$F,'Mortgage Calculation'!$J:$J,'Total Cash Flow'!$B1940,'Mortgage Calculation'!$K:$K,'Total Cash Flow'!C1940))</f>
        <v/>
      </c>
      <c r="F1940" s="66" t="str">
        <f t="shared" si="30"/>
        <v/>
      </c>
    </row>
    <row r="1941" spans="2:6" ht="14.25" x14ac:dyDescent="0.2">
      <c r="B1941" s="70" t="str">
        <f>IF('Mortgage Calculation'!A1981="","",MONTH('Mortgage Calculation'!C1981))</f>
        <v/>
      </c>
      <c r="C1941" s="71" t="str">
        <f>IF(B1941="","",YEAR('Mortgage Calculation'!C1981))</f>
        <v/>
      </c>
      <c r="D1941" s="72" t="str">
        <f>IF(B1941="","",SUMIFS('Monthly Rental Income'!$G:$G,'Monthly Rental Income'!$K:$K,'Total Cash Flow'!$C1941,'Monthly Rental Income'!$J:$J,'Total Cash Flow'!$B1941))</f>
        <v/>
      </c>
      <c r="E1941" s="73" t="str">
        <f>IF(B1941="","",SUMIFS('Mortgage Calculation'!$F:$F,'Mortgage Calculation'!$J:$J,'Total Cash Flow'!$B1941,'Mortgage Calculation'!$K:$K,'Total Cash Flow'!C1941))</f>
        <v/>
      </c>
      <c r="F1941" s="66" t="str">
        <f t="shared" si="30"/>
        <v/>
      </c>
    </row>
    <row r="1942" spans="2:6" ht="14.25" x14ac:dyDescent="0.2">
      <c r="B1942" s="70" t="str">
        <f>IF('Mortgage Calculation'!A1982="","",MONTH('Mortgage Calculation'!C1982))</f>
        <v/>
      </c>
      <c r="C1942" s="71" t="str">
        <f>IF(B1942="","",YEAR('Mortgage Calculation'!C1982))</f>
        <v/>
      </c>
      <c r="D1942" s="72" t="str">
        <f>IF(B1942="","",SUMIFS('Monthly Rental Income'!$G:$G,'Monthly Rental Income'!$K:$K,'Total Cash Flow'!$C1942,'Monthly Rental Income'!$J:$J,'Total Cash Flow'!$B1942))</f>
        <v/>
      </c>
      <c r="E1942" s="73" t="str">
        <f>IF(B1942="","",SUMIFS('Mortgage Calculation'!$F:$F,'Mortgage Calculation'!$J:$J,'Total Cash Flow'!$B1942,'Mortgage Calculation'!$K:$K,'Total Cash Flow'!C1942))</f>
        <v/>
      </c>
      <c r="F1942" s="66" t="str">
        <f t="shared" si="30"/>
        <v/>
      </c>
    </row>
    <row r="1943" spans="2:6" ht="14.25" x14ac:dyDescent="0.2">
      <c r="B1943" s="70" t="str">
        <f>IF('Mortgage Calculation'!A1983="","",MONTH('Mortgage Calculation'!C1983))</f>
        <v/>
      </c>
      <c r="C1943" s="71" t="str">
        <f>IF(B1943="","",YEAR('Mortgage Calculation'!C1983))</f>
        <v/>
      </c>
      <c r="D1943" s="72" t="str">
        <f>IF(B1943="","",SUMIFS('Monthly Rental Income'!$G:$G,'Monthly Rental Income'!$K:$K,'Total Cash Flow'!$C1943,'Monthly Rental Income'!$J:$J,'Total Cash Flow'!$B1943))</f>
        <v/>
      </c>
      <c r="E1943" s="73" t="str">
        <f>IF(B1943="","",SUMIFS('Mortgage Calculation'!$F:$F,'Mortgage Calculation'!$J:$J,'Total Cash Flow'!$B1943,'Mortgage Calculation'!$K:$K,'Total Cash Flow'!C1943))</f>
        <v/>
      </c>
      <c r="F1943" s="66" t="str">
        <f t="shared" si="30"/>
        <v/>
      </c>
    </row>
    <row r="1944" spans="2:6" ht="14.25" x14ac:dyDescent="0.2">
      <c r="B1944" s="70" t="str">
        <f>IF('Mortgage Calculation'!A1984="","",MONTH('Mortgage Calculation'!C1984))</f>
        <v/>
      </c>
      <c r="C1944" s="71" t="str">
        <f>IF(B1944="","",YEAR('Mortgage Calculation'!C1984))</f>
        <v/>
      </c>
      <c r="D1944" s="72" t="str">
        <f>IF(B1944="","",SUMIFS('Monthly Rental Income'!$G:$G,'Monthly Rental Income'!$K:$K,'Total Cash Flow'!$C1944,'Monthly Rental Income'!$J:$J,'Total Cash Flow'!$B1944))</f>
        <v/>
      </c>
      <c r="E1944" s="73" t="str">
        <f>IF(B1944="","",SUMIFS('Mortgage Calculation'!$F:$F,'Mortgage Calculation'!$J:$J,'Total Cash Flow'!$B1944,'Mortgage Calculation'!$K:$K,'Total Cash Flow'!C1944))</f>
        <v/>
      </c>
      <c r="F1944" s="66" t="str">
        <f t="shared" si="30"/>
        <v/>
      </c>
    </row>
    <row r="1945" spans="2:6" ht="14.25" x14ac:dyDescent="0.2">
      <c r="B1945" s="70" t="str">
        <f>IF('Mortgage Calculation'!A1985="","",MONTH('Mortgage Calculation'!C1985))</f>
        <v/>
      </c>
      <c r="C1945" s="71" t="str">
        <f>IF(B1945="","",YEAR('Mortgage Calculation'!C1985))</f>
        <v/>
      </c>
      <c r="D1945" s="72" t="str">
        <f>IF(B1945="","",SUMIFS('Monthly Rental Income'!$G:$G,'Monthly Rental Income'!$K:$K,'Total Cash Flow'!$C1945,'Monthly Rental Income'!$J:$J,'Total Cash Flow'!$B1945))</f>
        <v/>
      </c>
      <c r="E1945" s="73" t="str">
        <f>IF(B1945="","",SUMIFS('Mortgage Calculation'!$F:$F,'Mortgage Calculation'!$J:$J,'Total Cash Flow'!$B1945,'Mortgage Calculation'!$K:$K,'Total Cash Flow'!C1945))</f>
        <v/>
      </c>
      <c r="F1945" s="66" t="str">
        <f t="shared" si="30"/>
        <v/>
      </c>
    </row>
    <row r="1946" spans="2:6" ht="14.25" x14ac:dyDescent="0.2">
      <c r="B1946" s="70" t="str">
        <f>IF('Mortgage Calculation'!A1986="","",MONTH('Mortgage Calculation'!C1986))</f>
        <v/>
      </c>
      <c r="C1946" s="71" t="str">
        <f>IF(B1946="","",YEAR('Mortgage Calculation'!C1986))</f>
        <v/>
      </c>
      <c r="D1946" s="72" t="str">
        <f>IF(B1946="","",SUMIFS('Monthly Rental Income'!$G:$G,'Monthly Rental Income'!$K:$K,'Total Cash Flow'!$C1946,'Monthly Rental Income'!$J:$J,'Total Cash Flow'!$B1946))</f>
        <v/>
      </c>
      <c r="E1946" s="73" t="str">
        <f>IF(B1946="","",SUMIFS('Mortgage Calculation'!$F:$F,'Mortgage Calculation'!$J:$J,'Total Cash Flow'!$B1946,'Mortgage Calculation'!$K:$K,'Total Cash Flow'!C1946))</f>
        <v/>
      </c>
      <c r="F1946" s="66" t="str">
        <f t="shared" si="30"/>
        <v/>
      </c>
    </row>
    <row r="1947" spans="2:6" ht="14.25" x14ac:dyDescent="0.2">
      <c r="B1947" s="70" t="str">
        <f>IF('Mortgage Calculation'!A1987="","",MONTH('Mortgage Calculation'!C1987))</f>
        <v/>
      </c>
      <c r="C1947" s="71" t="str">
        <f>IF(B1947="","",YEAR('Mortgage Calculation'!C1987))</f>
        <v/>
      </c>
      <c r="D1947" s="72" t="str">
        <f>IF(B1947="","",SUMIFS('Monthly Rental Income'!$G:$G,'Monthly Rental Income'!$K:$K,'Total Cash Flow'!$C1947,'Monthly Rental Income'!$J:$J,'Total Cash Flow'!$B1947))</f>
        <v/>
      </c>
      <c r="E1947" s="73" t="str">
        <f>IF(B1947="","",SUMIFS('Mortgage Calculation'!$F:$F,'Mortgage Calculation'!$J:$J,'Total Cash Flow'!$B1947,'Mortgage Calculation'!$K:$K,'Total Cash Flow'!C1947))</f>
        <v/>
      </c>
      <c r="F1947" s="66" t="str">
        <f t="shared" si="30"/>
        <v/>
      </c>
    </row>
    <row r="1948" spans="2:6" ht="14.25" x14ac:dyDescent="0.2">
      <c r="B1948" s="70" t="str">
        <f>IF('Mortgage Calculation'!A1988="","",MONTH('Mortgage Calculation'!C1988))</f>
        <v/>
      </c>
      <c r="C1948" s="71" t="str">
        <f>IF(B1948="","",YEAR('Mortgage Calculation'!C1988))</f>
        <v/>
      </c>
      <c r="D1948" s="72" t="str">
        <f>IF(B1948="","",SUMIFS('Monthly Rental Income'!$G:$G,'Monthly Rental Income'!$K:$K,'Total Cash Flow'!$C1948,'Monthly Rental Income'!$J:$J,'Total Cash Flow'!$B1948))</f>
        <v/>
      </c>
      <c r="E1948" s="73" t="str">
        <f>IF(B1948="","",SUMIFS('Mortgage Calculation'!$F:$F,'Mortgage Calculation'!$J:$J,'Total Cash Flow'!$B1948,'Mortgage Calculation'!$K:$K,'Total Cash Flow'!C1948))</f>
        <v/>
      </c>
      <c r="F1948" s="66" t="str">
        <f t="shared" si="30"/>
        <v/>
      </c>
    </row>
    <row r="1949" spans="2:6" ht="14.25" x14ac:dyDescent="0.2">
      <c r="B1949" s="70" t="str">
        <f>IF('Mortgage Calculation'!A1989="","",MONTH('Mortgage Calculation'!C1989))</f>
        <v/>
      </c>
      <c r="C1949" s="71" t="str">
        <f>IF(B1949="","",YEAR('Mortgage Calculation'!C1989))</f>
        <v/>
      </c>
      <c r="D1949" s="72" t="str">
        <f>IF(B1949="","",SUMIFS('Monthly Rental Income'!$G:$G,'Monthly Rental Income'!$K:$K,'Total Cash Flow'!$C1949,'Monthly Rental Income'!$J:$J,'Total Cash Flow'!$B1949))</f>
        <v/>
      </c>
      <c r="E1949" s="73" t="str">
        <f>IF(B1949="","",SUMIFS('Mortgage Calculation'!$F:$F,'Mortgage Calculation'!$J:$J,'Total Cash Flow'!$B1949,'Mortgage Calculation'!$K:$K,'Total Cash Flow'!C1949))</f>
        <v/>
      </c>
      <c r="F1949" s="66" t="str">
        <f t="shared" si="30"/>
        <v/>
      </c>
    </row>
    <row r="1950" spans="2:6" ht="14.25" x14ac:dyDescent="0.2">
      <c r="B1950" s="70" t="str">
        <f>IF('Mortgage Calculation'!A1990="","",MONTH('Mortgage Calculation'!C1990))</f>
        <v/>
      </c>
      <c r="C1950" s="71" t="str">
        <f>IF(B1950="","",YEAR('Mortgage Calculation'!C1990))</f>
        <v/>
      </c>
      <c r="D1950" s="72" t="str">
        <f>IF(B1950="","",SUMIFS('Monthly Rental Income'!$G:$G,'Monthly Rental Income'!$K:$K,'Total Cash Flow'!$C1950,'Monthly Rental Income'!$J:$J,'Total Cash Flow'!$B1950))</f>
        <v/>
      </c>
      <c r="E1950" s="73" t="str">
        <f>IF(B1950="","",SUMIFS('Mortgage Calculation'!$F:$F,'Mortgage Calculation'!$J:$J,'Total Cash Flow'!$B1950,'Mortgage Calculation'!$K:$K,'Total Cash Flow'!C1950))</f>
        <v/>
      </c>
      <c r="F1950" s="66" t="str">
        <f t="shared" si="30"/>
        <v/>
      </c>
    </row>
    <row r="1951" spans="2:6" ht="14.25" x14ac:dyDescent="0.2">
      <c r="B1951" s="70" t="str">
        <f>IF('Mortgage Calculation'!A1991="","",MONTH('Mortgage Calculation'!C1991))</f>
        <v/>
      </c>
      <c r="C1951" s="71" t="str">
        <f>IF(B1951="","",YEAR('Mortgage Calculation'!C1991))</f>
        <v/>
      </c>
      <c r="D1951" s="72" t="str">
        <f>IF(B1951="","",SUMIFS('Monthly Rental Income'!$G:$G,'Monthly Rental Income'!$K:$K,'Total Cash Flow'!$C1951,'Monthly Rental Income'!$J:$J,'Total Cash Flow'!$B1951))</f>
        <v/>
      </c>
      <c r="E1951" s="73" t="str">
        <f>IF(B1951="","",SUMIFS('Mortgage Calculation'!$F:$F,'Mortgage Calculation'!$J:$J,'Total Cash Flow'!$B1951,'Mortgage Calculation'!$K:$K,'Total Cash Flow'!C1951))</f>
        <v/>
      </c>
      <c r="F1951" s="66" t="str">
        <f t="shared" si="30"/>
        <v/>
      </c>
    </row>
    <row r="1952" spans="2:6" ht="14.25" x14ac:dyDescent="0.2">
      <c r="B1952" s="70" t="str">
        <f>IF('Mortgage Calculation'!A1992="","",MONTH('Mortgage Calculation'!C1992))</f>
        <v/>
      </c>
      <c r="C1952" s="71" t="str">
        <f>IF(B1952="","",YEAR('Mortgage Calculation'!C1992))</f>
        <v/>
      </c>
      <c r="D1952" s="72" t="str">
        <f>IF(B1952="","",SUMIFS('Monthly Rental Income'!$G:$G,'Monthly Rental Income'!$K:$K,'Total Cash Flow'!$C1952,'Monthly Rental Income'!$J:$J,'Total Cash Flow'!$B1952))</f>
        <v/>
      </c>
      <c r="E1952" s="73" t="str">
        <f>IF(B1952="","",SUMIFS('Mortgage Calculation'!$F:$F,'Mortgage Calculation'!$J:$J,'Total Cash Flow'!$B1952,'Mortgage Calculation'!$K:$K,'Total Cash Flow'!C1952))</f>
        <v/>
      </c>
      <c r="F1952" s="66" t="str">
        <f t="shared" si="30"/>
        <v/>
      </c>
    </row>
    <row r="1953" spans="2:6" ht="14.25" x14ac:dyDescent="0.2">
      <c r="B1953" s="70" t="str">
        <f>IF('Mortgage Calculation'!A1993="","",MONTH('Mortgage Calculation'!C1993))</f>
        <v/>
      </c>
      <c r="C1953" s="71" t="str">
        <f>IF(B1953="","",YEAR('Mortgage Calculation'!C1993))</f>
        <v/>
      </c>
      <c r="D1953" s="72" t="str">
        <f>IF(B1953="","",SUMIFS('Monthly Rental Income'!$G:$G,'Monthly Rental Income'!$K:$K,'Total Cash Flow'!$C1953,'Monthly Rental Income'!$J:$J,'Total Cash Flow'!$B1953))</f>
        <v/>
      </c>
      <c r="E1953" s="73" t="str">
        <f>IF(B1953="","",SUMIFS('Mortgage Calculation'!$F:$F,'Mortgage Calculation'!$J:$J,'Total Cash Flow'!$B1953,'Mortgage Calculation'!$K:$K,'Total Cash Flow'!C1953))</f>
        <v/>
      </c>
      <c r="F1953" s="66" t="str">
        <f t="shared" si="30"/>
        <v/>
      </c>
    </row>
    <row r="1954" spans="2:6" ht="14.25" x14ac:dyDescent="0.2">
      <c r="B1954" s="70" t="str">
        <f>IF('Mortgage Calculation'!A1994="","",MONTH('Mortgage Calculation'!C1994))</f>
        <v/>
      </c>
      <c r="C1954" s="71" t="str">
        <f>IF(B1954="","",YEAR('Mortgage Calculation'!C1994))</f>
        <v/>
      </c>
      <c r="D1954" s="72" t="str">
        <f>IF(B1954="","",SUMIFS('Monthly Rental Income'!$G:$G,'Monthly Rental Income'!$K:$K,'Total Cash Flow'!$C1954,'Monthly Rental Income'!$J:$J,'Total Cash Flow'!$B1954))</f>
        <v/>
      </c>
      <c r="E1954" s="73" t="str">
        <f>IF(B1954="","",SUMIFS('Mortgage Calculation'!$F:$F,'Mortgage Calculation'!$J:$J,'Total Cash Flow'!$B1954,'Mortgage Calculation'!$K:$K,'Total Cash Flow'!C1954))</f>
        <v/>
      </c>
      <c r="F1954" s="66" t="str">
        <f t="shared" si="30"/>
        <v/>
      </c>
    </row>
    <row r="1955" spans="2:6" ht="14.25" x14ac:dyDescent="0.2">
      <c r="B1955" s="70" t="str">
        <f>IF('Mortgage Calculation'!A1995="","",MONTH('Mortgage Calculation'!C1995))</f>
        <v/>
      </c>
      <c r="C1955" s="71" t="str">
        <f>IF(B1955="","",YEAR('Mortgage Calculation'!C1995))</f>
        <v/>
      </c>
      <c r="D1955" s="72" t="str">
        <f>IF(B1955="","",SUMIFS('Monthly Rental Income'!$G:$G,'Monthly Rental Income'!$K:$K,'Total Cash Flow'!$C1955,'Monthly Rental Income'!$J:$J,'Total Cash Flow'!$B1955))</f>
        <v/>
      </c>
      <c r="E1955" s="73" t="str">
        <f>IF(B1955="","",SUMIFS('Mortgage Calculation'!$F:$F,'Mortgage Calculation'!$J:$J,'Total Cash Flow'!$B1955,'Mortgage Calculation'!$K:$K,'Total Cash Flow'!C1955))</f>
        <v/>
      </c>
      <c r="F1955" s="66" t="str">
        <f t="shared" si="30"/>
        <v/>
      </c>
    </row>
    <row r="1956" spans="2:6" ht="14.25" x14ac:dyDescent="0.2">
      <c r="B1956" s="70" t="str">
        <f>IF('Mortgage Calculation'!A1996="","",MONTH('Mortgage Calculation'!C1996))</f>
        <v/>
      </c>
      <c r="C1956" s="71" t="str">
        <f>IF(B1956="","",YEAR('Mortgage Calculation'!C1996))</f>
        <v/>
      </c>
      <c r="D1956" s="72" t="str">
        <f>IF(B1956="","",SUMIFS('Monthly Rental Income'!$G:$G,'Monthly Rental Income'!$K:$K,'Total Cash Flow'!$C1956,'Monthly Rental Income'!$J:$J,'Total Cash Flow'!$B1956))</f>
        <v/>
      </c>
      <c r="E1956" s="73" t="str">
        <f>IF(B1956="","",SUMIFS('Mortgage Calculation'!$F:$F,'Mortgage Calculation'!$J:$J,'Total Cash Flow'!$B1956,'Mortgage Calculation'!$K:$K,'Total Cash Flow'!C1956))</f>
        <v/>
      </c>
      <c r="F1956" s="66" t="str">
        <f t="shared" si="30"/>
        <v/>
      </c>
    </row>
    <row r="1957" spans="2:6" ht="14.25" x14ac:dyDescent="0.2">
      <c r="B1957" s="70" t="str">
        <f>IF('Mortgage Calculation'!A1997="","",MONTH('Mortgage Calculation'!C1997))</f>
        <v/>
      </c>
      <c r="C1957" s="71" t="str">
        <f>IF(B1957="","",YEAR('Mortgage Calculation'!C1997))</f>
        <v/>
      </c>
      <c r="D1957" s="72" t="str">
        <f>IF(B1957="","",SUMIFS('Monthly Rental Income'!$G:$G,'Monthly Rental Income'!$K:$K,'Total Cash Flow'!$C1957,'Monthly Rental Income'!$J:$J,'Total Cash Flow'!$B1957))</f>
        <v/>
      </c>
      <c r="E1957" s="73" t="str">
        <f>IF(B1957="","",SUMIFS('Mortgage Calculation'!$F:$F,'Mortgage Calculation'!$J:$J,'Total Cash Flow'!$B1957,'Mortgage Calculation'!$K:$K,'Total Cash Flow'!C1957))</f>
        <v/>
      </c>
      <c r="F1957" s="66" t="str">
        <f t="shared" si="30"/>
        <v/>
      </c>
    </row>
    <row r="1958" spans="2:6" ht="14.25" x14ac:dyDescent="0.2">
      <c r="B1958" s="70" t="str">
        <f>IF('Mortgage Calculation'!A1998="","",MONTH('Mortgage Calculation'!C1998))</f>
        <v/>
      </c>
      <c r="C1958" s="71" t="str">
        <f>IF(B1958="","",YEAR('Mortgage Calculation'!C1998))</f>
        <v/>
      </c>
      <c r="D1958" s="72" t="str">
        <f>IF(B1958="","",SUMIFS('Monthly Rental Income'!$G:$G,'Monthly Rental Income'!$K:$K,'Total Cash Flow'!$C1958,'Monthly Rental Income'!$J:$J,'Total Cash Flow'!$B1958))</f>
        <v/>
      </c>
      <c r="E1958" s="73" t="str">
        <f>IF(B1958="","",SUMIFS('Mortgage Calculation'!$F:$F,'Mortgage Calculation'!$J:$J,'Total Cash Flow'!$B1958,'Mortgage Calculation'!$K:$K,'Total Cash Flow'!C1958))</f>
        <v/>
      </c>
      <c r="F1958" s="66" t="str">
        <f t="shared" si="30"/>
        <v/>
      </c>
    </row>
    <row r="1959" spans="2:6" ht="14.25" x14ac:dyDescent="0.2">
      <c r="B1959" s="70" t="str">
        <f>IF('Mortgage Calculation'!A1999="","",MONTH('Mortgage Calculation'!C1999))</f>
        <v/>
      </c>
      <c r="C1959" s="71" t="str">
        <f>IF(B1959="","",YEAR('Mortgage Calculation'!C1999))</f>
        <v/>
      </c>
      <c r="D1959" s="72" t="str">
        <f>IF(B1959="","",SUMIFS('Monthly Rental Income'!$G:$G,'Monthly Rental Income'!$K:$K,'Total Cash Flow'!$C1959,'Monthly Rental Income'!$J:$J,'Total Cash Flow'!$B1959))</f>
        <v/>
      </c>
      <c r="E1959" s="73" t="str">
        <f>IF(B1959="","",SUMIFS('Mortgage Calculation'!$F:$F,'Mortgage Calculation'!$J:$J,'Total Cash Flow'!$B1959,'Mortgage Calculation'!$K:$K,'Total Cash Flow'!C1959))</f>
        <v/>
      </c>
      <c r="F1959" s="66" t="str">
        <f t="shared" si="30"/>
        <v/>
      </c>
    </row>
    <row r="1960" spans="2:6" ht="14.25" x14ac:dyDescent="0.2">
      <c r="B1960" s="70" t="str">
        <f>IF('Mortgage Calculation'!A2000="","",MONTH('Mortgage Calculation'!C2000))</f>
        <v/>
      </c>
      <c r="C1960" s="71" t="str">
        <f>IF(B1960="","",YEAR('Mortgage Calculation'!C2000))</f>
        <v/>
      </c>
      <c r="D1960" s="72" t="str">
        <f>IF(B1960="","",SUMIFS('Monthly Rental Income'!$G:$G,'Monthly Rental Income'!$K:$K,'Total Cash Flow'!$C1960,'Monthly Rental Income'!$J:$J,'Total Cash Flow'!$B1960))</f>
        <v/>
      </c>
      <c r="E1960" s="73" t="str">
        <f>IF(B1960="","",SUMIFS('Mortgage Calculation'!$F:$F,'Mortgage Calculation'!$J:$J,'Total Cash Flow'!$B1960,'Mortgage Calculation'!$K:$K,'Total Cash Flow'!C1960))</f>
        <v/>
      </c>
      <c r="F1960" s="66" t="str">
        <f t="shared" si="30"/>
        <v/>
      </c>
    </row>
    <row r="1961" spans="2:6" ht="14.25" x14ac:dyDescent="0.2">
      <c r="B1961" s="70" t="str">
        <f>IF('Mortgage Calculation'!A2001="","",MONTH('Mortgage Calculation'!C2001))</f>
        <v/>
      </c>
      <c r="C1961" s="71" t="str">
        <f>IF(B1961="","",YEAR('Mortgage Calculation'!C2001))</f>
        <v/>
      </c>
      <c r="D1961" s="72" t="str">
        <f>IF(B1961="","",SUMIFS('Monthly Rental Income'!$G:$G,'Monthly Rental Income'!$K:$K,'Total Cash Flow'!$C1961,'Monthly Rental Income'!$J:$J,'Total Cash Flow'!$B1961))</f>
        <v/>
      </c>
      <c r="E1961" s="73" t="str">
        <f>IF(B1961="","",SUMIFS('Mortgage Calculation'!$F:$F,'Mortgage Calculation'!$J:$J,'Total Cash Flow'!$B1961,'Mortgage Calculation'!$K:$K,'Total Cash Flow'!C1961))</f>
        <v/>
      </c>
      <c r="F1961" s="66" t="str">
        <f t="shared" si="30"/>
        <v/>
      </c>
    </row>
    <row r="1962" spans="2:6" ht="14.25" x14ac:dyDescent="0.2">
      <c r="B1962" s="70" t="str">
        <f>IF('Mortgage Calculation'!A2002="","",MONTH('Mortgage Calculation'!C2002))</f>
        <v/>
      </c>
      <c r="C1962" s="71" t="str">
        <f>IF(B1962="","",YEAR('Mortgage Calculation'!C2002))</f>
        <v/>
      </c>
      <c r="D1962" s="72" t="str">
        <f>IF(B1962="","",SUMIFS('Monthly Rental Income'!$G:$G,'Monthly Rental Income'!$K:$K,'Total Cash Flow'!$C1962,'Monthly Rental Income'!$J:$J,'Total Cash Flow'!$B1962))</f>
        <v/>
      </c>
      <c r="E1962" s="73" t="str">
        <f>IF(B1962="","",SUMIFS('Mortgage Calculation'!$F:$F,'Mortgage Calculation'!$J:$J,'Total Cash Flow'!$B1962,'Mortgage Calculation'!$K:$K,'Total Cash Flow'!C1962))</f>
        <v/>
      </c>
      <c r="F1962" s="66" t="str">
        <f t="shared" si="30"/>
        <v/>
      </c>
    </row>
    <row r="1963" spans="2:6" ht="14.25" x14ac:dyDescent="0.2">
      <c r="B1963" s="70" t="str">
        <f>IF('Mortgage Calculation'!A2003="","",MONTH('Mortgage Calculation'!C2003))</f>
        <v/>
      </c>
      <c r="C1963" s="71" t="str">
        <f>IF(B1963="","",YEAR('Mortgage Calculation'!C2003))</f>
        <v/>
      </c>
      <c r="D1963" s="72" t="str">
        <f>IF(B1963="","",SUMIFS('Monthly Rental Income'!$G:$G,'Monthly Rental Income'!$K:$K,'Total Cash Flow'!$C1963,'Monthly Rental Income'!$J:$J,'Total Cash Flow'!$B1963))</f>
        <v/>
      </c>
      <c r="E1963" s="73" t="str">
        <f>IF(B1963="","",SUMIFS('Mortgage Calculation'!$F:$F,'Mortgage Calculation'!$J:$J,'Total Cash Flow'!$B1963,'Mortgage Calculation'!$K:$K,'Total Cash Flow'!C1963))</f>
        <v/>
      </c>
      <c r="F1963" s="66" t="str">
        <f t="shared" si="30"/>
        <v/>
      </c>
    </row>
    <row r="1964" spans="2:6" ht="14.25" x14ac:dyDescent="0.2">
      <c r="B1964" s="70" t="str">
        <f>IF('Mortgage Calculation'!A2004="","",MONTH('Mortgage Calculation'!C2004))</f>
        <v/>
      </c>
      <c r="C1964" s="71" t="str">
        <f>IF(B1964="","",YEAR('Mortgage Calculation'!C2004))</f>
        <v/>
      </c>
      <c r="D1964" s="72" t="str">
        <f>IF(B1964="","",SUMIFS('Monthly Rental Income'!$G:$G,'Monthly Rental Income'!$K:$K,'Total Cash Flow'!$C1964,'Monthly Rental Income'!$J:$J,'Total Cash Flow'!$B1964))</f>
        <v/>
      </c>
      <c r="E1964" s="73" t="str">
        <f>IF(B1964="","",SUMIFS('Mortgage Calculation'!$F:$F,'Mortgage Calculation'!$J:$J,'Total Cash Flow'!$B1964,'Mortgage Calculation'!$K:$K,'Total Cash Flow'!C1964))</f>
        <v/>
      </c>
      <c r="F1964" s="66" t="str">
        <f t="shared" si="30"/>
        <v/>
      </c>
    </row>
    <row r="1965" spans="2:6" ht="14.25" x14ac:dyDescent="0.2">
      <c r="B1965" s="70" t="str">
        <f>IF('Mortgage Calculation'!A2005="","",MONTH('Mortgage Calculation'!C2005))</f>
        <v/>
      </c>
      <c r="C1965" s="71" t="str">
        <f>IF(B1965="","",YEAR('Mortgage Calculation'!C2005))</f>
        <v/>
      </c>
      <c r="D1965" s="72" t="str">
        <f>IF(B1965="","",SUMIFS('Monthly Rental Income'!$G:$G,'Monthly Rental Income'!$K:$K,'Total Cash Flow'!$C1965,'Monthly Rental Income'!$J:$J,'Total Cash Flow'!$B1965))</f>
        <v/>
      </c>
      <c r="E1965" s="73" t="str">
        <f>IF(B1965="","",SUMIFS('Mortgage Calculation'!$F:$F,'Mortgage Calculation'!$J:$J,'Total Cash Flow'!$B1965,'Mortgage Calculation'!$K:$K,'Total Cash Flow'!C1965))</f>
        <v/>
      </c>
      <c r="F1965" s="66" t="str">
        <f t="shared" si="30"/>
        <v/>
      </c>
    </row>
    <row r="1966" spans="2:6" ht="14.25" x14ac:dyDescent="0.2">
      <c r="B1966" s="70" t="str">
        <f>IF('Mortgage Calculation'!A2006="","",MONTH('Mortgage Calculation'!C2006))</f>
        <v/>
      </c>
      <c r="C1966" s="71" t="str">
        <f>IF(B1966="","",YEAR('Mortgage Calculation'!C2006))</f>
        <v/>
      </c>
      <c r="D1966" s="72" t="str">
        <f>IF(B1966="","",SUMIFS('Monthly Rental Income'!$G:$G,'Monthly Rental Income'!$K:$K,'Total Cash Flow'!$C1966,'Monthly Rental Income'!$J:$J,'Total Cash Flow'!$B1966))</f>
        <v/>
      </c>
      <c r="E1966" s="73" t="str">
        <f>IF(B1966="","",SUMIFS('Mortgage Calculation'!$F:$F,'Mortgage Calculation'!$J:$J,'Total Cash Flow'!$B1966,'Mortgage Calculation'!$K:$K,'Total Cash Flow'!C1966))</f>
        <v/>
      </c>
      <c r="F1966" s="66" t="str">
        <f t="shared" si="30"/>
        <v/>
      </c>
    </row>
    <row r="1967" spans="2:6" ht="14.25" x14ac:dyDescent="0.2">
      <c r="B1967" s="70" t="str">
        <f>IF('Mortgage Calculation'!A2007="","",MONTH('Mortgage Calculation'!C2007))</f>
        <v/>
      </c>
      <c r="C1967" s="71" t="str">
        <f>IF(B1967="","",YEAR('Mortgage Calculation'!C2007))</f>
        <v/>
      </c>
      <c r="D1967" s="72" t="str">
        <f>IF(B1967="","",SUMIFS('Monthly Rental Income'!$G:$G,'Monthly Rental Income'!$K:$K,'Total Cash Flow'!$C1967,'Monthly Rental Income'!$J:$J,'Total Cash Flow'!$B1967))</f>
        <v/>
      </c>
      <c r="E1967" s="73" t="str">
        <f>IF(B1967="","",SUMIFS('Mortgage Calculation'!$F:$F,'Mortgage Calculation'!$J:$J,'Total Cash Flow'!$B1967,'Mortgage Calculation'!$K:$K,'Total Cash Flow'!C1967))</f>
        <v/>
      </c>
      <c r="F1967" s="66" t="str">
        <f t="shared" si="30"/>
        <v/>
      </c>
    </row>
    <row r="1968" spans="2:6" ht="14.25" x14ac:dyDescent="0.2">
      <c r="B1968" s="70" t="str">
        <f>IF('Mortgage Calculation'!A2008="","",MONTH('Mortgage Calculation'!C2008))</f>
        <v/>
      </c>
      <c r="C1968" s="71" t="str">
        <f>IF(B1968="","",YEAR('Mortgage Calculation'!C2008))</f>
        <v/>
      </c>
      <c r="D1968" s="72" t="str">
        <f>IF(B1968="","",SUMIFS('Monthly Rental Income'!$G:$G,'Monthly Rental Income'!$K:$K,'Total Cash Flow'!$C1968,'Monthly Rental Income'!$J:$J,'Total Cash Flow'!$B1968))</f>
        <v/>
      </c>
      <c r="E1968" s="73" t="str">
        <f>IF(B1968="","",SUMIFS('Mortgage Calculation'!$F:$F,'Mortgage Calculation'!$J:$J,'Total Cash Flow'!$B1968,'Mortgage Calculation'!$K:$K,'Total Cash Flow'!C1968))</f>
        <v/>
      </c>
      <c r="F1968" s="66" t="str">
        <f t="shared" si="30"/>
        <v/>
      </c>
    </row>
    <row r="1969" spans="2:6" ht="14.25" x14ac:dyDescent="0.2">
      <c r="B1969" s="70" t="str">
        <f>IF('Mortgage Calculation'!A2009="","",MONTH('Mortgage Calculation'!C2009))</f>
        <v/>
      </c>
      <c r="C1969" s="71" t="str">
        <f>IF(B1969="","",YEAR('Mortgage Calculation'!C2009))</f>
        <v/>
      </c>
      <c r="D1969" s="72" t="str">
        <f>IF(B1969="","",SUMIFS('Monthly Rental Income'!$G:$G,'Monthly Rental Income'!$K:$K,'Total Cash Flow'!$C1969,'Monthly Rental Income'!$J:$J,'Total Cash Flow'!$B1969))</f>
        <v/>
      </c>
      <c r="E1969" s="73" t="str">
        <f>IF(B1969="","",SUMIFS('Mortgage Calculation'!$F:$F,'Mortgage Calculation'!$J:$J,'Total Cash Flow'!$B1969,'Mortgage Calculation'!$K:$K,'Total Cash Flow'!C1969))</f>
        <v/>
      </c>
      <c r="F1969" s="66" t="str">
        <f t="shared" si="30"/>
        <v/>
      </c>
    </row>
    <row r="1970" spans="2:6" ht="14.25" x14ac:dyDescent="0.2">
      <c r="B1970" s="70" t="str">
        <f>IF('Mortgage Calculation'!A2010="","",MONTH('Mortgage Calculation'!C2010))</f>
        <v/>
      </c>
      <c r="C1970" s="71" t="str">
        <f>IF(B1970="","",YEAR('Mortgage Calculation'!C2010))</f>
        <v/>
      </c>
      <c r="D1970" s="72" t="str">
        <f>IF(B1970="","",SUMIFS('Monthly Rental Income'!$G:$G,'Monthly Rental Income'!$K:$K,'Total Cash Flow'!$C1970,'Monthly Rental Income'!$J:$J,'Total Cash Flow'!$B1970))</f>
        <v/>
      </c>
      <c r="E1970" s="73" t="str">
        <f>IF(B1970="","",SUMIFS('Mortgage Calculation'!$F:$F,'Mortgage Calculation'!$J:$J,'Total Cash Flow'!$B1970,'Mortgage Calculation'!$K:$K,'Total Cash Flow'!C1970))</f>
        <v/>
      </c>
      <c r="F1970" s="66" t="str">
        <f t="shared" si="30"/>
        <v/>
      </c>
    </row>
    <row r="1971" spans="2:6" ht="14.25" x14ac:dyDescent="0.2">
      <c r="B1971" s="70" t="str">
        <f>IF('Mortgage Calculation'!A2011="","",MONTH('Mortgage Calculation'!C2011))</f>
        <v/>
      </c>
      <c r="C1971" s="71" t="str">
        <f>IF(B1971="","",YEAR('Mortgage Calculation'!C2011))</f>
        <v/>
      </c>
      <c r="D1971" s="72" t="str">
        <f>IF(B1971="","",SUMIFS('Monthly Rental Income'!$G:$G,'Monthly Rental Income'!$K:$K,'Total Cash Flow'!$C1971,'Monthly Rental Income'!$J:$J,'Total Cash Flow'!$B1971))</f>
        <v/>
      </c>
      <c r="E1971" s="73" t="str">
        <f>IF(B1971="","",SUMIFS('Mortgage Calculation'!$F:$F,'Mortgage Calculation'!$J:$J,'Total Cash Flow'!$B1971,'Mortgage Calculation'!$K:$K,'Total Cash Flow'!C1971))</f>
        <v/>
      </c>
      <c r="F1971" s="66" t="str">
        <f t="shared" si="30"/>
        <v/>
      </c>
    </row>
    <row r="1972" spans="2:6" ht="14.25" x14ac:dyDescent="0.2">
      <c r="B1972" s="70" t="str">
        <f>IF('Mortgage Calculation'!A2012="","",MONTH('Mortgage Calculation'!C2012))</f>
        <v/>
      </c>
      <c r="C1972" s="71" t="str">
        <f>IF(B1972="","",YEAR('Mortgage Calculation'!C2012))</f>
        <v/>
      </c>
      <c r="D1972" s="72" t="str">
        <f>IF(B1972="","",SUMIFS('Monthly Rental Income'!$G:$G,'Monthly Rental Income'!$K:$K,'Total Cash Flow'!$C1972,'Monthly Rental Income'!$J:$J,'Total Cash Flow'!$B1972))</f>
        <v/>
      </c>
      <c r="E1972" s="73" t="str">
        <f>IF(B1972="","",SUMIFS('Mortgage Calculation'!$F:$F,'Mortgage Calculation'!$J:$J,'Total Cash Flow'!$B1972,'Mortgage Calculation'!$K:$K,'Total Cash Flow'!C1972))</f>
        <v/>
      </c>
      <c r="F1972" s="66" t="str">
        <f t="shared" si="30"/>
        <v/>
      </c>
    </row>
    <row r="1973" spans="2:6" ht="14.25" x14ac:dyDescent="0.2">
      <c r="B1973" s="70" t="str">
        <f>IF('Mortgage Calculation'!A2013="","",MONTH('Mortgage Calculation'!C2013))</f>
        <v/>
      </c>
      <c r="C1973" s="71" t="str">
        <f>IF(B1973="","",YEAR('Mortgage Calculation'!C2013))</f>
        <v/>
      </c>
      <c r="D1973" s="72" t="str">
        <f>IF(B1973="","",SUMIFS('Monthly Rental Income'!$G:$G,'Monthly Rental Income'!$K:$K,'Total Cash Flow'!$C1973,'Monthly Rental Income'!$J:$J,'Total Cash Flow'!$B1973))</f>
        <v/>
      </c>
      <c r="E1973" s="73" t="str">
        <f>IF(B1973="","",SUMIFS('Mortgage Calculation'!$F:$F,'Mortgage Calculation'!$J:$J,'Total Cash Flow'!$B1973,'Mortgage Calculation'!$K:$K,'Total Cash Flow'!C1973))</f>
        <v/>
      </c>
      <c r="F1973" s="66" t="str">
        <f t="shared" si="30"/>
        <v/>
      </c>
    </row>
    <row r="1974" spans="2:6" ht="14.25" x14ac:dyDescent="0.2">
      <c r="B1974" s="70" t="str">
        <f>IF('Mortgage Calculation'!A2014="","",MONTH('Mortgage Calculation'!C2014))</f>
        <v/>
      </c>
      <c r="C1974" s="71" t="str">
        <f>IF(B1974="","",YEAR('Mortgage Calculation'!C2014))</f>
        <v/>
      </c>
      <c r="D1974" s="72" t="str">
        <f>IF(B1974="","",SUMIFS('Monthly Rental Income'!$G:$G,'Monthly Rental Income'!$K:$K,'Total Cash Flow'!$C1974,'Monthly Rental Income'!$J:$J,'Total Cash Flow'!$B1974))</f>
        <v/>
      </c>
      <c r="E1974" s="73" t="str">
        <f>IF(B1974="","",SUMIFS('Mortgage Calculation'!$F:$F,'Mortgage Calculation'!$J:$J,'Total Cash Flow'!$B1974,'Mortgage Calculation'!$K:$K,'Total Cash Flow'!C1974))</f>
        <v/>
      </c>
      <c r="F1974" s="66" t="str">
        <f t="shared" si="30"/>
        <v/>
      </c>
    </row>
    <row r="1975" spans="2:6" ht="14.25" x14ac:dyDescent="0.2">
      <c r="B1975" s="70" t="str">
        <f>IF('Mortgage Calculation'!A2015="","",MONTH('Mortgage Calculation'!C2015))</f>
        <v/>
      </c>
      <c r="C1975" s="71" t="str">
        <f>IF(B1975="","",YEAR('Mortgage Calculation'!C2015))</f>
        <v/>
      </c>
      <c r="D1975" s="72" t="str">
        <f>IF(B1975="","",SUMIFS('Monthly Rental Income'!$G:$G,'Monthly Rental Income'!$K:$K,'Total Cash Flow'!$C1975,'Monthly Rental Income'!$J:$J,'Total Cash Flow'!$B1975))</f>
        <v/>
      </c>
      <c r="E1975" s="73" t="str">
        <f>IF(B1975="","",SUMIFS('Mortgage Calculation'!$F:$F,'Mortgage Calculation'!$J:$J,'Total Cash Flow'!$B1975,'Mortgage Calculation'!$K:$K,'Total Cash Flow'!C1975))</f>
        <v/>
      </c>
      <c r="F1975" s="66" t="str">
        <f t="shared" si="30"/>
        <v/>
      </c>
    </row>
    <row r="1976" spans="2:6" ht="14.25" x14ac:dyDescent="0.2">
      <c r="B1976" s="70" t="str">
        <f>IF('Mortgage Calculation'!A2016="","",MONTH('Mortgage Calculation'!C2016))</f>
        <v/>
      </c>
      <c r="C1976" s="71" t="str">
        <f>IF(B1976="","",YEAR('Mortgage Calculation'!C2016))</f>
        <v/>
      </c>
      <c r="D1976" s="72" t="str">
        <f>IF(B1976="","",SUMIFS('Monthly Rental Income'!$G:$G,'Monthly Rental Income'!$K:$K,'Total Cash Flow'!$C1976,'Monthly Rental Income'!$J:$J,'Total Cash Flow'!$B1976))</f>
        <v/>
      </c>
      <c r="E1976" s="73" t="str">
        <f>IF(B1976="","",SUMIFS('Mortgage Calculation'!$F:$F,'Mortgage Calculation'!$J:$J,'Total Cash Flow'!$B1976,'Mortgage Calculation'!$K:$K,'Total Cash Flow'!C1976))</f>
        <v/>
      </c>
      <c r="F1976" s="66" t="str">
        <f t="shared" si="30"/>
        <v/>
      </c>
    </row>
    <row r="1977" spans="2:6" ht="14.25" x14ac:dyDescent="0.2">
      <c r="B1977" s="70" t="str">
        <f>IF('Mortgage Calculation'!A2017="","",MONTH('Mortgage Calculation'!C2017))</f>
        <v/>
      </c>
      <c r="C1977" s="71" t="str">
        <f>IF(B1977="","",YEAR('Mortgage Calculation'!C2017))</f>
        <v/>
      </c>
      <c r="D1977" s="72" t="str">
        <f>IF(B1977="","",SUMIFS('Monthly Rental Income'!$G:$G,'Monthly Rental Income'!$K:$K,'Total Cash Flow'!$C1977,'Monthly Rental Income'!$J:$J,'Total Cash Flow'!$B1977))</f>
        <v/>
      </c>
      <c r="E1977" s="73" t="str">
        <f>IF(B1977="","",SUMIFS('Mortgage Calculation'!$F:$F,'Mortgage Calculation'!$J:$J,'Total Cash Flow'!$B1977,'Mortgage Calculation'!$K:$K,'Total Cash Flow'!C1977))</f>
        <v/>
      </c>
      <c r="F1977" s="66" t="str">
        <f t="shared" si="30"/>
        <v/>
      </c>
    </row>
    <row r="1978" spans="2:6" ht="14.25" x14ac:dyDescent="0.2">
      <c r="B1978" s="70" t="str">
        <f>IF('Mortgage Calculation'!A2018="","",MONTH('Mortgage Calculation'!C2018))</f>
        <v/>
      </c>
      <c r="C1978" s="71" t="str">
        <f>IF(B1978="","",YEAR('Mortgage Calculation'!C2018))</f>
        <v/>
      </c>
      <c r="D1978" s="72" t="str">
        <f>IF(B1978="","",SUMIFS('Monthly Rental Income'!$G:$G,'Monthly Rental Income'!$K:$K,'Total Cash Flow'!$C1978,'Monthly Rental Income'!$J:$J,'Total Cash Flow'!$B1978))</f>
        <v/>
      </c>
      <c r="E1978" s="73" t="str">
        <f>IF(B1978="","",SUMIFS('Mortgage Calculation'!$F:$F,'Mortgage Calculation'!$J:$J,'Total Cash Flow'!$B1978,'Mortgage Calculation'!$K:$K,'Total Cash Flow'!C1978))</f>
        <v/>
      </c>
      <c r="F1978" s="66" t="str">
        <f t="shared" si="30"/>
        <v/>
      </c>
    </row>
    <row r="1979" spans="2:6" ht="14.25" x14ac:dyDescent="0.2">
      <c r="B1979" s="70" t="str">
        <f>IF('Mortgage Calculation'!A2019="","",MONTH('Mortgage Calculation'!C2019))</f>
        <v/>
      </c>
      <c r="C1979" s="71" t="str">
        <f>IF(B1979="","",YEAR('Mortgage Calculation'!C2019))</f>
        <v/>
      </c>
      <c r="D1979" s="72" t="str">
        <f>IF(B1979="","",SUMIFS('Monthly Rental Income'!$G:$G,'Monthly Rental Income'!$K:$K,'Total Cash Flow'!$C1979,'Monthly Rental Income'!$J:$J,'Total Cash Flow'!$B1979))</f>
        <v/>
      </c>
      <c r="E1979" s="73" t="str">
        <f>IF(B1979="","",SUMIFS('Mortgage Calculation'!$F:$F,'Mortgage Calculation'!$J:$J,'Total Cash Flow'!$B1979,'Mortgage Calculation'!$K:$K,'Total Cash Flow'!C1979))</f>
        <v/>
      </c>
      <c r="F1979" s="66" t="str">
        <f t="shared" si="30"/>
        <v/>
      </c>
    </row>
    <row r="1980" spans="2:6" ht="14.25" x14ac:dyDescent="0.2">
      <c r="B1980" s="70" t="str">
        <f>IF('Mortgage Calculation'!A2020="","",MONTH('Mortgage Calculation'!C2020))</f>
        <v/>
      </c>
      <c r="C1980" s="71" t="str">
        <f>IF(B1980="","",YEAR('Mortgage Calculation'!C2020))</f>
        <v/>
      </c>
      <c r="D1980" s="72" t="str">
        <f>IF(B1980="","",SUMIFS('Monthly Rental Income'!$G:$G,'Monthly Rental Income'!$K:$K,'Total Cash Flow'!$C1980,'Monthly Rental Income'!$J:$J,'Total Cash Flow'!$B1980))</f>
        <v/>
      </c>
      <c r="E1980" s="73" t="str">
        <f>IF(B1980="","",SUMIFS('Mortgage Calculation'!$F:$F,'Mortgage Calculation'!$J:$J,'Total Cash Flow'!$B1980,'Mortgage Calculation'!$K:$K,'Total Cash Flow'!C1980))</f>
        <v/>
      </c>
      <c r="F1980" s="66" t="str">
        <f t="shared" si="30"/>
        <v/>
      </c>
    </row>
    <row r="1981" spans="2:6" ht="14.25" x14ac:dyDescent="0.2">
      <c r="B1981" s="70" t="str">
        <f>IF('Mortgage Calculation'!A2021="","",MONTH('Mortgage Calculation'!C2021))</f>
        <v/>
      </c>
      <c r="C1981" s="71" t="str">
        <f>IF(B1981="","",YEAR('Mortgage Calculation'!C2021))</f>
        <v/>
      </c>
      <c r="D1981" s="72" t="str">
        <f>IF(B1981="","",SUMIFS('Monthly Rental Income'!$G:$G,'Monthly Rental Income'!$K:$K,'Total Cash Flow'!$C1981,'Monthly Rental Income'!$J:$J,'Total Cash Flow'!$B1981))</f>
        <v/>
      </c>
      <c r="E1981" s="73" t="str">
        <f>IF(B1981="","",SUMIFS('Mortgage Calculation'!$F:$F,'Mortgage Calculation'!$J:$J,'Total Cash Flow'!$B1981,'Mortgage Calculation'!$K:$K,'Total Cash Flow'!C1981))</f>
        <v/>
      </c>
      <c r="F1981" s="66" t="str">
        <f t="shared" si="30"/>
        <v/>
      </c>
    </row>
    <row r="1982" spans="2:6" ht="14.25" x14ac:dyDescent="0.2">
      <c r="B1982" s="70" t="str">
        <f>IF('Mortgage Calculation'!A2022="","",MONTH('Mortgage Calculation'!C2022))</f>
        <v/>
      </c>
      <c r="C1982" s="71" t="str">
        <f>IF(B1982="","",YEAR('Mortgage Calculation'!C2022))</f>
        <v/>
      </c>
      <c r="D1982" s="72" t="str">
        <f>IF(B1982="","",SUMIFS('Monthly Rental Income'!$G:$G,'Monthly Rental Income'!$K:$K,'Total Cash Flow'!$C1982,'Monthly Rental Income'!$J:$J,'Total Cash Flow'!$B1982))</f>
        <v/>
      </c>
      <c r="E1982" s="73" t="str">
        <f>IF(B1982="","",SUMIFS('Mortgage Calculation'!$F:$F,'Mortgage Calculation'!$J:$J,'Total Cash Flow'!$B1982,'Mortgage Calculation'!$K:$K,'Total Cash Flow'!C1982))</f>
        <v/>
      </c>
      <c r="F1982" s="66" t="str">
        <f t="shared" si="30"/>
        <v/>
      </c>
    </row>
    <row r="1983" spans="2:6" ht="14.25" x14ac:dyDescent="0.2">
      <c r="B1983" s="70" t="str">
        <f>IF('Mortgage Calculation'!A2023="","",MONTH('Mortgage Calculation'!C2023))</f>
        <v/>
      </c>
      <c r="C1983" s="71" t="str">
        <f>IF(B1983="","",YEAR('Mortgage Calculation'!C2023))</f>
        <v/>
      </c>
      <c r="D1983" s="72" t="str">
        <f>IF(B1983="","",SUMIFS('Monthly Rental Income'!$G:$G,'Monthly Rental Income'!$K:$K,'Total Cash Flow'!$C1983,'Monthly Rental Income'!$J:$J,'Total Cash Flow'!$B1983))</f>
        <v/>
      </c>
      <c r="E1983" s="73" t="str">
        <f>IF(B1983="","",SUMIFS('Mortgage Calculation'!$F:$F,'Mortgage Calculation'!$J:$J,'Total Cash Flow'!$B1983,'Mortgage Calculation'!$K:$K,'Total Cash Flow'!C1983))</f>
        <v/>
      </c>
      <c r="F1983" s="66" t="str">
        <f t="shared" si="30"/>
        <v/>
      </c>
    </row>
    <row r="1984" spans="2:6" ht="14.25" x14ac:dyDescent="0.2">
      <c r="B1984" s="70" t="str">
        <f>IF('Mortgage Calculation'!A2024="","",MONTH('Mortgage Calculation'!C2024))</f>
        <v/>
      </c>
      <c r="C1984" s="71" t="str">
        <f>IF(B1984="","",YEAR('Mortgage Calculation'!C2024))</f>
        <v/>
      </c>
      <c r="D1984" s="72" t="str">
        <f>IF(B1984="","",SUMIFS('Monthly Rental Income'!$G:$G,'Monthly Rental Income'!$K:$K,'Total Cash Flow'!$C1984,'Monthly Rental Income'!$J:$J,'Total Cash Flow'!$B1984))</f>
        <v/>
      </c>
      <c r="E1984" s="73" t="str">
        <f>IF(B1984="","",SUMIFS('Mortgage Calculation'!$F:$F,'Mortgage Calculation'!$J:$J,'Total Cash Flow'!$B1984,'Mortgage Calculation'!$K:$K,'Total Cash Flow'!C1984))</f>
        <v/>
      </c>
      <c r="F1984" s="66" t="str">
        <f t="shared" si="30"/>
        <v/>
      </c>
    </row>
    <row r="1985" spans="2:6" ht="14.25" x14ac:dyDescent="0.2">
      <c r="B1985" s="70" t="str">
        <f>IF('Mortgage Calculation'!A2025="","",MONTH('Mortgage Calculation'!C2025))</f>
        <v/>
      </c>
      <c r="C1985" s="71" t="str">
        <f>IF(B1985="","",YEAR('Mortgage Calculation'!C2025))</f>
        <v/>
      </c>
      <c r="D1985" s="72" t="str">
        <f>IF(B1985="","",SUMIFS('Monthly Rental Income'!$G:$G,'Monthly Rental Income'!$K:$K,'Total Cash Flow'!$C1985,'Monthly Rental Income'!$J:$J,'Total Cash Flow'!$B1985))</f>
        <v/>
      </c>
      <c r="E1985" s="73" t="str">
        <f>IF(B1985="","",SUMIFS('Mortgage Calculation'!$F:$F,'Mortgage Calculation'!$J:$J,'Total Cash Flow'!$B1985,'Mortgage Calculation'!$K:$K,'Total Cash Flow'!C1985))</f>
        <v/>
      </c>
      <c r="F1985" s="66" t="str">
        <f t="shared" si="30"/>
        <v/>
      </c>
    </row>
    <row r="1986" spans="2:6" ht="14.25" x14ac:dyDescent="0.2">
      <c r="B1986" s="70" t="str">
        <f>IF('Mortgage Calculation'!A2026="","",MONTH('Mortgage Calculation'!C2026))</f>
        <v/>
      </c>
      <c r="C1986" s="71" t="str">
        <f>IF(B1986="","",YEAR('Mortgage Calculation'!C2026))</f>
        <v/>
      </c>
      <c r="D1986" s="72" t="str">
        <f>IF(B1986="","",SUMIFS('Monthly Rental Income'!$G:$G,'Monthly Rental Income'!$K:$K,'Total Cash Flow'!$C1986,'Monthly Rental Income'!$J:$J,'Total Cash Flow'!$B1986))</f>
        <v/>
      </c>
      <c r="E1986" s="73" t="str">
        <f>IF(B1986="","",SUMIFS('Mortgage Calculation'!$F:$F,'Mortgage Calculation'!$J:$J,'Total Cash Flow'!$B1986,'Mortgage Calculation'!$K:$K,'Total Cash Flow'!C1986))</f>
        <v/>
      </c>
      <c r="F1986" s="66" t="str">
        <f t="shared" si="30"/>
        <v/>
      </c>
    </row>
    <row r="1987" spans="2:6" ht="14.25" x14ac:dyDescent="0.2">
      <c r="B1987" s="70" t="str">
        <f>IF('Mortgage Calculation'!A2027="","",MONTH('Mortgage Calculation'!C2027))</f>
        <v/>
      </c>
      <c r="C1987" s="71" t="str">
        <f>IF(B1987="","",YEAR('Mortgage Calculation'!C2027))</f>
        <v/>
      </c>
      <c r="D1987" s="72" t="str">
        <f>IF(B1987="","",SUMIFS('Monthly Rental Income'!$G:$G,'Monthly Rental Income'!$K:$K,'Total Cash Flow'!$C1987,'Monthly Rental Income'!$J:$J,'Total Cash Flow'!$B1987))</f>
        <v/>
      </c>
      <c r="E1987" s="73" t="str">
        <f>IF(B1987="","",SUMIFS('Mortgage Calculation'!$F:$F,'Mortgage Calculation'!$J:$J,'Total Cash Flow'!$B1987,'Mortgage Calculation'!$K:$K,'Total Cash Flow'!C1987))</f>
        <v/>
      </c>
      <c r="F1987" s="66" t="str">
        <f t="shared" si="30"/>
        <v/>
      </c>
    </row>
    <row r="1988" spans="2:6" ht="14.25" x14ac:dyDescent="0.2">
      <c r="B1988" s="70" t="str">
        <f>IF('Mortgage Calculation'!A2028="","",MONTH('Mortgage Calculation'!C2028))</f>
        <v/>
      </c>
      <c r="C1988" s="71" t="str">
        <f>IF(B1988="","",YEAR('Mortgage Calculation'!C2028))</f>
        <v/>
      </c>
      <c r="D1988" s="72" t="str">
        <f>IF(B1988="","",SUMIFS('Monthly Rental Income'!$G:$G,'Monthly Rental Income'!$K:$K,'Total Cash Flow'!$C1988,'Monthly Rental Income'!$J:$J,'Total Cash Flow'!$B1988))</f>
        <v/>
      </c>
      <c r="E1988" s="73" t="str">
        <f>IF(B1988="","",SUMIFS('Mortgage Calculation'!$F:$F,'Mortgage Calculation'!$J:$J,'Total Cash Flow'!$B1988,'Mortgage Calculation'!$K:$K,'Total Cash Flow'!C1988))</f>
        <v/>
      </c>
      <c r="F1988" s="66" t="str">
        <f t="shared" si="30"/>
        <v/>
      </c>
    </row>
    <row r="1989" spans="2:6" ht="14.25" x14ac:dyDescent="0.2">
      <c r="B1989" s="70" t="str">
        <f>IF('Mortgage Calculation'!A2029="","",MONTH('Mortgage Calculation'!C2029))</f>
        <v/>
      </c>
      <c r="C1989" s="71" t="str">
        <f>IF(B1989="","",YEAR('Mortgage Calculation'!C2029))</f>
        <v/>
      </c>
      <c r="D1989" s="72" t="str">
        <f>IF(B1989="","",SUMIFS('Monthly Rental Income'!$G:$G,'Monthly Rental Income'!$K:$K,'Total Cash Flow'!$C1989,'Monthly Rental Income'!$J:$J,'Total Cash Flow'!$B1989))</f>
        <v/>
      </c>
      <c r="E1989" s="73" t="str">
        <f>IF(B1989="","",SUMIFS('Mortgage Calculation'!$F:$F,'Mortgage Calculation'!$J:$J,'Total Cash Flow'!$B1989,'Mortgage Calculation'!$K:$K,'Total Cash Flow'!C1989))</f>
        <v/>
      </c>
      <c r="F1989" s="66" t="str">
        <f t="shared" ref="F1989:F2052" si="31">IF(B1989="","",SUM(D1989:E1989))</f>
        <v/>
      </c>
    </row>
    <row r="1990" spans="2:6" ht="14.25" x14ac:dyDescent="0.2">
      <c r="B1990" s="70" t="str">
        <f>IF('Mortgage Calculation'!A2030="","",MONTH('Mortgage Calculation'!C2030))</f>
        <v/>
      </c>
      <c r="C1990" s="71" t="str">
        <f>IF(B1990="","",YEAR('Mortgage Calculation'!C2030))</f>
        <v/>
      </c>
      <c r="D1990" s="72" t="str">
        <f>IF(B1990="","",SUMIFS('Monthly Rental Income'!$G:$G,'Monthly Rental Income'!$K:$K,'Total Cash Flow'!$C1990,'Monthly Rental Income'!$J:$J,'Total Cash Flow'!$B1990))</f>
        <v/>
      </c>
      <c r="E1990" s="73" t="str">
        <f>IF(B1990="","",SUMIFS('Mortgage Calculation'!$F:$F,'Mortgage Calculation'!$J:$J,'Total Cash Flow'!$B1990,'Mortgage Calculation'!$K:$K,'Total Cash Flow'!C1990))</f>
        <v/>
      </c>
      <c r="F1990" s="66" t="str">
        <f t="shared" si="31"/>
        <v/>
      </c>
    </row>
    <row r="1991" spans="2:6" ht="14.25" x14ac:dyDescent="0.2">
      <c r="B1991" s="70" t="str">
        <f>IF('Mortgage Calculation'!A2031="","",MONTH('Mortgage Calculation'!C2031))</f>
        <v/>
      </c>
      <c r="C1991" s="71" t="str">
        <f>IF(B1991="","",YEAR('Mortgage Calculation'!C2031))</f>
        <v/>
      </c>
      <c r="D1991" s="72" t="str">
        <f>IF(B1991="","",SUMIFS('Monthly Rental Income'!$G:$G,'Monthly Rental Income'!$K:$K,'Total Cash Flow'!$C1991,'Monthly Rental Income'!$J:$J,'Total Cash Flow'!$B1991))</f>
        <v/>
      </c>
      <c r="E1991" s="73" t="str">
        <f>IF(B1991="","",SUMIFS('Mortgage Calculation'!$F:$F,'Mortgage Calculation'!$J:$J,'Total Cash Flow'!$B1991,'Mortgage Calculation'!$K:$K,'Total Cash Flow'!C1991))</f>
        <v/>
      </c>
      <c r="F1991" s="66" t="str">
        <f t="shared" si="31"/>
        <v/>
      </c>
    </row>
    <row r="1992" spans="2:6" ht="14.25" x14ac:dyDescent="0.2">
      <c r="B1992" s="70" t="str">
        <f>IF('Mortgage Calculation'!A2032="","",MONTH('Mortgage Calculation'!C2032))</f>
        <v/>
      </c>
      <c r="C1992" s="71" t="str">
        <f>IF(B1992="","",YEAR('Mortgage Calculation'!C2032))</f>
        <v/>
      </c>
      <c r="D1992" s="72" t="str">
        <f>IF(B1992="","",SUMIFS('Monthly Rental Income'!$G:$G,'Monthly Rental Income'!$K:$K,'Total Cash Flow'!$C1992,'Monthly Rental Income'!$J:$J,'Total Cash Flow'!$B1992))</f>
        <v/>
      </c>
      <c r="E1992" s="73" t="str">
        <f>IF(B1992="","",SUMIFS('Mortgage Calculation'!$F:$F,'Mortgage Calculation'!$J:$J,'Total Cash Flow'!$B1992,'Mortgage Calculation'!$K:$K,'Total Cash Flow'!C1992))</f>
        <v/>
      </c>
      <c r="F1992" s="66" t="str">
        <f t="shared" si="31"/>
        <v/>
      </c>
    </row>
    <row r="1993" spans="2:6" ht="14.25" x14ac:dyDescent="0.2">
      <c r="B1993" s="70" t="str">
        <f>IF('Mortgage Calculation'!A2033="","",MONTH('Mortgage Calculation'!C2033))</f>
        <v/>
      </c>
      <c r="C1993" s="71" t="str">
        <f>IF(B1993="","",YEAR('Mortgage Calculation'!C2033))</f>
        <v/>
      </c>
      <c r="D1993" s="72" t="str">
        <f>IF(B1993="","",SUMIFS('Monthly Rental Income'!$G:$G,'Monthly Rental Income'!$K:$K,'Total Cash Flow'!$C1993,'Monthly Rental Income'!$J:$J,'Total Cash Flow'!$B1993))</f>
        <v/>
      </c>
      <c r="E1993" s="73" t="str">
        <f>IF(B1993="","",SUMIFS('Mortgage Calculation'!$F:$F,'Mortgage Calculation'!$J:$J,'Total Cash Flow'!$B1993,'Mortgage Calculation'!$K:$K,'Total Cash Flow'!C1993))</f>
        <v/>
      </c>
      <c r="F1993" s="66" t="str">
        <f t="shared" si="31"/>
        <v/>
      </c>
    </row>
    <row r="1994" spans="2:6" ht="14.25" x14ac:dyDescent="0.2">
      <c r="B1994" s="70" t="str">
        <f>IF('Mortgage Calculation'!A2034="","",MONTH('Mortgage Calculation'!C2034))</f>
        <v/>
      </c>
      <c r="C1994" s="71" t="str">
        <f>IF(B1994="","",YEAR('Mortgage Calculation'!C2034))</f>
        <v/>
      </c>
      <c r="D1994" s="72" t="str">
        <f>IF(B1994="","",SUMIFS('Monthly Rental Income'!$G:$G,'Monthly Rental Income'!$K:$K,'Total Cash Flow'!$C1994,'Monthly Rental Income'!$J:$J,'Total Cash Flow'!$B1994))</f>
        <v/>
      </c>
      <c r="E1994" s="73" t="str">
        <f>IF(B1994="","",SUMIFS('Mortgage Calculation'!$F:$F,'Mortgage Calculation'!$J:$J,'Total Cash Flow'!$B1994,'Mortgage Calculation'!$K:$K,'Total Cash Flow'!C1994))</f>
        <v/>
      </c>
      <c r="F1994" s="66" t="str">
        <f t="shared" si="31"/>
        <v/>
      </c>
    </row>
    <row r="1995" spans="2:6" ht="14.25" x14ac:dyDescent="0.2">
      <c r="B1995" s="70" t="str">
        <f>IF('Mortgage Calculation'!A2035="","",MONTH('Mortgage Calculation'!C2035))</f>
        <v/>
      </c>
      <c r="C1995" s="71" t="str">
        <f>IF(B1995="","",YEAR('Mortgage Calculation'!C2035))</f>
        <v/>
      </c>
      <c r="D1995" s="72" t="str">
        <f>IF(B1995="","",SUMIFS('Monthly Rental Income'!$G:$G,'Monthly Rental Income'!$K:$K,'Total Cash Flow'!$C1995,'Monthly Rental Income'!$J:$J,'Total Cash Flow'!$B1995))</f>
        <v/>
      </c>
      <c r="E1995" s="73" t="str">
        <f>IF(B1995="","",SUMIFS('Mortgage Calculation'!$F:$F,'Mortgage Calculation'!$J:$J,'Total Cash Flow'!$B1995,'Mortgage Calculation'!$K:$K,'Total Cash Flow'!C1995))</f>
        <v/>
      </c>
      <c r="F1995" s="66" t="str">
        <f t="shared" si="31"/>
        <v/>
      </c>
    </row>
    <row r="1996" spans="2:6" ht="14.25" x14ac:dyDescent="0.2">
      <c r="B1996" s="70" t="str">
        <f>IF('Mortgage Calculation'!A2036="","",MONTH('Mortgage Calculation'!C2036))</f>
        <v/>
      </c>
      <c r="C1996" s="71" t="str">
        <f>IF(B1996="","",YEAR('Mortgage Calculation'!C2036))</f>
        <v/>
      </c>
      <c r="D1996" s="72" t="str">
        <f>IF(B1996="","",SUMIFS('Monthly Rental Income'!$G:$G,'Monthly Rental Income'!$K:$K,'Total Cash Flow'!$C1996,'Monthly Rental Income'!$J:$J,'Total Cash Flow'!$B1996))</f>
        <v/>
      </c>
      <c r="E1996" s="73" t="str">
        <f>IF(B1996="","",SUMIFS('Mortgage Calculation'!$F:$F,'Mortgage Calculation'!$J:$J,'Total Cash Flow'!$B1996,'Mortgage Calculation'!$K:$K,'Total Cash Flow'!C1996))</f>
        <v/>
      </c>
      <c r="F1996" s="66" t="str">
        <f t="shared" si="31"/>
        <v/>
      </c>
    </row>
    <row r="1997" spans="2:6" ht="14.25" x14ac:dyDescent="0.2">
      <c r="B1997" s="70" t="str">
        <f>IF('Mortgage Calculation'!A2037="","",MONTH('Mortgage Calculation'!C2037))</f>
        <v/>
      </c>
      <c r="C1997" s="71" t="str">
        <f>IF(B1997="","",YEAR('Mortgage Calculation'!C2037))</f>
        <v/>
      </c>
      <c r="D1997" s="72" t="str">
        <f>IF(B1997="","",SUMIFS('Monthly Rental Income'!$G:$G,'Monthly Rental Income'!$K:$K,'Total Cash Flow'!$C1997,'Monthly Rental Income'!$J:$J,'Total Cash Flow'!$B1997))</f>
        <v/>
      </c>
      <c r="E1997" s="73" t="str">
        <f>IF(B1997="","",SUMIFS('Mortgage Calculation'!$F:$F,'Mortgage Calculation'!$J:$J,'Total Cash Flow'!$B1997,'Mortgage Calculation'!$K:$K,'Total Cash Flow'!C1997))</f>
        <v/>
      </c>
      <c r="F1997" s="66" t="str">
        <f t="shared" si="31"/>
        <v/>
      </c>
    </row>
    <row r="1998" spans="2:6" ht="14.25" x14ac:dyDescent="0.2">
      <c r="B1998" s="70" t="str">
        <f>IF('Mortgage Calculation'!A2038="","",MONTH('Mortgage Calculation'!C2038))</f>
        <v/>
      </c>
      <c r="C1998" s="71" t="str">
        <f>IF(B1998="","",YEAR('Mortgage Calculation'!C2038))</f>
        <v/>
      </c>
      <c r="D1998" s="72" t="str">
        <f>IF(B1998="","",SUMIFS('Monthly Rental Income'!$G:$G,'Monthly Rental Income'!$K:$K,'Total Cash Flow'!$C1998,'Monthly Rental Income'!$J:$J,'Total Cash Flow'!$B1998))</f>
        <v/>
      </c>
      <c r="E1998" s="73" t="str">
        <f>IF(B1998="","",SUMIFS('Mortgage Calculation'!$F:$F,'Mortgage Calculation'!$J:$J,'Total Cash Flow'!$B1998,'Mortgage Calculation'!$K:$K,'Total Cash Flow'!C1998))</f>
        <v/>
      </c>
      <c r="F1998" s="66" t="str">
        <f t="shared" si="31"/>
        <v/>
      </c>
    </row>
    <row r="1999" spans="2:6" ht="14.25" x14ac:dyDescent="0.2">
      <c r="B1999" s="70" t="str">
        <f>IF('Mortgage Calculation'!A2039="","",MONTH('Mortgage Calculation'!C2039))</f>
        <v/>
      </c>
      <c r="C1999" s="71" t="str">
        <f>IF(B1999="","",YEAR('Mortgage Calculation'!C2039))</f>
        <v/>
      </c>
      <c r="D1999" s="72" t="str">
        <f>IF(B1999="","",SUMIFS('Monthly Rental Income'!$G:$G,'Monthly Rental Income'!$K:$K,'Total Cash Flow'!$C1999,'Monthly Rental Income'!$J:$J,'Total Cash Flow'!$B1999))</f>
        <v/>
      </c>
      <c r="E1999" s="73" t="str">
        <f>IF(B1999="","",SUMIFS('Mortgage Calculation'!$F:$F,'Mortgage Calculation'!$J:$J,'Total Cash Flow'!$B1999,'Mortgage Calculation'!$K:$K,'Total Cash Flow'!C1999))</f>
        <v/>
      </c>
      <c r="F1999" s="66" t="str">
        <f t="shared" si="31"/>
        <v/>
      </c>
    </row>
    <row r="2000" spans="2:6" ht="14.25" x14ac:dyDescent="0.2">
      <c r="B2000" s="70" t="str">
        <f>IF('Mortgage Calculation'!A2040="","",MONTH('Mortgage Calculation'!C2040))</f>
        <v/>
      </c>
      <c r="C2000" s="71" t="str">
        <f>IF(B2000="","",YEAR('Mortgage Calculation'!C2040))</f>
        <v/>
      </c>
      <c r="D2000" s="72" t="str">
        <f>IF(B2000="","",SUMIFS('Monthly Rental Income'!$G:$G,'Monthly Rental Income'!$K:$K,'Total Cash Flow'!$C2000,'Monthly Rental Income'!$J:$J,'Total Cash Flow'!$B2000))</f>
        <v/>
      </c>
      <c r="E2000" s="73" t="str">
        <f>IF(B2000="","",SUMIFS('Mortgage Calculation'!$F:$F,'Mortgage Calculation'!$J:$J,'Total Cash Flow'!$B2000,'Mortgage Calculation'!$K:$K,'Total Cash Flow'!C2000))</f>
        <v/>
      </c>
      <c r="F2000" s="66" t="str">
        <f t="shared" si="31"/>
        <v/>
      </c>
    </row>
    <row r="2001" spans="2:6" ht="14.25" x14ac:dyDescent="0.2">
      <c r="B2001" s="70" t="str">
        <f>IF('Mortgage Calculation'!A2041="","",MONTH('Mortgage Calculation'!C2041))</f>
        <v/>
      </c>
      <c r="C2001" s="71" t="str">
        <f>IF(B2001="","",YEAR('Mortgage Calculation'!C2041))</f>
        <v/>
      </c>
      <c r="D2001" s="72" t="str">
        <f>IF(B2001="","",SUMIFS('Monthly Rental Income'!$G:$G,'Monthly Rental Income'!$K:$K,'Total Cash Flow'!$C2001,'Monthly Rental Income'!$J:$J,'Total Cash Flow'!$B2001))</f>
        <v/>
      </c>
      <c r="E2001" s="73" t="str">
        <f>IF(B2001="","",SUMIFS('Mortgage Calculation'!$F:$F,'Mortgage Calculation'!$J:$J,'Total Cash Flow'!$B2001,'Mortgage Calculation'!$K:$K,'Total Cash Flow'!C2001))</f>
        <v/>
      </c>
      <c r="F2001" s="66" t="str">
        <f t="shared" si="31"/>
        <v/>
      </c>
    </row>
    <row r="2002" spans="2:6" ht="14.25" x14ac:dyDescent="0.2">
      <c r="B2002" s="70" t="str">
        <f>IF('Mortgage Calculation'!A2042="","",MONTH('Mortgage Calculation'!C2042))</f>
        <v/>
      </c>
      <c r="C2002" s="71" t="str">
        <f>IF(B2002="","",YEAR('Mortgage Calculation'!C2042))</f>
        <v/>
      </c>
      <c r="D2002" s="72" t="str">
        <f>IF(B2002="","",SUMIFS('Monthly Rental Income'!$G:$G,'Monthly Rental Income'!$K:$K,'Total Cash Flow'!$C2002,'Monthly Rental Income'!$J:$J,'Total Cash Flow'!$B2002))</f>
        <v/>
      </c>
      <c r="E2002" s="73" t="str">
        <f>IF(B2002="","",SUMIFS('Mortgage Calculation'!$F:$F,'Mortgage Calculation'!$J:$J,'Total Cash Flow'!$B2002,'Mortgage Calculation'!$K:$K,'Total Cash Flow'!C2002))</f>
        <v/>
      </c>
      <c r="F2002" s="66" t="str">
        <f t="shared" si="31"/>
        <v/>
      </c>
    </row>
    <row r="2003" spans="2:6" ht="14.25" x14ac:dyDescent="0.2">
      <c r="B2003" s="70" t="str">
        <f>IF('Mortgage Calculation'!A2043="","",MONTH('Mortgage Calculation'!C2043))</f>
        <v/>
      </c>
      <c r="C2003" s="71" t="str">
        <f>IF(B2003="","",YEAR('Mortgage Calculation'!C2043))</f>
        <v/>
      </c>
      <c r="D2003" s="72" t="str">
        <f>IF(B2003="","",SUMIFS('Monthly Rental Income'!$G:$G,'Monthly Rental Income'!$K:$K,'Total Cash Flow'!$C2003,'Monthly Rental Income'!$J:$J,'Total Cash Flow'!$B2003))</f>
        <v/>
      </c>
      <c r="E2003" s="73" t="str">
        <f>IF(B2003="","",SUMIFS('Mortgage Calculation'!$F:$F,'Mortgage Calculation'!$J:$J,'Total Cash Flow'!$B2003,'Mortgage Calculation'!$K:$K,'Total Cash Flow'!C2003))</f>
        <v/>
      </c>
      <c r="F2003" s="66" t="str">
        <f t="shared" si="31"/>
        <v/>
      </c>
    </row>
    <row r="2004" spans="2:6" ht="14.25" x14ac:dyDescent="0.2">
      <c r="B2004" s="70" t="str">
        <f>IF('Mortgage Calculation'!A2044="","",MONTH('Mortgage Calculation'!C2044))</f>
        <v/>
      </c>
      <c r="C2004" s="71" t="str">
        <f>IF(B2004="","",YEAR('Mortgage Calculation'!C2044))</f>
        <v/>
      </c>
      <c r="D2004" s="72" t="str">
        <f>IF(B2004="","",SUMIFS('Monthly Rental Income'!$G:$G,'Monthly Rental Income'!$K:$K,'Total Cash Flow'!$C2004,'Monthly Rental Income'!$J:$J,'Total Cash Flow'!$B2004))</f>
        <v/>
      </c>
      <c r="E2004" s="73" t="str">
        <f>IF(B2004="","",SUMIFS('Mortgage Calculation'!$F:$F,'Mortgage Calculation'!$J:$J,'Total Cash Flow'!$B2004,'Mortgage Calculation'!$K:$K,'Total Cash Flow'!C2004))</f>
        <v/>
      </c>
      <c r="F2004" s="66" t="str">
        <f t="shared" si="31"/>
        <v/>
      </c>
    </row>
    <row r="2005" spans="2:6" ht="14.25" x14ac:dyDescent="0.2">
      <c r="B2005" s="70" t="str">
        <f>IF('Mortgage Calculation'!A2045="","",MONTH('Mortgage Calculation'!C2045))</f>
        <v/>
      </c>
      <c r="C2005" s="71" t="str">
        <f>IF(B2005="","",YEAR('Mortgage Calculation'!C2045))</f>
        <v/>
      </c>
      <c r="D2005" s="72" t="str">
        <f>IF(B2005="","",SUMIFS('Monthly Rental Income'!$G:$G,'Monthly Rental Income'!$K:$K,'Total Cash Flow'!$C2005,'Monthly Rental Income'!$J:$J,'Total Cash Flow'!$B2005))</f>
        <v/>
      </c>
      <c r="E2005" s="73" t="str">
        <f>IF(B2005="","",SUMIFS('Mortgage Calculation'!$F:$F,'Mortgage Calculation'!$J:$J,'Total Cash Flow'!$B2005,'Mortgage Calculation'!$K:$K,'Total Cash Flow'!C2005))</f>
        <v/>
      </c>
      <c r="F2005" s="66" t="str">
        <f t="shared" si="31"/>
        <v/>
      </c>
    </row>
    <row r="2006" spans="2:6" ht="14.25" x14ac:dyDescent="0.2">
      <c r="B2006" s="70" t="str">
        <f>IF('Mortgage Calculation'!A2046="","",MONTH('Mortgage Calculation'!C2046))</f>
        <v/>
      </c>
      <c r="C2006" s="71" t="str">
        <f>IF(B2006="","",YEAR('Mortgage Calculation'!C2046))</f>
        <v/>
      </c>
      <c r="D2006" s="72" t="str">
        <f>IF(B2006="","",SUMIFS('Monthly Rental Income'!$G:$G,'Monthly Rental Income'!$K:$K,'Total Cash Flow'!$C2006,'Monthly Rental Income'!$J:$J,'Total Cash Flow'!$B2006))</f>
        <v/>
      </c>
      <c r="E2006" s="73" t="str">
        <f>IF(B2006="","",SUMIFS('Mortgage Calculation'!$F:$F,'Mortgage Calculation'!$J:$J,'Total Cash Flow'!$B2006,'Mortgage Calculation'!$K:$K,'Total Cash Flow'!C2006))</f>
        <v/>
      </c>
      <c r="F2006" s="66" t="str">
        <f t="shared" si="31"/>
        <v/>
      </c>
    </row>
    <row r="2007" spans="2:6" ht="14.25" x14ac:dyDescent="0.2">
      <c r="B2007" s="70" t="str">
        <f>IF('Mortgage Calculation'!A2047="","",MONTH('Mortgage Calculation'!C2047))</f>
        <v/>
      </c>
      <c r="C2007" s="71" t="str">
        <f>IF(B2007="","",YEAR('Mortgage Calculation'!C2047))</f>
        <v/>
      </c>
      <c r="D2007" s="72" t="str">
        <f>IF(B2007="","",SUMIFS('Monthly Rental Income'!$G:$G,'Monthly Rental Income'!$K:$K,'Total Cash Flow'!$C2007,'Monthly Rental Income'!$J:$J,'Total Cash Flow'!$B2007))</f>
        <v/>
      </c>
      <c r="E2007" s="73" t="str">
        <f>IF(B2007="","",SUMIFS('Mortgage Calculation'!$F:$F,'Mortgage Calculation'!$J:$J,'Total Cash Flow'!$B2007,'Mortgage Calculation'!$K:$K,'Total Cash Flow'!C2007))</f>
        <v/>
      </c>
      <c r="F2007" s="66" t="str">
        <f t="shared" si="31"/>
        <v/>
      </c>
    </row>
    <row r="2008" spans="2:6" ht="14.25" x14ac:dyDescent="0.2">
      <c r="B2008" s="70" t="str">
        <f>IF('Mortgage Calculation'!A2048="","",MONTH('Mortgage Calculation'!C2048))</f>
        <v/>
      </c>
      <c r="C2008" s="71" t="str">
        <f>IF(B2008="","",YEAR('Mortgage Calculation'!C2048))</f>
        <v/>
      </c>
      <c r="D2008" s="72" t="str">
        <f>IF(B2008="","",SUMIFS('Monthly Rental Income'!$G:$G,'Monthly Rental Income'!$K:$K,'Total Cash Flow'!$C2008,'Monthly Rental Income'!$J:$J,'Total Cash Flow'!$B2008))</f>
        <v/>
      </c>
      <c r="E2008" s="73" t="str">
        <f>IF(B2008="","",SUMIFS('Mortgage Calculation'!$F:$F,'Mortgage Calculation'!$J:$J,'Total Cash Flow'!$B2008,'Mortgage Calculation'!$K:$K,'Total Cash Flow'!C2008))</f>
        <v/>
      </c>
      <c r="F2008" s="66" t="str">
        <f t="shared" si="31"/>
        <v/>
      </c>
    </row>
    <row r="2009" spans="2:6" ht="14.25" x14ac:dyDescent="0.2">
      <c r="B2009" s="70" t="str">
        <f>IF('Mortgage Calculation'!A2049="","",MONTH('Mortgage Calculation'!C2049))</f>
        <v/>
      </c>
      <c r="C2009" s="71" t="str">
        <f>IF(B2009="","",YEAR('Mortgage Calculation'!C2049))</f>
        <v/>
      </c>
      <c r="D2009" s="72" t="str">
        <f>IF(B2009="","",SUMIFS('Monthly Rental Income'!$G:$G,'Monthly Rental Income'!$K:$K,'Total Cash Flow'!$C2009,'Monthly Rental Income'!$J:$J,'Total Cash Flow'!$B2009))</f>
        <v/>
      </c>
      <c r="E2009" s="73" t="str">
        <f>IF(B2009="","",SUMIFS('Mortgage Calculation'!$F:$F,'Mortgage Calculation'!$J:$J,'Total Cash Flow'!$B2009,'Mortgage Calculation'!$K:$K,'Total Cash Flow'!C2009))</f>
        <v/>
      </c>
      <c r="F2009" s="66" t="str">
        <f t="shared" si="31"/>
        <v/>
      </c>
    </row>
    <row r="2010" spans="2:6" ht="14.25" x14ac:dyDescent="0.2">
      <c r="B2010" s="70" t="str">
        <f>IF('Mortgage Calculation'!A2050="","",MONTH('Mortgage Calculation'!C2050))</f>
        <v/>
      </c>
      <c r="C2010" s="71" t="str">
        <f>IF(B2010="","",YEAR('Mortgage Calculation'!C2050))</f>
        <v/>
      </c>
      <c r="D2010" s="72" t="str">
        <f>IF(B2010="","",SUMIFS('Monthly Rental Income'!$G:$G,'Monthly Rental Income'!$K:$K,'Total Cash Flow'!$C2010,'Monthly Rental Income'!$J:$J,'Total Cash Flow'!$B2010))</f>
        <v/>
      </c>
      <c r="E2010" s="73" t="str">
        <f>IF(B2010="","",SUMIFS('Mortgage Calculation'!$F:$F,'Mortgage Calculation'!$J:$J,'Total Cash Flow'!$B2010,'Mortgage Calculation'!$K:$K,'Total Cash Flow'!C2010))</f>
        <v/>
      </c>
      <c r="F2010" s="66" t="str">
        <f t="shared" si="31"/>
        <v/>
      </c>
    </row>
    <row r="2011" spans="2:6" ht="14.25" x14ac:dyDescent="0.2">
      <c r="B2011" s="70" t="str">
        <f>IF('Mortgage Calculation'!A2051="","",MONTH('Mortgage Calculation'!C2051))</f>
        <v/>
      </c>
      <c r="C2011" s="71" t="str">
        <f>IF(B2011="","",YEAR('Mortgage Calculation'!C2051))</f>
        <v/>
      </c>
      <c r="D2011" s="72" t="str">
        <f>IF(B2011="","",SUMIFS('Monthly Rental Income'!$G:$G,'Monthly Rental Income'!$K:$K,'Total Cash Flow'!$C2011,'Monthly Rental Income'!$J:$J,'Total Cash Flow'!$B2011))</f>
        <v/>
      </c>
      <c r="E2011" s="73" t="str">
        <f>IF(B2011="","",SUMIFS('Mortgage Calculation'!$F:$F,'Mortgage Calculation'!$J:$J,'Total Cash Flow'!$B2011,'Mortgage Calculation'!$K:$K,'Total Cash Flow'!C2011))</f>
        <v/>
      </c>
      <c r="F2011" s="66" t="str">
        <f t="shared" si="31"/>
        <v/>
      </c>
    </row>
    <row r="2012" spans="2:6" ht="14.25" x14ac:dyDescent="0.2">
      <c r="B2012" s="70" t="str">
        <f>IF('Mortgage Calculation'!A2052="","",MONTH('Mortgage Calculation'!C2052))</f>
        <v/>
      </c>
      <c r="C2012" s="71" t="str">
        <f>IF(B2012="","",YEAR('Mortgage Calculation'!C2052))</f>
        <v/>
      </c>
      <c r="D2012" s="72" t="str">
        <f>IF(B2012="","",SUMIFS('Monthly Rental Income'!$G:$G,'Monthly Rental Income'!$K:$K,'Total Cash Flow'!$C2012,'Monthly Rental Income'!$J:$J,'Total Cash Flow'!$B2012))</f>
        <v/>
      </c>
      <c r="E2012" s="73" t="str">
        <f>IF(B2012="","",SUMIFS('Mortgage Calculation'!$F:$F,'Mortgage Calculation'!$J:$J,'Total Cash Flow'!$B2012,'Mortgage Calculation'!$K:$K,'Total Cash Flow'!C2012))</f>
        <v/>
      </c>
      <c r="F2012" s="66" t="str">
        <f t="shared" si="31"/>
        <v/>
      </c>
    </row>
    <row r="2013" spans="2:6" ht="14.25" x14ac:dyDescent="0.2">
      <c r="B2013" s="70" t="str">
        <f>IF('Mortgage Calculation'!A2053="","",MONTH('Mortgage Calculation'!C2053))</f>
        <v/>
      </c>
      <c r="C2013" s="71" t="str">
        <f>IF(B2013="","",YEAR('Mortgage Calculation'!C2053))</f>
        <v/>
      </c>
      <c r="D2013" s="72" t="str">
        <f>IF(B2013="","",SUMIFS('Monthly Rental Income'!$G:$G,'Monthly Rental Income'!$K:$K,'Total Cash Flow'!$C2013,'Monthly Rental Income'!$J:$J,'Total Cash Flow'!$B2013))</f>
        <v/>
      </c>
      <c r="E2013" s="73" t="str">
        <f>IF(B2013="","",SUMIFS('Mortgage Calculation'!$F:$F,'Mortgage Calculation'!$J:$J,'Total Cash Flow'!$B2013,'Mortgage Calculation'!$K:$K,'Total Cash Flow'!C2013))</f>
        <v/>
      </c>
      <c r="F2013" s="66" t="str">
        <f t="shared" si="31"/>
        <v/>
      </c>
    </row>
    <row r="2014" spans="2:6" ht="14.25" x14ac:dyDescent="0.2">
      <c r="B2014" s="70" t="str">
        <f>IF('Mortgage Calculation'!A2054="","",MONTH('Mortgage Calculation'!C2054))</f>
        <v/>
      </c>
      <c r="C2014" s="71" t="str">
        <f>IF(B2014="","",YEAR('Mortgage Calculation'!C2054))</f>
        <v/>
      </c>
      <c r="D2014" s="72" t="str">
        <f>IF(B2014="","",SUMIFS('Monthly Rental Income'!$G:$G,'Monthly Rental Income'!$K:$K,'Total Cash Flow'!$C2014,'Monthly Rental Income'!$J:$J,'Total Cash Flow'!$B2014))</f>
        <v/>
      </c>
      <c r="E2014" s="73" t="str">
        <f>IF(B2014="","",SUMIFS('Mortgage Calculation'!$F:$F,'Mortgage Calculation'!$J:$J,'Total Cash Flow'!$B2014,'Mortgage Calculation'!$K:$K,'Total Cash Flow'!C2014))</f>
        <v/>
      </c>
      <c r="F2014" s="66" t="str">
        <f t="shared" si="31"/>
        <v/>
      </c>
    </row>
    <row r="2015" spans="2:6" ht="14.25" x14ac:dyDescent="0.2">
      <c r="B2015" s="70" t="str">
        <f>IF('Mortgage Calculation'!A2055="","",MONTH('Mortgage Calculation'!C2055))</f>
        <v/>
      </c>
      <c r="C2015" s="71" t="str">
        <f>IF(B2015="","",YEAR('Mortgage Calculation'!C2055))</f>
        <v/>
      </c>
      <c r="D2015" s="72" t="str">
        <f>IF(B2015="","",SUMIFS('Monthly Rental Income'!$G:$G,'Monthly Rental Income'!$K:$K,'Total Cash Flow'!$C2015,'Monthly Rental Income'!$J:$J,'Total Cash Flow'!$B2015))</f>
        <v/>
      </c>
      <c r="E2015" s="73" t="str">
        <f>IF(B2015="","",SUMIFS('Mortgage Calculation'!$F:$F,'Mortgage Calculation'!$J:$J,'Total Cash Flow'!$B2015,'Mortgage Calculation'!$K:$K,'Total Cash Flow'!C2015))</f>
        <v/>
      </c>
      <c r="F2015" s="66" t="str">
        <f t="shared" si="31"/>
        <v/>
      </c>
    </row>
    <row r="2016" spans="2:6" ht="14.25" x14ac:dyDescent="0.2">
      <c r="B2016" s="70" t="str">
        <f>IF('Mortgage Calculation'!A2056="","",MONTH('Mortgage Calculation'!C2056))</f>
        <v/>
      </c>
      <c r="C2016" s="71" t="str">
        <f>IF(B2016="","",YEAR('Mortgage Calculation'!C2056))</f>
        <v/>
      </c>
      <c r="D2016" s="72" t="str">
        <f>IF(B2016="","",SUMIFS('Monthly Rental Income'!$G:$G,'Monthly Rental Income'!$K:$K,'Total Cash Flow'!$C2016,'Monthly Rental Income'!$J:$J,'Total Cash Flow'!$B2016))</f>
        <v/>
      </c>
      <c r="E2016" s="73" t="str">
        <f>IF(B2016="","",SUMIFS('Mortgage Calculation'!$F:$F,'Mortgage Calculation'!$J:$J,'Total Cash Flow'!$B2016,'Mortgage Calculation'!$K:$K,'Total Cash Flow'!C2016))</f>
        <v/>
      </c>
      <c r="F2016" s="66" t="str">
        <f t="shared" si="31"/>
        <v/>
      </c>
    </row>
    <row r="2017" spans="2:6" ht="14.25" x14ac:dyDescent="0.2">
      <c r="B2017" s="70" t="str">
        <f>IF('Mortgage Calculation'!A2057="","",MONTH('Mortgage Calculation'!C2057))</f>
        <v/>
      </c>
      <c r="C2017" s="71" t="str">
        <f>IF(B2017="","",YEAR('Mortgage Calculation'!C2057))</f>
        <v/>
      </c>
      <c r="D2017" s="72" t="str">
        <f>IF(B2017="","",SUMIFS('Monthly Rental Income'!$G:$G,'Monthly Rental Income'!$K:$K,'Total Cash Flow'!$C2017,'Monthly Rental Income'!$J:$J,'Total Cash Flow'!$B2017))</f>
        <v/>
      </c>
      <c r="E2017" s="73" t="str">
        <f>IF(B2017="","",SUMIFS('Mortgage Calculation'!$F:$F,'Mortgage Calculation'!$J:$J,'Total Cash Flow'!$B2017,'Mortgage Calculation'!$K:$K,'Total Cash Flow'!C2017))</f>
        <v/>
      </c>
      <c r="F2017" s="66" t="str">
        <f t="shared" si="31"/>
        <v/>
      </c>
    </row>
    <row r="2018" spans="2:6" ht="14.25" x14ac:dyDescent="0.2">
      <c r="B2018" s="70" t="str">
        <f>IF('Mortgage Calculation'!A2058="","",MONTH('Mortgage Calculation'!C2058))</f>
        <v/>
      </c>
      <c r="C2018" s="71" t="str">
        <f>IF(B2018="","",YEAR('Mortgage Calculation'!C2058))</f>
        <v/>
      </c>
      <c r="D2018" s="72" t="str">
        <f>IF(B2018="","",SUMIFS('Monthly Rental Income'!$G:$G,'Monthly Rental Income'!$K:$K,'Total Cash Flow'!$C2018,'Monthly Rental Income'!$J:$J,'Total Cash Flow'!$B2018))</f>
        <v/>
      </c>
      <c r="E2018" s="73" t="str">
        <f>IF(B2018="","",SUMIFS('Mortgage Calculation'!$F:$F,'Mortgage Calculation'!$J:$J,'Total Cash Flow'!$B2018,'Mortgage Calculation'!$K:$K,'Total Cash Flow'!C2018))</f>
        <v/>
      </c>
      <c r="F2018" s="66" t="str">
        <f t="shared" si="31"/>
        <v/>
      </c>
    </row>
    <row r="2019" spans="2:6" ht="14.25" x14ac:dyDescent="0.2">
      <c r="B2019" s="70" t="str">
        <f>IF('Mortgage Calculation'!A2059="","",MONTH('Mortgage Calculation'!C2059))</f>
        <v/>
      </c>
      <c r="C2019" s="71" t="str">
        <f>IF(B2019="","",YEAR('Mortgage Calculation'!C2059))</f>
        <v/>
      </c>
      <c r="D2019" s="72" t="str">
        <f>IF(B2019="","",SUMIFS('Monthly Rental Income'!$G:$G,'Monthly Rental Income'!$K:$K,'Total Cash Flow'!$C2019,'Monthly Rental Income'!$J:$J,'Total Cash Flow'!$B2019))</f>
        <v/>
      </c>
      <c r="E2019" s="73" t="str">
        <f>IF(B2019="","",SUMIFS('Mortgage Calculation'!$F:$F,'Mortgage Calculation'!$J:$J,'Total Cash Flow'!$B2019,'Mortgage Calculation'!$K:$K,'Total Cash Flow'!C2019))</f>
        <v/>
      </c>
      <c r="F2019" s="66" t="str">
        <f t="shared" si="31"/>
        <v/>
      </c>
    </row>
    <row r="2020" spans="2:6" ht="14.25" x14ac:dyDescent="0.2">
      <c r="B2020" s="70" t="str">
        <f>IF('Mortgage Calculation'!A2060="","",MONTH('Mortgage Calculation'!C2060))</f>
        <v/>
      </c>
      <c r="C2020" s="71" t="str">
        <f>IF(B2020="","",YEAR('Mortgage Calculation'!C2060))</f>
        <v/>
      </c>
      <c r="D2020" s="72" t="str">
        <f>IF(B2020="","",SUMIFS('Monthly Rental Income'!$G:$G,'Monthly Rental Income'!$K:$K,'Total Cash Flow'!$C2020,'Monthly Rental Income'!$J:$J,'Total Cash Flow'!$B2020))</f>
        <v/>
      </c>
      <c r="E2020" s="73" t="str">
        <f>IF(B2020="","",SUMIFS('Mortgage Calculation'!$F:$F,'Mortgage Calculation'!$J:$J,'Total Cash Flow'!$B2020,'Mortgage Calculation'!$K:$K,'Total Cash Flow'!C2020))</f>
        <v/>
      </c>
      <c r="F2020" s="66" t="str">
        <f t="shared" si="31"/>
        <v/>
      </c>
    </row>
    <row r="2021" spans="2:6" ht="14.25" x14ac:dyDescent="0.2">
      <c r="B2021" s="70" t="str">
        <f>IF('Mortgage Calculation'!A2061="","",MONTH('Mortgage Calculation'!C2061))</f>
        <v/>
      </c>
      <c r="C2021" s="71" t="str">
        <f>IF(B2021="","",YEAR('Mortgage Calculation'!C2061))</f>
        <v/>
      </c>
      <c r="D2021" s="72" t="str">
        <f>IF(B2021="","",SUMIFS('Monthly Rental Income'!$G:$G,'Monthly Rental Income'!$K:$K,'Total Cash Flow'!$C2021,'Monthly Rental Income'!$J:$J,'Total Cash Flow'!$B2021))</f>
        <v/>
      </c>
      <c r="E2021" s="73" t="str">
        <f>IF(B2021="","",SUMIFS('Mortgage Calculation'!$F:$F,'Mortgage Calculation'!$J:$J,'Total Cash Flow'!$B2021,'Mortgage Calculation'!$K:$K,'Total Cash Flow'!C2021))</f>
        <v/>
      </c>
      <c r="F2021" s="66" t="str">
        <f t="shared" si="31"/>
        <v/>
      </c>
    </row>
    <row r="2022" spans="2:6" ht="14.25" x14ac:dyDescent="0.2">
      <c r="B2022" s="70" t="str">
        <f>IF('Mortgage Calculation'!A2062="","",MONTH('Mortgage Calculation'!C2062))</f>
        <v/>
      </c>
      <c r="C2022" s="71" t="str">
        <f>IF(B2022="","",YEAR('Mortgage Calculation'!C2062))</f>
        <v/>
      </c>
      <c r="D2022" s="72" t="str">
        <f>IF(B2022="","",SUMIFS('Monthly Rental Income'!$G:$G,'Monthly Rental Income'!$K:$K,'Total Cash Flow'!$C2022,'Monthly Rental Income'!$J:$J,'Total Cash Flow'!$B2022))</f>
        <v/>
      </c>
      <c r="E2022" s="73" t="str">
        <f>IF(B2022="","",SUMIFS('Mortgage Calculation'!$F:$F,'Mortgage Calculation'!$J:$J,'Total Cash Flow'!$B2022,'Mortgage Calculation'!$K:$K,'Total Cash Flow'!C2022))</f>
        <v/>
      </c>
      <c r="F2022" s="66" t="str">
        <f t="shared" si="31"/>
        <v/>
      </c>
    </row>
    <row r="2023" spans="2:6" ht="14.25" x14ac:dyDescent="0.2">
      <c r="B2023" s="70" t="str">
        <f>IF('Mortgage Calculation'!A2063="","",MONTH('Mortgage Calculation'!C2063))</f>
        <v/>
      </c>
      <c r="C2023" s="71" t="str">
        <f>IF(B2023="","",YEAR('Mortgage Calculation'!C2063))</f>
        <v/>
      </c>
      <c r="D2023" s="72" t="str">
        <f>IF(B2023="","",SUMIFS('Monthly Rental Income'!$G:$G,'Monthly Rental Income'!$K:$K,'Total Cash Flow'!$C2023,'Monthly Rental Income'!$J:$J,'Total Cash Flow'!$B2023))</f>
        <v/>
      </c>
      <c r="E2023" s="73" t="str">
        <f>IF(B2023="","",SUMIFS('Mortgage Calculation'!$F:$F,'Mortgage Calculation'!$J:$J,'Total Cash Flow'!$B2023,'Mortgage Calculation'!$K:$K,'Total Cash Flow'!C2023))</f>
        <v/>
      </c>
      <c r="F2023" s="66" t="str">
        <f t="shared" si="31"/>
        <v/>
      </c>
    </row>
    <row r="2024" spans="2:6" ht="14.25" x14ac:dyDescent="0.2">
      <c r="B2024" s="70" t="str">
        <f>IF('Mortgage Calculation'!A2064="","",MONTH('Mortgage Calculation'!C2064))</f>
        <v/>
      </c>
      <c r="C2024" s="71" t="str">
        <f>IF(B2024="","",YEAR('Mortgage Calculation'!C2064))</f>
        <v/>
      </c>
      <c r="D2024" s="72" t="str">
        <f>IF(B2024="","",SUMIFS('Monthly Rental Income'!$G:$G,'Monthly Rental Income'!$K:$K,'Total Cash Flow'!$C2024,'Monthly Rental Income'!$J:$J,'Total Cash Flow'!$B2024))</f>
        <v/>
      </c>
      <c r="E2024" s="73" t="str">
        <f>IF(B2024="","",SUMIFS('Mortgage Calculation'!$F:$F,'Mortgage Calculation'!$J:$J,'Total Cash Flow'!$B2024,'Mortgage Calculation'!$K:$K,'Total Cash Flow'!C2024))</f>
        <v/>
      </c>
      <c r="F2024" s="66" t="str">
        <f t="shared" si="31"/>
        <v/>
      </c>
    </row>
    <row r="2025" spans="2:6" ht="14.25" x14ac:dyDescent="0.2">
      <c r="B2025" s="70" t="str">
        <f>IF('Mortgage Calculation'!A2065="","",MONTH('Mortgage Calculation'!C2065))</f>
        <v/>
      </c>
      <c r="C2025" s="71" t="str">
        <f>IF(B2025="","",YEAR('Mortgage Calculation'!C2065))</f>
        <v/>
      </c>
      <c r="D2025" s="72" t="str">
        <f>IF(B2025="","",SUMIFS('Monthly Rental Income'!$G:$G,'Monthly Rental Income'!$K:$K,'Total Cash Flow'!$C2025,'Monthly Rental Income'!$J:$J,'Total Cash Flow'!$B2025))</f>
        <v/>
      </c>
      <c r="E2025" s="73" t="str">
        <f>IF(B2025="","",SUMIFS('Mortgage Calculation'!$F:$F,'Mortgage Calculation'!$J:$J,'Total Cash Flow'!$B2025,'Mortgage Calculation'!$K:$K,'Total Cash Flow'!C2025))</f>
        <v/>
      </c>
      <c r="F2025" s="66" t="str">
        <f t="shared" si="31"/>
        <v/>
      </c>
    </row>
    <row r="2026" spans="2:6" ht="14.25" x14ac:dyDescent="0.2">
      <c r="B2026" s="70" t="str">
        <f>IF('Mortgage Calculation'!A2066="","",MONTH('Mortgage Calculation'!C2066))</f>
        <v/>
      </c>
      <c r="C2026" s="71" t="str">
        <f>IF(B2026="","",YEAR('Mortgage Calculation'!C2066))</f>
        <v/>
      </c>
      <c r="D2026" s="72" t="str">
        <f>IF(B2026="","",SUMIFS('Monthly Rental Income'!$G:$G,'Monthly Rental Income'!$K:$K,'Total Cash Flow'!$C2026,'Monthly Rental Income'!$J:$J,'Total Cash Flow'!$B2026))</f>
        <v/>
      </c>
      <c r="E2026" s="73" t="str">
        <f>IF(B2026="","",SUMIFS('Mortgage Calculation'!$F:$F,'Mortgage Calculation'!$J:$J,'Total Cash Flow'!$B2026,'Mortgage Calculation'!$K:$K,'Total Cash Flow'!C2026))</f>
        <v/>
      </c>
      <c r="F2026" s="66" t="str">
        <f t="shared" si="31"/>
        <v/>
      </c>
    </row>
    <row r="2027" spans="2:6" ht="14.25" x14ac:dyDescent="0.2">
      <c r="B2027" s="70" t="str">
        <f>IF('Mortgage Calculation'!A2067="","",MONTH('Mortgage Calculation'!C2067))</f>
        <v/>
      </c>
      <c r="C2027" s="71" t="str">
        <f>IF(B2027="","",YEAR('Mortgage Calculation'!C2067))</f>
        <v/>
      </c>
      <c r="D2027" s="72" t="str">
        <f>IF(B2027="","",SUMIFS('Monthly Rental Income'!$G:$G,'Monthly Rental Income'!$K:$K,'Total Cash Flow'!$C2027,'Monthly Rental Income'!$J:$J,'Total Cash Flow'!$B2027))</f>
        <v/>
      </c>
      <c r="E2027" s="73" t="str">
        <f>IF(B2027="","",SUMIFS('Mortgage Calculation'!$F:$F,'Mortgage Calculation'!$J:$J,'Total Cash Flow'!$B2027,'Mortgage Calculation'!$K:$K,'Total Cash Flow'!C2027))</f>
        <v/>
      </c>
      <c r="F2027" s="66" t="str">
        <f t="shared" si="31"/>
        <v/>
      </c>
    </row>
    <row r="2028" spans="2:6" ht="14.25" x14ac:dyDescent="0.2">
      <c r="B2028" s="70" t="str">
        <f>IF('Mortgage Calculation'!A2068="","",MONTH('Mortgage Calculation'!C2068))</f>
        <v/>
      </c>
      <c r="C2028" s="71" t="str">
        <f>IF(B2028="","",YEAR('Mortgage Calculation'!C2068))</f>
        <v/>
      </c>
      <c r="D2028" s="72" t="str">
        <f>IF(B2028="","",SUMIFS('Monthly Rental Income'!$G:$G,'Monthly Rental Income'!$K:$K,'Total Cash Flow'!$C2028,'Monthly Rental Income'!$J:$J,'Total Cash Flow'!$B2028))</f>
        <v/>
      </c>
      <c r="E2028" s="73" t="str">
        <f>IF(B2028="","",SUMIFS('Mortgage Calculation'!$F:$F,'Mortgage Calculation'!$J:$J,'Total Cash Flow'!$B2028,'Mortgage Calculation'!$K:$K,'Total Cash Flow'!C2028))</f>
        <v/>
      </c>
      <c r="F2028" s="66" t="str">
        <f t="shared" si="31"/>
        <v/>
      </c>
    </row>
    <row r="2029" spans="2:6" ht="14.25" x14ac:dyDescent="0.2">
      <c r="B2029" s="70" t="str">
        <f>IF('Mortgage Calculation'!A2069="","",MONTH('Mortgage Calculation'!C2069))</f>
        <v/>
      </c>
      <c r="C2029" s="71" t="str">
        <f>IF(B2029="","",YEAR('Mortgage Calculation'!C2069))</f>
        <v/>
      </c>
      <c r="D2029" s="72" t="str">
        <f>IF(B2029="","",SUMIFS('Monthly Rental Income'!$G:$G,'Monthly Rental Income'!$K:$K,'Total Cash Flow'!$C2029,'Monthly Rental Income'!$J:$J,'Total Cash Flow'!$B2029))</f>
        <v/>
      </c>
      <c r="E2029" s="73" t="str">
        <f>IF(B2029="","",SUMIFS('Mortgage Calculation'!$F:$F,'Mortgage Calculation'!$J:$J,'Total Cash Flow'!$B2029,'Mortgage Calculation'!$K:$K,'Total Cash Flow'!C2029))</f>
        <v/>
      </c>
      <c r="F2029" s="66" t="str">
        <f t="shared" si="31"/>
        <v/>
      </c>
    </row>
    <row r="2030" spans="2:6" ht="14.25" x14ac:dyDescent="0.2">
      <c r="B2030" s="70" t="str">
        <f>IF('Mortgage Calculation'!A2070="","",MONTH('Mortgage Calculation'!C2070))</f>
        <v/>
      </c>
      <c r="C2030" s="71" t="str">
        <f>IF(B2030="","",YEAR('Mortgage Calculation'!C2070))</f>
        <v/>
      </c>
      <c r="D2030" s="72" t="str">
        <f>IF(B2030="","",SUMIFS('Monthly Rental Income'!$G:$G,'Monthly Rental Income'!$K:$K,'Total Cash Flow'!$C2030,'Monthly Rental Income'!$J:$J,'Total Cash Flow'!$B2030))</f>
        <v/>
      </c>
      <c r="E2030" s="73" t="str">
        <f>IF(B2030="","",SUMIFS('Mortgage Calculation'!$F:$F,'Mortgage Calculation'!$J:$J,'Total Cash Flow'!$B2030,'Mortgage Calculation'!$K:$K,'Total Cash Flow'!C2030))</f>
        <v/>
      </c>
      <c r="F2030" s="66" t="str">
        <f t="shared" si="31"/>
        <v/>
      </c>
    </row>
    <row r="2031" spans="2:6" ht="14.25" x14ac:dyDescent="0.2">
      <c r="B2031" s="70" t="str">
        <f>IF('Mortgage Calculation'!A2071="","",MONTH('Mortgage Calculation'!C2071))</f>
        <v/>
      </c>
      <c r="C2031" s="71" t="str">
        <f>IF(B2031="","",YEAR('Mortgage Calculation'!C2071))</f>
        <v/>
      </c>
      <c r="D2031" s="72" t="str">
        <f>IF(B2031="","",SUMIFS('Monthly Rental Income'!$G:$G,'Monthly Rental Income'!$K:$K,'Total Cash Flow'!$C2031,'Monthly Rental Income'!$J:$J,'Total Cash Flow'!$B2031))</f>
        <v/>
      </c>
      <c r="E2031" s="73" t="str">
        <f>IF(B2031="","",SUMIFS('Mortgage Calculation'!$F:$F,'Mortgage Calculation'!$J:$J,'Total Cash Flow'!$B2031,'Mortgage Calculation'!$K:$K,'Total Cash Flow'!C2031))</f>
        <v/>
      </c>
      <c r="F2031" s="66" t="str">
        <f t="shared" si="31"/>
        <v/>
      </c>
    </row>
    <row r="2032" spans="2:6" ht="14.25" x14ac:dyDescent="0.2">
      <c r="B2032" s="70" t="str">
        <f>IF('Mortgage Calculation'!A2072="","",MONTH('Mortgage Calculation'!C2072))</f>
        <v/>
      </c>
      <c r="C2032" s="71" t="str">
        <f>IF(B2032="","",YEAR('Mortgage Calculation'!C2072))</f>
        <v/>
      </c>
      <c r="D2032" s="72" t="str">
        <f>IF(B2032="","",SUMIFS('Monthly Rental Income'!$G:$G,'Monthly Rental Income'!$K:$K,'Total Cash Flow'!$C2032,'Monthly Rental Income'!$J:$J,'Total Cash Flow'!$B2032))</f>
        <v/>
      </c>
      <c r="E2032" s="73" t="str">
        <f>IF(B2032="","",SUMIFS('Mortgage Calculation'!$F:$F,'Mortgage Calculation'!$J:$J,'Total Cash Flow'!$B2032,'Mortgage Calculation'!$K:$K,'Total Cash Flow'!C2032))</f>
        <v/>
      </c>
      <c r="F2032" s="66" t="str">
        <f t="shared" si="31"/>
        <v/>
      </c>
    </row>
    <row r="2033" spans="2:6" ht="14.25" x14ac:dyDescent="0.2">
      <c r="B2033" s="70" t="str">
        <f>IF('Mortgage Calculation'!A2073="","",MONTH('Mortgage Calculation'!C2073))</f>
        <v/>
      </c>
      <c r="C2033" s="71" t="str">
        <f>IF(B2033="","",YEAR('Mortgage Calculation'!C2073))</f>
        <v/>
      </c>
      <c r="D2033" s="72" t="str">
        <f>IF(B2033="","",SUMIFS('Monthly Rental Income'!$G:$G,'Monthly Rental Income'!$K:$K,'Total Cash Flow'!$C2033,'Monthly Rental Income'!$J:$J,'Total Cash Flow'!$B2033))</f>
        <v/>
      </c>
      <c r="E2033" s="73" t="str">
        <f>IF(B2033="","",SUMIFS('Mortgage Calculation'!$F:$F,'Mortgage Calculation'!$J:$J,'Total Cash Flow'!$B2033,'Mortgage Calculation'!$K:$K,'Total Cash Flow'!C2033))</f>
        <v/>
      </c>
      <c r="F2033" s="66" t="str">
        <f t="shared" si="31"/>
        <v/>
      </c>
    </row>
    <row r="2034" spans="2:6" ht="14.25" x14ac:dyDescent="0.2">
      <c r="B2034" s="70" t="str">
        <f>IF('Mortgage Calculation'!A2074="","",MONTH('Mortgage Calculation'!C2074))</f>
        <v/>
      </c>
      <c r="C2034" s="71" t="str">
        <f>IF(B2034="","",YEAR('Mortgage Calculation'!C2074))</f>
        <v/>
      </c>
      <c r="D2034" s="72" t="str">
        <f>IF(B2034="","",SUMIFS('Monthly Rental Income'!$G:$G,'Monthly Rental Income'!$K:$K,'Total Cash Flow'!$C2034,'Monthly Rental Income'!$J:$J,'Total Cash Flow'!$B2034))</f>
        <v/>
      </c>
      <c r="E2034" s="73" t="str">
        <f>IF(B2034="","",SUMIFS('Mortgage Calculation'!$F:$F,'Mortgage Calculation'!$J:$J,'Total Cash Flow'!$B2034,'Mortgage Calculation'!$K:$K,'Total Cash Flow'!C2034))</f>
        <v/>
      </c>
      <c r="F2034" s="66" t="str">
        <f t="shared" si="31"/>
        <v/>
      </c>
    </row>
    <row r="2035" spans="2:6" ht="14.25" x14ac:dyDescent="0.2">
      <c r="B2035" s="70" t="str">
        <f>IF('Mortgage Calculation'!A2075="","",MONTH('Mortgage Calculation'!C2075))</f>
        <v/>
      </c>
      <c r="C2035" s="71" t="str">
        <f>IF(B2035="","",YEAR('Mortgage Calculation'!C2075))</f>
        <v/>
      </c>
      <c r="D2035" s="72" t="str">
        <f>IF(B2035="","",SUMIFS('Monthly Rental Income'!$G:$G,'Monthly Rental Income'!$K:$K,'Total Cash Flow'!$C2035,'Monthly Rental Income'!$J:$J,'Total Cash Flow'!$B2035))</f>
        <v/>
      </c>
      <c r="E2035" s="73" t="str">
        <f>IF(B2035="","",SUMIFS('Mortgage Calculation'!$F:$F,'Mortgage Calculation'!$J:$J,'Total Cash Flow'!$B2035,'Mortgage Calculation'!$K:$K,'Total Cash Flow'!C2035))</f>
        <v/>
      </c>
      <c r="F2035" s="66" t="str">
        <f t="shared" si="31"/>
        <v/>
      </c>
    </row>
    <row r="2036" spans="2:6" ht="14.25" x14ac:dyDescent="0.2">
      <c r="B2036" s="70" t="str">
        <f>IF('Mortgage Calculation'!A2076="","",MONTH('Mortgage Calculation'!C2076))</f>
        <v/>
      </c>
      <c r="C2036" s="71" t="str">
        <f>IF(B2036="","",YEAR('Mortgage Calculation'!C2076))</f>
        <v/>
      </c>
      <c r="D2036" s="72" t="str">
        <f>IF(B2036="","",SUMIFS('Monthly Rental Income'!$G:$G,'Monthly Rental Income'!$K:$K,'Total Cash Flow'!$C2036,'Monthly Rental Income'!$J:$J,'Total Cash Flow'!$B2036))</f>
        <v/>
      </c>
      <c r="E2036" s="73" t="str">
        <f>IF(B2036="","",SUMIFS('Mortgage Calculation'!$F:$F,'Mortgage Calculation'!$J:$J,'Total Cash Flow'!$B2036,'Mortgage Calculation'!$K:$K,'Total Cash Flow'!C2036))</f>
        <v/>
      </c>
      <c r="F2036" s="66" t="str">
        <f t="shared" si="31"/>
        <v/>
      </c>
    </row>
    <row r="2037" spans="2:6" ht="14.25" x14ac:dyDescent="0.2">
      <c r="B2037" s="70" t="str">
        <f>IF('Mortgage Calculation'!A2077="","",MONTH('Mortgage Calculation'!C2077))</f>
        <v/>
      </c>
      <c r="C2037" s="71" t="str">
        <f>IF(B2037="","",YEAR('Mortgage Calculation'!C2077))</f>
        <v/>
      </c>
      <c r="D2037" s="72" t="str">
        <f>IF(B2037="","",SUMIFS('Monthly Rental Income'!$G:$G,'Monthly Rental Income'!$K:$K,'Total Cash Flow'!$C2037,'Monthly Rental Income'!$J:$J,'Total Cash Flow'!$B2037))</f>
        <v/>
      </c>
      <c r="E2037" s="73" t="str">
        <f>IF(B2037="","",SUMIFS('Mortgage Calculation'!$F:$F,'Mortgage Calculation'!$J:$J,'Total Cash Flow'!$B2037,'Mortgage Calculation'!$K:$K,'Total Cash Flow'!C2037))</f>
        <v/>
      </c>
      <c r="F2037" s="66" t="str">
        <f t="shared" si="31"/>
        <v/>
      </c>
    </row>
    <row r="2038" spans="2:6" ht="14.25" x14ac:dyDescent="0.2">
      <c r="B2038" s="70" t="str">
        <f>IF('Mortgage Calculation'!A2078="","",MONTH('Mortgage Calculation'!C2078))</f>
        <v/>
      </c>
      <c r="C2038" s="71" t="str">
        <f>IF(B2038="","",YEAR('Mortgage Calculation'!C2078))</f>
        <v/>
      </c>
      <c r="D2038" s="72" t="str">
        <f>IF(B2038="","",SUMIFS('Monthly Rental Income'!$G:$G,'Monthly Rental Income'!$K:$K,'Total Cash Flow'!$C2038,'Monthly Rental Income'!$J:$J,'Total Cash Flow'!$B2038))</f>
        <v/>
      </c>
      <c r="E2038" s="73" t="str">
        <f>IF(B2038="","",SUMIFS('Mortgage Calculation'!$F:$F,'Mortgage Calculation'!$J:$J,'Total Cash Flow'!$B2038,'Mortgage Calculation'!$K:$K,'Total Cash Flow'!C2038))</f>
        <v/>
      </c>
      <c r="F2038" s="66" t="str">
        <f t="shared" si="31"/>
        <v/>
      </c>
    </row>
    <row r="2039" spans="2:6" ht="14.25" x14ac:dyDescent="0.2">
      <c r="B2039" s="70" t="str">
        <f>IF('Mortgage Calculation'!A2079="","",MONTH('Mortgage Calculation'!C2079))</f>
        <v/>
      </c>
      <c r="C2039" s="71" t="str">
        <f>IF(B2039="","",YEAR('Mortgage Calculation'!C2079))</f>
        <v/>
      </c>
      <c r="D2039" s="72" t="str">
        <f>IF(B2039="","",SUMIFS('Monthly Rental Income'!$G:$G,'Monthly Rental Income'!$K:$K,'Total Cash Flow'!$C2039,'Monthly Rental Income'!$J:$J,'Total Cash Flow'!$B2039))</f>
        <v/>
      </c>
      <c r="E2039" s="73" t="str">
        <f>IF(B2039="","",SUMIFS('Mortgage Calculation'!$F:$F,'Mortgage Calculation'!$J:$J,'Total Cash Flow'!$B2039,'Mortgage Calculation'!$K:$K,'Total Cash Flow'!C2039))</f>
        <v/>
      </c>
      <c r="F2039" s="66" t="str">
        <f t="shared" si="31"/>
        <v/>
      </c>
    </row>
    <row r="2040" spans="2:6" ht="14.25" x14ac:dyDescent="0.2">
      <c r="B2040" s="70" t="str">
        <f>IF('Mortgage Calculation'!A2080="","",MONTH('Mortgage Calculation'!C2080))</f>
        <v/>
      </c>
      <c r="C2040" s="71" t="str">
        <f>IF(B2040="","",YEAR('Mortgage Calculation'!C2080))</f>
        <v/>
      </c>
      <c r="D2040" s="72" t="str">
        <f>IF(B2040="","",SUMIFS('Monthly Rental Income'!$G:$G,'Monthly Rental Income'!$K:$K,'Total Cash Flow'!$C2040,'Monthly Rental Income'!$J:$J,'Total Cash Flow'!$B2040))</f>
        <v/>
      </c>
      <c r="E2040" s="73" t="str">
        <f>IF(B2040="","",SUMIFS('Mortgage Calculation'!$F:$F,'Mortgage Calculation'!$J:$J,'Total Cash Flow'!$B2040,'Mortgage Calculation'!$K:$K,'Total Cash Flow'!C2040))</f>
        <v/>
      </c>
      <c r="F2040" s="66" t="str">
        <f t="shared" si="31"/>
        <v/>
      </c>
    </row>
    <row r="2041" spans="2:6" ht="14.25" x14ac:dyDescent="0.2">
      <c r="B2041" s="70" t="str">
        <f>IF('Mortgage Calculation'!A2081="","",MONTH('Mortgage Calculation'!C2081))</f>
        <v/>
      </c>
      <c r="C2041" s="71" t="str">
        <f>IF(B2041="","",YEAR('Mortgage Calculation'!C2081))</f>
        <v/>
      </c>
      <c r="D2041" s="72" t="str">
        <f>IF(B2041="","",SUMIFS('Monthly Rental Income'!$G:$G,'Monthly Rental Income'!$K:$K,'Total Cash Flow'!$C2041,'Monthly Rental Income'!$J:$J,'Total Cash Flow'!$B2041))</f>
        <v/>
      </c>
      <c r="E2041" s="73" t="str">
        <f>IF(B2041="","",SUMIFS('Mortgage Calculation'!$F:$F,'Mortgage Calculation'!$J:$J,'Total Cash Flow'!$B2041,'Mortgage Calculation'!$K:$K,'Total Cash Flow'!C2041))</f>
        <v/>
      </c>
      <c r="F2041" s="66" t="str">
        <f t="shared" si="31"/>
        <v/>
      </c>
    </row>
    <row r="2042" spans="2:6" ht="14.25" x14ac:dyDescent="0.2">
      <c r="B2042" s="70" t="str">
        <f>IF('Mortgage Calculation'!A2082="","",MONTH('Mortgage Calculation'!C2082))</f>
        <v/>
      </c>
      <c r="C2042" s="71" t="str">
        <f>IF(B2042="","",YEAR('Mortgage Calculation'!C2082))</f>
        <v/>
      </c>
      <c r="D2042" s="72" t="str">
        <f>IF(B2042="","",SUMIFS('Monthly Rental Income'!$G:$G,'Monthly Rental Income'!$K:$K,'Total Cash Flow'!$C2042,'Monthly Rental Income'!$J:$J,'Total Cash Flow'!$B2042))</f>
        <v/>
      </c>
      <c r="E2042" s="73" t="str">
        <f>IF(B2042="","",SUMIFS('Mortgage Calculation'!$F:$F,'Mortgage Calculation'!$J:$J,'Total Cash Flow'!$B2042,'Mortgage Calculation'!$K:$K,'Total Cash Flow'!C2042))</f>
        <v/>
      </c>
      <c r="F2042" s="66" t="str">
        <f t="shared" si="31"/>
        <v/>
      </c>
    </row>
    <row r="2043" spans="2:6" ht="14.25" x14ac:dyDescent="0.2">
      <c r="B2043" s="70" t="str">
        <f>IF('Mortgage Calculation'!A2083="","",MONTH('Mortgage Calculation'!C2083))</f>
        <v/>
      </c>
      <c r="C2043" s="71" t="str">
        <f>IF(B2043="","",YEAR('Mortgage Calculation'!C2083))</f>
        <v/>
      </c>
      <c r="D2043" s="72" t="str">
        <f>IF(B2043="","",SUMIFS('Monthly Rental Income'!$G:$G,'Monthly Rental Income'!$K:$K,'Total Cash Flow'!$C2043,'Monthly Rental Income'!$J:$J,'Total Cash Flow'!$B2043))</f>
        <v/>
      </c>
      <c r="E2043" s="73" t="str">
        <f>IF(B2043="","",SUMIFS('Mortgage Calculation'!$F:$F,'Mortgage Calculation'!$J:$J,'Total Cash Flow'!$B2043,'Mortgage Calculation'!$K:$K,'Total Cash Flow'!C2043))</f>
        <v/>
      </c>
      <c r="F2043" s="66" t="str">
        <f t="shared" si="31"/>
        <v/>
      </c>
    </row>
    <row r="2044" spans="2:6" ht="14.25" x14ac:dyDescent="0.2">
      <c r="B2044" s="70" t="str">
        <f>IF('Mortgage Calculation'!A2084="","",MONTH('Mortgage Calculation'!C2084))</f>
        <v/>
      </c>
      <c r="C2044" s="71" t="str">
        <f>IF(B2044="","",YEAR('Mortgage Calculation'!C2084))</f>
        <v/>
      </c>
      <c r="D2044" s="72" t="str">
        <f>IF(B2044="","",SUMIFS('Monthly Rental Income'!$G:$G,'Monthly Rental Income'!$K:$K,'Total Cash Flow'!$C2044,'Monthly Rental Income'!$J:$J,'Total Cash Flow'!$B2044))</f>
        <v/>
      </c>
      <c r="E2044" s="73" t="str">
        <f>IF(B2044="","",SUMIFS('Mortgage Calculation'!$F:$F,'Mortgage Calculation'!$J:$J,'Total Cash Flow'!$B2044,'Mortgage Calculation'!$K:$K,'Total Cash Flow'!C2044))</f>
        <v/>
      </c>
      <c r="F2044" s="66" t="str">
        <f t="shared" si="31"/>
        <v/>
      </c>
    </row>
    <row r="2045" spans="2:6" ht="14.25" x14ac:dyDescent="0.2">
      <c r="B2045" s="70" t="str">
        <f>IF('Mortgage Calculation'!A2085="","",MONTH('Mortgage Calculation'!C2085))</f>
        <v/>
      </c>
      <c r="C2045" s="71" t="str">
        <f>IF(B2045="","",YEAR('Mortgage Calculation'!C2085))</f>
        <v/>
      </c>
      <c r="D2045" s="72" t="str">
        <f>IF(B2045="","",SUMIFS('Monthly Rental Income'!$G:$G,'Monthly Rental Income'!$K:$K,'Total Cash Flow'!$C2045,'Monthly Rental Income'!$J:$J,'Total Cash Flow'!$B2045))</f>
        <v/>
      </c>
      <c r="E2045" s="73" t="str">
        <f>IF(B2045="","",SUMIFS('Mortgage Calculation'!$F:$F,'Mortgage Calculation'!$J:$J,'Total Cash Flow'!$B2045,'Mortgage Calculation'!$K:$K,'Total Cash Flow'!C2045))</f>
        <v/>
      </c>
      <c r="F2045" s="66" t="str">
        <f t="shared" si="31"/>
        <v/>
      </c>
    </row>
    <row r="2046" spans="2:6" ht="14.25" x14ac:dyDescent="0.2">
      <c r="B2046" s="70" t="str">
        <f>IF('Mortgage Calculation'!A2086="","",MONTH('Mortgage Calculation'!C2086))</f>
        <v/>
      </c>
      <c r="C2046" s="71" t="str">
        <f>IF(B2046="","",YEAR('Mortgage Calculation'!C2086))</f>
        <v/>
      </c>
      <c r="D2046" s="72" t="str">
        <f>IF(B2046="","",SUMIFS('Monthly Rental Income'!$G:$G,'Monthly Rental Income'!$K:$K,'Total Cash Flow'!$C2046,'Monthly Rental Income'!$J:$J,'Total Cash Flow'!$B2046))</f>
        <v/>
      </c>
      <c r="E2046" s="73" t="str">
        <f>IF(B2046="","",SUMIFS('Mortgage Calculation'!$F:$F,'Mortgage Calculation'!$J:$J,'Total Cash Flow'!$B2046,'Mortgage Calculation'!$K:$K,'Total Cash Flow'!C2046))</f>
        <v/>
      </c>
      <c r="F2046" s="66" t="str">
        <f t="shared" si="31"/>
        <v/>
      </c>
    </row>
    <row r="2047" spans="2:6" ht="14.25" x14ac:dyDescent="0.2">
      <c r="B2047" s="70" t="str">
        <f>IF('Mortgage Calculation'!A2087="","",MONTH('Mortgage Calculation'!C2087))</f>
        <v/>
      </c>
      <c r="C2047" s="71" t="str">
        <f>IF(B2047="","",YEAR('Mortgage Calculation'!C2087))</f>
        <v/>
      </c>
      <c r="D2047" s="72" t="str">
        <f>IF(B2047="","",SUMIFS('Monthly Rental Income'!$G:$G,'Monthly Rental Income'!$K:$K,'Total Cash Flow'!$C2047,'Monthly Rental Income'!$J:$J,'Total Cash Flow'!$B2047))</f>
        <v/>
      </c>
      <c r="E2047" s="73" t="str">
        <f>IF(B2047="","",SUMIFS('Mortgage Calculation'!$F:$F,'Mortgage Calculation'!$J:$J,'Total Cash Flow'!$B2047,'Mortgage Calculation'!$K:$K,'Total Cash Flow'!C2047))</f>
        <v/>
      </c>
      <c r="F2047" s="66" t="str">
        <f t="shared" si="31"/>
        <v/>
      </c>
    </row>
    <row r="2048" spans="2:6" ht="14.25" x14ac:dyDescent="0.2">
      <c r="B2048" s="70" t="str">
        <f>IF('Mortgage Calculation'!A2088="","",MONTH('Mortgage Calculation'!C2088))</f>
        <v/>
      </c>
      <c r="C2048" s="71" t="str">
        <f>IF(B2048="","",YEAR('Mortgage Calculation'!C2088))</f>
        <v/>
      </c>
      <c r="D2048" s="72" t="str">
        <f>IF(B2048="","",SUMIFS('Monthly Rental Income'!$G:$G,'Monthly Rental Income'!$K:$K,'Total Cash Flow'!$C2048,'Monthly Rental Income'!$J:$J,'Total Cash Flow'!$B2048))</f>
        <v/>
      </c>
      <c r="E2048" s="73" t="str">
        <f>IF(B2048="","",SUMIFS('Mortgage Calculation'!$F:$F,'Mortgage Calculation'!$J:$J,'Total Cash Flow'!$B2048,'Mortgage Calculation'!$K:$K,'Total Cash Flow'!C2048))</f>
        <v/>
      </c>
      <c r="F2048" s="66" t="str">
        <f t="shared" si="31"/>
        <v/>
      </c>
    </row>
    <row r="2049" spans="2:6" ht="14.25" x14ac:dyDescent="0.2">
      <c r="B2049" s="70" t="str">
        <f>IF('Mortgage Calculation'!A2089="","",MONTH('Mortgage Calculation'!C2089))</f>
        <v/>
      </c>
      <c r="C2049" s="71" t="str">
        <f>IF(B2049="","",YEAR('Mortgage Calculation'!C2089))</f>
        <v/>
      </c>
      <c r="D2049" s="72" t="str">
        <f>IF(B2049="","",SUMIFS('Monthly Rental Income'!$G:$G,'Monthly Rental Income'!$K:$K,'Total Cash Flow'!$C2049,'Monthly Rental Income'!$J:$J,'Total Cash Flow'!$B2049))</f>
        <v/>
      </c>
      <c r="E2049" s="73" t="str">
        <f>IF(B2049="","",SUMIFS('Mortgage Calculation'!$F:$F,'Mortgage Calculation'!$J:$J,'Total Cash Flow'!$B2049,'Mortgage Calculation'!$K:$K,'Total Cash Flow'!C2049))</f>
        <v/>
      </c>
      <c r="F2049" s="66" t="str">
        <f t="shared" si="31"/>
        <v/>
      </c>
    </row>
    <row r="2050" spans="2:6" ht="14.25" x14ac:dyDescent="0.2">
      <c r="B2050" s="70" t="str">
        <f>IF('Mortgage Calculation'!A2090="","",MONTH('Mortgage Calculation'!C2090))</f>
        <v/>
      </c>
      <c r="C2050" s="71" t="str">
        <f>IF(B2050="","",YEAR('Mortgage Calculation'!C2090))</f>
        <v/>
      </c>
      <c r="D2050" s="72" t="str">
        <f>IF(B2050="","",SUMIFS('Monthly Rental Income'!$G:$G,'Monthly Rental Income'!$K:$K,'Total Cash Flow'!$C2050,'Monthly Rental Income'!$J:$J,'Total Cash Flow'!$B2050))</f>
        <v/>
      </c>
      <c r="E2050" s="73" t="str">
        <f>IF(B2050="","",SUMIFS('Mortgage Calculation'!$F:$F,'Mortgage Calculation'!$J:$J,'Total Cash Flow'!$B2050,'Mortgage Calculation'!$K:$K,'Total Cash Flow'!C2050))</f>
        <v/>
      </c>
      <c r="F2050" s="66" t="str">
        <f t="shared" si="31"/>
        <v/>
      </c>
    </row>
    <row r="2051" spans="2:6" ht="14.25" x14ac:dyDescent="0.2">
      <c r="B2051" s="70" t="str">
        <f>IF('Mortgage Calculation'!A2091="","",MONTH('Mortgage Calculation'!C2091))</f>
        <v/>
      </c>
      <c r="C2051" s="71" t="str">
        <f>IF(B2051="","",YEAR('Mortgage Calculation'!C2091))</f>
        <v/>
      </c>
      <c r="D2051" s="72" t="str">
        <f>IF(B2051="","",SUMIFS('Monthly Rental Income'!$G:$G,'Monthly Rental Income'!$K:$K,'Total Cash Flow'!$C2051,'Monthly Rental Income'!$J:$J,'Total Cash Flow'!$B2051))</f>
        <v/>
      </c>
      <c r="E2051" s="73" t="str">
        <f>IF(B2051="","",SUMIFS('Mortgage Calculation'!$F:$F,'Mortgage Calculation'!$J:$J,'Total Cash Flow'!$B2051,'Mortgage Calculation'!$K:$K,'Total Cash Flow'!C2051))</f>
        <v/>
      </c>
      <c r="F2051" s="66" t="str">
        <f t="shared" si="31"/>
        <v/>
      </c>
    </row>
    <row r="2052" spans="2:6" ht="14.25" x14ac:dyDescent="0.2">
      <c r="B2052" s="70" t="str">
        <f>IF('Mortgage Calculation'!A2092="","",MONTH('Mortgage Calculation'!C2092))</f>
        <v/>
      </c>
      <c r="C2052" s="71" t="str">
        <f>IF(B2052="","",YEAR('Mortgage Calculation'!C2092))</f>
        <v/>
      </c>
      <c r="D2052" s="72" t="str">
        <f>IF(B2052="","",SUMIFS('Monthly Rental Income'!$G:$G,'Monthly Rental Income'!$K:$K,'Total Cash Flow'!$C2052,'Monthly Rental Income'!$J:$J,'Total Cash Flow'!$B2052))</f>
        <v/>
      </c>
      <c r="E2052" s="73" t="str">
        <f>IF(B2052="","",SUMIFS('Mortgage Calculation'!$F:$F,'Mortgage Calculation'!$J:$J,'Total Cash Flow'!$B2052,'Mortgage Calculation'!$K:$K,'Total Cash Flow'!C2052))</f>
        <v/>
      </c>
      <c r="F2052" s="66" t="str">
        <f t="shared" si="31"/>
        <v/>
      </c>
    </row>
    <row r="2053" spans="2:6" ht="14.25" x14ac:dyDescent="0.2">
      <c r="B2053" s="70" t="str">
        <f>IF('Mortgage Calculation'!A2093="","",MONTH('Mortgage Calculation'!C2093))</f>
        <v/>
      </c>
      <c r="C2053" s="71" t="str">
        <f>IF(B2053="","",YEAR('Mortgage Calculation'!C2093))</f>
        <v/>
      </c>
      <c r="D2053" s="72" t="str">
        <f>IF(B2053="","",SUMIFS('Monthly Rental Income'!$G:$G,'Monthly Rental Income'!$K:$K,'Total Cash Flow'!$C2053,'Monthly Rental Income'!$J:$J,'Total Cash Flow'!$B2053))</f>
        <v/>
      </c>
      <c r="E2053" s="73" t="str">
        <f>IF(B2053="","",SUMIFS('Mortgage Calculation'!$F:$F,'Mortgage Calculation'!$J:$J,'Total Cash Flow'!$B2053,'Mortgage Calculation'!$K:$K,'Total Cash Flow'!C2053))</f>
        <v/>
      </c>
      <c r="F2053" s="66" t="str">
        <f t="shared" ref="F2053:F2116" si="32">IF(B2053="","",SUM(D2053:E2053))</f>
        <v/>
      </c>
    </row>
    <row r="2054" spans="2:6" ht="14.25" x14ac:dyDescent="0.2">
      <c r="B2054" s="70" t="str">
        <f>IF('Mortgage Calculation'!A2094="","",MONTH('Mortgage Calculation'!C2094))</f>
        <v/>
      </c>
      <c r="C2054" s="71" t="str">
        <f>IF(B2054="","",YEAR('Mortgage Calculation'!C2094))</f>
        <v/>
      </c>
      <c r="D2054" s="72" t="str">
        <f>IF(B2054="","",SUMIFS('Monthly Rental Income'!$G:$G,'Monthly Rental Income'!$K:$K,'Total Cash Flow'!$C2054,'Monthly Rental Income'!$J:$J,'Total Cash Flow'!$B2054))</f>
        <v/>
      </c>
      <c r="E2054" s="73" t="str">
        <f>IF(B2054="","",SUMIFS('Mortgage Calculation'!$F:$F,'Mortgage Calculation'!$J:$J,'Total Cash Flow'!$B2054,'Mortgage Calculation'!$K:$K,'Total Cash Flow'!C2054))</f>
        <v/>
      </c>
      <c r="F2054" s="66" t="str">
        <f t="shared" si="32"/>
        <v/>
      </c>
    </row>
    <row r="2055" spans="2:6" ht="14.25" x14ac:dyDescent="0.2">
      <c r="B2055" s="70" t="str">
        <f>IF('Mortgage Calculation'!A2095="","",MONTH('Mortgage Calculation'!C2095))</f>
        <v/>
      </c>
      <c r="C2055" s="71" t="str">
        <f>IF(B2055="","",YEAR('Mortgage Calculation'!C2095))</f>
        <v/>
      </c>
      <c r="D2055" s="72" t="str">
        <f>IF(B2055="","",SUMIFS('Monthly Rental Income'!$G:$G,'Monthly Rental Income'!$K:$K,'Total Cash Flow'!$C2055,'Monthly Rental Income'!$J:$J,'Total Cash Flow'!$B2055))</f>
        <v/>
      </c>
      <c r="E2055" s="73" t="str">
        <f>IF(B2055="","",SUMIFS('Mortgage Calculation'!$F:$F,'Mortgage Calculation'!$J:$J,'Total Cash Flow'!$B2055,'Mortgage Calculation'!$K:$K,'Total Cash Flow'!C2055))</f>
        <v/>
      </c>
      <c r="F2055" s="66" t="str">
        <f t="shared" si="32"/>
        <v/>
      </c>
    </row>
    <row r="2056" spans="2:6" ht="14.25" x14ac:dyDescent="0.2">
      <c r="B2056" s="70" t="str">
        <f>IF('Mortgage Calculation'!A2096="","",MONTH('Mortgage Calculation'!C2096))</f>
        <v/>
      </c>
      <c r="C2056" s="71" t="str">
        <f>IF(B2056="","",YEAR('Mortgage Calculation'!C2096))</f>
        <v/>
      </c>
      <c r="D2056" s="72" t="str">
        <f>IF(B2056="","",SUMIFS('Monthly Rental Income'!$G:$G,'Monthly Rental Income'!$K:$K,'Total Cash Flow'!$C2056,'Monthly Rental Income'!$J:$J,'Total Cash Flow'!$B2056))</f>
        <v/>
      </c>
      <c r="E2056" s="73" t="str">
        <f>IF(B2056="","",SUMIFS('Mortgage Calculation'!$F:$F,'Mortgage Calculation'!$J:$J,'Total Cash Flow'!$B2056,'Mortgage Calculation'!$K:$K,'Total Cash Flow'!C2056))</f>
        <v/>
      </c>
      <c r="F2056" s="66" t="str">
        <f t="shared" si="32"/>
        <v/>
      </c>
    </row>
    <row r="2057" spans="2:6" ht="14.25" x14ac:dyDescent="0.2">
      <c r="B2057" s="70" t="str">
        <f>IF('Mortgage Calculation'!A2097="","",MONTH('Mortgage Calculation'!C2097))</f>
        <v/>
      </c>
      <c r="C2057" s="71" t="str">
        <f>IF(B2057="","",YEAR('Mortgage Calculation'!C2097))</f>
        <v/>
      </c>
      <c r="D2057" s="72" t="str">
        <f>IF(B2057="","",SUMIFS('Monthly Rental Income'!$G:$G,'Monthly Rental Income'!$K:$K,'Total Cash Flow'!$C2057,'Monthly Rental Income'!$J:$J,'Total Cash Flow'!$B2057))</f>
        <v/>
      </c>
      <c r="E2057" s="73" t="str">
        <f>IF(B2057="","",SUMIFS('Mortgage Calculation'!$F:$F,'Mortgage Calculation'!$J:$J,'Total Cash Flow'!$B2057,'Mortgage Calculation'!$K:$K,'Total Cash Flow'!C2057))</f>
        <v/>
      </c>
      <c r="F2057" s="66" t="str">
        <f t="shared" si="32"/>
        <v/>
      </c>
    </row>
    <row r="2058" spans="2:6" ht="14.25" x14ac:dyDescent="0.2">
      <c r="B2058" s="70" t="str">
        <f>IF('Mortgage Calculation'!A2098="","",MONTH('Mortgage Calculation'!C2098))</f>
        <v/>
      </c>
      <c r="C2058" s="71" t="str">
        <f>IF(B2058="","",YEAR('Mortgage Calculation'!C2098))</f>
        <v/>
      </c>
      <c r="D2058" s="72" t="str">
        <f>IF(B2058="","",SUMIFS('Monthly Rental Income'!$G:$G,'Monthly Rental Income'!$K:$K,'Total Cash Flow'!$C2058,'Monthly Rental Income'!$J:$J,'Total Cash Flow'!$B2058))</f>
        <v/>
      </c>
      <c r="E2058" s="73" t="str">
        <f>IF(B2058="","",SUMIFS('Mortgage Calculation'!$F:$F,'Mortgage Calculation'!$J:$J,'Total Cash Flow'!$B2058,'Mortgage Calculation'!$K:$K,'Total Cash Flow'!C2058))</f>
        <v/>
      </c>
      <c r="F2058" s="66" t="str">
        <f t="shared" si="32"/>
        <v/>
      </c>
    </row>
    <row r="2059" spans="2:6" ht="14.25" x14ac:dyDescent="0.2">
      <c r="B2059" s="70" t="str">
        <f>IF('Mortgage Calculation'!A2099="","",MONTH('Mortgage Calculation'!C2099))</f>
        <v/>
      </c>
      <c r="C2059" s="71" t="str">
        <f>IF(B2059="","",YEAR('Mortgage Calculation'!C2099))</f>
        <v/>
      </c>
      <c r="D2059" s="72" t="str">
        <f>IF(B2059="","",SUMIFS('Monthly Rental Income'!$G:$G,'Monthly Rental Income'!$K:$K,'Total Cash Flow'!$C2059,'Monthly Rental Income'!$J:$J,'Total Cash Flow'!$B2059))</f>
        <v/>
      </c>
      <c r="E2059" s="73" t="str">
        <f>IF(B2059="","",SUMIFS('Mortgage Calculation'!$F:$F,'Mortgage Calculation'!$J:$J,'Total Cash Flow'!$B2059,'Mortgage Calculation'!$K:$K,'Total Cash Flow'!C2059))</f>
        <v/>
      </c>
      <c r="F2059" s="66" t="str">
        <f t="shared" si="32"/>
        <v/>
      </c>
    </row>
    <row r="2060" spans="2:6" ht="14.25" x14ac:dyDescent="0.2">
      <c r="B2060" s="70" t="str">
        <f>IF('Mortgage Calculation'!A2100="","",MONTH('Mortgage Calculation'!C2100))</f>
        <v/>
      </c>
      <c r="C2060" s="71" t="str">
        <f>IF(B2060="","",YEAR('Mortgage Calculation'!C2100))</f>
        <v/>
      </c>
      <c r="D2060" s="72" t="str">
        <f>IF(B2060="","",SUMIFS('Monthly Rental Income'!$G:$G,'Monthly Rental Income'!$K:$K,'Total Cash Flow'!$C2060,'Monthly Rental Income'!$J:$J,'Total Cash Flow'!$B2060))</f>
        <v/>
      </c>
      <c r="E2060" s="73" t="str">
        <f>IF(B2060="","",SUMIFS('Mortgage Calculation'!$F:$F,'Mortgage Calculation'!$J:$J,'Total Cash Flow'!$B2060,'Mortgage Calculation'!$K:$K,'Total Cash Flow'!C2060))</f>
        <v/>
      </c>
      <c r="F2060" s="66" t="str">
        <f t="shared" si="32"/>
        <v/>
      </c>
    </row>
    <row r="2061" spans="2:6" ht="14.25" x14ac:dyDescent="0.2">
      <c r="B2061" s="70" t="str">
        <f>IF('Mortgage Calculation'!A2101="","",MONTH('Mortgage Calculation'!C2101))</f>
        <v/>
      </c>
      <c r="C2061" s="71" t="str">
        <f>IF(B2061="","",YEAR('Mortgage Calculation'!C2101))</f>
        <v/>
      </c>
      <c r="D2061" s="72" t="str">
        <f>IF(B2061="","",SUMIFS('Monthly Rental Income'!$G:$G,'Monthly Rental Income'!$K:$K,'Total Cash Flow'!$C2061,'Monthly Rental Income'!$J:$J,'Total Cash Flow'!$B2061))</f>
        <v/>
      </c>
      <c r="E2061" s="73" t="str">
        <f>IF(B2061="","",SUMIFS('Mortgage Calculation'!$F:$F,'Mortgage Calculation'!$J:$J,'Total Cash Flow'!$B2061,'Mortgage Calculation'!$K:$K,'Total Cash Flow'!C2061))</f>
        <v/>
      </c>
      <c r="F2061" s="66" t="str">
        <f t="shared" si="32"/>
        <v/>
      </c>
    </row>
    <row r="2062" spans="2:6" ht="14.25" x14ac:dyDescent="0.2">
      <c r="B2062" s="70" t="str">
        <f>IF('Mortgage Calculation'!A2102="","",MONTH('Mortgage Calculation'!C2102))</f>
        <v/>
      </c>
      <c r="C2062" s="71" t="str">
        <f>IF(B2062="","",YEAR('Mortgage Calculation'!C2102))</f>
        <v/>
      </c>
      <c r="D2062" s="72" t="str">
        <f>IF(B2062="","",SUMIFS('Monthly Rental Income'!$G:$G,'Monthly Rental Income'!$K:$K,'Total Cash Flow'!$C2062,'Monthly Rental Income'!$J:$J,'Total Cash Flow'!$B2062))</f>
        <v/>
      </c>
      <c r="E2062" s="73" t="str">
        <f>IF(B2062="","",SUMIFS('Mortgage Calculation'!$F:$F,'Mortgage Calculation'!$J:$J,'Total Cash Flow'!$B2062,'Mortgage Calculation'!$K:$K,'Total Cash Flow'!C2062))</f>
        <v/>
      </c>
      <c r="F2062" s="66" t="str">
        <f t="shared" si="32"/>
        <v/>
      </c>
    </row>
    <row r="2063" spans="2:6" ht="14.25" x14ac:dyDescent="0.2">
      <c r="B2063" s="70" t="str">
        <f>IF('Mortgage Calculation'!A2103="","",MONTH('Mortgage Calculation'!C2103))</f>
        <v/>
      </c>
      <c r="C2063" s="71" t="str">
        <f>IF(B2063="","",YEAR('Mortgage Calculation'!C2103))</f>
        <v/>
      </c>
      <c r="D2063" s="72" t="str">
        <f>IF(B2063="","",SUMIFS('Monthly Rental Income'!$G:$G,'Monthly Rental Income'!$K:$K,'Total Cash Flow'!$C2063,'Monthly Rental Income'!$J:$J,'Total Cash Flow'!$B2063))</f>
        <v/>
      </c>
      <c r="E2063" s="73" t="str">
        <f>IF(B2063="","",SUMIFS('Mortgage Calculation'!$F:$F,'Mortgage Calculation'!$J:$J,'Total Cash Flow'!$B2063,'Mortgage Calculation'!$K:$K,'Total Cash Flow'!C2063))</f>
        <v/>
      </c>
      <c r="F2063" s="66" t="str">
        <f t="shared" si="32"/>
        <v/>
      </c>
    </row>
    <row r="2064" spans="2:6" ht="14.25" x14ac:dyDescent="0.2">
      <c r="B2064" s="70" t="str">
        <f>IF('Mortgage Calculation'!A2104="","",MONTH('Mortgage Calculation'!C2104))</f>
        <v/>
      </c>
      <c r="C2064" s="71" t="str">
        <f>IF(B2064="","",YEAR('Mortgage Calculation'!C2104))</f>
        <v/>
      </c>
      <c r="D2064" s="72" t="str">
        <f>IF(B2064="","",SUMIFS('Monthly Rental Income'!$G:$G,'Monthly Rental Income'!$K:$K,'Total Cash Flow'!$C2064,'Monthly Rental Income'!$J:$J,'Total Cash Flow'!$B2064))</f>
        <v/>
      </c>
      <c r="E2064" s="73" t="str">
        <f>IF(B2064="","",SUMIFS('Mortgage Calculation'!$F:$F,'Mortgage Calculation'!$J:$J,'Total Cash Flow'!$B2064,'Mortgage Calculation'!$K:$K,'Total Cash Flow'!C2064))</f>
        <v/>
      </c>
      <c r="F2064" s="66" t="str">
        <f t="shared" si="32"/>
        <v/>
      </c>
    </row>
    <row r="2065" spans="2:6" ht="14.25" x14ac:dyDescent="0.2">
      <c r="B2065" s="70" t="str">
        <f>IF('Mortgage Calculation'!A2105="","",MONTH('Mortgage Calculation'!C2105))</f>
        <v/>
      </c>
      <c r="C2065" s="71" t="str">
        <f>IF(B2065="","",YEAR('Mortgage Calculation'!C2105))</f>
        <v/>
      </c>
      <c r="D2065" s="72" t="str">
        <f>IF(B2065="","",SUMIFS('Monthly Rental Income'!$G:$G,'Monthly Rental Income'!$K:$K,'Total Cash Flow'!$C2065,'Monthly Rental Income'!$J:$J,'Total Cash Flow'!$B2065))</f>
        <v/>
      </c>
      <c r="E2065" s="73" t="str">
        <f>IF(B2065="","",SUMIFS('Mortgage Calculation'!$F:$F,'Mortgage Calculation'!$J:$J,'Total Cash Flow'!$B2065,'Mortgage Calculation'!$K:$K,'Total Cash Flow'!C2065))</f>
        <v/>
      </c>
      <c r="F2065" s="66" t="str">
        <f t="shared" si="32"/>
        <v/>
      </c>
    </row>
    <row r="2066" spans="2:6" ht="14.25" x14ac:dyDescent="0.2">
      <c r="B2066" s="70" t="str">
        <f>IF('Mortgage Calculation'!A2106="","",MONTH('Mortgage Calculation'!C2106))</f>
        <v/>
      </c>
      <c r="C2066" s="71" t="str">
        <f>IF(B2066="","",YEAR('Mortgage Calculation'!C2106))</f>
        <v/>
      </c>
      <c r="D2066" s="72" t="str">
        <f>IF(B2066="","",SUMIFS('Monthly Rental Income'!$G:$G,'Monthly Rental Income'!$K:$K,'Total Cash Flow'!$C2066,'Monthly Rental Income'!$J:$J,'Total Cash Flow'!$B2066))</f>
        <v/>
      </c>
      <c r="E2066" s="73" t="str">
        <f>IF(B2066="","",SUMIFS('Mortgage Calculation'!$F:$F,'Mortgage Calculation'!$J:$J,'Total Cash Flow'!$B2066,'Mortgage Calculation'!$K:$K,'Total Cash Flow'!C2066))</f>
        <v/>
      </c>
      <c r="F2066" s="66" t="str">
        <f t="shared" si="32"/>
        <v/>
      </c>
    </row>
    <row r="2067" spans="2:6" ht="14.25" x14ac:dyDescent="0.2">
      <c r="B2067" s="70" t="str">
        <f>IF('Mortgage Calculation'!A2107="","",MONTH('Mortgage Calculation'!C2107))</f>
        <v/>
      </c>
      <c r="C2067" s="71" t="str">
        <f>IF(B2067="","",YEAR('Mortgage Calculation'!C2107))</f>
        <v/>
      </c>
      <c r="D2067" s="72" t="str">
        <f>IF(B2067="","",SUMIFS('Monthly Rental Income'!$G:$G,'Monthly Rental Income'!$K:$K,'Total Cash Flow'!$C2067,'Monthly Rental Income'!$J:$J,'Total Cash Flow'!$B2067))</f>
        <v/>
      </c>
      <c r="E2067" s="73" t="str">
        <f>IF(B2067="","",SUMIFS('Mortgage Calculation'!$F:$F,'Mortgage Calculation'!$J:$J,'Total Cash Flow'!$B2067,'Mortgage Calculation'!$K:$K,'Total Cash Flow'!C2067))</f>
        <v/>
      </c>
      <c r="F2067" s="66" t="str">
        <f t="shared" si="32"/>
        <v/>
      </c>
    </row>
    <row r="2068" spans="2:6" ht="14.25" x14ac:dyDescent="0.2">
      <c r="B2068" s="70" t="str">
        <f>IF('Mortgage Calculation'!A2108="","",MONTH('Mortgage Calculation'!C2108))</f>
        <v/>
      </c>
      <c r="C2068" s="71" t="str">
        <f>IF(B2068="","",YEAR('Mortgage Calculation'!C2108))</f>
        <v/>
      </c>
      <c r="D2068" s="72" t="str">
        <f>IF(B2068="","",SUMIFS('Monthly Rental Income'!$G:$G,'Monthly Rental Income'!$K:$K,'Total Cash Flow'!$C2068,'Monthly Rental Income'!$J:$J,'Total Cash Flow'!$B2068))</f>
        <v/>
      </c>
      <c r="E2068" s="73" t="str">
        <f>IF(B2068="","",SUMIFS('Mortgage Calculation'!$F:$F,'Mortgage Calculation'!$J:$J,'Total Cash Flow'!$B2068,'Mortgage Calculation'!$K:$K,'Total Cash Flow'!C2068))</f>
        <v/>
      </c>
      <c r="F2068" s="66" t="str">
        <f t="shared" si="32"/>
        <v/>
      </c>
    </row>
    <row r="2069" spans="2:6" ht="14.25" x14ac:dyDescent="0.2">
      <c r="B2069" s="70" t="str">
        <f>IF('Mortgage Calculation'!A2109="","",MONTH('Mortgage Calculation'!C2109))</f>
        <v/>
      </c>
      <c r="C2069" s="71" t="str">
        <f>IF(B2069="","",YEAR('Mortgage Calculation'!C2109))</f>
        <v/>
      </c>
      <c r="D2069" s="72" t="str">
        <f>IF(B2069="","",SUMIFS('Monthly Rental Income'!$G:$G,'Monthly Rental Income'!$K:$K,'Total Cash Flow'!$C2069,'Monthly Rental Income'!$J:$J,'Total Cash Flow'!$B2069))</f>
        <v/>
      </c>
      <c r="E2069" s="73" t="str">
        <f>IF(B2069="","",SUMIFS('Mortgage Calculation'!$F:$F,'Mortgage Calculation'!$J:$J,'Total Cash Flow'!$B2069,'Mortgage Calculation'!$K:$K,'Total Cash Flow'!C2069))</f>
        <v/>
      </c>
      <c r="F2069" s="66" t="str">
        <f t="shared" si="32"/>
        <v/>
      </c>
    </row>
    <row r="2070" spans="2:6" ht="14.25" x14ac:dyDescent="0.2">
      <c r="B2070" s="70" t="str">
        <f>IF('Mortgage Calculation'!A2110="","",MONTH('Mortgage Calculation'!C2110))</f>
        <v/>
      </c>
      <c r="C2070" s="71" t="str">
        <f>IF(B2070="","",YEAR('Mortgage Calculation'!C2110))</f>
        <v/>
      </c>
      <c r="D2070" s="72" t="str">
        <f>IF(B2070="","",SUMIFS('Monthly Rental Income'!$G:$G,'Monthly Rental Income'!$K:$K,'Total Cash Flow'!$C2070,'Monthly Rental Income'!$J:$J,'Total Cash Flow'!$B2070))</f>
        <v/>
      </c>
      <c r="E2070" s="73" t="str">
        <f>IF(B2070="","",SUMIFS('Mortgage Calculation'!$F:$F,'Mortgage Calculation'!$J:$J,'Total Cash Flow'!$B2070,'Mortgage Calculation'!$K:$K,'Total Cash Flow'!C2070))</f>
        <v/>
      </c>
      <c r="F2070" s="66" t="str">
        <f t="shared" si="32"/>
        <v/>
      </c>
    </row>
    <row r="2071" spans="2:6" ht="14.25" x14ac:dyDescent="0.2">
      <c r="B2071" s="70" t="str">
        <f>IF('Mortgage Calculation'!A2111="","",MONTH('Mortgage Calculation'!C2111))</f>
        <v/>
      </c>
      <c r="C2071" s="71" t="str">
        <f>IF(B2071="","",YEAR('Mortgage Calculation'!C2111))</f>
        <v/>
      </c>
      <c r="D2071" s="72" t="str">
        <f>IF(B2071="","",SUMIFS('Monthly Rental Income'!$G:$G,'Monthly Rental Income'!$K:$K,'Total Cash Flow'!$C2071,'Monthly Rental Income'!$J:$J,'Total Cash Flow'!$B2071))</f>
        <v/>
      </c>
      <c r="E2071" s="73" t="str">
        <f>IF(B2071="","",SUMIFS('Mortgage Calculation'!$F:$F,'Mortgage Calculation'!$J:$J,'Total Cash Flow'!$B2071,'Mortgage Calculation'!$K:$K,'Total Cash Flow'!C2071))</f>
        <v/>
      </c>
      <c r="F2071" s="66" t="str">
        <f t="shared" si="32"/>
        <v/>
      </c>
    </row>
    <row r="2072" spans="2:6" ht="14.25" x14ac:dyDescent="0.2">
      <c r="B2072" s="70" t="str">
        <f>IF('Mortgage Calculation'!A2112="","",MONTH('Mortgage Calculation'!C2112))</f>
        <v/>
      </c>
      <c r="C2072" s="71" t="str">
        <f>IF(B2072="","",YEAR('Mortgage Calculation'!C2112))</f>
        <v/>
      </c>
      <c r="D2072" s="72" t="str">
        <f>IF(B2072="","",SUMIFS('Monthly Rental Income'!$G:$G,'Monthly Rental Income'!$K:$K,'Total Cash Flow'!$C2072,'Monthly Rental Income'!$J:$J,'Total Cash Flow'!$B2072))</f>
        <v/>
      </c>
      <c r="E2072" s="73" t="str">
        <f>IF(B2072="","",SUMIFS('Mortgage Calculation'!$F:$F,'Mortgage Calculation'!$J:$J,'Total Cash Flow'!$B2072,'Mortgage Calculation'!$K:$K,'Total Cash Flow'!C2072))</f>
        <v/>
      </c>
      <c r="F2072" s="66" t="str">
        <f t="shared" si="32"/>
        <v/>
      </c>
    </row>
    <row r="2073" spans="2:6" ht="14.25" x14ac:dyDescent="0.2">
      <c r="B2073" s="70" t="str">
        <f>IF('Mortgage Calculation'!A2113="","",MONTH('Mortgage Calculation'!C2113))</f>
        <v/>
      </c>
      <c r="C2073" s="71" t="str">
        <f>IF(B2073="","",YEAR('Mortgage Calculation'!C2113))</f>
        <v/>
      </c>
      <c r="D2073" s="72" t="str">
        <f>IF(B2073="","",SUMIFS('Monthly Rental Income'!$G:$G,'Monthly Rental Income'!$K:$K,'Total Cash Flow'!$C2073,'Monthly Rental Income'!$J:$J,'Total Cash Flow'!$B2073))</f>
        <v/>
      </c>
      <c r="E2073" s="73" t="str">
        <f>IF(B2073="","",SUMIFS('Mortgage Calculation'!$F:$F,'Mortgage Calculation'!$J:$J,'Total Cash Flow'!$B2073,'Mortgage Calculation'!$K:$K,'Total Cash Flow'!C2073))</f>
        <v/>
      </c>
      <c r="F2073" s="66" t="str">
        <f t="shared" si="32"/>
        <v/>
      </c>
    </row>
    <row r="2074" spans="2:6" ht="14.25" x14ac:dyDescent="0.2">
      <c r="B2074" s="70" t="str">
        <f>IF('Mortgage Calculation'!A2114="","",MONTH('Mortgage Calculation'!C2114))</f>
        <v/>
      </c>
      <c r="C2074" s="71" t="str">
        <f>IF(B2074="","",YEAR('Mortgage Calculation'!C2114))</f>
        <v/>
      </c>
      <c r="D2074" s="72" t="str">
        <f>IF(B2074="","",SUMIFS('Monthly Rental Income'!$G:$G,'Monthly Rental Income'!$K:$K,'Total Cash Flow'!$C2074,'Monthly Rental Income'!$J:$J,'Total Cash Flow'!$B2074))</f>
        <v/>
      </c>
      <c r="E2074" s="73" t="str">
        <f>IF(B2074="","",SUMIFS('Mortgage Calculation'!$F:$F,'Mortgage Calculation'!$J:$J,'Total Cash Flow'!$B2074,'Mortgage Calculation'!$K:$K,'Total Cash Flow'!C2074))</f>
        <v/>
      </c>
      <c r="F2074" s="66" t="str">
        <f t="shared" si="32"/>
        <v/>
      </c>
    </row>
    <row r="2075" spans="2:6" ht="14.25" x14ac:dyDescent="0.2">
      <c r="B2075" s="70" t="str">
        <f>IF('Mortgage Calculation'!A2115="","",MONTH('Mortgage Calculation'!C2115))</f>
        <v/>
      </c>
      <c r="C2075" s="71" t="str">
        <f>IF(B2075="","",YEAR('Mortgage Calculation'!C2115))</f>
        <v/>
      </c>
      <c r="D2075" s="72" t="str">
        <f>IF(B2075="","",SUMIFS('Monthly Rental Income'!$G:$G,'Monthly Rental Income'!$K:$K,'Total Cash Flow'!$C2075,'Monthly Rental Income'!$J:$J,'Total Cash Flow'!$B2075))</f>
        <v/>
      </c>
      <c r="E2075" s="73" t="str">
        <f>IF(B2075="","",SUMIFS('Mortgage Calculation'!$F:$F,'Mortgage Calculation'!$J:$J,'Total Cash Flow'!$B2075,'Mortgage Calculation'!$K:$K,'Total Cash Flow'!C2075))</f>
        <v/>
      </c>
      <c r="F2075" s="66" t="str">
        <f t="shared" si="32"/>
        <v/>
      </c>
    </row>
    <row r="2076" spans="2:6" ht="14.25" x14ac:dyDescent="0.2">
      <c r="B2076" s="70" t="str">
        <f>IF('Mortgage Calculation'!A2116="","",MONTH('Mortgage Calculation'!C2116))</f>
        <v/>
      </c>
      <c r="C2076" s="71" t="str">
        <f>IF(B2076="","",YEAR('Mortgage Calculation'!C2116))</f>
        <v/>
      </c>
      <c r="D2076" s="72" t="str">
        <f>IF(B2076="","",SUMIFS('Monthly Rental Income'!$G:$G,'Monthly Rental Income'!$K:$K,'Total Cash Flow'!$C2076,'Monthly Rental Income'!$J:$J,'Total Cash Flow'!$B2076))</f>
        <v/>
      </c>
      <c r="E2076" s="73" t="str">
        <f>IF(B2076="","",SUMIFS('Mortgage Calculation'!$F:$F,'Mortgage Calculation'!$J:$J,'Total Cash Flow'!$B2076,'Mortgage Calculation'!$K:$K,'Total Cash Flow'!C2076))</f>
        <v/>
      </c>
      <c r="F2076" s="66" t="str">
        <f t="shared" si="32"/>
        <v/>
      </c>
    </row>
    <row r="2077" spans="2:6" ht="14.25" x14ac:dyDescent="0.2">
      <c r="B2077" s="70" t="str">
        <f>IF('Mortgage Calculation'!A2117="","",MONTH('Mortgage Calculation'!C2117))</f>
        <v/>
      </c>
      <c r="C2077" s="71" t="str">
        <f>IF(B2077="","",YEAR('Mortgage Calculation'!C2117))</f>
        <v/>
      </c>
      <c r="D2077" s="72" t="str">
        <f>IF(B2077="","",SUMIFS('Monthly Rental Income'!$G:$G,'Monthly Rental Income'!$K:$K,'Total Cash Flow'!$C2077,'Monthly Rental Income'!$J:$J,'Total Cash Flow'!$B2077))</f>
        <v/>
      </c>
      <c r="E2077" s="73" t="str">
        <f>IF(B2077="","",SUMIFS('Mortgage Calculation'!$F:$F,'Mortgage Calculation'!$J:$J,'Total Cash Flow'!$B2077,'Mortgage Calculation'!$K:$K,'Total Cash Flow'!C2077))</f>
        <v/>
      </c>
      <c r="F2077" s="66" t="str">
        <f t="shared" si="32"/>
        <v/>
      </c>
    </row>
    <row r="2078" spans="2:6" ht="14.25" x14ac:dyDescent="0.2">
      <c r="B2078" s="70" t="str">
        <f>IF('Mortgage Calculation'!A2118="","",MONTH('Mortgage Calculation'!C2118))</f>
        <v/>
      </c>
      <c r="C2078" s="71" t="str">
        <f>IF(B2078="","",YEAR('Mortgage Calculation'!C2118))</f>
        <v/>
      </c>
      <c r="D2078" s="72" t="str">
        <f>IF(B2078="","",SUMIFS('Monthly Rental Income'!$G:$G,'Monthly Rental Income'!$K:$K,'Total Cash Flow'!$C2078,'Monthly Rental Income'!$J:$J,'Total Cash Flow'!$B2078))</f>
        <v/>
      </c>
      <c r="E2078" s="73" t="str">
        <f>IF(B2078="","",SUMIFS('Mortgage Calculation'!$F:$F,'Mortgage Calculation'!$J:$J,'Total Cash Flow'!$B2078,'Mortgage Calculation'!$K:$K,'Total Cash Flow'!C2078))</f>
        <v/>
      </c>
      <c r="F2078" s="66" t="str">
        <f t="shared" si="32"/>
        <v/>
      </c>
    </row>
    <row r="2079" spans="2:6" ht="14.25" x14ac:dyDescent="0.2">
      <c r="B2079" s="70" t="str">
        <f>IF('Mortgage Calculation'!A2119="","",MONTH('Mortgage Calculation'!C2119))</f>
        <v/>
      </c>
      <c r="C2079" s="71" t="str">
        <f>IF(B2079="","",YEAR('Mortgage Calculation'!C2119))</f>
        <v/>
      </c>
      <c r="D2079" s="72" t="str">
        <f>IF(B2079="","",SUMIFS('Monthly Rental Income'!$G:$G,'Monthly Rental Income'!$K:$K,'Total Cash Flow'!$C2079,'Monthly Rental Income'!$J:$J,'Total Cash Flow'!$B2079))</f>
        <v/>
      </c>
      <c r="E2079" s="73" t="str">
        <f>IF(B2079="","",SUMIFS('Mortgage Calculation'!$F:$F,'Mortgage Calculation'!$J:$J,'Total Cash Flow'!$B2079,'Mortgage Calculation'!$K:$K,'Total Cash Flow'!C2079))</f>
        <v/>
      </c>
      <c r="F2079" s="66" t="str">
        <f t="shared" si="32"/>
        <v/>
      </c>
    </row>
    <row r="2080" spans="2:6" ht="14.25" x14ac:dyDescent="0.2">
      <c r="B2080" s="70" t="str">
        <f>IF('Mortgage Calculation'!A2120="","",MONTH('Mortgage Calculation'!C2120))</f>
        <v/>
      </c>
      <c r="C2080" s="71" t="str">
        <f>IF(B2080="","",YEAR('Mortgage Calculation'!C2120))</f>
        <v/>
      </c>
      <c r="D2080" s="72" t="str">
        <f>IF(B2080="","",SUMIFS('Monthly Rental Income'!$G:$G,'Monthly Rental Income'!$K:$K,'Total Cash Flow'!$C2080,'Monthly Rental Income'!$J:$J,'Total Cash Flow'!$B2080))</f>
        <v/>
      </c>
      <c r="E2080" s="73" t="str">
        <f>IF(B2080="","",SUMIFS('Mortgage Calculation'!$F:$F,'Mortgage Calculation'!$J:$J,'Total Cash Flow'!$B2080,'Mortgage Calculation'!$K:$K,'Total Cash Flow'!C2080))</f>
        <v/>
      </c>
      <c r="F2080" s="66" t="str">
        <f t="shared" si="32"/>
        <v/>
      </c>
    </row>
    <row r="2081" spans="2:6" ht="14.25" x14ac:dyDescent="0.2">
      <c r="B2081" s="70" t="str">
        <f>IF('Mortgage Calculation'!A2121="","",MONTH('Mortgage Calculation'!C2121))</f>
        <v/>
      </c>
      <c r="C2081" s="71" t="str">
        <f>IF(B2081="","",YEAR('Mortgage Calculation'!C2121))</f>
        <v/>
      </c>
      <c r="D2081" s="72" t="str">
        <f>IF(B2081="","",SUMIFS('Monthly Rental Income'!$G:$G,'Monthly Rental Income'!$K:$K,'Total Cash Flow'!$C2081,'Monthly Rental Income'!$J:$J,'Total Cash Flow'!$B2081))</f>
        <v/>
      </c>
      <c r="E2081" s="73" t="str">
        <f>IF(B2081="","",SUMIFS('Mortgage Calculation'!$F:$F,'Mortgage Calculation'!$J:$J,'Total Cash Flow'!$B2081,'Mortgage Calculation'!$K:$K,'Total Cash Flow'!C2081))</f>
        <v/>
      </c>
      <c r="F2081" s="66" t="str">
        <f t="shared" si="32"/>
        <v/>
      </c>
    </row>
    <row r="2082" spans="2:6" ht="14.25" x14ac:dyDescent="0.2">
      <c r="B2082" s="70" t="str">
        <f>IF('Mortgage Calculation'!A2122="","",MONTH('Mortgage Calculation'!C2122))</f>
        <v/>
      </c>
      <c r="C2082" s="71" t="str">
        <f>IF(B2082="","",YEAR('Mortgage Calculation'!C2122))</f>
        <v/>
      </c>
      <c r="D2082" s="72" t="str">
        <f>IF(B2082="","",SUMIFS('Monthly Rental Income'!$G:$G,'Monthly Rental Income'!$K:$K,'Total Cash Flow'!$C2082,'Monthly Rental Income'!$J:$J,'Total Cash Flow'!$B2082))</f>
        <v/>
      </c>
      <c r="E2082" s="73" t="str">
        <f>IF(B2082="","",SUMIFS('Mortgage Calculation'!$F:$F,'Mortgage Calculation'!$J:$J,'Total Cash Flow'!$B2082,'Mortgage Calculation'!$K:$K,'Total Cash Flow'!C2082))</f>
        <v/>
      </c>
      <c r="F2082" s="66" t="str">
        <f t="shared" si="32"/>
        <v/>
      </c>
    </row>
    <row r="2083" spans="2:6" ht="14.25" x14ac:dyDescent="0.2">
      <c r="B2083" s="70" t="str">
        <f>IF('Mortgage Calculation'!A2123="","",MONTH('Mortgage Calculation'!C2123))</f>
        <v/>
      </c>
      <c r="C2083" s="71" t="str">
        <f>IF(B2083="","",YEAR('Mortgage Calculation'!C2123))</f>
        <v/>
      </c>
      <c r="D2083" s="72" t="str">
        <f>IF(B2083="","",SUMIFS('Monthly Rental Income'!$G:$G,'Monthly Rental Income'!$K:$K,'Total Cash Flow'!$C2083,'Monthly Rental Income'!$J:$J,'Total Cash Flow'!$B2083))</f>
        <v/>
      </c>
      <c r="E2083" s="73" t="str">
        <f>IF(B2083="","",SUMIFS('Mortgage Calculation'!$F:$F,'Mortgage Calculation'!$J:$J,'Total Cash Flow'!$B2083,'Mortgage Calculation'!$K:$K,'Total Cash Flow'!C2083))</f>
        <v/>
      </c>
      <c r="F2083" s="66" t="str">
        <f t="shared" si="32"/>
        <v/>
      </c>
    </row>
    <row r="2084" spans="2:6" ht="14.25" x14ac:dyDescent="0.2">
      <c r="B2084" s="70" t="str">
        <f>IF('Mortgage Calculation'!A2124="","",MONTH('Mortgage Calculation'!C2124))</f>
        <v/>
      </c>
      <c r="C2084" s="71" t="str">
        <f>IF(B2084="","",YEAR('Mortgage Calculation'!C2124))</f>
        <v/>
      </c>
      <c r="D2084" s="72" t="str">
        <f>IF(B2084="","",SUMIFS('Monthly Rental Income'!$G:$G,'Monthly Rental Income'!$K:$K,'Total Cash Flow'!$C2084,'Monthly Rental Income'!$J:$J,'Total Cash Flow'!$B2084))</f>
        <v/>
      </c>
      <c r="E2084" s="73" t="str">
        <f>IF(B2084="","",SUMIFS('Mortgage Calculation'!$F:$F,'Mortgage Calculation'!$J:$J,'Total Cash Flow'!$B2084,'Mortgage Calculation'!$K:$K,'Total Cash Flow'!C2084))</f>
        <v/>
      </c>
      <c r="F2084" s="66" t="str">
        <f t="shared" si="32"/>
        <v/>
      </c>
    </row>
    <row r="2085" spans="2:6" ht="14.25" x14ac:dyDescent="0.2">
      <c r="B2085" s="70" t="str">
        <f>IF('Mortgage Calculation'!A2125="","",MONTH('Mortgage Calculation'!C2125))</f>
        <v/>
      </c>
      <c r="C2085" s="71" t="str">
        <f>IF(B2085="","",YEAR('Mortgage Calculation'!C2125))</f>
        <v/>
      </c>
      <c r="D2085" s="72" t="str">
        <f>IF(B2085="","",SUMIFS('Monthly Rental Income'!$G:$G,'Monthly Rental Income'!$K:$K,'Total Cash Flow'!$C2085,'Monthly Rental Income'!$J:$J,'Total Cash Flow'!$B2085))</f>
        <v/>
      </c>
      <c r="E2085" s="73" t="str">
        <f>IF(B2085="","",SUMIFS('Mortgage Calculation'!$F:$F,'Mortgage Calculation'!$J:$J,'Total Cash Flow'!$B2085,'Mortgage Calculation'!$K:$K,'Total Cash Flow'!C2085))</f>
        <v/>
      </c>
      <c r="F2085" s="66" t="str">
        <f t="shared" si="32"/>
        <v/>
      </c>
    </row>
    <row r="2086" spans="2:6" ht="14.25" x14ac:dyDescent="0.2">
      <c r="B2086" s="70" t="str">
        <f>IF('Mortgage Calculation'!A2126="","",MONTH('Mortgage Calculation'!C2126))</f>
        <v/>
      </c>
      <c r="C2086" s="71" t="str">
        <f>IF(B2086="","",YEAR('Mortgage Calculation'!C2126))</f>
        <v/>
      </c>
      <c r="D2086" s="72" t="str">
        <f>IF(B2086="","",SUMIFS('Monthly Rental Income'!$G:$G,'Monthly Rental Income'!$K:$K,'Total Cash Flow'!$C2086,'Monthly Rental Income'!$J:$J,'Total Cash Flow'!$B2086))</f>
        <v/>
      </c>
      <c r="E2086" s="73" t="str">
        <f>IF(B2086="","",SUMIFS('Mortgage Calculation'!$F:$F,'Mortgage Calculation'!$J:$J,'Total Cash Flow'!$B2086,'Mortgage Calculation'!$K:$K,'Total Cash Flow'!C2086))</f>
        <v/>
      </c>
      <c r="F2086" s="66" t="str">
        <f t="shared" si="32"/>
        <v/>
      </c>
    </row>
    <row r="2087" spans="2:6" ht="14.25" x14ac:dyDescent="0.2">
      <c r="B2087" s="70" t="str">
        <f>IF('Mortgage Calculation'!A2127="","",MONTH('Mortgage Calculation'!C2127))</f>
        <v/>
      </c>
      <c r="C2087" s="71" t="str">
        <f>IF(B2087="","",YEAR('Mortgage Calculation'!C2127))</f>
        <v/>
      </c>
      <c r="D2087" s="72" t="str">
        <f>IF(B2087="","",SUMIFS('Monthly Rental Income'!$G:$G,'Monthly Rental Income'!$K:$K,'Total Cash Flow'!$C2087,'Monthly Rental Income'!$J:$J,'Total Cash Flow'!$B2087))</f>
        <v/>
      </c>
      <c r="E2087" s="73" t="str">
        <f>IF(B2087="","",SUMIFS('Mortgage Calculation'!$F:$F,'Mortgage Calculation'!$J:$J,'Total Cash Flow'!$B2087,'Mortgage Calculation'!$K:$K,'Total Cash Flow'!C2087))</f>
        <v/>
      </c>
      <c r="F2087" s="66" t="str">
        <f t="shared" si="32"/>
        <v/>
      </c>
    </row>
    <row r="2088" spans="2:6" ht="14.25" x14ac:dyDescent="0.2">
      <c r="B2088" s="70" t="str">
        <f>IF('Mortgage Calculation'!A2128="","",MONTH('Mortgage Calculation'!C2128))</f>
        <v/>
      </c>
      <c r="C2088" s="71" t="str">
        <f>IF(B2088="","",YEAR('Mortgage Calculation'!C2128))</f>
        <v/>
      </c>
      <c r="D2088" s="72" t="str">
        <f>IF(B2088="","",SUMIFS('Monthly Rental Income'!$G:$G,'Monthly Rental Income'!$K:$K,'Total Cash Flow'!$C2088,'Monthly Rental Income'!$J:$J,'Total Cash Flow'!$B2088))</f>
        <v/>
      </c>
      <c r="E2088" s="73" t="str">
        <f>IF(B2088="","",SUMIFS('Mortgage Calculation'!$F:$F,'Mortgage Calculation'!$J:$J,'Total Cash Flow'!$B2088,'Mortgage Calculation'!$K:$K,'Total Cash Flow'!C2088))</f>
        <v/>
      </c>
      <c r="F2088" s="66" t="str">
        <f t="shared" si="32"/>
        <v/>
      </c>
    </row>
    <row r="2089" spans="2:6" ht="14.25" x14ac:dyDescent="0.2">
      <c r="B2089" s="70" t="str">
        <f>IF('Mortgage Calculation'!A2129="","",MONTH('Mortgage Calculation'!C2129))</f>
        <v/>
      </c>
      <c r="C2089" s="71" t="str">
        <f>IF(B2089="","",YEAR('Mortgage Calculation'!C2129))</f>
        <v/>
      </c>
      <c r="D2089" s="72" t="str">
        <f>IF(B2089="","",SUMIFS('Monthly Rental Income'!$G:$G,'Monthly Rental Income'!$K:$K,'Total Cash Flow'!$C2089,'Monthly Rental Income'!$J:$J,'Total Cash Flow'!$B2089))</f>
        <v/>
      </c>
      <c r="E2089" s="73" t="str">
        <f>IF(B2089="","",SUMIFS('Mortgage Calculation'!$F:$F,'Mortgage Calculation'!$J:$J,'Total Cash Flow'!$B2089,'Mortgage Calculation'!$K:$K,'Total Cash Flow'!C2089))</f>
        <v/>
      </c>
      <c r="F2089" s="66" t="str">
        <f t="shared" si="32"/>
        <v/>
      </c>
    </row>
    <row r="2090" spans="2:6" ht="14.25" x14ac:dyDescent="0.2">
      <c r="B2090" s="70" t="str">
        <f>IF('Mortgage Calculation'!A2130="","",MONTH('Mortgage Calculation'!C2130))</f>
        <v/>
      </c>
      <c r="C2090" s="71" t="str">
        <f>IF(B2090="","",YEAR('Mortgage Calculation'!C2130))</f>
        <v/>
      </c>
      <c r="D2090" s="72" t="str">
        <f>IF(B2090="","",SUMIFS('Monthly Rental Income'!$G:$G,'Monthly Rental Income'!$K:$K,'Total Cash Flow'!$C2090,'Monthly Rental Income'!$J:$J,'Total Cash Flow'!$B2090))</f>
        <v/>
      </c>
      <c r="E2090" s="73" t="str">
        <f>IF(B2090="","",SUMIFS('Mortgage Calculation'!$F:$F,'Mortgage Calculation'!$J:$J,'Total Cash Flow'!$B2090,'Mortgage Calculation'!$K:$K,'Total Cash Flow'!C2090))</f>
        <v/>
      </c>
      <c r="F2090" s="66" t="str">
        <f t="shared" si="32"/>
        <v/>
      </c>
    </row>
    <row r="2091" spans="2:6" ht="14.25" x14ac:dyDescent="0.2">
      <c r="B2091" s="70" t="str">
        <f>IF('Mortgage Calculation'!A2131="","",MONTH('Mortgage Calculation'!C2131))</f>
        <v/>
      </c>
      <c r="C2091" s="71" t="str">
        <f>IF(B2091="","",YEAR('Mortgage Calculation'!C2131))</f>
        <v/>
      </c>
      <c r="D2091" s="72" t="str">
        <f>IF(B2091="","",SUMIFS('Monthly Rental Income'!$G:$G,'Monthly Rental Income'!$K:$K,'Total Cash Flow'!$C2091,'Monthly Rental Income'!$J:$J,'Total Cash Flow'!$B2091))</f>
        <v/>
      </c>
      <c r="E2091" s="73" t="str">
        <f>IF(B2091="","",SUMIFS('Mortgage Calculation'!$F:$F,'Mortgage Calculation'!$J:$J,'Total Cash Flow'!$B2091,'Mortgage Calculation'!$K:$K,'Total Cash Flow'!C2091))</f>
        <v/>
      </c>
      <c r="F2091" s="66" t="str">
        <f t="shared" si="32"/>
        <v/>
      </c>
    </row>
    <row r="2092" spans="2:6" ht="14.25" x14ac:dyDescent="0.2">
      <c r="B2092" s="70" t="str">
        <f>IF('Mortgage Calculation'!A2132="","",MONTH('Mortgage Calculation'!C2132))</f>
        <v/>
      </c>
      <c r="C2092" s="71" t="str">
        <f>IF(B2092="","",YEAR('Mortgage Calculation'!C2132))</f>
        <v/>
      </c>
      <c r="D2092" s="72" t="str">
        <f>IF(B2092="","",SUMIFS('Monthly Rental Income'!$G:$G,'Monthly Rental Income'!$K:$K,'Total Cash Flow'!$C2092,'Monthly Rental Income'!$J:$J,'Total Cash Flow'!$B2092))</f>
        <v/>
      </c>
      <c r="E2092" s="73" t="str">
        <f>IF(B2092="","",SUMIFS('Mortgage Calculation'!$F:$F,'Mortgage Calculation'!$J:$J,'Total Cash Flow'!$B2092,'Mortgage Calculation'!$K:$K,'Total Cash Flow'!C2092))</f>
        <v/>
      </c>
      <c r="F2092" s="66" t="str">
        <f t="shared" si="32"/>
        <v/>
      </c>
    </row>
    <row r="2093" spans="2:6" ht="14.25" x14ac:dyDescent="0.2">
      <c r="B2093" s="70" t="str">
        <f>IF('Mortgage Calculation'!A2133="","",MONTH('Mortgage Calculation'!C2133))</f>
        <v/>
      </c>
      <c r="C2093" s="71" t="str">
        <f>IF(B2093="","",YEAR('Mortgage Calculation'!C2133))</f>
        <v/>
      </c>
      <c r="D2093" s="72" t="str">
        <f>IF(B2093="","",SUMIFS('Monthly Rental Income'!$G:$G,'Monthly Rental Income'!$K:$K,'Total Cash Flow'!$C2093,'Monthly Rental Income'!$J:$J,'Total Cash Flow'!$B2093))</f>
        <v/>
      </c>
      <c r="E2093" s="73" t="str">
        <f>IF(B2093="","",SUMIFS('Mortgage Calculation'!$F:$F,'Mortgage Calculation'!$J:$J,'Total Cash Flow'!$B2093,'Mortgage Calculation'!$K:$K,'Total Cash Flow'!C2093))</f>
        <v/>
      </c>
      <c r="F2093" s="66" t="str">
        <f t="shared" si="32"/>
        <v/>
      </c>
    </row>
    <row r="2094" spans="2:6" ht="14.25" x14ac:dyDescent="0.2">
      <c r="B2094" s="70" t="str">
        <f>IF('Mortgage Calculation'!A2134="","",MONTH('Mortgage Calculation'!C2134))</f>
        <v/>
      </c>
      <c r="C2094" s="71" t="str">
        <f>IF(B2094="","",YEAR('Mortgage Calculation'!C2134))</f>
        <v/>
      </c>
      <c r="D2094" s="72" t="str">
        <f>IF(B2094="","",SUMIFS('Monthly Rental Income'!$G:$G,'Monthly Rental Income'!$K:$K,'Total Cash Flow'!$C2094,'Monthly Rental Income'!$J:$J,'Total Cash Flow'!$B2094))</f>
        <v/>
      </c>
      <c r="E2094" s="73" t="str">
        <f>IF(B2094="","",SUMIFS('Mortgage Calculation'!$F:$F,'Mortgage Calculation'!$J:$J,'Total Cash Flow'!$B2094,'Mortgage Calculation'!$K:$K,'Total Cash Flow'!C2094))</f>
        <v/>
      </c>
      <c r="F2094" s="66" t="str">
        <f t="shared" si="32"/>
        <v/>
      </c>
    </row>
    <row r="2095" spans="2:6" ht="14.25" x14ac:dyDescent="0.2">
      <c r="B2095" s="70" t="str">
        <f>IF('Mortgage Calculation'!A2135="","",MONTH('Mortgage Calculation'!C2135))</f>
        <v/>
      </c>
      <c r="C2095" s="71" t="str">
        <f>IF(B2095="","",YEAR('Mortgage Calculation'!C2135))</f>
        <v/>
      </c>
      <c r="D2095" s="72" t="str">
        <f>IF(B2095="","",SUMIFS('Monthly Rental Income'!$G:$G,'Monthly Rental Income'!$K:$K,'Total Cash Flow'!$C2095,'Monthly Rental Income'!$J:$J,'Total Cash Flow'!$B2095))</f>
        <v/>
      </c>
      <c r="E2095" s="73" t="str">
        <f>IF(B2095="","",SUMIFS('Mortgage Calculation'!$F:$F,'Mortgage Calculation'!$J:$J,'Total Cash Flow'!$B2095,'Mortgage Calculation'!$K:$K,'Total Cash Flow'!C2095))</f>
        <v/>
      </c>
      <c r="F2095" s="66" t="str">
        <f t="shared" si="32"/>
        <v/>
      </c>
    </row>
    <row r="2096" spans="2:6" ht="14.25" x14ac:dyDescent="0.2">
      <c r="B2096" s="70" t="str">
        <f>IF('Mortgage Calculation'!A2136="","",MONTH('Mortgage Calculation'!C2136))</f>
        <v/>
      </c>
      <c r="C2096" s="71" t="str">
        <f>IF(B2096="","",YEAR('Mortgage Calculation'!C2136))</f>
        <v/>
      </c>
      <c r="D2096" s="72" t="str">
        <f>IF(B2096="","",SUMIFS('Monthly Rental Income'!$G:$G,'Monthly Rental Income'!$K:$K,'Total Cash Flow'!$C2096,'Monthly Rental Income'!$J:$J,'Total Cash Flow'!$B2096))</f>
        <v/>
      </c>
      <c r="E2096" s="73" t="str">
        <f>IF(B2096="","",SUMIFS('Mortgage Calculation'!$F:$F,'Mortgage Calculation'!$J:$J,'Total Cash Flow'!$B2096,'Mortgage Calculation'!$K:$K,'Total Cash Flow'!C2096))</f>
        <v/>
      </c>
      <c r="F2096" s="66" t="str">
        <f t="shared" si="32"/>
        <v/>
      </c>
    </row>
    <row r="2097" spans="2:6" ht="14.25" x14ac:dyDescent="0.2">
      <c r="B2097" s="70" t="str">
        <f>IF('Mortgage Calculation'!A2137="","",MONTH('Mortgage Calculation'!C2137))</f>
        <v/>
      </c>
      <c r="C2097" s="71" t="str">
        <f>IF(B2097="","",YEAR('Mortgage Calculation'!C2137))</f>
        <v/>
      </c>
      <c r="D2097" s="72" t="str">
        <f>IF(B2097="","",SUMIFS('Monthly Rental Income'!$G:$G,'Monthly Rental Income'!$K:$K,'Total Cash Flow'!$C2097,'Monthly Rental Income'!$J:$J,'Total Cash Flow'!$B2097))</f>
        <v/>
      </c>
      <c r="E2097" s="73" t="str">
        <f>IF(B2097="","",SUMIFS('Mortgage Calculation'!$F:$F,'Mortgage Calculation'!$J:$J,'Total Cash Flow'!$B2097,'Mortgage Calculation'!$K:$K,'Total Cash Flow'!C2097))</f>
        <v/>
      </c>
      <c r="F2097" s="66" t="str">
        <f t="shared" si="32"/>
        <v/>
      </c>
    </row>
    <row r="2098" spans="2:6" ht="14.25" x14ac:dyDescent="0.2">
      <c r="B2098" s="70" t="str">
        <f>IF('Mortgage Calculation'!A2138="","",MONTH('Mortgage Calculation'!C2138))</f>
        <v/>
      </c>
      <c r="C2098" s="71" t="str">
        <f>IF(B2098="","",YEAR('Mortgage Calculation'!C2138))</f>
        <v/>
      </c>
      <c r="D2098" s="72" t="str">
        <f>IF(B2098="","",SUMIFS('Monthly Rental Income'!$G:$G,'Monthly Rental Income'!$K:$K,'Total Cash Flow'!$C2098,'Monthly Rental Income'!$J:$J,'Total Cash Flow'!$B2098))</f>
        <v/>
      </c>
      <c r="E2098" s="73" t="str">
        <f>IF(B2098="","",SUMIFS('Mortgage Calculation'!$F:$F,'Mortgage Calculation'!$J:$J,'Total Cash Flow'!$B2098,'Mortgage Calculation'!$K:$K,'Total Cash Flow'!C2098))</f>
        <v/>
      </c>
      <c r="F2098" s="66" t="str">
        <f t="shared" si="32"/>
        <v/>
      </c>
    </row>
    <row r="2099" spans="2:6" ht="14.25" x14ac:dyDescent="0.2">
      <c r="B2099" s="70" t="str">
        <f>IF('Mortgage Calculation'!A2139="","",MONTH('Mortgage Calculation'!C2139))</f>
        <v/>
      </c>
      <c r="C2099" s="71" t="str">
        <f>IF(B2099="","",YEAR('Mortgage Calculation'!C2139))</f>
        <v/>
      </c>
      <c r="D2099" s="72" t="str">
        <f>IF(B2099="","",SUMIFS('Monthly Rental Income'!$G:$G,'Monthly Rental Income'!$K:$K,'Total Cash Flow'!$C2099,'Monthly Rental Income'!$J:$J,'Total Cash Flow'!$B2099))</f>
        <v/>
      </c>
      <c r="E2099" s="73" t="str">
        <f>IF(B2099="","",SUMIFS('Mortgage Calculation'!$F:$F,'Mortgage Calculation'!$J:$J,'Total Cash Flow'!$B2099,'Mortgage Calculation'!$K:$K,'Total Cash Flow'!C2099))</f>
        <v/>
      </c>
      <c r="F2099" s="66" t="str">
        <f t="shared" si="32"/>
        <v/>
      </c>
    </row>
    <row r="2100" spans="2:6" ht="14.25" x14ac:dyDescent="0.2">
      <c r="B2100" s="70" t="str">
        <f>IF('Mortgage Calculation'!A2140="","",MONTH('Mortgage Calculation'!C2140))</f>
        <v/>
      </c>
      <c r="C2100" s="71" t="str">
        <f>IF(B2100="","",YEAR('Mortgage Calculation'!C2140))</f>
        <v/>
      </c>
      <c r="D2100" s="72" t="str">
        <f>IF(B2100="","",SUMIFS('Monthly Rental Income'!$G:$G,'Monthly Rental Income'!$K:$K,'Total Cash Flow'!$C2100,'Monthly Rental Income'!$J:$J,'Total Cash Flow'!$B2100))</f>
        <v/>
      </c>
      <c r="E2100" s="73" t="str">
        <f>IF(B2100="","",SUMIFS('Mortgage Calculation'!$F:$F,'Mortgage Calculation'!$J:$J,'Total Cash Flow'!$B2100,'Mortgage Calculation'!$K:$K,'Total Cash Flow'!C2100))</f>
        <v/>
      </c>
      <c r="F2100" s="66" t="str">
        <f t="shared" si="32"/>
        <v/>
      </c>
    </row>
    <row r="2101" spans="2:6" ht="14.25" x14ac:dyDescent="0.2">
      <c r="B2101" s="70" t="str">
        <f>IF('Mortgage Calculation'!A2141="","",MONTH('Mortgage Calculation'!C2141))</f>
        <v/>
      </c>
      <c r="C2101" s="71" t="str">
        <f>IF(B2101="","",YEAR('Mortgage Calculation'!C2141))</f>
        <v/>
      </c>
      <c r="D2101" s="72" t="str">
        <f>IF(B2101="","",SUMIFS('Monthly Rental Income'!$G:$G,'Monthly Rental Income'!$K:$K,'Total Cash Flow'!$C2101,'Monthly Rental Income'!$J:$J,'Total Cash Flow'!$B2101))</f>
        <v/>
      </c>
      <c r="E2101" s="73" t="str">
        <f>IF(B2101="","",SUMIFS('Mortgage Calculation'!$F:$F,'Mortgage Calculation'!$J:$J,'Total Cash Flow'!$B2101,'Mortgage Calculation'!$K:$K,'Total Cash Flow'!C2101))</f>
        <v/>
      </c>
      <c r="F2101" s="66" t="str">
        <f t="shared" si="32"/>
        <v/>
      </c>
    </row>
    <row r="2102" spans="2:6" ht="14.25" x14ac:dyDescent="0.2">
      <c r="B2102" s="70" t="str">
        <f>IF('Mortgage Calculation'!A2142="","",MONTH('Mortgage Calculation'!C2142))</f>
        <v/>
      </c>
      <c r="C2102" s="71" t="str">
        <f>IF(B2102="","",YEAR('Mortgage Calculation'!C2142))</f>
        <v/>
      </c>
      <c r="D2102" s="72" t="str">
        <f>IF(B2102="","",SUMIFS('Monthly Rental Income'!$G:$G,'Monthly Rental Income'!$K:$K,'Total Cash Flow'!$C2102,'Monthly Rental Income'!$J:$J,'Total Cash Flow'!$B2102))</f>
        <v/>
      </c>
      <c r="E2102" s="73" t="str">
        <f>IF(B2102="","",SUMIFS('Mortgage Calculation'!$F:$F,'Mortgage Calculation'!$J:$J,'Total Cash Flow'!$B2102,'Mortgage Calculation'!$K:$K,'Total Cash Flow'!C2102))</f>
        <v/>
      </c>
      <c r="F2102" s="66" t="str">
        <f t="shared" si="32"/>
        <v/>
      </c>
    </row>
    <row r="2103" spans="2:6" ht="14.25" x14ac:dyDescent="0.2">
      <c r="B2103" s="70" t="str">
        <f>IF('Mortgage Calculation'!A2143="","",MONTH('Mortgage Calculation'!C2143))</f>
        <v/>
      </c>
      <c r="C2103" s="71" t="str">
        <f>IF(B2103="","",YEAR('Mortgage Calculation'!C2143))</f>
        <v/>
      </c>
      <c r="D2103" s="72" t="str">
        <f>IF(B2103="","",SUMIFS('Monthly Rental Income'!$G:$G,'Monthly Rental Income'!$K:$K,'Total Cash Flow'!$C2103,'Monthly Rental Income'!$J:$J,'Total Cash Flow'!$B2103))</f>
        <v/>
      </c>
      <c r="E2103" s="73" t="str">
        <f>IF(B2103="","",SUMIFS('Mortgage Calculation'!$F:$F,'Mortgage Calculation'!$J:$J,'Total Cash Flow'!$B2103,'Mortgage Calculation'!$K:$K,'Total Cash Flow'!C2103))</f>
        <v/>
      </c>
      <c r="F2103" s="66" t="str">
        <f t="shared" si="32"/>
        <v/>
      </c>
    </row>
    <row r="2104" spans="2:6" ht="14.25" x14ac:dyDescent="0.2">
      <c r="B2104" s="70" t="str">
        <f>IF('Mortgage Calculation'!A2144="","",MONTH('Mortgage Calculation'!C2144))</f>
        <v/>
      </c>
      <c r="C2104" s="71" t="str">
        <f>IF(B2104="","",YEAR('Mortgage Calculation'!C2144))</f>
        <v/>
      </c>
      <c r="D2104" s="72" t="str">
        <f>IF(B2104="","",SUMIFS('Monthly Rental Income'!$G:$G,'Monthly Rental Income'!$K:$K,'Total Cash Flow'!$C2104,'Monthly Rental Income'!$J:$J,'Total Cash Flow'!$B2104))</f>
        <v/>
      </c>
      <c r="E2104" s="73" t="str">
        <f>IF(B2104="","",SUMIFS('Mortgage Calculation'!$F:$F,'Mortgage Calculation'!$J:$J,'Total Cash Flow'!$B2104,'Mortgage Calculation'!$K:$K,'Total Cash Flow'!C2104))</f>
        <v/>
      </c>
      <c r="F2104" s="66" t="str">
        <f t="shared" si="32"/>
        <v/>
      </c>
    </row>
    <row r="2105" spans="2:6" ht="14.25" x14ac:dyDescent="0.2">
      <c r="B2105" s="70" t="str">
        <f>IF('Mortgage Calculation'!A2145="","",MONTH('Mortgage Calculation'!C2145))</f>
        <v/>
      </c>
      <c r="C2105" s="71" t="str">
        <f>IF(B2105="","",YEAR('Mortgage Calculation'!C2145))</f>
        <v/>
      </c>
      <c r="D2105" s="72" t="str">
        <f>IF(B2105="","",SUMIFS('Monthly Rental Income'!$G:$G,'Monthly Rental Income'!$K:$K,'Total Cash Flow'!$C2105,'Monthly Rental Income'!$J:$J,'Total Cash Flow'!$B2105))</f>
        <v/>
      </c>
      <c r="E2105" s="73" t="str">
        <f>IF(B2105="","",SUMIFS('Mortgage Calculation'!$F:$F,'Mortgage Calculation'!$J:$J,'Total Cash Flow'!$B2105,'Mortgage Calculation'!$K:$K,'Total Cash Flow'!C2105))</f>
        <v/>
      </c>
      <c r="F2105" s="66" t="str">
        <f t="shared" si="32"/>
        <v/>
      </c>
    </row>
    <row r="2106" spans="2:6" ht="14.25" x14ac:dyDescent="0.2">
      <c r="B2106" s="70" t="str">
        <f>IF('Mortgage Calculation'!A2146="","",MONTH('Mortgage Calculation'!C2146))</f>
        <v/>
      </c>
      <c r="C2106" s="71" t="str">
        <f>IF(B2106="","",YEAR('Mortgage Calculation'!C2146))</f>
        <v/>
      </c>
      <c r="D2106" s="72" t="str">
        <f>IF(B2106="","",SUMIFS('Monthly Rental Income'!$G:$G,'Monthly Rental Income'!$K:$K,'Total Cash Flow'!$C2106,'Monthly Rental Income'!$J:$J,'Total Cash Flow'!$B2106))</f>
        <v/>
      </c>
      <c r="E2106" s="73" t="str">
        <f>IF(B2106="","",SUMIFS('Mortgage Calculation'!$F:$F,'Mortgage Calculation'!$J:$J,'Total Cash Flow'!$B2106,'Mortgage Calculation'!$K:$K,'Total Cash Flow'!C2106))</f>
        <v/>
      </c>
      <c r="F2106" s="66" t="str">
        <f t="shared" si="32"/>
        <v/>
      </c>
    </row>
    <row r="2107" spans="2:6" ht="14.25" x14ac:dyDescent="0.2">
      <c r="B2107" s="70" t="str">
        <f>IF('Mortgage Calculation'!A2147="","",MONTH('Mortgage Calculation'!C2147))</f>
        <v/>
      </c>
      <c r="C2107" s="71" t="str">
        <f>IF(B2107="","",YEAR('Mortgage Calculation'!C2147))</f>
        <v/>
      </c>
      <c r="D2107" s="72" t="str">
        <f>IF(B2107="","",SUMIFS('Monthly Rental Income'!$G:$G,'Monthly Rental Income'!$K:$K,'Total Cash Flow'!$C2107,'Monthly Rental Income'!$J:$J,'Total Cash Flow'!$B2107))</f>
        <v/>
      </c>
      <c r="E2107" s="73" t="str">
        <f>IF(B2107="","",SUMIFS('Mortgage Calculation'!$F:$F,'Mortgage Calculation'!$J:$J,'Total Cash Flow'!$B2107,'Mortgage Calculation'!$K:$K,'Total Cash Flow'!C2107))</f>
        <v/>
      </c>
      <c r="F2107" s="66" t="str">
        <f t="shared" si="32"/>
        <v/>
      </c>
    </row>
    <row r="2108" spans="2:6" ht="14.25" x14ac:dyDescent="0.2">
      <c r="B2108" s="70" t="str">
        <f>IF('Mortgage Calculation'!A2148="","",MONTH('Mortgage Calculation'!C2148))</f>
        <v/>
      </c>
      <c r="C2108" s="71" t="str">
        <f>IF(B2108="","",YEAR('Mortgage Calculation'!C2148))</f>
        <v/>
      </c>
      <c r="D2108" s="72" t="str">
        <f>IF(B2108="","",SUMIFS('Monthly Rental Income'!$G:$G,'Monthly Rental Income'!$K:$K,'Total Cash Flow'!$C2108,'Monthly Rental Income'!$J:$J,'Total Cash Flow'!$B2108))</f>
        <v/>
      </c>
      <c r="E2108" s="73" t="str">
        <f>IF(B2108="","",SUMIFS('Mortgage Calculation'!$F:$F,'Mortgage Calculation'!$J:$J,'Total Cash Flow'!$B2108,'Mortgage Calculation'!$K:$K,'Total Cash Flow'!C2108))</f>
        <v/>
      </c>
      <c r="F2108" s="66" t="str">
        <f t="shared" si="32"/>
        <v/>
      </c>
    </row>
    <row r="2109" spans="2:6" ht="14.25" x14ac:dyDescent="0.2">
      <c r="B2109" s="70" t="str">
        <f>IF('Mortgage Calculation'!A2149="","",MONTH('Mortgage Calculation'!C2149))</f>
        <v/>
      </c>
      <c r="C2109" s="71" t="str">
        <f>IF(B2109="","",YEAR('Mortgage Calculation'!C2149))</f>
        <v/>
      </c>
      <c r="D2109" s="72" t="str">
        <f>IF(B2109="","",SUMIFS('Monthly Rental Income'!$G:$G,'Monthly Rental Income'!$K:$K,'Total Cash Flow'!$C2109,'Monthly Rental Income'!$J:$J,'Total Cash Flow'!$B2109))</f>
        <v/>
      </c>
      <c r="E2109" s="73" t="str">
        <f>IF(B2109="","",SUMIFS('Mortgage Calculation'!$F:$F,'Mortgage Calculation'!$J:$J,'Total Cash Flow'!$B2109,'Mortgage Calculation'!$K:$K,'Total Cash Flow'!C2109))</f>
        <v/>
      </c>
      <c r="F2109" s="66" t="str">
        <f t="shared" si="32"/>
        <v/>
      </c>
    </row>
    <row r="2110" spans="2:6" ht="14.25" x14ac:dyDescent="0.2">
      <c r="B2110" s="70" t="str">
        <f>IF('Mortgage Calculation'!A2150="","",MONTH('Mortgage Calculation'!C2150))</f>
        <v/>
      </c>
      <c r="C2110" s="71" t="str">
        <f>IF(B2110="","",YEAR('Mortgage Calculation'!C2150))</f>
        <v/>
      </c>
      <c r="D2110" s="72" t="str">
        <f>IF(B2110="","",SUMIFS('Monthly Rental Income'!$G:$G,'Monthly Rental Income'!$K:$K,'Total Cash Flow'!$C2110,'Monthly Rental Income'!$J:$J,'Total Cash Flow'!$B2110))</f>
        <v/>
      </c>
      <c r="E2110" s="73" t="str">
        <f>IF(B2110="","",SUMIFS('Mortgage Calculation'!$F:$F,'Mortgage Calculation'!$J:$J,'Total Cash Flow'!$B2110,'Mortgage Calculation'!$K:$K,'Total Cash Flow'!C2110))</f>
        <v/>
      </c>
      <c r="F2110" s="66" t="str">
        <f t="shared" si="32"/>
        <v/>
      </c>
    </row>
    <row r="2111" spans="2:6" ht="14.25" x14ac:dyDescent="0.2">
      <c r="B2111" s="70" t="str">
        <f>IF('Mortgage Calculation'!A2151="","",MONTH('Mortgage Calculation'!C2151))</f>
        <v/>
      </c>
      <c r="C2111" s="71" t="str">
        <f>IF(B2111="","",YEAR('Mortgage Calculation'!C2151))</f>
        <v/>
      </c>
      <c r="D2111" s="72" t="str">
        <f>IF(B2111="","",SUMIFS('Monthly Rental Income'!$G:$G,'Monthly Rental Income'!$K:$K,'Total Cash Flow'!$C2111,'Monthly Rental Income'!$J:$J,'Total Cash Flow'!$B2111))</f>
        <v/>
      </c>
      <c r="E2111" s="73" t="str">
        <f>IF(B2111="","",SUMIFS('Mortgage Calculation'!$F:$F,'Mortgage Calculation'!$J:$J,'Total Cash Flow'!$B2111,'Mortgage Calculation'!$K:$K,'Total Cash Flow'!C2111))</f>
        <v/>
      </c>
      <c r="F2111" s="66" t="str">
        <f t="shared" si="32"/>
        <v/>
      </c>
    </row>
    <row r="2112" spans="2:6" ht="14.25" x14ac:dyDescent="0.2">
      <c r="B2112" s="70" t="str">
        <f>IF('Mortgage Calculation'!A2152="","",MONTH('Mortgage Calculation'!C2152))</f>
        <v/>
      </c>
      <c r="C2112" s="71" t="str">
        <f>IF(B2112="","",YEAR('Mortgage Calculation'!C2152))</f>
        <v/>
      </c>
      <c r="D2112" s="72" t="str">
        <f>IF(B2112="","",SUMIFS('Monthly Rental Income'!$G:$G,'Monthly Rental Income'!$K:$K,'Total Cash Flow'!$C2112,'Monthly Rental Income'!$J:$J,'Total Cash Flow'!$B2112))</f>
        <v/>
      </c>
      <c r="E2112" s="73" t="str">
        <f>IF(B2112="","",SUMIFS('Mortgage Calculation'!$F:$F,'Mortgage Calculation'!$J:$J,'Total Cash Flow'!$B2112,'Mortgage Calculation'!$K:$K,'Total Cash Flow'!C2112))</f>
        <v/>
      </c>
      <c r="F2112" s="66" t="str">
        <f t="shared" si="32"/>
        <v/>
      </c>
    </row>
    <row r="2113" spans="2:6" ht="14.25" x14ac:dyDescent="0.2">
      <c r="B2113" s="70" t="str">
        <f>IF('Mortgage Calculation'!A2153="","",MONTH('Mortgage Calculation'!C2153))</f>
        <v/>
      </c>
      <c r="C2113" s="71" t="str">
        <f>IF(B2113="","",YEAR('Mortgage Calculation'!C2153))</f>
        <v/>
      </c>
      <c r="D2113" s="72" t="str">
        <f>IF(B2113="","",SUMIFS('Monthly Rental Income'!$G:$G,'Monthly Rental Income'!$K:$K,'Total Cash Flow'!$C2113,'Monthly Rental Income'!$J:$J,'Total Cash Flow'!$B2113))</f>
        <v/>
      </c>
      <c r="E2113" s="73" t="str">
        <f>IF(B2113="","",SUMIFS('Mortgage Calculation'!$F:$F,'Mortgage Calculation'!$J:$J,'Total Cash Flow'!$B2113,'Mortgage Calculation'!$K:$K,'Total Cash Flow'!C2113))</f>
        <v/>
      </c>
      <c r="F2113" s="66" t="str">
        <f t="shared" si="32"/>
        <v/>
      </c>
    </row>
    <row r="2114" spans="2:6" ht="14.25" x14ac:dyDescent="0.2">
      <c r="B2114" s="70" t="str">
        <f>IF('Mortgage Calculation'!A2154="","",MONTH('Mortgage Calculation'!C2154))</f>
        <v/>
      </c>
      <c r="C2114" s="71" t="str">
        <f>IF(B2114="","",YEAR('Mortgage Calculation'!C2154))</f>
        <v/>
      </c>
      <c r="D2114" s="72" t="str">
        <f>IF(B2114="","",SUMIFS('Monthly Rental Income'!$G:$G,'Monthly Rental Income'!$K:$K,'Total Cash Flow'!$C2114,'Monthly Rental Income'!$J:$J,'Total Cash Flow'!$B2114))</f>
        <v/>
      </c>
      <c r="E2114" s="73" t="str">
        <f>IF(B2114="","",SUMIFS('Mortgage Calculation'!$F:$F,'Mortgage Calculation'!$J:$J,'Total Cash Flow'!$B2114,'Mortgage Calculation'!$K:$K,'Total Cash Flow'!C2114))</f>
        <v/>
      </c>
      <c r="F2114" s="66" t="str">
        <f t="shared" si="32"/>
        <v/>
      </c>
    </row>
    <row r="2115" spans="2:6" ht="14.25" x14ac:dyDescent="0.2">
      <c r="B2115" s="70" t="str">
        <f>IF('Mortgage Calculation'!A2155="","",MONTH('Mortgage Calculation'!C2155))</f>
        <v/>
      </c>
      <c r="C2115" s="71" t="str">
        <f>IF(B2115="","",YEAR('Mortgage Calculation'!C2155))</f>
        <v/>
      </c>
      <c r="D2115" s="72" t="str">
        <f>IF(B2115="","",SUMIFS('Monthly Rental Income'!$G:$G,'Monthly Rental Income'!$K:$K,'Total Cash Flow'!$C2115,'Monthly Rental Income'!$J:$J,'Total Cash Flow'!$B2115))</f>
        <v/>
      </c>
      <c r="E2115" s="73" t="str">
        <f>IF(B2115="","",SUMIFS('Mortgage Calculation'!$F:$F,'Mortgage Calculation'!$J:$J,'Total Cash Flow'!$B2115,'Mortgage Calculation'!$K:$K,'Total Cash Flow'!C2115))</f>
        <v/>
      </c>
      <c r="F2115" s="66" t="str">
        <f t="shared" si="32"/>
        <v/>
      </c>
    </row>
    <row r="2116" spans="2:6" ht="14.25" x14ac:dyDescent="0.2">
      <c r="B2116" s="70" t="str">
        <f>IF('Mortgage Calculation'!A2156="","",MONTH('Mortgage Calculation'!C2156))</f>
        <v/>
      </c>
      <c r="C2116" s="71" t="str">
        <f>IF(B2116="","",YEAR('Mortgage Calculation'!C2156))</f>
        <v/>
      </c>
      <c r="D2116" s="72" t="str">
        <f>IF(B2116="","",SUMIFS('Monthly Rental Income'!$G:$G,'Monthly Rental Income'!$K:$K,'Total Cash Flow'!$C2116,'Monthly Rental Income'!$J:$J,'Total Cash Flow'!$B2116))</f>
        <v/>
      </c>
      <c r="E2116" s="73" t="str">
        <f>IF(B2116="","",SUMIFS('Mortgage Calculation'!$F:$F,'Mortgage Calculation'!$J:$J,'Total Cash Flow'!$B2116,'Mortgage Calculation'!$K:$K,'Total Cash Flow'!C2116))</f>
        <v/>
      </c>
      <c r="F2116" s="66" t="str">
        <f t="shared" si="32"/>
        <v/>
      </c>
    </row>
    <row r="2117" spans="2:6" ht="14.25" x14ac:dyDescent="0.2">
      <c r="B2117" s="70" t="str">
        <f>IF('Mortgage Calculation'!A2157="","",MONTH('Mortgage Calculation'!C2157))</f>
        <v/>
      </c>
      <c r="C2117" s="71" t="str">
        <f>IF(B2117="","",YEAR('Mortgage Calculation'!C2157))</f>
        <v/>
      </c>
      <c r="D2117" s="72" t="str">
        <f>IF(B2117="","",SUMIFS('Monthly Rental Income'!$G:$G,'Monthly Rental Income'!$K:$K,'Total Cash Flow'!$C2117,'Monthly Rental Income'!$J:$J,'Total Cash Flow'!$B2117))</f>
        <v/>
      </c>
      <c r="E2117" s="73" t="str">
        <f>IF(B2117="","",SUMIFS('Mortgage Calculation'!$F:$F,'Mortgage Calculation'!$J:$J,'Total Cash Flow'!$B2117,'Mortgage Calculation'!$K:$K,'Total Cash Flow'!C2117))</f>
        <v/>
      </c>
      <c r="F2117" s="66" t="str">
        <f t="shared" ref="F2117:F2180" si="33">IF(B2117="","",SUM(D2117:E2117))</f>
        <v/>
      </c>
    </row>
    <row r="2118" spans="2:6" ht="14.25" x14ac:dyDescent="0.2">
      <c r="B2118" s="70" t="str">
        <f>IF('Mortgage Calculation'!A2158="","",MONTH('Mortgage Calculation'!C2158))</f>
        <v/>
      </c>
      <c r="C2118" s="71" t="str">
        <f>IF(B2118="","",YEAR('Mortgage Calculation'!C2158))</f>
        <v/>
      </c>
      <c r="D2118" s="72" t="str">
        <f>IF(B2118="","",SUMIFS('Monthly Rental Income'!$G:$G,'Monthly Rental Income'!$K:$K,'Total Cash Flow'!$C2118,'Monthly Rental Income'!$J:$J,'Total Cash Flow'!$B2118))</f>
        <v/>
      </c>
      <c r="E2118" s="73" t="str">
        <f>IF(B2118="","",SUMIFS('Mortgage Calculation'!$F:$F,'Mortgage Calculation'!$J:$J,'Total Cash Flow'!$B2118,'Mortgage Calculation'!$K:$K,'Total Cash Flow'!C2118))</f>
        <v/>
      </c>
      <c r="F2118" s="66" t="str">
        <f t="shared" si="33"/>
        <v/>
      </c>
    </row>
    <row r="2119" spans="2:6" ht="14.25" x14ac:dyDescent="0.2">
      <c r="B2119" s="70" t="str">
        <f>IF('Mortgage Calculation'!A2159="","",MONTH('Mortgage Calculation'!C2159))</f>
        <v/>
      </c>
      <c r="C2119" s="71" t="str">
        <f>IF(B2119="","",YEAR('Mortgage Calculation'!C2159))</f>
        <v/>
      </c>
      <c r="D2119" s="72" t="str">
        <f>IF(B2119="","",SUMIFS('Monthly Rental Income'!$G:$G,'Monthly Rental Income'!$K:$K,'Total Cash Flow'!$C2119,'Monthly Rental Income'!$J:$J,'Total Cash Flow'!$B2119))</f>
        <v/>
      </c>
      <c r="E2119" s="73" t="str">
        <f>IF(B2119="","",SUMIFS('Mortgage Calculation'!$F:$F,'Mortgage Calculation'!$J:$J,'Total Cash Flow'!$B2119,'Mortgage Calculation'!$K:$K,'Total Cash Flow'!C2119))</f>
        <v/>
      </c>
      <c r="F2119" s="66" t="str">
        <f t="shared" si="33"/>
        <v/>
      </c>
    </row>
    <row r="2120" spans="2:6" ht="14.25" x14ac:dyDescent="0.2">
      <c r="B2120" s="70" t="str">
        <f>IF('Mortgage Calculation'!A2160="","",MONTH('Mortgage Calculation'!C2160))</f>
        <v/>
      </c>
      <c r="C2120" s="71" t="str">
        <f>IF(B2120="","",YEAR('Mortgage Calculation'!C2160))</f>
        <v/>
      </c>
      <c r="D2120" s="72" t="str">
        <f>IF(B2120="","",SUMIFS('Monthly Rental Income'!$G:$G,'Monthly Rental Income'!$K:$K,'Total Cash Flow'!$C2120,'Monthly Rental Income'!$J:$J,'Total Cash Flow'!$B2120))</f>
        <v/>
      </c>
      <c r="E2120" s="73" t="str">
        <f>IF(B2120="","",SUMIFS('Mortgage Calculation'!$F:$F,'Mortgage Calculation'!$J:$J,'Total Cash Flow'!$B2120,'Mortgage Calculation'!$K:$K,'Total Cash Flow'!C2120))</f>
        <v/>
      </c>
      <c r="F2120" s="66" t="str">
        <f t="shared" si="33"/>
        <v/>
      </c>
    </row>
    <row r="2121" spans="2:6" ht="14.25" x14ac:dyDescent="0.2">
      <c r="B2121" s="70" t="str">
        <f>IF('Mortgage Calculation'!A2161="","",MONTH('Mortgage Calculation'!C2161))</f>
        <v/>
      </c>
      <c r="C2121" s="71" t="str">
        <f>IF(B2121="","",YEAR('Mortgage Calculation'!C2161))</f>
        <v/>
      </c>
      <c r="D2121" s="72" t="str">
        <f>IF(B2121="","",SUMIFS('Monthly Rental Income'!$G:$G,'Monthly Rental Income'!$K:$K,'Total Cash Flow'!$C2121,'Monthly Rental Income'!$J:$J,'Total Cash Flow'!$B2121))</f>
        <v/>
      </c>
      <c r="E2121" s="73" t="str">
        <f>IF(B2121="","",SUMIFS('Mortgage Calculation'!$F:$F,'Mortgage Calculation'!$J:$J,'Total Cash Flow'!$B2121,'Mortgage Calculation'!$K:$K,'Total Cash Flow'!C2121))</f>
        <v/>
      </c>
      <c r="F2121" s="66" t="str">
        <f t="shared" si="33"/>
        <v/>
      </c>
    </row>
    <row r="2122" spans="2:6" ht="14.25" x14ac:dyDescent="0.2">
      <c r="B2122" s="70" t="str">
        <f>IF('Mortgage Calculation'!A2162="","",MONTH('Mortgage Calculation'!C2162))</f>
        <v/>
      </c>
      <c r="C2122" s="71" t="str">
        <f>IF(B2122="","",YEAR('Mortgage Calculation'!C2162))</f>
        <v/>
      </c>
      <c r="D2122" s="72" t="str">
        <f>IF(B2122="","",SUMIFS('Monthly Rental Income'!$G:$G,'Monthly Rental Income'!$K:$K,'Total Cash Flow'!$C2122,'Monthly Rental Income'!$J:$J,'Total Cash Flow'!$B2122))</f>
        <v/>
      </c>
      <c r="E2122" s="73" t="str">
        <f>IF(B2122="","",SUMIFS('Mortgage Calculation'!$F:$F,'Mortgage Calculation'!$J:$J,'Total Cash Flow'!$B2122,'Mortgage Calculation'!$K:$K,'Total Cash Flow'!C2122))</f>
        <v/>
      </c>
      <c r="F2122" s="66" t="str">
        <f t="shared" si="33"/>
        <v/>
      </c>
    </row>
    <row r="2123" spans="2:6" ht="14.25" x14ac:dyDescent="0.2">
      <c r="B2123" s="70" t="str">
        <f>IF('Mortgage Calculation'!A2163="","",MONTH('Mortgage Calculation'!C2163))</f>
        <v/>
      </c>
      <c r="C2123" s="71" t="str">
        <f>IF(B2123="","",YEAR('Mortgage Calculation'!C2163))</f>
        <v/>
      </c>
      <c r="D2123" s="72" t="str">
        <f>IF(B2123="","",SUMIFS('Monthly Rental Income'!$G:$G,'Monthly Rental Income'!$K:$K,'Total Cash Flow'!$C2123,'Monthly Rental Income'!$J:$J,'Total Cash Flow'!$B2123))</f>
        <v/>
      </c>
      <c r="E2123" s="73" t="str">
        <f>IF(B2123="","",SUMIFS('Mortgage Calculation'!$F:$F,'Mortgage Calculation'!$J:$J,'Total Cash Flow'!$B2123,'Mortgage Calculation'!$K:$K,'Total Cash Flow'!C2123))</f>
        <v/>
      </c>
      <c r="F2123" s="66" t="str">
        <f t="shared" si="33"/>
        <v/>
      </c>
    </row>
    <row r="2124" spans="2:6" ht="14.25" x14ac:dyDescent="0.2">
      <c r="B2124" s="70" t="str">
        <f>IF('Mortgage Calculation'!A2164="","",MONTH('Mortgage Calculation'!C2164))</f>
        <v/>
      </c>
      <c r="C2124" s="71" t="str">
        <f>IF(B2124="","",YEAR('Mortgage Calculation'!C2164))</f>
        <v/>
      </c>
      <c r="D2124" s="72" t="str">
        <f>IF(B2124="","",SUMIFS('Monthly Rental Income'!$G:$G,'Monthly Rental Income'!$K:$K,'Total Cash Flow'!$C2124,'Monthly Rental Income'!$J:$J,'Total Cash Flow'!$B2124))</f>
        <v/>
      </c>
      <c r="E2124" s="73" t="str">
        <f>IF(B2124="","",SUMIFS('Mortgage Calculation'!$F:$F,'Mortgage Calculation'!$J:$J,'Total Cash Flow'!$B2124,'Mortgage Calculation'!$K:$K,'Total Cash Flow'!C2124))</f>
        <v/>
      </c>
      <c r="F2124" s="66" t="str">
        <f t="shared" si="33"/>
        <v/>
      </c>
    </row>
    <row r="2125" spans="2:6" ht="14.25" x14ac:dyDescent="0.2">
      <c r="B2125" s="70" t="str">
        <f>IF('Mortgage Calculation'!A2165="","",MONTH('Mortgage Calculation'!C2165))</f>
        <v/>
      </c>
      <c r="C2125" s="71" t="str">
        <f>IF(B2125="","",YEAR('Mortgage Calculation'!C2165))</f>
        <v/>
      </c>
      <c r="D2125" s="72" t="str">
        <f>IF(B2125="","",SUMIFS('Monthly Rental Income'!$G:$G,'Monthly Rental Income'!$K:$K,'Total Cash Flow'!$C2125,'Monthly Rental Income'!$J:$J,'Total Cash Flow'!$B2125))</f>
        <v/>
      </c>
      <c r="E2125" s="73" t="str">
        <f>IF(B2125="","",SUMIFS('Mortgage Calculation'!$F:$F,'Mortgage Calculation'!$J:$J,'Total Cash Flow'!$B2125,'Mortgage Calculation'!$K:$K,'Total Cash Flow'!C2125))</f>
        <v/>
      </c>
      <c r="F2125" s="66" t="str">
        <f t="shared" si="33"/>
        <v/>
      </c>
    </row>
    <row r="2126" spans="2:6" ht="14.25" x14ac:dyDescent="0.2">
      <c r="B2126" s="70" t="str">
        <f>IF('Mortgage Calculation'!A2166="","",MONTH('Mortgage Calculation'!C2166))</f>
        <v/>
      </c>
      <c r="C2126" s="71" t="str">
        <f>IF(B2126="","",YEAR('Mortgage Calculation'!C2166))</f>
        <v/>
      </c>
      <c r="D2126" s="72" t="str">
        <f>IF(B2126="","",SUMIFS('Monthly Rental Income'!$G:$G,'Monthly Rental Income'!$K:$K,'Total Cash Flow'!$C2126,'Monthly Rental Income'!$J:$J,'Total Cash Flow'!$B2126))</f>
        <v/>
      </c>
      <c r="E2126" s="73" t="str">
        <f>IF(B2126="","",SUMIFS('Mortgage Calculation'!$F:$F,'Mortgage Calculation'!$J:$J,'Total Cash Flow'!$B2126,'Mortgage Calculation'!$K:$K,'Total Cash Flow'!C2126))</f>
        <v/>
      </c>
      <c r="F2126" s="66" t="str">
        <f t="shared" si="33"/>
        <v/>
      </c>
    </row>
    <row r="2127" spans="2:6" ht="14.25" x14ac:dyDescent="0.2">
      <c r="B2127" s="70" t="str">
        <f>IF('Mortgage Calculation'!A2167="","",MONTH('Mortgage Calculation'!C2167))</f>
        <v/>
      </c>
      <c r="C2127" s="71" t="str">
        <f>IF(B2127="","",YEAR('Mortgage Calculation'!C2167))</f>
        <v/>
      </c>
      <c r="D2127" s="72" t="str">
        <f>IF(B2127="","",SUMIFS('Monthly Rental Income'!$G:$G,'Monthly Rental Income'!$K:$K,'Total Cash Flow'!$C2127,'Monthly Rental Income'!$J:$J,'Total Cash Flow'!$B2127))</f>
        <v/>
      </c>
      <c r="E2127" s="73" t="str">
        <f>IF(B2127="","",SUMIFS('Mortgage Calculation'!$F:$F,'Mortgage Calculation'!$J:$J,'Total Cash Flow'!$B2127,'Mortgage Calculation'!$K:$K,'Total Cash Flow'!C2127))</f>
        <v/>
      </c>
      <c r="F2127" s="66" t="str">
        <f t="shared" si="33"/>
        <v/>
      </c>
    </row>
    <row r="2128" spans="2:6" ht="14.25" x14ac:dyDescent="0.2">
      <c r="B2128" s="70" t="str">
        <f>IF('Mortgage Calculation'!A2168="","",MONTH('Mortgage Calculation'!C2168))</f>
        <v/>
      </c>
      <c r="C2128" s="71" t="str">
        <f>IF(B2128="","",YEAR('Mortgage Calculation'!C2168))</f>
        <v/>
      </c>
      <c r="D2128" s="72" t="str">
        <f>IF(B2128="","",SUMIFS('Monthly Rental Income'!$G:$G,'Monthly Rental Income'!$K:$K,'Total Cash Flow'!$C2128,'Monthly Rental Income'!$J:$J,'Total Cash Flow'!$B2128))</f>
        <v/>
      </c>
      <c r="E2128" s="73" t="str">
        <f>IF(B2128="","",SUMIFS('Mortgage Calculation'!$F:$F,'Mortgage Calculation'!$J:$J,'Total Cash Flow'!$B2128,'Mortgage Calculation'!$K:$K,'Total Cash Flow'!C2128))</f>
        <v/>
      </c>
      <c r="F2128" s="66" t="str">
        <f t="shared" si="33"/>
        <v/>
      </c>
    </row>
    <row r="2129" spans="2:6" ht="14.25" x14ac:dyDescent="0.2">
      <c r="B2129" s="70" t="str">
        <f>IF('Mortgage Calculation'!A2169="","",MONTH('Mortgage Calculation'!C2169))</f>
        <v/>
      </c>
      <c r="C2129" s="71" t="str">
        <f>IF(B2129="","",YEAR('Mortgage Calculation'!C2169))</f>
        <v/>
      </c>
      <c r="D2129" s="72" t="str">
        <f>IF(B2129="","",SUMIFS('Monthly Rental Income'!$G:$G,'Monthly Rental Income'!$K:$K,'Total Cash Flow'!$C2129,'Monthly Rental Income'!$J:$J,'Total Cash Flow'!$B2129))</f>
        <v/>
      </c>
      <c r="E2129" s="73" t="str">
        <f>IF(B2129="","",SUMIFS('Mortgage Calculation'!$F:$F,'Mortgage Calculation'!$J:$J,'Total Cash Flow'!$B2129,'Mortgage Calculation'!$K:$K,'Total Cash Flow'!C2129))</f>
        <v/>
      </c>
      <c r="F2129" s="66" t="str">
        <f t="shared" si="33"/>
        <v/>
      </c>
    </row>
    <row r="2130" spans="2:6" ht="14.25" x14ac:dyDescent="0.2">
      <c r="B2130" s="70" t="str">
        <f>IF('Mortgage Calculation'!A2170="","",MONTH('Mortgage Calculation'!C2170))</f>
        <v/>
      </c>
      <c r="C2130" s="71" t="str">
        <f>IF(B2130="","",YEAR('Mortgage Calculation'!C2170))</f>
        <v/>
      </c>
      <c r="D2130" s="72" t="str">
        <f>IF(B2130="","",SUMIFS('Monthly Rental Income'!$G:$G,'Monthly Rental Income'!$K:$K,'Total Cash Flow'!$C2130,'Monthly Rental Income'!$J:$J,'Total Cash Flow'!$B2130))</f>
        <v/>
      </c>
      <c r="E2130" s="73" t="str">
        <f>IF(B2130="","",SUMIFS('Mortgage Calculation'!$F:$F,'Mortgage Calculation'!$J:$J,'Total Cash Flow'!$B2130,'Mortgage Calculation'!$K:$K,'Total Cash Flow'!C2130))</f>
        <v/>
      </c>
      <c r="F2130" s="66" t="str">
        <f t="shared" si="33"/>
        <v/>
      </c>
    </row>
    <row r="2131" spans="2:6" ht="14.25" x14ac:dyDescent="0.2">
      <c r="B2131" s="70" t="str">
        <f>IF('Mortgage Calculation'!A2171="","",MONTH('Mortgage Calculation'!C2171))</f>
        <v/>
      </c>
      <c r="C2131" s="71" t="str">
        <f>IF(B2131="","",YEAR('Mortgage Calculation'!C2171))</f>
        <v/>
      </c>
      <c r="D2131" s="72" t="str">
        <f>IF(B2131="","",SUMIFS('Monthly Rental Income'!$G:$G,'Monthly Rental Income'!$K:$K,'Total Cash Flow'!$C2131,'Monthly Rental Income'!$J:$J,'Total Cash Flow'!$B2131))</f>
        <v/>
      </c>
      <c r="E2131" s="73" t="str">
        <f>IF(B2131="","",SUMIFS('Mortgage Calculation'!$F:$F,'Mortgage Calculation'!$J:$J,'Total Cash Flow'!$B2131,'Mortgage Calculation'!$K:$K,'Total Cash Flow'!C2131))</f>
        <v/>
      </c>
      <c r="F2131" s="66" t="str">
        <f t="shared" si="33"/>
        <v/>
      </c>
    </row>
    <row r="2132" spans="2:6" ht="14.25" x14ac:dyDescent="0.2">
      <c r="B2132" s="70" t="str">
        <f>IF('Mortgage Calculation'!A2172="","",MONTH('Mortgage Calculation'!C2172))</f>
        <v/>
      </c>
      <c r="C2132" s="71" t="str">
        <f>IF(B2132="","",YEAR('Mortgage Calculation'!C2172))</f>
        <v/>
      </c>
      <c r="D2132" s="72" t="str">
        <f>IF(B2132="","",SUMIFS('Monthly Rental Income'!$G:$G,'Monthly Rental Income'!$K:$K,'Total Cash Flow'!$C2132,'Monthly Rental Income'!$J:$J,'Total Cash Flow'!$B2132))</f>
        <v/>
      </c>
      <c r="E2132" s="73" t="str">
        <f>IF(B2132="","",SUMIFS('Mortgage Calculation'!$F:$F,'Mortgage Calculation'!$J:$J,'Total Cash Flow'!$B2132,'Mortgage Calculation'!$K:$K,'Total Cash Flow'!C2132))</f>
        <v/>
      </c>
      <c r="F2132" s="66" t="str">
        <f t="shared" si="33"/>
        <v/>
      </c>
    </row>
    <row r="2133" spans="2:6" ht="14.25" x14ac:dyDescent="0.2">
      <c r="B2133" s="70" t="str">
        <f>IF('Mortgage Calculation'!A2173="","",MONTH('Mortgage Calculation'!C2173))</f>
        <v/>
      </c>
      <c r="C2133" s="71" t="str">
        <f>IF(B2133="","",YEAR('Mortgage Calculation'!C2173))</f>
        <v/>
      </c>
      <c r="D2133" s="72" t="str">
        <f>IF(B2133="","",SUMIFS('Monthly Rental Income'!$G:$G,'Monthly Rental Income'!$K:$K,'Total Cash Flow'!$C2133,'Monthly Rental Income'!$J:$J,'Total Cash Flow'!$B2133))</f>
        <v/>
      </c>
      <c r="E2133" s="73" t="str">
        <f>IF(B2133="","",SUMIFS('Mortgage Calculation'!$F:$F,'Mortgage Calculation'!$J:$J,'Total Cash Flow'!$B2133,'Mortgage Calculation'!$K:$K,'Total Cash Flow'!C2133))</f>
        <v/>
      </c>
      <c r="F2133" s="66" t="str">
        <f t="shared" si="33"/>
        <v/>
      </c>
    </row>
    <row r="2134" spans="2:6" ht="14.25" x14ac:dyDescent="0.2">
      <c r="B2134" s="70" t="str">
        <f>IF('Mortgage Calculation'!A2174="","",MONTH('Mortgage Calculation'!C2174))</f>
        <v/>
      </c>
      <c r="C2134" s="71" t="str">
        <f>IF(B2134="","",YEAR('Mortgage Calculation'!C2174))</f>
        <v/>
      </c>
      <c r="D2134" s="72" t="str">
        <f>IF(B2134="","",SUMIFS('Monthly Rental Income'!$G:$G,'Monthly Rental Income'!$K:$K,'Total Cash Flow'!$C2134,'Monthly Rental Income'!$J:$J,'Total Cash Flow'!$B2134))</f>
        <v/>
      </c>
      <c r="E2134" s="73" t="str">
        <f>IF(B2134="","",SUMIFS('Mortgage Calculation'!$F:$F,'Mortgage Calculation'!$J:$J,'Total Cash Flow'!$B2134,'Mortgage Calculation'!$K:$K,'Total Cash Flow'!C2134))</f>
        <v/>
      </c>
      <c r="F2134" s="66" t="str">
        <f t="shared" si="33"/>
        <v/>
      </c>
    </row>
    <row r="2135" spans="2:6" ht="14.25" x14ac:dyDescent="0.2">
      <c r="B2135" s="70" t="str">
        <f>IF('Mortgage Calculation'!A2175="","",MONTH('Mortgage Calculation'!C2175))</f>
        <v/>
      </c>
      <c r="C2135" s="71" t="str">
        <f>IF(B2135="","",YEAR('Mortgage Calculation'!C2175))</f>
        <v/>
      </c>
      <c r="D2135" s="72" t="str">
        <f>IF(B2135="","",SUMIFS('Monthly Rental Income'!$G:$G,'Monthly Rental Income'!$K:$K,'Total Cash Flow'!$C2135,'Monthly Rental Income'!$J:$J,'Total Cash Flow'!$B2135))</f>
        <v/>
      </c>
      <c r="E2135" s="73" t="str">
        <f>IF(B2135="","",SUMIFS('Mortgage Calculation'!$F:$F,'Mortgage Calculation'!$J:$J,'Total Cash Flow'!$B2135,'Mortgage Calculation'!$K:$K,'Total Cash Flow'!C2135))</f>
        <v/>
      </c>
      <c r="F2135" s="66" t="str">
        <f t="shared" si="33"/>
        <v/>
      </c>
    </row>
    <row r="2136" spans="2:6" ht="14.25" x14ac:dyDescent="0.2">
      <c r="B2136" s="70" t="str">
        <f>IF('Mortgage Calculation'!A2176="","",MONTH('Mortgage Calculation'!C2176))</f>
        <v/>
      </c>
      <c r="C2136" s="71" t="str">
        <f>IF(B2136="","",YEAR('Mortgage Calculation'!C2176))</f>
        <v/>
      </c>
      <c r="D2136" s="72" t="str">
        <f>IF(B2136="","",SUMIFS('Monthly Rental Income'!$G:$G,'Monthly Rental Income'!$K:$K,'Total Cash Flow'!$C2136,'Monthly Rental Income'!$J:$J,'Total Cash Flow'!$B2136))</f>
        <v/>
      </c>
      <c r="E2136" s="73" t="str">
        <f>IF(B2136="","",SUMIFS('Mortgage Calculation'!$F:$F,'Mortgage Calculation'!$J:$J,'Total Cash Flow'!$B2136,'Mortgage Calculation'!$K:$K,'Total Cash Flow'!C2136))</f>
        <v/>
      </c>
      <c r="F2136" s="66" t="str">
        <f t="shared" si="33"/>
        <v/>
      </c>
    </row>
    <row r="2137" spans="2:6" ht="14.25" x14ac:dyDescent="0.2">
      <c r="B2137" s="70" t="str">
        <f>IF('Mortgage Calculation'!A2177="","",MONTH('Mortgage Calculation'!C2177))</f>
        <v/>
      </c>
      <c r="C2137" s="71" t="str">
        <f>IF(B2137="","",YEAR('Mortgage Calculation'!C2177))</f>
        <v/>
      </c>
      <c r="D2137" s="72" t="str">
        <f>IF(B2137="","",SUMIFS('Monthly Rental Income'!$G:$G,'Monthly Rental Income'!$K:$K,'Total Cash Flow'!$C2137,'Monthly Rental Income'!$J:$J,'Total Cash Flow'!$B2137))</f>
        <v/>
      </c>
      <c r="E2137" s="73" t="str">
        <f>IF(B2137="","",SUMIFS('Mortgage Calculation'!$F:$F,'Mortgage Calculation'!$J:$J,'Total Cash Flow'!$B2137,'Mortgage Calculation'!$K:$K,'Total Cash Flow'!C2137))</f>
        <v/>
      </c>
      <c r="F2137" s="66" t="str">
        <f t="shared" si="33"/>
        <v/>
      </c>
    </row>
    <row r="2138" spans="2:6" ht="14.25" x14ac:dyDescent="0.2">
      <c r="B2138" s="70" t="str">
        <f>IF('Mortgage Calculation'!A2178="","",MONTH('Mortgage Calculation'!C2178))</f>
        <v/>
      </c>
      <c r="C2138" s="71" t="str">
        <f>IF(B2138="","",YEAR('Mortgage Calculation'!C2178))</f>
        <v/>
      </c>
      <c r="D2138" s="72" t="str">
        <f>IF(B2138="","",SUMIFS('Monthly Rental Income'!$G:$G,'Monthly Rental Income'!$K:$K,'Total Cash Flow'!$C2138,'Monthly Rental Income'!$J:$J,'Total Cash Flow'!$B2138))</f>
        <v/>
      </c>
      <c r="E2138" s="73" t="str">
        <f>IF(B2138="","",SUMIFS('Mortgage Calculation'!$F:$F,'Mortgage Calculation'!$J:$J,'Total Cash Flow'!$B2138,'Mortgage Calculation'!$K:$K,'Total Cash Flow'!C2138))</f>
        <v/>
      </c>
      <c r="F2138" s="66" t="str">
        <f t="shared" si="33"/>
        <v/>
      </c>
    </row>
    <row r="2139" spans="2:6" ht="14.25" x14ac:dyDescent="0.2">
      <c r="B2139" s="70" t="str">
        <f>IF('Mortgage Calculation'!A2179="","",MONTH('Mortgage Calculation'!C2179))</f>
        <v/>
      </c>
      <c r="C2139" s="71" t="str">
        <f>IF(B2139="","",YEAR('Mortgage Calculation'!C2179))</f>
        <v/>
      </c>
      <c r="D2139" s="72" t="str">
        <f>IF(B2139="","",SUMIFS('Monthly Rental Income'!$G:$G,'Monthly Rental Income'!$K:$K,'Total Cash Flow'!$C2139,'Monthly Rental Income'!$J:$J,'Total Cash Flow'!$B2139))</f>
        <v/>
      </c>
      <c r="E2139" s="73" t="str">
        <f>IF(B2139="","",SUMIFS('Mortgage Calculation'!$F:$F,'Mortgage Calculation'!$J:$J,'Total Cash Flow'!$B2139,'Mortgage Calculation'!$K:$K,'Total Cash Flow'!C2139))</f>
        <v/>
      </c>
      <c r="F2139" s="66" t="str">
        <f t="shared" si="33"/>
        <v/>
      </c>
    </row>
    <row r="2140" spans="2:6" ht="14.25" x14ac:dyDescent="0.2">
      <c r="B2140" s="70" t="str">
        <f>IF('Mortgage Calculation'!A2180="","",MONTH('Mortgage Calculation'!C2180))</f>
        <v/>
      </c>
      <c r="C2140" s="71" t="str">
        <f>IF(B2140="","",YEAR('Mortgage Calculation'!C2180))</f>
        <v/>
      </c>
      <c r="D2140" s="72" t="str">
        <f>IF(B2140="","",SUMIFS('Monthly Rental Income'!$G:$G,'Monthly Rental Income'!$K:$K,'Total Cash Flow'!$C2140,'Monthly Rental Income'!$J:$J,'Total Cash Flow'!$B2140))</f>
        <v/>
      </c>
      <c r="E2140" s="73" t="str">
        <f>IF(B2140="","",SUMIFS('Mortgage Calculation'!$F:$F,'Mortgage Calculation'!$J:$J,'Total Cash Flow'!$B2140,'Mortgage Calculation'!$K:$K,'Total Cash Flow'!C2140))</f>
        <v/>
      </c>
      <c r="F2140" s="66" t="str">
        <f t="shared" si="33"/>
        <v/>
      </c>
    </row>
    <row r="2141" spans="2:6" ht="14.25" x14ac:dyDescent="0.2">
      <c r="B2141" s="70" t="str">
        <f>IF('Mortgage Calculation'!A2181="","",MONTH('Mortgage Calculation'!C2181))</f>
        <v/>
      </c>
      <c r="C2141" s="71" t="str">
        <f>IF(B2141="","",YEAR('Mortgage Calculation'!C2181))</f>
        <v/>
      </c>
      <c r="D2141" s="72" t="str">
        <f>IF(B2141="","",SUMIFS('Monthly Rental Income'!$G:$G,'Monthly Rental Income'!$K:$K,'Total Cash Flow'!$C2141,'Monthly Rental Income'!$J:$J,'Total Cash Flow'!$B2141))</f>
        <v/>
      </c>
      <c r="E2141" s="73" t="str">
        <f>IF(B2141="","",SUMIFS('Mortgage Calculation'!$F:$F,'Mortgage Calculation'!$J:$J,'Total Cash Flow'!$B2141,'Mortgage Calculation'!$K:$K,'Total Cash Flow'!C2141))</f>
        <v/>
      </c>
      <c r="F2141" s="66" t="str">
        <f t="shared" si="33"/>
        <v/>
      </c>
    </row>
    <row r="2142" spans="2:6" ht="14.25" x14ac:dyDescent="0.2">
      <c r="B2142" s="70" t="str">
        <f>IF('Mortgage Calculation'!A2182="","",MONTH('Mortgage Calculation'!C2182))</f>
        <v/>
      </c>
      <c r="C2142" s="71" t="str">
        <f>IF(B2142="","",YEAR('Mortgage Calculation'!C2182))</f>
        <v/>
      </c>
      <c r="D2142" s="72" t="str">
        <f>IF(B2142="","",SUMIFS('Monthly Rental Income'!$G:$G,'Monthly Rental Income'!$K:$K,'Total Cash Flow'!$C2142,'Monthly Rental Income'!$J:$J,'Total Cash Flow'!$B2142))</f>
        <v/>
      </c>
      <c r="E2142" s="73" t="str">
        <f>IF(B2142="","",SUMIFS('Mortgage Calculation'!$F:$F,'Mortgage Calculation'!$J:$J,'Total Cash Flow'!$B2142,'Mortgage Calculation'!$K:$K,'Total Cash Flow'!C2142))</f>
        <v/>
      </c>
      <c r="F2142" s="66" t="str">
        <f t="shared" si="33"/>
        <v/>
      </c>
    </row>
    <row r="2143" spans="2:6" ht="14.25" x14ac:dyDescent="0.2">
      <c r="B2143" s="70" t="str">
        <f>IF('Mortgage Calculation'!A2183="","",MONTH('Mortgage Calculation'!C2183))</f>
        <v/>
      </c>
      <c r="C2143" s="71" t="str">
        <f>IF(B2143="","",YEAR('Mortgage Calculation'!C2183))</f>
        <v/>
      </c>
      <c r="D2143" s="72" t="str">
        <f>IF(B2143="","",SUMIFS('Monthly Rental Income'!$G:$G,'Monthly Rental Income'!$K:$K,'Total Cash Flow'!$C2143,'Monthly Rental Income'!$J:$J,'Total Cash Flow'!$B2143))</f>
        <v/>
      </c>
      <c r="E2143" s="73" t="str">
        <f>IF(B2143="","",SUMIFS('Mortgage Calculation'!$F:$F,'Mortgage Calculation'!$J:$J,'Total Cash Flow'!$B2143,'Mortgage Calculation'!$K:$K,'Total Cash Flow'!C2143))</f>
        <v/>
      </c>
      <c r="F2143" s="66" t="str">
        <f t="shared" si="33"/>
        <v/>
      </c>
    </row>
    <row r="2144" spans="2:6" ht="14.25" x14ac:dyDescent="0.2">
      <c r="B2144" s="70" t="str">
        <f>IF('Mortgage Calculation'!A2184="","",MONTH('Mortgage Calculation'!C2184))</f>
        <v/>
      </c>
      <c r="C2144" s="71" t="str">
        <f>IF(B2144="","",YEAR('Mortgage Calculation'!C2184))</f>
        <v/>
      </c>
      <c r="D2144" s="72" t="str">
        <f>IF(B2144="","",SUMIFS('Monthly Rental Income'!$G:$G,'Monthly Rental Income'!$K:$K,'Total Cash Flow'!$C2144,'Monthly Rental Income'!$J:$J,'Total Cash Flow'!$B2144))</f>
        <v/>
      </c>
      <c r="E2144" s="73" t="str">
        <f>IF(B2144="","",SUMIFS('Mortgage Calculation'!$F:$F,'Mortgage Calculation'!$J:$J,'Total Cash Flow'!$B2144,'Mortgage Calculation'!$K:$K,'Total Cash Flow'!C2144))</f>
        <v/>
      </c>
      <c r="F2144" s="66" t="str">
        <f t="shared" si="33"/>
        <v/>
      </c>
    </row>
    <row r="2145" spans="2:6" ht="14.25" x14ac:dyDescent="0.2">
      <c r="B2145" s="70" t="str">
        <f>IF('Mortgage Calculation'!A2185="","",MONTH('Mortgage Calculation'!C2185))</f>
        <v/>
      </c>
      <c r="C2145" s="71" t="str">
        <f>IF(B2145="","",YEAR('Mortgage Calculation'!C2185))</f>
        <v/>
      </c>
      <c r="D2145" s="72" t="str">
        <f>IF(B2145="","",SUMIFS('Monthly Rental Income'!$G:$G,'Monthly Rental Income'!$K:$K,'Total Cash Flow'!$C2145,'Monthly Rental Income'!$J:$J,'Total Cash Flow'!$B2145))</f>
        <v/>
      </c>
      <c r="E2145" s="73" t="str">
        <f>IF(B2145="","",SUMIFS('Mortgage Calculation'!$F:$F,'Mortgage Calculation'!$J:$J,'Total Cash Flow'!$B2145,'Mortgage Calculation'!$K:$K,'Total Cash Flow'!C2145))</f>
        <v/>
      </c>
      <c r="F2145" s="66" t="str">
        <f t="shared" si="33"/>
        <v/>
      </c>
    </row>
    <row r="2146" spans="2:6" ht="14.25" x14ac:dyDescent="0.2">
      <c r="B2146" s="70" t="str">
        <f>IF('Mortgage Calculation'!A2186="","",MONTH('Mortgage Calculation'!C2186))</f>
        <v/>
      </c>
      <c r="C2146" s="71" t="str">
        <f>IF(B2146="","",YEAR('Mortgage Calculation'!C2186))</f>
        <v/>
      </c>
      <c r="D2146" s="72" t="str">
        <f>IF(B2146="","",SUMIFS('Monthly Rental Income'!$G:$G,'Monthly Rental Income'!$K:$K,'Total Cash Flow'!$C2146,'Monthly Rental Income'!$J:$J,'Total Cash Flow'!$B2146))</f>
        <v/>
      </c>
      <c r="E2146" s="73" t="str">
        <f>IF(B2146="","",SUMIFS('Mortgage Calculation'!$F:$F,'Mortgage Calculation'!$J:$J,'Total Cash Flow'!$B2146,'Mortgage Calculation'!$K:$K,'Total Cash Flow'!C2146))</f>
        <v/>
      </c>
      <c r="F2146" s="66" t="str">
        <f t="shared" si="33"/>
        <v/>
      </c>
    </row>
    <row r="2147" spans="2:6" ht="14.25" x14ac:dyDescent="0.2">
      <c r="B2147" s="70" t="str">
        <f>IF('Mortgage Calculation'!A2187="","",MONTH('Mortgage Calculation'!C2187))</f>
        <v/>
      </c>
      <c r="C2147" s="71" t="str">
        <f>IF(B2147="","",YEAR('Mortgage Calculation'!C2187))</f>
        <v/>
      </c>
      <c r="D2147" s="72" t="str">
        <f>IF(B2147="","",SUMIFS('Monthly Rental Income'!$G:$G,'Monthly Rental Income'!$K:$K,'Total Cash Flow'!$C2147,'Monthly Rental Income'!$J:$J,'Total Cash Flow'!$B2147))</f>
        <v/>
      </c>
      <c r="E2147" s="73" t="str">
        <f>IF(B2147="","",SUMIFS('Mortgage Calculation'!$F:$F,'Mortgage Calculation'!$J:$J,'Total Cash Flow'!$B2147,'Mortgage Calculation'!$K:$K,'Total Cash Flow'!C2147))</f>
        <v/>
      </c>
      <c r="F2147" s="66" t="str">
        <f t="shared" si="33"/>
        <v/>
      </c>
    </row>
    <row r="2148" spans="2:6" ht="14.25" x14ac:dyDescent="0.2">
      <c r="B2148" s="70" t="str">
        <f>IF('Mortgage Calculation'!A2188="","",MONTH('Mortgage Calculation'!C2188))</f>
        <v/>
      </c>
      <c r="C2148" s="71" t="str">
        <f>IF(B2148="","",YEAR('Mortgage Calculation'!C2188))</f>
        <v/>
      </c>
      <c r="D2148" s="72" t="str">
        <f>IF(B2148="","",SUMIFS('Monthly Rental Income'!$G:$G,'Monthly Rental Income'!$K:$K,'Total Cash Flow'!$C2148,'Monthly Rental Income'!$J:$J,'Total Cash Flow'!$B2148))</f>
        <v/>
      </c>
      <c r="E2148" s="73" t="str">
        <f>IF(B2148="","",SUMIFS('Mortgage Calculation'!$F:$F,'Mortgage Calculation'!$J:$J,'Total Cash Flow'!$B2148,'Mortgage Calculation'!$K:$K,'Total Cash Flow'!C2148))</f>
        <v/>
      </c>
      <c r="F2148" s="66" t="str">
        <f t="shared" si="33"/>
        <v/>
      </c>
    </row>
    <row r="2149" spans="2:6" ht="14.25" x14ac:dyDescent="0.2">
      <c r="B2149" s="70" t="str">
        <f>IF('Mortgage Calculation'!A2189="","",MONTH('Mortgage Calculation'!C2189))</f>
        <v/>
      </c>
      <c r="C2149" s="71" t="str">
        <f>IF(B2149="","",YEAR('Mortgage Calculation'!C2189))</f>
        <v/>
      </c>
      <c r="D2149" s="72" t="str">
        <f>IF(B2149="","",SUMIFS('Monthly Rental Income'!$G:$G,'Monthly Rental Income'!$K:$K,'Total Cash Flow'!$C2149,'Monthly Rental Income'!$J:$J,'Total Cash Flow'!$B2149))</f>
        <v/>
      </c>
      <c r="E2149" s="73" t="str">
        <f>IF(B2149="","",SUMIFS('Mortgage Calculation'!$F:$F,'Mortgage Calculation'!$J:$J,'Total Cash Flow'!$B2149,'Mortgage Calculation'!$K:$K,'Total Cash Flow'!C2149))</f>
        <v/>
      </c>
      <c r="F2149" s="66" t="str">
        <f t="shared" si="33"/>
        <v/>
      </c>
    </row>
    <row r="2150" spans="2:6" ht="14.25" x14ac:dyDescent="0.2">
      <c r="B2150" s="70" t="str">
        <f>IF('Mortgage Calculation'!A2190="","",MONTH('Mortgage Calculation'!C2190))</f>
        <v/>
      </c>
      <c r="C2150" s="71" t="str">
        <f>IF(B2150="","",YEAR('Mortgage Calculation'!C2190))</f>
        <v/>
      </c>
      <c r="D2150" s="72" t="str">
        <f>IF(B2150="","",SUMIFS('Monthly Rental Income'!$G:$G,'Monthly Rental Income'!$K:$K,'Total Cash Flow'!$C2150,'Monthly Rental Income'!$J:$J,'Total Cash Flow'!$B2150))</f>
        <v/>
      </c>
      <c r="E2150" s="73" t="str">
        <f>IF(B2150="","",SUMIFS('Mortgage Calculation'!$F:$F,'Mortgage Calculation'!$J:$J,'Total Cash Flow'!$B2150,'Mortgage Calculation'!$K:$K,'Total Cash Flow'!C2150))</f>
        <v/>
      </c>
      <c r="F2150" s="66" t="str">
        <f t="shared" si="33"/>
        <v/>
      </c>
    </row>
    <row r="2151" spans="2:6" ht="14.25" x14ac:dyDescent="0.2">
      <c r="B2151" s="70" t="str">
        <f>IF('Mortgage Calculation'!A2191="","",MONTH('Mortgage Calculation'!C2191))</f>
        <v/>
      </c>
      <c r="C2151" s="71" t="str">
        <f>IF(B2151="","",YEAR('Mortgage Calculation'!C2191))</f>
        <v/>
      </c>
      <c r="D2151" s="72" t="str">
        <f>IF(B2151="","",SUMIFS('Monthly Rental Income'!$G:$G,'Monthly Rental Income'!$K:$K,'Total Cash Flow'!$C2151,'Monthly Rental Income'!$J:$J,'Total Cash Flow'!$B2151))</f>
        <v/>
      </c>
      <c r="E2151" s="73" t="str">
        <f>IF(B2151="","",SUMIFS('Mortgage Calculation'!$F:$F,'Mortgage Calculation'!$J:$J,'Total Cash Flow'!$B2151,'Mortgage Calculation'!$K:$K,'Total Cash Flow'!C2151))</f>
        <v/>
      </c>
      <c r="F2151" s="66" t="str">
        <f t="shared" si="33"/>
        <v/>
      </c>
    </row>
    <row r="2152" spans="2:6" ht="14.25" x14ac:dyDescent="0.2">
      <c r="B2152" s="70" t="str">
        <f>IF('Mortgage Calculation'!A2192="","",MONTH('Mortgage Calculation'!C2192))</f>
        <v/>
      </c>
      <c r="C2152" s="71" t="str">
        <f>IF(B2152="","",YEAR('Mortgage Calculation'!C2192))</f>
        <v/>
      </c>
      <c r="D2152" s="72" t="str">
        <f>IF(B2152="","",SUMIFS('Monthly Rental Income'!$G:$G,'Monthly Rental Income'!$K:$K,'Total Cash Flow'!$C2152,'Monthly Rental Income'!$J:$J,'Total Cash Flow'!$B2152))</f>
        <v/>
      </c>
      <c r="E2152" s="73" t="str">
        <f>IF(B2152="","",SUMIFS('Mortgage Calculation'!$F:$F,'Mortgage Calculation'!$J:$J,'Total Cash Flow'!$B2152,'Mortgage Calculation'!$K:$K,'Total Cash Flow'!C2152))</f>
        <v/>
      </c>
      <c r="F2152" s="66" t="str">
        <f t="shared" si="33"/>
        <v/>
      </c>
    </row>
    <row r="2153" spans="2:6" ht="14.25" x14ac:dyDescent="0.2">
      <c r="B2153" s="70" t="str">
        <f>IF('Mortgage Calculation'!A2193="","",MONTH('Mortgage Calculation'!C2193))</f>
        <v/>
      </c>
      <c r="C2153" s="71" t="str">
        <f>IF(B2153="","",YEAR('Mortgage Calculation'!C2193))</f>
        <v/>
      </c>
      <c r="D2153" s="72" t="str">
        <f>IF(B2153="","",SUMIFS('Monthly Rental Income'!$G:$G,'Monthly Rental Income'!$K:$K,'Total Cash Flow'!$C2153,'Monthly Rental Income'!$J:$J,'Total Cash Flow'!$B2153))</f>
        <v/>
      </c>
      <c r="E2153" s="73" t="str">
        <f>IF(B2153="","",SUMIFS('Mortgage Calculation'!$F:$F,'Mortgage Calculation'!$J:$J,'Total Cash Flow'!$B2153,'Mortgage Calculation'!$K:$K,'Total Cash Flow'!C2153))</f>
        <v/>
      </c>
      <c r="F2153" s="66" t="str">
        <f t="shared" si="33"/>
        <v/>
      </c>
    </row>
    <row r="2154" spans="2:6" ht="14.25" x14ac:dyDescent="0.2">
      <c r="B2154" s="70" t="str">
        <f>IF('Mortgage Calculation'!A2194="","",MONTH('Mortgage Calculation'!C2194))</f>
        <v/>
      </c>
      <c r="C2154" s="71" t="str">
        <f>IF(B2154="","",YEAR('Mortgage Calculation'!C2194))</f>
        <v/>
      </c>
      <c r="D2154" s="72" t="str">
        <f>IF(B2154="","",SUMIFS('Monthly Rental Income'!$G:$G,'Monthly Rental Income'!$K:$K,'Total Cash Flow'!$C2154,'Monthly Rental Income'!$J:$J,'Total Cash Flow'!$B2154))</f>
        <v/>
      </c>
      <c r="E2154" s="73" t="str">
        <f>IF(B2154="","",SUMIFS('Mortgage Calculation'!$F:$F,'Mortgage Calculation'!$J:$J,'Total Cash Flow'!$B2154,'Mortgage Calculation'!$K:$K,'Total Cash Flow'!C2154))</f>
        <v/>
      </c>
      <c r="F2154" s="66" t="str">
        <f t="shared" si="33"/>
        <v/>
      </c>
    </row>
    <row r="2155" spans="2:6" ht="14.25" x14ac:dyDescent="0.2">
      <c r="B2155" s="70" t="str">
        <f>IF('Mortgage Calculation'!A2195="","",MONTH('Mortgage Calculation'!C2195))</f>
        <v/>
      </c>
      <c r="C2155" s="71" t="str">
        <f>IF(B2155="","",YEAR('Mortgage Calculation'!C2195))</f>
        <v/>
      </c>
      <c r="D2155" s="72" t="str">
        <f>IF(B2155="","",SUMIFS('Monthly Rental Income'!$G:$G,'Monthly Rental Income'!$K:$K,'Total Cash Flow'!$C2155,'Monthly Rental Income'!$J:$J,'Total Cash Flow'!$B2155))</f>
        <v/>
      </c>
      <c r="E2155" s="73" t="str">
        <f>IF(B2155="","",SUMIFS('Mortgage Calculation'!$F:$F,'Mortgage Calculation'!$J:$J,'Total Cash Flow'!$B2155,'Mortgage Calculation'!$K:$K,'Total Cash Flow'!C2155))</f>
        <v/>
      </c>
      <c r="F2155" s="66" t="str">
        <f t="shared" si="33"/>
        <v/>
      </c>
    </row>
    <row r="2156" spans="2:6" ht="14.25" x14ac:dyDescent="0.2">
      <c r="B2156" s="70" t="str">
        <f>IF('Mortgage Calculation'!A2196="","",MONTH('Mortgage Calculation'!C2196))</f>
        <v/>
      </c>
      <c r="C2156" s="71" t="str">
        <f>IF(B2156="","",YEAR('Mortgage Calculation'!C2196))</f>
        <v/>
      </c>
      <c r="D2156" s="72" t="str">
        <f>IF(B2156="","",SUMIFS('Monthly Rental Income'!$G:$G,'Monthly Rental Income'!$K:$K,'Total Cash Flow'!$C2156,'Monthly Rental Income'!$J:$J,'Total Cash Flow'!$B2156))</f>
        <v/>
      </c>
      <c r="E2156" s="73" t="str">
        <f>IF(B2156="","",SUMIFS('Mortgage Calculation'!$F:$F,'Mortgage Calculation'!$J:$J,'Total Cash Flow'!$B2156,'Mortgage Calculation'!$K:$K,'Total Cash Flow'!C2156))</f>
        <v/>
      </c>
      <c r="F2156" s="66" t="str">
        <f t="shared" si="33"/>
        <v/>
      </c>
    </row>
    <row r="2157" spans="2:6" ht="14.25" x14ac:dyDescent="0.2">
      <c r="B2157" s="70" t="str">
        <f>IF('Mortgage Calculation'!A2197="","",MONTH('Mortgage Calculation'!C2197))</f>
        <v/>
      </c>
      <c r="C2157" s="71" t="str">
        <f>IF(B2157="","",YEAR('Mortgage Calculation'!C2197))</f>
        <v/>
      </c>
      <c r="D2157" s="72" t="str">
        <f>IF(B2157="","",SUMIFS('Monthly Rental Income'!$G:$G,'Monthly Rental Income'!$K:$K,'Total Cash Flow'!$C2157,'Monthly Rental Income'!$J:$J,'Total Cash Flow'!$B2157))</f>
        <v/>
      </c>
      <c r="E2157" s="73" t="str">
        <f>IF(B2157="","",SUMIFS('Mortgage Calculation'!$F:$F,'Mortgage Calculation'!$J:$J,'Total Cash Flow'!$B2157,'Mortgage Calculation'!$K:$K,'Total Cash Flow'!C2157))</f>
        <v/>
      </c>
      <c r="F2157" s="66" t="str">
        <f t="shared" si="33"/>
        <v/>
      </c>
    </row>
    <row r="2158" spans="2:6" ht="14.25" x14ac:dyDescent="0.2">
      <c r="B2158" s="70" t="str">
        <f>IF('Mortgage Calculation'!A2198="","",MONTH('Mortgage Calculation'!C2198))</f>
        <v/>
      </c>
      <c r="C2158" s="71" t="str">
        <f>IF(B2158="","",YEAR('Mortgage Calculation'!C2198))</f>
        <v/>
      </c>
      <c r="D2158" s="72" t="str">
        <f>IF(B2158="","",SUMIFS('Monthly Rental Income'!$G:$G,'Monthly Rental Income'!$K:$K,'Total Cash Flow'!$C2158,'Monthly Rental Income'!$J:$J,'Total Cash Flow'!$B2158))</f>
        <v/>
      </c>
      <c r="E2158" s="73" t="str">
        <f>IF(B2158="","",SUMIFS('Mortgage Calculation'!$F:$F,'Mortgage Calculation'!$J:$J,'Total Cash Flow'!$B2158,'Mortgage Calculation'!$K:$K,'Total Cash Flow'!C2158))</f>
        <v/>
      </c>
      <c r="F2158" s="66" t="str">
        <f t="shared" si="33"/>
        <v/>
      </c>
    </row>
    <row r="2159" spans="2:6" ht="14.25" x14ac:dyDescent="0.2">
      <c r="B2159" s="70" t="str">
        <f>IF('Mortgage Calculation'!A2199="","",MONTH('Mortgage Calculation'!C2199))</f>
        <v/>
      </c>
      <c r="C2159" s="71" t="str">
        <f>IF(B2159="","",YEAR('Mortgage Calculation'!C2199))</f>
        <v/>
      </c>
      <c r="D2159" s="72" t="str">
        <f>IF(B2159="","",SUMIFS('Monthly Rental Income'!$G:$G,'Monthly Rental Income'!$K:$K,'Total Cash Flow'!$C2159,'Monthly Rental Income'!$J:$J,'Total Cash Flow'!$B2159))</f>
        <v/>
      </c>
      <c r="E2159" s="73" t="str">
        <f>IF(B2159="","",SUMIFS('Mortgage Calculation'!$F:$F,'Mortgage Calculation'!$J:$J,'Total Cash Flow'!$B2159,'Mortgage Calculation'!$K:$K,'Total Cash Flow'!C2159))</f>
        <v/>
      </c>
      <c r="F2159" s="66" t="str">
        <f t="shared" si="33"/>
        <v/>
      </c>
    </row>
    <row r="2160" spans="2:6" ht="14.25" x14ac:dyDescent="0.2">
      <c r="B2160" s="70" t="str">
        <f>IF('Mortgage Calculation'!A2200="","",MONTH('Mortgage Calculation'!C2200))</f>
        <v/>
      </c>
      <c r="C2160" s="71" t="str">
        <f>IF(B2160="","",YEAR('Mortgage Calculation'!C2200))</f>
        <v/>
      </c>
      <c r="D2160" s="72" t="str">
        <f>IF(B2160="","",SUMIFS('Monthly Rental Income'!$G:$G,'Monthly Rental Income'!$K:$K,'Total Cash Flow'!$C2160,'Monthly Rental Income'!$J:$J,'Total Cash Flow'!$B2160))</f>
        <v/>
      </c>
      <c r="E2160" s="73" t="str">
        <f>IF(B2160="","",SUMIFS('Mortgage Calculation'!$F:$F,'Mortgage Calculation'!$J:$J,'Total Cash Flow'!$B2160,'Mortgage Calculation'!$K:$K,'Total Cash Flow'!C2160))</f>
        <v/>
      </c>
      <c r="F2160" s="66" t="str">
        <f t="shared" si="33"/>
        <v/>
      </c>
    </row>
    <row r="2161" spans="2:6" ht="14.25" x14ac:dyDescent="0.2">
      <c r="B2161" s="70" t="str">
        <f>IF('Mortgage Calculation'!A2201="","",MONTH('Mortgage Calculation'!C2201))</f>
        <v/>
      </c>
      <c r="C2161" s="71" t="str">
        <f>IF(B2161="","",YEAR('Mortgage Calculation'!C2201))</f>
        <v/>
      </c>
      <c r="D2161" s="72" t="str">
        <f>IF(B2161="","",SUMIFS('Monthly Rental Income'!$G:$G,'Monthly Rental Income'!$K:$K,'Total Cash Flow'!$C2161,'Monthly Rental Income'!$J:$J,'Total Cash Flow'!$B2161))</f>
        <v/>
      </c>
      <c r="E2161" s="73" t="str">
        <f>IF(B2161="","",SUMIFS('Mortgage Calculation'!$F:$F,'Mortgage Calculation'!$J:$J,'Total Cash Flow'!$B2161,'Mortgage Calculation'!$K:$K,'Total Cash Flow'!C2161))</f>
        <v/>
      </c>
      <c r="F2161" s="66" t="str">
        <f t="shared" si="33"/>
        <v/>
      </c>
    </row>
    <row r="2162" spans="2:6" ht="14.25" x14ac:dyDescent="0.2">
      <c r="B2162" s="70" t="str">
        <f>IF('Mortgage Calculation'!A2202="","",MONTH('Mortgage Calculation'!C2202))</f>
        <v/>
      </c>
      <c r="C2162" s="71" t="str">
        <f>IF(B2162="","",YEAR('Mortgage Calculation'!C2202))</f>
        <v/>
      </c>
      <c r="D2162" s="72" t="str">
        <f>IF(B2162="","",SUMIFS('Monthly Rental Income'!$G:$G,'Monthly Rental Income'!$K:$K,'Total Cash Flow'!$C2162,'Monthly Rental Income'!$J:$J,'Total Cash Flow'!$B2162))</f>
        <v/>
      </c>
      <c r="E2162" s="73" t="str">
        <f>IF(B2162="","",SUMIFS('Mortgage Calculation'!$F:$F,'Mortgage Calculation'!$J:$J,'Total Cash Flow'!$B2162,'Mortgage Calculation'!$K:$K,'Total Cash Flow'!C2162))</f>
        <v/>
      </c>
      <c r="F2162" s="66" t="str">
        <f t="shared" si="33"/>
        <v/>
      </c>
    </row>
    <row r="2163" spans="2:6" ht="14.25" x14ac:dyDescent="0.2">
      <c r="B2163" s="70" t="str">
        <f>IF('Mortgage Calculation'!A2203="","",MONTH('Mortgage Calculation'!C2203))</f>
        <v/>
      </c>
      <c r="C2163" s="71" t="str">
        <f>IF(B2163="","",YEAR('Mortgage Calculation'!C2203))</f>
        <v/>
      </c>
      <c r="D2163" s="72" t="str">
        <f>IF(B2163="","",SUMIFS('Monthly Rental Income'!$G:$G,'Monthly Rental Income'!$K:$K,'Total Cash Flow'!$C2163,'Monthly Rental Income'!$J:$J,'Total Cash Flow'!$B2163))</f>
        <v/>
      </c>
      <c r="E2163" s="73" t="str">
        <f>IF(B2163="","",SUMIFS('Mortgage Calculation'!$F:$F,'Mortgage Calculation'!$J:$J,'Total Cash Flow'!$B2163,'Mortgage Calculation'!$K:$K,'Total Cash Flow'!C2163))</f>
        <v/>
      </c>
      <c r="F2163" s="66" t="str">
        <f t="shared" si="33"/>
        <v/>
      </c>
    </row>
    <row r="2164" spans="2:6" ht="14.25" x14ac:dyDescent="0.2">
      <c r="B2164" s="70" t="str">
        <f>IF('Mortgage Calculation'!A2204="","",MONTH('Mortgage Calculation'!C2204))</f>
        <v/>
      </c>
      <c r="C2164" s="71" t="str">
        <f>IF(B2164="","",YEAR('Mortgage Calculation'!C2204))</f>
        <v/>
      </c>
      <c r="D2164" s="72" t="str">
        <f>IF(B2164="","",SUMIFS('Monthly Rental Income'!$G:$G,'Monthly Rental Income'!$K:$K,'Total Cash Flow'!$C2164,'Monthly Rental Income'!$J:$J,'Total Cash Flow'!$B2164))</f>
        <v/>
      </c>
      <c r="E2164" s="73" t="str">
        <f>IF(B2164="","",SUMIFS('Mortgage Calculation'!$F:$F,'Mortgage Calculation'!$J:$J,'Total Cash Flow'!$B2164,'Mortgage Calculation'!$K:$K,'Total Cash Flow'!C2164))</f>
        <v/>
      </c>
      <c r="F2164" s="66" t="str">
        <f t="shared" si="33"/>
        <v/>
      </c>
    </row>
    <row r="2165" spans="2:6" ht="14.25" x14ac:dyDescent="0.2">
      <c r="B2165" s="70" t="str">
        <f>IF('Mortgage Calculation'!A2205="","",MONTH('Mortgage Calculation'!C2205))</f>
        <v/>
      </c>
      <c r="C2165" s="71" t="str">
        <f>IF(B2165="","",YEAR('Mortgage Calculation'!C2205))</f>
        <v/>
      </c>
      <c r="D2165" s="72" t="str">
        <f>IF(B2165="","",SUMIFS('Monthly Rental Income'!$G:$G,'Monthly Rental Income'!$K:$K,'Total Cash Flow'!$C2165,'Monthly Rental Income'!$J:$J,'Total Cash Flow'!$B2165))</f>
        <v/>
      </c>
      <c r="E2165" s="73" t="str">
        <f>IF(B2165="","",SUMIFS('Mortgage Calculation'!$F:$F,'Mortgage Calculation'!$J:$J,'Total Cash Flow'!$B2165,'Mortgage Calculation'!$K:$K,'Total Cash Flow'!C2165))</f>
        <v/>
      </c>
      <c r="F2165" s="66" t="str">
        <f t="shared" si="33"/>
        <v/>
      </c>
    </row>
    <row r="2166" spans="2:6" ht="14.25" x14ac:dyDescent="0.2">
      <c r="B2166" s="70" t="str">
        <f>IF('Mortgage Calculation'!A2206="","",MONTH('Mortgage Calculation'!C2206))</f>
        <v/>
      </c>
      <c r="C2166" s="71" t="str">
        <f>IF(B2166="","",YEAR('Mortgage Calculation'!C2206))</f>
        <v/>
      </c>
      <c r="D2166" s="72" t="str">
        <f>IF(B2166="","",SUMIFS('Monthly Rental Income'!$G:$G,'Monthly Rental Income'!$K:$K,'Total Cash Flow'!$C2166,'Monthly Rental Income'!$J:$J,'Total Cash Flow'!$B2166))</f>
        <v/>
      </c>
      <c r="E2166" s="73" t="str">
        <f>IF(B2166="","",SUMIFS('Mortgage Calculation'!$F:$F,'Mortgage Calculation'!$J:$J,'Total Cash Flow'!$B2166,'Mortgage Calculation'!$K:$K,'Total Cash Flow'!C2166))</f>
        <v/>
      </c>
      <c r="F2166" s="66" t="str">
        <f t="shared" si="33"/>
        <v/>
      </c>
    </row>
    <row r="2167" spans="2:6" ht="14.25" x14ac:dyDescent="0.2">
      <c r="B2167" s="70" t="str">
        <f>IF('Mortgage Calculation'!A2207="","",MONTH('Mortgage Calculation'!C2207))</f>
        <v/>
      </c>
      <c r="C2167" s="71" t="str">
        <f>IF(B2167="","",YEAR('Mortgage Calculation'!C2207))</f>
        <v/>
      </c>
      <c r="D2167" s="72" t="str">
        <f>IF(B2167="","",SUMIFS('Monthly Rental Income'!$G:$G,'Monthly Rental Income'!$K:$K,'Total Cash Flow'!$C2167,'Monthly Rental Income'!$J:$J,'Total Cash Flow'!$B2167))</f>
        <v/>
      </c>
      <c r="E2167" s="73" t="str">
        <f>IF(B2167="","",SUMIFS('Mortgage Calculation'!$F:$F,'Mortgage Calculation'!$J:$J,'Total Cash Flow'!$B2167,'Mortgage Calculation'!$K:$K,'Total Cash Flow'!C2167))</f>
        <v/>
      </c>
      <c r="F2167" s="66" t="str">
        <f t="shared" si="33"/>
        <v/>
      </c>
    </row>
    <row r="2168" spans="2:6" ht="14.25" x14ac:dyDescent="0.2">
      <c r="B2168" s="70" t="str">
        <f>IF('Mortgage Calculation'!A2208="","",MONTH('Mortgage Calculation'!C2208))</f>
        <v/>
      </c>
      <c r="C2168" s="71" t="str">
        <f>IF(B2168="","",YEAR('Mortgage Calculation'!C2208))</f>
        <v/>
      </c>
      <c r="D2168" s="72" t="str">
        <f>IF(B2168="","",SUMIFS('Monthly Rental Income'!$G:$G,'Monthly Rental Income'!$K:$K,'Total Cash Flow'!$C2168,'Monthly Rental Income'!$J:$J,'Total Cash Flow'!$B2168))</f>
        <v/>
      </c>
      <c r="E2168" s="73" t="str">
        <f>IF(B2168="","",SUMIFS('Mortgage Calculation'!$F:$F,'Mortgage Calculation'!$J:$J,'Total Cash Flow'!$B2168,'Mortgage Calculation'!$K:$K,'Total Cash Flow'!C2168))</f>
        <v/>
      </c>
      <c r="F2168" s="66" t="str">
        <f t="shared" si="33"/>
        <v/>
      </c>
    </row>
    <row r="2169" spans="2:6" ht="14.25" x14ac:dyDescent="0.2">
      <c r="B2169" s="70" t="str">
        <f>IF('Mortgage Calculation'!A2209="","",MONTH('Mortgage Calculation'!C2209))</f>
        <v/>
      </c>
      <c r="C2169" s="71" t="str">
        <f>IF(B2169="","",YEAR('Mortgage Calculation'!C2209))</f>
        <v/>
      </c>
      <c r="D2169" s="72" t="str">
        <f>IF(B2169="","",SUMIFS('Monthly Rental Income'!$G:$G,'Monthly Rental Income'!$K:$K,'Total Cash Flow'!$C2169,'Monthly Rental Income'!$J:$J,'Total Cash Flow'!$B2169))</f>
        <v/>
      </c>
      <c r="E2169" s="73" t="str">
        <f>IF(B2169="","",SUMIFS('Mortgage Calculation'!$F:$F,'Mortgage Calculation'!$J:$J,'Total Cash Flow'!$B2169,'Mortgage Calculation'!$K:$K,'Total Cash Flow'!C2169))</f>
        <v/>
      </c>
      <c r="F2169" s="66" t="str">
        <f t="shared" si="33"/>
        <v/>
      </c>
    </row>
    <row r="2170" spans="2:6" ht="14.25" x14ac:dyDescent="0.2">
      <c r="B2170" s="70" t="str">
        <f>IF('Mortgage Calculation'!A2210="","",MONTH('Mortgage Calculation'!C2210))</f>
        <v/>
      </c>
      <c r="C2170" s="71" t="str">
        <f>IF(B2170="","",YEAR('Mortgage Calculation'!C2210))</f>
        <v/>
      </c>
      <c r="D2170" s="72" t="str">
        <f>IF(B2170="","",SUMIFS('Monthly Rental Income'!$G:$G,'Monthly Rental Income'!$K:$K,'Total Cash Flow'!$C2170,'Monthly Rental Income'!$J:$J,'Total Cash Flow'!$B2170))</f>
        <v/>
      </c>
      <c r="E2170" s="73" t="str">
        <f>IF(B2170="","",SUMIFS('Mortgage Calculation'!$F:$F,'Mortgage Calculation'!$J:$J,'Total Cash Flow'!$B2170,'Mortgage Calculation'!$K:$K,'Total Cash Flow'!C2170))</f>
        <v/>
      </c>
      <c r="F2170" s="66" t="str">
        <f t="shared" si="33"/>
        <v/>
      </c>
    </row>
    <row r="2171" spans="2:6" ht="14.25" x14ac:dyDescent="0.2">
      <c r="B2171" s="70" t="str">
        <f>IF('Mortgage Calculation'!A2211="","",MONTH('Mortgage Calculation'!C2211))</f>
        <v/>
      </c>
      <c r="C2171" s="71" t="str">
        <f>IF(B2171="","",YEAR('Mortgage Calculation'!C2211))</f>
        <v/>
      </c>
      <c r="D2171" s="72" t="str">
        <f>IF(B2171="","",SUMIFS('Monthly Rental Income'!$G:$G,'Monthly Rental Income'!$K:$K,'Total Cash Flow'!$C2171,'Monthly Rental Income'!$J:$J,'Total Cash Flow'!$B2171))</f>
        <v/>
      </c>
      <c r="E2171" s="73" t="str">
        <f>IF(B2171="","",SUMIFS('Mortgage Calculation'!$F:$F,'Mortgage Calculation'!$J:$J,'Total Cash Flow'!$B2171,'Mortgage Calculation'!$K:$K,'Total Cash Flow'!C2171))</f>
        <v/>
      </c>
      <c r="F2171" s="66" t="str">
        <f t="shared" si="33"/>
        <v/>
      </c>
    </row>
    <row r="2172" spans="2:6" ht="14.25" x14ac:dyDescent="0.2">
      <c r="B2172" s="70" t="str">
        <f>IF('Mortgage Calculation'!A2212="","",MONTH('Mortgage Calculation'!C2212))</f>
        <v/>
      </c>
      <c r="C2172" s="71" t="str">
        <f>IF(B2172="","",YEAR('Mortgage Calculation'!C2212))</f>
        <v/>
      </c>
      <c r="D2172" s="72" t="str">
        <f>IF(B2172="","",SUMIFS('Monthly Rental Income'!$G:$G,'Monthly Rental Income'!$K:$K,'Total Cash Flow'!$C2172,'Monthly Rental Income'!$J:$J,'Total Cash Flow'!$B2172))</f>
        <v/>
      </c>
      <c r="E2172" s="73" t="str">
        <f>IF(B2172="","",SUMIFS('Mortgage Calculation'!$F:$F,'Mortgage Calculation'!$J:$J,'Total Cash Flow'!$B2172,'Mortgage Calculation'!$K:$K,'Total Cash Flow'!C2172))</f>
        <v/>
      </c>
      <c r="F2172" s="66" t="str">
        <f t="shared" si="33"/>
        <v/>
      </c>
    </row>
    <row r="2173" spans="2:6" ht="14.25" x14ac:dyDescent="0.2">
      <c r="B2173" s="70" t="str">
        <f>IF('Mortgage Calculation'!A2213="","",MONTH('Mortgage Calculation'!C2213))</f>
        <v/>
      </c>
      <c r="C2173" s="71" t="str">
        <f>IF(B2173="","",YEAR('Mortgage Calculation'!C2213))</f>
        <v/>
      </c>
      <c r="D2173" s="72" t="str">
        <f>IF(B2173="","",SUMIFS('Monthly Rental Income'!$G:$G,'Monthly Rental Income'!$K:$K,'Total Cash Flow'!$C2173,'Monthly Rental Income'!$J:$J,'Total Cash Flow'!$B2173))</f>
        <v/>
      </c>
      <c r="E2173" s="73" t="str">
        <f>IF(B2173="","",SUMIFS('Mortgage Calculation'!$F:$F,'Mortgage Calculation'!$J:$J,'Total Cash Flow'!$B2173,'Mortgage Calculation'!$K:$K,'Total Cash Flow'!C2173))</f>
        <v/>
      </c>
      <c r="F2173" s="66" t="str">
        <f t="shared" si="33"/>
        <v/>
      </c>
    </row>
    <row r="2174" spans="2:6" ht="14.25" x14ac:dyDescent="0.2">
      <c r="B2174" s="70" t="str">
        <f>IF('Mortgage Calculation'!A2214="","",MONTH('Mortgage Calculation'!C2214))</f>
        <v/>
      </c>
      <c r="C2174" s="71" t="str">
        <f>IF(B2174="","",YEAR('Mortgage Calculation'!C2214))</f>
        <v/>
      </c>
      <c r="D2174" s="72" t="str">
        <f>IF(B2174="","",SUMIFS('Monthly Rental Income'!$G:$G,'Monthly Rental Income'!$K:$K,'Total Cash Flow'!$C2174,'Monthly Rental Income'!$J:$J,'Total Cash Flow'!$B2174))</f>
        <v/>
      </c>
      <c r="E2174" s="73" t="str">
        <f>IF(B2174="","",SUMIFS('Mortgage Calculation'!$F:$F,'Mortgage Calculation'!$J:$J,'Total Cash Flow'!$B2174,'Mortgage Calculation'!$K:$K,'Total Cash Flow'!C2174))</f>
        <v/>
      </c>
      <c r="F2174" s="66" t="str">
        <f t="shared" si="33"/>
        <v/>
      </c>
    </row>
    <row r="2175" spans="2:6" ht="14.25" x14ac:dyDescent="0.2">
      <c r="B2175" s="70" t="str">
        <f>IF('Mortgage Calculation'!A2215="","",MONTH('Mortgage Calculation'!C2215))</f>
        <v/>
      </c>
      <c r="C2175" s="71" t="str">
        <f>IF(B2175="","",YEAR('Mortgage Calculation'!C2215))</f>
        <v/>
      </c>
      <c r="D2175" s="72" t="str">
        <f>IF(B2175="","",SUMIFS('Monthly Rental Income'!$G:$G,'Monthly Rental Income'!$K:$K,'Total Cash Flow'!$C2175,'Monthly Rental Income'!$J:$J,'Total Cash Flow'!$B2175))</f>
        <v/>
      </c>
      <c r="E2175" s="73" t="str">
        <f>IF(B2175="","",SUMIFS('Mortgage Calculation'!$F:$F,'Mortgage Calculation'!$J:$J,'Total Cash Flow'!$B2175,'Mortgage Calculation'!$K:$K,'Total Cash Flow'!C2175))</f>
        <v/>
      </c>
      <c r="F2175" s="66" t="str">
        <f t="shared" si="33"/>
        <v/>
      </c>
    </row>
    <row r="2176" spans="2:6" ht="14.25" x14ac:dyDescent="0.2">
      <c r="B2176" s="70" t="str">
        <f>IF('Mortgage Calculation'!A2216="","",MONTH('Mortgage Calculation'!C2216))</f>
        <v/>
      </c>
      <c r="C2176" s="71" t="str">
        <f>IF(B2176="","",YEAR('Mortgage Calculation'!C2216))</f>
        <v/>
      </c>
      <c r="D2176" s="72" t="str">
        <f>IF(B2176="","",SUMIFS('Monthly Rental Income'!$G:$G,'Monthly Rental Income'!$K:$K,'Total Cash Flow'!$C2176,'Monthly Rental Income'!$J:$J,'Total Cash Flow'!$B2176))</f>
        <v/>
      </c>
      <c r="E2176" s="73" t="str">
        <f>IF(B2176="","",SUMIFS('Mortgage Calculation'!$F:$F,'Mortgage Calculation'!$J:$J,'Total Cash Flow'!$B2176,'Mortgage Calculation'!$K:$K,'Total Cash Flow'!C2176))</f>
        <v/>
      </c>
      <c r="F2176" s="66" t="str">
        <f t="shared" si="33"/>
        <v/>
      </c>
    </row>
    <row r="2177" spans="2:6" ht="14.25" x14ac:dyDescent="0.2">
      <c r="B2177" s="70" t="str">
        <f>IF('Mortgage Calculation'!A2217="","",MONTH('Mortgage Calculation'!C2217))</f>
        <v/>
      </c>
      <c r="C2177" s="71" t="str">
        <f>IF(B2177="","",YEAR('Mortgage Calculation'!C2217))</f>
        <v/>
      </c>
      <c r="D2177" s="72" t="str">
        <f>IF(B2177="","",SUMIFS('Monthly Rental Income'!$G:$G,'Monthly Rental Income'!$K:$K,'Total Cash Flow'!$C2177,'Monthly Rental Income'!$J:$J,'Total Cash Flow'!$B2177))</f>
        <v/>
      </c>
      <c r="E2177" s="73" t="str">
        <f>IF(B2177="","",SUMIFS('Mortgage Calculation'!$F:$F,'Mortgage Calculation'!$J:$J,'Total Cash Flow'!$B2177,'Mortgage Calculation'!$K:$K,'Total Cash Flow'!C2177))</f>
        <v/>
      </c>
      <c r="F2177" s="66" t="str">
        <f t="shared" si="33"/>
        <v/>
      </c>
    </row>
    <row r="2178" spans="2:6" ht="14.25" x14ac:dyDescent="0.2">
      <c r="B2178" s="70" t="str">
        <f>IF('Mortgage Calculation'!A2218="","",MONTH('Mortgage Calculation'!C2218))</f>
        <v/>
      </c>
      <c r="C2178" s="71" t="str">
        <f>IF(B2178="","",YEAR('Mortgage Calculation'!C2218))</f>
        <v/>
      </c>
      <c r="D2178" s="72" t="str">
        <f>IF(B2178="","",SUMIFS('Monthly Rental Income'!$G:$G,'Monthly Rental Income'!$K:$K,'Total Cash Flow'!$C2178,'Monthly Rental Income'!$J:$J,'Total Cash Flow'!$B2178))</f>
        <v/>
      </c>
      <c r="E2178" s="73" t="str">
        <f>IF(B2178="","",SUMIFS('Mortgage Calculation'!$F:$F,'Mortgage Calculation'!$J:$J,'Total Cash Flow'!$B2178,'Mortgage Calculation'!$K:$K,'Total Cash Flow'!C2178))</f>
        <v/>
      </c>
      <c r="F2178" s="66" t="str">
        <f t="shared" si="33"/>
        <v/>
      </c>
    </row>
    <row r="2179" spans="2:6" ht="14.25" x14ac:dyDescent="0.2">
      <c r="B2179" s="70" t="str">
        <f>IF('Mortgage Calculation'!A2219="","",MONTH('Mortgage Calculation'!C2219))</f>
        <v/>
      </c>
      <c r="C2179" s="71" t="str">
        <f>IF(B2179="","",YEAR('Mortgage Calculation'!C2219))</f>
        <v/>
      </c>
      <c r="D2179" s="72" t="str">
        <f>IF(B2179="","",SUMIFS('Monthly Rental Income'!$G:$G,'Monthly Rental Income'!$K:$K,'Total Cash Flow'!$C2179,'Monthly Rental Income'!$J:$J,'Total Cash Flow'!$B2179))</f>
        <v/>
      </c>
      <c r="E2179" s="73" t="str">
        <f>IF(B2179="","",SUMIFS('Mortgage Calculation'!$F:$F,'Mortgage Calculation'!$J:$J,'Total Cash Flow'!$B2179,'Mortgage Calculation'!$K:$K,'Total Cash Flow'!C2179))</f>
        <v/>
      </c>
      <c r="F2179" s="66" t="str">
        <f t="shared" si="33"/>
        <v/>
      </c>
    </row>
    <row r="2180" spans="2:6" ht="14.25" x14ac:dyDescent="0.2">
      <c r="B2180" s="70" t="str">
        <f>IF('Mortgage Calculation'!A2220="","",MONTH('Mortgage Calculation'!C2220))</f>
        <v/>
      </c>
      <c r="C2180" s="71" t="str">
        <f>IF(B2180="","",YEAR('Mortgage Calculation'!C2220))</f>
        <v/>
      </c>
      <c r="D2180" s="72" t="str">
        <f>IF(B2180="","",SUMIFS('Monthly Rental Income'!$G:$G,'Monthly Rental Income'!$K:$K,'Total Cash Flow'!$C2180,'Monthly Rental Income'!$J:$J,'Total Cash Flow'!$B2180))</f>
        <v/>
      </c>
      <c r="E2180" s="73" t="str">
        <f>IF(B2180="","",SUMIFS('Mortgage Calculation'!$F:$F,'Mortgage Calculation'!$J:$J,'Total Cash Flow'!$B2180,'Mortgage Calculation'!$K:$K,'Total Cash Flow'!C2180))</f>
        <v/>
      </c>
      <c r="F2180" s="66" t="str">
        <f t="shared" si="33"/>
        <v/>
      </c>
    </row>
    <row r="2181" spans="2:6" ht="14.25" x14ac:dyDescent="0.2">
      <c r="B2181" s="70" t="str">
        <f>IF('Mortgage Calculation'!A2221="","",MONTH('Mortgage Calculation'!C2221))</f>
        <v/>
      </c>
      <c r="C2181" s="71" t="str">
        <f>IF(B2181="","",YEAR('Mortgage Calculation'!C2221))</f>
        <v/>
      </c>
      <c r="D2181" s="72" t="str">
        <f>IF(B2181="","",SUMIFS('Monthly Rental Income'!$G:$G,'Monthly Rental Income'!$K:$K,'Total Cash Flow'!$C2181,'Monthly Rental Income'!$J:$J,'Total Cash Flow'!$B2181))</f>
        <v/>
      </c>
      <c r="E2181" s="73" t="str">
        <f>IF(B2181="","",SUMIFS('Mortgage Calculation'!$F:$F,'Mortgage Calculation'!$J:$J,'Total Cash Flow'!$B2181,'Mortgage Calculation'!$K:$K,'Total Cash Flow'!C2181))</f>
        <v/>
      </c>
      <c r="F2181" s="66" t="str">
        <f t="shared" ref="F2181:F2244" si="34">IF(B2181="","",SUM(D2181:E2181))</f>
        <v/>
      </c>
    </row>
    <row r="2182" spans="2:6" ht="14.25" x14ac:dyDescent="0.2">
      <c r="B2182" s="70" t="str">
        <f>IF('Mortgage Calculation'!A2222="","",MONTH('Mortgage Calculation'!C2222))</f>
        <v/>
      </c>
      <c r="C2182" s="71" t="str">
        <f>IF(B2182="","",YEAR('Mortgage Calculation'!C2222))</f>
        <v/>
      </c>
      <c r="D2182" s="72" t="str">
        <f>IF(B2182="","",SUMIFS('Monthly Rental Income'!$G:$G,'Monthly Rental Income'!$K:$K,'Total Cash Flow'!$C2182,'Monthly Rental Income'!$J:$J,'Total Cash Flow'!$B2182))</f>
        <v/>
      </c>
      <c r="E2182" s="73" t="str">
        <f>IF(B2182="","",SUMIFS('Mortgage Calculation'!$F:$F,'Mortgage Calculation'!$J:$J,'Total Cash Flow'!$B2182,'Mortgage Calculation'!$K:$K,'Total Cash Flow'!C2182))</f>
        <v/>
      </c>
      <c r="F2182" s="66" t="str">
        <f t="shared" si="34"/>
        <v/>
      </c>
    </row>
    <row r="2183" spans="2:6" ht="14.25" x14ac:dyDescent="0.2">
      <c r="B2183" s="70" t="str">
        <f>IF('Mortgage Calculation'!A2223="","",MONTH('Mortgage Calculation'!C2223))</f>
        <v/>
      </c>
      <c r="C2183" s="71" t="str">
        <f>IF(B2183="","",YEAR('Mortgage Calculation'!C2223))</f>
        <v/>
      </c>
      <c r="D2183" s="72" t="str">
        <f>IF(B2183="","",SUMIFS('Monthly Rental Income'!$G:$G,'Monthly Rental Income'!$K:$K,'Total Cash Flow'!$C2183,'Monthly Rental Income'!$J:$J,'Total Cash Flow'!$B2183))</f>
        <v/>
      </c>
      <c r="E2183" s="73" t="str">
        <f>IF(B2183="","",SUMIFS('Mortgage Calculation'!$F:$F,'Mortgage Calculation'!$J:$J,'Total Cash Flow'!$B2183,'Mortgage Calculation'!$K:$K,'Total Cash Flow'!C2183))</f>
        <v/>
      </c>
      <c r="F2183" s="66" t="str">
        <f t="shared" si="34"/>
        <v/>
      </c>
    </row>
    <row r="2184" spans="2:6" ht="14.25" x14ac:dyDescent="0.2">
      <c r="B2184" s="70" t="str">
        <f>IF('Mortgage Calculation'!A2224="","",MONTH('Mortgage Calculation'!C2224))</f>
        <v/>
      </c>
      <c r="C2184" s="71" t="str">
        <f>IF(B2184="","",YEAR('Mortgage Calculation'!C2224))</f>
        <v/>
      </c>
      <c r="D2184" s="72" t="str">
        <f>IF(B2184="","",SUMIFS('Monthly Rental Income'!$G:$G,'Monthly Rental Income'!$K:$K,'Total Cash Flow'!$C2184,'Monthly Rental Income'!$J:$J,'Total Cash Flow'!$B2184))</f>
        <v/>
      </c>
      <c r="E2184" s="73" t="str">
        <f>IF(B2184="","",SUMIFS('Mortgage Calculation'!$F:$F,'Mortgage Calculation'!$J:$J,'Total Cash Flow'!$B2184,'Mortgage Calculation'!$K:$K,'Total Cash Flow'!C2184))</f>
        <v/>
      </c>
      <c r="F2184" s="66" t="str">
        <f t="shared" si="34"/>
        <v/>
      </c>
    </row>
    <row r="2185" spans="2:6" ht="14.25" x14ac:dyDescent="0.2">
      <c r="B2185" s="70" t="str">
        <f>IF('Mortgage Calculation'!A2225="","",MONTH('Mortgage Calculation'!C2225))</f>
        <v/>
      </c>
      <c r="C2185" s="71" t="str">
        <f>IF(B2185="","",YEAR('Mortgage Calculation'!C2225))</f>
        <v/>
      </c>
      <c r="D2185" s="72" t="str">
        <f>IF(B2185="","",SUMIFS('Monthly Rental Income'!$G:$G,'Monthly Rental Income'!$K:$K,'Total Cash Flow'!$C2185,'Monthly Rental Income'!$J:$J,'Total Cash Flow'!$B2185))</f>
        <v/>
      </c>
      <c r="E2185" s="73" t="str">
        <f>IF(B2185="","",SUMIFS('Mortgage Calculation'!$F:$F,'Mortgage Calculation'!$J:$J,'Total Cash Flow'!$B2185,'Mortgage Calculation'!$K:$K,'Total Cash Flow'!C2185))</f>
        <v/>
      </c>
      <c r="F2185" s="66" t="str">
        <f t="shared" si="34"/>
        <v/>
      </c>
    </row>
    <row r="2186" spans="2:6" ht="14.25" x14ac:dyDescent="0.2">
      <c r="B2186" s="70" t="str">
        <f>IF('Mortgage Calculation'!A2226="","",MONTH('Mortgage Calculation'!C2226))</f>
        <v/>
      </c>
      <c r="C2186" s="71" t="str">
        <f>IF(B2186="","",YEAR('Mortgage Calculation'!C2226))</f>
        <v/>
      </c>
      <c r="D2186" s="72" t="str">
        <f>IF(B2186="","",SUMIFS('Monthly Rental Income'!$G:$G,'Monthly Rental Income'!$K:$K,'Total Cash Flow'!$C2186,'Monthly Rental Income'!$J:$J,'Total Cash Flow'!$B2186))</f>
        <v/>
      </c>
      <c r="E2186" s="73" t="str">
        <f>IF(B2186="","",SUMIFS('Mortgage Calculation'!$F:$F,'Mortgage Calculation'!$J:$J,'Total Cash Flow'!$B2186,'Mortgage Calculation'!$K:$K,'Total Cash Flow'!C2186))</f>
        <v/>
      </c>
      <c r="F2186" s="66" t="str">
        <f t="shared" si="34"/>
        <v/>
      </c>
    </row>
    <row r="2187" spans="2:6" ht="14.25" x14ac:dyDescent="0.2">
      <c r="B2187" s="70" t="str">
        <f>IF('Mortgage Calculation'!A2227="","",MONTH('Mortgage Calculation'!C2227))</f>
        <v/>
      </c>
      <c r="C2187" s="71" t="str">
        <f>IF(B2187="","",YEAR('Mortgage Calculation'!C2227))</f>
        <v/>
      </c>
      <c r="D2187" s="72" t="str">
        <f>IF(B2187="","",SUMIFS('Monthly Rental Income'!$G:$G,'Monthly Rental Income'!$K:$K,'Total Cash Flow'!$C2187,'Monthly Rental Income'!$J:$J,'Total Cash Flow'!$B2187))</f>
        <v/>
      </c>
      <c r="E2187" s="73" t="str">
        <f>IF(B2187="","",SUMIFS('Mortgage Calculation'!$F:$F,'Mortgage Calculation'!$J:$J,'Total Cash Flow'!$B2187,'Mortgage Calculation'!$K:$K,'Total Cash Flow'!C2187))</f>
        <v/>
      </c>
      <c r="F2187" s="66" t="str">
        <f t="shared" si="34"/>
        <v/>
      </c>
    </row>
    <row r="2188" spans="2:6" ht="14.25" x14ac:dyDescent="0.2">
      <c r="B2188" s="70" t="str">
        <f>IF('Mortgage Calculation'!A2228="","",MONTH('Mortgage Calculation'!C2228))</f>
        <v/>
      </c>
      <c r="C2188" s="71" t="str">
        <f>IF(B2188="","",YEAR('Mortgage Calculation'!C2228))</f>
        <v/>
      </c>
      <c r="D2188" s="72" t="str">
        <f>IF(B2188="","",SUMIFS('Monthly Rental Income'!$G:$G,'Monthly Rental Income'!$K:$K,'Total Cash Flow'!$C2188,'Monthly Rental Income'!$J:$J,'Total Cash Flow'!$B2188))</f>
        <v/>
      </c>
      <c r="E2188" s="73" t="str">
        <f>IF(B2188="","",SUMIFS('Mortgage Calculation'!$F:$F,'Mortgage Calculation'!$J:$J,'Total Cash Flow'!$B2188,'Mortgage Calculation'!$K:$K,'Total Cash Flow'!C2188))</f>
        <v/>
      </c>
      <c r="F2188" s="66" t="str">
        <f t="shared" si="34"/>
        <v/>
      </c>
    </row>
    <row r="2189" spans="2:6" ht="14.25" x14ac:dyDescent="0.2">
      <c r="B2189" s="70" t="str">
        <f>IF('Mortgage Calculation'!A2229="","",MONTH('Mortgage Calculation'!C2229))</f>
        <v/>
      </c>
      <c r="C2189" s="71" t="str">
        <f>IF(B2189="","",YEAR('Mortgage Calculation'!C2229))</f>
        <v/>
      </c>
      <c r="D2189" s="72" t="str">
        <f>IF(B2189="","",SUMIFS('Monthly Rental Income'!$G:$G,'Monthly Rental Income'!$K:$K,'Total Cash Flow'!$C2189,'Monthly Rental Income'!$J:$J,'Total Cash Flow'!$B2189))</f>
        <v/>
      </c>
      <c r="E2189" s="73" t="str">
        <f>IF(B2189="","",SUMIFS('Mortgage Calculation'!$F:$F,'Mortgage Calculation'!$J:$J,'Total Cash Flow'!$B2189,'Mortgage Calculation'!$K:$K,'Total Cash Flow'!C2189))</f>
        <v/>
      </c>
      <c r="F2189" s="66" t="str">
        <f t="shared" si="34"/>
        <v/>
      </c>
    </row>
    <row r="2190" spans="2:6" ht="14.25" x14ac:dyDescent="0.2">
      <c r="B2190" s="70" t="str">
        <f>IF('Mortgage Calculation'!A2230="","",MONTH('Mortgage Calculation'!C2230))</f>
        <v/>
      </c>
      <c r="C2190" s="71" t="str">
        <f>IF(B2190="","",YEAR('Mortgage Calculation'!C2230))</f>
        <v/>
      </c>
      <c r="D2190" s="72" t="str">
        <f>IF(B2190="","",SUMIFS('Monthly Rental Income'!$G:$G,'Monthly Rental Income'!$K:$K,'Total Cash Flow'!$C2190,'Monthly Rental Income'!$J:$J,'Total Cash Flow'!$B2190))</f>
        <v/>
      </c>
      <c r="E2190" s="73" t="str">
        <f>IF(B2190="","",SUMIFS('Mortgage Calculation'!$F:$F,'Mortgage Calculation'!$J:$J,'Total Cash Flow'!$B2190,'Mortgage Calculation'!$K:$K,'Total Cash Flow'!C2190))</f>
        <v/>
      </c>
      <c r="F2190" s="66" t="str">
        <f t="shared" si="34"/>
        <v/>
      </c>
    </row>
    <row r="2191" spans="2:6" ht="14.25" x14ac:dyDescent="0.2">
      <c r="B2191" s="70" t="str">
        <f>IF('Mortgage Calculation'!A2231="","",MONTH('Mortgage Calculation'!C2231))</f>
        <v/>
      </c>
      <c r="C2191" s="71" t="str">
        <f>IF(B2191="","",YEAR('Mortgage Calculation'!C2231))</f>
        <v/>
      </c>
      <c r="D2191" s="72" t="str">
        <f>IF(B2191="","",SUMIFS('Monthly Rental Income'!$G:$G,'Monthly Rental Income'!$K:$K,'Total Cash Flow'!$C2191,'Monthly Rental Income'!$J:$J,'Total Cash Flow'!$B2191))</f>
        <v/>
      </c>
      <c r="E2191" s="73" t="str">
        <f>IF(B2191="","",SUMIFS('Mortgage Calculation'!$F:$F,'Mortgage Calculation'!$J:$J,'Total Cash Flow'!$B2191,'Mortgage Calculation'!$K:$K,'Total Cash Flow'!C2191))</f>
        <v/>
      </c>
      <c r="F2191" s="66" t="str">
        <f t="shared" si="34"/>
        <v/>
      </c>
    </row>
    <row r="2192" spans="2:6" ht="14.25" x14ac:dyDescent="0.2">
      <c r="B2192" s="70" t="str">
        <f>IF('Mortgage Calculation'!A2232="","",MONTH('Mortgage Calculation'!C2232))</f>
        <v/>
      </c>
      <c r="C2192" s="71" t="str">
        <f>IF(B2192="","",YEAR('Mortgage Calculation'!C2232))</f>
        <v/>
      </c>
      <c r="D2192" s="72" t="str">
        <f>IF(B2192="","",SUMIFS('Monthly Rental Income'!$G:$G,'Monthly Rental Income'!$K:$K,'Total Cash Flow'!$C2192,'Monthly Rental Income'!$J:$J,'Total Cash Flow'!$B2192))</f>
        <v/>
      </c>
      <c r="E2192" s="73" t="str">
        <f>IF(B2192="","",SUMIFS('Mortgage Calculation'!$F:$F,'Mortgage Calculation'!$J:$J,'Total Cash Flow'!$B2192,'Mortgage Calculation'!$K:$K,'Total Cash Flow'!C2192))</f>
        <v/>
      </c>
      <c r="F2192" s="66" t="str">
        <f t="shared" si="34"/>
        <v/>
      </c>
    </row>
    <row r="2193" spans="2:6" ht="14.25" x14ac:dyDescent="0.2">
      <c r="B2193" s="70" t="str">
        <f>IF('Mortgage Calculation'!A2233="","",MONTH('Mortgage Calculation'!C2233))</f>
        <v/>
      </c>
      <c r="C2193" s="71" t="str">
        <f>IF(B2193="","",YEAR('Mortgage Calculation'!C2233))</f>
        <v/>
      </c>
      <c r="D2193" s="72" t="str">
        <f>IF(B2193="","",SUMIFS('Monthly Rental Income'!$G:$G,'Monthly Rental Income'!$K:$K,'Total Cash Flow'!$C2193,'Monthly Rental Income'!$J:$J,'Total Cash Flow'!$B2193))</f>
        <v/>
      </c>
      <c r="E2193" s="73" t="str">
        <f>IF(B2193="","",SUMIFS('Mortgage Calculation'!$F:$F,'Mortgage Calculation'!$J:$J,'Total Cash Flow'!$B2193,'Mortgage Calculation'!$K:$K,'Total Cash Flow'!C2193))</f>
        <v/>
      </c>
      <c r="F2193" s="66" t="str">
        <f t="shared" si="34"/>
        <v/>
      </c>
    </row>
    <row r="2194" spans="2:6" ht="14.25" x14ac:dyDescent="0.2">
      <c r="B2194" s="70" t="str">
        <f>IF('Mortgage Calculation'!A2234="","",MONTH('Mortgage Calculation'!C2234))</f>
        <v/>
      </c>
      <c r="C2194" s="71" t="str">
        <f>IF(B2194="","",YEAR('Mortgage Calculation'!C2234))</f>
        <v/>
      </c>
      <c r="D2194" s="72" t="str">
        <f>IF(B2194="","",SUMIFS('Monthly Rental Income'!$G:$G,'Monthly Rental Income'!$K:$K,'Total Cash Flow'!$C2194,'Monthly Rental Income'!$J:$J,'Total Cash Flow'!$B2194))</f>
        <v/>
      </c>
      <c r="E2194" s="73" t="str">
        <f>IF(B2194="","",SUMIFS('Mortgage Calculation'!$F:$F,'Mortgage Calculation'!$J:$J,'Total Cash Flow'!$B2194,'Mortgage Calculation'!$K:$K,'Total Cash Flow'!C2194))</f>
        <v/>
      </c>
      <c r="F2194" s="66" t="str">
        <f t="shared" si="34"/>
        <v/>
      </c>
    </row>
    <row r="2195" spans="2:6" ht="14.25" x14ac:dyDescent="0.2">
      <c r="B2195" s="70" t="str">
        <f>IF('Mortgage Calculation'!A2235="","",MONTH('Mortgage Calculation'!C2235))</f>
        <v/>
      </c>
      <c r="C2195" s="71" t="str">
        <f>IF(B2195="","",YEAR('Mortgage Calculation'!C2235))</f>
        <v/>
      </c>
      <c r="D2195" s="72" t="str">
        <f>IF(B2195="","",SUMIFS('Monthly Rental Income'!$G:$G,'Monthly Rental Income'!$K:$K,'Total Cash Flow'!$C2195,'Monthly Rental Income'!$J:$J,'Total Cash Flow'!$B2195))</f>
        <v/>
      </c>
      <c r="E2195" s="73" t="str">
        <f>IF(B2195="","",SUMIFS('Mortgage Calculation'!$F:$F,'Mortgage Calculation'!$J:$J,'Total Cash Flow'!$B2195,'Mortgage Calculation'!$K:$K,'Total Cash Flow'!C2195))</f>
        <v/>
      </c>
      <c r="F2195" s="66" t="str">
        <f t="shared" si="34"/>
        <v/>
      </c>
    </row>
    <row r="2196" spans="2:6" ht="14.25" x14ac:dyDescent="0.2">
      <c r="B2196" s="70" t="str">
        <f>IF('Mortgage Calculation'!A2236="","",MONTH('Mortgage Calculation'!C2236))</f>
        <v/>
      </c>
      <c r="C2196" s="71" t="str">
        <f>IF(B2196="","",YEAR('Mortgage Calculation'!C2236))</f>
        <v/>
      </c>
      <c r="D2196" s="72" t="str">
        <f>IF(B2196="","",SUMIFS('Monthly Rental Income'!$G:$G,'Monthly Rental Income'!$K:$K,'Total Cash Flow'!$C2196,'Monthly Rental Income'!$J:$J,'Total Cash Flow'!$B2196))</f>
        <v/>
      </c>
      <c r="E2196" s="73" t="str">
        <f>IF(B2196="","",SUMIFS('Mortgage Calculation'!$F:$F,'Mortgage Calculation'!$J:$J,'Total Cash Flow'!$B2196,'Mortgage Calculation'!$K:$K,'Total Cash Flow'!C2196))</f>
        <v/>
      </c>
      <c r="F2196" s="66" t="str">
        <f t="shared" si="34"/>
        <v/>
      </c>
    </row>
    <row r="2197" spans="2:6" ht="14.25" x14ac:dyDescent="0.2">
      <c r="B2197" s="70" t="str">
        <f>IF('Mortgage Calculation'!A2237="","",MONTH('Mortgage Calculation'!C2237))</f>
        <v/>
      </c>
      <c r="C2197" s="71" t="str">
        <f>IF(B2197="","",YEAR('Mortgage Calculation'!C2237))</f>
        <v/>
      </c>
      <c r="D2197" s="72" t="str">
        <f>IF(B2197="","",SUMIFS('Monthly Rental Income'!$G:$G,'Monthly Rental Income'!$K:$K,'Total Cash Flow'!$C2197,'Monthly Rental Income'!$J:$J,'Total Cash Flow'!$B2197))</f>
        <v/>
      </c>
      <c r="E2197" s="73" t="str">
        <f>IF(B2197="","",SUMIFS('Mortgage Calculation'!$F:$F,'Mortgage Calculation'!$J:$J,'Total Cash Flow'!$B2197,'Mortgage Calculation'!$K:$K,'Total Cash Flow'!C2197))</f>
        <v/>
      </c>
      <c r="F2197" s="66" t="str">
        <f t="shared" si="34"/>
        <v/>
      </c>
    </row>
    <row r="2198" spans="2:6" ht="14.25" x14ac:dyDescent="0.2">
      <c r="B2198" s="70" t="str">
        <f>IF('Mortgage Calculation'!A2238="","",MONTH('Mortgage Calculation'!C2238))</f>
        <v/>
      </c>
      <c r="C2198" s="71" t="str">
        <f>IF(B2198="","",YEAR('Mortgage Calculation'!C2238))</f>
        <v/>
      </c>
      <c r="D2198" s="72" t="str">
        <f>IF(B2198="","",SUMIFS('Monthly Rental Income'!$G:$G,'Monthly Rental Income'!$K:$K,'Total Cash Flow'!$C2198,'Monthly Rental Income'!$J:$J,'Total Cash Flow'!$B2198))</f>
        <v/>
      </c>
      <c r="E2198" s="73" t="str">
        <f>IF(B2198="","",SUMIFS('Mortgage Calculation'!$F:$F,'Mortgage Calculation'!$J:$J,'Total Cash Flow'!$B2198,'Mortgage Calculation'!$K:$K,'Total Cash Flow'!C2198))</f>
        <v/>
      </c>
      <c r="F2198" s="66" t="str">
        <f t="shared" si="34"/>
        <v/>
      </c>
    </row>
    <row r="2199" spans="2:6" ht="14.25" x14ac:dyDescent="0.2">
      <c r="B2199" s="70" t="str">
        <f>IF('Mortgage Calculation'!A2239="","",MONTH('Mortgage Calculation'!C2239))</f>
        <v/>
      </c>
      <c r="C2199" s="71" t="str">
        <f>IF(B2199="","",YEAR('Mortgage Calculation'!C2239))</f>
        <v/>
      </c>
      <c r="D2199" s="72" t="str">
        <f>IF(B2199="","",SUMIFS('Monthly Rental Income'!$G:$G,'Monthly Rental Income'!$K:$K,'Total Cash Flow'!$C2199,'Monthly Rental Income'!$J:$J,'Total Cash Flow'!$B2199))</f>
        <v/>
      </c>
      <c r="E2199" s="73" t="str">
        <f>IF(B2199="","",SUMIFS('Mortgage Calculation'!$F:$F,'Mortgage Calculation'!$J:$J,'Total Cash Flow'!$B2199,'Mortgage Calculation'!$K:$K,'Total Cash Flow'!C2199))</f>
        <v/>
      </c>
      <c r="F2199" s="66" t="str">
        <f t="shared" si="34"/>
        <v/>
      </c>
    </row>
    <row r="2200" spans="2:6" ht="14.25" x14ac:dyDescent="0.2">
      <c r="B2200" s="70" t="str">
        <f>IF('Mortgage Calculation'!A2240="","",MONTH('Mortgage Calculation'!C2240))</f>
        <v/>
      </c>
      <c r="C2200" s="71" t="str">
        <f>IF(B2200="","",YEAR('Mortgage Calculation'!C2240))</f>
        <v/>
      </c>
      <c r="D2200" s="72" t="str">
        <f>IF(B2200="","",SUMIFS('Monthly Rental Income'!$G:$G,'Monthly Rental Income'!$K:$K,'Total Cash Flow'!$C2200,'Monthly Rental Income'!$J:$J,'Total Cash Flow'!$B2200))</f>
        <v/>
      </c>
      <c r="E2200" s="73" t="str">
        <f>IF(B2200="","",SUMIFS('Mortgage Calculation'!$F:$F,'Mortgage Calculation'!$J:$J,'Total Cash Flow'!$B2200,'Mortgage Calculation'!$K:$K,'Total Cash Flow'!C2200))</f>
        <v/>
      </c>
      <c r="F2200" s="66" t="str">
        <f t="shared" si="34"/>
        <v/>
      </c>
    </row>
    <row r="2201" spans="2:6" ht="14.25" x14ac:dyDescent="0.2">
      <c r="B2201" s="70" t="str">
        <f>IF('Mortgage Calculation'!A2241="","",MONTH('Mortgage Calculation'!C2241))</f>
        <v/>
      </c>
      <c r="C2201" s="71" t="str">
        <f>IF(B2201="","",YEAR('Mortgage Calculation'!C2241))</f>
        <v/>
      </c>
      <c r="D2201" s="72" t="str">
        <f>IF(B2201="","",SUMIFS('Monthly Rental Income'!$G:$G,'Monthly Rental Income'!$K:$K,'Total Cash Flow'!$C2201,'Monthly Rental Income'!$J:$J,'Total Cash Flow'!$B2201))</f>
        <v/>
      </c>
      <c r="E2201" s="73" t="str">
        <f>IF(B2201="","",SUMIFS('Mortgage Calculation'!$F:$F,'Mortgage Calculation'!$J:$J,'Total Cash Flow'!$B2201,'Mortgage Calculation'!$K:$K,'Total Cash Flow'!C2201))</f>
        <v/>
      </c>
      <c r="F2201" s="66" t="str">
        <f t="shared" si="34"/>
        <v/>
      </c>
    </row>
    <row r="2202" spans="2:6" ht="14.25" x14ac:dyDescent="0.2">
      <c r="B2202" s="70" t="str">
        <f>IF('Mortgage Calculation'!A2242="","",MONTH('Mortgage Calculation'!C2242))</f>
        <v/>
      </c>
      <c r="C2202" s="71" t="str">
        <f>IF(B2202="","",YEAR('Mortgage Calculation'!C2242))</f>
        <v/>
      </c>
      <c r="D2202" s="72" t="str">
        <f>IF(B2202="","",SUMIFS('Monthly Rental Income'!$G:$G,'Monthly Rental Income'!$K:$K,'Total Cash Flow'!$C2202,'Monthly Rental Income'!$J:$J,'Total Cash Flow'!$B2202))</f>
        <v/>
      </c>
      <c r="E2202" s="73" t="str">
        <f>IF(B2202="","",SUMIFS('Mortgage Calculation'!$F:$F,'Mortgage Calculation'!$J:$J,'Total Cash Flow'!$B2202,'Mortgage Calculation'!$K:$K,'Total Cash Flow'!C2202))</f>
        <v/>
      </c>
      <c r="F2202" s="66" t="str">
        <f t="shared" si="34"/>
        <v/>
      </c>
    </row>
    <row r="2203" spans="2:6" ht="14.25" x14ac:dyDescent="0.2">
      <c r="B2203" s="70" t="str">
        <f>IF('Mortgage Calculation'!A2243="","",MONTH('Mortgage Calculation'!C2243))</f>
        <v/>
      </c>
      <c r="C2203" s="71" t="str">
        <f>IF(B2203="","",YEAR('Mortgage Calculation'!C2243))</f>
        <v/>
      </c>
      <c r="D2203" s="72" t="str">
        <f>IF(B2203="","",SUMIFS('Monthly Rental Income'!$G:$G,'Monthly Rental Income'!$K:$K,'Total Cash Flow'!$C2203,'Monthly Rental Income'!$J:$J,'Total Cash Flow'!$B2203))</f>
        <v/>
      </c>
      <c r="E2203" s="73" t="str">
        <f>IF(B2203="","",SUMIFS('Mortgage Calculation'!$F:$F,'Mortgage Calculation'!$J:$J,'Total Cash Flow'!$B2203,'Mortgage Calculation'!$K:$K,'Total Cash Flow'!C2203))</f>
        <v/>
      </c>
      <c r="F2203" s="66" t="str">
        <f t="shared" si="34"/>
        <v/>
      </c>
    </row>
    <row r="2204" spans="2:6" ht="14.25" x14ac:dyDescent="0.2">
      <c r="B2204" s="70" t="str">
        <f>IF('Mortgage Calculation'!A2244="","",MONTH('Mortgage Calculation'!C2244))</f>
        <v/>
      </c>
      <c r="C2204" s="71" t="str">
        <f>IF(B2204="","",YEAR('Mortgage Calculation'!C2244))</f>
        <v/>
      </c>
      <c r="D2204" s="72" t="str">
        <f>IF(B2204="","",SUMIFS('Monthly Rental Income'!$G:$G,'Monthly Rental Income'!$K:$K,'Total Cash Flow'!$C2204,'Monthly Rental Income'!$J:$J,'Total Cash Flow'!$B2204))</f>
        <v/>
      </c>
      <c r="E2204" s="73" t="str">
        <f>IF(B2204="","",SUMIFS('Mortgage Calculation'!$F:$F,'Mortgage Calculation'!$J:$J,'Total Cash Flow'!$B2204,'Mortgage Calculation'!$K:$K,'Total Cash Flow'!C2204))</f>
        <v/>
      </c>
      <c r="F2204" s="66" t="str">
        <f t="shared" si="34"/>
        <v/>
      </c>
    </row>
    <row r="2205" spans="2:6" ht="14.25" x14ac:dyDescent="0.2">
      <c r="B2205" s="70" t="str">
        <f>IF('Mortgage Calculation'!A2245="","",MONTH('Mortgage Calculation'!C2245))</f>
        <v/>
      </c>
      <c r="C2205" s="71" t="str">
        <f>IF(B2205="","",YEAR('Mortgage Calculation'!C2245))</f>
        <v/>
      </c>
      <c r="D2205" s="72" t="str">
        <f>IF(B2205="","",SUMIFS('Monthly Rental Income'!$G:$G,'Monthly Rental Income'!$K:$K,'Total Cash Flow'!$C2205,'Monthly Rental Income'!$J:$J,'Total Cash Flow'!$B2205))</f>
        <v/>
      </c>
      <c r="E2205" s="73" t="str">
        <f>IF(B2205="","",SUMIFS('Mortgage Calculation'!$F:$F,'Mortgage Calculation'!$J:$J,'Total Cash Flow'!$B2205,'Mortgage Calculation'!$K:$K,'Total Cash Flow'!C2205))</f>
        <v/>
      </c>
      <c r="F2205" s="66" t="str">
        <f t="shared" si="34"/>
        <v/>
      </c>
    </row>
    <row r="2206" spans="2:6" ht="14.25" x14ac:dyDescent="0.2">
      <c r="B2206" s="70" t="str">
        <f>IF('Mortgage Calculation'!A2246="","",MONTH('Mortgage Calculation'!C2246))</f>
        <v/>
      </c>
      <c r="C2206" s="71" t="str">
        <f>IF(B2206="","",YEAR('Mortgage Calculation'!C2246))</f>
        <v/>
      </c>
      <c r="D2206" s="72" t="str">
        <f>IF(B2206="","",SUMIFS('Monthly Rental Income'!$G:$G,'Monthly Rental Income'!$K:$K,'Total Cash Flow'!$C2206,'Monthly Rental Income'!$J:$J,'Total Cash Flow'!$B2206))</f>
        <v/>
      </c>
      <c r="E2206" s="73" t="str">
        <f>IF(B2206="","",SUMIFS('Mortgage Calculation'!$F:$F,'Mortgage Calculation'!$J:$J,'Total Cash Flow'!$B2206,'Mortgage Calculation'!$K:$K,'Total Cash Flow'!C2206))</f>
        <v/>
      </c>
      <c r="F2206" s="66" t="str">
        <f t="shared" si="34"/>
        <v/>
      </c>
    </row>
    <row r="2207" spans="2:6" ht="14.25" x14ac:dyDescent="0.2">
      <c r="B2207" s="70" t="str">
        <f>IF('Mortgage Calculation'!A2247="","",MONTH('Mortgage Calculation'!C2247))</f>
        <v/>
      </c>
      <c r="C2207" s="71" t="str">
        <f>IF(B2207="","",YEAR('Mortgage Calculation'!C2247))</f>
        <v/>
      </c>
      <c r="D2207" s="72" t="str">
        <f>IF(B2207="","",SUMIFS('Monthly Rental Income'!$G:$G,'Monthly Rental Income'!$K:$K,'Total Cash Flow'!$C2207,'Monthly Rental Income'!$J:$J,'Total Cash Flow'!$B2207))</f>
        <v/>
      </c>
      <c r="E2207" s="73" t="str">
        <f>IF(B2207="","",SUMIFS('Mortgage Calculation'!$F:$F,'Mortgage Calculation'!$J:$J,'Total Cash Flow'!$B2207,'Mortgage Calculation'!$K:$K,'Total Cash Flow'!C2207))</f>
        <v/>
      </c>
      <c r="F2207" s="66" t="str">
        <f t="shared" si="34"/>
        <v/>
      </c>
    </row>
    <row r="2208" spans="2:6" ht="14.25" x14ac:dyDescent="0.2">
      <c r="B2208" s="70" t="str">
        <f>IF('Mortgage Calculation'!A2248="","",MONTH('Mortgage Calculation'!C2248))</f>
        <v/>
      </c>
      <c r="C2208" s="71" t="str">
        <f>IF(B2208="","",YEAR('Mortgage Calculation'!C2248))</f>
        <v/>
      </c>
      <c r="D2208" s="72" t="str">
        <f>IF(B2208="","",SUMIFS('Monthly Rental Income'!$G:$G,'Monthly Rental Income'!$K:$K,'Total Cash Flow'!$C2208,'Monthly Rental Income'!$J:$J,'Total Cash Flow'!$B2208))</f>
        <v/>
      </c>
      <c r="E2208" s="73" t="str">
        <f>IF(B2208="","",SUMIFS('Mortgage Calculation'!$F:$F,'Mortgage Calculation'!$J:$J,'Total Cash Flow'!$B2208,'Mortgage Calculation'!$K:$K,'Total Cash Flow'!C2208))</f>
        <v/>
      </c>
      <c r="F2208" s="66" t="str">
        <f t="shared" si="34"/>
        <v/>
      </c>
    </row>
    <row r="2209" spans="2:6" ht="14.25" x14ac:dyDescent="0.2">
      <c r="B2209" s="70" t="str">
        <f>IF('Mortgage Calculation'!A2249="","",MONTH('Mortgage Calculation'!C2249))</f>
        <v/>
      </c>
      <c r="C2209" s="71" t="str">
        <f>IF(B2209="","",YEAR('Mortgage Calculation'!C2249))</f>
        <v/>
      </c>
      <c r="D2209" s="72" t="str">
        <f>IF(B2209="","",SUMIFS('Monthly Rental Income'!$G:$G,'Monthly Rental Income'!$K:$K,'Total Cash Flow'!$C2209,'Monthly Rental Income'!$J:$J,'Total Cash Flow'!$B2209))</f>
        <v/>
      </c>
      <c r="E2209" s="73" t="str">
        <f>IF(B2209="","",SUMIFS('Mortgage Calculation'!$F:$F,'Mortgage Calculation'!$J:$J,'Total Cash Flow'!$B2209,'Mortgage Calculation'!$K:$K,'Total Cash Flow'!C2209))</f>
        <v/>
      </c>
      <c r="F2209" s="66" t="str">
        <f t="shared" si="34"/>
        <v/>
      </c>
    </row>
    <row r="2210" spans="2:6" ht="14.25" x14ac:dyDescent="0.2">
      <c r="B2210" s="70" t="str">
        <f>IF('Mortgage Calculation'!A2250="","",MONTH('Mortgage Calculation'!C2250))</f>
        <v/>
      </c>
      <c r="C2210" s="71" t="str">
        <f>IF(B2210="","",YEAR('Mortgage Calculation'!C2250))</f>
        <v/>
      </c>
      <c r="D2210" s="72" t="str">
        <f>IF(B2210="","",SUMIFS('Monthly Rental Income'!$G:$G,'Monthly Rental Income'!$K:$K,'Total Cash Flow'!$C2210,'Monthly Rental Income'!$J:$J,'Total Cash Flow'!$B2210))</f>
        <v/>
      </c>
      <c r="E2210" s="73" t="str">
        <f>IF(B2210="","",SUMIFS('Mortgage Calculation'!$F:$F,'Mortgage Calculation'!$J:$J,'Total Cash Flow'!$B2210,'Mortgage Calculation'!$K:$K,'Total Cash Flow'!C2210))</f>
        <v/>
      </c>
      <c r="F2210" s="66" t="str">
        <f t="shared" si="34"/>
        <v/>
      </c>
    </row>
    <row r="2211" spans="2:6" ht="14.25" x14ac:dyDescent="0.2">
      <c r="B2211" s="70" t="str">
        <f>IF('Mortgage Calculation'!A2251="","",MONTH('Mortgage Calculation'!C2251))</f>
        <v/>
      </c>
      <c r="C2211" s="71" t="str">
        <f>IF(B2211="","",YEAR('Mortgage Calculation'!C2251))</f>
        <v/>
      </c>
      <c r="D2211" s="72" t="str">
        <f>IF(B2211="","",SUMIFS('Monthly Rental Income'!$G:$G,'Monthly Rental Income'!$K:$K,'Total Cash Flow'!$C2211,'Monthly Rental Income'!$J:$J,'Total Cash Flow'!$B2211))</f>
        <v/>
      </c>
      <c r="E2211" s="73" t="str">
        <f>IF(B2211="","",SUMIFS('Mortgage Calculation'!$F:$F,'Mortgage Calculation'!$J:$J,'Total Cash Flow'!$B2211,'Mortgage Calculation'!$K:$K,'Total Cash Flow'!C2211))</f>
        <v/>
      </c>
      <c r="F2211" s="66" t="str">
        <f t="shared" si="34"/>
        <v/>
      </c>
    </row>
    <row r="2212" spans="2:6" ht="14.25" x14ac:dyDescent="0.2">
      <c r="B2212" s="70" t="str">
        <f>IF('Mortgage Calculation'!A2252="","",MONTH('Mortgage Calculation'!C2252))</f>
        <v/>
      </c>
      <c r="C2212" s="71" t="str">
        <f>IF(B2212="","",YEAR('Mortgage Calculation'!C2252))</f>
        <v/>
      </c>
      <c r="D2212" s="72" t="str">
        <f>IF(B2212="","",SUMIFS('Monthly Rental Income'!$G:$G,'Monthly Rental Income'!$K:$K,'Total Cash Flow'!$C2212,'Monthly Rental Income'!$J:$J,'Total Cash Flow'!$B2212))</f>
        <v/>
      </c>
      <c r="E2212" s="73" t="str">
        <f>IF(B2212="","",SUMIFS('Mortgage Calculation'!$F:$F,'Mortgage Calculation'!$J:$J,'Total Cash Flow'!$B2212,'Mortgage Calculation'!$K:$K,'Total Cash Flow'!C2212))</f>
        <v/>
      </c>
      <c r="F2212" s="66" t="str">
        <f t="shared" si="34"/>
        <v/>
      </c>
    </row>
    <row r="2213" spans="2:6" ht="14.25" x14ac:dyDescent="0.2">
      <c r="B2213" s="70" t="str">
        <f>IF('Mortgage Calculation'!A2253="","",MONTH('Mortgage Calculation'!C2253))</f>
        <v/>
      </c>
      <c r="C2213" s="71" t="str">
        <f>IF(B2213="","",YEAR('Mortgage Calculation'!C2253))</f>
        <v/>
      </c>
      <c r="D2213" s="72" t="str">
        <f>IF(B2213="","",SUMIFS('Monthly Rental Income'!$G:$G,'Monthly Rental Income'!$K:$K,'Total Cash Flow'!$C2213,'Monthly Rental Income'!$J:$J,'Total Cash Flow'!$B2213))</f>
        <v/>
      </c>
      <c r="E2213" s="73" t="str">
        <f>IF(B2213="","",SUMIFS('Mortgage Calculation'!$F:$F,'Mortgage Calculation'!$J:$J,'Total Cash Flow'!$B2213,'Mortgage Calculation'!$K:$K,'Total Cash Flow'!C2213))</f>
        <v/>
      </c>
      <c r="F2213" s="66" t="str">
        <f t="shared" si="34"/>
        <v/>
      </c>
    </row>
    <row r="2214" spans="2:6" ht="14.25" x14ac:dyDescent="0.2">
      <c r="B2214" s="70" t="str">
        <f>IF('Mortgage Calculation'!A2254="","",MONTH('Mortgage Calculation'!C2254))</f>
        <v/>
      </c>
      <c r="C2214" s="71" t="str">
        <f>IF(B2214="","",YEAR('Mortgage Calculation'!C2254))</f>
        <v/>
      </c>
      <c r="D2214" s="72" t="str">
        <f>IF(B2214="","",SUMIFS('Monthly Rental Income'!$G:$G,'Monthly Rental Income'!$K:$K,'Total Cash Flow'!$C2214,'Monthly Rental Income'!$J:$J,'Total Cash Flow'!$B2214))</f>
        <v/>
      </c>
      <c r="E2214" s="73" t="str">
        <f>IF(B2214="","",SUMIFS('Mortgage Calculation'!$F:$F,'Mortgage Calculation'!$J:$J,'Total Cash Flow'!$B2214,'Mortgage Calculation'!$K:$K,'Total Cash Flow'!C2214))</f>
        <v/>
      </c>
      <c r="F2214" s="66" t="str">
        <f t="shared" si="34"/>
        <v/>
      </c>
    </row>
    <row r="2215" spans="2:6" ht="14.25" x14ac:dyDescent="0.2">
      <c r="B2215" s="70" t="str">
        <f>IF('Mortgage Calculation'!A2255="","",MONTH('Mortgage Calculation'!C2255))</f>
        <v/>
      </c>
      <c r="C2215" s="71" t="str">
        <f>IF(B2215="","",YEAR('Mortgage Calculation'!C2255))</f>
        <v/>
      </c>
      <c r="D2215" s="72" t="str">
        <f>IF(B2215="","",SUMIFS('Monthly Rental Income'!$G:$G,'Monthly Rental Income'!$K:$K,'Total Cash Flow'!$C2215,'Monthly Rental Income'!$J:$J,'Total Cash Flow'!$B2215))</f>
        <v/>
      </c>
      <c r="E2215" s="73" t="str">
        <f>IF(B2215="","",SUMIFS('Mortgage Calculation'!$F:$F,'Mortgage Calculation'!$J:$J,'Total Cash Flow'!$B2215,'Mortgage Calculation'!$K:$K,'Total Cash Flow'!C2215))</f>
        <v/>
      </c>
      <c r="F2215" s="66" t="str">
        <f t="shared" si="34"/>
        <v/>
      </c>
    </row>
    <row r="2216" spans="2:6" ht="14.25" x14ac:dyDescent="0.2">
      <c r="B2216" s="70" t="str">
        <f>IF('Mortgage Calculation'!A2256="","",MONTH('Mortgage Calculation'!C2256))</f>
        <v/>
      </c>
      <c r="C2216" s="71" t="str">
        <f>IF(B2216="","",YEAR('Mortgage Calculation'!C2256))</f>
        <v/>
      </c>
      <c r="D2216" s="72" t="str">
        <f>IF(B2216="","",SUMIFS('Monthly Rental Income'!$G:$G,'Monthly Rental Income'!$K:$K,'Total Cash Flow'!$C2216,'Monthly Rental Income'!$J:$J,'Total Cash Flow'!$B2216))</f>
        <v/>
      </c>
      <c r="E2216" s="73" t="str">
        <f>IF(B2216="","",SUMIFS('Mortgage Calculation'!$F:$F,'Mortgage Calculation'!$J:$J,'Total Cash Flow'!$B2216,'Mortgage Calculation'!$K:$K,'Total Cash Flow'!C2216))</f>
        <v/>
      </c>
      <c r="F2216" s="66" t="str">
        <f t="shared" si="34"/>
        <v/>
      </c>
    </row>
    <row r="2217" spans="2:6" ht="14.25" x14ac:dyDescent="0.2">
      <c r="B2217" s="70" t="str">
        <f>IF('Mortgage Calculation'!A2257="","",MONTH('Mortgage Calculation'!C2257))</f>
        <v/>
      </c>
      <c r="C2217" s="71" t="str">
        <f>IF(B2217="","",YEAR('Mortgage Calculation'!C2257))</f>
        <v/>
      </c>
      <c r="D2217" s="72" t="str">
        <f>IF(B2217="","",SUMIFS('Monthly Rental Income'!$G:$G,'Monthly Rental Income'!$K:$K,'Total Cash Flow'!$C2217,'Monthly Rental Income'!$J:$J,'Total Cash Flow'!$B2217))</f>
        <v/>
      </c>
      <c r="E2217" s="73" t="str">
        <f>IF(B2217="","",SUMIFS('Mortgage Calculation'!$F:$F,'Mortgage Calculation'!$J:$J,'Total Cash Flow'!$B2217,'Mortgage Calculation'!$K:$K,'Total Cash Flow'!C2217))</f>
        <v/>
      </c>
      <c r="F2217" s="66" t="str">
        <f t="shared" si="34"/>
        <v/>
      </c>
    </row>
    <row r="2218" spans="2:6" ht="14.25" x14ac:dyDescent="0.2">
      <c r="B2218" s="70" t="str">
        <f>IF('Mortgage Calculation'!A2258="","",MONTH('Mortgage Calculation'!C2258))</f>
        <v/>
      </c>
      <c r="C2218" s="71" t="str">
        <f>IF(B2218="","",YEAR('Mortgage Calculation'!C2258))</f>
        <v/>
      </c>
      <c r="D2218" s="72" t="str">
        <f>IF(B2218="","",SUMIFS('Monthly Rental Income'!$G:$G,'Monthly Rental Income'!$K:$K,'Total Cash Flow'!$C2218,'Monthly Rental Income'!$J:$J,'Total Cash Flow'!$B2218))</f>
        <v/>
      </c>
      <c r="E2218" s="73" t="str">
        <f>IF(B2218="","",SUMIFS('Mortgage Calculation'!$F:$F,'Mortgage Calculation'!$J:$J,'Total Cash Flow'!$B2218,'Mortgage Calculation'!$K:$K,'Total Cash Flow'!C2218))</f>
        <v/>
      </c>
      <c r="F2218" s="66" t="str">
        <f t="shared" si="34"/>
        <v/>
      </c>
    </row>
    <row r="2219" spans="2:6" ht="14.25" x14ac:dyDescent="0.2">
      <c r="B2219" s="70" t="str">
        <f>IF('Mortgage Calculation'!A2259="","",MONTH('Mortgage Calculation'!C2259))</f>
        <v/>
      </c>
      <c r="C2219" s="71" t="str">
        <f>IF(B2219="","",YEAR('Mortgage Calculation'!C2259))</f>
        <v/>
      </c>
      <c r="D2219" s="72" t="str">
        <f>IF(B2219="","",SUMIFS('Monthly Rental Income'!$G:$G,'Monthly Rental Income'!$K:$K,'Total Cash Flow'!$C2219,'Monthly Rental Income'!$J:$J,'Total Cash Flow'!$B2219))</f>
        <v/>
      </c>
      <c r="E2219" s="73" t="str">
        <f>IF(B2219="","",SUMIFS('Mortgage Calculation'!$F:$F,'Mortgage Calculation'!$J:$J,'Total Cash Flow'!$B2219,'Mortgage Calculation'!$K:$K,'Total Cash Flow'!C2219))</f>
        <v/>
      </c>
      <c r="F2219" s="66" t="str">
        <f t="shared" si="34"/>
        <v/>
      </c>
    </row>
    <row r="2220" spans="2:6" ht="14.25" x14ac:dyDescent="0.2">
      <c r="B2220" s="70" t="str">
        <f>IF('Mortgage Calculation'!A2260="","",MONTH('Mortgage Calculation'!C2260))</f>
        <v/>
      </c>
      <c r="C2220" s="71" t="str">
        <f>IF(B2220="","",YEAR('Mortgage Calculation'!C2260))</f>
        <v/>
      </c>
      <c r="D2220" s="72" t="str">
        <f>IF(B2220="","",SUMIFS('Monthly Rental Income'!$G:$G,'Monthly Rental Income'!$K:$K,'Total Cash Flow'!$C2220,'Monthly Rental Income'!$J:$J,'Total Cash Flow'!$B2220))</f>
        <v/>
      </c>
      <c r="E2220" s="73" t="str">
        <f>IF(B2220="","",SUMIFS('Mortgage Calculation'!$F:$F,'Mortgage Calculation'!$J:$J,'Total Cash Flow'!$B2220,'Mortgage Calculation'!$K:$K,'Total Cash Flow'!C2220))</f>
        <v/>
      </c>
      <c r="F2220" s="66" t="str">
        <f t="shared" si="34"/>
        <v/>
      </c>
    </row>
    <row r="2221" spans="2:6" ht="14.25" x14ac:dyDescent="0.2">
      <c r="B2221" s="70" t="str">
        <f>IF('Mortgage Calculation'!A2261="","",MONTH('Mortgage Calculation'!C2261))</f>
        <v/>
      </c>
      <c r="C2221" s="71" t="str">
        <f>IF(B2221="","",YEAR('Mortgage Calculation'!C2261))</f>
        <v/>
      </c>
      <c r="D2221" s="72" t="str">
        <f>IF(B2221="","",SUMIFS('Monthly Rental Income'!$G:$G,'Monthly Rental Income'!$K:$K,'Total Cash Flow'!$C2221,'Monthly Rental Income'!$J:$J,'Total Cash Flow'!$B2221))</f>
        <v/>
      </c>
      <c r="E2221" s="73" t="str">
        <f>IF(B2221="","",SUMIFS('Mortgage Calculation'!$F:$F,'Mortgage Calculation'!$J:$J,'Total Cash Flow'!$B2221,'Mortgage Calculation'!$K:$K,'Total Cash Flow'!C2221))</f>
        <v/>
      </c>
      <c r="F2221" s="66" t="str">
        <f t="shared" si="34"/>
        <v/>
      </c>
    </row>
    <row r="2222" spans="2:6" ht="14.25" x14ac:dyDescent="0.2">
      <c r="B2222" s="70" t="str">
        <f>IF('Mortgage Calculation'!A2262="","",MONTH('Mortgage Calculation'!C2262))</f>
        <v/>
      </c>
      <c r="C2222" s="71" t="str">
        <f>IF(B2222="","",YEAR('Mortgage Calculation'!C2262))</f>
        <v/>
      </c>
      <c r="D2222" s="72" t="str">
        <f>IF(B2222="","",SUMIFS('Monthly Rental Income'!$G:$G,'Monthly Rental Income'!$K:$K,'Total Cash Flow'!$C2222,'Monthly Rental Income'!$J:$J,'Total Cash Flow'!$B2222))</f>
        <v/>
      </c>
      <c r="E2222" s="73" t="str">
        <f>IF(B2222="","",SUMIFS('Mortgage Calculation'!$F:$F,'Mortgage Calculation'!$J:$J,'Total Cash Flow'!$B2222,'Mortgage Calculation'!$K:$K,'Total Cash Flow'!C2222))</f>
        <v/>
      </c>
      <c r="F2222" s="66" t="str">
        <f t="shared" si="34"/>
        <v/>
      </c>
    </row>
    <row r="2223" spans="2:6" ht="14.25" x14ac:dyDescent="0.2">
      <c r="B2223" s="70" t="str">
        <f>IF('Mortgage Calculation'!A2263="","",MONTH('Mortgage Calculation'!C2263))</f>
        <v/>
      </c>
      <c r="C2223" s="71" t="str">
        <f>IF(B2223="","",YEAR('Mortgage Calculation'!C2263))</f>
        <v/>
      </c>
      <c r="D2223" s="72" t="str">
        <f>IF(B2223="","",SUMIFS('Monthly Rental Income'!$G:$G,'Monthly Rental Income'!$K:$K,'Total Cash Flow'!$C2223,'Monthly Rental Income'!$J:$J,'Total Cash Flow'!$B2223))</f>
        <v/>
      </c>
      <c r="E2223" s="73" t="str">
        <f>IF(B2223="","",SUMIFS('Mortgage Calculation'!$F:$F,'Mortgage Calculation'!$J:$J,'Total Cash Flow'!$B2223,'Mortgage Calculation'!$K:$K,'Total Cash Flow'!C2223))</f>
        <v/>
      </c>
      <c r="F2223" s="66" t="str">
        <f t="shared" si="34"/>
        <v/>
      </c>
    </row>
    <row r="2224" spans="2:6" ht="14.25" x14ac:dyDescent="0.2">
      <c r="B2224" s="70" t="str">
        <f>IF('Mortgage Calculation'!A2264="","",MONTH('Mortgage Calculation'!C2264))</f>
        <v/>
      </c>
      <c r="C2224" s="71" t="str">
        <f>IF(B2224="","",YEAR('Mortgage Calculation'!C2264))</f>
        <v/>
      </c>
      <c r="D2224" s="72" t="str">
        <f>IF(B2224="","",SUMIFS('Monthly Rental Income'!$G:$G,'Monthly Rental Income'!$K:$K,'Total Cash Flow'!$C2224,'Monthly Rental Income'!$J:$J,'Total Cash Flow'!$B2224))</f>
        <v/>
      </c>
      <c r="E2224" s="73" t="str">
        <f>IF(B2224="","",SUMIFS('Mortgage Calculation'!$F:$F,'Mortgage Calculation'!$J:$J,'Total Cash Flow'!$B2224,'Mortgage Calculation'!$K:$K,'Total Cash Flow'!C2224))</f>
        <v/>
      </c>
      <c r="F2224" s="66" t="str">
        <f t="shared" si="34"/>
        <v/>
      </c>
    </row>
    <row r="2225" spans="2:6" ht="14.25" x14ac:dyDescent="0.2">
      <c r="B2225" s="70" t="str">
        <f>IF('Mortgage Calculation'!A2265="","",MONTH('Mortgage Calculation'!C2265))</f>
        <v/>
      </c>
      <c r="C2225" s="71" t="str">
        <f>IF(B2225="","",YEAR('Mortgage Calculation'!C2265))</f>
        <v/>
      </c>
      <c r="D2225" s="72" t="str">
        <f>IF(B2225="","",SUMIFS('Monthly Rental Income'!$G:$G,'Monthly Rental Income'!$K:$K,'Total Cash Flow'!$C2225,'Monthly Rental Income'!$J:$J,'Total Cash Flow'!$B2225))</f>
        <v/>
      </c>
      <c r="E2225" s="73" t="str">
        <f>IF(B2225="","",SUMIFS('Mortgage Calculation'!$F:$F,'Mortgage Calculation'!$J:$J,'Total Cash Flow'!$B2225,'Mortgage Calculation'!$K:$K,'Total Cash Flow'!C2225))</f>
        <v/>
      </c>
      <c r="F2225" s="66" t="str">
        <f t="shared" si="34"/>
        <v/>
      </c>
    </row>
    <row r="2226" spans="2:6" ht="14.25" x14ac:dyDescent="0.2">
      <c r="B2226" s="70" t="str">
        <f>IF('Mortgage Calculation'!A2266="","",MONTH('Mortgage Calculation'!C2266))</f>
        <v/>
      </c>
      <c r="C2226" s="71" t="str">
        <f>IF(B2226="","",YEAR('Mortgage Calculation'!C2266))</f>
        <v/>
      </c>
      <c r="D2226" s="72" t="str">
        <f>IF(B2226="","",SUMIFS('Monthly Rental Income'!$G:$G,'Monthly Rental Income'!$K:$K,'Total Cash Flow'!$C2226,'Monthly Rental Income'!$J:$J,'Total Cash Flow'!$B2226))</f>
        <v/>
      </c>
      <c r="E2226" s="73" t="str">
        <f>IF(B2226="","",SUMIFS('Mortgage Calculation'!$F:$F,'Mortgage Calculation'!$J:$J,'Total Cash Flow'!$B2226,'Mortgage Calculation'!$K:$K,'Total Cash Flow'!C2226))</f>
        <v/>
      </c>
      <c r="F2226" s="66" t="str">
        <f t="shared" si="34"/>
        <v/>
      </c>
    </row>
    <row r="2227" spans="2:6" ht="14.25" x14ac:dyDescent="0.2">
      <c r="B2227" s="70" t="str">
        <f>IF('Mortgage Calculation'!A2267="","",MONTH('Mortgage Calculation'!C2267))</f>
        <v/>
      </c>
      <c r="C2227" s="71" t="str">
        <f>IF(B2227="","",YEAR('Mortgage Calculation'!C2267))</f>
        <v/>
      </c>
      <c r="D2227" s="72" t="str">
        <f>IF(B2227="","",SUMIFS('Monthly Rental Income'!$G:$G,'Monthly Rental Income'!$K:$K,'Total Cash Flow'!$C2227,'Monthly Rental Income'!$J:$J,'Total Cash Flow'!$B2227))</f>
        <v/>
      </c>
      <c r="E2227" s="73" t="str">
        <f>IF(B2227="","",SUMIFS('Mortgage Calculation'!$F:$F,'Mortgage Calculation'!$J:$J,'Total Cash Flow'!$B2227,'Mortgage Calculation'!$K:$K,'Total Cash Flow'!C2227))</f>
        <v/>
      </c>
      <c r="F2227" s="66" t="str">
        <f t="shared" si="34"/>
        <v/>
      </c>
    </row>
    <row r="2228" spans="2:6" ht="14.25" x14ac:dyDescent="0.2">
      <c r="B2228" s="70" t="str">
        <f>IF('Mortgage Calculation'!A2268="","",MONTH('Mortgage Calculation'!C2268))</f>
        <v/>
      </c>
      <c r="C2228" s="71" t="str">
        <f>IF(B2228="","",YEAR('Mortgage Calculation'!C2268))</f>
        <v/>
      </c>
      <c r="D2228" s="72" t="str">
        <f>IF(B2228="","",SUMIFS('Monthly Rental Income'!$G:$G,'Monthly Rental Income'!$K:$K,'Total Cash Flow'!$C2228,'Monthly Rental Income'!$J:$J,'Total Cash Flow'!$B2228))</f>
        <v/>
      </c>
      <c r="E2228" s="73" t="str">
        <f>IF(B2228="","",SUMIFS('Mortgage Calculation'!$F:$F,'Mortgage Calculation'!$J:$J,'Total Cash Flow'!$B2228,'Mortgage Calculation'!$K:$K,'Total Cash Flow'!C2228))</f>
        <v/>
      </c>
      <c r="F2228" s="66" t="str">
        <f t="shared" si="34"/>
        <v/>
      </c>
    </row>
    <row r="2229" spans="2:6" ht="14.25" x14ac:dyDescent="0.2">
      <c r="B2229" s="70" t="str">
        <f>IF('Mortgage Calculation'!A2269="","",MONTH('Mortgage Calculation'!C2269))</f>
        <v/>
      </c>
      <c r="C2229" s="71" t="str">
        <f>IF(B2229="","",YEAR('Mortgage Calculation'!C2269))</f>
        <v/>
      </c>
      <c r="D2229" s="72" t="str">
        <f>IF(B2229="","",SUMIFS('Monthly Rental Income'!$G:$G,'Monthly Rental Income'!$K:$K,'Total Cash Flow'!$C2229,'Monthly Rental Income'!$J:$J,'Total Cash Flow'!$B2229))</f>
        <v/>
      </c>
      <c r="E2229" s="73" t="str">
        <f>IF(B2229="","",SUMIFS('Mortgage Calculation'!$F:$F,'Mortgage Calculation'!$J:$J,'Total Cash Flow'!$B2229,'Mortgage Calculation'!$K:$K,'Total Cash Flow'!C2229))</f>
        <v/>
      </c>
      <c r="F2229" s="66" t="str">
        <f t="shared" si="34"/>
        <v/>
      </c>
    </row>
    <row r="2230" spans="2:6" ht="14.25" x14ac:dyDescent="0.2">
      <c r="B2230" s="70" t="str">
        <f>IF('Mortgage Calculation'!A2270="","",MONTH('Mortgage Calculation'!C2270))</f>
        <v/>
      </c>
      <c r="C2230" s="71" t="str">
        <f>IF(B2230="","",YEAR('Mortgage Calculation'!C2270))</f>
        <v/>
      </c>
      <c r="D2230" s="72" t="str">
        <f>IF(B2230="","",SUMIFS('Monthly Rental Income'!$G:$G,'Monthly Rental Income'!$K:$K,'Total Cash Flow'!$C2230,'Monthly Rental Income'!$J:$J,'Total Cash Flow'!$B2230))</f>
        <v/>
      </c>
      <c r="E2230" s="73" t="str">
        <f>IF(B2230="","",SUMIFS('Mortgage Calculation'!$F:$F,'Mortgage Calculation'!$J:$J,'Total Cash Flow'!$B2230,'Mortgage Calculation'!$K:$K,'Total Cash Flow'!C2230))</f>
        <v/>
      </c>
      <c r="F2230" s="66" t="str">
        <f t="shared" si="34"/>
        <v/>
      </c>
    </row>
    <row r="2231" spans="2:6" ht="14.25" x14ac:dyDescent="0.2">
      <c r="B2231" s="70" t="str">
        <f>IF('Mortgage Calculation'!A2271="","",MONTH('Mortgage Calculation'!C2271))</f>
        <v/>
      </c>
      <c r="C2231" s="71" t="str">
        <f>IF(B2231="","",YEAR('Mortgage Calculation'!C2271))</f>
        <v/>
      </c>
      <c r="D2231" s="72" t="str">
        <f>IF(B2231="","",SUMIFS('Monthly Rental Income'!$G:$G,'Monthly Rental Income'!$K:$K,'Total Cash Flow'!$C2231,'Monthly Rental Income'!$J:$J,'Total Cash Flow'!$B2231))</f>
        <v/>
      </c>
      <c r="E2231" s="73" t="str">
        <f>IF(B2231="","",SUMIFS('Mortgage Calculation'!$F:$F,'Mortgage Calculation'!$J:$J,'Total Cash Flow'!$B2231,'Mortgage Calculation'!$K:$K,'Total Cash Flow'!C2231))</f>
        <v/>
      </c>
      <c r="F2231" s="66" t="str">
        <f t="shared" si="34"/>
        <v/>
      </c>
    </row>
    <row r="2232" spans="2:6" ht="14.25" x14ac:dyDescent="0.2">
      <c r="B2232" s="70" t="str">
        <f>IF('Mortgage Calculation'!A2272="","",MONTH('Mortgage Calculation'!C2272))</f>
        <v/>
      </c>
      <c r="C2232" s="71" t="str">
        <f>IF(B2232="","",YEAR('Mortgage Calculation'!C2272))</f>
        <v/>
      </c>
      <c r="D2232" s="72" t="str">
        <f>IF(B2232="","",SUMIFS('Monthly Rental Income'!$G:$G,'Monthly Rental Income'!$K:$K,'Total Cash Flow'!$C2232,'Monthly Rental Income'!$J:$J,'Total Cash Flow'!$B2232))</f>
        <v/>
      </c>
      <c r="E2232" s="73" t="str">
        <f>IF(B2232="","",SUMIFS('Mortgage Calculation'!$F:$F,'Mortgage Calculation'!$J:$J,'Total Cash Flow'!$B2232,'Mortgage Calculation'!$K:$K,'Total Cash Flow'!C2232))</f>
        <v/>
      </c>
      <c r="F2232" s="66" t="str">
        <f t="shared" si="34"/>
        <v/>
      </c>
    </row>
    <row r="2233" spans="2:6" ht="14.25" x14ac:dyDescent="0.2">
      <c r="B2233" s="70" t="str">
        <f>IF('Mortgage Calculation'!A2273="","",MONTH('Mortgage Calculation'!C2273))</f>
        <v/>
      </c>
      <c r="C2233" s="71" t="str">
        <f>IF(B2233="","",YEAR('Mortgage Calculation'!C2273))</f>
        <v/>
      </c>
      <c r="D2233" s="72" t="str">
        <f>IF(B2233="","",SUMIFS('Monthly Rental Income'!$G:$G,'Monthly Rental Income'!$K:$K,'Total Cash Flow'!$C2233,'Monthly Rental Income'!$J:$J,'Total Cash Flow'!$B2233))</f>
        <v/>
      </c>
      <c r="E2233" s="73" t="str">
        <f>IF(B2233="","",SUMIFS('Mortgage Calculation'!$F:$F,'Mortgage Calculation'!$J:$J,'Total Cash Flow'!$B2233,'Mortgage Calculation'!$K:$K,'Total Cash Flow'!C2233))</f>
        <v/>
      </c>
      <c r="F2233" s="66" t="str">
        <f t="shared" si="34"/>
        <v/>
      </c>
    </row>
    <row r="2234" spans="2:6" ht="14.25" x14ac:dyDescent="0.2">
      <c r="B2234" s="70" t="str">
        <f>IF('Mortgage Calculation'!A2274="","",MONTH('Mortgage Calculation'!C2274))</f>
        <v/>
      </c>
      <c r="C2234" s="71" t="str">
        <f>IF(B2234="","",YEAR('Mortgage Calculation'!C2274))</f>
        <v/>
      </c>
      <c r="D2234" s="72" t="str">
        <f>IF(B2234="","",SUMIFS('Monthly Rental Income'!$G:$G,'Monthly Rental Income'!$K:$K,'Total Cash Flow'!$C2234,'Monthly Rental Income'!$J:$J,'Total Cash Flow'!$B2234))</f>
        <v/>
      </c>
      <c r="E2234" s="73" t="str">
        <f>IF(B2234="","",SUMIFS('Mortgage Calculation'!$F:$F,'Mortgage Calculation'!$J:$J,'Total Cash Flow'!$B2234,'Mortgage Calculation'!$K:$K,'Total Cash Flow'!C2234))</f>
        <v/>
      </c>
      <c r="F2234" s="66" t="str">
        <f t="shared" si="34"/>
        <v/>
      </c>
    </row>
    <row r="2235" spans="2:6" ht="14.25" x14ac:dyDescent="0.2">
      <c r="B2235" s="70" t="str">
        <f>IF('Mortgage Calculation'!A2275="","",MONTH('Mortgage Calculation'!C2275))</f>
        <v/>
      </c>
      <c r="C2235" s="71" t="str">
        <f>IF(B2235="","",YEAR('Mortgage Calculation'!C2275))</f>
        <v/>
      </c>
      <c r="D2235" s="72" t="str">
        <f>IF(B2235="","",SUMIFS('Monthly Rental Income'!$G:$G,'Monthly Rental Income'!$K:$K,'Total Cash Flow'!$C2235,'Monthly Rental Income'!$J:$J,'Total Cash Flow'!$B2235))</f>
        <v/>
      </c>
      <c r="E2235" s="73" t="str">
        <f>IF(B2235="","",SUMIFS('Mortgage Calculation'!$F:$F,'Mortgage Calculation'!$J:$J,'Total Cash Flow'!$B2235,'Mortgage Calculation'!$K:$K,'Total Cash Flow'!C2235))</f>
        <v/>
      </c>
      <c r="F2235" s="66" t="str">
        <f t="shared" si="34"/>
        <v/>
      </c>
    </row>
    <row r="2236" spans="2:6" ht="14.25" x14ac:dyDescent="0.2">
      <c r="B2236" s="70" t="str">
        <f>IF('Mortgage Calculation'!A2276="","",MONTH('Mortgage Calculation'!C2276))</f>
        <v/>
      </c>
      <c r="C2236" s="71" t="str">
        <f>IF(B2236="","",YEAR('Mortgage Calculation'!C2276))</f>
        <v/>
      </c>
      <c r="D2236" s="72" t="str">
        <f>IF(B2236="","",SUMIFS('Monthly Rental Income'!$G:$G,'Monthly Rental Income'!$K:$K,'Total Cash Flow'!$C2236,'Monthly Rental Income'!$J:$J,'Total Cash Flow'!$B2236))</f>
        <v/>
      </c>
      <c r="E2236" s="73" t="str">
        <f>IF(B2236="","",SUMIFS('Mortgage Calculation'!$F:$F,'Mortgage Calculation'!$J:$J,'Total Cash Flow'!$B2236,'Mortgage Calculation'!$K:$K,'Total Cash Flow'!C2236))</f>
        <v/>
      </c>
      <c r="F2236" s="66" t="str">
        <f t="shared" si="34"/>
        <v/>
      </c>
    </row>
    <row r="2237" spans="2:6" ht="14.25" x14ac:dyDescent="0.2">
      <c r="B2237" s="70" t="str">
        <f>IF('Mortgage Calculation'!A2277="","",MONTH('Mortgage Calculation'!C2277))</f>
        <v/>
      </c>
      <c r="C2237" s="71" t="str">
        <f>IF(B2237="","",YEAR('Mortgage Calculation'!C2277))</f>
        <v/>
      </c>
      <c r="D2237" s="72" t="str">
        <f>IF(B2237="","",SUMIFS('Monthly Rental Income'!$G:$G,'Monthly Rental Income'!$K:$K,'Total Cash Flow'!$C2237,'Monthly Rental Income'!$J:$J,'Total Cash Flow'!$B2237))</f>
        <v/>
      </c>
      <c r="E2237" s="73" t="str">
        <f>IF(B2237="","",SUMIFS('Mortgage Calculation'!$F:$F,'Mortgage Calculation'!$J:$J,'Total Cash Flow'!$B2237,'Mortgage Calculation'!$K:$K,'Total Cash Flow'!C2237))</f>
        <v/>
      </c>
      <c r="F2237" s="66" t="str">
        <f t="shared" si="34"/>
        <v/>
      </c>
    </row>
    <row r="2238" spans="2:6" ht="14.25" x14ac:dyDescent="0.2">
      <c r="B2238" s="70" t="str">
        <f>IF('Mortgage Calculation'!A2278="","",MONTH('Mortgage Calculation'!C2278))</f>
        <v/>
      </c>
      <c r="C2238" s="71" t="str">
        <f>IF(B2238="","",YEAR('Mortgage Calculation'!C2278))</f>
        <v/>
      </c>
      <c r="D2238" s="72" t="str">
        <f>IF(B2238="","",SUMIFS('Monthly Rental Income'!$G:$G,'Monthly Rental Income'!$K:$K,'Total Cash Flow'!$C2238,'Monthly Rental Income'!$J:$J,'Total Cash Flow'!$B2238))</f>
        <v/>
      </c>
      <c r="E2238" s="73" t="str">
        <f>IF(B2238="","",SUMIFS('Mortgage Calculation'!$F:$F,'Mortgage Calculation'!$J:$J,'Total Cash Flow'!$B2238,'Mortgage Calculation'!$K:$K,'Total Cash Flow'!C2238))</f>
        <v/>
      </c>
      <c r="F2238" s="66" t="str">
        <f t="shared" si="34"/>
        <v/>
      </c>
    </row>
    <row r="2239" spans="2:6" ht="14.25" x14ac:dyDescent="0.2">
      <c r="B2239" s="70" t="str">
        <f>IF('Mortgage Calculation'!A2279="","",MONTH('Mortgage Calculation'!C2279))</f>
        <v/>
      </c>
      <c r="C2239" s="71" t="str">
        <f>IF(B2239="","",YEAR('Mortgage Calculation'!C2279))</f>
        <v/>
      </c>
      <c r="D2239" s="72" t="str">
        <f>IF(B2239="","",SUMIFS('Monthly Rental Income'!$G:$G,'Monthly Rental Income'!$K:$K,'Total Cash Flow'!$C2239,'Monthly Rental Income'!$J:$J,'Total Cash Flow'!$B2239))</f>
        <v/>
      </c>
      <c r="E2239" s="73" t="str">
        <f>IF(B2239="","",SUMIFS('Mortgage Calculation'!$F:$F,'Mortgage Calculation'!$J:$J,'Total Cash Flow'!$B2239,'Mortgage Calculation'!$K:$K,'Total Cash Flow'!C2239))</f>
        <v/>
      </c>
      <c r="F2239" s="66" t="str">
        <f t="shared" si="34"/>
        <v/>
      </c>
    </row>
    <row r="2240" spans="2:6" ht="14.25" x14ac:dyDescent="0.2">
      <c r="B2240" s="70" t="str">
        <f>IF('Mortgage Calculation'!A2280="","",MONTH('Mortgage Calculation'!C2280))</f>
        <v/>
      </c>
      <c r="C2240" s="71" t="str">
        <f>IF(B2240="","",YEAR('Mortgage Calculation'!C2280))</f>
        <v/>
      </c>
      <c r="D2240" s="72" t="str">
        <f>IF(B2240="","",SUMIFS('Monthly Rental Income'!$G:$G,'Monthly Rental Income'!$K:$K,'Total Cash Flow'!$C2240,'Monthly Rental Income'!$J:$J,'Total Cash Flow'!$B2240))</f>
        <v/>
      </c>
      <c r="E2240" s="73" t="str">
        <f>IF(B2240="","",SUMIFS('Mortgage Calculation'!$F:$F,'Mortgage Calculation'!$J:$J,'Total Cash Flow'!$B2240,'Mortgage Calculation'!$K:$K,'Total Cash Flow'!C2240))</f>
        <v/>
      </c>
      <c r="F2240" s="66" t="str">
        <f t="shared" si="34"/>
        <v/>
      </c>
    </row>
    <row r="2241" spans="2:6" ht="14.25" x14ac:dyDescent="0.2">
      <c r="B2241" s="70" t="str">
        <f>IF('Mortgage Calculation'!A2281="","",MONTH('Mortgage Calculation'!C2281))</f>
        <v/>
      </c>
      <c r="C2241" s="71" t="str">
        <f>IF(B2241="","",YEAR('Mortgage Calculation'!C2281))</f>
        <v/>
      </c>
      <c r="D2241" s="72" t="str">
        <f>IF(B2241="","",SUMIFS('Monthly Rental Income'!$G:$G,'Monthly Rental Income'!$K:$K,'Total Cash Flow'!$C2241,'Monthly Rental Income'!$J:$J,'Total Cash Flow'!$B2241))</f>
        <v/>
      </c>
      <c r="E2241" s="73" t="str">
        <f>IF(B2241="","",SUMIFS('Mortgage Calculation'!$F:$F,'Mortgage Calculation'!$J:$J,'Total Cash Flow'!$B2241,'Mortgage Calculation'!$K:$K,'Total Cash Flow'!C2241))</f>
        <v/>
      </c>
      <c r="F2241" s="66" t="str">
        <f t="shared" si="34"/>
        <v/>
      </c>
    </row>
    <row r="2242" spans="2:6" ht="14.25" x14ac:dyDescent="0.2">
      <c r="B2242" s="70" t="str">
        <f>IF('Mortgage Calculation'!A2282="","",MONTH('Mortgage Calculation'!C2282))</f>
        <v/>
      </c>
      <c r="C2242" s="71" t="str">
        <f>IF(B2242="","",YEAR('Mortgage Calculation'!C2282))</f>
        <v/>
      </c>
      <c r="D2242" s="72" t="str">
        <f>IF(B2242="","",SUMIFS('Monthly Rental Income'!$G:$G,'Monthly Rental Income'!$K:$K,'Total Cash Flow'!$C2242,'Monthly Rental Income'!$J:$J,'Total Cash Flow'!$B2242))</f>
        <v/>
      </c>
      <c r="E2242" s="73" t="str">
        <f>IF(B2242="","",SUMIFS('Mortgage Calculation'!$F:$F,'Mortgage Calculation'!$J:$J,'Total Cash Flow'!$B2242,'Mortgage Calculation'!$K:$K,'Total Cash Flow'!C2242))</f>
        <v/>
      </c>
      <c r="F2242" s="66" t="str">
        <f t="shared" si="34"/>
        <v/>
      </c>
    </row>
    <row r="2243" spans="2:6" ht="14.25" x14ac:dyDescent="0.2">
      <c r="B2243" s="70" t="str">
        <f>IF('Mortgage Calculation'!A2283="","",MONTH('Mortgage Calculation'!C2283))</f>
        <v/>
      </c>
      <c r="C2243" s="71" t="str">
        <f>IF(B2243="","",YEAR('Mortgage Calculation'!C2283))</f>
        <v/>
      </c>
      <c r="D2243" s="72" t="str">
        <f>IF(B2243="","",SUMIFS('Monthly Rental Income'!$G:$G,'Monthly Rental Income'!$K:$K,'Total Cash Flow'!$C2243,'Monthly Rental Income'!$J:$J,'Total Cash Flow'!$B2243))</f>
        <v/>
      </c>
      <c r="E2243" s="73" t="str">
        <f>IF(B2243="","",SUMIFS('Mortgage Calculation'!$F:$F,'Mortgage Calculation'!$J:$J,'Total Cash Flow'!$B2243,'Mortgage Calculation'!$K:$K,'Total Cash Flow'!C2243))</f>
        <v/>
      </c>
      <c r="F2243" s="66" t="str">
        <f t="shared" si="34"/>
        <v/>
      </c>
    </row>
    <row r="2244" spans="2:6" ht="14.25" x14ac:dyDescent="0.2">
      <c r="B2244" s="70" t="str">
        <f>IF('Mortgage Calculation'!A2284="","",MONTH('Mortgage Calculation'!C2284))</f>
        <v/>
      </c>
      <c r="C2244" s="71" t="str">
        <f>IF(B2244="","",YEAR('Mortgage Calculation'!C2284))</f>
        <v/>
      </c>
      <c r="D2244" s="72" t="str">
        <f>IF(B2244="","",SUMIFS('Monthly Rental Income'!$G:$G,'Monthly Rental Income'!$K:$K,'Total Cash Flow'!$C2244,'Monthly Rental Income'!$J:$J,'Total Cash Flow'!$B2244))</f>
        <v/>
      </c>
      <c r="E2244" s="73" t="str">
        <f>IF(B2244="","",SUMIFS('Mortgage Calculation'!$F:$F,'Mortgage Calculation'!$J:$J,'Total Cash Flow'!$B2244,'Mortgage Calculation'!$K:$K,'Total Cash Flow'!C2244))</f>
        <v/>
      </c>
      <c r="F2244" s="66" t="str">
        <f t="shared" si="34"/>
        <v/>
      </c>
    </row>
    <row r="2245" spans="2:6" ht="14.25" x14ac:dyDescent="0.2">
      <c r="B2245" s="70" t="str">
        <f>IF('Mortgage Calculation'!A2285="","",MONTH('Mortgage Calculation'!C2285))</f>
        <v/>
      </c>
      <c r="C2245" s="71" t="str">
        <f>IF(B2245="","",YEAR('Mortgage Calculation'!C2285))</f>
        <v/>
      </c>
      <c r="D2245" s="72" t="str">
        <f>IF(B2245="","",SUMIFS('Monthly Rental Income'!$G:$G,'Monthly Rental Income'!$K:$K,'Total Cash Flow'!$C2245,'Monthly Rental Income'!$J:$J,'Total Cash Flow'!$B2245))</f>
        <v/>
      </c>
      <c r="E2245" s="73" t="str">
        <f>IF(B2245="","",SUMIFS('Mortgage Calculation'!$F:$F,'Mortgage Calculation'!$J:$J,'Total Cash Flow'!$B2245,'Mortgage Calculation'!$K:$K,'Total Cash Flow'!C2245))</f>
        <v/>
      </c>
      <c r="F2245" s="66" t="str">
        <f t="shared" ref="F2245:F2308" si="35">IF(B2245="","",SUM(D2245:E2245))</f>
        <v/>
      </c>
    </row>
    <row r="2246" spans="2:6" ht="14.25" x14ac:dyDescent="0.2">
      <c r="B2246" s="70" t="str">
        <f>IF('Mortgage Calculation'!A2286="","",MONTH('Mortgage Calculation'!C2286))</f>
        <v/>
      </c>
      <c r="C2246" s="71" t="str">
        <f>IF(B2246="","",YEAR('Mortgage Calculation'!C2286))</f>
        <v/>
      </c>
      <c r="D2246" s="72" t="str">
        <f>IF(B2246="","",SUMIFS('Monthly Rental Income'!$G:$G,'Monthly Rental Income'!$K:$K,'Total Cash Flow'!$C2246,'Monthly Rental Income'!$J:$J,'Total Cash Flow'!$B2246))</f>
        <v/>
      </c>
      <c r="E2246" s="73" t="str">
        <f>IF(B2246="","",SUMIFS('Mortgage Calculation'!$F:$F,'Mortgage Calculation'!$J:$J,'Total Cash Flow'!$B2246,'Mortgage Calculation'!$K:$K,'Total Cash Flow'!C2246))</f>
        <v/>
      </c>
      <c r="F2246" s="66" t="str">
        <f t="shared" si="35"/>
        <v/>
      </c>
    </row>
    <row r="2247" spans="2:6" ht="14.25" x14ac:dyDescent="0.2">
      <c r="B2247" s="70" t="str">
        <f>IF('Mortgage Calculation'!A2287="","",MONTH('Mortgage Calculation'!C2287))</f>
        <v/>
      </c>
      <c r="C2247" s="71" t="str">
        <f>IF(B2247="","",YEAR('Mortgage Calculation'!C2287))</f>
        <v/>
      </c>
      <c r="D2247" s="72" t="str">
        <f>IF(B2247="","",SUMIFS('Monthly Rental Income'!$G:$G,'Monthly Rental Income'!$K:$K,'Total Cash Flow'!$C2247,'Monthly Rental Income'!$J:$J,'Total Cash Flow'!$B2247))</f>
        <v/>
      </c>
      <c r="E2247" s="73" t="str">
        <f>IF(B2247="","",SUMIFS('Mortgage Calculation'!$F:$F,'Mortgage Calculation'!$J:$J,'Total Cash Flow'!$B2247,'Mortgage Calculation'!$K:$K,'Total Cash Flow'!C2247))</f>
        <v/>
      </c>
      <c r="F2247" s="66" t="str">
        <f t="shared" si="35"/>
        <v/>
      </c>
    </row>
    <row r="2248" spans="2:6" ht="14.25" x14ac:dyDescent="0.2">
      <c r="B2248" s="70" t="str">
        <f>IF('Mortgage Calculation'!A2288="","",MONTH('Mortgage Calculation'!C2288))</f>
        <v/>
      </c>
      <c r="C2248" s="71" t="str">
        <f>IF(B2248="","",YEAR('Mortgage Calculation'!C2288))</f>
        <v/>
      </c>
      <c r="D2248" s="72" t="str">
        <f>IF(B2248="","",SUMIFS('Monthly Rental Income'!$G:$G,'Monthly Rental Income'!$K:$K,'Total Cash Flow'!$C2248,'Monthly Rental Income'!$J:$J,'Total Cash Flow'!$B2248))</f>
        <v/>
      </c>
      <c r="E2248" s="73" t="str">
        <f>IF(B2248="","",SUMIFS('Mortgage Calculation'!$F:$F,'Mortgage Calculation'!$J:$J,'Total Cash Flow'!$B2248,'Mortgage Calculation'!$K:$K,'Total Cash Flow'!C2248))</f>
        <v/>
      </c>
      <c r="F2248" s="66" t="str">
        <f t="shared" si="35"/>
        <v/>
      </c>
    </row>
    <row r="2249" spans="2:6" ht="14.25" x14ac:dyDescent="0.2">
      <c r="B2249" s="70" t="str">
        <f>IF('Mortgage Calculation'!A2289="","",MONTH('Mortgage Calculation'!C2289))</f>
        <v/>
      </c>
      <c r="C2249" s="71" t="str">
        <f>IF(B2249="","",YEAR('Mortgage Calculation'!C2289))</f>
        <v/>
      </c>
      <c r="D2249" s="72" t="str">
        <f>IF(B2249="","",SUMIFS('Monthly Rental Income'!$G:$G,'Monthly Rental Income'!$K:$K,'Total Cash Flow'!$C2249,'Monthly Rental Income'!$J:$J,'Total Cash Flow'!$B2249))</f>
        <v/>
      </c>
      <c r="E2249" s="73" t="str">
        <f>IF(B2249="","",SUMIFS('Mortgage Calculation'!$F:$F,'Mortgage Calculation'!$J:$J,'Total Cash Flow'!$B2249,'Mortgage Calculation'!$K:$K,'Total Cash Flow'!C2249))</f>
        <v/>
      </c>
      <c r="F2249" s="66" t="str">
        <f t="shared" si="35"/>
        <v/>
      </c>
    </row>
    <row r="2250" spans="2:6" ht="14.25" x14ac:dyDescent="0.2">
      <c r="B2250" s="70" t="str">
        <f>IF('Mortgage Calculation'!A2290="","",MONTH('Mortgage Calculation'!C2290))</f>
        <v/>
      </c>
      <c r="C2250" s="71" t="str">
        <f>IF(B2250="","",YEAR('Mortgage Calculation'!C2290))</f>
        <v/>
      </c>
      <c r="D2250" s="72" t="str">
        <f>IF(B2250="","",SUMIFS('Monthly Rental Income'!$G:$G,'Monthly Rental Income'!$K:$K,'Total Cash Flow'!$C2250,'Monthly Rental Income'!$J:$J,'Total Cash Flow'!$B2250))</f>
        <v/>
      </c>
      <c r="E2250" s="73" t="str">
        <f>IF(B2250="","",SUMIFS('Mortgage Calculation'!$F:$F,'Mortgage Calculation'!$J:$J,'Total Cash Flow'!$B2250,'Mortgage Calculation'!$K:$K,'Total Cash Flow'!C2250))</f>
        <v/>
      </c>
      <c r="F2250" s="66" t="str">
        <f t="shared" si="35"/>
        <v/>
      </c>
    </row>
    <row r="2251" spans="2:6" ht="14.25" x14ac:dyDescent="0.2">
      <c r="B2251" s="70" t="str">
        <f>IF('Mortgage Calculation'!A2291="","",MONTH('Mortgage Calculation'!C2291))</f>
        <v/>
      </c>
      <c r="C2251" s="71" t="str">
        <f>IF(B2251="","",YEAR('Mortgage Calculation'!C2291))</f>
        <v/>
      </c>
      <c r="D2251" s="72" t="str">
        <f>IF(B2251="","",SUMIFS('Monthly Rental Income'!$G:$G,'Monthly Rental Income'!$K:$K,'Total Cash Flow'!$C2251,'Monthly Rental Income'!$J:$J,'Total Cash Flow'!$B2251))</f>
        <v/>
      </c>
      <c r="E2251" s="73" t="str">
        <f>IF(B2251="","",SUMIFS('Mortgage Calculation'!$F:$F,'Mortgage Calculation'!$J:$J,'Total Cash Flow'!$B2251,'Mortgage Calculation'!$K:$K,'Total Cash Flow'!C2251))</f>
        <v/>
      </c>
      <c r="F2251" s="66" t="str">
        <f t="shared" si="35"/>
        <v/>
      </c>
    </row>
    <row r="2252" spans="2:6" ht="14.25" x14ac:dyDescent="0.2">
      <c r="B2252" s="70" t="str">
        <f>IF('Mortgage Calculation'!A2292="","",MONTH('Mortgage Calculation'!C2292))</f>
        <v/>
      </c>
      <c r="C2252" s="71" t="str">
        <f>IF(B2252="","",YEAR('Mortgage Calculation'!C2292))</f>
        <v/>
      </c>
      <c r="D2252" s="72" t="str">
        <f>IF(B2252="","",SUMIFS('Monthly Rental Income'!$G:$G,'Monthly Rental Income'!$K:$K,'Total Cash Flow'!$C2252,'Monthly Rental Income'!$J:$J,'Total Cash Flow'!$B2252))</f>
        <v/>
      </c>
      <c r="E2252" s="73" t="str">
        <f>IF(B2252="","",SUMIFS('Mortgage Calculation'!$F:$F,'Mortgage Calculation'!$J:$J,'Total Cash Flow'!$B2252,'Mortgage Calculation'!$K:$K,'Total Cash Flow'!C2252))</f>
        <v/>
      </c>
      <c r="F2252" s="66" t="str">
        <f t="shared" si="35"/>
        <v/>
      </c>
    </row>
    <row r="2253" spans="2:6" ht="14.25" x14ac:dyDescent="0.2">
      <c r="B2253" s="70" t="str">
        <f>IF('Mortgage Calculation'!A2293="","",MONTH('Mortgage Calculation'!C2293))</f>
        <v/>
      </c>
      <c r="C2253" s="71" t="str">
        <f>IF(B2253="","",YEAR('Mortgage Calculation'!C2293))</f>
        <v/>
      </c>
      <c r="D2253" s="72" t="str">
        <f>IF(B2253="","",SUMIFS('Monthly Rental Income'!$G:$G,'Monthly Rental Income'!$K:$K,'Total Cash Flow'!$C2253,'Monthly Rental Income'!$J:$J,'Total Cash Flow'!$B2253))</f>
        <v/>
      </c>
      <c r="E2253" s="73" t="str">
        <f>IF(B2253="","",SUMIFS('Mortgage Calculation'!$F:$F,'Mortgage Calculation'!$J:$J,'Total Cash Flow'!$B2253,'Mortgage Calculation'!$K:$K,'Total Cash Flow'!C2253))</f>
        <v/>
      </c>
      <c r="F2253" s="66" t="str">
        <f t="shared" si="35"/>
        <v/>
      </c>
    </row>
    <row r="2254" spans="2:6" ht="14.25" x14ac:dyDescent="0.2">
      <c r="B2254" s="70" t="str">
        <f>IF('Mortgage Calculation'!A2294="","",MONTH('Mortgage Calculation'!C2294))</f>
        <v/>
      </c>
      <c r="C2254" s="71" t="str">
        <f>IF(B2254="","",YEAR('Mortgage Calculation'!C2294))</f>
        <v/>
      </c>
      <c r="D2254" s="72" t="str">
        <f>IF(B2254="","",SUMIFS('Monthly Rental Income'!$G:$G,'Monthly Rental Income'!$K:$K,'Total Cash Flow'!$C2254,'Monthly Rental Income'!$J:$J,'Total Cash Flow'!$B2254))</f>
        <v/>
      </c>
      <c r="E2254" s="73" t="str">
        <f>IF(B2254="","",SUMIFS('Mortgage Calculation'!$F:$F,'Mortgage Calculation'!$J:$J,'Total Cash Flow'!$B2254,'Mortgage Calculation'!$K:$K,'Total Cash Flow'!C2254))</f>
        <v/>
      </c>
      <c r="F2254" s="66" t="str">
        <f t="shared" si="35"/>
        <v/>
      </c>
    </row>
    <row r="2255" spans="2:6" ht="14.25" x14ac:dyDescent="0.2">
      <c r="B2255" s="70" t="str">
        <f>IF('Mortgage Calculation'!A2295="","",MONTH('Mortgage Calculation'!C2295))</f>
        <v/>
      </c>
      <c r="C2255" s="71" t="str">
        <f>IF(B2255="","",YEAR('Mortgage Calculation'!C2295))</f>
        <v/>
      </c>
      <c r="D2255" s="72" t="str">
        <f>IF(B2255="","",SUMIFS('Monthly Rental Income'!$G:$G,'Monthly Rental Income'!$K:$K,'Total Cash Flow'!$C2255,'Monthly Rental Income'!$J:$J,'Total Cash Flow'!$B2255))</f>
        <v/>
      </c>
      <c r="E2255" s="73" t="str">
        <f>IF(B2255="","",SUMIFS('Mortgage Calculation'!$F:$F,'Mortgage Calculation'!$J:$J,'Total Cash Flow'!$B2255,'Mortgage Calculation'!$K:$K,'Total Cash Flow'!C2255))</f>
        <v/>
      </c>
      <c r="F2255" s="66" t="str">
        <f t="shared" si="35"/>
        <v/>
      </c>
    </row>
    <row r="2256" spans="2:6" ht="14.25" x14ac:dyDescent="0.2">
      <c r="B2256" s="70" t="str">
        <f>IF('Mortgage Calculation'!A2296="","",MONTH('Mortgage Calculation'!C2296))</f>
        <v/>
      </c>
      <c r="C2256" s="71" t="str">
        <f>IF(B2256="","",YEAR('Mortgage Calculation'!C2296))</f>
        <v/>
      </c>
      <c r="D2256" s="72" t="str">
        <f>IF(B2256="","",SUMIFS('Monthly Rental Income'!$G:$G,'Monthly Rental Income'!$K:$K,'Total Cash Flow'!$C2256,'Monthly Rental Income'!$J:$J,'Total Cash Flow'!$B2256))</f>
        <v/>
      </c>
      <c r="E2256" s="73" t="str">
        <f>IF(B2256="","",SUMIFS('Mortgage Calculation'!$F:$F,'Mortgage Calculation'!$J:$J,'Total Cash Flow'!$B2256,'Mortgage Calculation'!$K:$K,'Total Cash Flow'!C2256))</f>
        <v/>
      </c>
      <c r="F2256" s="66" t="str">
        <f t="shared" si="35"/>
        <v/>
      </c>
    </row>
    <row r="2257" spans="2:6" ht="14.25" x14ac:dyDescent="0.2">
      <c r="B2257" s="70" t="str">
        <f>IF('Mortgage Calculation'!A2297="","",MONTH('Mortgage Calculation'!C2297))</f>
        <v/>
      </c>
      <c r="C2257" s="71" t="str">
        <f>IF(B2257="","",YEAR('Mortgage Calculation'!C2297))</f>
        <v/>
      </c>
      <c r="D2257" s="72" t="str">
        <f>IF(B2257="","",SUMIFS('Monthly Rental Income'!$G:$G,'Monthly Rental Income'!$K:$K,'Total Cash Flow'!$C2257,'Monthly Rental Income'!$J:$J,'Total Cash Flow'!$B2257))</f>
        <v/>
      </c>
      <c r="E2257" s="73" t="str">
        <f>IF(B2257="","",SUMIFS('Mortgage Calculation'!$F:$F,'Mortgage Calculation'!$J:$J,'Total Cash Flow'!$B2257,'Mortgage Calculation'!$K:$K,'Total Cash Flow'!C2257))</f>
        <v/>
      </c>
      <c r="F2257" s="66" t="str">
        <f t="shared" si="35"/>
        <v/>
      </c>
    </row>
    <row r="2258" spans="2:6" ht="14.25" x14ac:dyDescent="0.2">
      <c r="B2258" s="70" t="str">
        <f>IF('Mortgage Calculation'!A2298="","",MONTH('Mortgage Calculation'!C2298))</f>
        <v/>
      </c>
      <c r="C2258" s="71" t="str">
        <f>IF(B2258="","",YEAR('Mortgage Calculation'!C2298))</f>
        <v/>
      </c>
      <c r="D2258" s="72" t="str">
        <f>IF(B2258="","",SUMIFS('Monthly Rental Income'!$G:$G,'Monthly Rental Income'!$K:$K,'Total Cash Flow'!$C2258,'Monthly Rental Income'!$J:$J,'Total Cash Flow'!$B2258))</f>
        <v/>
      </c>
      <c r="E2258" s="73" t="str">
        <f>IF(B2258="","",SUMIFS('Mortgage Calculation'!$F:$F,'Mortgage Calculation'!$J:$J,'Total Cash Flow'!$B2258,'Mortgage Calculation'!$K:$K,'Total Cash Flow'!C2258))</f>
        <v/>
      </c>
      <c r="F2258" s="66" t="str">
        <f t="shared" si="35"/>
        <v/>
      </c>
    </row>
    <row r="2259" spans="2:6" ht="14.25" x14ac:dyDescent="0.2">
      <c r="B2259" s="70" t="str">
        <f>IF('Mortgage Calculation'!A2299="","",MONTH('Mortgage Calculation'!C2299))</f>
        <v/>
      </c>
      <c r="C2259" s="71" t="str">
        <f>IF(B2259="","",YEAR('Mortgage Calculation'!C2299))</f>
        <v/>
      </c>
      <c r="D2259" s="72" t="str">
        <f>IF(B2259="","",SUMIFS('Monthly Rental Income'!$G:$G,'Monthly Rental Income'!$K:$K,'Total Cash Flow'!$C2259,'Monthly Rental Income'!$J:$J,'Total Cash Flow'!$B2259))</f>
        <v/>
      </c>
      <c r="E2259" s="73" t="str">
        <f>IF(B2259="","",SUMIFS('Mortgage Calculation'!$F:$F,'Mortgage Calculation'!$J:$J,'Total Cash Flow'!$B2259,'Mortgage Calculation'!$K:$K,'Total Cash Flow'!C2259))</f>
        <v/>
      </c>
      <c r="F2259" s="66" t="str">
        <f t="shared" si="35"/>
        <v/>
      </c>
    </row>
    <row r="2260" spans="2:6" ht="14.25" x14ac:dyDescent="0.2">
      <c r="B2260" s="70" t="str">
        <f>IF('Mortgage Calculation'!A2300="","",MONTH('Mortgage Calculation'!C2300))</f>
        <v/>
      </c>
      <c r="C2260" s="71" t="str">
        <f>IF(B2260="","",YEAR('Mortgage Calculation'!C2300))</f>
        <v/>
      </c>
      <c r="D2260" s="72" t="str">
        <f>IF(B2260="","",SUMIFS('Monthly Rental Income'!$G:$G,'Monthly Rental Income'!$K:$K,'Total Cash Flow'!$C2260,'Monthly Rental Income'!$J:$J,'Total Cash Flow'!$B2260))</f>
        <v/>
      </c>
      <c r="E2260" s="73" t="str">
        <f>IF(B2260="","",SUMIFS('Mortgage Calculation'!$F:$F,'Mortgage Calculation'!$J:$J,'Total Cash Flow'!$B2260,'Mortgage Calculation'!$K:$K,'Total Cash Flow'!C2260))</f>
        <v/>
      </c>
      <c r="F2260" s="66" t="str">
        <f t="shared" si="35"/>
        <v/>
      </c>
    </row>
    <row r="2261" spans="2:6" ht="14.25" x14ac:dyDescent="0.2">
      <c r="B2261" s="70" t="str">
        <f>IF('Mortgage Calculation'!A2301="","",MONTH('Mortgage Calculation'!C2301))</f>
        <v/>
      </c>
      <c r="C2261" s="71" t="str">
        <f>IF(B2261="","",YEAR('Mortgage Calculation'!C2301))</f>
        <v/>
      </c>
      <c r="D2261" s="72" t="str">
        <f>IF(B2261="","",SUMIFS('Monthly Rental Income'!$G:$G,'Monthly Rental Income'!$K:$K,'Total Cash Flow'!$C2261,'Monthly Rental Income'!$J:$J,'Total Cash Flow'!$B2261))</f>
        <v/>
      </c>
      <c r="E2261" s="73" t="str">
        <f>IF(B2261="","",SUMIFS('Mortgage Calculation'!$F:$F,'Mortgage Calculation'!$J:$J,'Total Cash Flow'!$B2261,'Mortgage Calculation'!$K:$K,'Total Cash Flow'!C2261))</f>
        <v/>
      </c>
      <c r="F2261" s="66" t="str">
        <f t="shared" si="35"/>
        <v/>
      </c>
    </row>
    <row r="2262" spans="2:6" ht="14.25" x14ac:dyDescent="0.2">
      <c r="B2262" s="70" t="str">
        <f>IF('Mortgage Calculation'!A2302="","",MONTH('Mortgage Calculation'!C2302))</f>
        <v/>
      </c>
      <c r="C2262" s="71" t="str">
        <f>IF(B2262="","",YEAR('Mortgage Calculation'!C2302))</f>
        <v/>
      </c>
      <c r="D2262" s="72" t="str">
        <f>IF(B2262="","",SUMIFS('Monthly Rental Income'!$G:$G,'Monthly Rental Income'!$K:$K,'Total Cash Flow'!$C2262,'Monthly Rental Income'!$J:$J,'Total Cash Flow'!$B2262))</f>
        <v/>
      </c>
      <c r="E2262" s="73" t="str">
        <f>IF(B2262="","",SUMIFS('Mortgage Calculation'!$F:$F,'Mortgage Calculation'!$J:$J,'Total Cash Flow'!$B2262,'Mortgage Calculation'!$K:$K,'Total Cash Flow'!C2262))</f>
        <v/>
      </c>
      <c r="F2262" s="66" t="str">
        <f t="shared" si="35"/>
        <v/>
      </c>
    </row>
    <row r="2263" spans="2:6" ht="14.25" x14ac:dyDescent="0.2">
      <c r="B2263" s="70" t="str">
        <f>IF('Mortgage Calculation'!A2303="","",MONTH('Mortgage Calculation'!C2303))</f>
        <v/>
      </c>
      <c r="C2263" s="71" t="str">
        <f>IF(B2263="","",YEAR('Mortgage Calculation'!C2303))</f>
        <v/>
      </c>
      <c r="D2263" s="72" t="str">
        <f>IF(B2263="","",SUMIFS('Monthly Rental Income'!$G:$G,'Monthly Rental Income'!$K:$K,'Total Cash Flow'!$C2263,'Monthly Rental Income'!$J:$J,'Total Cash Flow'!$B2263))</f>
        <v/>
      </c>
      <c r="E2263" s="73" t="str">
        <f>IF(B2263="","",SUMIFS('Mortgage Calculation'!$F:$F,'Mortgage Calculation'!$J:$J,'Total Cash Flow'!$B2263,'Mortgage Calculation'!$K:$K,'Total Cash Flow'!C2263))</f>
        <v/>
      </c>
      <c r="F2263" s="66" t="str">
        <f t="shared" si="35"/>
        <v/>
      </c>
    </row>
    <row r="2264" spans="2:6" ht="14.25" x14ac:dyDescent="0.2">
      <c r="B2264" s="70" t="str">
        <f>IF('Mortgage Calculation'!A2304="","",MONTH('Mortgage Calculation'!C2304))</f>
        <v/>
      </c>
      <c r="C2264" s="71" t="str">
        <f>IF(B2264="","",YEAR('Mortgage Calculation'!C2304))</f>
        <v/>
      </c>
      <c r="D2264" s="72" t="str">
        <f>IF(B2264="","",SUMIFS('Monthly Rental Income'!$G:$G,'Monthly Rental Income'!$K:$K,'Total Cash Flow'!$C2264,'Monthly Rental Income'!$J:$J,'Total Cash Flow'!$B2264))</f>
        <v/>
      </c>
      <c r="E2264" s="73" t="str">
        <f>IF(B2264="","",SUMIFS('Mortgage Calculation'!$F:$F,'Mortgage Calculation'!$J:$J,'Total Cash Flow'!$B2264,'Mortgage Calculation'!$K:$K,'Total Cash Flow'!C2264))</f>
        <v/>
      </c>
      <c r="F2264" s="66" t="str">
        <f t="shared" si="35"/>
        <v/>
      </c>
    </row>
    <row r="2265" spans="2:6" ht="14.25" x14ac:dyDescent="0.2">
      <c r="B2265" s="70" t="str">
        <f>IF('Mortgage Calculation'!A2305="","",MONTH('Mortgage Calculation'!C2305))</f>
        <v/>
      </c>
      <c r="C2265" s="71" t="str">
        <f>IF(B2265="","",YEAR('Mortgage Calculation'!C2305))</f>
        <v/>
      </c>
      <c r="D2265" s="72" t="str">
        <f>IF(B2265="","",SUMIFS('Monthly Rental Income'!$G:$G,'Monthly Rental Income'!$K:$K,'Total Cash Flow'!$C2265,'Monthly Rental Income'!$J:$J,'Total Cash Flow'!$B2265))</f>
        <v/>
      </c>
      <c r="E2265" s="73" t="str">
        <f>IF(B2265="","",SUMIFS('Mortgage Calculation'!$F:$F,'Mortgage Calculation'!$J:$J,'Total Cash Flow'!$B2265,'Mortgage Calculation'!$K:$K,'Total Cash Flow'!C2265))</f>
        <v/>
      </c>
      <c r="F2265" s="66" t="str">
        <f t="shared" si="35"/>
        <v/>
      </c>
    </row>
    <row r="2266" spans="2:6" ht="14.25" x14ac:dyDescent="0.2">
      <c r="B2266" s="70" t="str">
        <f>IF('Mortgage Calculation'!A2306="","",MONTH('Mortgage Calculation'!C2306))</f>
        <v/>
      </c>
      <c r="C2266" s="71" t="str">
        <f>IF(B2266="","",YEAR('Mortgage Calculation'!C2306))</f>
        <v/>
      </c>
      <c r="D2266" s="72" t="str">
        <f>IF(B2266="","",SUMIFS('Monthly Rental Income'!$G:$G,'Monthly Rental Income'!$K:$K,'Total Cash Flow'!$C2266,'Monthly Rental Income'!$J:$J,'Total Cash Flow'!$B2266))</f>
        <v/>
      </c>
      <c r="E2266" s="73" t="str">
        <f>IF(B2266="","",SUMIFS('Mortgage Calculation'!$F:$F,'Mortgage Calculation'!$J:$J,'Total Cash Flow'!$B2266,'Mortgage Calculation'!$K:$K,'Total Cash Flow'!C2266))</f>
        <v/>
      </c>
      <c r="F2266" s="66" t="str">
        <f t="shared" si="35"/>
        <v/>
      </c>
    </row>
    <row r="2267" spans="2:6" ht="14.25" x14ac:dyDescent="0.2">
      <c r="B2267" s="70" t="str">
        <f>IF('Mortgage Calculation'!A2307="","",MONTH('Mortgage Calculation'!C2307))</f>
        <v/>
      </c>
      <c r="C2267" s="71" t="str">
        <f>IF(B2267="","",YEAR('Mortgage Calculation'!C2307))</f>
        <v/>
      </c>
      <c r="D2267" s="72" t="str">
        <f>IF(B2267="","",SUMIFS('Monthly Rental Income'!$G:$G,'Monthly Rental Income'!$K:$K,'Total Cash Flow'!$C2267,'Monthly Rental Income'!$J:$J,'Total Cash Flow'!$B2267))</f>
        <v/>
      </c>
      <c r="E2267" s="73" t="str">
        <f>IF(B2267="","",SUMIFS('Mortgage Calculation'!$F:$F,'Mortgage Calculation'!$J:$J,'Total Cash Flow'!$B2267,'Mortgage Calculation'!$K:$K,'Total Cash Flow'!C2267))</f>
        <v/>
      </c>
      <c r="F2267" s="66" t="str">
        <f t="shared" si="35"/>
        <v/>
      </c>
    </row>
    <row r="2268" spans="2:6" ht="14.25" x14ac:dyDescent="0.2">
      <c r="B2268" s="70" t="str">
        <f>IF('Mortgage Calculation'!A2308="","",MONTH('Mortgage Calculation'!C2308))</f>
        <v/>
      </c>
      <c r="C2268" s="71" t="str">
        <f>IF(B2268="","",YEAR('Mortgage Calculation'!C2308))</f>
        <v/>
      </c>
      <c r="D2268" s="72" t="str">
        <f>IF(B2268="","",SUMIFS('Monthly Rental Income'!$G:$G,'Monthly Rental Income'!$K:$K,'Total Cash Flow'!$C2268,'Monthly Rental Income'!$J:$J,'Total Cash Flow'!$B2268))</f>
        <v/>
      </c>
      <c r="E2268" s="73" t="str">
        <f>IF(B2268="","",SUMIFS('Mortgage Calculation'!$F:$F,'Mortgage Calculation'!$J:$J,'Total Cash Flow'!$B2268,'Mortgage Calculation'!$K:$K,'Total Cash Flow'!C2268))</f>
        <v/>
      </c>
      <c r="F2268" s="66" t="str">
        <f t="shared" si="35"/>
        <v/>
      </c>
    </row>
    <row r="2269" spans="2:6" ht="14.25" x14ac:dyDescent="0.2">
      <c r="B2269" s="70" t="str">
        <f>IF('Mortgage Calculation'!A2309="","",MONTH('Mortgage Calculation'!C2309))</f>
        <v/>
      </c>
      <c r="C2269" s="71" t="str">
        <f>IF(B2269="","",YEAR('Mortgage Calculation'!C2309))</f>
        <v/>
      </c>
      <c r="D2269" s="72" t="str">
        <f>IF(B2269="","",SUMIFS('Monthly Rental Income'!$G:$G,'Monthly Rental Income'!$K:$K,'Total Cash Flow'!$C2269,'Monthly Rental Income'!$J:$J,'Total Cash Flow'!$B2269))</f>
        <v/>
      </c>
      <c r="E2269" s="73" t="str">
        <f>IF(B2269="","",SUMIFS('Mortgage Calculation'!$F:$F,'Mortgage Calculation'!$J:$J,'Total Cash Flow'!$B2269,'Mortgage Calculation'!$K:$K,'Total Cash Flow'!C2269))</f>
        <v/>
      </c>
      <c r="F2269" s="66" t="str">
        <f t="shared" si="35"/>
        <v/>
      </c>
    </row>
    <row r="2270" spans="2:6" ht="14.25" x14ac:dyDescent="0.2">
      <c r="B2270" s="70" t="str">
        <f>IF('Mortgage Calculation'!A2310="","",MONTH('Mortgage Calculation'!C2310))</f>
        <v/>
      </c>
      <c r="C2270" s="71" t="str">
        <f>IF(B2270="","",YEAR('Mortgage Calculation'!C2310))</f>
        <v/>
      </c>
      <c r="D2270" s="72" t="str">
        <f>IF(B2270="","",SUMIFS('Monthly Rental Income'!$G:$G,'Monthly Rental Income'!$K:$K,'Total Cash Flow'!$C2270,'Monthly Rental Income'!$J:$J,'Total Cash Flow'!$B2270))</f>
        <v/>
      </c>
      <c r="E2270" s="73" t="str">
        <f>IF(B2270="","",SUMIFS('Mortgage Calculation'!$F:$F,'Mortgage Calculation'!$J:$J,'Total Cash Flow'!$B2270,'Mortgage Calculation'!$K:$K,'Total Cash Flow'!C2270))</f>
        <v/>
      </c>
      <c r="F2270" s="66" t="str">
        <f t="shared" si="35"/>
        <v/>
      </c>
    </row>
    <row r="2271" spans="2:6" ht="14.25" x14ac:dyDescent="0.2">
      <c r="B2271" s="70" t="str">
        <f>IF('Mortgage Calculation'!A2311="","",MONTH('Mortgage Calculation'!C2311))</f>
        <v/>
      </c>
      <c r="C2271" s="71" t="str">
        <f>IF(B2271="","",YEAR('Mortgage Calculation'!C2311))</f>
        <v/>
      </c>
      <c r="D2271" s="72" t="str">
        <f>IF(B2271="","",SUMIFS('Monthly Rental Income'!$G:$G,'Monthly Rental Income'!$K:$K,'Total Cash Flow'!$C2271,'Monthly Rental Income'!$J:$J,'Total Cash Flow'!$B2271))</f>
        <v/>
      </c>
      <c r="E2271" s="73" t="str">
        <f>IF(B2271="","",SUMIFS('Mortgage Calculation'!$F:$F,'Mortgage Calculation'!$J:$J,'Total Cash Flow'!$B2271,'Mortgage Calculation'!$K:$K,'Total Cash Flow'!C2271))</f>
        <v/>
      </c>
      <c r="F2271" s="66" t="str">
        <f t="shared" si="35"/>
        <v/>
      </c>
    </row>
    <row r="2272" spans="2:6" ht="14.25" x14ac:dyDescent="0.2">
      <c r="B2272" s="70" t="str">
        <f>IF('Mortgage Calculation'!A2312="","",MONTH('Mortgage Calculation'!C2312))</f>
        <v/>
      </c>
      <c r="C2272" s="71" t="str">
        <f>IF(B2272="","",YEAR('Mortgage Calculation'!C2312))</f>
        <v/>
      </c>
      <c r="D2272" s="72" t="str">
        <f>IF(B2272="","",SUMIFS('Monthly Rental Income'!$G:$G,'Monthly Rental Income'!$K:$K,'Total Cash Flow'!$C2272,'Monthly Rental Income'!$J:$J,'Total Cash Flow'!$B2272))</f>
        <v/>
      </c>
      <c r="E2272" s="73" t="str">
        <f>IF(B2272="","",SUMIFS('Mortgage Calculation'!$F:$F,'Mortgage Calculation'!$J:$J,'Total Cash Flow'!$B2272,'Mortgage Calculation'!$K:$K,'Total Cash Flow'!C2272))</f>
        <v/>
      </c>
      <c r="F2272" s="66" t="str">
        <f t="shared" si="35"/>
        <v/>
      </c>
    </row>
    <row r="2273" spans="2:6" ht="14.25" x14ac:dyDescent="0.2">
      <c r="B2273" s="70" t="str">
        <f>IF('Mortgage Calculation'!A2313="","",MONTH('Mortgage Calculation'!C2313))</f>
        <v/>
      </c>
      <c r="C2273" s="71" t="str">
        <f>IF(B2273="","",YEAR('Mortgage Calculation'!C2313))</f>
        <v/>
      </c>
      <c r="D2273" s="72" t="str">
        <f>IF(B2273="","",SUMIFS('Monthly Rental Income'!$G:$G,'Monthly Rental Income'!$K:$K,'Total Cash Flow'!$C2273,'Monthly Rental Income'!$J:$J,'Total Cash Flow'!$B2273))</f>
        <v/>
      </c>
      <c r="E2273" s="73" t="str">
        <f>IF(B2273="","",SUMIFS('Mortgage Calculation'!$F:$F,'Mortgage Calculation'!$J:$J,'Total Cash Flow'!$B2273,'Mortgage Calculation'!$K:$K,'Total Cash Flow'!C2273))</f>
        <v/>
      </c>
      <c r="F2273" s="66" t="str">
        <f t="shared" si="35"/>
        <v/>
      </c>
    </row>
    <row r="2274" spans="2:6" ht="14.25" x14ac:dyDescent="0.2">
      <c r="B2274" s="70" t="str">
        <f>IF('Mortgage Calculation'!A2314="","",MONTH('Mortgage Calculation'!C2314))</f>
        <v/>
      </c>
      <c r="C2274" s="71" t="str">
        <f>IF(B2274="","",YEAR('Mortgage Calculation'!C2314))</f>
        <v/>
      </c>
      <c r="D2274" s="72" t="str">
        <f>IF(B2274="","",SUMIFS('Monthly Rental Income'!$G:$G,'Monthly Rental Income'!$K:$K,'Total Cash Flow'!$C2274,'Monthly Rental Income'!$J:$J,'Total Cash Flow'!$B2274))</f>
        <v/>
      </c>
      <c r="E2274" s="73" t="str">
        <f>IF(B2274="","",SUMIFS('Mortgage Calculation'!$F:$F,'Mortgage Calculation'!$J:$J,'Total Cash Flow'!$B2274,'Mortgage Calculation'!$K:$K,'Total Cash Flow'!C2274))</f>
        <v/>
      </c>
      <c r="F2274" s="66" t="str">
        <f t="shared" si="35"/>
        <v/>
      </c>
    </row>
    <row r="2275" spans="2:6" ht="14.25" x14ac:dyDescent="0.2">
      <c r="B2275" s="70" t="str">
        <f>IF('Mortgage Calculation'!A2315="","",MONTH('Mortgage Calculation'!C2315))</f>
        <v/>
      </c>
      <c r="C2275" s="71" t="str">
        <f>IF(B2275="","",YEAR('Mortgage Calculation'!C2315))</f>
        <v/>
      </c>
      <c r="D2275" s="72" t="str">
        <f>IF(B2275="","",SUMIFS('Monthly Rental Income'!$G:$G,'Monthly Rental Income'!$K:$K,'Total Cash Flow'!$C2275,'Monthly Rental Income'!$J:$J,'Total Cash Flow'!$B2275))</f>
        <v/>
      </c>
      <c r="E2275" s="73" t="str">
        <f>IF(B2275="","",SUMIFS('Mortgage Calculation'!$F:$F,'Mortgage Calculation'!$J:$J,'Total Cash Flow'!$B2275,'Mortgage Calculation'!$K:$K,'Total Cash Flow'!C2275))</f>
        <v/>
      </c>
      <c r="F2275" s="66" t="str">
        <f t="shared" si="35"/>
        <v/>
      </c>
    </row>
    <row r="2276" spans="2:6" ht="14.25" x14ac:dyDescent="0.2">
      <c r="B2276" s="70" t="str">
        <f>IF('Mortgage Calculation'!A2316="","",MONTH('Mortgage Calculation'!C2316))</f>
        <v/>
      </c>
      <c r="C2276" s="71" t="str">
        <f>IF(B2276="","",YEAR('Mortgage Calculation'!C2316))</f>
        <v/>
      </c>
      <c r="D2276" s="72" t="str">
        <f>IF(B2276="","",SUMIFS('Monthly Rental Income'!$G:$G,'Monthly Rental Income'!$K:$K,'Total Cash Flow'!$C2276,'Monthly Rental Income'!$J:$J,'Total Cash Flow'!$B2276))</f>
        <v/>
      </c>
      <c r="E2276" s="73" t="str">
        <f>IF(B2276="","",SUMIFS('Mortgage Calculation'!$F:$F,'Mortgage Calculation'!$J:$J,'Total Cash Flow'!$B2276,'Mortgage Calculation'!$K:$K,'Total Cash Flow'!C2276))</f>
        <v/>
      </c>
      <c r="F2276" s="66" t="str">
        <f t="shared" si="35"/>
        <v/>
      </c>
    </row>
    <row r="2277" spans="2:6" ht="14.25" x14ac:dyDescent="0.2">
      <c r="B2277" s="70" t="str">
        <f>IF('Mortgage Calculation'!A2317="","",MONTH('Mortgage Calculation'!C2317))</f>
        <v/>
      </c>
      <c r="C2277" s="71" t="str">
        <f>IF(B2277="","",YEAR('Mortgage Calculation'!C2317))</f>
        <v/>
      </c>
      <c r="D2277" s="72" t="str">
        <f>IF(B2277="","",SUMIFS('Monthly Rental Income'!$G:$G,'Monthly Rental Income'!$K:$K,'Total Cash Flow'!$C2277,'Monthly Rental Income'!$J:$J,'Total Cash Flow'!$B2277))</f>
        <v/>
      </c>
      <c r="E2277" s="73" t="str">
        <f>IF(B2277="","",SUMIFS('Mortgage Calculation'!$F:$F,'Mortgage Calculation'!$J:$J,'Total Cash Flow'!$B2277,'Mortgage Calculation'!$K:$K,'Total Cash Flow'!C2277))</f>
        <v/>
      </c>
      <c r="F2277" s="66" t="str">
        <f t="shared" si="35"/>
        <v/>
      </c>
    </row>
    <row r="2278" spans="2:6" ht="14.25" x14ac:dyDescent="0.2">
      <c r="B2278" s="70" t="str">
        <f>IF('Mortgage Calculation'!A2318="","",MONTH('Mortgage Calculation'!C2318))</f>
        <v/>
      </c>
      <c r="C2278" s="71" t="str">
        <f>IF(B2278="","",YEAR('Mortgage Calculation'!C2318))</f>
        <v/>
      </c>
      <c r="D2278" s="72" t="str">
        <f>IF(B2278="","",SUMIFS('Monthly Rental Income'!$G:$G,'Monthly Rental Income'!$K:$K,'Total Cash Flow'!$C2278,'Monthly Rental Income'!$J:$J,'Total Cash Flow'!$B2278))</f>
        <v/>
      </c>
      <c r="E2278" s="73" t="str">
        <f>IF(B2278="","",SUMIFS('Mortgage Calculation'!$F:$F,'Mortgage Calculation'!$J:$J,'Total Cash Flow'!$B2278,'Mortgage Calculation'!$K:$K,'Total Cash Flow'!C2278))</f>
        <v/>
      </c>
      <c r="F2278" s="66" t="str">
        <f t="shared" si="35"/>
        <v/>
      </c>
    </row>
    <row r="2279" spans="2:6" ht="14.25" x14ac:dyDescent="0.2">
      <c r="B2279" s="70" t="str">
        <f>IF('Mortgage Calculation'!A2319="","",MONTH('Mortgage Calculation'!C2319))</f>
        <v/>
      </c>
      <c r="C2279" s="71" t="str">
        <f>IF(B2279="","",YEAR('Mortgage Calculation'!C2319))</f>
        <v/>
      </c>
      <c r="D2279" s="72" t="str">
        <f>IF(B2279="","",SUMIFS('Monthly Rental Income'!$G:$G,'Monthly Rental Income'!$K:$K,'Total Cash Flow'!$C2279,'Monthly Rental Income'!$J:$J,'Total Cash Flow'!$B2279))</f>
        <v/>
      </c>
      <c r="E2279" s="73" t="str">
        <f>IF(B2279="","",SUMIFS('Mortgage Calculation'!$F:$F,'Mortgage Calculation'!$J:$J,'Total Cash Flow'!$B2279,'Mortgage Calculation'!$K:$K,'Total Cash Flow'!C2279))</f>
        <v/>
      </c>
      <c r="F2279" s="66" t="str">
        <f t="shared" si="35"/>
        <v/>
      </c>
    </row>
    <row r="2280" spans="2:6" ht="14.25" x14ac:dyDescent="0.2">
      <c r="B2280" s="70" t="str">
        <f>IF('Mortgage Calculation'!A2320="","",MONTH('Mortgage Calculation'!C2320))</f>
        <v/>
      </c>
      <c r="C2280" s="71" t="str">
        <f>IF(B2280="","",YEAR('Mortgage Calculation'!C2320))</f>
        <v/>
      </c>
      <c r="D2280" s="72" t="str">
        <f>IF(B2280="","",SUMIFS('Monthly Rental Income'!$G:$G,'Monthly Rental Income'!$K:$K,'Total Cash Flow'!$C2280,'Monthly Rental Income'!$J:$J,'Total Cash Flow'!$B2280))</f>
        <v/>
      </c>
      <c r="E2280" s="73" t="str">
        <f>IF(B2280="","",SUMIFS('Mortgage Calculation'!$F:$F,'Mortgage Calculation'!$J:$J,'Total Cash Flow'!$B2280,'Mortgage Calculation'!$K:$K,'Total Cash Flow'!C2280))</f>
        <v/>
      </c>
      <c r="F2280" s="66" t="str">
        <f t="shared" si="35"/>
        <v/>
      </c>
    </row>
    <row r="2281" spans="2:6" ht="14.25" x14ac:dyDescent="0.2">
      <c r="B2281" s="70" t="str">
        <f>IF('Mortgage Calculation'!A2321="","",MONTH('Mortgage Calculation'!C2321))</f>
        <v/>
      </c>
      <c r="C2281" s="71" t="str">
        <f>IF(B2281="","",YEAR('Mortgage Calculation'!C2321))</f>
        <v/>
      </c>
      <c r="D2281" s="72" t="str">
        <f>IF(B2281="","",SUMIFS('Monthly Rental Income'!$G:$G,'Monthly Rental Income'!$K:$K,'Total Cash Flow'!$C2281,'Monthly Rental Income'!$J:$J,'Total Cash Flow'!$B2281))</f>
        <v/>
      </c>
      <c r="E2281" s="73" t="str">
        <f>IF(B2281="","",SUMIFS('Mortgage Calculation'!$F:$F,'Mortgage Calculation'!$J:$J,'Total Cash Flow'!$B2281,'Mortgage Calculation'!$K:$K,'Total Cash Flow'!C2281))</f>
        <v/>
      </c>
      <c r="F2281" s="66" t="str">
        <f t="shared" si="35"/>
        <v/>
      </c>
    </row>
    <row r="2282" spans="2:6" ht="14.25" x14ac:dyDescent="0.2">
      <c r="B2282" s="70" t="str">
        <f>IF('Mortgage Calculation'!A2322="","",MONTH('Mortgage Calculation'!C2322))</f>
        <v/>
      </c>
      <c r="C2282" s="71" t="str">
        <f>IF(B2282="","",YEAR('Mortgage Calculation'!C2322))</f>
        <v/>
      </c>
      <c r="D2282" s="72" t="str">
        <f>IF(B2282="","",SUMIFS('Monthly Rental Income'!$G:$G,'Monthly Rental Income'!$K:$K,'Total Cash Flow'!$C2282,'Monthly Rental Income'!$J:$J,'Total Cash Flow'!$B2282))</f>
        <v/>
      </c>
      <c r="E2282" s="73" t="str">
        <f>IF(B2282="","",SUMIFS('Mortgage Calculation'!$F:$F,'Mortgage Calculation'!$J:$J,'Total Cash Flow'!$B2282,'Mortgage Calculation'!$K:$K,'Total Cash Flow'!C2282))</f>
        <v/>
      </c>
      <c r="F2282" s="66" t="str">
        <f t="shared" si="35"/>
        <v/>
      </c>
    </row>
    <row r="2283" spans="2:6" ht="14.25" x14ac:dyDescent="0.2">
      <c r="B2283" s="70" t="str">
        <f>IF('Mortgage Calculation'!A2323="","",MONTH('Mortgage Calculation'!C2323))</f>
        <v/>
      </c>
      <c r="C2283" s="71" t="str">
        <f>IF(B2283="","",YEAR('Mortgage Calculation'!C2323))</f>
        <v/>
      </c>
      <c r="D2283" s="72" t="str">
        <f>IF(B2283="","",SUMIFS('Monthly Rental Income'!$G:$G,'Monthly Rental Income'!$K:$K,'Total Cash Flow'!$C2283,'Monthly Rental Income'!$J:$J,'Total Cash Flow'!$B2283))</f>
        <v/>
      </c>
      <c r="E2283" s="73" t="str">
        <f>IF(B2283="","",SUMIFS('Mortgage Calculation'!$F:$F,'Mortgage Calculation'!$J:$J,'Total Cash Flow'!$B2283,'Mortgage Calculation'!$K:$K,'Total Cash Flow'!C2283))</f>
        <v/>
      </c>
      <c r="F2283" s="66" t="str">
        <f t="shared" si="35"/>
        <v/>
      </c>
    </row>
    <row r="2284" spans="2:6" ht="14.25" x14ac:dyDescent="0.2">
      <c r="B2284" s="70" t="str">
        <f>IF('Mortgage Calculation'!A2324="","",MONTH('Mortgage Calculation'!C2324))</f>
        <v/>
      </c>
      <c r="C2284" s="71" t="str">
        <f>IF(B2284="","",YEAR('Mortgage Calculation'!C2324))</f>
        <v/>
      </c>
      <c r="D2284" s="72" t="str">
        <f>IF(B2284="","",SUMIFS('Monthly Rental Income'!$G:$G,'Monthly Rental Income'!$K:$K,'Total Cash Flow'!$C2284,'Monthly Rental Income'!$J:$J,'Total Cash Flow'!$B2284))</f>
        <v/>
      </c>
      <c r="E2284" s="73" t="str">
        <f>IF(B2284="","",SUMIFS('Mortgage Calculation'!$F:$F,'Mortgage Calculation'!$J:$J,'Total Cash Flow'!$B2284,'Mortgage Calculation'!$K:$K,'Total Cash Flow'!C2284))</f>
        <v/>
      </c>
      <c r="F2284" s="66" t="str">
        <f t="shared" si="35"/>
        <v/>
      </c>
    </row>
    <row r="2285" spans="2:6" ht="14.25" x14ac:dyDescent="0.2">
      <c r="B2285" s="70" t="str">
        <f>IF('Mortgage Calculation'!A2325="","",MONTH('Mortgage Calculation'!C2325))</f>
        <v/>
      </c>
      <c r="C2285" s="71" t="str">
        <f>IF(B2285="","",YEAR('Mortgage Calculation'!C2325))</f>
        <v/>
      </c>
      <c r="D2285" s="72" t="str">
        <f>IF(B2285="","",SUMIFS('Monthly Rental Income'!$G:$G,'Monthly Rental Income'!$K:$K,'Total Cash Flow'!$C2285,'Monthly Rental Income'!$J:$J,'Total Cash Flow'!$B2285))</f>
        <v/>
      </c>
      <c r="E2285" s="73" t="str">
        <f>IF(B2285="","",SUMIFS('Mortgage Calculation'!$F:$F,'Mortgage Calculation'!$J:$J,'Total Cash Flow'!$B2285,'Mortgage Calculation'!$K:$K,'Total Cash Flow'!C2285))</f>
        <v/>
      </c>
      <c r="F2285" s="66" t="str">
        <f t="shared" si="35"/>
        <v/>
      </c>
    </row>
    <row r="2286" spans="2:6" ht="14.25" x14ac:dyDescent="0.2">
      <c r="B2286" s="70" t="str">
        <f>IF('Mortgage Calculation'!A2326="","",MONTH('Mortgage Calculation'!C2326))</f>
        <v/>
      </c>
      <c r="C2286" s="71" t="str">
        <f>IF(B2286="","",YEAR('Mortgage Calculation'!C2326))</f>
        <v/>
      </c>
      <c r="D2286" s="72" t="str">
        <f>IF(B2286="","",SUMIFS('Monthly Rental Income'!$G:$G,'Monthly Rental Income'!$K:$K,'Total Cash Flow'!$C2286,'Monthly Rental Income'!$J:$J,'Total Cash Flow'!$B2286))</f>
        <v/>
      </c>
      <c r="E2286" s="73" t="str">
        <f>IF(B2286="","",SUMIFS('Mortgage Calculation'!$F:$F,'Mortgage Calculation'!$J:$J,'Total Cash Flow'!$B2286,'Mortgage Calculation'!$K:$K,'Total Cash Flow'!C2286))</f>
        <v/>
      </c>
      <c r="F2286" s="66" t="str">
        <f t="shared" si="35"/>
        <v/>
      </c>
    </row>
    <row r="2287" spans="2:6" ht="14.25" x14ac:dyDescent="0.2">
      <c r="B2287" s="70" t="str">
        <f>IF('Mortgage Calculation'!A2327="","",MONTH('Mortgage Calculation'!C2327))</f>
        <v/>
      </c>
      <c r="C2287" s="71" t="str">
        <f>IF(B2287="","",YEAR('Mortgage Calculation'!C2327))</f>
        <v/>
      </c>
      <c r="D2287" s="72" t="str">
        <f>IF(B2287="","",SUMIFS('Monthly Rental Income'!$G:$G,'Monthly Rental Income'!$K:$K,'Total Cash Flow'!$C2287,'Monthly Rental Income'!$J:$J,'Total Cash Flow'!$B2287))</f>
        <v/>
      </c>
      <c r="E2287" s="73" t="str">
        <f>IF(B2287="","",SUMIFS('Mortgage Calculation'!$F:$F,'Mortgage Calculation'!$J:$J,'Total Cash Flow'!$B2287,'Mortgage Calculation'!$K:$K,'Total Cash Flow'!C2287))</f>
        <v/>
      </c>
      <c r="F2287" s="66" t="str">
        <f t="shared" si="35"/>
        <v/>
      </c>
    </row>
    <row r="2288" spans="2:6" ht="14.25" x14ac:dyDescent="0.2">
      <c r="B2288" s="70" t="str">
        <f>IF('Mortgage Calculation'!A2328="","",MONTH('Mortgage Calculation'!C2328))</f>
        <v/>
      </c>
      <c r="C2288" s="71" t="str">
        <f>IF(B2288="","",YEAR('Mortgage Calculation'!C2328))</f>
        <v/>
      </c>
      <c r="D2288" s="72" t="str">
        <f>IF(B2288="","",SUMIFS('Monthly Rental Income'!$G:$G,'Monthly Rental Income'!$K:$K,'Total Cash Flow'!$C2288,'Monthly Rental Income'!$J:$J,'Total Cash Flow'!$B2288))</f>
        <v/>
      </c>
      <c r="E2288" s="73" t="str">
        <f>IF(B2288="","",SUMIFS('Mortgage Calculation'!$F:$F,'Mortgage Calculation'!$J:$J,'Total Cash Flow'!$B2288,'Mortgage Calculation'!$K:$K,'Total Cash Flow'!C2288))</f>
        <v/>
      </c>
      <c r="F2288" s="66" t="str">
        <f t="shared" si="35"/>
        <v/>
      </c>
    </row>
    <row r="2289" spans="2:6" ht="14.25" x14ac:dyDescent="0.2">
      <c r="B2289" s="70" t="str">
        <f>IF('Mortgage Calculation'!A2329="","",MONTH('Mortgage Calculation'!C2329))</f>
        <v/>
      </c>
      <c r="C2289" s="71" t="str">
        <f>IF(B2289="","",YEAR('Mortgage Calculation'!C2329))</f>
        <v/>
      </c>
      <c r="D2289" s="72" t="str">
        <f>IF(B2289="","",SUMIFS('Monthly Rental Income'!$G:$G,'Monthly Rental Income'!$K:$K,'Total Cash Flow'!$C2289,'Monthly Rental Income'!$J:$J,'Total Cash Flow'!$B2289))</f>
        <v/>
      </c>
      <c r="E2289" s="73" t="str">
        <f>IF(B2289="","",SUMIFS('Mortgage Calculation'!$F:$F,'Mortgage Calculation'!$J:$J,'Total Cash Flow'!$B2289,'Mortgage Calculation'!$K:$K,'Total Cash Flow'!C2289))</f>
        <v/>
      </c>
      <c r="F2289" s="66" t="str">
        <f t="shared" si="35"/>
        <v/>
      </c>
    </row>
    <row r="2290" spans="2:6" ht="14.25" x14ac:dyDescent="0.2">
      <c r="B2290" s="70" t="str">
        <f>IF('Mortgage Calculation'!A2330="","",MONTH('Mortgage Calculation'!C2330))</f>
        <v/>
      </c>
      <c r="C2290" s="71" t="str">
        <f>IF(B2290="","",YEAR('Mortgage Calculation'!C2330))</f>
        <v/>
      </c>
      <c r="D2290" s="72" t="str">
        <f>IF(B2290="","",SUMIFS('Monthly Rental Income'!$G:$G,'Monthly Rental Income'!$K:$K,'Total Cash Flow'!$C2290,'Monthly Rental Income'!$J:$J,'Total Cash Flow'!$B2290))</f>
        <v/>
      </c>
      <c r="E2290" s="73" t="str">
        <f>IF(B2290="","",SUMIFS('Mortgage Calculation'!$F:$F,'Mortgage Calculation'!$J:$J,'Total Cash Flow'!$B2290,'Mortgage Calculation'!$K:$K,'Total Cash Flow'!C2290))</f>
        <v/>
      </c>
      <c r="F2290" s="66" t="str">
        <f t="shared" si="35"/>
        <v/>
      </c>
    </row>
    <row r="2291" spans="2:6" ht="14.25" x14ac:dyDescent="0.2">
      <c r="B2291" s="70" t="str">
        <f>IF('Mortgage Calculation'!A2331="","",MONTH('Mortgage Calculation'!C2331))</f>
        <v/>
      </c>
      <c r="C2291" s="71" t="str">
        <f>IF(B2291="","",YEAR('Mortgage Calculation'!C2331))</f>
        <v/>
      </c>
      <c r="D2291" s="72" t="str">
        <f>IF(B2291="","",SUMIFS('Monthly Rental Income'!$G:$G,'Monthly Rental Income'!$K:$K,'Total Cash Flow'!$C2291,'Monthly Rental Income'!$J:$J,'Total Cash Flow'!$B2291))</f>
        <v/>
      </c>
      <c r="E2291" s="73" t="str">
        <f>IF(B2291="","",SUMIFS('Mortgage Calculation'!$F:$F,'Mortgage Calculation'!$J:$J,'Total Cash Flow'!$B2291,'Mortgage Calculation'!$K:$K,'Total Cash Flow'!C2291))</f>
        <v/>
      </c>
      <c r="F2291" s="66" t="str">
        <f t="shared" si="35"/>
        <v/>
      </c>
    </row>
    <row r="2292" spans="2:6" ht="14.25" x14ac:dyDescent="0.2">
      <c r="B2292" s="70" t="str">
        <f>IF('Mortgage Calculation'!A2332="","",MONTH('Mortgage Calculation'!C2332))</f>
        <v/>
      </c>
      <c r="C2292" s="71" t="str">
        <f>IF(B2292="","",YEAR('Mortgage Calculation'!C2332))</f>
        <v/>
      </c>
      <c r="D2292" s="72" t="str">
        <f>IF(B2292="","",SUMIFS('Monthly Rental Income'!$G:$G,'Monthly Rental Income'!$K:$K,'Total Cash Flow'!$C2292,'Monthly Rental Income'!$J:$J,'Total Cash Flow'!$B2292))</f>
        <v/>
      </c>
      <c r="E2292" s="73" t="str">
        <f>IF(B2292="","",SUMIFS('Mortgage Calculation'!$F:$F,'Mortgage Calculation'!$J:$J,'Total Cash Flow'!$B2292,'Mortgage Calculation'!$K:$K,'Total Cash Flow'!C2292))</f>
        <v/>
      </c>
      <c r="F2292" s="66" t="str">
        <f t="shared" si="35"/>
        <v/>
      </c>
    </row>
    <row r="2293" spans="2:6" ht="14.25" x14ac:dyDescent="0.2">
      <c r="B2293" s="70" t="str">
        <f>IF('Mortgage Calculation'!A2333="","",MONTH('Mortgage Calculation'!C2333))</f>
        <v/>
      </c>
      <c r="C2293" s="71" t="str">
        <f>IF(B2293="","",YEAR('Mortgage Calculation'!C2333))</f>
        <v/>
      </c>
      <c r="D2293" s="72" t="str">
        <f>IF(B2293="","",SUMIFS('Monthly Rental Income'!$G:$G,'Monthly Rental Income'!$K:$K,'Total Cash Flow'!$C2293,'Monthly Rental Income'!$J:$J,'Total Cash Flow'!$B2293))</f>
        <v/>
      </c>
      <c r="E2293" s="73" t="str">
        <f>IF(B2293="","",SUMIFS('Mortgage Calculation'!$F:$F,'Mortgage Calculation'!$J:$J,'Total Cash Flow'!$B2293,'Mortgage Calculation'!$K:$K,'Total Cash Flow'!C2293))</f>
        <v/>
      </c>
      <c r="F2293" s="66" t="str">
        <f t="shared" si="35"/>
        <v/>
      </c>
    </row>
    <row r="2294" spans="2:6" ht="14.25" x14ac:dyDescent="0.2">
      <c r="B2294" s="70" t="str">
        <f>IF('Mortgage Calculation'!A2334="","",MONTH('Mortgage Calculation'!C2334))</f>
        <v/>
      </c>
      <c r="C2294" s="71" t="str">
        <f>IF(B2294="","",YEAR('Mortgage Calculation'!C2334))</f>
        <v/>
      </c>
      <c r="D2294" s="72" t="str">
        <f>IF(B2294="","",SUMIFS('Monthly Rental Income'!$G:$G,'Monthly Rental Income'!$K:$K,'Total Cash Flow'!$C2294,'Monthly Rental Income'!$J:$J,'Total Cash Flow'!$B2294))</f>
        <v/>
      </c>
      <c r="E2294" s="73" t="str">
        <f>IF(B2294="","",SUMIFS('Mortgage Calculation'!$F:$F,'Mortgage Calculation'!$J:$J,'Total Cash Flow'!$B2294,'Mortgage Calculation'!$K:$K,'Total Cash Flow'!C2294))</f>
        <v/>
      </c>
      <c r="F2294" s="66" t="str">
        <f t="shared" si="35"/>
        <v/>
      </c>
    </row>
    <row r="2295" spans="2:6" ht="14.25" x14ac:dyDescent="0.2">
      <c r="B2295" s="70" t="str">
        <f>IF('Mortgage Calculation'!A2335="","",MONTH('Mortgage Calculation'!C2335))</f>
        <v/>
      </c>
      <c r="C2295" s="71" t="str">
        <f>IF(B2295="","",YEAR('Mortgage Calculation'!C2335))</f>
        <v/>
      </c>
      <c r="D2295" s="72" t="str">
        <f>IF(B2295="","",SUMIFS('Monthly Rental Income'!$G:$G,'Monthly Rental Income'!$K:$K,'Total Cash Flow'!$C2295,'Monthly Rental Income'!$J:$J,'Total Cash Flow'!$B2295))</f>
        <v/>
      </c>
      <c r="E2295" s="73" t="str">
        <f>IF(B2295="","",SUMIFS('Mortgage Calculation'!$F:$F,'Mortgage Calculation'!$J:$J,'Total Cash Flow'!$B2295,'Mortgage Calculation'!$K:$K,'Total Cash Flow'!C2295))</f>
        <v/>
      </c>
      <c r="F2295" s="66" t="str">
        <f t="shared" si="35"/>
        <v/>
      </c>
    </row>
    <row r="2296" spans="2:6" ht="14.25" x14ac:dyDescent="0.2">
      <c r="B2296" s="70" t="str">
        <f>IF('Mortgage Calculation'!A2336="","",MONTH('Mortgage Calculation'!C2336))</f>
        <v/>
      </c>
      <c r="C2296" s="71" t="str">
        <f>IF(B2296="","",YEAR('Mortgage Calculation'!C2336))</f>
        <v/>
      </c>
      <c r="D2296" s="72" t="str">
        <f>IF(B2296="","",SUMIFS('Monthly Rental Income'!$G:$G,'Monthly Rental Income'!$K:$K,'Total Cash Flow'!$C2296,'Monthly Rental Income'!$J:$J,'Total Cash Flow'!$B2296))</f>
        <v/>
      </c>
      <c r="E2296" s="73" t="str">
        <f>IF(B2296="","",SUMIFS('Mortgage Calculation'!$F:$F,'Mortgage Calculation'!$J:$J,'Total Cash Flow'!$B2296,'Mortgage Calculation'!$K:$K,'Total Cash Flow'!C2296))</f>
        <v/>
      </c>
      <c r="F2296" s="66" t="str">
        <f t="shared" si="35"/>
        <v/>
      </c>
    </row>
    <row r="2297" spans="2:6" ht="14.25" x14ac:dyDescent="0.2">
      <c r="B2297" s="70" t="str">
        <f>IF('Mortgage Calculation'!A2337="","",MONTH('Mortgage Calculation'!C2337))</f>
        <v/>
      </c>
      <c r="C2297" s="71" t="str">
        <f>IF(B2297="","",YEAR('Mortgage Calculation'!C2337))</f>
        <v/>
      </c>
      <c r="D2297" s="72" t="str">
        <f>IF(B2297="","",SUMIFS('Monthly Rental Income'!$G:$G,'Monthly Rental Income'!$K:$K,'Total Cash Flow'!$C2297,'Monthly Rental Income'!$J:$J,'Total Cash Flow'!$B2297))</f>
        <v/>
      </c>
      <c r="E2297" s="73" t="str">
        <f>IF(B2297="","",SUMIFS('Mortgage Calculation'!$F:$F,'Mortgage Calculation'!$J:$J,'Total Cash Flow'!$B2297,'Mortgage Calculation'!$K:$K,'Total Cash Flow'!C2297))</f>
        <v/>
      </c>
      <c r="F2297" s="66" t="str">
        <f t="shared" si="35"/>
        <v/>
      </c>
    </row>
    <row r="2298" spans="2:6" ht="14.25" x14ac:dyDescent="0.2">
      <c r="B2298" s="70" t="str">
        <f>IF('Mortgage Calculation'!A2338="","",MONTH('Mortgage Calculation'!C2338))</f>
        <v/>
      </c>
      <c r="C2298" s="71" t="str">
        <f>IF(B2298="","",YEAR('Mortgage Calculation'!C2338))</f>
        <v/>
      </c>
      <c r="D2298" s="72" t="str">
        <f>IF(B2298="","",SUMIFS('Monthly Rental Income'!$G:$G,'Monthly Rental Income'!$K:$K,'Total Cash Flow'!$C2298,'Monthly Rental Income'!$J:$J,'Total Cash Flow'!$B2298))</f>
        <v/>
      </c>
      <c r="E2298" s="73" t="str">
        <f>IF(B2298="","",SUMIFS('Mortgage Calculation'!$F:$F,'Mortgage Calculation'!$J:$J,'Total Cash Flow'!$B2298,'Mortgage Calculation'!$K:$K,'Total Cash Flow'!C2298))</f>
        <v/>
      </c>
      <c r="F2298" s="66" t="str">
        <f t="shared" si="35"/>
        <v/>
      </c>
    </row>
    <row r="2299" spans="2:6" ht="14.25" x14ac:dyDescent="0.2">
      <c r="B2299" s="70" t="str">
        <f>IF('Mortgage Calculation'!A2339="","",MONTH('Mortgage Calculation'!C2339))</f>
        <v/>
      </c>
      <c r="C2299" s="71" t="str">
        <f>IF(B2299="","",YEAR('Mortgage Calculation'!C2339))</f>
        <v/>
      </c>
      <c r="D2299" s="72" t="str">
        <f>IF(B2299="","",SUMIFS('Monthly Rental Income'!$G:$G,'Monthly Rental Income'!$K:$K,'Total Cash Flow'!$C2299,'Monthly Rental Income'!$J:$J,'Total Cash Flow'!$B2299))</f>
        <v/>
      </c>
      <c r="E2299" s="73" t="str">
        <f>IF(B2299="","",SUMIFS('Mortgage Calculation'!$F:$F,'Mortgage Calculation'!$J:$J,'Total Cash Flow'!$B2299,'Mortgage Calculation'!$K:$K,'Total Cash Flow'!C2299))</f>
        <v/>
      </c>
      <c r="F2299" s="66" t="str">
        <f t="shared" si="35"/>
        <v/>
      </c>
    </row>
    <row r="2300" spans="2:6" ht="14.25" x14ac:dyDescent="0.2">
      <c r="B2300" s="70" t="str">
        <f>IF('Mortgage Calculation'!A2340="","",MONTH('Mortgage Calculation'!C2340))</f>
        <v/>
      </c>
      <c r="C2300" s="71" t="str">
        <f>IF(B2300="","",YEAR('Mortgage Calculation'!C2340))</f>
        <v/>
      </c>
      <c r="D2300" s="72" t="str">
        <f>IF(B2300="","",SUMIFS('Monthly Rental Income'!$G:$G,'Monthly Rental Income'!$K:$K,'Total Cash Flow'!$C2300,'Monthly Rental Income'!$J:$J,'Total Cash Flow'!$B2300))</f>
        <v/>
      </c>
      <c r="E2300" s="73" t="str">
        <f>IF(B2300="","",SUMIFS('Mortgage Calculation'!$F:$F,'Mortgage Calculation'!$J:$J,'Total Cash Flow'!$B2300,'Mortgage Calculation'!$K:$K,'Total Cash Flow'!C2300))</f>
        <v/>
      </c>
      <c r="F2300" s="66" t="str">
        <f t="shared" si="35"/>
        <v/>
      </c>
    </row>
    <row r="2301" spans="2:6" ht="14.25" x14ac:dyDescent="0.2">
      <c r="B2301" s="70" t="str">
        <f>IF('Mortgage Calculation'!A2341="","",MONTH('Mortgage Calculation'!C2341))</f>
        <v/>
      </c>
      <c r="C2301" s="71" t="str">
        <f>IF(B2301="","",YEAR('Mortgage Calculation'!C2341))</f>
        <v/>
      </c>
      <c r="D2301" s="72" t="str">
        <f>IF(B2301="","",SUMIFS('Monthly Rental Income'!$G:$G,'Monthly Rental Income'!$K:$K,'Total Cash Flow'!$C2301,'Monthly Rental Income'!$J:$J,'Total Cash Flow'!$B2301))</f>
        <v/>
      </c>
      <c r="E2301" s="73" t="str">
        <f>IF(B2301="","",SUMIFS('Mortgage Calculation'!$F:$F,'Mortgage Calculation'!$J:$J,'Total Cash Flow'!$B2301,'Mortgage Calculation'!$K:$K,'Total Cash Flow'!C2301))</f>
        <v/>
      </c>
      <c r="F2301" s="66" t="str">
        <f t="shared" si="35"/>
        <v/>
      </c>
    </row>
    <row r="2302" spans="2:6" ht="14.25" x14ac:dyDescent="0.2">
      <c r="B2302" s="70" t="str">
        <f>IF('Mortgage Calculation'!A2342="","",MONTH('Mortgage Calculation'!C2342))</f>
        <v/>
      </c>
      <c r="C2302" s="71" t="str">
        <f>IF(B2302="","",YEAR('Mortgage Calculation'!C2342))</f>
        <v/>
      </c>
      <c r="D2302" s="72" t="str">
        <f>IF(B2302="","",SUMIFS('Monthly Rental Income'!$G:$G,'Monthly Rental Income'!$K:$K,'Total Cash Flow'!$C2302,'Monthly Rental Income'!$J:$J,'Total Cash Flow'!$B2302))</f>
        <v/>
      </c>
      <c r="E2302" s="73" t="str">
        <f>IF(B2302="","",SUMIFS('Mortgage Calculation'!$F:$F,'Mortgage Calculation'!$J:$J,'Total Cash Flow'!$B2302,'Mortgage Calculation'!$K:$K,'Total Cash Flow'!C2302))</f>
        <v/>
      </c>
      <c r="F2302" s="66" t="str">
        <f t="shared" si="35"/>
        <v/>
      </c>
    </row>
    <row r="2303" spans="2:6" ht="14.25" x14ac:dyDescent="0.2">
      <c r="B2303" s="70" t="str">
        <f>IF('Mortgage Calculation'!A2343="","",MONTH('Mortgage Calculation'!C2343))</f>
        <v/>
      </c>
      <c r="C2303" s="71" t="str">
        <f>IF(B2303="","",YEAR('Mortgage Calculation'!C2343))</f>
        <v/>
      </c>
      <c r="D2303" s="72" t="str">
        <f>IF(B2303="","",SUMIFS('Monthly Rental Income'!$G:$G,'Monthly Rental Income'!$K:$K,'Total Cash Flow'!$C2303,'Monthly Rental Income'!$J:$J,'Total Cash Flow'!$B2303))</f>
        <v/>
      </c>
      <c r="E2303" s="73" t="str">
        <f>IF(B2303="","",SUMIFS('Mortgage Calculation'!$F:$F,'Mortgage Calculation'!$J:$J,'Total Cash Flow'!$B2303,'Mortgage Calculation'!$K:$K,'Total Cash Flow'!C2303))</f>
        <v/>
      </c>
      <c r="F2303" s="66" t="str">
        <f t="shared" si="35"/>
        <v/>
      </c>
    </row>
    <row r="2304" spans="2:6" ht="14.25" x14ac:dyDescent="0.2">
      <c r="B2304" s="70" t="str">
        <f>IF('Mortgage Calculation'!A2344="","",MONTH('Mortgage Calculation'!C2344))</f>
        <v/>
      </c>
      <c r="C2304" s="71" t="str">
        <f>IF(B2304="","",YEAR('Mortgage Calculation'!C2344))</f>
        <v/>
      </c>
      <c r="D2304" s="72" t="str">
        <f>IF(B2304="","",SUMIFS('Monthly Rental Income'!$G:$G,'Monthly Rental Income'!$K:$K,'Total Cash Flow'!$C2304,'Monthly Rental Income'!$J:$J,'Total Cash Flow'!$B2304))</f>
        <v/>
      </c>
      <c r="E2304" s="73" t="str">
        <f>IF(B2304="","",SUMIFS('Mortgage Calculation'!$F:$F,'Mortgage Calculation'!$J:$J,'Total Cash Flow'!$B2304,'Mortgage Calculation'!$K:$K,'Total Cash Flow'!C2304))</f>
        <v/>
      </c>
      <c r="F2304" s="66" t="str">
        <f t="shared" si="35"/>
        <v/>
      </c>
    </row>
    <row r="2305" spans="2:6" ht="14.25" x14ac:dyDescent="0.2">
      <c r="B2305" s="70" t="str">
        <f>IF('Mortgage Calculation'!A2345="","",MONTH('Mortgage Calculation'!C2345))</f>
        <v/>
      </c>
      <c r="C2305" s="71" t="str">
        <f>IF(B2305="","",YEAR('Mortgage Calculation'!C2345))</f>
        <v/>
      </c>
      <c r="D2305" s="72" t="str">
        <f>IF(B2305="","",SUMIFS('Monthly Rental Income'!$G:$G,'Monthly Rental Income'!$K:$K,'Total Cash Flow'!$C2305,'Monthly Rental Income'!$J:$J,'Total Cash Flow'!$B2305))</f>
        <v/>
      </c>
      <c r="E2305" s="73" t="str">
        <f>IF(B2305="","",SUMIFS('Mortgage Calculation'!$F:$F,'Mortgage Calculation'!$J:$J,'Total Cash Flow'!$B2305,'Mortgage Calculation'!$K:$K,'Total Cash Flow'!C2305))</f>
        <v/>
      </c>
      <c r="F2305" s="66" t="str">
        <f t="shared" si="35"/>
        <v/>
      </c>
    </row>
    <row r="2306" spans="2:6" ht="14.25" x14ac:dyDescent="0.2">
      <c r="B2306" s="70" t="str">
        <f>IF('Mortgage Calculation'!A2346="","",MONTH('Mortgage Calculation'!C2346))</f>
        <v/>
      </c>
      <c r="C2306" s="71" t="str">
        <f>IF(B2306="","",YEAR('Mortgage Calculation'!C2346))</f>
        <v/>
      </c>
      <c r="D2306" s="72" t="str">
        <f>IF(B2306="","",SUMIFS('Monthly Rental Income'!$G:$G,'Monthly Rental Income'!$K:$K,'Total Cash Flow'!$C2306,'Monthly Rental Income'!$J:$J,'Total Cash Flow'!$B2306))</f>
        <v/>
      </c>
      <c r="E2306" s="73" t="str">
        <f>IF(B2306="","",SUMIFS('Mortgage Calculation'!$F:$F,'Mortgage Calculation'!$J:$J,'Total Cash Flow'!$B2306,'Mortgage Calculation'!$K:$K,'Total Cash Flow'!C2306))</f>
        <v/>
      </c>
      <c r="F2306" s="66" t="str">
        <f t="shared" si="35"/>
        <v/>
      </c>
    </row>
    <row r="2307" spans="2:6" ht="14.25" x14ac:dyDescent="0.2">
      <c r="B2307" s="70" t="str">
        <f>IF('Mortgage Calculation'!A2347="","",MONTH('Mortgage Calculation'!C2347))</f>
        <v/>
      </c>
      <c r="C2307" s="71" t="str">
        <f>IF(B2307="","",YEAR('Mortgage Calculation'!C2347))</f>
        <v/>
      </c>
      <c r="D2307" s="72" t="str">
        <f>IF(B2307="","",SUMIFS('Monthly Rental Income'!$G:$G,'Monthly Rental Income'!$K:$K,'Total Cash Flow'!$C2307,'Monthly Rental Income'!$J:$J,'Total Cash Flow'!$B2307))</f>
        <v/>
      </c>
      <c r="E2307" s="73" t="str">
        <f>IF(B2307="","",SUMIFS('Mortgage Calculation'!$F:$F,'Mortgage Calculation'!$J:$J,'Total Cash Flow'!$B2307,'Mortgage Calculation'!$K:$K,'Total Cash Flow'!C2307))</f>
        <v/>
      </c>
      <c r="F2307" s="66" t="str">
        <f t="shared" si="35"/>
        <v/>
      </c>
    </row>
    <row r="2308" spans="2:6" ht="14.25" x14ac:dyDescent="0.2">
      <c r="B2308" s="70" t="str">
        <f>IF('Mortgage Calculation'!A2348="","",MONTH('Mortgage Calculation'!C2348))</f>
        <v/>
      </c>
      <c r="C2308" s="71" t="str">
        <f>IF(B2308="","",YEAR('Mortgage Calculation'!C2348))</f>
        <v/>
      </c>
      <c r="D2308" s="72" t="str">
        <f>IF(B2308="","",SUMIFS('Monthly Rental Income'!$G:$G,'Monthly Rental Income'!$K:$K,'Total Cash Flow'!$C2308,'Monthly Rental Income'!$J:$J,'Total Cash Flow'!$B2308))</f>
        <v/>
      </c>
      <c r="E2308" s="73" t="str">
        <f>IF(B2308="","",SUMIFS('Mortgage Calculation'!$F:$F,'Mortgage Calculation'!$J:$J,'Total Cash Flow'!$B2308,'Mortgage Calculation'!$K:$K,'Total Cash Flow'!C2308))</f>
        <v/>
      </c>
      <c r="F2308" s="66" t="str">
        <f t="shared" si="35"/>
        <v/>
      </c>
    </row>
    <row r="2309" spans="2:6" ht="14.25" x14ac:dyDescent="0.2">
      <c r="B2309" s="70" t="str">
        <f>IF('Mortgage Calculation'!A2349="","",MONTH('Mortgage Calculation'!C2349))</f>
        <v/>
      </c>
      <c r="C2309" s="71" t="str">
        <f>IF(B2309="","",YEAR('Mortgage Calculation'!C2349))</f>
        <v/>
      </c>
      <c r="D2309" s="72" t="str">
        <f>IF(B2309="","",SUMIFS('Monthly Rental Income'!$G:$G,'Monthly Rental Income'!$K:$K,'Total Cash Flow'!$C2309,'Monthly Rental Income'!$J:$J,'Total Cash Flow'!$B2309))</f>
        <v/>
      </c>
      <c r="E2309" s="73" t="str">
        <f>IF(B2309="","",SUMIFS('Mortgage Calculation'!$F:$F,'Mortgage Calculation'!$J:$J,'Total Cash Flow'!$B2309,'Mortgage Calculation'!$K:$K,'Total Cash Flow'!C2309))</f>
        <v/>
      </c>
      <c r="F2309" s="66" t="str">
        <f t="shared" ref="F2309:F2372" si="36">IF(B2309="","",SUM(D2309:E2309))</f>
        <v/>
      </c>
    </row>
    <row r="2310" spans="2:6" ht="14.25" x14ac:dyDescent="0.2">
      <c r="B2310" s="70" t="str">
        <f>IF('Mortgage Calculation'!A2350="","",MONTH('Mortgage Calculation'!C2350))</f>
        <v/>
      </c>
      <c r="C2310" s="71" t="str">
        <f>IF(B2310="","",YEAR('Mortgage Calculation'!C2350))</f>
        <v/>
      </c>
      <c r="D2310" s="72" t="str">
        <f>IF(B2310="","",SUMIFS('Monthly Rental Income'!$G:$G,'Monthly Rental Income'!$K:$K,'Total Cash Flow'!$C2310,'Monthly Rental Income'!$J:$J,'Total Cash Flow'!$B2310))</f>
        <v/>
      </c>
      <c r="E2310" s="73" t="str">
        <f>IF(B2310="","",SUMIFS('Mortgage Calculation'!$F:$F,'Mortgage Calculation'!$J:$J,'Total Cash Flow'!$B2310,'Mortgage Calculation'!$K:$K,'Total Cash Flow'!C2310))</f>
        <v/>
      </c>
      <c r="F2310" s="66" t="str">
        <f t="shared" si="36"/>
        <v/>
      </c>
    </row>
    <row r="2311" spans="2:6" ht="14.25" x14ac:dyDescent="0.2">
      <c r="B2311" s="70" t="str">
        <f>IF('Mortgage Calculation'!A2351="","",MONTH('Mortgage Calculation'!C2351))</f>
        <v/>
      </c>
      <c r="C2311" s="71" t="str">
        <f>IF(B2311="","",YEAR('Mortgage Calculation'!C2351))</f>
        <v/>
      </c>
      <c r="D2311" s="72" t="str">
        <f>IF(B2311="","",SUMIFS('Monthly Rental Income'!$G:$G,'Monthly Rental Income'!$K:$K,'Total Cash Flow'!$C2311,'Monthly Rental Income'!$J:$J,'Total Cash Flow'!$B2311))</f>
        <v/>
      </c>
      <c r="E2311" s="73" t="str">
        <f>IF(B2311="","",SUMIFS('Mortgage Calculation'!$F:$F,'Mortgage Calculation'!$J:$J,'Total Cash Flow'!$B2311,'Mortgage Calculation'!$K:$K,'Total Cash Flow'!C2311))</f>
        <v/>
      </c>
      <c r="F2311" s="66" t="str">
        <f t="shared" si="36"/>
        <v/>
      </c>
    </row>
    <row r="2312" spans="2:6" ht="14.25" x14ac:dyDescent="0.2">
      <c r="B2312" s="70" t="str">
        <f>IF('Mortgage Calculation'!A2352="","",MONTH('Mortgage Calculation'!C2352))</f>
        <v/>
      </c>
      <c r="C2312" s="71" t="str">
        <f>IF(B2312="","",YEAR('Mortgage Calculation'!C2352))</f>
        <v/>
      </c>
      <c r="D2312" s="72" t="str">
        <f>IF(B2312="","",SUMIFS('Monthly Rental Income'!$G:$G,'Monthly Rental Income'!$K:$K,'Total Cash Flow'!$C2312,'Monthly Rental Income'!$J:$J,'Total Cash Flow'!$B2312))</f>
        <v/>
      </c>
      <c r="E2312" s="73" t="str">
        <f>IF(B2312="","",SUMIFS('Mortgage Calculation'!$F:$F,'Mortgage Calculation'!$J:$J,'Total Cash Flow'!$B2312,'Mortgage Calculation'!$K:$K,'Total Cash Flow'!C2312))</f>
        <v/>
      </c>
      <c r="F2312" s="66" t="str">
        <f t="shared" si="36"/>
        <v/>
      </c>
    </row>
    <row r="2313" spans="2:6" ht="14.25" x14ac:dyDescent="0.2">
      <c r="B2313" s="70" t="str">
        <f>IF('Mortgage Calculation'!A2353="","",MONTH('Mortgage Calculation'!C2353))</f>
        <v/>
      </c>
      <c r="C2313" s="71" t="str">
        <f>IF(B2313="","",YEAR('Mortgage Calculation'!C2353))</f>
        <v/>
      </c>
      <c r="D2313" s="72" t="str">
        <f>IF(B2313="","",SUMIFS('Monthly Rental Income'!$G:$G,'Monthly Rental Income'!$K:$K,'Total Cash Flow'!$C2313,'Monthly Rental Income'!$J:$J,'Total Cash Flow'!$B2313))</f>
        <v/>
      </c>
      <c r="E2313" s="73" t="str">
        <f>IF(B2313="","",SUMIFS('Mortgage Calculation'!$F:$F,'Mortgage Calculation'!$J:$J,'Total Cash Flow'!$B2313,'Mortgage Calculation'!$K:$K,'Total Cash Flow'!C2313))</f>
        <v/>
      </c>
      <c r="F2313" s="66" t="str">
        <f t="shared" si="36"/>
        <v/>
      </c>
    </row>
    <row r="2314" spans="2:6" ht="14.25" x14ac:dyDescent="0.2">
      <c r="B2314" s="70" t="str">
        <f>IF('Mortgage Calculation'!A2354="","",MONTH('Mortgage Calculation'!C2354))</f>
        <v/>
      </c>
      <c r="C2314" s="71" t="str">
        <f>IF(B2314="","",YEAR('Mortgage Calculation'!C2354))</f>
        <v/>
      </c>
      <c r="D2314" s="72" t="str">
        <f>IF(B2314="","",SUMIFS('Monthly Rental Income'!$G:$G,'Monthly Rental Income'!$K:$K,'Total Cash Flow'!$C2314,'Monthly Rental Income'!$J:$J,'Total Cash Flow'!$B2314))</f>
        <v/>
      </c>
      <c r="E2314" s="73" t="str">
        <f>IF(B2314="","",SUMIFS('Mortgage Calculation'!$F:$F,'Mortgage Calculation'!$J:$J,'Total Cash Flow'!$B2314,'Mortgage Calculation'!$K:$K,'Total Cash Flow'!C2314))</f>
        <v/>
      </c>
      <c r="F2314" s="66" t="str">
        <f t="shared" si="36"/>
        <v/>
      </c>
    </row>
    <row r="2315" spans="2:6" ht="14.25" x14ac:dyDescent="0.2">
      <c r="B2315" s="70" t="str">
        <f>IF('Mortgage Calculation'!A2355="","",MONTH('Mortgage Calculation'!C2355))</f>
        <v/>
      </c>
      <c r="C2315" s="71" t="str">
        <f>IF(B2315="","",YEAR('Mortgage Calculation'!C2355))</f>
        <v/>
      </c>
      <c r="D2315" s="72" t="str">
        <f>IF(B2315="","",SUMIFS('Monthly Rental Income'!$G:$G,'Monthly Rental Income'!$K:$K,'Total Cash Flow'!$C2315,'Monthly Rental Income'!$J:$J,'Total Cash Flow'!$B2315))</f>
        <v/>
      </c>
      <c r="E2315" s="73" t="str">
        <f>IF(B2315="","",SUMIFS('Mortgage Calculation'!$F:$F,'Mortgage Calculation'!$J:$J,'Total Cash Flow'!$B2315,'Mortgage Calculation'!$K:$K,'Total Cash Flow'!C2315))</f>
        <v/>
      </c>
      <c r="F2315" s="66" t="str">
        <f t="shared" si="36"/>
        <v/>
      </c>
    </row>
    <row r="2316" spans="2:6" ht="14.25" x14ac:dyDescent="0.2">
      <c r="B2316" s="70" t="str">
        <f>IF('Mortgage Calculation'!A2356="","",MONTH('Mortgage Calculation'!C2356))</f>
        <v/>
      </c>
      <c r="C2316" s="71" t="str">
        <f>IF(B2316="","",YEAR('Mortgage Calculation'!C2356))</f>
        <v/>
      </c>
      <c r="D2316" s="72" t="str">
        <f>IF(B2316="","",SUMIFS('Monthly Rental Income'!$G:$G,'Monthly Rental Income'!$K:$K,'Total Cash Flow'!$C2316,'Monthly Rental Income'!$J:$J,'Total Cash Flow'!$B2316))</f>
        <v/>
      </c>
      <c r="E2316" s="73" t="str">
        <f>IF(B2316="","",SUMIFS('Mortgage Calculation'!$F:$F,'Mortgage Calculation'!$J:$J,'Total Cash Flow'!$B2316,'Mortgage Calculation'!$K:$K,'Total Cash Flow'!C2316))</f>
        <v/>
      </c>
      <c r="F2316" s="66" t="str">
        <f t="shared" si="36"/>
        <v/>
      </c>
    </row>
    <row r="2317" spans="2:6" ht="14.25" x14ac:dyDescent="0.2">
      <c r="B2317" s="70" t="str">
        <f>IF('Mortgage Calculation'!A2357="","",MONTH('Mortgage Calculation'!C2357))</f>
        <v/>
      </c>
      <c r="C2317" s="71" t="str">
        <f>IF(B2317="","",YEAR('Mortgage Calculation'!C2357))</f>
        <v/>
      </c>
      <c r="D2317" s="72" t="str">
        <f>IF(B2317="","",SUMIFS('Monthly Rental Income'!$G:$G,'Monthly Rental Income'!$K:$K,'Total Cash Flow'!$C2317,'Monthly Rental Income'!$J:$J,'Total Cash Flow'!$B2317))</f>
        <v/>
      </c>
      <c r="E2317" s="73" t="str">
        <f>IF(B2317="","",SUMIFS('Mortgage Calculation'!$F:$F,'Mortgage Calculation'!$J:$J,'Total Cash Flow'!$B2317,'Mortgage Calculation'!$K:$K,'Total Cash Flow'!C2317))</f>
        <v/>
      </c>
      <c r="F2317" s="66" t="str">
        <f t="shared" si="36"/>
        <v/>
      </c>
    </row>
    <row r="2318" spans="2:6" ht="14.25" x14ac:dyDescent="0.2">
      <c r="B2318" s="70" t="str">
        <f>IF('Mortgage Calculation'!A2358="","",MONTH('Mortgage Calculation'!C2358))</f>
        <v/>
      </c>
      <c r="C2318" s="71" t="str">
        <f>IF(B2318="","",YEAR('Mortgage Calculation'!C2358))</f>
        <v/>
      </c>
      <c r="D2318" s="72" t="str">
        <f>IF(B2318="","",SUMIFS('Monthly Rental Income'!$G:$G,'Monthly Rental Income'!$K:$K,'Total Cash Flow'!$C2318,'Monthly Rental Income'!$J:$J,'Total Cash Flow'!$B2318))</f>
        <v/>
      </c>
      <c r="E2318" s="73" t="str">
        <f>IF(B2318="","",SUMIFS('Mortgage Calculation'!$F:$F,'Mortgage Calculation'!$J:$J,'Total Cash Flow'!$B2318,'Mortgage Calculation'!$K:$K,'Total Cash Flow'!C2318))</f>
        <v/>
      </c>
      <c r="F2318" s="66" t="str">
        <f t="shared" si="36"/>
        <v/>
      </c>
    </row>
    <row r="2319" spans="2:6" ht="14.25" x14ac:dyDescent="0.2">
      <c r="B2319" s="70" t="str">
        <f>IF('Mortgage Calculation'!A2359="","",MONTH('Mortgage Calculation'!C2359))</f>
        <v/>
      </c>
      <c r="C2319" s="71" t="str">
        <f>IF(B2319="","",YEAR('Mortgage Calculation'!C2359))</f>
        <v/>
      </c>
      <c r="D2319" s="72" t="str">
        <f>IF(B2319="","",SUMIFS('Monthly Rental Income'!$G:$G,'Monthly Rental Income'!$K:$K,'Total Cash Flow'!$C2319,'Monthly Rental Income'!$J:$J,'Total Cash Flow'!$B2319))</f>
        <v/>
      </c>
      <c r="E2319" s="73" t="str">
        <f>IF(B2319="","",SUMIFS('Mortgage Calculation'!$F:$F,'Mortgage Calculation'!$J:$J,'Total Cash Flow'!$B2319,'Mortgage Calculation'!$K:$K,'Total Cash Flow'!C2319))</f>
        <v/>
      </c>
      <c r="F2319" s="66" t="str">
        <f t="shared" si="36"/>
        <v/>
      </c>
    </row>
    <row r="2320" spans="2:6" ht="14.25" x14ac:dyDescent="0.2">
      <c r="B2320" s="70" t="str">
        <f>IF('Mortgage Calculation'!A2360="","",MONTH('Mortgage Calculation'!C2360))</f>
        <v/>
      </c>
      <c r="C2320" s="71" t="str">
        <f>IF(B2320="","",YEAR('Mortgage Calculation'!C2360))</f>
        <v/>
      </c>
      <c r="D2320" s="72" t="str">
        <f>IF(B2320="","",SUMIFS('Monthly Rental Income'!$G:$G,'Monthly Rental Income'!$K:$K,'Total Cash Flow'!$C2320,'Monthly Rental Income'!$J:$J,'Total Cash Flow'!$B2320))</f>
        <v/>
      </c>
      <c r="E2320" s="73" t="str">
        <f>IF(B2320="","",SUMIFS('Mortgage Calculation'!$F:$F,'Mortgage Calculation'!$J:$J,'Total Cash Flow'!$B2320,'Mortgage Calculation'!$K:$K,'Total Cash Flow'!C2320))</f>
        <v/>
      </c>
      <c r="F2320" s="66" t="str">
        <f t="shared" si="36"/>
        <v/>
      </c>
    </row>
    <row r="2321" spans="2:6" ht="14.25" x14ac:dyDescent="0.2">
      <c r="B2321" s="70" t="str">
        <f>IF('Mortgage Calculation'!A2361="","",MONTH('Mortgage Calculation'!C2361))</f>
        <v/>
      </c>
      <c r="C2321" s="71" t="str">
        <f>IF(B2321="","",YEAR('Mortgage Calculation'!C2361))</f>
        <v/>
      </c>
      <c r="D2321" s="72" t="str">
        <f>IF(B2321="","",SUMIFS('Monthly Rental Income'!$G:$G,'Monthly Rental Income'!$K:$K,'Total Cash Flow'!$C2321,'Monthly Rental Income'!$J:$J,'Total Cash Flow'!$B2321))</f>
        <v/>
      </c>
      <c r="E2321" s="73" t="str">
        <f>IF(B2321="","",SUMIFS('Mortgage Calculation'!$F:$F,'Mortgage Calculation'!$J:$J,'Total Cash Flow'!$B2321,'Mortgage Calculation'!$K:$K,'Total Cash Flow'!C2321))</f>
        <v/>
      </c>
      <c r="F2321" s="66" t="str">
        <f t="shared" si="36"/>
        <v/>
      </c>
    </row>
    <row r="2322" spans="2:6" ht="14.25" x14ac:dyDescent="0.2">
      <c r="B2322" s="70" t="str">
        <f>IF('Mortgage Calculation'!A2362="","",MONTH('Mortgage Calculation'!C2362))</f>
        <v/>
      </c>
      <c r="C2322" s="71" t="str">
        <f>IF(B2322="","",YEAR('Mortgage Calculation'!C2362))</f>
        <v/>
      </c>
      <c r="D2322" s="72" t="str">
        <f>IF(B2322="","",SUMIFS('Monthly Rental Income'!$G:$G,'Monthly Rental Income'!$K:$K,'Total Cash Flow'!$C2322,'Monthly Rental Income'!$J:$J,'Total Cash Flow'!$B2322))</f>
        <v/>
      </c>
      <c r="E2322" s="73" t="str">
        <f>IF(B2322="","",SUMIFS('Mortgage Calculation'!$F:$F,'Mortgage Calculation'!$J:$J,'Total Cash Flow'!$B2322,'Mortgage Calculation'!$K:$K,'Total Cash Flow'!C2322))</f>
        <v/>
      </c>
      <c r="F2322" s="66" t="str">
        <f t="shared" si="36"/>
        <v/>
      </c>
    </row>
    <row r="2323" spans="2:6" ht="14.25" x14ac:dyDescent="0.2">
      <c r="B2323" s="70" t="str">
        <f>IF('Mortgage Calculation'!A2363="","",MONTH('Mortgage Calculation'!C2363))</f>
        <v/>
      </c>
      <c r="C2323" s="71" t="str">
        <f>IF(B2323="","",YEAR('Mortgage Calculation'!C2363))</f>
        <v/>
      </c>
      <c r="D2323" s="72" t="str">
        <f>IF(B2323="","",SUMIFS('Monthly Rental Income'!$G:$G,'Monthly Rental Income'!$K:$K,'Total Cash Flow'!$C2323,'Monthly Rental Income'!$J:$J,'Total Cash Flow'!$B2323))</f>
        <v/>
      </c>
      <c r="E2323" s="73" t="str">
        <f>IF(B2323="","",SUMIFS('Mortgage Calculation'!$F:$F,'Mortgage Calculation'!$J:$J,'Total Cash Flow'!$B2323,'Mortgage Calculation'!$K:$K,'Total Cash Flow'!C2323))</f>
        <v/>
      </c>
      <c r="F2323" s="66" t="str">
        <f t="shared" si="36"/>
        <v/>
      </c>
    </row>
    <row r="2324" spans="2:6" ht="14.25" x14ac:dyDescent="0.2">
      <c r="B2324" s="70" t="str">
        <f>IF('Mortgage Calculation'!A2364="","",MONTH('Mortgage Calculation'!C2364))</f>
        <v/>
      </c>
      <c r="C2324" s="71" t="str">
        <f>IF(B2324="","",YEAR('Mortgage Calculation'!C2364))</f>
        <v/>
      </c>
      <c r="D2324" s="72" t="str">
        <f>IF(B2324="","",SUMIFS('Monthly Rental Income'!$G:$G,'Monthly Rental Income'!$K:$K,'Total Cash Flow'!$C2324,'Monthly Rental Income'!$J:$J,'Total Cash Flow'!$B2324))</f>
        <v/>
      </c>
      <c r="E2324" s="73" t="str">
        <f>IF(B2324="","",SUMIFS('Mortgage Calculation'!$F:$F,'Mortgage Calculation'!$J:$J,'Total Cash Flow'!$B2324,'Mortgage Calculation'!$K:$K,'Total Cash Flow'!C2324))</f>
        <v/>
      </c>
      <c r="F2324" s="66" t="str">
        <f t="shared" si="36"/>
        <v/>
      </c>
    </row>
    <row r="2325" spans="2:6" ht="14.25" x14ac:dyDescent="0.2">
      <c r="B2325" s="70" t="str">
        <f>IF('Mortgage Calculation'!A2365="","",MONTH('Mortgage Calculation'!C2365))</f>
        <v/>
      </c>
      <c r="C2325" s="71" t="str">
        <f>IF(B2325="","",YEAR('Mortgage Calculation'!C2365))</f>
        <v/>
      </c>
      <c r="D2325" s="72" t="str">
        <f>IF(B2325="","",SUMIFS('Monthly Rental Income'!$G:$G,'Monthly Rental Income'!$K:$K,'Total Cash Flow'!$C2325,'Monthly Rental Income'!$J:$J,'Total Cash Flow'!$B2325))</f>
        <v/>
      </c>
      <c r="E2325" s="73" t="str">
        <f>IF(B2325="","",SUMIFS('Mortgage Calculation'!$F:$F,'Mortgage Calculation'!$J:$J,'Total Cash Flow'!$B2325,'Mortgage Calculation'!$K:$K,'Total Cash Flow'!C2325))</f>
        <v/>
      </c>
      <c r="F2325" s="66" t="str">
        <f t="shared" si="36"/>
        <v/>
      </c>
    </row>
    <row r="2326" spans="2:6" ht="14.25" x14ac:dyDescent="0.2">
      <c r="B2326" s="70" t="str">
        <f>IF('Mortgage Calculation'!A2366="","",MONTH('Mortgage Calculation'!C2366))</f>
        <v/>
      </c>
      <c r="C2326" s="71" t="str">
        <f>IF(B2326="","",YEAR('Mortgage Calculation'!C2366))</f>
        <v/>
      </c>
      <c r="D2326" s="72" t="str">
        <f>IF(B2326="","",SUMIFS('Monthly Rental Income'!$G:$G,'Monthly Rental Income'!$K:$K,'Total Cash Flow'!$C2326,'Monthly Rental Income'!$J:$J,'Total Cash Flow'!$B2326))</f>
        <v/>
      </c>
      <c r="E2326" s="73" t="str">
        <f>IF(B2326="","",SUMIFS('Mortgage Calculation'!$F:$F,'Mortgage Calculation'!$J:$J,'Total Cash Flow'!$B2326,'Mortgage Calculation'!$K:$K,'Total Cash Flow'!C2326))</f>
        <v/>
      </c>
      <c r="F2326" s="66" t="str">
        <f t="shared" si="36"/>
        <v/>
      </c>
    </row>
    <row r="2327" spans="2:6" ht="14.25" x14ac:dyDescent="0.2">
      <c r="B2327" s="70" t="str">
        <f>IF('Mortgage Calculation'!A2367="","",MONTH('Mortgage Calculation'!C2367))</f>
        <v/>
      </c>
      <c r="C2327" s="71" t="str">
        <f>IF(B2327="","",YEAR('Mortgage Calculation'!C2367))</f>
        <v/>
      </c>
      <c r="D2327" s="72" t="str">
        <f>IF(B2327="","",SUMIFS('Monthly Rental Income'!$G:$G,'Monthly Rental Income'!$K:$K,'Total Cash Flow'!$C2327,'Monthly Rental Income'!$J:$J,'Total Cash Flow'!$B2327))</f>
        <v/>
      </c>
      <c r="E2327" s="73" t="str">
        <f>IF(B2327="","",SUMIFS('Mortgage Calculation'!$F:$F,'Mortgage Calculation'!$J:$J,'Total Cash Flow'!$B2327,'Mortgage Calculation'!$K:$K,'Total Cash Flow'!C2327))</f>
        <v/>
      </c>
      <c r="F2327" s="66" t="str">
        <f t="shared" si="36"/>
        <v/>
      </c>
    </row>
    <row r="2328" spans="2:6" ht="14.25" x14ac:dyDescent="0.2">
      <c r="B2328" s="70" t="str">
        <f>IF('Mortgage Calculation'!A2368="","",MONTH('Mortgage Calculation'!C2368))</f>
        <v/>
      </c>
      <c r="C2328" s="71" t="str">
        <f>IF(B2328="","",YEAR('Mortgage Calculation'!C2368))</f>
        <v/>
      </c>
      <c r="D2328" s="72" t="str">
        <f>IF(B2328="","",SUMIFS('Monthly Rental Income'!$G:$G,'Monthly Rental Income'!$K:$K,'Total Cash Flow'!$C2328,'Monthly Rental Income'!$J:$J,'Total Cash Flow'!$B2328))</f>
        <v/>
      </c>
      <c r="E2328" s="73" t="str">
        <f>IF(B2328="","",SUMIFS('Mortgage Calculation'!$F:$F,'Mortgage Calculation'!$J:$J,'Total Cash Flow'!$B2328,'Mortgage Calculation'!$K:$K,'Total Cash Flow'!C2328))</f>
        <v/>
      </c>
      <c r="F2328" s="66" t="str">
        <f t="shared" si="36"/>
        <v/>
      </c>
    </row>
    <row r="2329" spans="2:6" ht="14.25" x14ac:dyDescent="0.2">
      <c r="B2329" s="70" t="str">
        <f>IF('Mortgage Calculation'!A2369="","",MONTH('Mortgage Calculation'!C2369))</f>
        <v/>
      </c>
      <c r="C2329" s="71" t="str">
        <f>IF(B2329="","",YEAR('Mortgage Calculation'!C2369))</f>
        <v/>
      </c>
      <c r="D2329" s="72" t="str">
        <f>IF(B2329="","",SUMIFS('Monthly Rental Income'!$G:$G,'Monthly Rental Income'!$K:$K,'Total Cash Flow'!$C2329,'Monthly Rental Income'!$J:$J,'Total Cash Flow'!$B2329))</f>
        <v/>
      </c>
      <c r="E2329" s="73" t="str">
        <f>IF(B2329="","",SUMIFS('Mortgage Calculation'!$F:$F,'Mortgage Calculation'!$J:$J,'Total Cash Flow'!$B2329,'Mortgage Calculation'!$K:$K,'Total Cash Flow'!C2329))</f>
        <v/>
      </c>
      <c r="F2329" s="66" t="str">
        <f t="shared" si="36"/>
        <v/>
      </c>
    </row>
    <row r="2330" spans="2:6" ht="14.25" x14ac:dyDescent="0.2">
      <c r="B2330" s="70" t="str">
        <f>IF('Mortgage Calculation'!A2370="","",MONTH('Mortgage Calculation'!C2370))</f>
        <v/>
      </c>
      <c r="C2330" s="71" t="str">
        <f>IF(B2330="","",YEAR('Mortgage Calculation'!C2370))</f>
        <v/>
      </c>
      <c r="D2330" s="72" t="str">
        <f>IF(B2330="","",SUMIFS('Monthly Rental Income'!$G:$G,'Monthly Rental Income'!$K:$K,'Total Cash Flow'!$C2330,'Monthly Rental Income'!$J:$J,'Total Cash Flow'!$B2330))</f>
        <v/>
      </c>
      <c r="E2330" s="73" t="str">
        <f>IF(B2330="","",SUMIFS('Mortgage Calculation'!$F:$F,'Mortgage Calculation'!$J:$J,'Total Cash Flow'!$B2330,'Mortgage Calculation'!$K:$K,'Total Cash Flow'!C2330))</f>
        <v/>
      </c>
      <c r="F2330" s="66" t="str">
        <f t="shared" si="36"/>
        <v/>
      </c>
    </row>
    <row r="2331" spans="2:6" ht="14.25" x14ac:dyDescent="0.2">
      <c r="B2331" s="70" t="str">
        <f>IF('Mortgage Calculation'!A2371="","",MONTH('Mortgage Calculation'!C2371))</f>
        <v/>
      </c>
      <c r="C2331" s="71" t="str">
        <f>IF(B2331="","",YEAR('Mortgage Calculation'!C2371))</f>
        <v/>
      </c>
      <c r="D2331" s="72" t="str">
        <f>IF(B2331="","",SUMIFS('Monthly Rental Income'!$G:$G,'Monthly Rental Income'!$K:$K,'Total Cash Flow'!$C2331,'Monthly Rental Income'!$J:$J,'Total Cash Flow'!$B2331))</f>
        <v/>
      </c>
      <c r="E2331" s="73" t="str">
        <f>IF(B2331="","",SUMIFS('Mortgage Calculation'!$F:$F,'Mortgage Calculation'!$J:$J,'Total Cash Flow'!$B2331,'Mortgage Calculation'!$K:$K,'Total Cash Flow'!C2331))</f>
        <v/>
      </c>
      <c r="F2331" s="66" t="str">
        <f t="shared" si="36"/>
        <v/>
      </c>
    </row>
    <row r="2332" spans="2:6" ht="14.25" x14ac:dyDescent="0.2">
      <c r="B2332" s="70" t="str">
        <f>IF('Mortgage Calculation'!A2372="","",MONTH('Mortgage Calculation'!C2372))</f>
        <v/>
      </c>
      <c r="C2332" s="71" t="str">
        <f>IF(B2332="","",YEAR('Mortgage Calculation'!C2372))</f>
        <v/>
      </c>
      <c r="D2332" s="72" t="str">
        <f>IF(B2332="","",SUMIFS('Monthly Rental Income'!$G:$G,'Monthly Rental Income'!$K:$K,'Total Cash Flow'!$C2332,'Monthly Rental Income'!$J:$J,'Total Cash Flow'!$B2332))</f>
        <v/>
      </c>
      <c r="E2332" s="73" t="str">
        <f>IF(B2332="","",SUMIFS('Mortgage Calculation'!$F:$F,'Mortgage Calculation'!$J:$J,'Total Cash Flow'!$B2332,'Mortgage Calculation'!$K:$K,'Total Cash Flow'!C2332))</f>
        <v/>
      </c>
      <c r="F2332" s="66" t="str">
        <f t="shared" si="36"/>
        <v/>
      </c>
    </row>
    <row r="2333" spans="2:6" ht="14.25" x14ac:dyDescent="0.2">
      <c r="B2333" s="70" t="str">
        <f>IF('Mortgage Calculation'!A2373="","",MONTH('Mortgage Calculation'!C2373))</f>
        <v/>
      </c>
      <c r="C2333" s="71" t="str">
        <f>IF(B2333="","",YEAR('Mortgage Calculation'!C2373))</f>
        <v/>
      </c>
      <c r="D2333" s="72" t="str">
        <f>IF(B2333="","",SUMIFS('Monthly Rental Income'!$G:$G,'Monthly Rental Income'!$K:$K,'Total Cash Flow'!$C2333,'Monthly Rental Income'!$J:$J,'Total Cash Flow'!$B2333))</f>
        <v/>
      </c>
      <c r="E2333" s="73" t="str">
        <f>IF(B2333="","",SUMIFS('Mortgage Calculation'!$F:$F,'Mortgage Calculation'!$J:$J,'Total Cash Flow'!$B2333,'Mortgage Calculation'!$K:$K,'Total Cash Flow'!C2333))</f>
        <v/>
      </c>
      <c r="F2333" s="66" t="str">
        <f t="shared" si="36"/>
        <v/>
      </c>
    </row>
    <row r="2334" spans="2:6" ht="14.25" x14ac:dyDescent="0.2">
      <c r="B2334" s="70" t="str">
        <f>IF('Mortgage Calculation'!A2374="","",MONTH('Mortgage Calculation'!C2374))</f>
        <v/>
      </c>
      <c r="C2334" s="71" t="str">
        <f>IF(B2334="","",YEAR('Mortgage Calculation'!C2374))</f>
        <v/>
      </c>
      <c r="D2334" s="72" t="str">
        <f>IF(B2334="","",SUMIFS('Monthly Rental Income'!$G:$G,'Monthly Rental Income'!$K:$K,'Total Cash Flow'!$C2334,'Monthly Rental Income'!$J:$J,'Total Cash Flow'!$B2334))</f>
        <v/>
      </c>
      <c r="E2334" s="73" t="str">
        <f>IF(B2334="","",SUMIFS('Mortgage Calculation'!$F:$F,'Mortgage Calculation'!$J:$J,'Total Cash Flow'!$B2334,'Mortgage Calculation'!$K:$K,'Total Cash Flow'!C2334))</f>
        <v/>
      </c>
      <c r="F2334" s="66" t="str">
        <f t="shared" si="36"/>
        <v/>
      </c>
    </row>
    <row r="2335" spans="2:6" ht="14.25" x14ac:dyDescent="0.2">
      <c r="B2335" s="70" t="str">
        <f>IF('Mortgage Calculation'!A2375="","",MONTH('Mortgage Calculation'!C2375))</f>
        <v/>
      </c>
      <c r="C2335" s="71" t="str">
        <f>IF(B2335="","",YEAR('Mortgage Calculation'!C2375))</f>
        <v/>
      </c>
      <c r="D2335" s="72" t="str">
        <f>IF(B2335="","",SUMIFS('Monthly Rental Income'!$G:$G,'Monthly Rental Income'!$K:$K,'Total Cash Flow'!$C2335,'Monthly Rental Income'!$J:$J,'Total Cash Flow'!$B2335))</f>
        <v/>
      </c>
      <c r="E2335" s="73" t="str">
        <f>IF(B2335="","",SUMIFS('Mortgage Calculation'!$F:$F,'Mortgage Calculation'!$J:$J,'Total Cash Flow'!$B2335,'Mortgage Calculation'!$K:$K,'Total Cash Flow'!C2335))</f>
        <v/>
      </c>
      <c r="F2335" s="66" t="str">
        <f t="shared" si="36"/>
        <v/>
      </c>
    </row>
    <row r="2336" spans="2:6" ht="14.25" x14ac:dyDescent="0.2">
      <c r="B2336" s="70" t="str">
        <f>IF('Mortgage Calculation'!A2376="","",MONTH('Mortgage Calculation'!C2376))</f>
        <v/>
      </c>
      <c r="C2336" s="71" t="str">
        <f>IF(B2336="","",YEAR('Mortgage Calculation'!C2376))</f>
        <v/>
      </c>
      <c r="D2336" s="72" t="str">
        <f>IF(B2336="","",SUMIFS('Monthly Rental Income'!$G:$G,'Monthly Rental Income'!$K:$K,'Total Cash Flow'!$C2336,'Monthly Rental Income'!$J:$J,'Total Cash Flow'!$B2336))</f>
        <v/>
      </c>
      <c r="E2336" s="73" t="str">
        <f>IF(B2336="","",SUMIFS('Mortgage Calculation'!$F:$F,'Mortgage Calculation'!$J:$J,'Total Cash Flow'!$B2336,'Mortgage Calculation'!$K:$K,'Total Cash Flow'!C2336))</f>
        <v/>
      </c>
      <c r="F2336" s="66" t="str">
        <f t="shared" si="36"/>
        <v/>
      </c>
    </row>
    <row r="2337" spans="2:6" ht="14.25" x14ac:dyDescent="0.2">
      <c r="B2337" s="70" t="str">
        <f>IF('Mortgage Calculation'!A2377="","",MONTH('Mortgage Calculation'!C2377))</f>
        <v/>
      </c>
      <c r="C2337" s="71" t="str">
        <f>IF(B2337="","",YEAR('Mortgage Calculation'!C2377))</f>
        <v/>
      </c>
      <c r="D2337" s="72" t="str">
        <f>IF(B2337="","",SUMIFS('Monthly Rental Income'!$G:$G,'Monthly Rental Income'!$K:$K,'Total Cash Flow'!$C2337,'Monthly Rental Income'!$J:$J,'Total Cash Flow'!$B2337))</f>
        <v/>
      </c>
      <c r="E2337" s="73" t="str">
        <f>IF(B2337="","",SUMIFS('Mortgage Calculation'!$F:$F,'Mortgage Calculation'!$J:$J,'Total Cash Flow'!$B2337,'Mortgage Calculation'!$K:$K,'Total Cash Flow'!C2337))</f>
        <v/>
      </c>
      <c r="F2337" s="66" t="str">
        <f t="shared" si="36"/>
        <v/>
      </c>
    </row>
    <row r="2338" spans="2:6" ht="14.25" x14ac:dyDescent="0.2">
      <c r="B2338" s="70" t="str">
        <f>IF('Mortgage Calculation'!A2378="","",MONTH('Mortgage Calculation'!C2378))</f>
        <v/>
      </c>
      <c r="C2338" s="71" t="str">
        <f>IF(B2338="","",YEAR('Mortgage Calculation'!C2378))</f>
        <v/>
      </c>
      <c r="D2338" s="72" t="str">
        <f>IF(B2338="","",SUMIFS('Monthly Rental Income'!$G:$G,'Monthly Rental Income'!$K:$K,'Total Cash Flow'!$C2338,'Monthly Rental Income'!$J:$J,'Total Cash Flow'!$B2338))</f>
        <v/>
      </c>
      <c r="E2338" s="73" t="str">
        <f>IF(B2338="","",SUMIFS('Mortgage Calculation'!$F:$F,'Mortgage Calculation'!$J:$J,'Total Cash Flow'!$B2338,'Mortgage Calculation'!$K:$K,'Total Cash Flow'!C2338))</f>
        <v/>
      </c>
      <c r="F2338" s="66" t="str">
        <f t="shared" si="36"/>
        <v/>
      </c>
    </row>
    <row r="2339" spans="2:6" ht="14.25" x14ac:dyDescent="0.2">
      <c r="B2339" s="70" t="str">
        <f>IF('Mortgage Calculation'!A2379="","",MONTH('Mortgage Calculation'!C2379))</f>
        <v/>
      </c>
      <c r="C2339" s="71" t="str">
        <f>IF(B2339="","",YEAR('Mortgage Calculation'!C2379))</f>
        <v/>
      </c>
      <c r="D2339" s="72" t="str">
        <f>IF(B2339="","",SUMIFS('Monthly Rental Income'!$G:$G,'Monthly Rental Income'!$K:$K,'Total Cash Flow'!$C2339,'Monthly Rental Income'!$J:$J,'Total Cash Flow'!$B2339))</f>
        <v/>
      </c>
      <c r="E2339" s="73" t="str">
        <f>IF(B2339="","",SUMIFS('Mortgage Calculation'!$F:$F,'Mortgage Calculation'!$J:$J,'Total Cash Flow'!$B2339,'Mortgage Calculation'!$K:$K,'Total Cash Flow'!C2339))</f>
        <v/>
      </c>
      <c r="F2339" s="66" t="str">
        <f t="shared" si="36"/>
        <v/>
      </c>
    </row>
    <row r="2340" spans="2:6" ht="14.25" x14ac:dyDescent="0.2">
      <c r="B2340" s="70" t="str">
        <f>IF('Mortgage Calculation'!A2380="","",MONTH('Mortgage Calculation'!C2380))</f>
        <v/>
      </c>
      <c r="C2340" s="71" t="str">
        <f>IF(B2340="","",YEAR('Mortgage Calculation'!C2380))</f>
        <v/>
      </c>
      <c r="D2340" s="72" t="str">
        <f>IF(B2340="","",SUMIFS('Monthly Rental Income'!$G:$G,'Monthly Rental Income'!$K:$K,'Total Cash Flow'!$C2340,'Monthly Rental Income'!$J:$J,'Total Cash Flow'!$B2340))</f>
        <v/>
      </c>
      <c r="E2340" s="73" t="str">
        <f>IF(B2340="","",SUMIFS('Mortgage Calculation'!$F:$F,'Mortgage Calculation'!$J:$J,'Total Cash Flow'!$B2340,'Mortgage Calculation'!$K:$K,'Total Cash Flow'!C2340))</f>
        <v/>
      </c>
      <c r="F2340" s="66" t="str">
        <f t="shared" si="36"/>
        <v/>
      </c>
    </row>
    <row r="2341" spans="2:6" ht="14.25" x14ac:dyDescent="0.2">
      <c r="B2341" s="70" t="str">
        <f>IF('Mortgage Calculation'!A2381="","",MONTH('Mortgage Calculation'!C2381))</f>
        <v/>
      </c>
      <c r="C2341" s="71" t="str">
        <f>IF(B2341="","",YEAR('Mortgage Calculation'!C2381))</f>
        <v/>
      </c>
      <c r="D2341" s="72" t="str">
        <f>IF(B2341="","",SUMIFS('Monthly Rental Income'!$G:$G,'Monthly Rental Income'!$K:$K,'Total Cash Flow'!$C2341,'Monthly Rental Income'!$J:$J,'Total Cash Flow'!$B2341))</f>
        <v/>
      </c>
      <c r="E2341" s="73" t="str">
        <f>IF(B2341="","",SUMIFS('Mortgage Calculation'!$F:$F,'Mortgage Calculation'!$J:$J,'Total Cash Flow'!$B2341,'Mortgage Calculation'!$K:$K,'Total Cash Flow'!C2341))</f>
        <v/>
      </c>
      <c r="F2341" s="66" t="str">
        <f t="shared" si="36"/>
        <v/>
      </c>
    </row>
    <row r="2342" spans="2:6" ht="14.25" x14ac:dyDescent="0.2">
      <c r="B2342" s="70" t="str">
        <f>IF('Mortgage Calculation'!A2382="","",MONTH('Mortgage Calculation'!C2382))</f>
        <v/>
      </c>
      <c r="C2342" s="71" t="str">
        <f>IF(B2342="","",YEAR('Mortgage Calculation'!C2382))</f>
        <v/>
      </c>
      <c r="D2342" s="72" t="str">
        <f>IF(B2342="","",SUMIFS('Monthly Rental Income'!$G:$G,'Monthly Rental Income'!$K:$K,'Total Cash Flow'!$C2342,'Monthly Rental Income'!$J:$J,'Total Cash Flow'!$B2342))</f>
        <v/>
      </c>
      <c r="E2342" s="73" t="str">
        <f>IF(B2342="","",SUMIFS('Mortgage Calculation'!$F:$F,'Mortgage Calculation'!$J:$J,'Total Cash Flow'!$B2342,'Mortgage Calculation'!$K:$K,'Total Cash Flow'!C2342))</f>
        <v/>
      </c>
      <c r="F2342" s="66" t="str">
        <f t="shared" si="36"/>
        <v/>
      </c>
    </row>
    <row r="2343" spans="2:6" ht="14.25" x14ac:dyDescent="0.2">
      <c r="B2343" s="70" t="str">
        <f>IF('Mortgage Calculation'!A2383="","",MONTH('Mortgage Calculation'!C2383))</f>
        <v/>
      </c>
      <c r="C2343" s="71" t="str">
        <f>IF(B2343="","",YEAR('Mortgage Calculation'!C2383))</f>
        <v/>
      </c>
      <c r="D2343" s="72" t="str">
        <f>IF(B2343="","",SUMIFS('Monthly Rental Income'!$G:$G,'Monthly Rental Income'!$K:$K,'Total Cash Flow'!$C2343,'Monthly Rental Income'!$J:$J,'Total Cash Flow'!$B2343))</f>
        <v/>
      </c>
      <c r="E2343" s="73" t="str">
        <f>IF(B2343="","",SUMIFS('Mortgage Calculation'!$F:$F,'Mortgage Calculation'!$J:$J,'Total Cash Flow'!$B2343,'Mortgage Calculation'!$K:$K,'Total Cash Flow'!C2343))</f>
        <v/>
      </c>
      <c r="F2343" s="66" t="str">
        <f t="shared" si="36"/>
        <v/>
      </c>
    </row>
    <row r="2344" spans="2:6" ht="14.25" x14ac:dyDescent="0.2">
      <c r="B2344" s="70" t="str">
        <f>IF('Mortgage Calculation'!A2384="","",MONTH('Mortgage Calculation'!C2384))</f>
        <v/>
      </c>
      <c r="C2344" s="71" t="str">
        <f>IF(B2344="","",YEAR('Mortgage Calculation'!C2384))</f>
        <v/>
      </c>
      <c r="D2344" s="72" t="str">
        <f>IF(B2344="","",SUMIFS('Monthly Rental Income'!$G:$G,'Monthly Rental Income'!$K:$K,'Total Cash Flow'!$C2344,'Monthly Rental Income'!$J:$J,'Total Cash Flow'!$B2344))</f>
        <v/>
      </c>
      <c r="E2344" s="73" t="str">
        <f>IF(B2344="","",SUMIFS('Mortgage Calculation'!$F:$F,'Mortgage Calculation'!$J:$J,'Total Cash Flow'!$B2344,'Mortgage Calculation'!$K:$K,'Total Cash Flow'!C2344))</f>
        <v/>
      </c>
      <c r="F2344" s="66" t="str">
        <f t="shared" si="36"/>
        <v/>
      </c>
    </row>
    <row r="2345" spans="2:6" ht="14.25" x14ac:dyDescent="0.2">
      <c r="B2345" s="70" t="str">
        <f>IF('Mortgage Calculation'!A2385="","",MONTH('Mortgage Calculation'!C2385))</f>
        <v/>
      </c>
      <c r="C2345" s="71" t="str">
        <f>IF(B2345="","",YEAR('Mortgage Calculation'!C2385))</f>
        <v/>
      </c>
      <c r="D2345" s="72" t="str">
        <f>IF(B2345="","",SUMIFS('Monthly Rental Income'!$G:$G,'Monthly Rental Income'!$K:$K,'Total Cash Flow'!$C2345,'Monthly Rental Income'!$J:$J,'Total Cash Flow'!$B2345))</f>
        <v/>
      </c>
      <c r="E2345" s="73" t="str">
        <f>IF(B2345="","",SUMIFS('Mortgage Calculation'!$F:$F,'Mortgage Calculation'!$J:$J,'Total Cash Flow'!$B2345,'Mortgage Calculation'!$K:$K,'Total Cash Flow'!C2345))</f>
        <v/>
      </c>
      <c r="F2345" s="66" t="str">
        <f t="shared" si="36"/>
        <v/>
      </c>
    </row>
    <row r="2346" spans="2:6" ht="14.25" x14ac:dyDescent="0.2">
      <c r="B2346" s="70" t="str">
        <f>IF('Mortgage Calculation'!A2386="","",MONTH('Mortgage Calculation'!C2386))</f>
        <v/>
      </c>
      <c r="C2346" s="71" t="str">
        <f>IF(B2346="","",YEAR('Mortgage Calculation'!C2386))</f>
        <v/>
      </c>
      <c r="D2346" s="72" t="str">
        <f>IF(B2346="","",SUMIFS('Monthly Rental Income'!$G:$G,'Monthly Rental Income'!$K:$K,'Total Cash Flow'!$C2346,'Monthly Rental Income'!$J:$J,'Total Cash Flow'!$B2346))</f>
        <v/>
      </c>
      <c r="E2346" s="73" t="str">
        <f>IF(B2346="","",SUMIFS('Mortgage Calculation'!$F:$F,'Mortgage Calculation'!$J:$J,'Total Cash Flow'!$B2346,'Mortgage Calculation'!$K:$K,'Total Cash Flow'!C2346))</f>
        <v/>
      </c>
      <c r="F2346" s="66" t="str">
        <f t="shared" si="36"/>
        <v/>
      </c>
    </row>
    <row r="2347" spans="2:6" ht="14.25" x14ac:dyDescent="0.2">
      <c r="B2347" s="70" t="str">
        <f>IF('Mortgage Calculation'!A2387="","",MONTH('Mortgage Calculation'!C2387))</f>
        <v/>
      </c>
      <c r="C2347" s="71" t="str">
        <f>IF(B2347="","",YEAR('Mortgage Calculation'!C2387))</f>
        <v/>
      </c>
      <c r="D2347" s="72" t="str">
        <f>IF(B2347="","",SUMIFS('Monthly Rental Income'!$G:$G,'Monthly Rental Income'!$K:$K,'Total Cash Flow'!$C2347,'Monthly Rental Income'!$J:$J,'Total Cash Flow'!$B2347))</f>
        <v/>
      </c>
      <c r="E2347" s="73" t="str">
        <f>IF(B2347="","",SUMIFS('Mortgage Calculation'!$F:$F,'Mortgage Calculation'!$J:$J,'Total Cash Flow'!$B2347,'Mortgage Calculation'!$K:$K,'Total Cash Flow'!C2347))</f>
        <v/>
      </c>
      <c r="F2347" s="66" t="str">
        <f t="shared" si="36"/>
        <v/>
      </c>
    </row>
    <row r="2348" spans="2:6" ht="14.25" x14ac:dyDescent="0.2">
      <c r="B2348" s="70" t="str">
        <f>IF('Mortgage Calculation'!A2388="","",MONTH('Mortgage Calculation'!C2388))</f>
        <v/>
      </c>
      <c r="C2348" s="71" t="str">
        <f>IF(B2348="","",YEAR('Mortgage Calculation'!C2388))</f>
        <v/>
      </c>
      <c r="D2348" s="72" t="str">
        <f>IF(B2348="","",SUMIFS('Monthly Rental Income'!$G:$G,'Monthly Rental Income'!$K:$K,'Total Cash Flow'!$C2348,'Monthly Rental Income'!$J:$J,'Total Cash Flow'!$B2348))</f>
        <v/>
      </c>
      <c r="E2348" s="73" t="str">
        <f>IF(B2348="","",SUMIFS('Mortgage Calculation'!$F:$F,'Mortgage Calculation'!$J:$J,'Total Cash Flow'!$B2348,'Mortgage Calculation'!$K:$K,'Total Cash Flow'!C2348))</f>
        <v/>
      </c>
      <c r="F2348" s="66" t="str">
        <f t="shared" si="36"/>
        <v/>
      </c>
    </row>
    <row r="2349" spans="2:6" ht="14.25" x14ac:dyDescent="0.2">
      <c r="B2349" s="70" t="str">
        <f>IF('Mortgage Calculation'!A2389="","",MONTH('Mortgage Calculation'!C2389))</f>
        <v/>
      </c>
      <c r="C2349" s="71" t="str">
        <f>IF(B2349="","",YEAR('Mortgage Calculation'!C2389))</f>
        <v/>
      </c>
      <c r="D2349" s="72" t="str">
        <f>IF(B2349="","",SUMIFS('Monthly Rental Income'!$G:$G,'Monthly Rental Income'!$K:$K,'Total Cash Flow'!$C2349,'Monthly Rental Income'!$J:$J,'Total Cash Flow'!$B2349))</f>
        <v/>
      </c>
      <c r="E2349" s="73" t="str">
        <f>IF(B2349="","",SUMIFS('Mortgage Calculation'!$F:$F,'Mortgage Calculation'!$J:$J,'Total Cash Flow'!$B2349,'Mortgage Calculation'!$K:$K,'Total Cash Flow'!C2349))</f>
        <v/>
      </c>
      <c r="F2349" s="66" t="str">
        <f t="shared" si="36"/>
        <v/>
      </c>
    </row>
    <row r="2350" spans="2:6" ht="14.25" x14ac:dyDescent="0.2">
      <c r="B2350" s="70" t="str">
        <f>IF('Mortgage Calculation'!A2390="","",MONTH('Mortgage Calculation'!C2390))</f>
        <v/>
      </c>
      <c r="C2350" s="71" t="str">
        <f>IF(B2350="","",YEAR('Mortgage Calculation'!C2390))</f>
        <v/>
      </c>
      <c r="D2350" s="72" t="str">
        <f>IF(B2350="","",SUMIFS('Monthly Rental Income'!$G:$G,'Monthly Rental Income'!$K:$K,'Total Cash Flow'!$C2350,'Monthly Rental Income'!$J:$J,'Total Cash Flow'!$B2350))</f>
        <v/>
      </c>
      <c r="E2350" s="73" t="str">
        <f>IF(B2350="","",SUMIFS('Mortgage Calculation'!$F:$F,'Mortgage Calculation'!$J:$J,'Total Cash Flow'!$B2350,'Mortgage Calculation'!$K:$K,'Total Cash Flow'!C2350))</f>
        <v/>
      </c>
      <c r="F2350" s="66" t="str">
        <f t="shared" si="36"/>
        <v/>
      </c>
    </row>
    <row r="2351" spans="2:6" ht="14.25" x14ac:dyDescent="0.2">
      <c r="B2351" s="70" t="str">
        <f>IF('Mortgage Calculation'!A2391="","",MONTH('Mortgage Calculation'!C2391))</f>
        <v/>
      </c>
      <c r="C2351" s="71" t="str">
        <f>IF(B2351="","",YEAR('Mortgage Calculation'!C2391))</f>
        <v/>
      </c>
      <c r="D2351" s="72" t="str">
        <f>IF(B2351="","",SUMIFS('Monthly Rental Income'!$G:$G,'Monthly Rental Income'!$K:$K,'Total Cash Flow'!$C2351,'Monthly Rental Income'!$J:$J,'Total Cash Flow'!$B2351))</f>
        <v/>
      </c>
      <c r="E2351" s="73" t="str">
        <f>IF(B2351="","",SUMIFS('Mortgage Calculation'!$F:$F,'Mortgage Calculation'!$J:$J,'Total Cash Flow'!$B2351,'Mortgage Calculation'!$K:$K,'Total Cash Flow'!C2351))</f>
        <v/>
      </c>
      <c r="F2351" s="66" t="str">
        <f t="shared" si="36"/>
        <v/>
      </c>
    </row>
    <row r="2352" spans="2:6" ht="14.25" x14ac:dyDescent="0.2">
      <c r="B2352" s="70" t="str">
        <f>IF('Mortgage Calculation'!A2392="","",MONTH('Mortgage Calculation'!C2392))</f>
        <v/>
      </c>
      <c r="C2352" s="71" t="str">
        <f>IF(B2352="","",YEAR('Mortgage Calculation'!C2392))</f>
        <v/>
      </c>
      <c r="D2352" s="72" t="str">
        <f>IF(B2352="","",SUMIFS('Monthly Rental Income'!$G:$G,'Monthly Rental Income'!$K:$K,'Total Cash Flow'!$C2352,'Monthly Rental Income'!$J:$J,'Total Cash Flow'!$B2352))</f>
        <v/>
      </c>
      <c r="E2352" s="73" t="str">
        <f>IF(B2352="","",SUMIFS('Mortgage Calculation'!$F:$F,'Mortgage Calculation'!$J:$J,'Total Cash Flow'!$B2352,'Mortgage Calculation'!$K:$K,'Total Cash Flow'!C2352))</f>
        <v/>
      </c>
      <c r="F2352" s="66" t="str">
        <f t="shared" si="36"/>
        <v/>
      </c>
    </row>
    <row r="2353" spans="2:6" ht="14.25" x14ac:dyDescent="0.2">
      <c r="B2353" s="70" t="str">
        <f>IF('Mortgage Calculation'!A2393="","",MONTH('Mortgage Calculation'!C2393))</f>
        <v/>
      </c>
      <c r="C2353" s="71" t="str">
        <f>IF(B2353="","",YEAR('Mortgage Calculation'!C2393))</f>
        <v/>
      </c>
      <c r="D2353" s="72" t="str">
        <f>IF(B2353="","",SUMIFS('Monthly Rental Income'!$G:$G,'Monthly Rental Income'!$K:$K,'Total Cash Flow'!$C2353,'Monthly Rental Income'!$J:$J,'Total Cash Flow'!$B2353))</f>
        <v/>
      </c>
      <c r="E2353" s="73" t="str">
        <f>IF(B2353="","",SUMIFS('Mortgage Calculation'!$F:$F,'Mortgage Calculation'!$J:$J,'Total Cash Flow'!$B2353,'Mortgage Calculation'!$K:$K,'Total Cash Flow'!C2353))</f>
        <v/>
      </c>
      <c r="F2353" s="66" t="str">
        <f t="shared" si="36"/>
        <v/>
      </c>
    </row>
    <row r="2354" spans="2:6" ht="14.25" x14ac:dyDescent="0.2">
      <c r="B2354" s="70" t="str">
        <f>IF('Mortgage Calculation'!A2394="","",MONTH('Mortgage Calculation'!C2394))</f>
        <v/>
      </c>
      <c r="C2354" s="71" t="str">
        <f>IF(B2354="","",YEAR('Mortgage Calculation'!C2394))</f>
        <v/>
      </c>
      <c r="D2354" s="72" t="str">
        <f>IF(B2354="","",SUMIFS('Monthly Rental Income'!$G:$G,'Monthly Rental Income'!$K:$K,'Total Cash Flow'!$C2354,'Monthly Rental Income'!$J:$J,'Total Cash Flow'!$B2354))</f>
        <v/>
      </c>
      <c r="E2354" s="73" t="str">
        <f>IF(B2354="","",SUMIFS('Mortgage Calculation'!$F:$F,'Mortgage Calculation'!$J:$J,'Total Cash Flow'!$B2354,'Mortgage Calculation'!$K:$K,'Total Cash Flow'!C2354))</f>
        <v/>
      </c>
      <c r="F2354" s="66" t="str">
        <f t="shared" si="36"/>
        <v/>
      </c>
    </row>
    <row r="2355" spans="2:6" ht="14.25" x14ac:dyDescent="0.2">
      <c r="B2355" s="70" t="str">
        <f>IF('Mortgage Calculation'!A2395="","",MONTH('Mortgage Calculation'!C2395))</f>
        <v/>
      </c>
      <c r="C2355" s="71" t="str">
        <f>IF(B2355="","",YEAR('Mortgage Calculation'!C2395))</f>
        <v/>
      </c>
      <c r="D2355" s="72" t="str">
        <f>IF(B2355="","",SUMIFS('Monthly Rental Income'!$G:$G,'Monthly Rental Income'!$K:$K,'Total Cash Flow'!$C2355,'Monthly Rental Income'!$J:$J,'Total Cash Flow'!$B2355))</f>
        <v/>
      </c>
      <c r="E2355" s="73" t="str">
        <f>IF(B2355="","",SUMIFS('Mortgage Calculation'!$F:$F,'Mortgage Calculation'!$J:$J,'Total Cash Flow'!$B2355,'Mortgage Calculation'!$K:$K,'Total Cash Flow'!C2355))</f>
        <v/>
      </c>
      <c r="F2355" s="66" t="str">
        <f t="shared" si="36"/>
        <v/>
      </c>
    </row>
    <row r="2356" spans="2:6" ht="14.25" x14ac:dyDescent="0.2">
      <c r="B2356" s="70" t="str">
        <f>IF('Mortgage Calculation'!A2396="","",MONTH('Mortgage Calculation'!C2396))</f>
        <v/>
      </c>
      <c r="C2356" s="71" t="str">
        <f>IF(B2356="","",YEAR('Mortgage Calculation'!C2396))</f>
        <v/>
      </c>
      <c r="D2356" s="72" t="str">
        <f>IF(B2356="","",SUMIFS('Monthly Rental Income'!$G:$G,'Monthly Rental Income'!$K:$K,'Total Cash Flow'!$C2356,'Monthly Rental Income'!$J:$J,'Total Cash Flow'!$B2356))</f>
        <v/>
      </c>
      <c r="E2356" s="73" t="str">
        <f>IF(B2356="","",SUMIFS('Mortgage Calculation'!$F:$F,'Mortgage Calculation'!$J:$J,'Total Cash Flow'!$B2356,'Mortgage Calculation'!$K:$K,'Total Cash Flow'!C2356))</f>
        <v/>
      </c>
      <c r="F2356" s="66" t="str">
        <f t="shared" si="36"/>
        <v/>
      </c>
    </row>
    <row r="2357" spans="2:6" ht="14.25" x14ac:dyDescent="0.2">
      <c r="B2357" s="70" t="str">
        <f>IF('Mortgage Calculation'!A2397="","",MONTH('Mortgage Calculation'!C2397))</f>
        <v/>
      </c>
      <c r="C2357" s="71" t="str">
        <f>IF(B2357="","",YEAR('Mortgage Calculation'!C2397))</f>
        <v/>
      </c>
      <c r="D2357" s="72" t="str">
        <f>IF(B2357="","",SUMIFS('Monthly Rental Income'!$G:$G,'Monthly Rental Income'!$K:$K,'Total Cash Flow'!$C2357,'Monthly Rental Income'!$J:$J,'Total Cash Flow'!$B2357))</f>
        <v/>
      </c>
      <c r="E2357" s="73" t="str">
        <f>IF(B2357="","",SUMIFS('Mortgage Calculation'!$F:$F,'Mortgage Calculation'!$J:$J,'Total Cash Flow'!$B2357,'Mortgage Calculation'!$K:$K,'Total Cash Flow'!C2357))</f>
        <v/>
      </c>
      <c r="F2357" s="66" t="str">
        <f t="shared" si="36"/>
        <v/>
      </c>
    </row>
    <row r="2358" spans="2:6" ht="14.25" x14ac:dyDescent="0.2">
      <c r="B2358" s="70" t="str">
        <f>IF('Mortgage Calculation'!A2398="","",MONTH('Mortgage Calculation'!C2398))</f>
        <v/>
      </c>
      <c r="C2358" s="71" t="str">
        <f>IF(B2358="","",YEAR('Mortgage Calculation'!C2398))</f>
        <v/>
      </c>
      <c r="D2358" s="72" t="str">
        <f>IF(B2358="","",SUMIFS('Monthly Rental Income'!$G:$G,'Monthly Rental Income'!$K:$K,'Total Cash Flow'!$C2358,'Monthly Rental Income'!$J:$J,'Total Cash Flow'!$B2358))</f>
        <v/>
      </c>
      <c r="E2358" s="73" t="str">
        <f>IF(B2358="","",SUMIFS('Mortgage Calculation'!$F:$F,'Mortgage Calculation'!$J:$J,'Total Cash Flow'!$B2358,'Mortgage Calculation'!$K:$K,'Total Cash Flow'!C2358))</f>
        <v/>
      </c>
      <c r="F2358" s="66" t="str">
        <f t="shared" si="36"/>
        <v/>
      </c>
    </row>
    <row r="2359" spans="2:6" ht="14.25" x14ac:dyDescent="0.2">
      <c r="B2359" s="70" t="str">
        <f>IF('Mortgage Calculation'!A2399="","",MONTH('Mortgage Calculation'!C2399))</f>
        <v/>
      </c>
      <c r="C2359" s="71" t="str">
        <f>IF(B2359="","",YEAR('Mortgage Calculation'!C2399))</f>
        <v/>
      </c>
      <c r="D2359" s="72" t="str">
        <f>IF(B2359="","",SUMIFS('Monthly Rental Income'!$G:$G,'Monthly Rental Income'!$K:$K,'Total Cash Flow'!$C2359,'Monthly Rental Income'!$J:$J,'Total Cash Flow'!$B2359))</f>
        <v/>
      </c>
      <c r="E2359" s="73" t="str">
        <f>IF(B2359="","",SUMIFS('Mortgage Calculation'!$F:$F,'Mortgage Calculation'!$J:$J,'Total Cash Flow'!$B2359,'Mortgage Calculation'!$K:$K,'Total Cash Flow'!C2359))</f>
        <v/>
      </c>
      <c r="F2359" s="66" t="str">
        <f t="shared" si="36"/>
        <v/>
      </c>
    </row>
    <row r="2360" spans="2:6" ht="14.25" x14ac:dyDescent="0.2">
      <c r="B2360" s="70" t="str">
        <f>IF('Mortgage Calculation'!A2400="","",MONTH('Mortgage Calculation'!C2400))</f>
        <v/>
      </c>
      <c r="C2360" s="71" t="str">
        <f>IF(B2360="","",YEAR('Mortgage Calculation'!C2400))</f>
        <v/>
      </c>
      <c r="D2360" s="72" t="str">
        <f>IF(B2360="","",SUMIFS('Monthly Rental Income'!$G:$G,'Monthly Rental Income'!$K:$K,'Total Cash Flow'!$C2360,'Monthly Rental Income'!$J:$J,'Total Cash Flow'!$B2360))</f>
        <v/>
      </c>
      <c r="E2360" s="73" t="str">
        <f>IF(B2360="","",SUMIFS('Mortgage Calculation'!$F:$F,'Mortgage Calculation'!$J:$J,'Total Cash Flow'!$B2360,'Mortgage Calculation'!$K:$K,'Total Cash Flow'!C2360))</f>
        <v/>
      </c>
      <c r="F2360" s="66" t="str">
        <f t="shared" si="36"/>
        <v/>
      </c>
    </row>
    <row r="2361" spans="2:6" ht="14.25" x14ac:dyDescent="0.2">
      <c r="B2361" s="70" t="str">
        <f>IF('Mortgage Calculation'!A2401="","",MONTH('Mortgage Calculation'!C2401))</f>
        <v/>
      </c>
      <c r="C2361" s="71" t="str">
        <f>IF(B2361="","",YEAR('Mortgage Calculation'!C2401))</f>
        <v/>
      </c>
      <c r="D2361" s="72" t="str">
        <f>IF(B2361="","",SUMIFS('Monthly Rental Income'!$G:$G,'Monthly Rental Income'!$K:$K,'Total Cash Flow'!$C2361,'Monthly Rental Income'!$J:$J,'Total Cash Flow'!$B2361))</f>
        <v/>
      </c>
      <c r="E2361" s="73" t="str">
        <f>IF(B2361="","",SUMIFS('Mortgage Calculation'!$F:$F,'Mortgage Calculation'!$J:$J,'Total Cash Flow'!$B2361,'Mortgage Calculation'!$K:$K,'Total Cash Flow'!C2361))</f>
        <v/>
      </c>
      <c r="F2361" s="66" t="str">
        <f t="shared" si="36"/>
        <v/>
      </c>
    </row>
    <row r="2362" spans="2:6" ht="14.25" x14ac:dyDescent="0.2">
      <c r="B2362" s="70" t="str">
        <f>IF('Mortgage Calculation'!A2402="","",MONTH('Mortgage Calculation'!C2402))</f>
        <v/>
      </c>
      <c r="C2362" s="71" t="str">
        <f>IF(B2362="","",YEAR('Mortgage Calculation'!C2402))</f>
        <v/>
      </c>
      <c r="D2362" s="72" t="str">
        <f>IF(B2362="","",SUMIFS('Monthly Rental Income'!$G:$G,'Monthly Rental Income'!$K:$K,'Total Cash Flow'!$C2362,'Monthly Rental Income'!$J:$J,'Total Cash Flow'!$B2362))</f>
        <v/>
      </c>
      <c r="E2362" s="73" t="str">
        <f>IF(B2362="","",SUMIFS('Mortgage Calculation'!$F:$F,'Mortgage Calculation'!$J:$J,'Total Cash Flow'!$B2362,'Mortgage Calculation'!$K:$K,'Total Cash Flow'!C2362))</f>
        <v/>
      </c>
      <c r="F2362" s="66" t="str">
        <f t="shared" si="36"/>
        <v/>
      </c>
    </row>
    <row r="2363" spans="2:6" ht="14.25" x14ac:dyDescent="0.2">
      <c r="B2363" s="70" t="str">
        <f>IF('Mortgage Calculation'!A2403="","",MONTH('Mortgage Calculation'!C2403))</f>
        <v/>
      </c>
      <c r="C2363" s="71" t="str">
        <f>IF(B2363="","",YEAR('Mortgage Calculation'!C2403))</f>
        <v/>
      </c>
      <c r="D2363" s="72" t="str">
        <f>IF(B2363="","",SUMIFS('Monthly Rental Income'!$G:$G,'Monthly Rental Income'!$K:$K,'Total Cash Flow'!$C2363,'Monthly Rental Income'!$J:$J,'Total Cash Flow'!$B2363))</f>
        <v/>
      </c>
      <c r="E2363" s="73" t="str">
        <f>IF(B2363="","",SUMIFS('Mortgage Calculation'!$F:$F,'Mortgage Calculation'!$J:$J,'Total Cash Flow'!$B2363,'Mortgage Calculation'!$K:$K,'Total Cash Flow'!C2363))</f>
        <v/>
      </c>
      <c r="F2363" s="66" t="str">
        <f t="shared" si="36"/>
        <v/>
      </c>
    </row>
    <row r="2364" spans="2:6" ht="14.25" x14ac:dyDescent="0.2">
      <c r="B2364" s="70" t="str">
        <f>IF('Mortgage Calculation'!A2404="","",MONTH('Mortgage Calculation'!C2404))</f>
        <v/>
      </c>
      <c r="C2364" s="71" t="str">
        <f>IF(B2364="","",YEAR('Mortgage Calculation'!C2404))</f>
        <v/>
      </c>
      <c r="D2364" s="72" t="str">
        <f>IF(B2364="","",SUMIFS('Monthly Rental Income'!$G:$G,'Monthly Rental Income'!$K:$K,'Total Cash Flow'!$C2364,'Monthly Rental Income'!$J:$J,'Total Cash Flow'!$B2364))</f>
        <v/>
      </c>
      <c r="E2364" s="73" t="str">
        <f>IF(B2364="","",SUMIFS('Mortgage Calculation'!$F:$F,'Mortgage Calculation'!$J:$J,'Total Cash Flow'!$B2364,'Mortgage Calculation'!$K:$K,'Total Cash Flow'!C2364))</f>
        <v/>
      </c>
      <c r="F2364" s="66" t="str">
        <f t="shared" si="36"/>
        <v/>
      </c>
    </row>
    <row r="2365" spans="2:6" ht="14.25" x14ac:dyDescent="0.2">
      <c r="B2365" s="70" t="str">
        <f>IF('Mortgage Calculation'!A2405="","",MONTH('Mortgage Calculation'!C2405))</f>
        <v/>
      </c>
      <c r="C2365" s="71" t="str">
        <f>IF(B2365="","",YEAR('Mortgage Calculation'!C2405))</f>
        <v/>
      </c>
      <c r="D2365" s="72" t="str">
        <f>IF(B2365="","",SUMIFS('Monthly Rental Income'!$G:$G,'Monthly Rental Income'!$K:$K,'Total Cash Flow'!$C2365,'Monthly Rental Income'!$J:$J,'Total Cash Flow'!$B2365))</f>
        <v/>
      </c>
      <c r="E2365" s="73" t="str">
        <f>IF(B2365="","",SUMIFS('Mortgage Calculation'!$F:$F,'Mortgage Calculation'!$J:$J,'Total Cash Flow'!$B2365,'Mortgage Calculation'!$K:$K,'Total Cash Flow'!C2365))</f>
        <v/>
      </c>
      <c r="F2365" s="66" t="str">
        <f t="shared" si="36"/>
        <v/>
      </c>
    </row>
    <row r="2366" spans="2:6" ht="14.25" x14ac:dyDescent="0.2">
      <c r="B2366" s="70" t="str">
        <f>IF('Mortgage Calculation'!A2406="","",MONTH('Mortgage Calculation'!C2406))</f>
        <v/>
      </c>
      <c r="C2366" s="71" t="str">
        <f>IF(B2366="","",YEAR('Mortgage Calculation'!C2406))</f>
        <v/>
      </c>
      <c r="D2366" s="72" t="str">
        <f>IF(B2366="","",SUMIFS('Monthly Rental Income'!$G:$G,'Monthly Rental Income'!$K:$K,'Total Cash Flow'!$C2366,'Monthly Rental Income'!$J:$J,'Total Cash Flow'!$B2366))</f>
        <v/>
      </c>
      <c r="E2366" s="73" t="str">
        <f>IF(B2366="","",SUMIFS('Mortgage Calculation'!$F:$F,'Mortgage Calculation'!$J:$J,'Total Cash Flow'!$B2366,'Mortgage Calculation'!$K:$K,'Total Cash Flow'!C2366))</f>
        <v/>
      </c>
      <c r="F2366" s="66" t="str">
        <f t="shared" si="36"/>
        <v/>
      </c>
    </row>
    <row r="2367" spans="2:6" ht="14.25" x14ac:dyDescent="0.2">
      <c r="B2367" s="70" t="str">
        <f>IF('Mortgage Calculation'!A2407="","",MONTH('Mortgage Calculation'!C2407))</f>
        <v/>
      </c>
      <c r="C2367" s="71" t="str">
        <f>IF(B2367="","",YEAR('Mortgage Calculation'!C2407))</f>
        <v/>
      </c>
      <c r="D2367" s="72" t="str">
        <f>IF(B2367="","",SUMIFS('Monthly Rental Income'!$G:$G,'Monthly Rental Income'!$K:$K,'Total Cash Flow'!$C2367,'Monthly Rental Income'!$J:$J,'Total Cash Flow'!$B2367))</f>
        <v/>
      </c>
      <c r="E2367" s="73" t="str">
        <f>IF(B2367="","",SUMIFS('Mortgage Calculation'!$F:$F,'Mortgage Calculation'!$J:$J,'Total Cash Flow'!$B2367,'Mortgage Calculation'!$K:$K,'Total Cash Flow'!C2367))</f>
        <v/>
      </c>
      <c r="F2367" s="66" t="str">
        <f t="shared" si="36"/>
        <v/>
      </c>
    </row>
    <row r="2368" spans="2:6" ht="14.25" x14ac:dyDescent="0.2">
      <c r="B2368" s="70" t="str">
        <f>IF('Mortgage Calculation'!A2408="","",MONTH('Mortgage Calculation'!C2408))</f>
        <v/>
      </c>
      <c r="C2368" s="71" t="str">
        <f>IF(B2368="","",YEAR('Mortgage Calculation'!C2408))</f>
        <v/>
      </c>
      <c r="D2368" s="72" t="str">
        <f>IF(B2368="","",SUMIFS('Monthly Rental Income'!$G:$G,'Monthly Rental Income'!$K:$K,'Total Cash Flow'!$C2368,'Monthly Rental Income'!$J:$J,'Total Cash Flow'!$B2368))</f>
        <v/>
      </c>
      <c r="E2368" s="73" t="str">
        <f>IF(B2368="","",SUMIFS('Mortgage Calculation'!$F:$F,'Mortgage Calculation'!$J:$J,'Total Cash Flow'!$B2368,'Mortgage Calculation'!$K:$K,'Total Cash Flow'!C2368))</f>
        <v/>
      </c>
      <c r="F2368" s="66" t="str">
        <f t="shared" si="36"/>
        <v/>
      </c>
    </row>
    <row r="2369" spans="2:6" ht="14.25" x14ac:dyDescent="0.2">
      <c r="B2369" s="70" t="str">
        <f>IF('Mortgage Calculation'!A2409="","",MONTH('Mortgage Calculation'!C2409))</f>
        <v/>
      </c>
      <c r="C2369" s="71" t="str">
        <f>IF(B2369="","",YEAR('Mortgage Calculation'!C2409))</f>
        <v/>
      </c>
      <c r="D2369" s="72" t="str">
        <f>IF(B2369="","",SUMIFS('Monthly Rental Income'!$G:$G,'Monthly Rental Income'!$K:$K,'Total Cash Flow'!$C2369,'Monthly Rental Income'!$J:$J,'Total Cash Flow'!$B2369))</f>
        <v/>
      </c>
      <c r="E2369" s="73" t="str">
        <f>IF(B2369="","",SUMIFS('Mortgage Calculation'!$F:$F,'Mortgage Calculation'!$J:$J,'Total Cash Flow'!$B2369,'Mortgage Calculation'!$K:$K,'Total Cash Flow'!C2369))</f>
        <v/>
      </c>
      <c r="F2369" s="66" t="str">
        <f t="shared" si="36"/>
        <v/>
      </c>
    </row>
    <row r="2370" spans="2:6" ht="14.25" x14ac:dyDescent="0.2">
      <c r="B2370" s="70" t="str">
        <f>IF('Mortgage Calculation'!A2410="","",MONTH('Mortgage Calculation'!C2410))</f>
        <v/>
      </c>
      <c r="C2370" s="71" t="str">
        <f>IF(B2370="","",YEAR('Mortgage Calculation'!C2410))</f>
        <v/>
      </c>
      <c r="D2370" s="72" t="str">
        <f>IF(B2370="","",SUMIFS('Monthly Rental Income'!$G:$G,'Monthly Rental Income'!$K:$K,'Total Cash Flow'!$C2370,'Monthly Rental Income'!$J:$J,'Total Cash Flow'!$B2370))</f>
        <v/>
      </c>
      <c r="E2370" s="73" t="str">
        <f>IF(B2370="","",SUMIFS('Mortgage Calculation'!$F:$F,'Mortgage Calculation'!$J:$J,'Total Cash Flow'!$B2370,'Mortgage Calculation'!$K:$K,'Total Cash Flow'!C2370))</f>
        <v/>
      </c>
      <c r="F2370" s="66" t="str">
        <f t="shared" si="36"/>
        <v/>
      </c>
    </row>
    <row r="2371" spans="2:6" ht="14.25" x14ac:dyDescent="0.2">
      <c r="B2371" s="70" t="str">
        <f>IF('Mortgage Calculation'!A2411="","",MONTH('Mortgage Calculation'!C2411))</f>
        <v/>
      </c>
      <c r="C2371" s="71" t="str">
        <f>IF(B2371="","",YEAR('Mortgage Calculation'!C2411))</f>
        <v/>
      </c>
      <c r="D2371" s="72" t="str">
        <f>IF(B2371="","",SUMIFS('Monthly Rental Income'!$G:$G,'Monthly Rental Income'!$K:$K,'Total Cash Flow'!$C2371,'Monthly Rental Income'!$J:$J,'Total Cash Flow'!$B2371))</f>
        <v/>
      </c>
      <c r="E2371" s="73" t="str">
        <f>IF(B2371="","",SUMIFS('Mortgage Calculation'!$F:$F,'Mortgage Calculation'!$J:$J,'Total Cash Flow'!$B2371,'Mortgage Calculation'!$K:$K,'Total Cash Flow'!C2371))</f>
        <v/>
      </c>
      <c r="F2371" s="66" t="str">
        <f t="shared" si="36"/>
        <v/>
      </c>
    </row>
    <row r="2372" spans="2:6" ht="14.25" x14ac:dyDescent="0.2">
      <c r="B2372" s="70" t="str">
        <f>IF('Mortgage Calculation'!A2412="","",MONTH('Mortgage Calculation'!C2412))</f>
        <v/>
      </c>
      <c r="C2372" s="71" t="str">
        <f>IF(B2372="","",YEAR('Mortgage Calculation'!C2412))</f>
        <v/>
      </c>
      <c r="D2372" s="72" t="str">
        <f>IF(B2372="","",SUMIFS('Monthly Rental Income'!$G:$G,'Monthly Rental Income'!$K:$K,'Total Cash Flow'!$C2372,'Monthly Rental Income'!$J:$J,'Total Cash Flow'!$B2372))</f>
        <v/>
      </c>
      <c r="E2372" s="73" t="str">
        <f>IF(B2372="","",SUMIFS('Mortgage Calculation'!$F:$F,'Mortgage Calculation'!$J:$J,'Total Cash Flow'!$B2372,'Mortgage Calculation'!$K:$K,'Total Cash Flow'!C2372))</f>
        <v/>
      </c>
      <c r="F2372" s="66" t="str">
        <f t="shared" si="36"/>
        <v/>
      </c>
    </row>
    <row r="2373" spans="2:6" ht="14.25" x14ac:dyDescent="0.2">
      <c r="B2373" s="70" t="str">
        <f>IF('Mortgage Calculation'!A2413="","",MONTH('Mortgage Calculation'!C2413))</f>
        <v/>
      </c>
      <c r="C2373" s="71" t="str">
        <f>IF(B2373="","",YEAR('Mortgage Calculation'!C2413))</f>
        <v/>
      </c>
      <c r="D2373" s="72" t="str">
        <f>IF(B2373="","",SUMIFS('Monthly Rental Income'!$G:$G,'Monthly Rental Income'!$K:$K,'Total Cash Flow'!$C2373,'Monthly Rental Income'!$J:$J,'Total Cash Flow'!$B2373))</f>
        <v/>
      </c>
      <c r="E2373" s="73" t="str">
        <f>IF(B2373="","",SUMIFS('Mortgage Calculation'!$F:$F,'Mortgage Calculation'!$J:$J,'Total Cash Flow'!$B2373,'Mortgage Calculation'!$K:$K,'Total Cash Flow'!C2373))</f>
        <v/>
      </c>
      <c r="F2373" s="66" t="str">
        <f t="shared" ref="F2373:F2436" si="37">IF(B2373="","",SUM(D2373:E2373))</f>
        <v/>
      </c>
    </row>
    <row r="2374" spans="2:6" ht="14.25" x14ac:dyDescent="0.2">
      <c r="B2374" s="70" t="str">
        <f>IF('Mortgage Calculation'!A2414="","",MONTH('Mortgage Calculation'!C2414))</f>
        <v/>
      </c>
      <c r="C2374" s="71" t="str">
        <f>IF(B2374="","",YEAR('Mortgage Calculation'!C2414))</f>
        <v/>
      </c>
      <c r="D2374" s="72" t="str">
        <f>IF(B2374="","",SUMIFS('Monthly Rental Income'!$G:$G,'Monthly Rental Income'!$K:$K,'Total Cash Flow'!$C2374,'Monthly Rental Income'!$J:$J,'Total Cash Flow'!$B2374))</f>
        <v/>
      </c>
      <c r="E2374" s="73" t="str">
        <f>IF(B2374="","",SUMIFS('Mortgage Calculation'!$F:$F,'Mortgage Calculation'!$J:$J,'Total Cash Flow'!$B2374,'Mortgage Calculation'!$K:$K,'Total Cash Flow'!C2374))</f>
        <v/>
      </c>
      <c r="F2374" s="66" t="str">
        <f t="shared" si="37"/>
        <v/>
      </c>
    </row>
    <row r="2375" spans="2:6" ht="14.25" x14ac:dyDescent="0.2">
      <c r="B2375" s="70" t="str">
        <f>IF('Mortgage Calculation'!A2415="","",MONTH('Mortgage Calculation'!C2415))</f>
        <v/>
      </c>
      <c r="C2375" s="71" t="str">
        <f>IF(B2375="","",YEAR('Mortgage Calculation'!C2415))</f>
        <v/>
      </c>
      <c r="D2375" s="72" t="str">
        <f>IF(B2375="","",SUMIFS('Monthly Rental Income'!$G:$G,'Monthly Rental Income'!$K:$K,'Total Cash Flow'!$C2375,'Monthly Rental Income'!$J:$J,'Total Cash Flow'!$B2375))</f>
        <v/>
      </c>
      <c r="E2375" s="73" t="str">
        <f>IF(B2375="","",SUMIFS('Mortgage Calculation'!$F:$F,'Mortgage Calculation'!$J:$J,'Total Cash Flow'!$B2375,'Mortgage Calculation'!$K:$K,'Total Cash Flow'!C2375))</f>
        <v/>
      </c>
      <c r="F2375" s="66" t="str">
        <f t="shared" si="37"/>
        <v/>
      </c>
    </row>
    <row r="2376" spans="2:6" ht="14.25" x14ac:dyDescent="0.2">
      <c r="B2376" s="70" t="str">
        <f>IF('Mortgage Calculation'!A2416="","",MONTH('Mortgage Calculation'!C2416))</f>
        <v/>
      </c>
      <c r="C2376" s="71" t="str">
        <f>IF(B2376="","",YEAR('Mortgage Calculation'!C2416))</f>
        <v/>
      </c>
      <c r="D2376" s="72" t="str">
        <f>IF(B2376="","",SUMIFS('Monthly Rental Income'!$G:$G,'Monthly Rental Income'!$K:$K,'Total Cash Flow'!$C2376,'Monthly Rental Income'!$J:$J,'Total Cash Flow'!$B2376))</f>
        <v/>
      </c>
      <c r="E2376" s="73" t="str">
        <f>IF(B2376="","",SUMIFS('Mortgage Calculation'!$F:$F,'Mortgage Calculation'!$J:$J,'Total Cash Flow'!$B2376,'Mortgage Calculation'!$K:$K,'Total Cash Flow'!C2376))</f>
        <v/>
      </c>
      <c r="F2376" s="66" t="str">
        <f t="shared" si="37"/>
        <v/>
      </c>
    </row>
    <row r="2377" spans="2:6" ht="14.25" x14ac:dyDescent="0.2">
      <c r="B2377" s="70" t="str">
        <f>IF('Mortgage Calculation'!A2417="","",MONTH('Mortgage Calculation'!C2417))</f>
        <v/>
      </c>
      <c r="C2377" s="71" t="str">
        <f>IF(B2377="","",YEAR('Mortgage Calculation'!C2417))</f>
        <v/>
      </c>
      <c r="D2377" s="72" t="str">
        <f>IF(B2377="","",SUMIFS('Monthly Rental Income'!$G:$G,'Monthly Rental Income'!$K:$K,'Total Cash Flow'!$C2377,'Monthly Rental Income'!$J:$J,'Total Cash Flow'!$B2377))</f>
        <v/>
      </c>
      <c r="E2377" s="73" t="str">
        <f>IF(B2377="","",SUMIFS('Mortgage Calculation'!$F:$F,'Mortgage Calculation'!$J:$J,'Total Cash Flow'!$B2377,'Mortgage Calculation'!$K:$K,'Total Cash Flow'!C2377))</f>
        <v/>
      </c>
      <c r="F2377" s="66" t="str">
        <f t="shared" si="37"/>
        <v/>
      </c>
    </row>
    <row r="2378" spans="2:6" ht="14.25" x14ac:dyDescent="0.2">
      <c r="B2378" s="70" t="str">
        <f>IF('Mortgage Calculation'!A2418="","",MONTH('Mortgage Calculation'!C2418))</f>
        <v/>
      </c>
      <c r="C2378" s="71" t="str">
        <f>IF(B2378="","",YEAR('Mortgage Calculation'!C2418))</f>
        <v/>
      </c>
      <c r="D2378" s="72" t="str">
        <f>IF(B2378="","",SUMIFS('Monthly Rental Income'!$G:$G,'Monthly Rental Income'!$K:$K,'Total Cash Flow'!$C2378,'Monthly Rental Income'!$J:$J,'Total Cash Flow'!$B2378))</f>
        <v/>
      </c>
      <c r="E2378" s="73" t="str">
        <f>IF(B2378="","",SUMIFS('Mortgage Calculation'!$F:$F,'Mortgage Calculation'!$J:$J,'Total Cash Flow'!$B2378,'Mortgage Calculation'!$K:$K,'Total Cash Flow'!C2378))</f>
        <v/>
      </c>
      <c r="F2378" s="66" t="str">
        <f t="shared" si="37"/>
        <v/>
      </c>
    </row>
    <row r="2379" spans="2:6" ht="14.25" x14ac:dyDescent="0.2">
      <c r="B2379" s="70" t="str">
        <f>IF('Mortgage Calculation'!A2419="","",MONTH('Mortgage Calculation'!C2419))</f>
        <v/>
      </c>
      <c r="C2379" s="71" t="str">
        <f>IF(B2379="","",YEAR('Mortgage Calculation'!C2419))</f>
        <v/>
      </c>
      <c r="D2379" s="72" t="str">
        <f>IF(B2379="","",SUMIFS('Monthly Rental Income'!$G:$G,'Monthly Rental Income'!$K:$K,'Total Cash Flow'!$C2379,'Monthly Rental Income'!$J:$J,'Total Cash Flow'!$B2379))</f>
        <v/>
      </c>
      <c r="E2379" s="73" t="str">
        <f>IF(B2379="","",SUMIFS('Mortgage Calculation'!$F:$F,'Mortgage Calculation'!$J:$J,'Total Cash Flow'!$B2379,'Mortgage Calculation'!$K:$K,'Total Cash Flow'!C2379))</f>
        <v/>
      </c>
      <c r="F2379" s="66" t="str">
        <f t="shared" si="37"/>
        <v/>
      </c>
    </row>
    <row r="2380" spans="2:6" ht="14.25" x14ac:dyDescent="0.2">
      <c r="B2380" s="70" t="str">
        <f>IF('Mortgage Calculation'!A2420="","",MONTH('Mortgage Calculation'!C2420))</f>
        <v/>
      </c>
      <c r="C2380" s="71" t="str">
        <f>IF(B2380="","",YEAR('Mortgage Calculation'!C2420))</f>
        <v/>
      </c>
      <c r="D2380" s="72" t="str">
        <f>IF(B2380="","",SUMIFS('Monthly Rental Income'!$G:$G,'Monthly Rental Income'!$K:$K,'Total Cash Flow'!$C2380,'Monthly Rental Income'!$J:$J,'Total Cash Flow'!$B2380))</f>
        <v/>
      </c>
      <c r="E2380" s="73" t="str">
        <f>IF(B2380="","",SUMIFS('Mortgage Calculation'!$F:$F,'Mortgage Calculation'!$J:$J,'Total Cash Flow'!$B2380,'Mortgage Calculation'!$K:$K,'Total Cash Flow'!C2380))</f>
        <v/>
      </c>
      <c r="F2380" s="66" t="str">
        <f t="shared" si="37"/>
        <v/>
      </c>
    </row>
    <row r="2381" spans="2:6" ht="14.25" x14ac:dyDescent="0.2">
      <c r="B2381" s="70" t="str">
        <f>IF('Mortgage Calculation'!A2421="","",MONTH('Mortgage Calculation'!C2421))</f>
        <v/>
      </c>
      <c r="C2381" s="71" t="str">
        <f>IF(B2381="","",YEAR('Mortgage Calculation'!C2421))</f>
        <v/>
      </c>
      <c r="D2381" s="72" t="str">
        <f>IF(B2381="","",SUMIFS('Monthly Rental Income'!$G:$G,'Monthly Rental Income'!$K:$K,'Total Cash Flow'!$C2381,'Monthly Rental Income'!$J:$J,'Total Cash Flow'!$B2381))</f>
        <v/>
      </c>
      <c r="E2381" s="73" t="str">
        <f>IF(B2381="","",SUMIFS('Mortgage Calculation'!$F:$F,'Mortgage Calculation'!$J:$J,'Total Cash Flow'!$B2381,'Mortgage Calculation'!$K:$K,'Total Cash Flow'!C2381))</f>
        <v/>
      </c>
      <c r="F2381" s="66" t="str">
        <f t="shared" si="37"/>
        <v/>
      </c>
    </row>
    <row r="2382" spans="2:6" ht="14.25" x14ac:dyDescent="0.2">
      <c r="B2382" s="70" t="str">
        <f>IF('Mortgage Calculation'!A2422="","",MONTH('Mortgage Calculation'!C2422))</f>
        <v/>
      </c>
      <c r="C2382" s="71" t="str">
        <f>IF(B2382="","",YEAR('Mortgage Calculation'!C2422))</f>
        <v/>
      </c>
      <c r="D2382" s="72" t="str">
        <f>IF(B2382="","",SUMIFS('Monthly Rental Income'!$G:$G,'Monthly Rental Income'!$K:$K,'Total Cash Flow'!$C2382,'Monthly Rental Income'!$J:$J,'Total Cash Flow'!$B2382))</f>
        <v/>
      </c>
      <c r="E2382" s="73" t="str">
        <f>IF(B2382="","",SUMIFS('Mortgage Calculation'!$F:$F,'Mortgage Calculation'!$J:$J,'Total Cash Flow'!$B2382,'Mortgage Calculation'!$K:$K,'Total Cash Flow'!C2382))</f>
        <v/>
      </c>
      <c r="F2382" s="66" t="str">
        <f t="shared" si="37"/>
        <v/>
      </c>
    </row>
    <row r="2383" spans="2:6" ht="14.25" x14ac:dyDescent="0.2">
      <c r="B2383" s="70" t="str">
        <f>IF('Mortgage Calculation'!A2423="","",MONTH('Mortgage Calculation'!C2423))</f>
        <v/>
      </c>
      <c r="C2383" s="71" t="str">
        <f>IF(B2383="","",YEAR('Mortgage Calculation'!C2423))</f>
        <v/>
      </c>
      <c r="D2383" s="72" t="str">
        <f>IF(B2383="","",SUMIFS('Monthly Rental Income'!$G:$G,'Monthly Rental Income'!$K:$K,'Total Cash Flow'!$C2383,'Monthly Rental Income'!$J:$J,'Total Cash Flow'!$B2383))</f>
        <v/>
      </c>
      <c r="E2383" s="73" t="str">
        <f>IF(B2383="","",SUMIFS('Mortgage Calculation'!$F:$F,'Mortgage Calculation'!$J:$J,'Total Cash Flow'!$B2383,'Mortgage Calculation'!$K:$K,'Total Cash Flow'!C2383))</f>
        <v/>
      </c>
      <c r="F2383" s="66" t="str">
        <f t="shared" si="37"/>
        <v/>
      </c>
    </row>
    <row r="2384" spans="2:6" ht="14.25" x14ac:dyDescent="0.2">
      <c r="B2384" s="70" t="str">
        <f>IF('Mortgage Calculation'!A2424="","",MONTH('Mortgage Calculation'!C2424))</f>
        <v/>
      </c>
      <c r="C2384" s="71" t="str">
        <f>IF(B2384="","",YEAR('Mortgage Calculation'!C2424))</f>
        <v/>
      </c>
      <c r="D2384" s="72" t="str">
        <f>IF(B2384="","",SUMIFS('Monthly Rental Income'!$G:$G,'Monthly Rental Income'!$K:$K,'Total Cash Flow'!$C2384,'Monthly Rental Income'!$J:$J,'Total Cash Flow'!$B2384))</f>
        <v/>
      </c>
      <c r="E2384" s="73" t="str">
        <f>IF(B2384="","",SUMIFS('Mortgage Calculation'!$F:$F,'Mortgage Calculation'!$J:$J,'Total Cash Flow'!$B2384,'Mortgage Calculation'!$K:$K,'Total Cash Flow'!C2384))</f>
        <v/>
      </c>
      <c r="F2384" s="66" t="str">
        <f t="shared" si="37"/>
        <v/>
      </c>
    </row>
    <row r="2385" spans="2:6" ht="14.25" x14ac:dyDescent="0.2">
      <c r="B2385" s="70" t="str">
        <f>IF('Mortgage Calculation'!A2425="","",MONTH('Mortgage Calculation'!C2425))</f>
        <v/>
      </c>
      <c r="C2385" s="71" t="str">
        <f>IF(B2385="","",YEAR('Mortgage Calculation'!C2425))</f>
        <v/>
      </c>
      <c r="D2385" s="72" t="str">
        <f>IF(B2385="","",SUMIFS('Monthly Rental Income'!$G:$G,'Monthly Rental Income'!$K:$K,'Total Cash Flow'!$C2385,'Monthly Rental Income'!$J:$J,'Total Cash Flow'!$B2385))</f>
        <v/>
      </c>
      <c r="E2385" s="73" t="str">
        <f>IF(B2385="","",SUMIFS('Mortgage Calculation'!$F:$F,'Mortgage Calculation'!$J:$J,'Total Cash Flow'!$B2385,'Mortgage Calculation'!$K:$K,'Total Cash Flow'!C2385))</f>
        <v/>
      </c>
      <c r="F2385" s="66" t="str">
        <f t="shared" si="37"/>
        <v/>
      </c>
    </row>
    <row r="2386" spans="2:6" ht="14.25" x14ac:dyDescent="0.2">
      <c r="B2386" s="70" t="str">
        <f>IF('Mortgage Calculation'!A2426="","",MONTH('Mortgage Calculation'!C2426))</f>
        <v/>
      </c>
      <c r="C2386" s="71" t="str">
        <f>IF(B2386="","",YEAR('Mortgage Calculation'!C2426))</f>
        <v/>
      </c>
      <c r="D2386" s="72" t="str">
        <f>IF(B2386="","",SUMIFS('Monthly Rental Income'!$G:$G,'Monthly Rental Income'!$K:$K,'Total Cash Flow'!$C2386,'Monthly Rental Income'!$J:$J,'Total Cash Flow'!$B2386))</f>
        <v/>
      </c>
      <c r="E2386" s="73" t="str">
        <f>IF(B2386="","",SUMIFS('Mortgage Calculation'!$F:$F,'Mortgage Calculation'!$J:$J,'Total Cash Flow'!$B2386,'Mortgage Calculation'!$K:$K,'Total Cash Flow'!C2386))</f>
        <v/>
      </c>
      <c r="F2386" s="66" t="str">
        <f t="shared" si="37"/>
        <v/>
      </c>
    </row>
    <row r="2387" spans="2:6" ht="14.25" x14ac:dyDescent="0.2">
      <c r="B2387" s="70" t="str">
        <f>IF('Mortgage Calculation'!A2427="","",MONTH('Mortgage Calculation'!C2427))</f>
        <v/>
      </c>
      <c r="C2387" s="71" t="str">
        <f>IF(B2387="","",YEAR('Mortgage Calculation'!C2427))</f>
        <v/>
      </c>
      <c r="D2387" s="72" t="str">
        <f>IF(B2387="","",SUMIFS('Monthly Rental Income'!$G:$G,'Monthly Rental Income'!$K:$K,'Total Cash Flow'!$C2387,'Monthly Rental Income'!$J:$J,'Total Cash Flow'!$B2387))</f>
        <v/>
      </c>
      <c r="E2387" s="73" t="str">
        <f>IF(B2387="","",SUMIFS('Mortgage Calculation'!$F:$F,'Mortgage Calculation'!$J:$J,'Total Cash Flow'!$B2387,'Mortgage Calculation'!$K:$K,'Total Cash Flow'!C2387))</f>
        <v/>
      </c>
      <c r="F2387" s="66" t="str">
        <f t="shared" si="37"/>
        <v/>
      </c>
    </row>
    <row r="2388" spans="2:6" ht="14.25" x14ac:dyDescent="0.2">
      <c r="B2388" s="70" t="str">
        <f>IF('Mortgage Calculation'!A2428="","",MONTH('Mortgage Calculation'!C2428))</f>
        <v/>
      </c>
      <c r="C2388" s="71" t="str">
        <f>IF(B2388="","",YEAR('Mortgage Calculation'!C2428))</f>
        <v/>
      </c>
      <c r="D2388" s="72" t="str">
        <f>IF(B2388="","",SUMIFS('Monthly Rental Income'!$G:$G,'Monthly Rental Income'!$K:$K,'Total Cash Flow'!$C2388,'Monthly Rental Income'!$J:$J,'Total Cash Flow'!$B2388))</f>
        <v/>
      </c>
      <c r="E2388" s="73" t="str">
        <f>IF(B2388="","",SUMIFS('Mortgage Calculation'!$F:$F,'Mortgage Calculation'!$J:$J,'Total Cash Flow'!$B2388,'Mortgage Calculation'!$K:$K,'Total Cash Flow'!C2388))</f>
        <v/>
      </c>
      <c r="F2388" s="66" t="str">
        <f t="shared" si="37"/>
        <v/>
      </c>
    </row>
    <row r="2389" spans="2:6" ht="14.25" x14ac:dyDescent="0.2">
      <c r="B2389" s="70" t="str">
        <f>IF('Mortgage Calculation'!A2429="","",MONTH('Mortgage Calculation'!C2429))</f>
        <v/>
      </c>
      <c r="C2389" s="71" t="str">
        <f>IF(B2389="","",YEAR('Mortgage Calculation'!C2429))</f>
        <v/>
      </c>
      <c r="D2389" s="72" t="str">
        <f>IF(B2389="","",SUMIFS('Monthly Rental Income'!$G:$G,'Monthly Rental Income'!$K:$K,'Total Cash Flow'!$C2389,'Monthly Rental Income'!$J:$J,'Total Cash Flow'!$B2389))</f>
        <v/>
      </c>
      <c r="E2389" s="73" t="str">
        <f>IF(B2389="","",SUMIFS('Mortgage Calculation'!$F:$F,'Mortgage Calculation'!$J:$J,'Total Cash Flow'!$B2389,'Mortgage Calculation'!$K:$K,'Total Cash Flow'!C2389))</f>
        <v/>
      </c>
      <c r="F2389" s="66" t="str">
        <f t="shared" si="37"/>
        <v/>
      </c>
    </row>
    <row r="2390" spans="2:6" ht="14.25" x14ac:dyDescent="0.2">
      <c r="B2390" s="70" t="str">
        <f>IF('Mortgage Calculation'!A2430="","",MONTH('Mortgage Calculation'!C2430))</f>
        <v/>
      </c>
      <c r="C2390" s="71" t="str">
        <f>IF(B2390="","",YEAR('Mortgage Calculation'!C2430))</f>
        <v/>
      </c>
      <c r="D2390" s="72" t="str">
        <f>IF(B2390="","",SUMIFS('Monthly Rental Income'!$G:$G,'Monthly Rental Income'!$K:$K,'Total Cash Flow'!$C2390,'Monthly Rental Income'!$J:$J,'Total Cash Flow'!$B2390))</f>
        <v/>
      </c>
      <c r="E2390" s="73" t="str">
        <f>IF(B2390="","",SUMIFS('Mortgage Calculation'!$F:$F,'Mortgage Calculation'!$J:$J,'Total Cash Flow'!$B2390,'Mortgage Calculation'!$K:$K,'Total Cash Flow'!C2390))</f>
        <v/>
      </c>
      <c r="F2390" s="66" t="str">
        <f t="shared" si="37"/>
        <v/>
      </c>
    </row>
    <row r="2391" spans="2:6" ht="14.25" x14ac:dyDescent="0.2">
      <c r="B2391" s="70" t="str">
        <f>IF('Mortgage Calculation'!A2431="","",MONTH('Mortgage Calculation'!C2431))</f>
        <v/>
      </c>
      <c r="C2391" s="71" t="str">
        <f>IF(B2391="","",YEAR('Mortgage Calculation'!C2431))</f>
        <v/>
      </c>
      <c r="D2391" s="72" t="str">
        <f>IF(B2391="","",SUMIFS('Monthly Rental Income'!$G:$G,'Monthly Rental Income'!$K:$K,'Total Cash Flow'!$C2391,'Monthly Rental Income'!$J:$J,'Total Cash Flow'!$B2391))</f>
        <v/>
      </c>
      <c r="E2391" s="73" t="str">
        <f>IF(B2391="","",SUMIFS('Mortgage Calculation'!$F:$F,'Mortgage Calculation'!$J:$J,'Total Cash Flow'!$B2391,'Mortgage Calculation'!$K:$K,'Total Cash Flow'!C2391))</f>
        <v/>
      </c>
      <c r="F2391" s="66" t="str">
        <f t="shared" si="37"/>
        <v/>
      </c>
    </row>
    <row r="2392" spans="2:6" ht="14.25" x14ac:dyDescent="0.2">
      <c r="B2392" s="70" t="str">
        <f>IF('Mortgage Calculation'!A2432="","",MONTH('Mortgage Calculation'!C2432))</f>
        <v/>
      </c>
      <c r="C2392" s="71" t="str">
        <f>IF(B2392="","",YEAR('Mortgage Calculation'!C2432))</f>
        <v/>
      </c>
      <c r="D2392" s="72" t="str">
        <f>IF(B2392="","",SUMIFS('Monthly Rental Income'!$G:$G,'Monthly Rental Income'!$K:$K,'Total Cash Flow'!$C2392,'Monthly Rental Income'!$J:$J,'Total Cash Flow'!$B2392))</f>
        <v/>
      </c>
      <c r="E2392" s="73" t="str">
        <f>IF(B2392="","",SUMIFS('Mortgage Calculation'!$F:$F,'Mortgage Calculation'!$J:$J,'Total Cash Flow'!$B2392,'Mortgage Calculation'!$K:$K,'Total Cash Flow'!C2392))</f>
        <v/>
      </c>
      <c r="F2392" s="66" t="str">
        <f t="shared" si="37"/>
        <v/>
      </c>
    </row>
    <row r="2393" spans="2:6" ht="14.25" x14ac:dyDescent="0.2">
      <c r="B2393" s="70" t="str">
        <f>IF('Mortgage Calculation'!A2433="","",MONTH('Mortgage Calculation'!C2433))</f>
        <v/>
      </c>
      <c r="C2393" s="71" t="str">
        <f>IF(B2393="","",YEAR('Mortgage Calculation'!C2433))</f>
        <v/>
      </c>
      <c r="D2393" s="72" t="str">
        <f>IF(B2393="","",SUMIFS('Monthly Rental Income'!$G:$G,'Monthly Rental Income'!$K:$K,'Total Cash Flow'!$C2393,'Monthly Rental Income'!$J:$J,'Total Cash Flow'!$B2393))</f>
        <v/>
      </c>
      <c r="E2393" s="73" t="str">
        <f>IF(B2393="","",SUMIFS('Mortgage Calculation'!$F:$F,'Mortgage Calculation'!$J:$J,'Total Cash Flow'!$B2393,'Mortgage Calculation'!$K:$K,'Total Cash Flow'!C2393))</f>
        <v/>
      </c>
      <c r="F2393" s="66" t="str">
        <f t="shared" si="37"/>
        <v/>
      </c>
    </row>
    <row r="2394" spans="2:6" ht="14.25" x14ac:dyDescent="0.2">
      <c r="B2394" s="70" t="str">
        <f>IF('Mortgage Calculation'!A2434="","",MONTH('Mortgage Calculation'!C2434))</f>
        <v/>
      </c>
      <c r="C2394" s="71" t="str">
        <f>IF(B2394="","",YEAR('Mortgage Calculation'!C2434))</f>
        <v/>
      </c>
      <c r="D2394" s="72" t="str">
        <f>IF(B2394="","",SUMIFS('Monthly Rental Income'!$G:$G,'Monthly Rental Income'!$K:$K,'Total Cash Flow'!$C2394,'Monthly Rental Income'!$J:$J,'Total Cash Flow'!$B2394))</f>
        <v/>
      </c>
      <c r="E2394" s="73" t="str">
        <f>IF(B2394="","",SUMIFS('Mortgage Calculation'!$F:$F,'Mortgage Calculation'!$J:$J,'Total Cash Flow'!$B2394,'Mortgage Calculation'!$K:$K,'Total Cash Flow'!C2394))</f>
        <v/>
      </c>
      <c r="F2394" s="66" t="str">
        <f t="shared" si="37"/>
        <v/>
      </c>
    </row>
    <row r="2395" spans="2:6" ht="14.25" x14ac:dyDescent="0.2">
      <c r="B2395" s="70" t="str">
        <f>IF('Mortgage Calculation'!A2435="","",MONTH('Mortgage Calculation'!C2435))</f>
        <v/>
      </c>
      <c r="C2395" s="71" t="str">
        <f>IF(B2395="","",YEAR('Mortgage Calculation'!C2435))</f>
        <v/>
      </c>
      <c r="D2395" s="72" t="str">
        <f>IF(B2395="","",SUMIFS('Monthly Rental Income'!$G:$G,'Monthly Rental Income'!$K:$K,'Total Cash Flow'!$C2395,'Monthly Rental Income'!$J:$J,'Total Cash Flow'!$B2395))</f>
        <v/>
      </c>
      <c r="E2395" s="73" t="str">
        <f>IF(B2395="","",SUMIFS('Mortgage Calculation'!$F:$F,'Mortgage Calculation'!$J:$J,'Total Cash Flow'!$B2395,'Mortgage Calculation'!$K:$K,'Total Cash Flow'!C2395))</f>
        <v/>
      </c>
      <c r="F2395" s="66" t="str">
        <f t="shared" si="37"/>
        <v/>
      </c>
    </row>
    <row r="2396" spans="2:6" ht="14.25" x14ac:dyDescent="0.2">
      <c r="B2396" s="70" t="str">
        <f>IF('Mortgage Calculation'!A2436="","",MONTH('Mortgage Calculation'!C2436))</f>
        <v/>
      </c>
      <c r="C2396" s="71" t="str">
        <f>IF(B2396="","",YEAR('Mortgage Calculation'!C2436))</f>
        <v/>
      </c>
      <c r="D2396" s="72" t="str">
        <f>IF(B2396="","",SUMIFS('Monthly Rental Income'!$G:$G,'Monthly Rental Income'!$K:$K,'Total Cash Flow'!$C2396,'Monthly Rental Income'!$J:$J,'Total Cash Flow'!$B2396))</f>
        <v/>
      </c>
      <c r="E2396" s="73" t="str">
        <f>IF(B2396="","",SUMIFS('Mortgage Calculation'!$F:$F,'Mortgage Calculation'!$J:$J,'Total Cash Flow'!$B2396,'Mortgage Calculation'!$K:$K,'Total Cash Flow'!C2396))</f>
        <v/>
      </c>
      <c r="F2396" s="66" t="str">
        <f t="shared" si="37"/>
        <v/>
      </c>
    </row>
    <row r="2397" spans="2:6" ht="14.25" x14ac:dyDescent="0.2">
      <c r="B2397" s="70" t="str">
        <f>IF('Mortgage Calculation'!A2437="","",MONTH('Mortgage Calculation'!C2437))</f>
        <v/>
      </c>
      <c r="C2397" s="71" t="str">
        <f>IF(B2397="","",YEAR('Mortgage Calculation'!C2437))</f>
        <v/>
      </c>
      <c r="D2397" s="72" t="str">
        <f>IF(B2397="","",SUMIFS('Monthly Rental Income'!$G:$G,'Monthly Rental Income'!$K:$K,'Total Cash Flow'!$C2397,'Monthly Rental Income'!$J:$J,'Total Cash Flow'!$B2397))</f>
        <v/>
      </c>
      <c r="E2397" s="73" t="str">
        <f>IF(B2397="","",SUMIFS('Mortgage Calculation'!$F:$F,'Mortgage Calculation'!$J:$J,'Total Cash Flow'!$B2397,'Mortgage Calculation'!$K:$K,'Total Cash Flow'!C2397))</f>
        <v/>
      </c>
      <c r="F2397" s="66" t="str">
        <f t="shared" si="37"/>
        <v/>
      </c>
    </row>
    <row r="2398" spans="2:6" ht="14.25" x14ac:dyDescent="0.2">
      <c r="B2398" s="70" t="str">
        <f>IF('Mortgage Calculation'!A2438="","",MONTH('Mortgage Calculation'!C2438))</f>
        <v/>
      </c>
      <c r="C2398" s="71" t="str">
        <f>IF(B2398="","",YEAR('Mortgage Calculation'!C2438))</f>
        <v/>
      </c>
      <c r="D2398" s="72" t="str">
        <f>IF(B2398="","",SUMIFS('Monthly Rental Income'!$G:$G,'Monthly Rental Income'!$K:$K,'Total Cash Flow'!$C2398,'Monthly Rental Income'!$J:$J,'Total Cash Flow'!$B2398))</f>
        <v/>
      </c>
      <c r="E2398" s="73" t="str">
        <f>IF(B2398="","",SUMIFS('Mortgage Calculation'!$F:$F,'Mortgage Calculation'!$J:$J,'Total Cash Flow'!$B2398,'Mortgage Calculation'!$K:$K,'Total Cash Flow'!C2398))</f>
        <v/>
      </c>
      <c r="F2398" s="66" t="str">
        <f t="shared" si="37"/>
        <v/>
      </c>
    </row>
    <row r="2399" spans="2:6" ht="14.25" x14ac:dyDescent="0.2">
      <c r="B2399" s="70" t="str">
        <f>IF('Mortgage Calculation'!A2439="","",MONTH('Mortgage Calculation'!C2439))</f>
        <v/>
      </c>
      <c r="C2399" s="71" t="str">
        <f>IF(B2399="","",YEAR('Mortgage Calculation'!C2439))</f>
        <v/>
      </c>
      <c r="D2399" s="72" t="str">
        <f>IF(B2399="","",SUMIFS('Monthly Rental Income'!$G:$G,'Monthly Rental Income'!$K:$K,'Total Cash Flow'!$C2399,'Monthly Rental Income'!$J:$J,'Total Cash Flow'!$B2399))</f>
        <v/>
      </c>
      <c r="E2399" s="73" t="str">
        <f>IF(B2399="","",SUMIFS('Mortgage Calculation'!$F:$F,'Mortgage Calculation'!$J:$J,'Total Cash Flow'!$B2399,'Mortgage Calculation'!$K:$K,'Total Cash Flow'!C2399))</f>
        <v/>
      </c>
      <c r="F2399" s="66" t="str">
        <f t="shared" si="37"/>
        <v/>
      </c>
    </row>
    <row r="2400" spans="2:6" ht="14.25" x14ac:dyDescent="0.2">
      <c r="B2400" s="70" t="str">
        <f>IF('Mortgage Calculation'!A2440="","",MONTH('Mortgage Calculation'!C2440))</f>
        <v/>
      </c>
      <c r="C2400" s="71" t="str">
        <f>IF(B2400="","",YEAR('Mortgage Calculation'!C2440))</f>
        <v/>
      </c>
      <c r="D2400" s="72" t="str">
        <f>IF(B2400="","",SUMIFS('Monthly Rental Income'!$G:$G,'Monthly Rental Income'!$K:$K,'Total Cash Flow'!$C2400,'Monthly Rental Income'!$J:$J,'Total Cash Flow'!$B2400))</f>
        <v/>
      </c>
      <c r="E2400" s="73" t="str">
        <f>IF(B2400="","",SUMIFS('Mortgage Calculation'!$F:$F,'Mortgage Calculation'!$J:$J,'Total Cash Flow'!$B2400,'Mortgage Calculation'!$K:$K,'Total Cash Flow'!C2400))</f>
        <v/>
      </c>
      <c r="F2400" s="66" t="str">
        <f t="shared" si="37"/>
        <v/>
      </c>
    </row>
    <row r="2401" spans="2:6" ht="14.25" x14ac:dyDescent="0.2">
      <c r="B2401" s="70" t="str">
        <f>IF('Mortgage Calculation'!A2441="","",MONTH('Mortgage Calculation'!C2441))</f>
        <v/>
      </c>
      <c r="C2401" s="71" t="str">
        <f>IF(B2401="","",YEAR('Mortgage Calculation'!C2441))</f>
        <v/>
      </c>
      <c r="D2401" s="72" t="str">
        <f>IF(B2401="","",SUMIFS('Monthly Rental Income'!$G:$G,'Monthly Rental Income'!$K:$K,'Total Cash Flow'!$C2401,'Monthly Rental Income'!$J:$J,'Total Cash Flow'!$B2401))</f>
        <v/>
      </c>
      <c r="E2401" s="73" t="str">
        <f>IF(B2401="","",SUMIFS('Mortgage Calculation'!$F:$F,'Mortgage Calculation'!$J:$J,'Total Cash Flow'!$B2401,'Mortgage Calculation'!$K:$K,'Total Cash Flow'!C2401))</f>
        <v/>
      </c>
      <c r="F2401" s="66" t="str">
        <f t="shared" si="37"/>
        <v/>
      </c>
    </row>
    <row r="2402" spans="2:6" ht="14.25" x14ac:dyDescent="0.2">
      <c r="B2402" s="70" t="str">
        <f>IF('Mortgage Calculation'!A2442="","",MONTH('Mortgage Calculation'!C2442))</f>
        <v/>
      </c>
      <c r="C2402" s="71" t="str">
        <f>IF(B2402="","",YEAR('Mortgage Calculation'!C2442))</f>
        <v/>
      </c>
      <c r="D2402" s="72" t="str">
        <f>IF(B2402="","",SUMIFS('Monthly Rental Income'!$G:$G,'Monthly Rental Income'!$K:$K,'Total Cash Flow'!$C2402,'Monthly Rental Income'!$J:$J,'Total Cash Flow'!$B2402))</f>
        <v/>
      </c>
      <c r="E2402" s="73" t="str">
        <f>IF(B2402="","",SUMIFS('Mortgage Calculation'!$F:$F,'Mortgage Calculation'!$J:$J,'Total Cash Flow'!$B2402,'Mortgage Calculation'!$K:$K,'Total Cash Flow'!C2402))</f>
        <v/>
      </c>
      <c r="F2402" s="66" t="str">
        <f t="shared" si="37"/>
        <v/>
      </c>
    </row>
    <row r="2403" spans="2:6" ht="14.25" x14ac:dyDescent="0.2">
      <c r="B2403" s="70" t="str">
        <f>IF('Mortgage Calculation'!A2443="","",MONTH('Mortgage Calculation'!C2443))</f>
        <v/>
      </c>
      <c r="C2403" s="71" t="str">
        <f>IF(B2403="","",YEAR('Mortgage Calculation'!C2443))</f>
        <v/>
      </c>
      <c r="D2403" s="72" t="str">
        <f>IF(B2403="","",SUMIFS('Monthly Rental Income'!$G:$G,'Monthly Rental Income'!$K:$K,'Total Cash Flow'!$C2403,'Monthly Rental Income'!$J:$J,'Total Cash Flow'!$B2403))</f>
        <v/>
      </c>
      <c r="E2403" s="73" t="str">
        <f>IF(B2403="","",SUMIFS('Mortgage Calculation'!$F:$F,'Mortgage Calculation'!$J:$J,'Total Cash Flow'!$B2403,'Mortgage Calculation'!$K:$K,'Total Cash Flow'!C2403))</f>
        <v/>
      </c>
      <c r="F2403" s="66" t="str">
        <f t="shared" si="37"/>
        <v/>
      </c>
    </row>
    <row r="2404" spans="2:6" ht="14.25" x14ac:dyDescent="0.2">
      <c r="B2404" s="70" t="str">
        <f>IF('Mortgage Calculation'!A2444="","",MONTH('Mortgage Calculation'!C2444))</f>
        <v/>
      </c>
      <c r="C2404" s="71" t="str">
        <f>IF(B2404="","",YEAR('Mortgage Calculation'!C2444))</f>
        <v/>
      </c>
      <c r="D2404" s="72" t="str">
        <f>IF(B2404="","",SUMIFS('Monthly Rental Income'!$G:$G,'Monthly Rental Income'!$K:$K,'Total Cash Flow'!$C2404,'Monthly Rental Income'!$J:$J,'Total Cash Flow'!$B2404))</f>
        <v/>
      </c>
      <c r="E2404" s="73" t="str">
        <f>IF(B2404="","",SUMIFS('Mortgage Calculation'!$F:$F,'Mortgage Calculation'!$J:$J,'Total Cash Flow'!$B2404,'Mortgage Calculation'!$K:$K,'Total Cash Flow'!C2404))</f>
        <v/>
      </c>
      <c r="F2404" s="66" t="str">
        <f t="shared" si="37"/>
        <v/>
      </c>
    </row>
    <row r="2405" spans="2:6" ht="14.25" x14ac:dyDescent="0.2">
      <c r="B2405" s="70" t="str">
        <f>IF('Mortgage Calculation'!A2445="","",MONTH('Mortgage Calculation'!C2445))</f>
        <v/>
      </c>
      <c r="C2405" s="71" t="str">
        <f>IF(B2405="","",YEAR('Mortgage Calculation'!C2445))</f>
        <v/>
      </c>
      <c r="D2405" s="72" t="str">
        <f>IF(B2405="","",SUMIFS('Monthly Rental Income'!$G:$G,'Monthly Rental Income'!$K:$K,'Total Cash Flow'!$C2405,'Monthly Rental Income'!$J:$J,'Total Cash Flow'!$B2405))</f>
        <v/>
      </c>
      <c r="E2405" s="73" t="str">
        <f>IF(B2405="","",SUMIFS('Mortgage Calculation'!$F:$F,'Mortgage Calculation'!$J:$J,'Total Cash Flow'!$B2405,'Mortgage Calculation'!$K:$K,'Total Cash Flow'!C2405))</f>
        <v/>
      </c>
      <c r="F2405" s="66" t="str">
        <f t="shared" si="37"/>
        <v/>
      </c>
    </row>
    <row r="2406" spans="2:6" ht="14.25" x14ac:dyDescent="0.2">
      <c r="B2406" s="70" t="str">
        <f>IF('Mortgage Calculation'!A2446="","",MONTH('Mortgage Calculation'!C2446))</f>
        <v/>
      </c>
      <c r="C2406" s="71" t="str">
        <f>IF(B2406="","",YEAR('Mortgage Calculation'!C2446))</f>
        <v/>
      </c>
      <c r="D2406" s="72" t="str">
        <f>IF(B2406="","",SUMIFS('Monthly Rental Income'!$G:$G,'Monthly Rental Income'!$K:$K,'Total Cash Flow'!$C2406,'Monthly Rental Income'!$J:$J,'Total Cash Flow'!$B2406))</f>
        <v/>
      </c>
      <c r="E2406" s="73" t="str">
        <f>IF(B2406="","",SUMIFS('Mortgage Calculation'!$F:$F,'Mortgage Calculation'!$J:$J,'Total Cash Flow'!$B2406,'Mortgage Calculation'!$K:$K,'Total Cash Flow'!C2406))</f>
        <v/>
      </c>
      <c r="F2406" s="66" t="str">
        <f t="shared" si="37"/>
        <v/>
      </c>
    </row>
    <row r="2407" spans="2:6" ht="14.25" x14ac:dyDescent="0.2">
      <c r="B2407" s="70" t="str">
        <f>IF('Mortgage Calculation'!A2447="","",MONTH('Mortgage Calculation'!C2447))</f>
        <v/>
      </c>
      <c r="C2407" s="71" t="str">
        <f>IF(B2407="","",YEAR('Mortgage Calculation'!C2447))</f>
        <v/>
      </c>
      <c r="D2407" s="72" t="str">
        <f>IF(B2407="","",SUMIFS('Monthly Rental Income'!$G:$G,'Monthly Rental Income'!$K:$K,'Total Cash Flow'!$C2407,'Monthly Rental Income'!$J:$J,'Total Cash Flow'!$B2407))</f>
        <v/>
      </c>
      <c r="E2407" s="73" t="str">
        <f>IF(B2407="","",SUMIFS('Mortgage Calculation'!$F:$F,'Mortgage Calculation'!$J:$J,'Total Cash Flow'!$B2407,'Mortgage Calculation'!$K:$K,'Total Cash Flow'!C2407))</f>
        <v/>
      </c>
      <c r="F2407" s="66" t="str">
        <f t="shared" si="37"/>
        <v/>
      </c>
    </row>
    <row r="2408" spans="2:6" ht="14.25" x14ac:dyDescent="0.2">
      <c r="B2408" s="70" t="str">
        <f>IF('Mortgage Calculation'!A2448="","",MONTH('Mortgage Calculation'!C2448))</f>
        <v/>
      </c>
      <c r="C2408" s="71" t="str">
        <f>IF(B2408="","",YEAR('Mortgage Calculation'!C2448))</f>
        <v/>
      </c>
      <c r="D2408" s="72" t="str">
        <f>IF(B2408="","",SUMIFS('Monthly Rental Income'!$G:$G,'Monthly Rental Income'!$K:$K,'Total Cash Flow'!$C2408,'Monthly Rental Income'!$J:$J,'Total Cash Flow'!$B2408))</f>
        <v/>
      </c>
      <c r="E2408" s="73" t="str">
        <f>IF(B2408="","",SUMIFS('Mortgage Calculation'!$F:$F,'Mortgage Calculation'!$J:$J,'Total Cash Flow'!$B2408,'Mortgage Calculation'!$K:$K,'Total Cash Flow'!C2408))</f>
        <v/>
      </c>
      <c r="F2408" s="66" t="str">
        <f t="shared" si="37"/>
        <v/>
      </c>
    </row>
    <row r="2409" spans="2:6" ht="14.25" x14ac:dyDescent="0.2">
      <c r="B2409" s="70" t="str">
        <f>IF('Mortgage Calculation'!A2449="","",MONTH('Mortgage Calculation'!C2449))</f>
        <v/>
      </c>
      <c r="C2409" s="71" t="str">
        <f>IF(B2409="","",YEAR('Mortgage Calculation'!C2449))</f>
        <v/>
      </c>
      <c r="D2409" s="72" t="str">
        <f>IF(B2409="","",SUMIFS('Monthly Rental Income'!$G:$G,'Monthly Rental Income'!$K:$K,'Total Cash Flow'!$C2409,'Monthly Rental Income'!$J:$J,'Total Cash Flow'!$B2409))</f>
        <v/>
      </c>
      <c r="E2409" s="73" t="str">
        <f>IF(B2409="","",SUMIFS('Mortgage Calculation'!$F:$F,'Mortgage Calculation'!$J:$J,'Total Cash Flow'!$B2409,'Mortgage Calculation'!$K:$K,'Total Cash Flow'!C2409))</f>
        <v/>
      </c>
      <c r="F2409" s="66" t="str">
        <f t="shared" si="37"/>
        <v/>
      </c>
    </row>
    <row r="2410" spans="2:6" ht="14.25" x14ac:dyDescent="0.2">
      <c r="B2410" s="70" t="str">
        <f>IF('Mortgage Calculation'!A2450="","",MONTH('Mortgage Calculation'!C2450))</f>
        <v/>
      </c>
      <c r="C2410" s="71" t="str">
        <f>IF(B2410="","",YEAR('Mortgage Calculation'!C2450))</f>
        <v/>
      </c>
      <c r="D2410" s="72" t="str">
        <f>IF(B2410="","",SUMIFS('Monthly Rental Income'!$G:$G,'Monthly Rental Income'!$K:$K,'Total Cash Flow'!$C2410,'Monthly Rental Income'!$J:$J,'Total Cash Flow'!$B2410))</f>
        <v/>
      </c>
      <c r="E2410" s="73" t="str">
        <f>IF(B2410="","",SUMIFS('Mortgage Calculation'!$F:$F,'Mortgage Calculation'!$J:$J,'Total Cash Flow'!$B2410,'Mortgage Calculation'!$K:$K,'Total Cash Flow'!C2410))</f>
        <v/>
      </c>
      <c r="F2410" s="66" t="str">
        <f t="shared" si="37"/>
        <v/>
      </c>
    </row>
    <row r="2411" spans="2:6" ht="14.25" x14ac:dyDescent="0.2">
      <c r="B2411" s="70" t="str">
        <f>IF('Mortgage Calculation'!A2451="","",MONTH('Mortgage Calculation'!C2451))</f>
        <v/>
      </c>
      <c r="C2411" s="71" t="str">
        <f>IF(B2411="","",YEAR('Mortgage Calculation'!C2451))</f>
        <v/>
      </c>
      <c r="D2411" s="72" t="str">
        <f>IF(B2411="","",SUMIFS('Monthly Rental Income'!$G:$G,'Monthly Rental Income'!$K:$K,'Total Cash Flow'!$C2411,'Monthly Rental Income'!$J:$J,'Total Cash Flow'!$B2411))</f>
        <v/>
      </c>
      <c r="E2411" s="73" t="str">
        <f>IF(B2411="","",SUMIFS('Mortgage Calculation'!$F:$F,'Mortgage Calculation'!$J:$J,'Total Cash Flow'!$B2411,'Mortgage Calculation'!$K:$K,'Total Cash Flow'!C2411))</f>
        <v/>
      </c>
      <c r="F2411" s="66" t="str">
        <f t="shared" si="37"/>
        <v/>
      </c>
    </row>
    <row r="2412" spans="2:6" ht="14.25" x14ac:dyDescent="0.2">
      <c r="B2412" s="70" t="str">
        <f>IF('Mortgage Calculation'!A2452="","",MONTH('Mortgage Calculation'!C2452))</f>
        <v/>
      </c>
      <c r="C2412" s="71" t="str">
        <f>IF(B2412="","",YEAR('Mortgage Calculation'!C2452))</f>
        <v/>
      </c>
      <c r="D2412" s="72" t="str">
        <f>IF(B2412="","",SUMIFS('Monthly Rental Income'!$G:$G,'Monthly Rental Income'!$K:$K,'Total Cash Flow'!$C2412,'Monthly Rental Income'!$J:$J,'Total Cash Flow'!$B2412))</f>
        <v/>
      </c>
      <c r="E2412" s="73" t="str">
        <f>IF(B2412="","",SUMIFS('Mortgage Calculation'!$F:$F,'Mortgage Calculation'!$J:$J,'Total Cash Flow'!$B2412,'Mortgage Calculation'!$K:$K,'Total Cash Flow'!C2412))</f>
        <v/>
      </c>
      <c r="F2412" s="66" t="str">
        <f t="shared" si="37"/>
        <v/>
      </c>
    </row>
    <row r="2413" spans="2:6" ht="14.25" x14ac:dyDescent="0.2">
      <c r="B2413" s="70" t="str">
        <f>IF('Mortgage Calculation'!A2453="","",MONTH('Mortgage Calculation'!C2453))</f>
        <v/>
      </c>
      <c r="C2413" s="71" t="str">
        <f>IF(B2413="","",YEAR('Mortgage Calculation'!C2453))</f>
        <v/>
      </c>
      <c r="D2413" s="72" t="str">
        <f>IF(B2413="","",SUMIFS('Monthly Rental Income'!$G:$G,'Monthly Rental Income'!$K:$K,'Total Cash Flow'!$C2413,'Monthly Rental Income'!$J:$J,'Total Cash Flow'!$B2413))</f>
        <v/>
      </c>
      <c r="E2413" s="73" t="str">
        <f>IF(B2413="","",SUMIFS('Mortgage Calculation'!$F:$F,'Mortgage Calculation'!$J:$J,'Total Cash Flow'!$B2413,'Mortgage Calculation'!$K:$K,'Total Cash Flow'!C2413))</f>
        <v/>
      </c>
      <c r="F2413" s="66" t="str">
        <f t="shared" si="37"/>
        <v/>
      </c>
    </row>
    <row r="2414" spans="2:6" ht="14.25" x14ac:dyDescent="0.2">
      <c r="B2414" s="70" t="str">
        <f>IF('Mortgage Calculation'!A2454="","",MONTH('Mortgage Calculation'!C2454))</f>
        <v/>
      </c>
      <c r="C2414" s="71" t="str">
        <f>IF(B2414="","",YEAR('Mortgage Calculation'!C2454))</f>
        <v/>
      </c>
      <c r="D2414" s="72" t="str">
        <f>IF(B2414="","",SUMIFS('Monthly Rental Income'!$G:$G,'Monthly Rental Income'!$K:$K,'Total Cash Flow'!$C2414,'Monthly Rental Income'!$J:$J,'Total Cash Flow'!$B2414))</f>
        <v/>
      </c>
      <c r="E2414" s="73" t="str">
        <f>IF(B2414="","",SUMIFS('Mortgage Calculation'!$F:$F,'Mortgage Calculation'!$J:$J,'Total Cash Flow'!$B2414,'Mortgage Calculation'!$K:$K,'Total Cash Flow'!C2414))</f>
        <v/>
      </c>
      <c r="F2414" s="66" t="str">
        <f t="shared" si="37"/>
        <v/>
      </c>
    </row>
    <row r="2415" spans="2:6" ht="14.25" x14ac:dyDescent="0.2">
      <c r="B2415" s="70" t="str">
        <f>IF('Mortgage Calculation'!A2455="","",MONTH('Mortgage Calculation'!C2455))</f>
        <v/>
      </c>
      <c r="C2415" s="71" t="str">
        <f>IF(B2415="","",YEAR('Mortgage Calculation'!C2455))</f>
        <v/>
      </c>
      <c r="D2415" s="72" t="str">
        <f>IF(B2415="","",SUMIFS('Monthly Rental Income'!$G:$G,'Monthly Rental Income'!$K:$K,'Total Cash Flow'!$C2415,'Monthly Rental Income'!$J:$J,'Total Cash Flow'!$B2415))</f>
        <v/>
      </c>
      <c r="E2415" s="73" t="str">
        <f>IF(B2415="","",SUMIFS('Mortgage Calculation'!$F:$F,'Mortgage Calculation'!$J:$J,'Total Cash Flow'!$B2415,'Mortgage Calculation'!$K:$K,'Total Cash Flow'!C2415))</f>
        <v/>
      </c>
      <c r="F2415" s="66" t="str">
        <f t="shared" si="37"/>
        <v/>
      </c>
    </row>
    <row r="2416" spans="2:6" ht="14.25" x14ac:dyDescent="0.2">
      <c r="B2416" s="70" t="str">
        <f>IF('Mortgage Calculation'!A2456="","",MONTH('Mortgage Calculation'!C2456))</f>
        <v/>
      </c>
      <c r="C2416" s="71" t="str">
        <f>IF(B2416="","",YEAR('Mortgage Calculation'!C2456))</f>
        <v/>
      </c>
      <c r="D2416" s="72" t="str">
        <f>IF(B2416="","",SUMIFS('Monthly Rental Income'!$G:$G,'Monthly Rental Income'!$K:$K,'Total Cash Flow'!$C2416,'Monthly Rental Income'!$J:$J,'Total Cash Flow'!$B2416))</f>
        <v/>
      </c>
      <c r="E2416" s="73" t="str">
        <f>IF(B2416="","",SUMIFS('Mortgage Calculation'!$F:$F,'Mortgage Calculation'!$J:$J,'Total Cash Flow'!$B2416,'Mortgage Calculation'!$K:$K,'Total Cash Flow'!C2416))</f>
        <v/>
      </c>
      <c r="F2416" s="66" t="str">
        <f t="shared" si="37"/>
        <v/>
      </c>
    </row>
    <row r="2417" spans="2:6" ht="14.25" x14ac:dyDescent="0.2">
      <c r="B2417" s="70" t="str">
        <f>IF('Mortgage Calculation'!A2457="","",MONTH('Mortgage Calculation'!C2457))</f>
        <v/>
      </c>
      <c r="C2417" s="71" t="str">
        <f>IF(B2417="","",YEAR('Mortgage Calculation'!C2457))</f>
        <v/>
      </c>
      <c r="D2417" s="72" t="str">
        <f>IF(B2417="","",SUMIFS('Monthly Rental Income'!$G:$G,'Monthly Rental Income'!$K:$K,'Total Cash Flow'!$C2417,'Monthly Rental Income'!$J:$J,'Total Cash Flow'!$B2417))</f>
        <v/>
      </c>
      <c r="E2417" s="73" t="str">
        <f>IF(B2417="","",SUMIFS('Mortgage Calculation'!$F:$F,'Mortgage Calculation'!$J:$J,'Total Cash Flow'!$B2417,'Mortgage Calculation'!$K:$K,'Total Cash Flow'!C2417))</f>
        <v/>
      </c>
      <c r="F2417" s="66" t="str">
        <f t="shared" si="37"/>
        <v/>
      </c>
    </row>
    <row r="2418" spans="2:6" ht="14.25" x14ac:dyDescent="0.2">
      <c r="B2418" s="70" t="str">
        <f>IF('Mortgage Calculation'!A2458="","",MONTH('Mortgage Calculation'!C2458))</f>
        <v/>
      </c>
      <c r="C2418" s="71" t="str">
        <f>IF(B2418="","",YEAR('Mortgage Calculation'!C2458))</f>
        <v/>
      </c>
      <c r="D2418" s="72" t="str">
        <f>IF(B2418="","",SUMIFS('Monthly Rental Income'!$G:$G,'Monthly Rental Income'!$K:$K,'Total Cash Flow'!$C2418,'Monthly Rental Income'!$J:$J,'Total Cash Flow'!$B2418))</f>
        <v/>
      </c>
      <c r="E2418" s="73" t="str">
        <f>IF(B2418="","",SUMIFS('Mortgage Calculation'!$F:$F,'Mortgage Calculation'!$J:$J,'Total Cash Flow'!$B2418,'Mortgage Calculation'!$K:$K,'Total Cash Flow'!C2418))</f>
        <v/>
      </c>
      <c r="F2418" s="66" t="str">
        <f t="shared" si="37"/>
        <v/>
      </c>
    </row>
    <row r="2419" spans="2:6" ht="14.25" x14ac:dyDescent="0.2">
      <c r="B2419" s="70" t="str">
        <f>IF('Mortgage Calculation'!A2459="","",MONTH('Mortgage Calculation'!C2459))</f>
        <v/>
      </c>
      <c r="C2419" s="71" t="str">
        <f>IF(B2419="","",YEAR('Mortgage Calculation'!C2459))</f>
        <v/>
      </c>
      <c r="D2419" s="72" t="str">
        <f>IF(B2419="","",SUMIFS('Monthly Rental Income'!$G:$G,'Monthly Rental Income'!$K:$K,'Total Cash Flow'!$C2419,'Monthly Rental Income'!$J:$J,'Total Cash Flow'!$B2419))</f>
        <v/>
      </c>
      <c r="E2419" s="73" t="str">
        <f>IF(B2419="","",SUMIFS('Mortgage Calculation'!$F:$F,'Mortgage Calculation'!$J:$J,'Total Cash Flow'!$B2419,'Mortgage Calculation'!$K:$K,'Total Cash Flow'!C2419))</f>
        <v/>
      </c>
      <c r="F2419" s="66" t="str">
        <f t="shared" si="37"/>
        <v/>
      </c>
    </row>
    <row r="2420" spans="2:6" ht="14.25" x14ac:dyDescent="0.2">
      <c r="B2420" s="70" t="str">
        <f>IF('Mortgage Calculation'!A2460="","",MONTH('Mortgage Calculation'!C2460))</f>
        <v/>
      </c>
      <c r="C2420" s="71" t="str">
        <f>IF(B2420="","",YEAR('Mortgage Calculation'!C2460))</f>
        <v/>
      </c>
      <c r="D2420" s="72" t="str">
        <f>IF(B2420="","",SUMIFS('Monthly Rental Income'!$G:$G,'Monthly Rental Income'!$K:$K,'Total Cash Flow'!$C2420,'Monthly Rental Income'!$J:$J,'Total Cash Flow'!$B2420))</f>
        <v/>
      </c>
      <c r="E2420" s="73" t="str">
        <f>IF(B2420="","",SUMIFS('Mortgage Calculation'!$F:$F,'Mortgage Calculation'!$J:$J,'Total Cash Flow'!$B2420,'Mortgage Calculation'!$K:$K,'Total Cash Flow'!C2420))</f>
        <v/>
      </c>
      <c r="F2420" s="66" t="str">
        <f t="shared" si="37"/>
        <v/>
      </c>
    </row>
    <row r="2421" spans="2:6" ht="14.25" x14ac:dyDescent="0.2">
      <c r="B2421" s="70" t="str">
        <f>IF('Mortgage Calculation'!A2461="","",MONTH('Mortgage Calculation'!C2461))</f>
        <v/>
      </c>
      <c r="C2421" s="71" t="str">
        <f>IF(B2421="","",YEAR('Mortgage Calculation'!C2461))</f>
        <v/>
      </c>
      <c r="D2421" s="72" t="str">
        <f>IF(B2421="","",SUMIFS('Monthly Rental Income'!$G:$G,'Monthly Rental Income'!$K:$K,'Total Cash Flow'!$C2421,'Monthly Rental Income'!$J:$J,'Total Cash Flow'!$B2421))</f>
        <v/>
      </c>
      <c r="E2421" s="73" t="str">
        <f>IF(B2421="","",SUMIFS('Mortgage Calculation'!$F:$F,'Mortgage Calculation'!$J:$J,'Total Cash Flow'!$B2421,'Mortgage Calculation'!$K:$K,'Total Cash Flow'!C2421))</f>
        <v/>
      </c>
      <c r="F2421" s="66" t="str">
        <f t="shared" si="37"/>
        <v/>
      </c>
    </row>
    <row r="2422" spans="2:6" ht="14.25" x14ac:dyDescent="0.2">
      <c r="B2422" s="70" t="str">
        <f>IF('Mortgage Calculation'!A2462="","",MONTH('Mortgage Calculation'!C2462))</f>
        <v/>
      </c>
      <c r="C2422" s="71" t="str">
        <f>IF(B2422="","",YEAR('Mortgage Calculation'!C2462))</f>
        <v/>
      </c>
      <c r="D2422" s="72" t="str">
        <f>IF(B2422="","",SUMIFS('Monthly Rental Income'!$G:$G,'Monthly Rental Income'!$K:$K,'Total Cash Flow'!$C2422,'Monthly Rental Income'!$J:$J,'Total Cash Flow'!$B2422))</f>
        <v/>
      </c>
      <c r="E2422" s="73" t="str">
        <f>IF(B2422="","",SUMIFS('Mortgage Calculation'!$F:$F,'Mortgage Calculation'!$J:$J,'Total Cash Flow'!$B2422,'Mortgage Calculation'!$K:$K,'Total Cash Flow'!C2422))</f>
        <v/>
      </c>
      <c r="F2422" s="66" t="str">
        <f t="shared" si="37"/>
        <v/>
      </c>
    </row>
    <row r="2423" spans="2:6" ht="14.25" x14ac:dyDescent="0.2">
      <c r="B2423" s="70" t="str">
        <f>IF('Mortgage Calculation'!A2463="","",MONTH('Mortgage Calculation'!C2463))</f>
        <v/>
      </c>
      <c r="C2423" s="71" t="str">
        <f>IF(B2423="","",YEAR('Mortgage Calculation'!C2463))</f>
        <v/>
      </c>
      <c r="D2423" s="72" t="str">
        <f>IF(B2423="","",SUMIFS('Monthly Rental Income'!$G:$G,'Monthly Rental Income'!$K:$K,'Total Cash Flow'!$C2423,'Monthly Rental Income'!$J:$J,'Total Cash Flow'!$B2423))</f>
        <v/>
      </c>
      <c r="E2423" s="73" t="str">
        <f>IF(B2423="","",SUMIFS('Mortgage Calculation'!$F:$F,'Mortgage Calculation'!$J:$J,'Total Cash Flow'!$B2423,'Mortgage Calculation'!$K:$K,'Total Cash Flow'!C2423))</f>
        <v/>
      </c>
      <c r="F2423" s="66" t="str">
        <f t="shared" si="37"/>
        <v/>
      </c>
    </row>
    <row r="2424" spans="2:6" ht="14.25" x14ac:dyDescent="0.2">
      <c r="B2424" s="70" t="str">
        <f>IF('Mortgage Calculation'!A2464="","",MONTH('Mortgage Calculation'!C2464))</f>
        <v/>
      </c>
      <c r="C2424" s="71" t="str">
        <f>IF(B2424="","",YEAR('Mortgage Calculation'!C2464))</f>
        <v/>
      </c>
      <c r="D2424" s="72" t="str">
        <f>IF(B2424="","",SUMIFS('Monthly Rental Income'!$G:$G,'Monthly Rental Income'!$K:$K,'Total Cash Flow'!$C2424,'Monthly Rental Income'!$J:$J,'Total Cash Flow'!$B2424))</f>
        <v/>
      </c>
      <c r="E2424" s="73" t="str">
        <f>IF(B2424="","",SUMIFS('Mortgage Calculation'!$F:$F,'Mortgage Calculation'!$J:$J,'Total Cash Flow'!$B2424,'Mortgage Calculation'!$K:$K,'Total Cash Flow'!C2424))</f>
        <v/>
      </c>
      <c r="F2424" s="66" t="str">
        <f t="shared" si="37"/>
        <v/>
      </c>
    </row>
    <row r="2425" spans="2:6" ht="14.25" x14ac:dyDescent="0.2">
      <c r="B2425" s="70" t="str">
        <f>IF('Mortgage Calculation'!A2465="","",MONTH('Mortgage Calculation'!C2465))</f>
        <v/>
      </c>
      <c r="C2425" s="71" t="str">
        <f>IF(B2425="","",YEAR('Mortgage Calculation'!C2465))</f>
        <v/>
      </c>
      <c r="D2425" s="72" t="str">
        <f>IF(B2425="","",SUMIFS('Monthly Rental Income'!$G:$G,'Monthly Rental Income'!$K:$K,'Total Cash Flow'!$C2425,'Monthly Rental Income'!$J:$J,'Total Cash Flow'!$B2425))</f>
        <v/>
      </c>
      <c r="E2425" s="73" t="str">
        <f>IF(B2425="","",SUMIFS('Mortgage Calculation'!$F:$F,'Mortgage Calculation'!$J:$J,'Total Cash Flow'!$B2425,'Mortgage Calculation'!$K:$K,'Total Cash Flow'!C2425))</f>
        <v/>
      </c>
      <c r="F2425" s="66" t="str">
        <f t="shared" si="37"/>
        <v/>
      </c>
    </row>
    <row r="2426" spans="2:6" ht="14.25" x14ac:dyDescent="0.2">
      <c r="B2426" s="70" t="str">
        <f>IF('Mortgage Calculation'!A2466="","",MONTH('Mortgage Calculation'!C2466))</f>
        <v/>
      </c>
      <c r="C2426" s="71" t="str">
        <f>IF(B2426="","",YEAR('Mortgage Calculation'!C2466))</f>
        <v/>
      </c>
      <c r="D2426" s="72" t="str">
        <f>IF(B2426="","",SUMIFS('Monthly Rental Income'!$G:$G,'Monthly Rental Income'!$K:$K,'Total Cash Flow'!$C2426,'Monthly Rental Income'!$J:$J,'Total Cash Flow'!$B2426))</f>
        <v/>
      </c>
      <c r="E2426" s="73" t="str">
        <f>IF(B2426="","",SUMIFS('Mortgage Calculation'!$F:$F,'Mortgage Calculation'!$J:$J,'Total Cash Flow'!$B2426,'Mortgage Calculation'!$K:$K,'Total Cash Flow'!C2426))</f>
        <v/>
      </c>
      <c r="F2426" s="66" t="str">
        <f t="shared" si="37"/>
        <v/>
      </c>
    </row>
    <row r="2427" spans="2:6" ht="14.25" x14ac:dyDescent="0.2">
      <c r="B2427" s="70" t="str">
        <f>IF('Mortgage Calculation'!A2467="","",MONTH('Mortgage Calculation'!C2467))</f>
        <v/>
      </c>
      <c r="C2427" s="71" t="str">
        <f>IF(B2427="","",YEAR('Mortgage Calculation'!C2467))</f>
        <v/>
      </c>
      <c r="D2427" s="72" t="str">
        <f>IF(B2427="","",SUMIFS('Monthly Rental Income'!$G:$G,'Monthly Rental Income'!$K:$K,'Total Cash Flow'!$C2427,'Monthly Rental Income'!$J:$J,'Total Cash Flow'!$B2427))</f>
        <v/>
      </c>
      <c r="E2427" s="73" t="str">
        <f>IF(B2427="","",SUMIFS('Mortgage Calculation'!$F:$F,'Mortgage Calculation'!$J:$J,'Total Cash Flow'!$B2427,'Mortgage Calculation'!$K:$K,'Total Cash Flow'!C2427))</f>
        <v/>
      </c>
      <c r="F2427" s="66" t="str">
        <f t="shared" si="37"/>
        <v/>
      </c>
    </row>
    <row r="2428" spans="2:6" ht="14.25" x14ac:dyDescent="0.2">
      <c r="B2428" s="70" t="str">
        <f>IF('Mortgage Calculation'!A2468="","",MONTH('Mortgage Calculation'!C2468))</f>
        <v/>
      </c>
      <c r="C2428" s="71" t="str">
        <f>IF(B2428="","",YEAR('Mortgage Calculation'!C2468))</f>
        <v/>
      </c>
      <c r="D2428" s="72" t="str">
        <f>IF(B2428="","",SUMIFS('Monthly Rental Income'!$G:$G,'Monthly Rental Income'!$K:$K,'Total Cash Flow'!$C2428,'Monthly Rental Income'!$J:$J,'Total Cash Flow'!$B2428))</f>
        <v/>
      </c>
      <c r="E2428" s="73" t="str">
        <f>IF(B2428="","",SUMIFS('Mortgage Calculation'!$F:$F,'Mortgage Calculation'!$J:$J,'Total Cash Flow'!$B2428,'Mortgage Calculation'!$K:$K,'Total Cash Flow'!C2428))</f>
        <v/>
      </c>
      <c r="F2428" s="66" t="str">
        <f t="shared" si="37"/>
        <v/>
      </c>
    </row>
    <row r="2429" spans="2:6" ht="14.25" x14ac:dyDescent="0.2">
      <c r="B2429" s="70" t="str">
        <f>IF('Mortgage Calculation'!A2469="","",MONTH('Mortgage Calculation'!C2469))</f>
        <v/>
      </c>
      <c r="C2429" s="71" t="str">
        <f>IF(B2429="","",YEAR('Mortgage Calculation'!C2469))</f>
        <v/>
      </c>
      <c r="D2429" s="72" t="str">
        <f>IF(B2429="","",SUMIFS('Monthly Rental Income'!$G:$G,'Monthly Rental Income'!$K:$K,'Total Cash Flow'!$C2429,'Monthly Rental Income'!$J:$J,'Total Cash Flow'!$B2429))</f>
        <v/>
      </c>
      <c r="E2429" s="73" t="str">
        <f>IF(B2429="","",SUMIFS('Mortgage Calculation'!$F:$F,'Mortgage Calculation'!$J:$J,'Total Cash Flow'!$B2429,'Mortgage Calculation'!$K:$K,'Total Cash Flow'!C2429))</f>
        <v/>
      </c>
      <c r="F2429" s="66" t="str">
        <f t="shared" si="37"/>
        <v/>
      </c>
    </row>
    <row r="2430" spans="2:6" ht="14.25" x14ac:dyDescent="0.2">
      <c r="B2430" s="70" t="str">
        <f>IF('Mortgage Calculation'!A2470="","",MONTH('Mortgage Calculation'!C2470))</f>
        <v/>
      </c>
      <c r="C2430" s="71" t="str">
        <f>IF(B2430="","",YEAR('Mortgage Calculation'!C2470))</f>
        <v/>
      </c>
      <c r="D2430" s="72" t="str">
        <f>IF(B2430="","",SUMIFS('Monthly Rental Income'!$G:$G,'Monthly Rental Income'!$K:$K,'Total Cash Flow'!$C2430,'Monthly Rental Income'!$J:$J,'Total Cash Flow'!$B2430))</f>
        <v/>
      </c>
      <c r="E2430" s="73" t="str">
        <f>IF(B2430="","",SUMIFS('Mortgage Calculation'!$F:$F,'Mortgage Calculation'!$J:$J,'Total Cash Flow'!$B2430,'Mortgage Calculation'!$K:$K,'Total Cash Flow'!C2430))</f>
        <v/>
      </c>
      <c r="F2430" s="66" t="str">
        <f t="shared" si="37"/>
        <v/>
      </c>
    </row>
    <row r="2431" spans="2:6" ht="14.25" x14ac:dyDescent="0.2">
      <c r="B2431" s="70" t="str">
        <f>IF('Mortgage Calculation'!A2471="","",MONTH('Mortgage Calculation'!C2471))</f>
        <v/>
      </c>
      <c r="C2431" s="71" t="str">
        <f>IF(B2431="","",YEAR('Mortgage Calculation'!C2471))</f>
        <v/>
      </c>
      <c r="D2431" s="72" t="str">
        <f>IF(B2431="","",SUMIFS('Monthly Rental Income'!$G:$G,'Monthly Rental Income'!$K:$K,'Total Cash Flow'!$C2431,'Monthly Rental Income'!$J:$J,'Total Cash Flow'!$B2431))</f>
        <v/>
      </c>
      <c r="E2431" s="73" t="str">
        <f>IF(B2431="","",SUMIFS('Mortgage Calculation'!$F:$F,'Mortgage Calculation'!$J:$J,'Total Cash Flow'!$B2431,'Mortgage Calculation'!$K:$K,'Total Cash Flow'!C2431))</f>
        <v/>
      </c>
      <c r="F2431" s="66" t="str">
        <f t="shared" si="37"/>
        <v/>
      </c>
    </row>
    <row r="2432" spans="2:6" ht="14.25" x14ac:dyDescent="0.2">
      <c r="B2432" s="70" t="str">
        <f>IF('Mortgage Calculation'!A2472="","",MONTH('Mortgage Calculation'!C2472))</f>
        <v/>
      </c>
      <c r="C2432" s="71" t="str">
        <f>IF(B2432="","",YEAR('Mortgage Calculation'!C2472))</f>
        <v/>
      </c>
      <c r="D2432" s="72" t="str">
        <f>IF(B2432="","",SUMIFS('Monthly Rental Income'!$G:$G,'Monthly Rental Income'!$K:$K,'Total Cash Flow'!$C2432,'Monthly Rental Income'!$J:$J,'Total Cash Flow'!$B2432))</f>
        <v/>
      </c>
      <c r="E2432" s="73" t="str">
        <f>IF(B2432="","",SUMIFS('Mortgage Calculation'!$F:$F,'Mortgage Calculation'!$J:$J,'Total Cash Flow'!$B2432,'Mortgage Calculation'!$K:$K,'Total Cash Flow'!C2432))</f>
        <v/>
      </c>
      <c r="F2432" s="66" t="str">
        <f t="shared" si="37"/>
        <v/>
      </c>
    </row>
    <row r="2433" spans="2:6" ht="14.25" x14ac:dyDescent="0.2">
      <c r="B2433" s="70" t="str">
        <f>IF('Mortgage Calculation'!A2473="","",MONTH('Mortgage Calculation'!C2473))</f>
        <v/>
      </c>
      <c r="C2433" s="71" t="str">
        <f>IF(B2433="","",YEAR('Mortgage Calculation'!C2473))</f>
        <v/>
      </c>
      <c r="D2433" s="72" t="str">
        <f>IF(B2433="","",SUMIFS('Monthly Rental Income'!$G:$G,'Monthly Rental Income'!$K:$K,'Total Cash Flow'!$C2433,'Monthly Rental Income'!$J:$J,'Total Cash Flow'!$B2433))</f>
        <v/>
      </c>
      <c r="E2433" s="73" t="str">
        <f>IF(B2433="","",SUMIFS('Mortgage Calculation'!$F:$F,'Mortgage Calculation'!$J:$J,'Total Cash Flow'!$B2433,'Mortgage Calculation'!$K:$K,'Total Cash Flow'!C2433))</f>
        <v/>
      </c>
      <c r="F2433" s="66" t="str">
        <f t="shared" si="37"/>
        <v/>
      </c>
    </row>
    <row r="2434" spans="2:6" ht="14.25" x14ac:dyDescent="0.2">
      <c r="B2434" s="70" t="str">
        <f>IF('Mortgage Calculation'!A2474="","",MONTH('Mortgage Calculation'!C2474))</f>
        <v/>
      </c>
      <c r="C2434" s="71" t="str">
        <f>IF(B2434="","",YEAR('Mortgage Calculation'!C2474))</f>
        <v/>
      </c>
      <c r="D2434" s="72" t="str">
        <f>IF(B2434="","",SUMIFS('Monthly Rental Income'!$G:$G,'Monthly Rental Income'!$K:$K,'Total Cash Flow'!$C2434,'Monthly Rental Income'!$J:$J,'Total Cash Flow'!$B2434))</f>
        <v/>
      </c>
      <c r="E2434" s="73" t="str">
        <f>IF(B2434="","",SUMIFS('Mortgage Calculation'!$F:$F,'Mortgage Calculation'!$J:$J,'Total Cash Flow'!$B2434,'Mortgage Calculation'!$K:$K,'Total Cash Flow'!C2434))</f>
        <v/>
      </c>
      <c r="F2434" s="66" t="str">
        <f t="shared" si="37"/>
        <v/>
      </c>
    </row>
    <row r="2435" spans="2:6" ht="14.25" x14ac:dyDescent="0.2">
      <c r="B2435" s="70" t="str">
        <f>IF('Mortgage Calculation'!A2475="","",MONTH('Mortgage Calculation'!C2475))</f>
        <v/>
      </c>
      <c r="C2435" s="71" t="str">
        <f>IF(B2435="","",YEAR('Mortgage Calculation'!C2475))</f>
        <v/>
      </c>
      <c r="D2435" s="72" t="str">
        <f>IF(B2435="","",SUMIFS('Monthly Rental Income'!$G:$G,'Monthly Rental Income'!$K:$K,'Total Cash Flow'!$C2435,'Monthly Rental Income'!$J:$J,'Total Cash Flow'!$B2435))</f>
        <v/>
      </c>
      <c r="E2435" s="73" t="str">
        <f>IF(B2435="","",SUMIFS('Mortgage Calculation'!$F:$F,'Mortgage Calculation'!$J:$J,'Total Cash Flow'!$B2435,'Mortgage Calculation'!$K:$K,'Total Cash Flow'!C2435))</f>
        <v/>
      </c>
      <c r="F2435" s="66" t="str">
        <f t="shared" si="37"/>
        <v/>
      </c>
    </row>
    <row r="2436" spans="2:6" ht="14.25" x14ac:dyDescent="0.2">
      <c r="B2436" s="70" t="str">
        <f>IF('Mortgage Calculation'!A2476="","",MONTH('Mortgage Calculation'!C2476))</f>
        <v/>
      </c>
      <c r="C2436" s="71" t="str">
        <f>IF(B2436="","",YEAR('Mortgage Calculation'!C2476))</f>
        <v/>
      </c>
      <c r="D2436" s="72" t="str">
        <f>IF(B2436="","",SUMIFS('Monthly Rental Income'!$G:$G,'Monthly Rental Income'!$K:$K,'Total Cash Flow'!$C2436,'Monthly Rental Income'!$J:$J,'Total Cash Flow'!$B2436))</f>
        <v/>
      </c>
      <c r="E2436" s="73" t="str">
        <f>IF(B2436="","",SUMIFS('Mortgage Calculation'!$F:$F,'Mortgage Calculation'!$J:$J,'Total Cash Flow'!$B2436,'Mortgage Calculation'!$K:$K,'Total Cash Flow'!C2436))</f>
        <v/>
      </c>
      <c r="F2436" s="66" t="str">
        <f t="shared" si="37"/>
        <v/>
      </c>
    </row>
    <row r="2437" spans="2:6" ht="14.25" x14ac:dyDescent="0.2">
      <c r="B2437" s="70" t="str">
        <f>IF('Mortgage Calculation'!A2477="","",MONTH('Mortgage Calculation'!C2477))</f>
        <v/>
      </c>
      <c r="C2437" s="71" t="str">
        <f>IF(B2437="","",YEAR('Mortgage Calculation'!C2477))</f>
        <v/>
      </c>
      <c r="D2437" s="72" t="str">
        <f>IF(B2437="","",SUMIFS('Monthly Rental Income'!$G:$G,'Monthly Rental Income'!$K:$K,'Total Cash Flow'!$C2437,'Monthly Rental Income'!$J:$J,'Total Cash Flow'!$B2437))</f>
        <v/>
      </c>
      <c r="E2437" s="73" t="str">
        <f>IF(B2437="","",SUMIFS('Mortgage Calculation'!$F:$F,'Mortgage Calculation'!$J:$J,'Total Cash Flow'!$B2437,'Mortgage Calculation'!$K:$K,'Total Cash Flow'!C2437))</f>
        <v/>
      </c>
      <c r="F2437" s="66" t="str">
        <f t="shared" ref="F2437:F2500" si="38">IF(B2437="","",SUM(D2437:E2437))</f>
        <v/>
      </c>
    </row>
    <row r="2438" spans="2:6" ht="14.25" x14ac:dyDescent="0.2">
      <c r="B2438" s="70" t="str">
        <f>IF('Mortgage Calculation'!A2478="","",MONTH('Mortgage Calculation'!C2478))</f>
        <v/>
      </c>
      <c r="C2438" s="71" t="str">
        <f>IF(B2438="","",YEAR('Mortgage Calculation'!C2478))</f>
        <v/>
      </c>
      <c r="D2438" s="72" t="str">
        <f>IF(B2438="","",SUMIFS('Monthly Rental Income'!$G:$G,'Monthly Rental Income'!$K:$K,'Total Cash Flow'!$C2438,'Monthly Rental Income'!$J:$J,'Total Cash Flow'!$B2438))</f>
        <v/>
      </c>
      <c r="E2438" s="73" t="str">
        <f>IF(B2438="","",SUMIFS('Mortgage Calculation'!$F:$F,'Mortgage Calculation'!$J:$J,'Total Cash Flow'!$B2438,'Mortgage Calculation'!$K:$K,'Total Cash Flow'!C2438))</f>
        <v/>
      </c>
      <c r="F2438" s="66" t="str">
        <f t="shared" si="38"/>
        <v/>
      </c>
    </row>
    <row r="2439" spans="2:6" ht="14.25" x14ac:dyDescent="0.2">
      <c r="B2439" s="70" t="str">
        <f>IF('Mortgage Calculation'!A2479="","",MONTH('Mortgage Calculation'!C2479))</f>
        <v/>
      </c>
      <c r="C2439" s="71" t="str">
        <f>IF(B2439="","",YEAR('Mortgage Calculation'!C2479))</f>
        <v/>
      </c>
      <c r="D2439" s="72" t="str">
        <f>IF(B2439="","",SUMIFS('Monthly Rental Income'!$G:$G,'Monthly Rental Income'!$K:$K,'Total Cash Flow'!$C2439,'Monthly Rental Income'!$J:$J,'Total Cash Flow'!$B2439))</f>
        <v/>
      </c>
      <c r="E2439" s="73" t="str">
        <f>IF(B2439="","",SUMIFS('Mortgage Calculation'!$F:$F,'Mortgage Calculation'!$J:$J,'Total Cash Flow'!$B2439,'Mortgage Calculation'!$K:$K,'Total Cash Flow'!C2439))</f>
        <v/>
      </c>
      <c r="F2439" s="66" t="str">
        <f t="shared" si="38"/>
        <v/>
      </c>
    </row>
    <row r="2440" spans="2:6" ht="14.25" x14ac:dyDescent="0.2">
      <c r="B2440" s="70" t="str">
        <f>IF('Mortgage Calculation'!A2480="","",MONTH('Mortgage Calculation'!C2480))</f>
        <v/>
      </c>
      <c r="C2440" s="71" t="str">
        <f>IF(B2440="","",YEAR('Mortgage Calculation'!C2480))</f>
        <v/>
      </c>
      <c r="D2440" s="72" t="str">
        <f>IF(B2440="","",SUMIFS('Monthly Rental Income'!$G:$G,'Monthly Rental Income'!$K:$K,'Total Cash Flow'!$C2440,'Monthly Rental Income'!$J:$J,'Total Cash Flow'!$B2440))</f>
        <v/>
      </c>
      <c r="E2440" s="73" t="str">
        <f>IF(B2440="","",SUMIFS('Mortgage Calculation'!$F:$F,'Mortgage Calculation'!$J:$J,'Total Cash Flow'!$B2440,'Mortgage Calculation'!$K:$K,'Total Cash Flow'!C2440))</f>
        <v/>
      </c>
      <c r="F2440" s="66" t="str">
        <f t="shared" si="38"/>
        <v/>
      </c>
    </row>
    <row r="2441" spans="2:6" ht="14.25" x14ac:dyDescent="0.2">
      <c r="B2441" s="70" t="str">
        <f>IF('Mortgage Calculation'!A2481="","",MONTH('Mortgage Calculation'!C2481))</f>
        <v/>
      </c>
      <c r="C2441" s="71" t="str">
        <f>IF(B2441="","",YEAR('Mortgage Calculation'!C2481))</f>
        <v/>
      </c>
      <c r="D2441" s="72" t="str">
        <f>IF(B2441="","",SUMIFS('Monthly Rental Income'!$G:$G,'Monthly Rental Income'!$K:$K,'Total Cash Flow'!$C2441,'Monthly Rental Income'!$J:$J,'Total Cash Flow'!$B2441))</f>
        <v/>
      </c>
      <c r="E2441" s="73" t="str">
        <f>IF(B2441="","",SUMIFS('Mortgage Calculation'!$F:$F,'Mortgage Calculation'!$J:$J,'Total Cash Flow'!$B2441,'Mortgage Calculation'!$K:$K,'Total Cash Flow'!C2441))</f>
        <v/>
      </c>
      <c r="F2441" s="66" t="str">
        <f t="shared" si="38"/>
        <v/>
      </c>
    </row>
    <row r="2442" spans="2:6" ht="14.25" x14ac:dyDescent="0.2">
      <c r="B2442" s="70" t="str">
        <f>IF('Mortgage Calculation'!A2482="","",MONTH('Mortgage Calculation'!C2482))</f>
        <v/>
      </c>
      <c r="C2442" s="71" t="str">
        <f>IF(B2442="","",YEAR('Mortgage Calculation'!C2482))</f>
        <v/>
      </c>
      <c r="D2442" s="72" t="str">
        <f>IF(B2442="","",SUMIFS('Monthly Rental Income'!$G:$G,'Monthly Rental Income'!$K:$K,'Total Cash Flow'!$C2442,'Monthly Rental Income'!$J:$J,'Total Cash Flow'!$B2442))</f>
        <v/>
      </c>
      <c r="E2442" s="73" t="str">
        <f>IF(B2442="","",SUMIFS('Mortgage Calculation'!$F:$F,'Mortgage Calculation'!$J:$J,'Total Cash Flow'!$B2442,'Mortgage Calculation'!$K:$K,'Total Cash Flow'!C2442))</f>
        <v/>
      </c>
      <c r="F2442" s="66" t="str">
        <f t="shared" si="38"/>
        <v/>
      </c>
    </row>
    <row r="2443" spans="2:6" ht="14.25" x14ac:dyDescent="0.2">
      <c r="B2443" s="70" t="str">
        <f>IF('Mortgage Calculation'!A2483="","",MONTH('Mortgage Calculation'!C2483))</f>
        <v/>
      </c>
      <c r="C2443" s="71" t="str">
        <f>IF(B2443="","",YEAR('Mortgage Calculation'!C2483))</f>
        <v/>
      </c>
      <c r="D2443" s="72" t="str">
        <f>IF(B2443="","",SUMIFS('Monthly Rental Income'!$G:$G,'Monthly Rental Income'!$K:$K,'Total Cash Flow'!$C2443,'Monthly Rental Income'!$J:$J,'Total Cash Flow'!$B2443))</f>
        <v/>
      </c>
      <c r="E2443" s="73" t="str">
        <f>IF(B2443="","",SUMIFS('Mortgage Calculation'!$F:$F,'Mortgage Calculation'!$J:$J,'Total Cash Flow'!$B2443,'Mortgage Calculation'!$K:$K,'Total Cash Flow'!C2443))</f>
        <v/>
      </c>
      <c r="F2443" s="66" t="str">
        <f t="shared" si="38"/>
        <v/>
      </c>
    </row>
    <row r="2444" spans="2:6" ht="14.25" x14ac:dyDescent="0.2">
      <c r="B2444" s="70" t="str">
        <f>IF('Mortgage Calculation'!A2484="","",MONTH('Mortgage Calculation'!C2484))</f>
        <v/>
      </c>
      <c r="C2444" s="71" t="str">
        <f>IF(B2444="","",YEAR('Mortgage Calculation'!C2484))</f>
        <v/>
      </c>
      <c r="D2444" s="72" t="str">
        <f>IF(B2444="","",SUMIFS('Monthly Rental Income'!$G:$G,'Monthly Rental Income'!$K:$K,'Total Cash Flow'!$C2444,'Monthly Rental Income'!$J:$J,'Total Cash Flow'!$B2444))</f>
        <v/>
      </c>
      <c r="E2444" s="73" t="str">
        <f>IF(B2444="","",SUMIFS('Mortgage Calculation'!$F:$F,'Mortgage Calculation'!$J:$J,'Total Cash Flow'!$B2444,'Mortgage Calculation'!$K:$K,'Total Cash Flow'!C2444))</f>
        <v/>
      </c>
      <c r="F2444" s="66" t="str">
        <f t="shared" si="38"/>
        <v/>
      </c>
    </row>
    <row r="2445" spans="2:6" ht="14.25" x14ac:dyDescent="0.2">
      <c r="B2445" s="70" t="str">
        <f>IF('Mortgage Calculation'!A2485="","",MONTH('Mortgage Calculation'!C2485))</f>
        <v/>
      </c>
      <c r="C2445" s="71" t="str">
        <f>IF(B2445="","",YEAR('Mortgage Calculation'!C2485))</f>
        <v/>
      </c>
      <c r="D2445" s="72" t="str">
        <f>IF(B2445="","",SUMIFS('Monthly Rental Income'!$G:$G,'Monthly Rental Income'!$K:$K,'Total Cash Flow'!$C2445,'Monthly Rental Income'!$J:$J,'Total Cash Flow'!$B2445))</f>
        <v/>
      </c>
      <c r="E2445" s="73" t="str">
        <f>IF(B2445="","",SUMIFS('Mortgage Calculation'!$F:$F,'Mortgage Calculation'!$J:$J,'Total Cash Flow'!$B2445,'Mortgage Calculation'!$K:$K,'Total Cash Flow'!C2445))</f>
        <v/>
      </c>
      <c r="F2445" s="66" t="str">
        <f t="shared" si="38"/>
        <v/>
      </c>
    </row>
    <row r="2446" spans="2:6" ht="14.25" x14ac:dyDescent="0.2">
      <c r="B2446" s="70" t="str">
        <f>IF('Mortgage Calculation'!A2486="","",MONTH('Mortgage Calculation'!C2486))</f>
        <v/>
      </c>
      <c r="C2446" s="71" t="str">
        <f>IF(B2446="","",YEAR('Mortgage Calculation'!C2486))</f>
        <v/>
      </c>
      <c r="D2446" s="72" t="str">
        <f>IF(B2446="","",SUMIFS('Monthly Rental Income'!$G:$G,'Monthly Rental Income'!$K:$K,'Total Cash Flow'!$C2446,'Monthly Rental Income'!$J:$J,'Total Cash Flow'!$B2446))</f>
        <v/>
      </c>
      <c r="E2446" s="73" t="str">
        <f>IF(B2446="","",SUMIFS('Mortgage Calculation'!$F:$F,'Mortgage Calculation'!$J:$J,'Total Cash Flow'!$B2446,'Mortgage Calculation'!$K:$K,'Total Cash Flow'!C2446))</f>
        <v/>
      </c>
      <c r="F2446" s="66" t="str">
        <f t="shared" si="38"/>
        <v/>
      </c>
    </row>
    <row r="2447" spans="2:6" ht="14.25" x14ac:dyDescent="0.2">
      <c r="B2447" s="70" t="str">
        <f>IF('Mortgage Calculation'!A2487="","",MONTH('Mortgage Calculation'!C2487))</f>
        <v/>
      </c>
      <c r="C2447" s="71" t="str">
        <f>IF(B2447="","",YEAR('Mortgage Calculation'!C2487))</f>
        <v/>
      </c>
      <c r="D2447" s="72" t="str">
        <f>IF(B2447="","",SUMIFS('Monthly Rental Income'!$G:$G,'Monthly Rental Income'!$K:$K,'Total Cash Flow'!$C2447,'Monthly Rental Income'!$J:$J,'Total Cash Flow'!$B2447))</f>
        <v/>
      </c>
      <c r="E2447" s="73" t="str">
        <f>IF(B2447="","",SUMIFS('Mortgage Calculation'!$F:$F,'Mortgage Calculation'!$J:$J,'Total Cash Flow'!$B2447,'Mortgage Calculation'!$K:$K,'Total Cash Flow'!C2447))</f>
        <v/>
      </c>
      <c r="F2447" s="66" t="str">
        <f t="shared" si="38"/>
        <v/>
      </c>
    </row>
    <row r="2448" spans="2:6" ht="14.25" x14ac:dyDescent="0.2">
      <c r="B2448" s="70" t="str">
        <f>IF('Mortgage Calculation'!A2488="","",MONTH('Mortgage Calculation'!C2488))</f>
        <v/>
      </c>
      <c r="C2448" s="71" t="str">
        <f>IF(B2448="","",YEAR('Mortgage Calculation'!C2488))</f>
        <v/>
      </c>
      <c r="D2448" s="72" t="str">
        <f>IF(B2448="","",SUMIFS('Monthly Rental Income'!$G:$G,'Monthly Rental Income'!$K:$K,'Total Cash Flow'!$C2448,'Monthly Rental Income'!$J:$J,'Total Cash Flow'!$B2448))</f>
        <v/>
      </c>
      <c r="E2448" s="73" t="str">
        <f>IF(B2448="","",SUMIFS('Mortgage Calculation'!$F:$F,'Mortgage Calculation'!$J:$J,'Total Cash Flow'!$B2448,'Mortgage Calculation'!$K:$K,'Total Cash Flow'!C2448))</f>
        <v/>
      </c>
      <c r="F2448" s="66" t="str">
        <f t="shared" si="38"/>
        <v/>
      </c>
    </row>
    <row r="2449" spans="2:6" ht="14.25" x14ac:dyDescent="0.2">
      <c r="B2449" s="70" t="str">
        <f>IF('Mortgage Calculation'!A2489="","",MONTH('Mortgage Calculation'!C2489))</f>
        <v/>
      </c>
      <c r="C2449" s="71" t="str">
        <f>IF(B2449="","",YEAR('Mortgage Calculation'!C2489))</f>
        <v/>
      </c>
      <c r="D2449" s="72" t="str">
        <f>IF(B2449="","",SUMIFS('Monthly Rental Income'!$G:$G,'Monthly Rental Income'!$K:$K,'Total Cash Flow'!$C2449,'Monthly Rental Income'!$J:$J,'Total Cash Flow'!$B2449))</f>
        <v/>
      </c>
      <c r="E2449" s="73" t="str">
        <f>IF(B2449="","",SUMIFS('Mortgage Calculation'!$F:$F,'Mortgage Calculation'!$J:$J,'Total Cash Flow'!$B2449,'Mortgage Calculation'!$K:$K,'Total Cash Flow'!C2449))</f>
        <v/>
      </c>
      <c r="F2449" s="66" t="str">
        <f t="shared" si="38"/>
        <v/>
      </c>
    </row>
    <row r="2450" spans="2:6" ht="14.25" x14ac:dyDescent="0.2">
      <c r="B2450" s="70" t="str">
        <f>IF('Mortgage Calculation'!A2490="","",MONTH('Mortgage Calculation'!C2490))</f>
        <v/>
      </c>
      <c r="C2450" s="71" t="str">
        <f>IF(B2450="","",YEAR('Mortgage Calculation'!C2490))</f>
        <v/>
      </c>
      <c r="D2450" s="72" t="str">
        <f>IF(B2450="","",SUMIFS('Monthly Rental Income'!$G:$G,'Monthly Rental Income'!$K:$K,'Total Cash Flow'!$C2450,'Monthly Rental Income'!$J:$J,'Total Cash Flow'!$B2450))</f>
        <v/>
      </c>
      <c r="E2450" s="73" t="str">
        <f>IF(B2450="","",SUMIFS('Mortgage Calculation'!$F:$F,'Mortgage Calculation'!$J:$J,'Total Cash Flow'!$B2450,'Mortgage Calculation'!$K:$K,'Total Cash Flow'!C2450))</f>
        <v/>
      </c>
      <c r="F2450" s="66" t="str">
        <f t="shared" si="38"/>
        <v/>
      </c>
    </row>
    <row r="2451" spans="2:6" ht="14.25" x14ac:dyDescent="0.2">
      <c r="B2451" s="70" t="str">
        <f>IF('Mortgage Calculation'!A2491="","",MONTH('Mortgage Calculation'!C2491))</f>
        <v/>
      </c>
      <c r="C2451" s="71" t="str">
        <f>IF(B2451="","",YEAR('Mortgage Calculation'!C2491))</f>
        <v/>
      </c>
      <c r="D2451" s="72" t="str">
        <f>IF(B2451="","",SUMIFS('Monthly Rental Income'!$G:$G,'Monthly Rental Income'!$K:$K,'Total Cash Flow'!$C2451,'Monthly Rental Income'!$J:$J,'Total Cash Flow'!$B2451))</f>
        <v/>
      </c>
      <c r="E2451" s="73" t="str">
        <f>IF(B2451="","",SUMIFS('Mortgage Calculation'!$F:$F,'Mortgage Calculation'!$J:$J,'Total Cash Flow'!$B2451,'Mortgage Calculation'!$K:$K,'Total Cash Flow'!C2451))</f>
        <v/>
      </c>
      <c r="F2451" s="66" t="str">
        <f t="shared" si="38"/>
        <v/>
      </c>
    </row>
    <row r="2452" spans="2:6" ht="14.25" x14ac:dyDescent="0.2">
      <c r="B2452" s="70" t="str">
        <f>IF('Mortgage Calculation'!A2492="","",MONTH('Mortgage Calculation'!C2492))</f>
        <v/>
      </c>
      <c r="C2452" s="71" t="str">
        <f>IF(B2452="","",YEAR('Mortgage Calculation'!C2492))</f>
        <v/>
      </c>
      <c r="D2452" s="72" t="str">
        <f>IF(B2452="","",SUMIFS('Monthly Rental Income'!$G:$G,'Monthly Rental Income'!$K:$K,'Total Cash Flow'!$C2452,'Monthly Rental Income'!$J:$J,'Total Cash Flow'!$B2452))</f>
        <v/>
      </c>
      <c r="E2452" s="73" t="str">
        <f>IF(B2452="","",SUMIFS('Mortgage Calculation'!$F:$F,'Mortgage Calculation'!$J:$J,'Total Cash Flow'!$B2452,'Mortgage Calculation'!$K:$K,'Total Cash Flow'!C2452))</f>
        <v/>
      </c>
      <c r="F2452" s="66" t="str">
        <f t="shared" si="38"/>
        <v/>
      </c>
    </row>
    <row r="2453" spans="2:6" ht="14.25" x14ac:dyDescent="0.2">
      <c r="B2453" s="70" t="str">
        <f>IF('Mortgage Calculation'!A2493="","",MONTH('Mortgage Calculation'!C2493))</f>
        <v/>
      </c>
      <c r="C2453" s="71" t="str">
        <f>IF(B2453="","",YEAR('Mortgage Calculation'!C2493))</f>
        <v/>
      </c>
      <c r="D2453" s="72" t="str">
        <f>IF(B2453="","",SUMIFS('Monthly Rental Income'!$G:$G,'Monthly Rental Income'!$K:$K,'Total Cash Flow'!$C2453,'Monthly Rental Income'!$J:$J,'Total Cash Flow'!$B2453))</f>
        <v/>
      </c>
      <c r="E2453" s="73" t="str">
        <f>IF(B2453="","",SUMIFS('Mortgage Calculation'!$F:$F,'Mortgage Calculation'!$J:$J,'Total Cash Flow'!$B2453,'Mortgage Calculation'!$K:$K,'Total Cash Flow'!C2453))</f>
        <v/>
      </c>
      <c r="F2453" s="66" t="str">
        <f t="shared" si="38"/>
        <v/>
      </c>
    </row>
    <row r="2454" spans="2:6" ht="14.25" x14ac:dyDescent="0.2">
      <c r="B2454" s="70" t="str">
        <f>IF('Mortgage Calculation'!A2494="","",MONTH('Mortgage Calculation'!C2494))</f>
        <v/>
      </c>
      <c r="C2454" s="71" t="str">
        <f>IF(B2454="","",YEAR('Mortgage Calculation'!C2494))</f>
        <v/>
      </c>
      <c r="D2454" s="72" t="str">
        <f>IF(B2454="","",SUMIFS('Monthly Rental Income'!$G:$G,'Monthly Rental Income'!$K:$K,'Total Cash Flow'!$C2454,'Monthly Rental Income'!$J:$J,'Total Cash Flow'!$B2454))</f>
        <v/>
      </c>
      <c r="E2454" s="73" t="str">
        <f>IF(B2454="","",SUMIFS('Mortgage Calculation'!$F:$F,'Mortgage Calculation'!$J:$J,'Total Cash Flow'!$B2454,'Mortgage Calculation'!$K:$K,'Total Cash Flow'!C2454))</f>
        <v/>
      </c>
      <c r="F2454" s="66" t="str">
        <f t="shared" si="38"/>
        <v/>
      </c>
    </row>
    <row r="2455" spans="2:6" ht="14.25" x14ac:dyDescent="0.2">
      <c r="B2455" s="70" t="str">
        <f>IF('Mortgage Calculation'!A2495="","",MONTH('Mortgage Calculation'!C2495))</f>
        <v/>
      </c>
      <c r="C2455" s="71" t="str">
        <f>IF(B2455="","",YEAR('Mortgage Calculation'!C2495))</f>
        <v/>
      </c>
      <c r="D2455" s="72" t="str">
        <f>IF(B2455="","",SUMIFS('Monthly Rental Income'!$G:$G,'Monthly Rental Income'!$K:$K,'Total Cash Flow'!$C2455,'Monthly Rental Income'!$J:$J,'Total Cash Flow'!$B2455))</f>
        <v/>
      </c>
      <c r="E2455" s="73" t="str">
        <f>IF(B2455="","",SUMIFS('Mortgage Calculation'!$F:$F,'Mortgage Calculation'!$J:$J,'Total Cash Flow'!$B2455,'Mortgage Calculation'!$K:$K,'Total Cash Flow'!C2455))</f>
        <v/>
      </c>
      <c r="F2455" s="66" t="str">
        <f t="shared" si="38"/>
        <v/>
      </c>
    </row>
    <row r="2456" spans="2:6" ht="14.25" x14ac:dyDescent="0.2">
      <c r="B2456" s="70" t="str">
        <f>IF('Mortgage Calculation'!A2496="","",MONTH('Mortgage Calculation'!C2496))</f>
        <v/>
      </c>
      <c r="C2456" s="71" t="str">
        <f>IF(B2456="","",YEAR('Mortgage Calculation'!C2496))</f>
        <v/>
      </c>
      <c r="D2456" s="72" t="str">
        <f>IF(B2456="","",SUMIFS('Monthly Rental Income'!$G:$G,'Monthly Rental Income'!$K:$K,'Total Cash Flow'!$C2456,'Monthly Rental Income'!$J:$J,'Total Cash Flow'!$B2456))</f>
        <v/>
      </c>
      <c r="E2456" s="73" t="str">
        <f>IF(B2456="","",SUMIFS('Mortgage Calculation'!$F:$F,'Mortgage Calculation'!$J:$J,'Total Cash Flow'!$B2456,'Mortgage Calculation'!$K:$K,'Total Cash Flow'!C2456))</f>
        <v/>
      </c>
      <c r="F2456" s="66" t="str">
        <f t="shared" si="38"/>
        <v/>
      </c>
    </row>
    <row r="2457" spans="2:6" ht="14.25" x14ac:dyDescent="0.2">
      <c r="B2457" s="70" t="str">
        <f>IF('Mortgage Calculation'!A2497="","",MONTH('Mortgage Calculation'!C2497))</f>
        <v/>
      </c>
      <c r="C2457" s="71" t="str">
        <f>IF(B2457="","",YEAR('Mortgage Calculation'!C2497))</f>
        <v/>
      </c>
      <c r="D2457" s="72" t="str">
        <f>IF(B2457="","",SUMIFS('Monthly Rental Income'!$G:$G,'Monthly Rental Income'!$K:$K,'Total Cash Flow'!$C2457,'Monthly Rental Income'!$J:$J,'Total Cash Flow'!$B2457))</f>
        <v/>
      </c>
      <c r="E2457" s="73" t="str">
        <f>IF(B2457="","",SUMIFS('Mortgage Calculation'!$F:$F,'Mortgage Calculation'!$J:$J,'Total Cash Flow'!$B2457,'Mortgage Calculation'!$K:$K,'Total Cash Flow'!C2457))</f>
        <v/>
      </c>
      <c r="F2457" s="66" t="str">
        <f t="shared" si="38"/>
        <v/>
      </c>
    </row>
    <row r="2458" spans="2:6" ht="14.25" x14ac:dyDescent="0.2">
      <c r="B2458" s="70" t="str">
        <f>IF('Mortgage Calculation'!A2498="","",MONTH('Mortgage Calculation'!C2498))</f>
        <v/>
      </c>
      <c r="C2458" s="71" t="str">
        <f>IF(B2458="","",YEAR('Mortgage Calculation'!C2498))</f>
        <v/>
      </c>
      <c r="D2458" s="72" t="str">
        <f>IF(B2458="","",SUMIFS('Monthly Rental Income'!$G:$G,'Monthly Rental Income'!$K:$K,'Total Cash Flow'!$C2458,'Monthly Rental Income'!$J:$J,'Total Cash Flow'!$B2458))</f>
        <v/>
      </c>
      <c r="E2458" s="73" t="str">
        <f>IF(B2458="","",SUMIFS('Mortgage Calculation'!$F:$F,'Mortgage Calculation'!$J:$J,'Total Cash Flow'!$B2458,'Mortgage Calculation'!$K:$K,'Total Cash Flow'!C2458))</f>
        <v/>
      </c>
      <c r="F2458" s="66" t="str">
        <f t="shared" si="38"/>
        <v/>
      </c>
    </row>
    <row r="2459" spans="2:6" ht="14.25" x14ac:dyDescent="0.2">
      <c r="B2459" s="70" t="str">
        <f>IF('Mortgage Calculation'!A2499="","",MONTH('Mortgage Calculation'!C2499))</f>
        <v/>
      </c>
      <c r="C2459" s="71" t="str">
        <f>IF(B2459="","",YEAR('Mortgage Calculation'!C2499))</f>
        <v/>
      </c>
      <c r="D2459" s="72" t="str">
        <f>IF(B2459="","",SUMIFS('Monthly Rental Income'!$G:$G,'Monthly Rental Income'!$K:$K,'Total Cash Flow'!$C2459,'Monthly Rental Income'!$J:$J,'Total Cash Flow'!$B2459))</f>
        <v/>
      </c>
      <c r="E2459" s="73" t="str">
        <f>IF(B2459="","",SUMIFS('Mortgage Calculation'!$F:$F,'Mortgage Calculation'!$J:$J,'Total Cash Flow'!$B2459,'Mortgage Calculation'!$K:$K,'Total Cash Flow'!C2459))</f>
        <v/>
      </c>
      <c r="F2459" s="66" t="str">
        <f t="shared" si="38"/>
        <v/>
      </c>
    </row>
    <row r="2460" spans="2:6" ht="14.25" x14ac:dyDescent="0.2">
      <c r="B2460" s="70" t="str">
        <f>IF('Mortgage Calculation'!A2500="","",MONTH('Mortgage Calculation'!C2500))</f>
        <v/>
      </c>
      <c r="C2460" s="71" t="str">
        <f>IF(B2460="","",YEAR('Mortgage Calculation'!C2500))</f>
        <v/>
      </c>
      <c r="D2460" s="72" t="str">
        <f>IF(B2460="","",SUMIFS('Monthly Rental Income'!$G:$G,'Monthly Rental Income'!$K:$K,'Total Cash Flow'!$C2460,'Monthly Rental Income'!$J:$J,'Total Cash Flow'!$B2460))</f>
        <v/>
      </c>
      <c r="E2460" s="73" t="str">
        <f>IF(B2460="","",SUMIFS('Mortgage Calculation'!$F:$F,'Mortgage Calculation'!$J:$J,'Total Cash Flow'!$B2460,'Mortgage Calculation'!$K:$K,'Total Cash Flow'!C2460))</f>
        <v/>
      </c>
      <c r="F2460" s="66" t="str">
        <f t="shared" si="38"/>
        <v/>
      </c>
    </row>
    <row r="2461" spans="2:6" ht="14.25" x14ac:dyDescent="0.2">
      <c r="B2461" s="70" t="str">
        <f>IF('Mortgage Calculation'!A2501="","",MONTH('Mortgage Calculation'!C2501))</f>
        <v/>
      </c>
      <c r="C2461" s="71" t="str">
        <f>IF(B2461="","",YEAR('Mortgage Calculation'!C2501))</f>
        <v/>
      </c>
      <c r="D2461" s="72" t="str">
        <f>IF(B2461="","",SUMIFS('Monthly Rental Income'!$G:$G,'Monthly Rental Income'!$K:$K,'Total Cash Flow'!$C2461,'Monthly Rental Income'!$J:$J,'Total Cash Flow'!$B2461))</f>
        <v/>
      </c>
      <c r="E2461" s="73" t="str">
        <f>IF(B2461="","",SUMIFS('Mortgage Calculation'!$F:$F,'Mortgage Calculation'!$J:$J,'Total Cash Flow'!$B2461,'Mortgage Calculation'!$K:$K,'Total Cash Flow'!C2461))</f>
        <v/>
      </c>
      <c r="F2461" s="66" t="str">
        <f t="shared" si="38"/>
        <v/>
      </c>
    </row>
    <row r="2462" spans="2:6" ht="14.25" x14ac:dyDescent="0.2">
      <c r="B2462" s="70" t="str">
        <f>IF('Mortgage Calculation'!A2502="","",MONTH('Mortgage Calculation'!C2502))</f>
        <v/>
      </c>
      <c r="C2462" s="71" t="str">
        <f>IF(B2462="","",YEAR('Mortgage Calculation'!C2502))</f>
        <v/>
      </c>
      <c r="D2462" s="72" t="str">
        <f>IF(B2462="","",SUMIFS('Monthly Rental Income'!$G:$G,'Monthly Rental Income'!$K:$K,'Total Cash Flow'!$C2462,'Monthly Rental Income'!$J:$J,'Total Cash Flow'!$B2462))</f>
        <v/>
      </c>
      <c r="E2462" s="73" t="str">
        <f>IF(B2462="","",SUMIFS('Mortgage Calculation'!$F:$F,'Mortgage Calculation'!$J:$J,'Total Cash Flow'!$B2462,'Mortgage Calculation'!$K:$K,'Total Cash Flow'!C2462))</f>
        <v/>
      </c>
      <c r="F2462" s="66" t="str">
        <f t="shared" si="38"/>
        <v/>
      </c>
    </row>
    <row r="2463" spans="2:6" ht="14.25" x14ac:dyDescent="0.2">
      <c r="B2463" s="70" t="str">
        <f>IF('Mortgage Calculation'!A2503="","",MONTH('Mortgage Calculation'!C2503))</f>
        <v/>
      </c>
      <c r="C2463" s="71" t="str">
        <f>IF(B2463="","",YEAR('Mortgage Calculation'!C2503))</f>
        <v/>
      </c>
      <c r="D2463" s="72" t="str">
        <f>IF(B2463="","",SUMIFS('Monthly Rental Income'!$G:$G,'Monthly Rental Income'!$K:$K,'Total Cash Flow'!$C2463,'Monthly Rental Income'!$J:$J,'Total Cash Flow'!$B2463))</f>
        <v/>
      </c>
      <c r="E2463" s="73" t="str">
        <f>IF(B2463="","",SUMIFS('Mortgage Calculation'!$F:$F,'Mortgage Calculation'!$J:$J,'Total Cash Flow'!$B2463,'Mortgage Calculation'!$K:$K,'Total Cash Flow'!C2463))</f>
        <v/>
      </c>
      <c r="F2463" s="66" t="str">
        <f t="shared" si="38"/>
        <v/>
      </c>
    </row>
    <row r="2464" spans="2:6" ht="14.25" x14ac:dyDescent="0.2">
      <c r="B2464" s="70" t="str">
        <f>IF('Mortgage Calculation'!A2504="","",MONTH('Mortgage Calculation'!C2504))</f>
        <v/>
      </c>
      <c r="C2464" s="71" t="str">
        <f>IF(B2464="","",YEAR('Mortgage Calculation'!C2504))</f>
        <v/>
      </c>
      <c r="D2464" s="72" t="str">
        <f>IF(B2464="","",SUMIFS('Monthly Rental Income'!$G:$G,'Monthly Rental Income'!$K:$K,'Total Cash Flow'!$C2464,'Monthly Rental Income'!$J:$J,'Total Cash Flow'!$B2464))</f>
        <v/>
      </c>
      <c r="E2464" s="73" t="str">
        <f>IF(B2464="","",SUMIFS('Mortgage Calculation'!$F:$F,'Mortgage Calculation'!$J:$J,'Total Cash Flow'!$B2464,'Mortgage Calculation'!$K:$K,'Total Cash Flow'!C2464))</f>
        <v/>
      </c>
      <c r="F2464" s="66" t="str">
        <f t="shared" si="38"/>
        <v/>
      </c>
    </row>
    <row r="2465" spans="2:6" ht="14.25" x14ac:dyDescent="0.2">
      <c r="B2465" s="70" t="str">
        <f>IF('Mortgage Calculation'!A2505="","",MONTH('Mortgage Calculation'!C2505))</f>
        <v/>
      </c>
      <c r="C2465" s="71" t="str">
        <f>IF(B2465="","",YEAR('Mortgage Calculation'!C2505))</f>
        <v/>
      </c>
      <c r="D2465" s="72" t="str">
        <f>IF(B2465="","",SUMIFS('Monthly Rental Income'!$G:$G,'Monthly Rental Income'!$K:$K,'Total Cash Flow'!$C2465,'Monthly Rental Income'!$J:$J,'Total Cash Flow'!$B2465))</f>
        <v/>
      </c>
      <c r="E2465" s="73" t="str">
        <f>IF(B2465="","",SUMIFS('Mortgage Calculation'!$F:$F,'Mortgage Calculation'!$J:$J,'Total Cash Flow'!$B2465,'Mortgage Calculation'!$K:$K,'Total Cash Flow'!C2465))</f>
        <v/>
      </c>
      <c r="F2465" s="66" t="str">
        <f t="shared" si="38"/>
        <v/>
      </c>
    </row>
    <row r="2466" spans="2:6" ht="14.25" x14ac:dyDescent="0.2">
      <c r="B2466" s="70" t="str">
        <f>IF('Mortgage Calculation'!A2506="","",MONTH('Mortgage Calculation'!C2506))</f>
        <v/>
      </c>
      <c r="C2466" s="71" t="str">
        <f>IF(B2466="","",YEAR('Mortgage Calculation'!C2506))</f>
        <v/>
      </c>
      <c r="D2466" s="72" t="str">
        <f>IF(B2466="","",SUMIFS('Monthly Rental Income'!$G:$G,'Monthly Rental Income'!$K:$K,'Total Cash Flow'!$C2466,'Monthly Rental Income'!$J:$J,'Total Cash Flow'!$B2466))</f>
        <v/>
      </c>
      <c r="E2466" s="73" t="str">
        <f>IF(B2466="","",SUMIFS('Mortgage Calculation'!$F:$F,'Mortgage Calculation'!$J:$J,'Total Cash Flow'!$B2466,'Mortgage Calculation'!$K:$K,'Total Cash Flow'!C2466))</f>
        <v/>
      </c>
      <c r="F2466" s="66" t="str">
        <f t="shared" si="38"/>
        <v/>
      </c>
    </row>
    <row r="2467" spans="2:6" ht="14.25" x14ac:dyDescent="0.2">
      <c r="B2467" s="70" t="str">
        <f>IF('Mortgage Calculation'!A2507="","",MONTH('Mortgage Calculation'!C2507))</f>
        <v/>
      </c>
      <c r="C2467" s="71" t="str">
        <f>IF(B2467="","",YEAR('Mortgage Calculation'!C2507))</f>
        <v/>
      </c>
      <c r="D2467" s="72" t="str">
        <f>IF(B2467="","",SUMIFS('Monthly Rental Income'!$G:$G,'Monthly Rental Income'!$K:$K,'Total Cash Flow'!$C2467,'Monthly Rental Income'!$J:$J,'Total Cash Flow'!$B2467))</f>
        <v/>
      </c>
      <c r="E2467" s="73" t="str">
        <f>IF(B2467="","",SUMIFS('Mortgage Calculation'!$F:$F,'Mortgage Calculation'!$J:$J,'Total Cash Flow'!$B2467,'Mortgage Calculation'!$K:$K,'Total Cash Flow'!C2467))</f>
        <v/>
      </c>
      <c r="F2467" s="66" t="str">
        <f t="shared" si="38"/>
        <v/>
      </c>
    </row>
    <row r="2468" spans="2:6" ht="14.25" x14ac:dyDescent="0.2">
      <c r="B2468" s="70" t="str">
        <f>IF('Mortgage Calculation'!A2508="","",MONTH('Mortgage Calculation'!C2508))</f>
        <v/>
      </c>
      <c r="C2468" s="71" t="str">
        <f>IF(B2468="","",YEAR('Mortgage Calculation'!C2508))</f>
        <v/>
      </c>
      <c r="D2468" s="72" t="str">
        <f>IF(B2468="","",SUMIFS('Monthly Rental Income'!$G:$G,'Monthly Rental Income'!$K:$K,'Total Cash Flow'!$C2468,'Monthly Rental Income'!$J:$J,'Total Cash Flow'!$B2468))</f>
        <v/>
      </c>
      <c r="E2468" s="73" t="str">
        <f>IF(B2468="","",SUMIFS('Mortgage Calculation'!$F:$F,'Mortgage Calculation'!$J:$J,'Total Cash Flow'!$B2468,'Mortgage Calculation'!$K:$K,'Total Cash Flow'!C2468))</f>
        <v/>
      </c>
      <c r="F2468" s="66" t="str">
        <f t="shared" si="38"/>
        <v/>
      </c>
    </row>
    <row r="2469" spans="2:6" ht="14.25" x14ac:dyDescent="0.2">
      <c r="B2469" s="70" t="str">
        <f>IF('Mortgage Calculation'!A2509="","",MONTH('Mortgage Calculation'!C2509))</f>
        <v/>
      </c>
      <c r="C2469" s="71" t="str">
        <f>IF(B2469="","",YEAR('Mortgage Calculation'!C2509))</f>
        <v/>
      </c>
      <c r="D2469" s="72" t="str">
        <f>IF(B2469="","",SUMIFS('Monthly Rental Income'!$G:$G,'Monthly Rental Income'!$K:$K,'Total Cash Flow'!$C2469,'Monthly Rental Income'!$J:$J,'Total Cash Flow'!$B2469))</f>
        <v/>
      </c>
      <c r="E2469" s="73" t="str">
        <f>IF(B2469="","",SUMIFS('Mortgage Calculation'!$F:$F,'Mortgage Calculation'!$J:$J,'Total Cash Flow'!$B2469,'Mortgage Calculation'!$K:$K,'Total Cash Flow'!C2469))</f>
        <v/>
      </c>
      <c r="F2469" s="66" t="str">
        <f t="shared" si="38"/>
        <v/>
      </c>
    </row>
    <row r="2470" spans="2:6" ht="14.25" x14ac:dyDescent="0.2">
      <c r="B2470" s="70" t="str">
        <f>IF('Mortgage Calculation'!A2510="","",MONTH('Mortgage Calculation'!C2510))</f>
        <v/>
      </c>
      <c r="C2470" s="71" t="str">
        <f>IF(B2470="","",YEAR('Mortgage Calculation'!C2510))</f>
        <v/>
      </c>
      <c r="D2470" s="72" t="str">
        <f>IF(B2470="","",SUMIFS('Monthly Rental Income'!$G:$G,'Monthly Rental Income'!$K:$K,'Total Cash Flow'!$C2470,'Monthly Rental Income'!$J:$J,'Total Cash Flow'!$B2470))</f>
        <v/>
      </c>
      <c r="E2470" s="73" t="str">
        <f>IF(B2470="","",SUMIFS('Mortgage Calculation'!$F:$F,'Mortgage Calculation'!$J:$J,'Total Cash Flow'!$B2470,'Mortgage Calculation'!$K:$K,'Total Cash Flow'!C2470))</f>
        <v/>
      </c>
      <c r="F2470" s="66" t="str">
        <f t="shared" si="38"/>
        <v/>
      </c>
    </row>
    <row r="2471" spans="2:6" ht="14.25" x14ac:dyDescent="0.2">
      <c r="B2471" s="70" t="str">
        <f>IF('Mortgage Calculation'!A2511="","",MONTH('Mortgage Calculation'!C2511))</f>
        <v/>
      </c>
      <c r="C2471" s="71" t="str">
        <f>IF(B2471="","",YEAR('Mortgage Calculation'!C2511))</f>
        <v/>
      </c>
      <c r="D2471" s="72" t="str">
        <f>IF(B2471="","",SUMIFS('Monthly Rental Income'!$G:$G,'Monthly Rental Income'!$K:$K,'Total Cash Flow'!$C2471,'Monthly Rental Income'!$J:$J,'Total Cash Flow'!$B2471))</f>
        <v/>
      </c>
      <c r="E2471" s="73" t="str">
        <f>IF(B2471="","",SUMIFS('Mortgage Calculation'!$F:$F,'Mortgage Calculation'!$J:$J,'Total Cash Flow'!$B2471,'Mortgage Calculation'!$K:$K,'Total Cash Flow'!C2471))</f>
        <v/>
      </c>
      <c r="F2471" s="66" t="str">
        <f t="shared" si="38"/>
        <v/>
      </c>
    </row>
    <row r="2472" spans="2:6" ht="14.25" x14ac:dyDescent="0.2">
      <c r="B2472" s="70" t="str">
        <f>IF('Mortgage Calculation'!A2512="","",MONTH('Mortgage Calculation'!C2512))</f>
        <v/>
      </c>
      <c r="C2472" s="71" t="str">
        <f>IF(B2472="","",YEAR('Mortgage Calculation'!C2512))</f>
        <v/>
      </c>
      <c r="D2472" s="72" t="str">
        <f>IF(B2472="","",SUMIFS('Monthly Rental Income'!$G:$G,'Monthly Rental Income'!$K:$K,'Total Cash Flow'!$C2472,'Monthly Rental Income'!$J:$J,'Total Cash Flow'!$B2472))</f>
        <v/>
      </c>
      <c r="E2472" s="73" t="str">
        <f>IF(B2472="","",SUMIFS('Mortgage Calculation'!$F:$F,'Mortgage Calculation'!$J:$J,'Total Cash Flow'!$B2472,'Mortgage Calculation'!$K:$K,'Total Cash Flow'!C2472))</f>
        <v/>
      </c>
      <c r="F2472" s="66" t="str">
        <f t="shared" si="38"/>
        <v/>
      </c>
    </row>
    <row r="2473" spans="2:6" ht="14.25" x14ac:dyDescent="0.2">
      <c r="B2473" s="70" t="str">
        <f>IF('Mortgage Calculation'!A2513="","",MONTH('Mortgage Calculation'!C2513))</f>
        <v/>
      </c>
      <c r="C2473" s="71" t="str">
        <f>IF(B2473="","",YEAR('Mortgage Calculation'!C2513))</f>
        <v/>
      </c>
      <c r="D2473" s="72" t="str">
        <f>IF(B2473="","",SUMIFS('Monthly Rental Income'!$G:$G,'Monthly Rental Income'!$K:$K,'Total Cash Flow'!$C2473,'Monthly Rental Income'!$J:$J,'Total Cash Flow'!$B2473))</f>
        <v/>
      </c>
      <c r="E2473" s="73" t="str">
        <f>IF(B2473="","",SUMIFS('Mortgage Calculation'!$F:$F,'Mortgage Calculation'!$J:$J,'Total Cash Flow'!$B2473,'Mortgage Calculation'!$K:$K,'Total Cash Flow'!C2473))</f>
        <v/>
      </c>
      <c r="F2473" s="66" t="str">
        <f t="shared" si="38"/>
        <v/>
      </c>
    </row>
    <row r="2474" spans="2:6" ht="14.25" x14ac:dyDescent="0.2">
      <c r="B2474" s="70" t="str">
        <f>IF('Mortgage Calculation'!A2514="","",MONTH('Mortgage Calculation'!C2514))</f>
        <v/>
      </c>
      <c r="C2474" s="71" t="str">
        <f>IF(B2474="","",YEAR('Mortgage Calculation'!C2514))</f>
        <v/>
      </c>
      <c r="D2474" s="72" t="str">
        <f>IF(B2474="","",SUMIFS('Monthly Rental Income'!$G:$G,'Monthly Rental Income'!$K:$K,'Total Cash Flow'!$C2474,'Monthly Rental Income'!$J:$J,'Total Cash Flow'!$B2474))</f>
        <v/>
      </c>
      <c r="E2474" s="73" t="str">
        <f>IF(B2474="","",SUMIFS('Mortgage Calculation'!$F:$F,'Mortgage Calculation'!$J:$J,'Total Cash Flow'!$B2474,'Mortgage Calculation'!$K:$K,'Total Cash Flow'!C2474))</f>
        <v/>
      </c>
      <c r="F2474" s="66" t="str">
        <f t="shared" si="38"/>
        <v/>
      </c>
    </row>
    <row r="2475" spans="2:6" ht="14.25" x14ac:dyDescent="0.2">
      <c r="B2475" s="70" t="str">
        <f>IF('Mortgage Calculation'!A2515="","",MONTH('Mortgage Calculation'!C2515))</f>
        <v/>
      </c>
      <c r="C2475" s="71" t="str">
        <f>IF(B2475="","",YEAR('Mortgage Calculation'!C2515))</f>
        <v/>
      </c>
      <c r="D2475" s="72" t="str">
        <f>IF(B2475="","",SUMIFS('Monthly Rental Income'!$G:$G,'Monthly Rental Income'!$K:$K,'Total Cash Flow'!$C2475,'Monthly Rental Income'!$J:$J,'Total Cash Flow'!$B2475))</f>
        <v/>
      </c>
      <c r="E2475" s="73" t="str">
        <f>IF(B2475="","",SUMIFS('Mortgage Calculation'!$F:$F,'Mortgage Calculation'!$J:$J,'Total Cash Flow'!$B2475,'Mortgage Calculation'!$K:$K,'Total Cash Flow'!C2475))</f>
        <v/>
      </c>
      <c r="F2475" s="66" t="str">
        <f t="shared" si="38"/>
        <v/>
      </c>
    </row>
    <row r="2476" spans="2:6" ht="14.25" x14ac:dyDescent="0.2">
      <c r="B2476" s="70" t="str">
        <f>IF('Mortgage Calculation'!A2516="","",MONTH('Mortgage Calculation'!C2516))</f>
        <v/>
      </c>
      <c r="C2476" s="71" t="str">
        <f>IF(B2476="","",YEAR('Mortgage Calculation'!C2516))</f>
        <v/>
      </c>
      <c r="D2476" s="72" t="str">
        <f>IF(B2476="","",SUMIFS('Monthly Rental Income'!$G:$G,'Monthly Rental Income'!$K:$K,'Total Cash Flow'!$C2476,'Monthly Rental Income'!$J:$J,'Total Cash Flow'!$B2476))</f>
        <v/>
      </c>
      <c r="E2476" s="73" t="str">
        <f>IF(B2476="","",SUMIFS('Mortgage Calculation'!$F:$F,'Mortgage Calculation'!$J:$J,'Total Cash Flow'!$B2476,'Mortgage Calculation'!$K:$K,'Total Cash Flow'!C2476))</f>
        <v/>
      </c>
      <c r="F2476" s="66" t="str">
        <f t="shared" si="38"/>
        <v/>
      </c>
    </row>
    <row r="2477" spans="2:6" ht="14.25" x14ac:dyDescent="0.2">
      <c r="B2477" s="70" t="str">
        <f>IF('Mortgage Calculation'!A2517="","",MONTH('Mortgage Calculation'!C2517))</f>
        <v/>
      </c>
      <c r="C2477" s="71" t="str">
        <f>IF(B2477="","",YEAR('Mortgage Calculation'!C2517))</f>
        <v/>
      </c>
      <c r="D2477" s="72" t="str">
        <f>IF(B2477="","",SUMIFS('Monthly Rental Income'!$G:$G,'Monthly Rental Income'!$K:$K,'Total Cash Flow'!$C2477,'Monthly Rental Income'!$J:$J,'Total Cash Flow'!$B2477))</f>
        <v/>
      </c>
      <c r="E2477" s="73" t="str">
        <f>IF(B2477="","",SUMIFS('Mortgage Calculation'!$F:$F,'Mortgage Calculation'!$J:$J,'Total Cash Flow'!$B2477,'Mortgage Calculation'!$K:$K,'Total Cash Flow'!C2477))</f>
        <v/>
      </c>
      <c r="F2477" s="66" t="str">
        <f t="shared" si="38"/>
        <v/>
      </c>
    </row>
    <row r="2478" spans="2:6" ht="14.25" x14ac:dyDescent="0.2">
      <c r="B2478" s="70" t="str">
        <f>IF('Mortgage Calculation'!A2518="","",MONTH('Mortgage Calculation'!C2518))</f>
        <v/>
      </c>
      <c r="C2478" s="71" t="str">
        <f>IF(B2478="","",YEAR('Mortgage Calculation'!C2518))</f>
        <v/>
      </c>
      <c r="D2478" s="72" t="str">
        <f>IF(B2478="","",SUMIFS('Monthly Rental Income'!$G:$G,'Monthly Rental Income'!$K:$K,'Total Cash Flow'!$C2478,'Monthly Rental Income'!$J:$J,'Total Cash Flow'!$B2478))</f>
        <v/>
      </c>
      <c r="E2478" s="73" t="str">
        <f>IF(B2478="","",SUMIFS('Mortgage Calculation'!$F:$F,'Mortgage Calculation'!$J:$J,'Total Cash Flow'!$B2478,'Mortgage Calculation'!$K:$K,'Total Cash Flow'!C2478))</f>
        <v/>
      </c>
      <c r="F2478" s="66" t="str">
        <f t="shared" si="38"/>
        <v/>
      </c>
    </row>
    <row r="2479" spans="2:6" ht="14.25" x14ac:dyDescent="0.2">
      <c r="B2479" s="70" t="str">
        <f>IF('Mortgage Calculation'!A2519="","",MONTH('Mortgage Calculation'!C2519))</f>
        <v/>
      </c>
      <c r="C2479" s="71" t="str">
        <f>IF(B2479="","",YEAR('Mortgage Calculation'!C2519))</f>
        <v/>
      </c>
      <c r="D2479" s="72" t="str">
        <f>IF(B2479="","",SUMIFS('Monthly Rental Income'!$G:$G,'Monthly Rental Income'!$K:$K,'Total Cash Flow'!$C2479,'Monthly Rental Income'!$J:$J,'Total Cash Flow'!$B2479))</f>
        <v/>
      </c>
      <c r="E2479" s="73" t="str">
        <f>IF(B2479="","",SUMIFS('Mortgage Calculation'!$F:$F,'Mortgage Calculation'!$J:$J,'Total Cash Flow'!$B2479,'Mortgage Calculation'!$K:$K,'Total Cash Flow'!C2479))</f>
        <v/>
      </c>
      <c r="F2479" s="66" t="str">
        <f t="shared" si="38"/>
        <v/>
      </c>
    </row>
    <row r="2480" spans="2:6" ht="14.25" x14ac:dyDescent="0.2">
      <c r="B2480" s="70" t="str">
        <f>IF('Mortgage Calculation'!A2520="","",MONTH('Mortgage Calculation'!C2520))</f>
        <v/>
      </c>
      <c r="C2480" s="71" t="str">
        <f>IF(B2480="","",YEAR('Mortgage Calculation'!C2520))</f>
        <v/>
      </c>
      <c r="D2480" s="72" t="str">
        <f>IF(B2480="","",SUMIFS('Monthly Rental Income'!$G:$G,'Monthly Rental Income'!$K:$K,'Total Cash Flow'!$C2480,'Monthly Rental Income'!$J:$J,'Total Cash Flow'!$B2480))</f>
        <v/>
      </c>
      <c r="E2480" s="73" t="str">
        <f>IF(B2480="","",SUMIFS('Mortgage Calculation'!$F:$F,'Mortgage Calculation'!$J:$J,'Total Cash Flow'!$B2480,'Mortgage Calculation'!$K:$K,'Total Cash Flow'!C2480))</f>
        <v/>
      </c>
      <c r="F2480" s="66" t="str">
        <f t="shared" si="38"/>
        <v/>
      </c>
    </row>
    <row r="2481" spans="2:6" ht="14.25" x14ac:dyDescent="0.2">
      <c r="B2481" s="70" t="str">
        <f>IF('Mortgage Calculation'!A2521="","",MONTH('Mortgage Calculation'!C2521))</f>
        <v/>
      </c>
      <c r="C2481" s="71" t="str">
        <f>IF(B2481="","",YEAR('Mortgage Calculation'!C2521))</f>
        <v/>
      </c>
      <c r="D2481" s="72" t="str">
        <f>IF(B2481="","",SUMIFS('Monthly Rental Income'!$G:$G,'Monthly Rental Income'!$K:$K,'Total Cash Flow'!$C2481,'Monthly Rental Income'!$J:$J,'Total Cash Flow'!$B2481))</f>
        <v/>
      </c>
      <c r="E2481" s="73" t="str">
        <f>IF(B2481="","",SUMIFS('Mortgage Calculation'!$F:$F,'Mortgage Calculation'!$J:$J,'Total Cash Flow'!$B2481,'Mortgage Calculation'!$K:$K,'Total Cash Flow'!C2481))</f>
        <v/>
      </c>
      <c r="F2481" s="66" t="str">
        <f t="shared" si="38"/>
        <v/>
      </c>
    </row>
    <row r="2482" spans="2:6" ht="14.25" x14ac:dyDescent="0.2">
      <c r="B2482" s="70" t="str">
        <f>IF('Mortgage Calculation'!A2522="","",MONTH('Mortgage Calculation'!C2522))</f>
        <v/>
      </c>
      <c r="C2482" s="71" t="str">
        <f>IF(B2482="","",YEAR('Mortgage Calculation'!C2522))</f>
        <v/>
      </c>
      <c r="D2482" s="72" t="str">
        <f>IF(B2482="","",SUMIFS('Monthly Rental Income'!$G:$G,'Monthly Rental Income'!$K:$K,'Total Cash Flow'!$C2482,'Monthly Rental Income'!$J:$J,'Total Cash Flow'!$B2482))</f>
        <v/>
      </c>
      <c r="E2482" s="73" t="str">
        <f>IF(B2482="","",SUMIFS('Mortgage Calculation'!$F:$F,'Mortgage Calculation'!$J:$J,'Total Cash Flow'!$B2482,'Mortgage Calculation'!$K:$K,'Total Cash Flow'!C2482))</f>
        <v/>
      </c>
      <c r="F2482" s="66" t="str">
        <f t="shared" si="38"/>
        <v/>
      </c>
    </row>
    <row r="2483" spans="2:6" ht="14.25" x14ac:dyDescent="0.2">
      <c r="B2483" s="70" t="str">
        <f>IF('Mortgage Calculation'!A2523="","",MONTH('Mortgage Calculation'!C2523))</f>
        <v/>
      </c>
      <c r="C2483" s="71" t="str">
        <f>IF(B2483="","",YEAR('Mortgage Calculation'!C2523))</f>
        <v/>
      </c>
      <c r="D2483" s="72" t="str">
        <f>IF(B2483="","",SUMIFS('Monthly Rental Income'!$G:$G,'Monthly Rental Income'!$K:$K,'Total Cash Flow'!$C2483,'Monthly Rental Income'!$J:$J,'Total Cash Flow'!$B2483))</f>
        <v/>
      </c>
      <c r="E2483" s="73" t="str">
        <f>IF(B2483="","",SUMIFS('Mortgage Calculation'!$F:$F,'Mortgage Calculation'!$J:$J,'Total Cash Flow'!$B2483,'Mortgage Calculation'!$K:$K,'Total Cash Flow'!C2483))</f>
        <v/>
      </c>
      <c r="F2483" s="66" t="str">
        <f t="shared" si="38"/>
        <v/>
      </c>
    </row>
    <row r="2484" spans="2:6" ht="14.25" x14ac:dyDescent="0.2">
      <c r="B2484" s="70" t="str">
        <f>IF('Mortgage Calculation'!A2524="","",MONTH('Mortgage Calculation'!C2524))</f>
        <v/>
      </c>
      <c r="C2484" s="71" t="str">
        <f>IF(B2484="","",YEAR('Mortgage Calculation'!C2524))</f>
        <v/>
      </c>
      <c r="D2484" s="72" t="str">
        <f>IF(B2484="","",SUMIFS('Monthly Rental Income'!$G:$G,'Monthly Rental Income'!$K:$K,'Total Cash Flow'!$C2484,'Monthly Rental Income'!$J:$J,'Total Cash Flow'!$B2484))</f>
        <v/>
      </c>
      <c r="E2484" s="73" t="str">
        <f>IF(B2484="","",SUMIFS('Mortgage Calculation'!$F:$F,'Mortgage Calculation'!$J:$J,'Total Cash Flow'!$B2484,'Mortgage Calculation'!$K:$K,'Total Cash Flow'!C2484))</f>
        <v/>
      </c>
      <c r="F2484" s="66" t="str">
        <f t="shared" si="38"/>
        <v/>
      </c>
    </row>
    <row r="2485" spans="2:6" ht="14.25" x14ac:dyDescent="0.2">
      <c r="B2485" s="70" t="str">
        <f>IF('Mortgage Calculation'!A2525="","",MONTH('Mortgage Calculation'!C2525))</f>
        <v/>
      </c>
      <c r="C2485" s="71" t="str">
        <f>IF(B2485="","",YEAR('Mortgage Calculation'!C2525))</f>
        <v/>
      </c>
      <c r="D2485" s="72" t="str">
        <f>IF(B2485="","",SUMIFS('Monthly Rental Income'!$G:$G,'Monthly Rental Income'!$K:$K,'Total Cash Flow'!$C2485,'Monthly Rental Income'!$J:$J,'Total Cash Flow'!$B2485))</f>
        <v/>
      </c>
      <c r="E2485" s="73" t="str">
        <f>IF(B2485="","",SUMIFS('Mortgage Calculation'!$F:$F,'Mortgage Calculation'!$J:$J,'Total Cash Flow'!$B2485,'Mortgage Calculation'!$K:$K,'Total Cash Flow'!C2485))</f>
        <v/>
      </c>
      <c r="F2485" s="66" t="str">
        <f t="shared" si="38"/>
        <v/>
      </c>
    </row>
    <row r="2486" spans="2:6" ht="14.25" x14ac:dyDescent="0.2">
      <c r="B2486" s="70" t="str">
        <f>IF('Mortgage Calculation'!A2526="","",MONTH('Mortgage Calculation'!C2526))</f>
        <v/>
      </c>
      <c r="C2486" s="71" t="str">
        <f>IF(B2486="","",YEAR('Mortgage Calculation'!C2526))</f>
        <v/>
      </c>
      <c r="D2486" s="72" t="str">
        <f>IF(B2486="","",SUMIFS('Monthly Rental Income'!$G:$G,'Monthly Rental Income'!$K:$K,'Total Cash Flow'!$C2486,'Monthly Rental Income'!$J:$J,'Total Cash Flow'!$B2486))</f>
        <v/>
      </c>
      <c r="E2486" s="73" t="str">
        <f>IF(B2486="","",SUMIFS('Mortgage Calculation'!$F:$F,'Mortgage Calculation'!$J:$J,'Total Cash Flow'!$B2486,'Mortgage Calculation'!$K:$K,'Total Cash Flow'!C2486))</f>
        <v/>
      </c>
      <c r="F2486" s="66" t="str">
        <f t="shared" si="38"/>
        <v/>
      </c>
    </row>
    <row r="2487" spans="2:6" ht="14.25" x14ac:dyDescent="0.2">
      <c r="B2487" s="70" t="str">
        <f>IF('Mortgage Calculation'!A2527="","",MONTH('Mortgage Calculation'!C2527))</f>
        <v/>
      </c>
      <c r="C2487" s="71" t="str">
        <f>IF(B2487="","",YEAR('Mortgage Calculation'!C2527))</f>
        <v/>
      </c>
      <c r="D2487" s="72" t="str">
        <f>IF(B2487="","",SUMIFS('Monthly Rental Income'!$G:$G,'Monthly Rental Income'!$K:$K,'Total Cash Flow'!$C2487,'Monthly Rental Income'!$J:$J,'Total Cash Flow'!$B2487))</f>
        <v/>
      </c>
      <c r="E2487" s="73" t="str">
        <f>IF(B2487="","",SUMIFS('Mortgage Calculation'!$F:$F,'Mortgage Calculation'!$J:$J,'Total Cash Flow'!$B2487,'Mortgage Calculation'!$K:$K,'Total Cash Flow'!C2487))</f>
        <v/>
      </c>
      <c r="F2487" s="66" t="str">
        <f t="shared" si="38"/>
        <v/>
      </c>
    </row>
    <row r="2488" spans="2:6" ht="14.25" x14ac:dyDescent="0.2">
      <c r="B2488" s="70" t="str">
        <f>IF('Mortgage Calculation'!A2528="","",MONTH('Mortgage Calculation'!C2528))</f>
        <v/>
      </c>
      <c r="C2488" s="71" t="str">
        <f>IF(B2488="","",YEAR('Mortgage Calculation'!C2528))</f>
        <v/>
      </c>
      <c r="D2488" s="72" t="str">
        <f>IF(B2488="","",SUMIFS('Monthly Rental Income'!$G:$G,'Monthly Rental Income'!$K:$K,'Total Cash Flow'!$C2488,'Monthly Rental Income'!$J:$J,'Total Cash Flow'!$B2488))</f>
        <v/>
      </c>
      <c r="E2488" s="73" t="str">
        <f>IF(B2488="","",SUMIFS('Mortgage Calculation'!$F:$F,'Mortgage Calculation'!$J:$J,'Total Cash Flow'!$B2488,'Mortgage Calculation'!$K:$K,'Total Cash Flow'!C2488))</f>
        <v/>
      </c>
      <c r="F2488" s="66" t="str">
        <f t="shared" si="38"/>
        <v/>
      </c>
    </row>
    <row r="2489" spans="2:6" ht="14.25" x14ac:dyDescent="0.2">
      <c r="B2489" s="70" t="str">
        <f>IF('Mortgage Calculation'!A2529="","",MONTH('Mortgage Calculation'!C2529))</f>
        <v/>
      </c>
      <c r="C2489" s="71" t="str">
        <f>IF(B2489="","",YEAR('Mortgage Calculation'!C2529))</f>
        <v/>
      </c>
      <c r="D2489" s="72" t="str">
        <f>IF(B2489="","",SUMIFS('Monthly Rental Income'!$G:$G,'Monthly Rental Income'!$K:$K,'Total Cash Flow'!$C2489,'Monthly Rental Income'!$J:$J,'Total Cash Flow'!$B2489))</f>
        <v/>
      </c>
      <c r="E2489" s="73" t="str">
        <f>IF(B2489="","",SUMIFS('Mortgage Calculation'!$F:$F,'Mortgage Calculation'!$J:$J,'Total Cash Flow'!$B2489,'Mortgage Calculation'!$K:$K,'Total Cash Flow'!C2489))</f>
        <v/>
      </c>
      <c r="F2489" s="66" t="str">
        <f t="shared" si="38"/>
        <v/>
      </c>
    </row>
    <row r="2490" spans="2:6" ht="14.25" x14ac:dyDescent="0.2">
      <c r="B2490" s="70" t="str">
        <f>IF('Mortgage Calculation'!A2530="","",MONTH('Mortgage Calculation'!C2530))</f>
        <v/>
      </c>
      <c r="C2490" s="71" t="str">
        <f>IF(B2490="","",YEAR('Mortgage Calculation'!C2530))</f>
        <v/>
      </c>
      <c r="D2490" s="72" t="str">
        <f>IF(B2490="","",SUMIFS('Monthly Rental Income'!$G:$G,'Monthly Rental Income'!$K:$K,'Total Cash Flow'!$C2490,'Monthly Rental Income'!$J:$J,'Total Cash Flow'!$B2490))</f>
        <v/>
      </c>
      <c r="E2490" s="73" t="str">
        <f>IF(B2490="","",SUMIFS('Mortgage Calculation'!$F:$F,'Mortgage Calculation'!$J:$J,'Total Cash Flow'!$B2490,'Mortgage Calculation'!$K:$K,'Total Cash Flow'!C2490))</f>
        <v/>
      </c>
      <c r="F2490" s="66" t="str">
        <f t="shared" si="38"/>
        <v/>
      </c>
    </row>
    <row r="2491" spans="2:6" ht="14.25" x14ac:dyDescent="0.2">
      <c r="B2491" s="70" t="str">
        <f>IF('Mortgage Calculation'!A2531="","",MONTH('Mortgage Calculation'!C2531))</f>
        <v/>
      </c>
      <c r="C2491" s="71" t="str">
        <f>IF(B2491="","",YEAR('Mortgage Calculation'!C2531))</f>
        <v/>
      </c>
      <c r="D2491" s="72" t="str">
        <f>IF(B2491="","",SUMIFS('Monthly Rental Income'!$G:$G,'Monthly Rental Income'!$K:$K,'Total Cash Flow'!$C2491,'Monthly Rental Income'!$J:$J,'Total Cash Flow'!$B2491))</f>
        <v/>
      </c>
      <c r="E2491" s="73" t="str">
        <f>IF(B2491="","",SUMIFS('Mortgage Calculation'!$F:$F,'Mortgage Calculation'!$J:$J,'Total Cash Flow'!$B2491,'Mortgage Calculation'!$K:$K,'Total Cash Flow'!C2491))</f>
        <v/>
      </c>
      <c r="F2491" s="66" t="str">
        <f t="shared" si="38"/>
        <v/>
      </c>
    </row>
    <row r="2492" spans="2:6" ht="14.25" x14ac:dyDescent="0.2">
      <c r="B2492" s="70" t="str">
        <f>IF('Mortgage Calculation'!A2532="","",MONTH('Mortgage Calculation'!C2532))</f>
        <v/>
      </c>
      <c r="C2492" s="71" t="str">
        <f>IF(B2492="","",YEAR('Mortgage Calculation'!C2532))</f>
        <v/>
      </c>
      <c r="D2492" s="72" t="str">
        <f>IF(B2492="","",SUMIFS('Monthly Rental Income'!$G:$G,'Monthly Rental Income'!$K:$K,'Total Cash Flow'!$C2492,'Monthly Rental Income'!$J:$J,'Total Cash Flow'!$B2492))</f>
        <v/>
      </c>
      <c r="E2492" s="73" t="str">
        <f>IF(B2492="","",SUMIFS('Mortgage Calculation'!$F:$F,'Mortgage Calculation'!$J:$J,'Total Cash Flow'!$B2492,'Mortgage Calculation'!$K:$K,'Total Cash Flow'!C2492))</f>
        <v/>
      </c>
      <c r="F2492" s="66" t="str">
        <f t="shared" si="38"/>
        <v/>
      </c>
    </row>
    <row r="2493" spans="2:6" ht="14.25" x14ac:dyDescent="0.2">
      <c r="B2493" s="70" t="str">
        <f>IF('Mortgage Calculation'!A2533="","",MONTH('Mortgage Calculation'!C2533))</f>
        <v/>
      </c>
      <c r="C2493" s="71" t="str">
        <f>IF(B2493="","",YEAR('Mortgage Calculation'!C2533))</f>
        <v/>
      </c>
      <c r="D2493" s="72" t="str">
        <f>IF(B2493="","",SUMIFS('Monthly Rental Income'!$G:$G,'Monthly Rental Income'!$K:$K,'Total Cash Flow'!$C2493,'Monthly Rental Income'!$J:$J,'Total Cash Flow'!$B2493))</f>
        <v/>
      </c>
      <c r="E2493" s="73" t="str">
        <f>IF(B2493="","",SUMIFS('Mortgage Calculation'!$F:$F,'Mortgage Calculation'!$J:$J,'Total Cash Flow'!$B2493,'Mortgage Calculation'!$K:$K,'Total Cash Flow'!C2493))</f>
        <v/>
      </c>
      <c r="F2493" s="66" t="str">
        <f t="shared" si="38"/>
        <v/>
      </c>
    </row>
    <row r="2494" spans="2:6" ht="14.25" x14ac:dyDescent="0.2">
      <c r="B2494" s="70" t="str">
        <f>IF('Mortgage Calculation'!A2534="","",MONTH('Mortgage Calculation'!C2534))</f>
        <v/>
      </c>
      <c r="C2494" s="71" t="str">
        <f>IF(B2494="","",YEAR('Mortgage Calculation'!C2534))</f>
        <v/>
      </c>
      <c r="D2494" s="72" t="str">
        <f>IF(B2494="","",SUMIFS('Monthly Rental Income'!$G:$G,'Monthly Rental Income'!$K:$K,'Total Cash Flow'!$C2494,'Monthly Rental Income'!$J:$J,'Total Cash Flow'!$B2494))</f>
        <v/>
      </c>
      <c r="E2494" s="73" t="str">
        <f>IF(B2494="","",SUMIFS('Mortgage Calculation'!$F:$F,'Mortgage Calculation'!$J:$J,'Total Cash Flow'!$B2494,'Mortgage Calculation'!$K:$K,'Total Cash Flow'!C2494))</f>
        <v/>
      </c>
      <c r="F2494" s="66" t="str">
        <f t="shared" si="38"/>
        <v/>
      </c>
    </row>
    <row r="2495" spans="2:6" ht="14.25" x14ac:dyDescent="0.2">
      <c r="B2495" s="70" t="str">
        <f>IF('Mortgage Calculation'!A2535="","",MONTH('Mortgage Calculation'!C2535))</f>
        <v/>
      </c>
      <c r="C2495" s="71" t="str">
        <f>IF(B2495="","",YEAR('Mortgage Calculation'!C2535))</f>
        <v/>
      </c>
      <c r="D2495" s="72" t="str">
        <f>IF(B2495="","",SUMIFS('Monthly Rental Income'!$G:$G,'Monthly Rental Income'!$K:$K,'Total Cash Flow'!$C2495,'Monthly Rental Income'!$J:$J,'Total Cash Flow'!$B2495))</f>
        <v/>
      </c>
      <c r="E2495" s="73" t="str">
        <f>IF(B2495="","",SUMIFS('Mortgage Calculation'!$F:$F,'Mortgage Calculation'!$J:$J,'Total Cash Flow'!$B2495,'Mortgage Calculation'!$K:$K,'Total Cash Flow'!C2495))</f>
        <v/>
      </c>
      <c r="F2495" s="66" t="str">
        <f t="shared" si="38"/>
        <v/>
      </c>
    </row>
    <row r="2496" spans="2:6" ht="14.25" x14ac:dyDescent="0.2">
      <c r="B2496" s="70" t="str">
        <f>IF('Mortgage Calculation'!A2536="","",MONTH('Mortgage Calculation'!C2536))</f>
        <v/>
      </c>
      <c r="C2496" s="71" t="str">
        <f>IF(B2496="","",YEAR('Mortgage Calculation'!C2536))</f>
        <v/>
      </c>
      <c r="D2496" s="72" t="str">
        <f>IF(B2496="","",SUMIFS('Monthly Rental Income'!$G:$G,'Monthly Rental Income'!$K:$K,'Total Cash Flow'!$C2496,'Monthly Rental Income'!$J:$J,'Total Cash Flow'!$B2496))</f>
        <v/>
      </c>
      <c r="E2496" s="73" t="str">
        <f>IF(B2496="","",SUMIFS('Mortgage Calculation'!$F:$F,'Mortgage Calculation'!$J:$J,'Total Cash Flow'!$B2496,'Mortgage Calculation'!$K:$K,'Total Cash Flow'!C2496))</f>
        <v/>
      </c>
      <c r="F2496" s="66" t="str">
        <f t="shared" si="38"/>
        <v/>
      </c>
    </row>
    <row r="2497" spans="2:6" ht="14.25" x14ac:dyDescent="0.2">
      <c r="B2497" s="70" t="str">
        <f>IF('Mortgage Calculation'!A2537="","",MONTH('Mortgage Calculation'!C2537))</f>
        <v/>
      </c>
      <c r="C2497" s="71" t="str">
        <f>IF(B2497="","",YEAR('Mortgage Calculation'!C2537))</f>
        <v/>
      </c>
      <c r="D2497" s="72" t="str">
        <f>IF(B2497="","",SUMIFS('Monthly Rental Income'!$G:$G,'Monthly Rental Income'!$K:$K,'Total Cash Flow'!$C2497,'Monthly Rental Income'!$J:$J,'Total Cash Flow'!$B2497))</f>
        <v/>
      </c>
      <c r="E2497" s="73" t="str">
        <f>IF(B2497="","",SUMIFS('Mortgage Calculation'!$F:$F,'Mortgage Calculation'!$J:$J,'Total Cash Flow'!$B2497,'Mortgage Calculation'!$K:$K,'Total Cash Flow'!C2497))</f>
        <v/>
      </c>
      <c r="F2497" s="66" t="str">
        <f t="shared" si="38"/>
        <v/>
      </c>
    </row>
    <row r="2498" spans="2:6" ht="14.25" x14ac:dyDescent="0.2">
      <c r="B2498" s="70" t="str">
        <f>IF('Mortgage Calculation'!A2538="","",MONTH('Mortgage Calculation'!C2538))</f>
        <v/>
      </c>
      <c r="C2498" s="71" t="str">
        <f>IF(B2498="","",YEAR('Mortgage Calculation'!C2538))</f>
        <v/>
      </c>
      <c r="D2498" s="72" t="str">
        <f>IF(B2498="","",SUMIFS('Monthly Rental Income'!$G:$G,'Monthly Rental Income'!$K:$K,'Total Cash Flow'!$C2498,'Monthly Rental Income'!$J:$J,'Total Cash Flow'!$B2498))</f>
        <v/>
      </c>
      <c r="E2498" s="73" t="str">
        <f>IF(B2498="","",SUMIFS('Mortgage Calculation'!$F:$F,'Mortgage Calculation'!$J:$J,'Total Cash Flow'!$B2498,'Mortgage Calculation'!$K:$K,'Total Cash Flow'!C2498))</f>
        <v/>
      </c>
      <c r="F2498" s="66" t="str">
        <f t="shared" si="38"/>
        <v/>
      </c>
    </row>
    <row r="2499" spans="2:6" ht="14.25" x14ac:dyDescent="0.2">
      <c r="B2499" s="70" t="str">
        <f>IF('Mortgage Calculation'!A2539="","",MONTH('Mortgage Calculation'!C2539))</f>
        <v/>
      </c>
      <c r="C2499" s="71" t="str">
        <f>IF(B2499="","",YEAR('Mortgage Calculation'!C2539))</f>
        <v/>
      </c>
      <c r="D2499" s="72" t="str">
        <f>IF(B2499="","",SUMIFS('Monthly Rental Income'!$G:$G,'Monthly Rental Income'!$K:$K,'Total Cash Flow'!$C2499,'Monthly Rental Income'!$J:$J,'Total Cash Flow'!$B2499))</f>
        <v/>
      </c>
      <c r="E2499" s="73" t="str">
        <f>IF(B2499="","",SUMIFS('Mortgage Calculation'!$F:$F,'Mortgage Calculation'!$J:$J,'Total Cash Flow'!$B2499,'Mortgage Calculation'!$K:$K,'Total Cash Flow'!C2499))</f>
        <v/>
      </c>
      <c r="F2499" s="66" t="str">
        <f t="shared" si="38"/>
        <v/>
      </c>
    </row>
    <row r="2500" spans="2:6" ht="14.25" x14ac:dyDescent="0.2">
      <c r="B2500" s="70" t="str">
        <f>IF('Mortgage Calculation'!A2540="","",MONTH('Mortgage Calculation'!C2540))</f>
        <v/>
      </c>
      <c r="C2500" s="71" t="str">
        <f>IF(B2500="","",YEAR('Mortgage Calculation'!C2540))</f>
        <v/>
      </c>
      <c r="D2500" s="72" t="str">
        <f>IF(B2500="","",SUMIFS('Monthly Rental Income'!$G:$G,'Monthly Rental Income'!$K:$K,'Total Cash Flow'!$C2500,'Monthly Rental Income'!$J:$J,'Total Cash Flow'!$B2500))</f>
        <v/>
      </c>
      <c r="E2500" s="73" t="str">
        <f>IF(B2500="","",SUMIFS('Mortgage Calculation'!$F:$F,'Mortgage Calculation'!$J:$J,'Total Cash Flow'!$B2500,'Mortgage Calculation'!$K:$K,'Total Cash Flow'!C2500))</f>
        <v/>
      </c>
      <c r="F2500" s="66" t="str">
        <f t="shared" si="38"/>
        <v/>
      </c>
    </row>
    <row r="2501" spans="2:6" ht="14.25" x14ac:dyDescent="0.2">
      <c r="B2501" s="70" t="str">
        <f>IF('Mortgage Calculation'!A2541="","",MONTH('Mortgage Calculation'!C2541))</f>
        <v/>
      </c>
      <c r="C2501" s="71" t="str">
        <f>IF(B2501="","",YEAR('Mortgage Calculation'!C2541))</f>
        <v/>
      </c>
      <c r="D2501" s="72" t="str">
        <f>IF(B2501="","",SUMIFS('Monthly Rental Income'!$G:$G,'Monthly Rental Income'!$K:$K,'Total Cash Flow'!$C2501,'Monthly Rental Income'!$J:$J,'Total Cash Flow'!$B2501))</f>
        <v/>
      </c>
      <c r="E2501" s="73" t="str">
        <f>IF(B2501="","",SUMIFS('Mortgage Calculation'!$F:$F,'Mortgage Calculation'!$J:$J,'Total Cash Flow'!$B2501,'Mortgage Calculation'!$K:$K,'Total Cash Flow'!C2501))</f>
        <v/>
      </c>
      <c r="F2501" s="66" t="str">
        <f t="shared" ref="F2501:F2564" si="39">IF(B2501="","",SUM(D2501:E2501))</f>
        <v/>
      </c>
    </row>
    <row r="2502" spans="2:6" ht="14.25" x14ac:dyDescent="0.2">
      <c r="B2502" s="70" t="str">
        <f>IF('Mortgage Calculation'!A2542="","",MONTH('Mortgage Calculation'!C2542))</f>
        <v/>
      </c>
      <c r="C2502" s="71" t="str">
        <f>IF(B2502="","",YEAR('Mortgage Calculation'!C2542))</f>
        <v/>
      </c>
      <c r="D2502" s="72" t="str">
        <f>IF(B2502="","",SUMIFS('Monthly Rental Income'!$G:$G,'Monthly Rental Income'!$K:$K,'Total Cash Flow'!$C2502,'Monthly Rental Income'!$J:$J,'Total Cash Flow'!$B2502))</f>
        <v/>
      </c>
      <c r="E2502" s="73" t="str">
        <f>IF(B2502="","",SUMIFS('Mortgage Calculation'!$F:$F,'Mortgage Calculation'!$J:$J,'Total Cash Flow'!$B2502,'Mortgage Calculation'!$K:$K,'Total Cash Flow'!C2502))</f>
        <v/>
      </c>
      <c r="F2502" s="66" t="str">
        <f t="shared" si="39"/>
        <v/>
      </c>
    </row>
    <row r="2503" spans="2:6" ht="14.25" x14ac:dyDescent="0.2">
      <c r="B2503" s="70" t="str">
        <f>IF('Mortgage Calculation'!A2543="","",MONTH('Mortgage Calculation'!C2543))</f>
        <v/>
      </c>
      <c r="C2503" s="71" t="str">
        <f>IF(B2503="","",YEAR('Mortgage Calculation'!C2543))</f>
        <v/>
      </c>
      <c r="D2503" s="72" t="str">
        <f>IF(B2503="","",SUMIFS('Monthly Rental Income'!$G:$G,'Monthly Rental Income'!$K:$K,'Total Cash Flow'!$C2503,'Monthly Rental Income'!$J:$J,'Total Cash Flow'!$B2503))</f>
        <v/>
      </c>
      <c r="E2503" s="73" t="str">
        <f>IF(B2503="","",SUMIFS('Mortgage Calculation'!$F:$F,'Mortgage Calculation'!$J:$J,'Total Cash Flow'!$B2503,'Mortgage Calculation'!$K:$K,'Total Cash Flow'!C2503))</f>
        <v/>
      </c>
      <c r="F2503" s="66" t="str">
        <f t="shared" si="39"/>
        <v/>
      </c>
    </row>
    <row r="2504" spans="2:6" ht="14.25" x14ac:dyDescent="0.2">
      <c r="B2504" s="70" t="str">
        <f>IF('Mortgage Calculation'!A2544="","",MONTH('Mortgage Calculation'!C2544))</f>
        <v/>
      </c>
      <c r="C2504" s="71" t="str">
        <f>IF(B2504="","",YEAR('Mortgage Calculation'!C2544))</f>
        <v/>
      </c>
      <c r="D2504" s="72" t="str">
        <f>IF(B2504="","",SUMIFS('Monthly Rental Income'!$G:$G,'Monthly Rental Income'!$K:$K,'Total Cash Flow'!$C2504,'Monthly Rental Income'!$J:$J,'Total Cash Flow'!$B2504))</f>
        <v/>
      </c>
      <c r="E2504" s="73" t="str">
        <f>IF(B2504="","",SUMIFS('Mortgage Calculation'!$F:$F,'Mortgage Calculation'!$J:$J,'Total Cash Flow'!$B2504,'Mortgage Calculation'!$K:$K,'Total Cash Flow'!C2504))</f>
        <v/>
      </c>
      <c r="F2504" s="66" t="str">
        <f t="shared" si="39"/>
        <v/>
      </c>
    </row>
    <row r="2505" spans="2:6" ht="14.25" x14ac:dyDescent="0.2">
      <c r="B2505" s="70" t="str">
        <f>IF('Mortgage Calculation'!A2545="","",MONTH('Mortgage Calculation'!C2545))</f>
        <v/>
      </c>
      <c r="C2505" s="71" t="str">
        <f>IF(B2505="","",YEAR('Mortgage Calculation'!C2545))</f>
        <v/>
      </c>
      <c r="D2505" s="72" t="str">
        <f>IF(B2505="","",SUMIFS('Monthly Rental Income'!$G:$G,'Monthly Rental Income'!$K:$K,'Total Cash Flow'!$C2505,'Monthly Rental Income'!$J:$J,'Total Cash Flow'!$B2505))</f>
        <v/>
      </c>
      <c r="E2505" s="73" t="str">
        <f>IF(B2505="","",SUMIFS('Mortgage Calculation'!$F:$F,'Mortgage Calculation'!$J:$J,'Total Cash Flow'!$B2505,'Mortgage Calculation'!$K:$K,'Total Cash Flow'!C2505))</f>
        <v/>
      </c>
      <c r="F2505" s="66" t="str">
        <f t="shared" si="39"/>
        <v/>
      </c>
    </row>
    <row r="2506" spans="2:6" ht="14.25" x14ac:dyDescent="0.2">
      <c r="B2506" s="70" t="str">
        <f>IF('Mortgage Calculation'!A2546="","",MONTH('Mortgage Calculation'!C2546))</f>
        <v/>
      </c>
      <c r="C2506" s="71" t="str">
        <f>IF(B2506="","",YEAR('Mortgage Calculation'!C2546))</f>
        <v/>
      </c>
      <c r="D2506" s="72" t="str">
        <f>IF(B2506="","",SUMIFS('Monthly Rental Income'!$G:$G,'Monthly Rental Income'!$K:$K,'Total Cash Flow'!$C2506,'Monthly Rental Income'!$J:$J,'Total Cash Flow'!$B2506))</f>
        <v/>
      </c>
      <c r="E2506" s="73" t="str">
        <f>IF(B2506="","",SUMIFS('Mortgage Calculation'!$F:$F,'Mortgage Calculation'!$J:$J,'Total Cash Flow'!$B2506,'Mortgage Calculation'!$K:$K,'Total Cash Flow'!C2506))</f>
        <v/>
      </c>
      <c r="F2506" s="66" t="str">
        <f t="shared" si="39"/>
        <v/>
      </c>
    </row>
    <row r="2507" spans="2:6" ht="14.25" x14ac:dyDescent="0.2">
      <c r="B2507" s="70" t="str">
        <f>IF('Mortgage Calculation'!A2547="","",MONTH('Mortgage Calculation'!C2547))</f>
        <v/>
      </c>
      <c r="C2507" s="71" t="str">
        <f>IF(B2507="","",YEAR('Mortgage Calculation'!C2547))</f>
        <v/>
      </c>
      <c r="D2507" s="72" t="str">
        <f>IF(B2507="","",SUMIFS('Monthly Rental Income'!$G:$G,'Monthly Rental Income'!$K:$K,'Total Cash Flow'!$C2507,'Monthly Rental Income'!$J:$J,'Total Cash Flow'!$B2507))</f>
        <v/>
      </c>
      <c r="E2507" s="73" t="str">
        <f>IF(B2507="","",SUMIFS('Mortgage Calculation'!$F:$F,'Mortgage Calculation'!$J:$J,'Total Cash Flow'!$B2507,'Mortgage Calculation'!$K:$K,'Total Cash Flow'!C2507))</f>
        <v/>
      </c>
      <c r="F2507" s="66" t="str">
        <f t="shared" si="39"/>
        <v/>
      </c>
    </row>
    <row r="2508" spans="2:6" ht="14.25" x14ac:dyDescent="0.2">
      <c r="B2508" s="70" t="str">
        <f>IF('Mortgage Calculation'!A2548="","",MONTH('Mortgage Calculation'!C2548))</f>
        <v/>
      </c>
      <c r="C2508" s="71" t="str">
        <f>IF(B2508="","",YEAR('Mortgage Calculation'!C2548))</f>
        <v/>
      </c>
      <c r="D2508" s="72" t="str">
        <f>IF(B2508="","",SUMIFS('Monthly Rental Income'!$G:$G,'Monthly Rental Income'!$K:$K,'Total Cash Flow'!$C2508,'Monthly Rental Income'!$J:$J,'Total Cash Flow'!$B2508))</f>
        <v/>
      </c>
      <c r="E2508" s="73" t="str">
        <f>IF(B2508="","",SUMIFS('Mortgage Calculation'!$F:$F,'Mortgage Calculation'!$J:$J,'Total Cash Flow'!$B2508,'Mortgage Calculation'!$K:$K,'Total Cash Flow'!C2508))</f>
        <v/>
      </c>
      <c r="F2508" s="66" t="str">
        <f t="shared" si="39"/>
        <v/>
      </c>
    </row>
    <row r="2509" spans="2:6" ht="14.25" x14ac:dyDescent="0.2">
      <c r="B2509" s="70" t="str">
        <f>IF('Mortgage Calculation'!A2549="","",MONTH('Mortgage Calculation'!C2549))</f>
        <v/>
      </c>
      <c r="C2509" s="71" t="str">
        <f>IF(B2509="","",YEAR('Mortgage Calculation'!C2549))</f>
        <v/>
      </c>
      <c r="D2509" s="72" t="str">
        <f>IF(B2509="","",SUMIFS('Monthly Rental Income'!$G:$G,'Monthly Rental Income'!$K:$K,'Total Cash Flow'!$C2509,'Monthly Rental Income'!$J:$J,'Total Cash Flow'!$B2509))</f>
        <v/>
      </c>
      <c r="E2509" s="73" t="str">
        <f>IF(B2509="","",SUMIFS('Mortgage Calculation'!$F:$F,'Mortgage Calculation'!$J:$J,'Total Cash Flow'!$B2509,'Mortgage Calculation'!$K:$K,'Total Cash Flow'!C2509))</f>
        <v/>
      </c>
      <c r="F2509" s="66" t="str">
        <f t="shared" si="39"/>
        <v/>
      </c>
    </row>
    <row r="2510" spans="2:6" ht="14.25" x14ac:dyDescent="0.2">
      <c r="B2510" s="70" t="str">
        <f>IF('Mortgage Calculation'!A2550="","",MONTH('Mortgage Calculation'!C2550))</f>
        <v/>
      </c>
      <c r="C2510" s="71" t="str">
        <f>IF(B2510="","",YEAR('Mortgage Calculation'!C2550))</f>
        <v/>
      </c>
      <c r="D2510" s="72" t="str">
        <f>IF(B2510="","",SUMIFS('Monthly Rental Income'!$G:$G,'Monthly Rental Income'!$K:$K,'Total Cash Flow'!$C2510,'Monthly Rental Income'!$J:$J,'Total Cash Flow'!$B2510))</f>
        <v/>
      </c>
      <c r="E2510" s="73" t="str">
        <f>IF(B2510="","",SUMIFS('Mortgage Calculation'!$F:$F,'Mortgage Calculation'!$J:$J,'Total Cash Flow'!$B2510,'Mortgage Calculation'!$K:$K,'Total Cash Flow'!C2510))</f>
        <v/>
      </c>
      <c r="F2510" s="66" t="str">
        <f t="shared" si="39"/>
        <v/>
      </c>
    </row>
    <row r="2511" spans="2:6" ht="14.25" x14ac:dyDescent="0.2">
      <c r="B2511" s="70" t="str">
        <f>IF('Mortgage Calculation'!A2551="","",MONTH('Mortgage Calculation'!C2551))</f>
        <v/>
      </c>
      <c r="C2511" s="71" t="str">
        <f>IF(B2511="","",YEAR('Mortgage Calculation'!C2551))</f>
        <v/>
      </c>
      <c r="D2511" s="72" t="str">
        <f>IF(B2511="","",SUMIFS('Monthly Rental Income'!$G:$G,'Monthly Rental Income'!$K:$K,'Total Cash Flow'!$C2511,'Monthly Rental Income'!$J:$J,'Total Cash Flow'!$B2511))</f>
        <v/>
      </c>
      <c r="E2511" s="73" t="str">
        <f>IF(B2511="","",SUMIFS('Mortgage Calculation'!$F:$F,'Mortgage Calculation'!$J:$J,'Total Cash Flow'!$B2511,'Mortgage Calculation'!$K:$K,'Total Cash Flow'!C2511))</f>
        <v/>
      </c>
      <c r="F2511" s="66" t="str">
        <f t="shared" si="39"/>
        <v/>
      </c>
    </row>
    <row r="2512" spans="2:6" ht="14.25" x14ac:dyDescent="0.2">
      <c r="B2512" s="70" t="str">
        <f>IF('Mortgage Calculation'!A2552="","",MONTH('Mortgage Calculation'!C2552))</f>
        <v/>
      </c>
      <c r="C2512" s="71" t="str">
        <f>IF(B2512="","",YEAR('Mortgage Calculation'!C2552))</f>
        <v/>
      </c>
      <c r="D2512" s="72" t="str">
        <f>IF(B2512="","",SUMIFS('Monthly Rental Income'!$G:$G,'Monthly Rental Income'!$K:$K,'Total Cash Flow'!$C2512,'Monthly Rental Income'!$J:$J,'Total Cash Flow'!$B2512))</f>
        <v/>
      </c>
      <c r="E2512" s="73" t="str">
        <f>IF(B2512="","",SUMIFS('Mortgage Calculation'!$F:$F,'Mortgage Calculation'!$J:$J,'Total Cash Flow'!$B2512,'Mortgage Calculation'!$K:$K,'Total Cash Flow'!C2512))</f>
        <v/>
      </c>
      <c r="F2512" s="66" t="str">
        <f t="shared" si="39"/>
        <v/>
      </c>
    </row>
    <row r="2513" spans="2:6" ht="14.25" x14ac:dyDescent="0.2">
      <c r="B2513" s="70" t="str">
        <f>IF('Mortgage Calculation'!A2553="","",MONTH('Mortgage Calculation'!C2553))</f>
        <v/>
      </c>
      <c r="C2513" s="71" t="str">
        <f>IF(B2513="","",YEAR('Mortgage Calculation'!C2553))</f>
        <v/>
      </c>
      <c r="D2513" s="72" t="str">
        <f>IF(B2513="","",SUMIFS('Monthly Rental Income'!$G:$G,'Monthly Rental Income'!$K:$K,'Total Cash Flow'!$C2513,'Monthly Rental Income'!$J:$J,'Total Cash Flow'!$B2513))</f>
        <v/>
      </c>
      <c r="E2513" s="73" t="str">
        <f>IF(B2513="","",SUMIFS('Mortgage Calculation'!$F:$F,'Mortgage Calculation'!$J:$J,'Total Cash Flow'!$B2513,'Mortgage Calculation'!$K:$K,'Total Cash Flow'!C2513))</f>
        <v/>
      </c>
      <c r="F2513" s="66" t="str">
        <f t="shared" si="39"/>
        <v/>
      </c>
    </row>
    <row r="2514" spans="2:6" ht="14.25" x14ac:dyDescent="0.2">
      <c r="B2514" s="70" t="str">
        <f>IF('Mortgage Calculation'!A2554="","",MONTH('Mortgage Calculation'!C2554))</f>
        <v/>
      </c>
      <c r="C2514" s="71" t="str">
        <f>IF(B2514="","",YEAR('Mortgage Calculation'!C2554))</f>
        <v/>
      </c>
      <c r="D2514" s="72" t="str">
        <f>IF(B2514="","",SUMIFS('Monthly Rental Income'!$G:$G,'Monthly Rental Income'!$K:$K,'Total Cash Flow'!$C2514,'Monthly Rental Income'!$J:$J,'Total Cash Flow'!$B2514))</f>
        <v/>
      </c>
      <c r="E2514" s="73" t="str">
        <f>IF(B2514="","",SUMIFS('Mortgage Calculation'!$F:$F,'Mortgage Calculation'!$J:$J,'Total Cash Flow'!$B2514,'Mortgage Calculation'!$K:$K,'Total Cash Flow'!C2514))</f>
        <v/>
      </c>
      <c r="F2514" s="66" t="str">
        <f t="shared" si="39"/>
        <v/>
      </c>
    </row>
    <row r="2515" spans="2:6" ht="14.25" x14ac:dyDescent="0.2">
      <c r="B2515" s="70" t="str">
        <f>IF('Mortgage Calculation'!A2555="","",MONTH('Mortgage Calculation'!C2555))</f>
        <v/>
      </c>
      <c r="C2515" s="71" t="str">
        <f>IF(B2515="","",YEAR('Mortgage Calculation'!C2555))</f>
        <v/>
      </c>
      <c r="D2515" s="72" t="str">
        <f>IF(B2515="","",SUMIFS('Monthly Rental Income'!$G:$G,'Monthly Rental Income'!$K:$K,'Total Cash Flow'!$C2515,'Monthly Rental Income'!$J:$J,'Total Cash Flow'!$B2515))</f>
        <v/>
      </c>
      <c r="E2515" s="73" t="str">
        <f>IF(B2515="","",SUMIFS('Mortgage Calculation'!$F:$F,'Mortgage Calculation'!$J:$J,'Total Cash Flow'!$B2515,'Mortgage Calculation'!$K:$K,'Total Cash Flow'!C2515))</f>
        <v/>
      </c>
      <c r="F2515" s="66" t="str">
        <f t="shared" si="39"/>
        <v/>
      </c>
    </row>
    <row r="2516" spans="2:6" ht="14.25" x14ac:dyDescent="0.2">
      <c r="B2516" s="70" t="str">
        <f>IF('Mortgage Calculation'!A2556="","",MONTH('Mortgage Calculation'!C2556))</f>
        <v/>
      </c>
      <c r="C2516" s="71" t="str">
        <f>IF(B2516="","",YEAR('Mortgage Calculation'!C2556))</f>
        <v/>
      </c>
      <c r="D2516" s="72" t="str">
        <f>IF(B2516="","",SUMIFS('Monthly Rental Income'!$G:$G,'Monthly Rental Income'!$K:$K,'Total Cash Flow'!$C2516,'Monthly Rental Income'!$J:$J,'Total Cash Flow'!$B2516))</f>
        <v/>
      </c>
      <c r="E2516" s="73" t="str">
        <f>IF(B2516="","",SUMIFS('Mortgage Calculation'!$F:$F,'Mortgage Calculation'!$J:$J,'Total Cash Flow'!$B2516,'Mortgage Calculation'!$K:$K,'Total Cash Flow'!C2516))</f>
        <v/>
      </c>
      <c r="F2516" s="66" t="str">
        <f t="shared" si="39"/>
        <v/>
      </c>
    </row>
    <row r="2517" spans="2:6" ht="14.25" x14ac:dyDescent="0.2">
      <c r="B2517" s="70" t="str">
        <f>IF('Mortgage Calculation'!A2557="","",MONTH('Mortgage Calculation'!C2557))</f>
        <v/>
      </c>
      <c r="C2517" s="71" t="str">
        <f>IF(B2517="","",YEAR('Mortgage Calculation'!C2557))</f>
        <v/>
      </c>
      <c r="D2517" s="72" t="str">
        <f>IF(B2517="","",SUMIFS('Monthly Rental Income'!$G:$G,'Monthly Rental Income'!$K:$K,'Total Cash Flow'!$C2517,'Monthly Rental Income'!$J:$J,'Total Cash Flow'!$B2517))</f>
        <v/>
      </c>
      <c r="E2517" s="73" t="str">
        <f>IF(B2517="","",SUMIFS('Mortgage Calculation'!$F:$F,'Mortgage Calculation'!$J:$J,'Total Cash Flow'!$B2517,'Mortgage Calculation'!$K:$K,'Total Cash Flow'!C2517))</f>
        <v/>
      </c>
      <c r="F2517" s="66" t="str">
        <f t="shared" si="39"/>
        <v/>
      </c>
    </row>
    <row r="2518" spans="2:6" ht="14.25" x14ac:dyDescent="0.2">
      <c r="B2518" s="70" t="str">
        <f>IF('Mortgage Calculation'!A2558="","",MONTH('Mortgage Calculation'!C2558))</f>
        <v/>
      </c>
      <c r="C2518" s="71" t="str">
        <f>IF(B2518="","",YEAR('Mortgage Calculation'!C2558))</f>
        <v/>
      </c>
      <c r="D2518" s="72" t="str">
        <f>IF(B2518="","",SUMIFS('Monthly Rental Income'!$G:$G,'Monthly Rental Income'!$K:$K,'Total Cash Flow'!$C2518,'Monthly Rental Income'!$J:$J,'Total Cash Flow'!$B2518))</f>
        <v/>
      </c>
      <c r="E2518" s="73" t="str">
        <f>IF(B2518="","",SUMIFS('Mortgage Calculation'!$F:$F,'Mortgage Calculation'!$J:$J,'Total Cash Flow'!$B2518,'Mortgage Calculation'!$K:$K,'Total Cash Flow'!C2518))</f>
        <v/>
      </c>
      <c r="F2518" s="66" t="str">
        <f t="shared" si="39"/>
        <v/>
      </c>
    </row>
    <row r="2519" spans="2:6" ht="14.25" x14ac:dyDescent="0.2">
      <c r="B2519" s="70" t="str">
        <f>IF('Mortgage Calculation'!A2559="","",MONTH('Mortgage Calculation'!C2559))</f>
        <v/>
      </c>
      <c r="C2519" s="71" t="str">
        <f>IF(B2519="","",YEAR('Mortgage Calculation'!C2559))</f>
        <v/>
      </c>
      <c r="D2519" s="72" t="str">
        <f>IF(B2519="","",SUMIFS('Monthly Rental Income'!$G:$G,'Monthly Rental Income'!$K:$K,'Total Cash Flow'!$C2519,'Monthly Rental Income'!$J:$J,'Total Cash Flow'!$B2519))</f>
        <v/>
      </c>
      <c r="E2519" s="73" t="str">
        <f>IF(B2519="","",SUMIFS('Mortgage Calculation'!$F:$F,'Mortgage Calculation'!$J:$J,'Total Cash Flow'!$B2519,'Mortgage Calculation'!$K:$K,'Total Cash Flow'!C2519))</f>
        <v/>
      </c>
      <c r="F2519" s="66" t="str">
        <f t="shared" si="39"/>
        <v/>
      </c>
    </row>
    <row r="2520" spans="2:6" ht="14.25" x14ac:dyDescent="0.2">
      <c r="B2520" s="70" t="str">
        <f>IF('Mortgage Calculation'!A2560="","",MONTH('Mortgage Calculation'!C2560))</f>
        <v/>
      </c>
      <c r="C2520" s="71" t="str">
        <f>IF(B2520="","",YEAR('Mortgage Calculation'!C2560))</f>
        <v/>
      </c>
      <c r="D2520" s="72" t="str">
        <f>IF(B2520="","",SUMIFS('Monthly Rental Income'!$G:$G,'Monthly Rental Income'!$K:$K,'Total Cash Flow'!$C2520,'Monthly Rental Income'!$J:$J,'Total Cash Flow'!$B2520))</f>
        <v/>
      </c>
      <c r="E2520" s="73" t="str">
        <f>IF(B2520="","",SUMIFS('Mortgage Calculation'!$F:$F,'Mortgage Calculation'!$J:$J,'Total Cash Flow'!$B2520,'Mortgage Calculation'!$K:$K,'Total Cash Flow'!C2520))</f>
        <v/>
      </c>
      <c r="F2520" s="66" t="str">
        <f t="shared" si="39"/>
        <v/>
      </c>
    </row>
    <row r="2521" spans="2:6" ht="14.25" x14ac:dyDescent="0.2">
      <c r="B2521" s="70" t="str">
        <f>IF('Mortgage Calculation'!A2561="","",MONTH('Mortgage Calculation'!C2561))</f>
        <v/>
      </c>
      <c r="C2521" s="71" t="str">
        <f>IF(B2521="","",YEAR('Mortgage Calculation'!C2561))</f>
        <v/>
      </c>
      <c r="D2521" s="72" t="str">
        <f>IF(B2521="","",SUMIFS('Monthly Rental Income'!$G:$G,'Monthly Rental Income'!$K:$K,'Total Cash Flow'!$C2521,'Monthly Rental Income'!$J:$J,'Total Cash Flow'!$B2521))</f>
        <v/>
      </c>
      <c r="E2521" s="73" t="str">
        <f>IF(B2521="","",SUMIFS('Mortgage Calculation'!$F:$F,'Mortgage Calculation'!$J:$J,'Total Cash Flow'!$B2521,'Mortgage Calculation'!$K:$K,'Total Cash Flow'!C2521))</f>
        <v/>
      </c>
      <c r="F2521" s="66" t="str">
        <f t="shared" si="39"/>
        <v/>
      </c>
    </row>
    <row r="2522" spans="2:6" ht="14.25" x14ac:dyDescent="0.2">
      <c r="B2522" s="70" t="str">
        <f>IF('Mortgage Calculation'!A2562="","",MONTH('Mortgage Calculation'!C2562))</f>
        <v/>
      </c>
      <c r="C2522" s="71" t="str">
        <f>IF(B2522="","",YEAR('Mortgage Calculation'!C2562))</f>
        <v/>
      </c>
      <c r="D2522" s="72" t="str">
        <f>IF(B2522="","",SUMIFS('Monthly Rental Income'!$G:$G,'Monthly Rental Income'!$K:$K,'Total Cash Flow'!$C2522,'Monthly Rental Income'!$J:$J,'Total Cash Flow'!$B2522))</f>
        <v/>
      </c>
      <c r="E2522" s="73" t="str">
        <f>IF(B2522="","",SUMIFS('Mortgage Calculation'!$F:$F,'Mortgage Calculation'!$J:$J,'Total Cash Flow'!$B2522,'Mortgage Calculation'!$K:$K,'Total Cash Flow'!C2522))</f>
        <v/>
      </c>
      <c r="F2522" s="66" t="str">
        <f t="shared" si="39"/>
        <v/>
      </c>
    </row>
    <row r="2523" spans="2:6" ht="14.25" x14ac:dyDescent="0.2">
      <c r="B2523" s="70" t="str">
        <f>IF('Mortgage Calculation'!A2563="","",MONTH('Mortgage Calculation'!C2563))</f>
        <v/>
      </c>
      <c r="C2523" s="71" t="str">
        <f>IF(B2523="","",YEAR('Mortgage Calculation'!C2563))</f>
        <v/>
      </c>
      <c r="D2523" s="72" t="str">
        <f>IF(B2523="","",SUMIFS('Monthly Rental Income'!$G:$G,'Monthly Rental Income'!$K:$K,'Total Cash Flow'!$C2523,'Monthly Rental Income'!$J:$J,'Total Cash Flow'!$B2523))</f>
        <v/>
      </c>
      <c r="E2523" s="73" t="str">
        <f>IF(B2523="","",SUMIFS('Mortgage Calculation'!$F:$F,'Mortgage Calculation'!$J:$J,'Total Cash Flow'!$B2523,'Mortgage Calculation'!$K:$K,'Total Cash Flow'!C2523))</f>
        <v/>
      </c>
      <c r="F2523" s="66" t="str">
        <f t="shared" si="39"/>
        <v/>
      </c>
    </row>
    <row r="2524" spans="2:6" ht="14.25" x14ac:dyDescent="0.2">
      <c r="B2524" s="70" t="str">
        <f>IF('Mortgage Calculation'!A2564="","",MONTH('Mortgage Calculation'!C2564))</f>
        <v/>
      </c>
      <c r="C2524" s="71" t="str">
        <f>IF(B2524="","",YEAR('Mortgage Calculation'!C2564))</f>
        <v/>
      </c>
      <c r="D2524" s="72" t="str">
        <f>IF(B2524="","",SUMIFS('Monthly Rental Income'!$G:$G,'Monthly Rental Income'!$K:$K,'Total Cash Flow'!$C2524,'Monthly Rental Income'!$J:$J,'Total Cash Flow'!$B2524))</f>
        <v/>
      </c>
      <c r="E2524" s="73" t="str">
        <f>IF(B2524="","",SUMIFS('Mortgage Calculation'!$F:$F,'Mortgage Calculation'!$J:$J,'Total Cash Flow'!$B2524,'Mortgage Calculation'!$K:$K,'Total Cash Flow'!C2524))</f>
        <v/>
      </c>
      <c r="F2524" s="66" t="str">
        <f t="shared" si="39"/>
        <v/>
      </c>
    </row>
    <row r="2525" spans="2:6" ht="14.25" x14ac:dyDescent="0.2">
      <c r="B2525" s="70" t="str">
        <f>IF('Mortgage Calculation'!A2565="","",MONTH('Mortgage Calculation'!C2565))</f>
        <v/>
      </c>
      <c r="C2525" s="71" t="str">
        <f>IF(B2525="","",YEAR('Mortgage Calculation'!C2565))</f>
        <v/>
      </c>
      <c r="D2525" s="72" t="str">
        <f>IF(B2525="","",SUMIFS('Monthly Rental Income'!$G:$G,'Monthly Rental Income'!$K:$K,'Total Cash Flow'!$C2525,'Monthly Rental Income'!$J:$J,'Total Cash Flow'!$B2525))</f>
        <v/>
      </c>
      <c r="E2525" s="73" t="str">
        <f>IF(B2525="","",SUMIFS('Mortgage Calculation'!$F:$F,'Mortgage Calculation'!$J:$J,'Total Cash Flow'!$B2525,'Mortgage Calculation'!$K:$K,'Total Cash Flow'!C2525))</f>
        <v/>
      </c>
      <c r="F2525" s="66" t="str">
        <f t="shared" si="39"/>
        <v/>
      </c>
    </row>
    <row r="2526" spans="2:6" ht="14.25" x14ac:dyDescent="0.2">
      <c r="B2526" s="70" t="str">
        <f>IF('Mortgage Calculation'!A2566="","",MONTH('Mortgage Calculation'!C2566))</f>
        <v/>
      </c>
      <c r="C2526" s="71" t="str">
        <f>IF(B2526="","",YEAR('Mortgage Calculation'!C2566))</f>
        <v/>
      </c>
      <c r="D2526" s="72" t="str">
        <f>IF(B2526="","",SUMIFS('Monthly Rental Income'!$G:$G,'Monthly Rental Income'!$K:$K,'Total Cash Flow'!$C2526,'Monthly Rental Income'!$J:$J,'Total Cash Flow'!$B2526))</f>
        <v/>
      </c>
      <c r="E2526" s="73" t="str">
        <f>IF(B2526="","",SUMIFS('Mortgage Calculation'!$F:$F,'Mortgage Calculation'!$J:$J,'Total Cash Flow'!$B2526,'Mortgage Calculation'!$K:$K,'Total Cash Flow'!C2526))</f>
        <v/>
      </c>
      <c r="F2526" s="66" t="str">
        <f t="shared" si="39"/>
        <v/>
      </c>
    </row>
    <row r="2527" spans="2:6" ht="14.25" x14ac:dyDescent="0.2">
      <c r="B2527" s="70" t="str">
        <f>IF('Mortgage Calculation'!A2567="","",MONTH('Mortgage Calculation'!C2567))</f>
        <v/>
      </c>
      <c r="C2527" s="71" t="str">
        <f>IF(B2527="","",YEAR('Mortgage Calculation'!C2567))</f>
        <v/>
      </c>
      <c r="D2527" s="72" t="str">
        <f>IF(B2527="","",SUMIFS('Monthly Rental Income'!$G:$G,'Monthly Rental Income'!$K:$K,'Total Cash Flow'!$C2527,'Monthly Rental Income'!$J:$J,'Total Cash Flow'!$B2527))</f>
        <v/>
      </c>
      <c r="E2527" s="73" t="str">
        <f>IF(B2527="","",SUMIFS('Mortgage Calculation'!$F:$F,'Mortgage Calculation'!$J:$J,'Total Cash Flow'!$B2527,'Mortgage Calculation'!$K:$K,'Total Cash Flow'!C2527))</f>
        <v/>
      </c>
      <c r="F2527" s="66" t="str">
        <f t="shared" si="39"/>
        <v/>
      </c>
    </row>
    <row r="2528" spans="2:6" ht="14.25" x14ac:dyDescent="0.2">
      <c r="B2528" s="70" t="str">
        <f>IF('Mortgage Calculation'!A2568="","",MONTH('Mortgage Calculation'!C2568))</f>
        <v/>
      </c>
      <c r="C2528" s="71" t="str">
        <f>IF(B2528="","",YEAR('Mortgage Calculation'!C2568))</f>
        <v/>
      </c>
      <c r="D2528" s="72" t="str">
        <f>IF(B2528="","",SUMIFS('Monthly Rental Income'!$G:$G,'Monthly Rental Income'!$K:$K,'Total Cash Flow'!$C2528,'Monthly Rental Income'!$J:$J,'Total Cash Flow'!$B2528))</f>
        <v/>
      </c>
      <c r="E2528" s="73" t="str">
        <f>IF(B2528="","",SUMIFS('Mortgage Calculation'!$F:$F,'Mortgage Calculation'!$J:$J,'Total Cash Flow'!$B2528,'Mortgage Calculation'!$K:$K,'Total Cash Flow'!C2528))</f>
        <v/>
      </c>
      <c r="F2528" s="66" t="str">
        <f t="shared" si="39"/>
        <v/>
      </c>
    </row>
    <row r="2529" spans="2:6" ht="14.25" x14ac:dyDescent="0.2">
      <c r="B2529" s="70" t="str">
        <f>IF('Mortgage Calculation'!A2569="","",MONTH('Mortgage Calculation'!C2569))</f>
        <v/>
      </c>
      <c r="C2529" s="71" t="str">
        <f>IF(B2529="","",YEAR('Mortgage Calculation'!C2569))</f>
        <v/>
      </c>
      <c r="D2529" s="72" t="str">
        <f>IF(B2529="","",SUMIFS('Monthly Rental Income'!$G:$G,'Monthly Rental Income'!$K:$K,'Total Cash Flow'!$C2529,'Monthly Rental Income'!$J:$J,'Total Cash Flow'!$B2529))</f>
        <v/>
      </c>
      <c r="E2529" s="73" t="str">
        <f>IF(B2529="","",SUMIFS('Mortgage Calculation'!$F:$F,'Mortgage Calculation'!$J:$J,'Total Cash Flow'!$B2529,'Mortgage Calculation'!$K:$K,'Total Cash Flow'!C2529))</f>
        <v/>
      </c>
      <c r="F2529" s="66" t="str">
        <f t="shared" si="39"/>
        <v/>
      </c>
    </row>
    <row r="2530" spans="2:6" ht="14.25" x14ac:dyDescent="0.2">
      <c r="B2530" s="70" t="str">
        <f>IF('Mortgage Calculation'!A2570="","",MONTH('Mortgage Calculation'!C2570))</f>
        <v/>
      </c>
      <c r="C2530" s="71" t="str">
        <f>IF(B2530="","",YEAR('Mortgage Calculation'!C2570))</f>
        <v/>
      </c>
      <c r="D2530" s="72" t="str">
        <f>IF(B2530="","",SUMIFS('Monthly Rental Income'!$G:$G,'Monthly Rental Income'!$K:$K,'Total Cash Flow'!$C2530,'Monthly Rental Income'!$J:$J,'Total Cash Flow'!$B2530))</f>
        <v/>
      </c>
      <c r="E2530" s="73" t="str">
        <f>IF(B2530="","",SUMIFS('Mortgage Calculation'!$F:$F,'Mortgage Calculation'!$J:$J,'Total Cash Flow'!$B2530,'Mortgage Calculation'!$K:$K,'Total Cash Flow'!C2530))</f>
        <v/>
      </c>
      <c r="F2530" s="66" t="str">
        <f t="shared" si="39"/>
        <v/>
      </c>
    </row>
    <row r="2531" spans="2:6" ht="14.25" x14ac:dyDescent="0.2">
      <c r="B2531" s="70" t="str">
        <f>IF('Mortgage Calculation'!A2571="","",MONTH('Mortgage Calculation'!C2571))</f>
        <v/>
      </c>
      <c r="C2531" s="71" t="str">
        <f>IF(B2531="","",YEAR('Mortgage Calculation'!C2571))</f>
        <v/>
      </c>
      <c r="D2531" s="72" t="str">
        <f>IF(B2531="","",SUMIFS('Monthly Rental Income'!$G:$G,'Monthly Rental Income'!$K:$K,'Total Cash Flow'!$C2531,'Monthly Rental Income'!$J:$J,'Total Cash Flow'!$B2531))</f>
        <v/>
      </c>
      <c r="E2531" s="73" t="str">
        <f>IF(B2531="","",SUMIFS('Mortgage Calculation'!$F:$F,'Mortgage Calculation'!$J:$J,'Total Cash Flow'!$B2531,'Mortgage Calculation'!$K:$K,'Total Cash Flow'!C2531))</f>
        <v/>
      </c>
      <c r="F2531" s="66" t="str">
        <f t="shared" si="39"/>
        <v/>
      </c>
    </row>
    <row r="2532" spans="2:6" ht="14.25" x14ac:dyDescent="0.2">
      <c r="B2532" s="70" t="str">
        <f>IF('Mortgage Calculation'!A2572="","",MONTH('Mortgage Calculation'!C2572))</f>
        <v/>
      </c>
      <c r="C2532" s="71" t="str">
        <f>IF(B2532="","",YEAR('Mortgage Calculation'!C2572))</f>
        <v/>
      </c>
      <c r="D2532" s="72" t="str">
        <f>IF(B2532="","",SUMIFS('Monthly Rental Income'!$G:$G,'Monthly Rental Income'!$K:$K,'Total Cash Flow'!$C2532,'Monthly Rental Income'!$J:$J,'Total Cash Flow'!$B2532))</f>
        <v/>
      </c>
      <c r="E2532" s="73" t="str">
        <f>IF(B2532="","",SUMIFS('Mortgage Calculation'!$F:$F,'Mortgage Calculation'!$J:$J,'Total Cash Flow'!$B2532,'Mortgage Calculation'!$K:$K,'Total Cash Flow'!C2532))</f>
        <v/>
      </c>
      <c r="F2532" s="66" t="str">
        <f t="shared" si="39"/>
        <v/>
      </c>
    </row>
    <row r="2533" spans="2:6" ht="14.25" x14ac:dyDescent="0.2">
      <c r="B2533" s="70" t="str">
        <f>IF('Mortgage Calculation'!A2573="","",MONTH('Mortgage Calculation'!C2573))</f>
        <v/>
      </c>
      <c r="C2533" s="71" t="str">
        <f>IF(B2533="","",YEAR('Mortgage Calculation'!C2573))</f>
        <v/>
      </c>
      <c r="D2533" s="72" t="str">
        <f>IF(B2533="","",SUMIFS('Monthly Rental Income'!$G:$G,'Monthly Rental Income'!$K:$K,'Total Cash Flow'!$C2533,'Monthly Rental Income'!$J:$J,'Total Cash Flow'!$B2533))</f>
        <v/>
      </c>
      <c r="E2533" s="73" t="str">
        <f>IF(B2533="","",SUMIFS('Mortgage Calculation'!$F:$F,'Mortgage Calculation'!$J:$J,'Total Cash Flow'!$B2533,'Mortgage Calculation'!$K:$K,'Total Cash Flow'!C2533))</f>
        <v/>
      </c>
      <c r="F2533" s="66" t="str">
        <f t="shared" si="39"/>
        <v/>
      </c>
    </row>
    <row r="2534" spans="2:6" ht="14.25" x14ac:dyDescent="0.2">
      <c r="B2534" s="70" t="str">
        <f>IF('Mortgage Calculation'!A2574="","",MONTH('Mortgage Calculation'!C2574))</f>
        <v/>
      </c>
      <c r="C2534" s="71" t="str">
        <f>IF(B2534="","",YEAR('Mortgage Calculation'!C2574))</f>
        <v/>
      </c>
      <c r="D2534" s="72" t="str">
        <f>IF(B2534="","",SUMIFS('Monthly Rental Income'!$G:$G,'Monthly Rental Income'!$K:$K,'Total Cash Flow'!$C2534,'Monthly Rental Income'!$J:$J,'Total Cash Flow'!$B2534))</f>
        <v/>
      </c>
      <c r="E2534" s="73" t="str">
        <f>IF(B2534="","",SUMIFS('Mortgage Calculation'!$F:$F,'Mortgage Calculation'!$J:$J,'Total Cash Flow'!$B2534,'Mortgage Calculation'!$K:$K,'Total Cash Flow'!C2534))</f>
        <v/>
      </c>
      <c r="F2534" s="66" t="str">
        <f t="shared" si="39"/>
        <v/>
      </c>
    </row>
    <row r="2535" spans="2:6" ht="14.25" x14ac:dyDescent="0.2">
      <c r="B2535" s="70" t="str">
        <f>IF('Mortgage Calculation'!A2575="","",MONTH('Mortgage Calculation'!C2575))</f>
        <v/>
      </c>
      <c r="C2535" s="71" t="str">
        <f>IF(B2535="","",YEAR('Mortgage Calculation'!C2575))</f>
        <v/>
      </c>
      <c r="D2535" s="72" t="str">
        <f>IF(B2535="","",SUMIFS('Monthly Rental Income'!$G:$G,'Monthly Rental Income'!$K:$K,'Total Cash Flow'!$C2535,'Monthly Rental Income'!$J:$J,'Total Cash Flow'!$B2535))</f>
        <v/>
      </c>
      <c r="E2535" s="73" t="str">
        <f>IF(B2535="","",SUMIFS('Mortgage Calculation'!$F:$F,'Mortgage Calculation'!$J:$J,'Total Cash Flow'!$B2535,'Mortgage Calculation'!$K:$K,'Total Cash Flow'!C2535))</f>
        <v/>
      </c>
      <c r="F2535" s="66" t="str">
        <f t="shared" si="39"/>
        <v/>
      </c>
    </row>
    <row r="2536" spans="2:6" ht="14.25" x14ac:dyDescent="0.2">
      <c r="B2536" s="70" t="str">
        <f>IF('Mortgage Calculation'!A2576="","",MONTH('Mortgage Calculation'!C2576))</f>
        <v/>
      </c>
      <c r="C2536" s="71" t="str">
        <f>IF(B2536="","",YEAR('Mortgage Calculation'!C2576))</f>
        <v/>
      </c>
      <c r="D2536" s="72" t="str">
        <f>IF(B2536="","",SUMIFS('Monthly Rental Income'!$G:$G,'Monthly Rental Income'!$K:$K,'Total Cash Flow'!$C2536,'Monthly Rental Income'!$J:$J,'Total Cash Flow'!$B2536))</f>
        <v/>
      </c>
      <c r="E2536" s="73" t="str">
        <f>IF(B2536="","",SUMIFS('Mortgage Calculation'!$F:$F,'Mortgage Calculation'!$J:$J,'Total Cash Flow'!$B2536,'Mortgage Calculation'!$K:$K,'Total Cash Flow'!C2536))</f>
        <v/>
      </c>
      <c r="F2536" s="66" t="str">
        <f t="shared" si="39"/>
        <v/>
      </c>
    </row>
    <row r="2537" spans="2:6" ht="14.25" x14ac:dyDescent="0.2">
      <c r="B2537" s="70" t="str">
        <f>IF('Mortgage Calculation'!A2577="","",MONTH('Mortgage Calculation'!C2577))</f>
        <v/>
      </c>
      <c r="C2537" s="71" t="str">
        <f>IF(B2537="","",YEAR('Mortgage Calculation'!C2577))</f>
        <v/>
      </c>
      <c r="D2537" s="72" t="str">
        <f>IF(B2537="","",SUMIFS('Monthly Rental Income'!$G:$G,'Monthly Rental Income'!$K:$K,'Total Cash Flow'!$C2537,'Monthly Rental Income'!$J:$J,'Total Cash Flow'!$B2537))</f>
        <v/>
      </c>
      <c r="E2537" s="73" t="str">
        <f>IF(B2537="","",SUMIFS('Mortgage Calculation'!$F:$F,'Mortgage Calculation'!$J:$J,'Total Cash Flow'!$B2537,'Mortgage Calculation'!$K:$K,'Total Cash Flow'!C2537))</f>
        <v/>
      </c>
      <c r="F2537" s="66" t="str">
        <f t="shared" si="39"/>
        <v/>
      </c>
    </row>
    <row r="2538" spans="2:6" ht="14.25" x14ac:dyDescent="0.2">
      <c r="B2538" s="70" t="str">
        <f>IF('Mortgage Calculation'!A2578="","",MONTH('Mortgage Calculation'!C2578))</f>
        <v/>
      </c>
      <c r="C2538" s="71" t="str">
        <f>IF(B2538="","",YEAR('Mortgage Calculation'!C2578))</f>
        <v/>
      </c>
      <c r="D2538" s="72" t="str">
        <f>IF(B2538="","",SUMIFS('Monthly Rental Income'!$G:$G,'Monthly Rental Income'!$K:$K,'Total Cash Flow'!$C2538,'Monthly Rental Income'!$J:$J,'Total Cash Flow'!$B2538))</f>
        <v/>
      </c>
      <c r="E2538" s="73" t="str">
        <f>IF(B2538="","",SUMIFS('Mortgage Calculation'!$F:$F,'Mortgage Calculation'!$J:$J,'Total Cash Flow'!$B2538,'Mortgage Calculation'!$K:$K,'Total Cash Flow'!C2538))</f>
        <v/>
      </c>
      <c r="F2538" s="66" t="str">
        <f t="shared" si="39"/>
        <v/>
      </c>
    </row>
    <row r="2539" spans="2:6" ht="14.25" x14ac:dyDescent="0.2">
      <c r="B2539" s="70" t="str">
        <f>IF('Mortgage Calculation'!A2579="","",MONTH('Mortgage Calculation'!C2579))</f>
        <v/>
      </c>
      <c r="C2539" s="71" t="str">
        <f>IF(B2539="","",YEAR('Mortgage Calculation'!C2579))</f>
        <v/>
      </c>
      <c r="D2539" s="72" t="str">
        <f>IF(B2539="","",SUMIFS('Monthly Rental Income'!$G:$G,'Monthly Rental Income'!$K:$K,'Total Cash Flow'!$C2539,'Monthly Rental Income'!$J:$J,'Total Cash Flow'!$B2539))</f>
        <v/>
      </c>
      <c r="E2539" s="73" t="str">
        <f>IF(B2539="","",SUMIFS('Mortgage Calculation'!$F:$F,'Mortgage Calculation'!$J:$J,'Total Cash Flow'!$B2539,'Mortgage Calculation'!$K:$K,'Total Cash Flow'!C2539))</f>
        <v/>
      </c>
      <c r="F2539" s="66" t="str">
        <f t="shared" si="39"/>
        <v/>
      </c>
    </row>
    <row r="2540" spans="2:6" ht="14.25" x14ac:dyDescent="0.2">
      <c r="B2540" s="70" t="str">
        <f>IF('Mortgage Calculation'!A2580="","",MONTH('Mortgage Calculation'!C2580))</f>
        <v/>
      </c>
      <c r="C2540" s="71" t="str">
        <f>IF(B2540="","",YEAR('Mortgage Calculation'!C2580))</f>
        <v/>
      </c>
      <c r="D2540" s="72" t="str">
        <f>IF(B2540="","",SUMIFS('Monthly Rental Income'!$G:$G,'Monthly Rental Income'!$K:$K,'Total Cash Flow'!$C2540,'Monthly Rental Income'!$J:$J,'Total Cash Flow'!$B2540))</f>
        <v/>
      </c>
      <c r="E2540" s="73" t="str">
        <f>IF(B2540="","",SUMIFS('Mortgage Calculation'!$F:$F,'Mortgage Calculation'!$J:$J,'Total Cash Flow'!$B2540,'Mortgage Calculation'!$K:$K,'Total Cash Flow'!C2540))</f>
        <v/>
      </c>
      <c r="F2540" s="66" t="str">
        <f t="shared" si="39"/>
        <v/>
      </c>
    </row>
    <row r="2541" spans="2:6" ht="14.25" x14ac:dyDescent="0.2">
      <c r="B2541" s="70" t="str">
        <f>IF('Mortgage Calculation'!A2581="","",MONTH('Mortgage Calculation'!C2581))</f>
        <v/>
      </c>
      <c r="C2541" s="71" t="str">
        <f>IF(B2541="","",YEAR('Mortgage Calculation'!C2581))</f>
        <v/>
      </c>
      <c r="D2541" s="72" t="str">
        <f>IF(B2541="","",SUMIFS('Monthly Rental Income'!$G:$G,'Monthly Rental Income'!$K:$K,'Total Cash Flow'!$C2541,'Monthly Rental Income'!$J:$J,'Total Cash Flow'!$B2541))</f>
        <v/>
      </c>
      <c r="E2541" s="73" t="str">
        <f>IF(B2541="","",SUMIFS('Mortgage Calculation'!$F:$F,'Mortgage Calculation'!$J:$J,'Total Cash Flow'!$B2541,'Mortgage Calculation'!$K:$K,'Total Cash Flow'!C2541))</f>
        <v/>
      </c>
      <c r="F2541" s="66" t="str">
        <f t="shared" si="39"/>
        <v/>
      </c>
    </row>
    <row r="2542" spans="2:6" ht="14.25" x14ac:dyDescent="0.2">
      <c r="B2542" s="70" t="str">
        <f>IF('Mortgage Calculation'!A2582="","",MONTH('Mortgage Calculation'!C2582))</f>
        <v/>
      </c>
      <c r="C2542" s="71" t="str">
        <f>IF(B2542="","",YEAR('Mortgage Calculation'!C2582))</f>
        <v/>
      </c>
      <c r="D2542" s="72" t="str">
        <f>IF(B2542="","",SUMIFS('Monthly Rental Income'!$G:$G,'Monthly Rental Income'!$K:$K,'Total Cash Flow'!$C2542,'Monthly Rental Income'!$J:$J,'Total Cash Flow'!$B2542))</f>
        <v/>
      </c>
      <c r="E2542" s="73" t="str">
        <f>IF(B2542="","",SUMIFS('Mortgage Calculation'!$F:$F,'Mortgage Calculation'!$J:$J,'Total Cash Flow'!$B2542,'Mortgage Calculation'!$K:$K,'Total Cash Flow'!C2542))</f>
        <v/>
      </c>
      <c r="F2542" s="66" t="str">
        <f t="shared" si="39"/>
        <v/>
      </c>
    </row>
    <row r="2543" spans="2:6" ht="14.25" x14ac:dyDescent="0.2">
      <c r="B2543" s="70" t="str">
        <f>IF('Mortgage Calculation'!A2583="","",MONTH('Mortgage Calculation'!C2583))</f>
        <v/>
      </c>
      <c r="C2543" s="71" t="str">
        <f>IF(B2543="","",YEAR('Mortgage Calculation'!C2583))</f>
        <v/>
      </c>
      <c r="D2543" s="72" t="str">
        <f>IF(B2543="","",SUMIFS('Monthly Rental Income'!$G:$G,'Monthly Rental Income'!$K:$K,'Total Cash Flow'!$C2543,'Monthly Rental Income'!$J:$J,'Total Cash Flow'!$B2543))</f>
        <v/>
      </c>
      <c r="E2543" s="73" t="str">
        <f>IF(B2543="","",SUMIFS('Mortgage Calculation'!$F:$F,'Mortgage Calculation'!$J:$J,'Total Cash Flow'!$B2543,'Mortgage Calculation'!$K:$K,'Total Cash Flow'!C2543))</f>
        <v/>
      </c>
      <c r="F2543" s="66" t="str">
        <f t="shared" si="39"/>
        <v/>
      </c>
    </row>
    <row r="2544" spans="2:6" ht="14.25" x14ac:dyDescent="0.2">
      <c r="B2544" s="70" t="str">
        <f>IF('Mortgage Calculation'!A2584="","",MONTH('Mortgage Calculation'!C2584))</f>
        <v/>
      </c>
      <c r="C2544" s="71" t="str">
        <f>IF(B2544="","",YEAR('Mortgage Calculation'!C2584))</f>
        <v/>
      </c>
      <c r="D2544" s="72" t="str">
        <f>IF(B2544="","",SUMIFS('Monthly Rental Income'!$G:$G,'Monthly Rental Income'!$K:$K,'Total Cash Flow'!$C2544,'Monthly Rental Income'!$J:$J,'Total Cash Flow'!$B2544))</f>
        <v/>
      </c>
      <c r="E2544" s="73" t="str">
        <f>IF(B2544="","",SUMIFS('Mortgage Calculation'!$F:$F,'Mortgage Calculation'!$J:$J,'Total Cash Flow'!$B2544,'Mortgage Calculation'!$K:$K,'Total Cash Flow'!C2544))</f>
        <v/>
      </c>
      <c r="F2544" s="66" t="str">
        <f t="shared" si="39"/>
        <v/>
      </c>
    </row>
    <row r="2545" spans="2:6" ht="14.25" x14ac:dyDescent="0.2">
      <c r="B2545" s="70" t="str">
        <f>IF('Mortgage Calculation'!A2585="","",MONTH('Mortgage Calculation'!C2585))</f>
        <v/>
      </c>
      <c r="C2545" s="71" t="str">
        <f>IF(B2545="","",YEAR('Mortgage Calculation'!C2585))</f>
        <v/>
      </c>
      <c r="D2545" s="72" t="str">
        <f>IF(B2545="","",SUMIFS('Monthly Rental Income'!$G:$G,'Monthly Rental Income'!$K:$K,'Total Cash Flow'!$C2545,'Monthly Rental Income'!$J:$J,'Total Cash Flow'!$B2545))</f>
        <v/>
      </c>
      <c r="E2545" s="73" t="str">
        <f>IF(B2545="","",SUMIFS('Mortgage Calculation'!$F:$F,'Mortgage Calculation'!$J:$J,'Total Cash Flow'!$B2545,'Mortgage Calculation'!$K:$K,'Total Cash Flow'!C2545))</f>
        <v/>
      </c>
      <c r="F2545" s="66" t="str">
        <f t="shared" si="39"/>
        <v/>
      </c>
    </row>
    <row r="2546" spans="2:6" ht="14.25" x14ac:dyDescent="0.2">
      <c r="B2546" s="70" t="str">
        <f>IF('Mortgage Calculation'!A2586="","",MONTH('Mortgage Calculation'!C2586))</f>
        <v/>
      </c>
      <c r="C2546" s="71" t="str">
        <f>IF(B2546="","",YEAR('Mortgage Calculation'!C2586))</f>
        <v/>
      </c>
      <c r="D2546" s="72" t="str">
        <f>IF(B2546="","",SUMIFS('Monthly Rental Income'!$G:$G,'Monthly Rental Income'!$K:$K,'Total Cash Flow'!$C2546,'Monthly Rental Income'!$J:$J,'Total Cash Flow'!$B2546))</f>
        <v/>
      </c>
      <c r="E2546" s="73" t="str">
        <f>IF(B2546="","",SUMIFS('Mortgage Calculation'!$F:$F,'Mortgage Calculation'!$J:$J,'Total Cash Flow'!$B2546,'Mortgage Calculation'!$K:$K,'Total Cash Flow'!C2546))</f>
        <v/>
      </c>
      <c r="F2546" s="66" t="str">
        <f t="shared" si="39"/>
        <v/>
      </c>
    </row>
    <row r="2547" spans="2:6" ht="14.25" x14ac:dyDescent="0.2">
      <c r="B2547" s="70" t="str">
        <f>IF('Mortgage Calculation'!A2587="","",MONTH('Mortgage Calculation'!C2587))</f>
        <v/>
      </c>
      <c r="C2547" s="71" t="str">
        <f>IF(B2547="","",YEAR('Mortgage Calculation'!C2587))</f>
        <v/>
      </c>
      <c r="D2547" s="72" t="str">
        <f>IF(B2547="","",SUMIFS('Monthly Rental Income'!$G:$G,'Monthly Rental Income'!$K:$K,'Total Cash Flow'!$C2547,'Monthly Rental Income'!$J:$J,'Total Cash Flow'!$B2547))</f>
        <v/>
      </c>
      <c r="E2547" s="73" t="str">
        <f>IF(B2547="","",SUMIFS('Mortgage Calculation'!$F:$F,'Mortgage Calculation'!$J:$J,'Total Cash Flow'!$B2547,'Mortgage Calculation'!$K:$K,'Total Cash Flow'!C2547))</f>
        <v/>
      </c>
      <c r="F2547" s="66" t="str">
        <f t="shared" si="39"/>
        <v/>
      </c>
    </row>
    <row r="2548" spans="2:6" ht="14.25" x14ac:dyDescent="0.2">
      <c r="B2548" s="70" t="str">
        <f>IF('Mortgage Calculation'!A2588="","",MONTH('Mortgage Calculation'!C2588))</f>
        <v/>
      </c>
      <c r="C2548" s="71" t="str">
        <f>IF(B2548="","",YEAR('Mortgage Calculation'!C2588))</f>
        <v/>
      </c>
      <c r="D2548" s="72" t="str">
        <f>IF(B2548="","",SUMIFS('Monthly Rental Income'!$G:$G,'Monthly Rental Income'!$K:$K,'Total Cash Flow'!$C2548,'Monthly Rental Income'!$J:$J,'Total Cash Flow'!$B2548))</f>
        <v/>
      </c>
      <c r="E2548" s="73" t="str">
        <f>IF(B2548="","",SUMIFS('Mortgage Calculation'!$F:$F,'Mortgage Calculation'!$J:$J,'Total Cash Flow'!$B2548,'Mortgage Calculation'!$K:$K,'Total Cash Flow'!C2548))</f>
        <v/>
      </c>
      <c r="F2548" s="66" t="str">
        <f t="shared" si="39"/>
        <v/>
      </c>
    </row>
    <row r="2549" spans="2:6" ht="14.25" x14ac:dyDescent="0.2">
      <c r="B2549" s="70" t="str">
        <f>IF('Mortgage Calculation'!A2589="","",MONTH('Mortgage Calculation'!C2589))</f>
        <v/>
      </c>
      <c r="C2549" s="71" t="str">
        <f>IF(B2549="","",YEAR('Mortgage Calculation'!C2589))</f>
        <v/>
      </c>
      <c r="D2549" s="72" t="str">
        <f>IF(B2549="","",SUMIFS('Monthly Rental Income'!$G:$G,'Monthly Rental Income'!$K:$K,'Total Cash Flow'!$C2549,'Monthly Rental Income'!$J:$J,'Total Cash Flow'!$B2549))</f>
        <v/>
      </c>
      <c r="E2549" s="73" t="str">
        <f>IF(B2549="","",SUMIFS('Mortgage Calculation'!$F:$F,'Mortgage Calculation'!$J:$J,'Total Cash Flow'!$B2549,'Mortgage Calculation'!$K:$K,'Total Cash Flow'!C2549))</f>
        <v/>
      </c>
      <c r="F2549" s="66" t="str">
        <f t="shared" si="39"/>
        <v/>
      </c>
    </row>
    <row r="2550" spans="2:6" ht="14.25" x14ac:dyDescent="0.2">
      <c r="B2550" s="70" t="str">
        <f>IF('Mortgage Calculation'!A2590="","",MONTH('Mortgage Calculation'!C2590))</f>
        <v/>
      </c>
      <c r="C2550" s="71" t="str">
        <f>IF(B2550="","",YEAR('Mortgage Calculation'!C2590))</f>
        <v/>
      </c>
      <c r="D2550" s="72" t="str">
        <f>IF(B2550="","",SUMIFS('Monthly Rental Income'!$G:$G,'Monthly Rental Income'!$K:$K,'Total Cash Flow'!$C2550,'Monthly Rental Income'!$J:$J,'Total Cash Flow'!$B2550))</f>
        <v/>
      </c>
      <c r="E2550" s="73" t="str">
        <f>IF(B2550="","",SUMIFS('Mortgage Calculation'!$F:$F,'Mortgage Calculation'!$J:$J,'Total Cash Flow'!$B2550,'Mortgage Calculation'!$K:$K,'Total Cash Flow'!C2550))</f>
        <v/>
      </c>
      <c r="F2550" s="66" t="str">
        <f t="shared" si="39"/>
        <v/>
      </c>
    </row>
    <row r="2551" spans="2:6" ht="14.25" x14ac:dyDescent="0.2">
      <c r="B2551" s="70" t="str">
        <f>IF('Mortgage Calculation'!A2591="","",MONTH('Mortgage Calculation'!C2591))</f>
        <v/>
      </c>
      <c r="C2551" s="71" t="str">
        <f>IF(B2551="","",YEAR('Mortgage Calculation'!C2591))</f>
        <v/>
      </c>
      <c r="D2551" s="72" t="str">
        <f>IF(B2551="","",SUMIFS('Monthly Rental Income'!$G:$G,'Monthly Rental Income'!$K:$K,'Total Cash Flow'!$C2551,'Monthly Rental Income'!$J:$J,'Total Cash Flow'!$B2551))</f>
        <v/>
      </c>
      <c r="E2551" s="73" t="str">
        <f>IF(B2551="","",SUMIFS('Mortgage Calculation'!$F:$F,'Mortgage Calculation'!$J:$J,'Total Cash Flow'!$B2551,'Mortgage Calculation'!$K:$K,'Total Cash Flow'!C2551))</f>
        <v/>
      </c>
      <c r="F2551" s="66" t="str">
        <f t="shared" si="39"/>
        <v/>
      </c>
    </row>
    <row r="2552" spans="2:6" ht="14.25" x14ac:dyDescent="0.2">
      <c r="B2552" s="70" t="str">
        <f>IF('Mortgage Calculation'!A2592="","",MONTH('Mortgage Calculation'!C2592))</f>
        <v/>
      </c>
      <c r="C2552" s="71" t="str">
        <f>IF(B2552="","",YEAR('Mortgage Calculation'!C2592))</f>
        <v/>
      </c>
      <c r="D2552" s="72" t="str">
        <f>IF(B2552="","",SUMIFS('Monthly Rental Income'!$G:$G,'Monthly Rental Income'!$K:$K,'Total Cash Flow'!$C2552,'Monthly Rental Income'!$J:$J,'Total Cash Flow'!$B2552))</f>
        <v/>
      </c>
      <c r="E2552" s="73" t="str">
        <f>IF(B2552="","",SUMIFS('Mortgage Calculation'!$F:$F,'Mortgage Calculation'!$J:$J,'Total Cash Flow'!$B2552,'Mortgage Calculation'!$K:$K,'Total Cash Flow'!C2552))</f>
        <v/>
      </c>
      <c r="F2552" s="66" t="str">
        <f t="shared" si="39"/>
        <v/>
      </c>
    </row>
    <row r="2553" spans="2:6" ht="14.25" x14ac:dyDescent="0.2">
      <c r="B2553" s="70" t="str">
        <f>IF('Mortgage Calculation'!A2593="","",MONTH('Mortgage Calculation'!C2593))</f>
        <v/>
      </c>
      <c r="C2553" s="71" t="str">
        <f>IF(B2553="","",YEAR('Mortgage Calculation'!C2593))</f>
        <v/>
      </c>
      <c r="D2553" s="72" t="str">
        <f>IF(B2553="","",SUMIFS('Monthly Rental Income'!$G:$G,'Monthly Rental Income'!$K:$K,'Total Cash Flow'!$C2553,'Monthly Rental Income'!$J:$J,'Total Cash Flow'!$B2553))</f>
        <v/>
      </c>
      <c r="E2553" s="73" t="str">
        <f>IF(B2553="","",SUMIFS('Mortgage Calculation'!$F:$F,'Mortgage Calculation'!$J:$J,'Total Cash Flow'!$B2553,'Mortgage Calculation'!$K:$K,'Total Cash Flow'!C2553))</f>
        <v/>
      </c>
      <c r="F2553" s="66" t="str">
        <f t="shared" si="39"/>
        <v/>
      </c>
    </row>
    <row r="2554" spans="2:6" ht="14.25" x14ac:dyDescent="0.2">
      <c r="B2554" s="70" t="str">
        <f>IF('Mortgage Calculation'!A2594="","",MONTH('Mortgage Calculation'!C2594))</f>
        <v/>
      </c>
      <c r="C2554" s="71" t="str">
        <f>IF(B2554="","",YEAR('Mortgage Calculation'!C2594))</f>
        <v/>
      </c>
      <c r="D2554" s="72" t="str">
        <f>IF(B2554="","",SUMIFS('Monthly Rental Income'!$G:$G,'Monthly Rental Income'!$K:$K,'Total Cash Flow'!$C2554,'Monthly Rental Income'!$J:$J,'Total Cash Flow'!$B2554))</f>
        <v/>
      </c>
      <c r="E2554" s="73" t="str">
        <f>IF(B2554="","",SUMIFS('Mortgage Calculation'!$F:$F,'Mortgage Calculation'!$J:$J,'Total Cash Flow'!$B2554,'Mortgage Calculation'!$K:$K,'Total Cash Flow'!C2554))</f>
        <v/>
      </c>
      <c r="F2554" s="66" t="str">
        <f t="shared" si="39"/>
        <v/>
      </c>
    </row>
    <row r="2555" spans="2:6" ht="14.25" x14ac:dyDescent="0.2">
      <c r="B2555" s="70" t="str">
        <f>IF('Mortgage Calculation'!A2595="","",MONTH('Mortgage Calculation'!C2595))</f>
        <v/>
      </c>
      <c r="C2555" s="71" t="str">
        <f>IF(B2555="","",YEAR('Mortgage Calculation'!C2595))</f>
        <v/>
      </c>
      <c r="D2555" s="72" t="str">
        <f>IF(B2555="","",SUMIFS('Monthly Rental Income'!$G:$G,'Monthly Rental Income'!$K:$K,'Total Cash Flow'!$C2555,'Monthly Rental Income'!$J:$J,'Total Cash Flow'!$B2555))</f>
        <v/>
      </c>
      <c r="E2555" s="73" t="str">
        <f>IF(B2555="","",SUMIFS('Mortgage Calculation'!$F:$F,'Mortgage Calculation'!$J:$J,'Total Cash Flow'!$B2555,'Mortgage Calculation'!$K:$K,'Total Cash Flow'!C2555))</f>
        <v/>
      </c>
      <c r="F2555" s="66" t="str">
        <f t="shared" si="39"/>
        <v/>
      </c>
    </row>
    <row r="2556" spans="2:6" ht="14.25" x14ac:dyDescent="0.2">
      <c r="B2556" s="70" t="str">
        <f>IF('Mortgage Calculation'!A2596="","",MONTH('Mortgage Calculation'!C2596))</f>
        <v/>
      </c>
      <c r="C2556" s="71" t="str">
        <f>IF(B2556="","",YEAR('Mortgage Calculation'!C2596))</f>
        <v/>
      </c>
      <c r="D2556" s="72" t="str">
        <f>IF(B2556="","",SUMIFS('Monthly Rental Income'!$G:$G,'Monthly Rental Income'!$K:$K,'Total Cash Flow'!$C2556,'Monthly Rental Income'!$J:$J,'Total Cash Flow'!$B2556))</f>
        <v/>
      </c>
      <c r="E2556" s="73" t="str">
        <f>IF(B2556="","",SUMIFS('Mortgage Calculation'!$F:$F,'Mortgage Calculation'!$J:$J,'Total Cash Flow'!$B2556,'Mortgage Calculation'!$K:$K,'Total Cash Flow'!C2556))</f>
        <v/>
      </c>
      <c r="F2556" s="66" t="str">
        <f t="shared" si="39"/>
        <v/>
      </c>
    </row>
    <row r="2557" spans="2:6" ht="14.25" x14ac:dyDescent="0.2">
      <c r="B2557" s="70" t="str">
        <f>IF('Mortgage Calculation'!A2597="","",MONTH('Mortgage Calculation'!C2597))</f>
        <v/>
      </c>
      <c r="C2557" s="71" t="str">
        <f>IF(B2557="","",YEAR('Mortgage Calculation'!C2597))</f>
        <v/>
      </c>
      <c r="D2557" s="72" t="str">
        <f>IF(B2557="","",SUMIFS('Monthly Rental Income'!$G:$G,'Monthly Rental Income'!$K:$K,'Total Cash Flow'!$C2557,'Monthly Rental Income'!$J:$J,'Total Cash Flow'!$B2557))</f>
        <v/>
      </c>
      <c r="E2557" s="73" t="str">
        <f>IF(B2557="","",SUMIFS('Mortgage Calculation'!$F:$F,'Mortgage Calculation'!$J:$J,'Total Cash Flow'!$B2557,'Mortgage Calculation'!$K:$K,'Total Cash Flow'!C2557))</f>
        <v/>
      </c>
      <c r="F2557" s="66" t="str">
        <f t="shared" si="39"/>
        <v/>
      </c>
    </row>
    <row r="2558" spans="2:6" ht="14.25" x14ac:dyDescent="0.2">
      <c r="B2558" s="70" t="str">
        <f>IF('Mortgage Calculation'!A2598="","",MONTH('Mortgage Calculation'!C2598))</f>
        <v/>
      </c>
      <c r="C2558" s="71" t="str">
        <f>IF(B2558="","",YEAR('Mortgage Calculation'!C2598))</f>
        <v/>
      </c>
      <c r="D2558" s="72" t="str">
        <f>IF(B2558="","",SUMIFS('Monthly Rental Income'!$G:$G,'Monthly Rental Income'!$K:$K,'Total Cash Flow'!$C2558,'Monthly Rental Income'!$J:$J,'Total Cash Flow'!$B2558))</f>
        <v/>
      </c>
      <c r="E2558" s="73" t="str">
        <f>IF(B2558="","",SUMIFS('Mortgage Calculation'!$F:$F,'Mortgage Calculation'!$J:$J,'Total Cash Flow'!$B2558,'Mortgage Calculation'!$K:$K,'Total Cash Flow'!C2558))</f>
        <v/>
      </c>
      <c r="F2558" s="66" t="str">
        <f t="shared" si="39"/>
        <v/>
      </c>
    </row>
    <row r="2559" spans="2:6" ht="14.25" x14ac:dyDescent="0.2">
      <c r="B2559" s="70" t="str">
        <f>IF('Mortgage Calculation'!A2599="","",MONTH('Mortgage Calculation'!C2599))</f>
        <v/>
      </c>
      <c r="C2559" s="71" t="str">
        <f>IF(B2559="","",YEAR('Mortgage Calculation'!C2599))</f>
        <v/>
      </c>
      <c r="D2559" s="72" t="str">
        <f>IF(B2559="","",SUMIFS('Monthly Rental Income'!$G:$G,'Monthly Rental Income'!$K:$K,'Total Cash Flow'!$C2559,'Monthly Rental Income'!$J:$J,'Total Cash Flow'!$B2559))</f>
        <v/>
      </c>
      <c r="E2559" s="73" t="str">
        <f>IF(B2559="","",SUMIFS('Mortgage Calculation'!$F:$F,'Mortgage Calculation'!$J:$J,'Total Cash Flow'!$B2559,'Mortgage Calculation'!$K:$K,'Total Cash Flow'!C2559))</f>
        <v/>
      </c>
      <c r="F2559" s="66" t="str">
        <f t="shared" si="39"/>
        <v/>
      </c>
    </row>
    <row r="2560" spans="2:6" ht="14.25" x14ac:dyDescent="0.2">
      <c r="B2560" s="70" t="str">
        <f>IF('Mortgage Calculation'!A2600="","",MONTH('Mortgage Calculation'!C2600))</f>
        <v/>
      </c>
      <c r="C2560" s="71" t="str">
        <f>IF(B2560="","",YEAR('Mortgage Calculation'!C2600))</f>
        <v/>
      </c>
      <c r="D2560" s="72" t="str">
        <f>IF(B2560="","",SUMIFS('Monthly Rental Income'!$G:$G,'Monthly Rental Income'!$K:$K,'Total Cash Flow'!$C2560,'Monthly Rental Income'!$J:$J,'Total Cash Flow'!$B2560))</f>
        <v/>
      </c>
      <c r="E2560" s="73" t="str">
        <f>IF(B2560="","",SUMIFS('Mortgage Calculation'!$F:$F,'Mortgage Calculation'!$J:$J,'Total Cash Flow'!$B2560,'Mortgage Calculation'!$K:$K,'Total Cash Flow'!C2560))</f>
        <v/>
      </c>
      <c r="F2560" s="66" t="str">
        <f t="shared" si="39"/>
        <v/>
      </c>
    </row>
    <row r="2561" spans="2:6" ht="14.25" x14ac:dyDescent="0.2">
      <c r="B2561" s="70" t="str">
        <f>IF('Mortgage Calculation'!A2601="","",MONTH('Mortgage Calculation'!C2601))</f>
        <v/>
      </c>
      <c r="C2561" s="71" t="str">
        <f>IF(B2561="","",YEAR('Mortgage Calculation'!C2601))</f>
        <v/>
      </c>
      <c r="D2561" s="72" t="str">
        <f>IF(B2561="","",SUMIFS('Monthly Rental Income'!$G:$G,'Monthly Rental Income'!$K:$K,'Total Cash Flow'!$C2561,'Monthly Rental Income'!$J:$J,'Total Cash Flow'!$B2561))</f>
        <v/>
      </c>
      <c r="E2561" s="73" t="str">
        <f>IF(B2561="","",SUMIFS('Mortgage Calculation'!$F:$F,'Mortgage Calculation'!$J:$J,'Total Cash Flow'!$B2561,'Mortgage Calculation'!$K:$K,'Total Cash Flow'!C2561))</f>
        <v/>
      </c>
      <c r="F2561" s="66" t="str">
        <f t="shared" si="39"/>
        <v/>
      </c>
    </row>
    <row r="2562" spans="2:6" ht="14.25" x14ac:dyDescent="0.2">
      <c r="B2562" s="70" t="str">
        <f>IF('Mortgage Calculation'!A2602="","",MONTH('Mortgage Calculation'!C2602))</f>
        <v/>
      </c>
      <c r="C2562" s="71" t="str">
        <f>IF(B2562="","",YEAR('Mortgage Calculation'!C2602))</f>
        <v/>
      </c>
      <c r="D2562" s="72" t="str">
        <f>IF(B2562="","",SUMIFS('Monthly Rental Income'!$G:$G,'Monthly Rental Income'!$K:$K,'Total Cash Flow'!$C2562,'Monthly Rental Income'!$J:$J,'Total Cash Flow'!$B2562))</f>
        <v/>
      </c>
      <c r="E2562" s="73" t="str">
        <f>IF(B2562="","",SUMIFS('Mortgage Calculation'!$F:$F,'Mortgage Calculation'!$J:$J,'Total Cash Flow'!$B2562,'Mortgage Calculation'!$K:$K,'Total Cash Flow'!C2562))</f>
        <v/>
      </c>
      <c r="F2562" s="66" t="str">
        <f t="shared" si="39"/>
        <v/>
      </c>
    </row>
    <row r="2563" spans="2:6" ht="14.25" x14ac:dyDescent="0.2">
      <c r="B2563" s="70" t="str">
        <f>IF('Mortgage Calculation'!A2603="","",MONTH('Mortgage Calculation'!C2603))</f>
        <v/>
      </c>
      <c r="C2563" s="71" t="str">
        <f>IF(B2563="","",YEAR('Mortgage Calculation'!C2603))</f>
        <v/>
      </c>
      <c r="D2563" s="72" t="str">
        <f>IF(B2563="","",SUMIFS('Monthly Rental Income'!$G:$G,'Monthly Rental Income'!$K:$K,'Total Cash Flow'!$C2563,'Monthly Rental Income'!$J:$J,'Total Cash Flow'!$B2563))</f>
        <v/>
      </c>
      <c r="E2563" s="73" t="str">
        <f>IF(B2563="","",SUMIFS('Mortgage Calculation'!$F:$F,'Mortgage Calculation'!$J:$J,'Total Cash Flow'!$B2563,'Mortgage Calculation'!$K:$K,'Total Cash Flow'!C2563))</f>
        <v/>
      </c>
      <c r="F2563" s="66" t="str">
        <f t="shared" si="39"/>
        <v/>
      </c>
    </row>
    <row r="2564" spans="2:6" ht="14.25" x14ac:dyDescent="0.2">
      <c r="B2564" s="70" t="str">
        <f>IF('Mortgage Calculation'!A2604="","",MONTH('Mortgage Calculation'!C2604))</f>
        <v/>
      </c>
      <c r="C2564" s="71" t="str">
        <f>IF(B2564="","",YEAR('Mortgage Calculation'!C2604))</f>
        <v/>
      </c>
      <c r="D2564" s="72" t="str">
        <f>IF(B2564="","",SUMIFS('Monthly Rental Income'!$G:$G,'Monthly Rental Income'!$K:$K,'Total Cash Flow'!$C2564,'Monthly Rental Income'!$J:$J,'Total Cash Flow'!$B2564))</f>
        <v/>
      </c>
      <c r="E2564" s="73" t="str">
        <f>IF(B2564="","",SUMIFS('Mortgage Calculation'!$F:$F,'Mortgage Calculation'!$J:$J,'Total Cash Flow'!$B2564,'Mortgage Calculation'!$K:$K,'Total Cash Flow'!C2564))</f>
        <v/>
      </c>
      <c r="F2564" s="66" t="str">
        <f t="shared" si="39"/>
        <v/>
      </c>
    </row>
    <row r="2565" spans="2:6" ht="14.25" x14ac:dyDescent="0.2">
      <c r="B2565" s="70" t="str">
        <f>IF('Mortgage Calculation'!A2605="","",MONTH('Mortgage Calculation'!C2605))</f>
        <v/>
      </c>
      <c r="C2565" s="71" t="str">
        <f>IF(B2565="","",YEAR('Mortgage Calculation'!C2605))</f>
        <v/>
      </c>
      <c r="D2565" s="72" t="str">
        <f>IF(B2565="","",SUMIFS('Monthly Rental Income'!$G:$G,'Monthly Rental Income'!$K:$K,'Total Cash Flow'!$C2565,'Monthly Rental Income'!$J:$J,'Total Cash Flow'!$B2565))</f>
        <v/>
      </c>
      <c r="E2565" s="73" t="str">
        <f>IF(B2565="","",SUMIFS('Mortgage Calculation'!$F:$F,'Mortgage Calculation'!$J:$J,'Total Cash Flow'!$B2565,'Mortgage Calculation'!$K:$K,'Total Cash Flow'!C2565))</f>
        <v/>
      </c>
      <c r="F2565" s="66" t="str">
        <f t="shared" ref="F2565:F2628" si="40">IF(B2565="","",SUM(D2565:E2565))</f>
        <v/>
      </c>
    </row>
    <row r="2566" spans="2:6" ht="14.25" x14ac:dyDescent="0.2">
      <c r="B2566" s="70" t="str">
        <f>IF('Mortgage Calculation'!A2606="","",MONTH('Mortgage Calculation'!C2606))</f>
        <v/>
      </c>
      <c r="C2566" s="71" t="str">
        <f>IF(B2566="","",YEAR('Mortgage Calculation'!C2606))</f>
        <v/>
      </c>
      <c r="D2566" s="72" t="str">
        <f>IF(B2566="","",SUMIFS('Monthly Rental Income'!$G:$G,'Monthly Rental Income'!$K:$K,'Total Cash Flow'!$C2566,'Monthly Rental Income'!$J:$J,'Total Cash Flow'!$B2566))</f>
        <v/>
      </c>
      <c r="E2566" s="73" t="str">
        <f>IF(B2566="","",SUMIFS('Mortgage Calculation'!$F:$F,'Mortgage Calculation'!$J:$J,'Total Cash Flow'!$B2566,'Mortgage Calculation'!$K:$K,'Total Cash Flow'!C2566))</f>
        <v/>
      </c>
      <c r="F2566" s="66" t="str">
        <f t="shared" si="40"/>
        <v/>
      </c>
    </row>
    <row r="2567" spans="2:6" ht="14.25" x14ac:dyDescent="0.2">
      <c r="B2567" s="70" t="str">
        <f>IF('Mortgage Calculation'!A2607="","",MONTH('Mortgage Calculation'!C2607))</f>
        <v/>
      </c>
      <c r="C2567" s="71" t="str">
        <f>IF(B2567="","",YEAR('Mortgage Calculation'!C2607))</f>
        <v/>
      </c>
      <c r="D2567" s="72" t="str">
        <f>IF(B2567="","",SUMIFS('Monthly Rental Income'!$G:$G,'Monthly Rental Income'!$K:$K,'Total Cash Flow'!$C2567,'Monthly Rental Income'!$J:$J,'Total Cash Flow'!$B2567))</f>
        <v/>
      </c>
      <c r="E2567" s="73" t="str">
        <f>IF(B2567="","",SUMIFS('Mortgage Calculation'!$F:$F,'Mortgage Calculation'!$J:$J,'Total Cash Flow'!$B2567,'Mortgage Calculation'!$K:$K,'Total Cash Flow'!C2567))</f>
        <v/>
      </c>
      <c r="F2567" s="66" t="str">
        <f t="shared" si="40"/>
        <v/>
      </c>
    </row>
    <row r="2568" spans="2:6" ht="14.25" x14ac:dyDescent="0.2">
      <c r="B2568" s="70" t="str">
        <f>IF('Mortgage Calculation'!A2608="","",MONTH('Mortgage Calculation'!C2608))</f>
        <v/>
      </c>
      <c r="C2568" s="71" t="str">
        <f>IF(B2568="","",YEAR('Mortgage Calculation'!C2608))</f>
        <v/>
      </c>
      <c r="D2568" s="72" t="str">
        <f>IF(B2568="","",SUMIFS('Monthly Rental Income'!$G:$G,'Monthly Rental Income'!$K:$K,'Total Cash Flow'!$C2568,'Monthly Rental Income'!$J:$J,'Total Cash Flow'!$B2568))</f>
        <v/>
      </c>
      <c r="E2568" s="73" t="str">
        <f>IF(B2568="","",SUMIFS('Mortgage Calculation'!$F:$F,'Mortgage Calculation'!$J:$J,'Total Cash Flow'!$B2568,'Mortgage Calculation'!$K:$K,'Total Cash Flow'!C2568))</f>
        <v/>
      </c>
      <c r="F2568" s="66" t="str">
        <f t="shared" si="40"/>
        <v/>
      </c>
    </row>
    <row r="2569" spans="2:6" ht="14.25" x14ac:dyDescent="0.2">
      <c r="B2569" s="70" t="str">
        <f>IF('Mortgage Calculation'!A2609="","",MONTH('Mortgage Calculation'!C2609))</f>
        <v/>
      </c>
      <c r="C2569" s="71" t="str">
        <f>IF(B2569="","",YEAR('Mortgage Calculation'!C2609))</f>
        <v/>
      </c>
      <c r="D2569" s="72" t="str">
        <f>IF(B2569="","",SUMIFS('Monthly Rental Income'!$G:$G,'Monthly Rental Income'!$K:$K,'Total Cash Flow'!$C2569,'Monthly Rental Income'!$J:$J,'Total Cash Flow'!$B2569))</f>
        <v/>
      </c>
      <c r="E2569" s="73" t="str">
        <f>IF(B2569="","",SUMIFS('Mortgage Calculation'!$F:$F,'Mortgage Calculation'!$J:$J,'Total Cash Flow'!$B2569,'Mortgage Calculation'!$K:$K,'Total Cash Flow'!C2569))</f>
        <v/>
      </c>
      <c r="F2569" s="66" t="str">
        <f t="shared" si="40"/>
        <v/>
      </c>
    </row>
    <row r="2570" spans="2:6" ht="14.25" x14ac:dyDescent="0.2">
      <c r="B2570" s="70" t="str">
        <f>IF('Mortgage Calculation'!A2610="","",MONTH('Mortgage Calculation'!C2610))</f>
        <v/>
      </c>
      <c r="C2570" s="71" t="str">
        <f>IF(B2570="","",YEAR('Mortgage Calculation'!C2610))</f>
        <v/>
      </c>
      <c r="D2570" s="72" t="str">
        <f>IF(B2570="","",SUMIFS('Monthly Rental Income'!$G:$G,'Monthly Rental Income'!$K:$K,'Total Cash Flow'!$C2570,'Monthly Rental Income'!$J:$J,'Total Cash Flow'!$B2570))</f>
        <v/>
      </c>
      <c r="E2570" s="73" t="str">
        <f>IF(B2570="","",SUMIFS('Mortgage Calculation'!$F:$F,'Mortgage Calculation'!$J:$J,'Total Cash Flow'!$B2570,'Mortgage Calculation'!$K:$K,'Total Cash Flow'!C2570))</f>
        <v/>
      </c>
      <c r="F2570" s="66" t="str">
        <f t="shared" si="40"/>
        <v/>
      </c>
    </row>
    <row r="2571" spans="2:6" ht="14.25" x14ac:dyDescent="0.2">
      <c r="B2571" s="70" t="str">
        <f>IF('Mortgage Calculation'!A2611="","",MONTH('Mortgage Calculation'!C2611))</f>
        <v/>
      </c>
      <c r="C2571" s="71" t="str">
        <f>IF(B2571="","",YEAR('Mortgage Calculation'!C2611))</f>
        <v/>
      </c>
      <c r="D2571" s="72" t="str">
        <f>IF(B2571="","",SUMIFS('Monthly Rental Income'!$G:$G,'Monthly Rental Income'!$K:$K,'Total Cash Flow'!$C2571,'Monthly Rental Income'!$J:$J,'Total Cash Flow'!$B2571))</f>
        <v/>
      </c>
      <c r="E2571" s="73" t="str">
        <f>IF(B2571="","",SUMIFS('Mortgage Calculation'!$F:$F,'Mortgage Calculation'!$J:$J,'Total Cash Flow'!$B2571,'Mortgage Calculation'!$K:$K,'Total Cash Flow'!C2571))</f>
        <v/>
      </c>
      <c r="F2571" s="66" t="str">
        <f t="shared" si="40"/>
        <v/>
      </c>
    </row>
    <row r="2572" spans="2:6" ht="14.25" x14ac:dyDescent="0.2">
      <c r="B2572" s="70" t="str">
        <f>IF('Mortgage Calculation'!A2612="","",MONTH('Mortgage Calculation'!C2612))</f>
        <v/>
      </c>
      <c r="C2572" s="71" t="str">
        <f>IF(B2572="","",YEAR('Mortgage Calculation'!C2612))</f>
        <v/>
      </c>
      <c r="D2572" s="72" t="str">
        <f>IF(B2572="","",SUMIFS('Monthly Rental Income'!$G:$G,'Monthly Rental Income'!$K:$K,'Total Cash Flow'!$C2572,'Monthly Rental Income'!$J:$J,'Total Cash Flow'!$B2572))</f>
        <v/>
      </c>
      <c r="E2572" s="73" t="str">
        <f>IF(B2572="","",SUMIFS('Mortgage Calculation'!$F:$F,'Mortgage Calculation'!$J:$J,'Total Cash Flow'!$B2572,'Mortgage Calculation'!$K:$K,'Total Cash Flow'!C2572))</f>
        <v/>
      </c>
      <c r="F2572" s="66" t="str">
        <f t="shared" si="40"/>
        <v/>
      </c>
    </row>
    <row r="2573" spans="2:6" ht="14.25" x14ac:dyDescent="0.2">
      <c r="B2573" s="70" t="str">
        <f>IF('Mortgage Calculation'!A2613="","",MONTH('Mortgage Calculation'!C2613))</f>
        <v/>
      </c>
      <c r="C2573" s="71" t="str">
        <f>IF(B2573="","",YEAR('Mortgage Calculation'!C2613))</f>
        <v/>
      </c>
      <c r="D2573" s="72" t="str">
        <f>IF(B2573="","",SUMIFS('Monthly Rental Income'!$G:$G,'Monthly Rental Income'!$K:$K,'Total Cash Flow'!$C2573,'Monthly Rental Income'!$J:$J,'Total Cash Flow'!$B2573))</f>
        <v/>
      </c>
      <c r="E2573" s="73" t="str">
        <f>IF(B2573="","",SUMIFS('Mortgage Calculation'!$F:$F,'Mortgage Calculation'!$J:$J,'Total Cash Flow'!$B2573,'Mortgage Calculation'!$K:$K,'Total Cash Flow'!C2573))</f>
        <v/>
      </c>
      <c r="F2573" s="66" t="str">
        <f t="shared" si="40"/>
        <v/>
      </c>
    </row>
    <row r="2574" spans="2:6" ht="14.25" x14ac:dyDescent="0.2">
      <c r="B2574" s="70" t="str">
        <f>IF('Mortgage Calculation'!A2614="","",MONTH('Mortgage Calculation'!C2614))</f>
        <v/>
      </c>
      <c r="C2574" s="71" t="str">
        <f>IF(B2574="","",YEAR('Mortgage Calculation'!C2614))</f>
        <v/>
      </c>
      <c r="D2574" s="72" t="str">
        <f>IF(B2574="","",SUMIFS('Monthly Rental Income'!$G:$G,'Monthly Rental Income'!$K:$K,'Total Cash Flow'!$C2574,'Monthly Rental Income'!$J:$J,'Total Cash Flow'!$B2574))</f>
        <v/>
      </c>
      <c r="E2574" s="73" t="str">
        <f>IF(B2574="","",SUMIFS('Mortgage Calculation'!$F:$F,'Mortgage Calculation'!$J:$J,'Total Cash Flow'!$B2574,'Mortgage Calculation'!$K:$K,'Total Cash Flow'!C2574))</f>
        <v/>
      </c>
      <c r="F2574" s="66" t="str">
        <f t="shared" si="40"/>
        <v/>
      </c>
    </row>
    <row r="2575" spans="2:6" ht="14.25" x14ac:dyDescent="0.2">
      <c r="B2575" s="70" t="str">
        <f>IF('Mortgage Calculation'!A2615="","",MONTH('Mortgage Calculation'!C2615))</f>
        <v/>
      </c>
      <c r="C2575" s="71" t="str">
        <f>IF(B2575="","",YEAR('Mortgage Calculation'!C2615))</f>
        <v/>
      </c>
      <c r="D2575" s="72" t="str">
        <f>IF(B2575="","",SUMIFS('Monthly Rental Income'!$G:$G,'Monthly Rental Income'!$K:$K,'Total Cash Flow'!$C2575,'Monthly Rental Income'!$J:$J,'Total Cash Flow'!$B2575))</f>
        <v/>
      </c>
      <c r="E2575" s="73" t="str">
        <f>IF(B2575="","",SUMIFS('Mortgage Calculation'!$F:$F,'Mortgage Calculation'!$J:$J,'Total Cash Flow'!$B2575,'Mortgage Calculation'!$K:$K,'Total Cash Flow'!C2575))</f>
        <v/>
      </c>
      <c r="F2575" s="66" t="str">
        <f t="shared" si="40"/>
        <v/>
      </c>
    </row>
    <row r="2576" spans="2:6" ht="14.25" x14ac:dyDescent="0.2">
      <c r="B2576" s="70" t="str">
        <f>IF('Mortgage Calculation'!A2616="","",MONTH('Mortgage Calculation'!C2616))</f>
        <v/>
      </c>
      <c r="C2576" s="71" t="str">
        <f>IF(B2576="","",YEAR('Mortgage Calculation'!C2616))</f>
        <v/>
      </c>
      <c r="D2576" s="72" t="str">
        <f>IF(B2576="","",SUMIFS('Monthly Rental Income'!$G:$G,'Monthly Rental Income'!$K:$K,'Total Cash Flow'!$C2576,'Monthly Rental Income'!$J:$J,'Total Cash Flow'!$B2576))</f>
        <v/>
      </c>
      <c r="E2576" s="73" t="str">
        <f>IF(B2576="","",SUMIFS('Mortgage Calculation'!$F:$F,'Mortgage Calculation'!$J:$J,'Total Cash Flow'!$B2576,'Mortgage Calculation'!$K:$K,'Total Cash Flow'!C2576))</f>
        <v/>
      </c>
      <c r="F2576" s="66" t="str">
        <f t="shared" si="40"/>
        <v/>
      </c>
    </row>
    <row r="2577" spans="2:6" ht="14.25" x14ac:dyDescent="0.2">
      <c r="B2577" s="70" t="str">
        <f>IF('Mortgage Calculation'!A2617="","",MONTH('Mortgage Calculation'!C2617))</f>
        <v/>
      </c>
      <c r="C2577" s="71" t="str">
        <f>IF(B2577="","",YEAR('Mortgage Calculation'!C2617))</f>
        <v/>
      </c>
      <c r="D2577" s="72" t="str">
        <f>IF(B2577="","",SUMIFS('Monthly Rental Income'!$G:$G,'Monthly Rental Income'!$K:$K,'Total Cash Flow'!$C2577,'Monthly Rental Income'!$J:$J,'Total Cash Flow'!$B2577))</f>
        <v/>
      </c>
      <c r="E2577" s="73" t="str">
        <f>IF(B2577="","",SUMIFS('Mortgage Calculation'!$F:$F,'Mortgage Calculation'!$J:$J,'Total Cash Flow'!$B2577,'Mortgage Calculation'!$K:$K,'Total Cash Flow'!C2577))</f>
        <v/>
      </c>
      <c r="F2577" s="66" t="str">
        <f t="shared" si="40"/>
        <v/>
      </c>
    </row>
    <row r="2578" spans="2:6" ht="14.25" x14ac:dyDescent="0.2">
      <c r="B2578" s="70" t="str">
        <f>IF('Mortgage Calculation'!A2618="","",MONTH('Mortgage Calculation'!C2618))</f>
        <v/>
      </c>
      <c r="C2578" s="71" t="str">
        <f>IF(B2578="","",YEAR('Mortgage Calculation'!C2618))</f>
        <v/>
      </c>
      <c r="D2578" s="72" t="str">
        <f>IF(B2578="","",SUMIFS('Monthly Rental Income'!$G:$G,'Monthly Rental Income'!$K:$K,'Total Cash Flow'!$C2578,'Monthly Rental Income'!$J:$J,'Total Cash Flow'!$B2578))</f>
        <v/>
      </c>
      <c r="E2578" s="73" t="str">
        <f>IF(B2578="","",SUMIFS('Mortgage Calculation'!$F:$F,'Mortgage Calculation'!$J:$J,'Total Cash Flow'!$B2578,'Mortgage Calculation'!$K:$K,'Total Cash Flow'!C2578))</f>
        <v/>
      </c>
      <c r="F2578" s="66" t="str">
        <f t="shared" si="40"/>
        <v/>
      </c>
    </row>
    <row r="2579" spans="2:6" ht="14.25" x14ac:dyDescent="0.2">
      <c r="B2579" s="70" t="str">
        <f>IF('Mortgage Calculation'!A2619="","",MONTH('Mortgage Calculation'!C2619))</f>
        <v/>
      </c>
      <c r="C2579" s="71" t="str">
        <f>IF(B2579="","",YEAR('Mortgage Calculation'!C2619))</f>
        <v/>
      </c>
      <c r="D2579" s="72" t="str">
        <f>IF(B2579="","",SUMIFS('Monthly Rental Income'!$G:$G,'Monthly Rental Income'!$K:$K,'Total Cash Flow'!$C2579,'Monthly Rental Income'!$J:$J,'Total Cash Flow'!$B2579))</f>
        <v/>
      </c>
      <c r="E2579" s="73" t="str">
        <f>IF(B2579="","",SUMIFS('Mortgage Calculation'!$F:$F,'Mortgage Calculation'!$J:$J,'Total Cash Flow'!$B2579,'Mortgage Calculation'!$K:$K,'Total Cash Flow'!C2579))</f>
        <v/>
      </c>
      <c r="F2579" s="66" t="str">
        <f t="shared" si="40"/>
        <v/>
      </c>
    </row>
    <row r="2580" spans="2:6" ht="14.25" x14ac:dyDescent="0.2">
      <c r="B2580" s="70" t="str">
        <f>IF('Mortgage Calculation'!A2620="","",MONTH('Mortgage Calculation'!C2620))</f>
        <v/>
      </c>
      <c r="C2580" s="71" t="str">
        <f>IF(B2580="","",YEAR('Mortgage Calculation'!C2620))</f>
        <v/>
      </c>
      <c r="D2580" s="72" t="str">
        <f>IF(B2580="","",SUMIFS('Monthly Rental Income'!$G:$G,'Monthly Rental Income'!$K:$K,'Total Cash Flow'!$C2580,'Monthly Rental Income'!$J:$J,'Total Cash Flow'!$B2580))</f>
        <v/>
      </c>
      <c r="E2580" s="73" t="str">
        <f>IF(B2580="","",SUMIFS('Mortgage Calculation'!$F:$F,'Mortgage Calculation'!$J:$J,'Total Cash Flow'!$B2580,'Mortgage Calculation'!$K:$K,'Total Cash Flow'!C2580))</f>
        <v/>
      </c>
      <c r="F2580" s="66" t="str">
        <f t="shared" si="40"/>
        <v/>
      </c>
    </row>
    <row r="2581" spans="2:6" ht="14.25" x14ac:dyDescent="0.2">
      <c r="B2581" s="70" t="str">
        <f>IF('Mortgage Calculation'!A2621="","",MONTH('Mortgage Calculation'!C2621))</f>
        <v/>
      </c>
      <c r="C2581" s="71" t="str">
        <f>IF(B2581="","",YEAR('Mortgage Calculation'!C2621))</f>
        <v/>
      </c>
      <c r="D2581" s="72" t="str">
        <f>IF(B2581="","",SUMIFS('Monthly Rental Income'!$G:$G,'Monthly Rental Income'!$K:$K,'Total Cash Flow'!$C2581,'Monthly Rental Income'!$J:$J,'Total Cash Flow'!$B2581))</f>
        <v/>
      </c>
      <c r="E2581" s="73" t="str">
        <f>IF(B2581="","",SUMIFS('Mortgage Calculation'!$F:$F,'Mortgage Calculation'!$J:$J,'Total Cash Flow'!$B2581,'Mortgage Calculation'!$K:$K,'Total Cash Flow'!C2581))</f>
        <v/>
      </c>
      <c r="F2581" s="66" t="str">
        <f t="shared" si="40"/>
        <v/>
      </c>
    </row>
    <row r="2582" spans="2:6" ht="14.25" x14ac:dyDescent="0.2">
      <c r="B2582" s="70" t="str">
        <f>IF('Mortgage Calculation'!A2622="","",MONTH('Mortgage Calculation'!C2622))</f>
        <v/>
      </c>
      <c r="C2582" s="71" t="str">
        <f>IF(B2582="","",YEAR('Mortgage Calculation'!C2622))</f>
        <v/>
      </c>
      <c r="D2582" s="72" t="str">
        <f>IF(B2582="","",SUMIFS('Monthly Rental Income'!$G:$G,'Monthly Rental Income'!$K:$K,'Total Cash Flow'!$C2582,'Monthly Rental Income'!$J:$J,'Total Cash Flow'!$B2582))</f>
        <v/>
      </c>
      <c r="E2582" s="73" t="str">
        <f>IF(B2582="","",SUMIFS('Mortgage Calculation'!$F:$F,'Mortgage Calculation'!$J:$J,'Total Cash Flow'!$B2582,'Mortgage Calculation'!$K:$K,'Total Cash Flow'!C2582))</f>
        <v/>
      </c>
      <c r="F2582" s="66" t="str">
        <f t="shared" si="40"/>
        <v/>
      </c>
    </row>
    <row r="2583" spans="2:6" ht="14.25" x14ac:dyDescent="0.2">
      <c r="B2583" s="70" t="str">
        <f>IF('Mortgage Calculation'!A2623="","",MONTH('Mortgage Calculation'!C2623))</f>
        <v/>
      </c>
      <c r="C2583" s="71" t="str">
        <f>IF(B2583="","",YEAR('Mortgage Calculation'!C2623))</f>
        <v/>
      </c>
      <c r="D2583" s="72" t="str">
        <f>IF(B2583="","",SUMIFS('Monthly Rental Income'!$G:$G,'Monthly Rental Income'!$K:$K,'Total Cash Flow'!$C2583,'Monthly Rental Income'!$J:$J,'Total Cash Flow'!$B2583))</f>
        <v/>
      </c>
      <c r="E2583" s="73" t="str">
        <f>IF(B2583="","",SUMIFS('Mortgage Calculation'!$F:$F,'Mortgage Calculation'!$J:$J,'Total Cash Flow'!$B2583,'Mortgage Calculation'!$K:$K,'Total Cash Flow'!C2583))</f>
        <v/>
      </c>
      <c r="F2583" s="66" t="str">
        <f t="shared" si="40"/>
        <v/>
      </c>
    </row>
    <row r="2584" spans="2:6" ht="14.25" x14ac:dyDescent="0.2">
      <c r="B2584" s="70" t="str">
        <f>IF('Mortgage Calculation'!A2624="","",MONTH('Mortgage Calculation'!C2624))</f>
        <v/>
      </c>
      <c r="C2584" s="71" t="str">
        <f>IF(B2584="","",YEAR('Mortgage Calculation'!C2624))</f>
        <v/>
      </c>
      <c r="D2584" s="72" t="str">
        <f>IF(B2584="","",SUMIFS('Monthly Rental Income'!$G:$G,'Monthly Rental Income'!$K:$K,'Total Cash Flow'!$C2584,'Monthly Rental Income'!$J:$J,'Total Cash Flow'!$B2584))</f>
        <v/>
      </c>
      <c r="E2584" s="73" t="str">
        <f>IF(B2584="","",SUMIFS('Mortgage Calculation'!$F:$F,'Mortgage Calculation'!$J:$J,'Total Cash Flow'!$B2584,'Mortgage Calculation'!$K:$K,'Total Cash Flow'!C2584))</f>
        <v/>
      </c>
      <c r="F2584" s="66" t="str">
        <f t="shared" si="40"/>
        <v/>
      </c>
    </row>
    <row r="2585" spans="2:6" ht="14.25" x14ac:dyDescent="0.2">
      <c r="B2585" s="70" t="str">
        <f>IF('Mortgage Calculation'!A2625="","",MONTH('Mortgage Calculation'!C2625))</f>
        <v/>
      </c>
      <c r="C2585" s="71" t="str">
        <f>IF(B2585="","",YEAR('Mortgage Calculation'!C2625))</f>
        <v/>
      </c>
      <c r="D2585" s="72" t="str">
        <f>IF(B2585="","",SUMIFS('Monthly Rental Income'!$G:$G,'Monthly Rental Income'!$K:$K,'Total Cash Flow'!$C2585,'Monthly Rental Income'!$J:$J,'Total Cash Flow'!$B2585))</f>
        <v/>
      </c>
      <c r="E2585" s="73" t="str">
        <f>IF(B2585="","",SUMIFS('Mortgage Calculation'!$F:$F,'Mortgage Calculation'!$J:$J,'Total Cash Flow'!$B2585,'Mortgage Calculation'!$K:$K,'Total Cash Flow'!C2585))</f>
        <v/>
      </c>
      <c r="F2585" s="66" t="str">
        <f t="shared" si="40"/>
        <v/>
      </c>
    </row>
    <row r="2586" spans="2:6" ht="14.25" x14ac:dyDescent="0.2">
      <c r="B2586" s="70" t="str">
        <f>IF('Mortgage Calculation'!A2626="","",MONTH('Mortgage Calculation'!C2626))</f>
        <v/>
      </c>
      <c r="C2586" s="71" t="str">
        <f>IF(B2586="","",YEAR('Mortgage Calculation'!C2626))</f>
        <v/>
      </c>
      <c r="D2586" s="72" t="str">
        <f>IF(B2586="","",SUMIFS('Monthly Rental Income'!$G:$G,'Monthly Rental Income'!$K:$K,'Total Cash Flow'!$C2586,'Monthly Rental Income'!$J:$J,'Total Cash Flow'!$B2586))</f>
        <v/>
      </c>
      <c r="E2586" s="73" t="str">
        <f>IF(B2586="","",SUMIFS('Mortgage Calculation'!$F:$F,'Mortgage Calculation'!$J:$J,'Total Cash Flow'!$B2586,'Mortgage Calculation'!$K:$K,'Total Cash Flow'!C2586))</f>
        <v/>
      </c>
      <c r="F2586" s="66" t="str">
        <f t="shared" si="40"/>
        <v/>
      </c>
    </row>
    <row r="2587" spans="2:6" ht="14.25" x14ac:dyDescent="0.2">
      <c r="B2587" s="70" t="str">
        <f>IF('Mortgage Calculation'!A2627="","",MONTH('Mortgage Calculation'!C2627))</f>
        <v/>
      </c>
      <c r="C2587" s="71" t="str">
        <f>IF(B2587="","",YEAR('Mortgage Calculation'!C2627))</f>
        <v/>
      </c>
      <c r="D2587" s="72" t="str">
        <f>IF(B2587="","",SUMIFS('Monthly Rental Income'!$G:$G,'Monthly Rental Income'!$K:$K,'Total Cash Flow'!$C2587,'Monthly Rental Income'!$J:$J,'Total Cash Flow'!$B2587))</f>
        <v/>
      </c>
      <c r="E2587" s="73" t="str">
        <f>IF(B2587="","",SUMIFS('Mortgage Calculation'!$F:$F,'Mortgage Calculation'!$J:$J,'Total Cash Flow'!$B2587,'Mortgage Calculation'!$K:$K,'Total Cash Flow'!C2587))</f>
        <v/>
      </c>
      <c r="F2587" s="66" t="str">
        <f t="shared" si="40"/>
        <v/>
      </c>
    </row>
    <row r="2588" spans="2:6" ht="14.25" x14ac:dyDescent="0.2">
      <c r="B2588" s="70" t="str">
        <f>IF('Mortgage Calculation'!A2628="","",MONTH('Mortgage Calculation'!C2628))</f>
        <v/>
      </c>
      <c r="C2588" s="71" t="str">
        <f>IF(B2588="","",YEAR('Mortgage Calculation'!C2628))</f>
        <v/>
      </c>
      <c r="D2588" s="72" t="str">
        <f>IF(B2588="","",SUMIFS('Monthly Rental Income'!$G:$G,'Monthly Rental Income'!$K:$K,'Total Cash Flow'!$C2588,'Monthly Rental Income'!$J:$J,'Total Cash Flow'!$B2588))</f>
        <v/>
      </c>
      <c r="E2588" s="73" t="str">
        <f>IF(B2588="","",SUMIFS('Mortgage Calculation'!$F:$F,'Mortgage Calculation'!$J:$J,'Total Cash Flow'!$B2588,'Mortgage Calculation'!$K:$K,'Total Cash Flow'!C2588))</f>
        <v/>
      </c>
      <c r="F2588" s="66" t="str">
        <f t="shared" si="40"/>
        <v/>
      </c>
    </row>
    <row r="2589" spans="2:6" ht="14.25" x14ac:dyDescent="0.2">
      <c r="B2589" s="70" t="str">
        <f>IF('Mortgage Calculation'!A2629="","",MONTH('Mortgage Calculation'!C2629))</f>
        <v/>
      </c>
      <c r="C2589" s="71" t="str">
        <f>IF(B2589="","",YEAR('Mortgage Calculation'!C2629))</f>
        <v/>
      </c>
      <c r="D2589" s="72" t="str">
        <f>IF(B2589="","",SUMIFS('Monthly Rental Income'!$G:$G,'Monthly Rental Income'!$K:$K,'Total Cash Flow'!$C2589,'Monthly Rental Income'!$J:$J,'Total Cash Flow'!$B2589))</f>
        <v/>
      </c>
      <c r="E2589" s="73" t="str">
        <f>IF(B2589="","",SUMIFS('Mortgage Calculation'!$F:$F,'Mortgage Calculation'!$J:$J,'Total Cash Flow'!$B2589,'Mortgage Calculation'!$K:$K,'Total Cash Flow'!C2589))</f>
        <v/>
      </c>
      <c r="F2589" s="66" t="str">
        <f t="shared" si="40"/>
        <v/>
      </c>
    </row>
    <row r="2590" spans="2:6" ht="14.25" x14ac:dyDescent="0.2">
      <c r="B2590" s="70" t="str">
        <f>IF('Mortgage Calculation'!A2630="","",MONTH('Mortgage Calculation'!C2630))</f>
        <v/>
      </c>
      <c r="C2590" s="71" t="str">
        <f>IF(B2590="","",YEAR('Mortgage Calculation'!C2630))</f>
        <v/>
      </c>
      <c r="D2590" s="72" t="str">
        <f>IF(B2590="","",SUMIFS('Monthly Rental Income'!$G:$G,'Monthly Rental Income'!$K:$K,'Total Cash Flow'!$C2590,'Monthly Rental Income'!$J:$J,'Total Cash Flow'!$B2590))</f>
        <v/>
      </c>
      <c r="E2590" s="73" t="str">
        <f>IF(B2590="","",SUMIFS('Mortgage Calculation'!$F:$F,'Mortgage Calculation'!$J:$J,'Total Cash Flow'!$B2590,'Mortgage Calculation'!$K:$K,'Total Cash Flow'!C2590))</f>
        <v/>
      </c>
      <c r="F2590" s="66" t="str">
        <f t="shared" si="40"/>
        <v/>
      </c>
    </row>
    <row r="2591" spans="2:6" ht="14.25" x14ac:dyDescent="0.2">
      <c r="B2591" s="70" t="str">
        <f>IF('Mortgage Calculation'!A2631="","",MONTH('Mortgage Calculation'!C2631))</f>
        <v/>
      </c>
      <c r="C2591" s="71" t="str">
        <f>IF(B2591="","",YEAR('Mortgage Calculation'!C2631))</f>
        <v/>
      </c>
      <c r="D2591" s="72" t="str">
        <f>IF(B2591="","",SUMIFS('Monthly Rental Income'!$G:$G,'Monthly Rental Income'!$K:$K,'Total Cash Flow'!$C2591,'Monthly Rental Income'!$J:$J,'Total Cash Flow'!$B2591))</f>
        <v/>
      </c>
      <c r="E2591" s="73" t="str">
        <f>IF(B2591="","",SUMIFS('Mortgage Calculation'!$F:$F,'Mortgage Calculation'!$J:$J,'Total Cash Flow'!$B2591,'Mortgage Calculation'!$K:$K,'Total Cash Flow'!C2591))</f>
        <v/>
      </c>
      <c r="F2591" s="66" t="str">
        <f t="shared" si="40"/>
        <v/>
      </c>
    </row>
    <row r="2592" spans="2:6" ht="14.25" x14ac:dyDescent="0.2">
      <c r="B2592" s="70" t="str">
        <f>IF('Mortgage Calculation'!A2632="","",MONTH('Mortgage Calculation'!C2632))</f>
        <v/>
      </c>
      <c r="C2592" s="71" t="str">
        <f>IF(B2592="","",YEAR('Mortgage Calculation'!C2632))</f>
        <v/>
      </c>
      <c r="D2592" s="72" t="str">
        <f>IF(B2592="","",SUMIFS('Monthly Rental Income'!$G:$G,'Monthly Rental Income'!$K:$K,'Total Cash Flow'!$C2592,'Monthly Rental Income'!$J:$J,'Total Cash Flow'!$B2592))</f>
        <v/>
      </c>
      <c r="E2592" s="73" t="str">
        <f>IF(B2592="","",SUMIFS('Mortgage Calculation'!$F:$F,'Mortgage Calculation'!$J:$J,'Total Cash Flow'!$B2592,'Mortgage Calculation'!$K:$K,'Total Cash Flow'!C2592))</f>
        <v/>
      </c>
      <c r="F2592" s="66" t="str">
        <f t="shared" si="40"/>
        <v/>
      </c>
    </row>
    <row r="2593" spans="2:6" ht="14.25" x14ac:dyDescent="0.2">
      <c r="B2593" s="70" t="str">
        <f>IF('Mortgage Calculation'!A2633="","",MONTH('Mortgage Calculation'!C2633))</f>
        <v/>
      </c>
      <c r="C2593" s="71" t="str">
        <f>IF(B2593="","",YEAR('Mortgage Calculation'!C2633))</f>
        <v/>
      </c>
      <c r="D2593" s="72" t="str">
        <f>IF(B2593="","",SUMIFS('Monthly Rental Income'!$G:$G,'Monthly Rental Income'!$K:$K,'Total Cash Flow'!$C2593,'Monthly Rental Income'!$J:$J,'Total Cash Flow'!$B2593))</f>
        <v/>
      </c>
      <c r="E2593" s="73" t="str">
        <f>IF(B2593="","",SUMIFS('Mortgage Calculation'!$F:$F,'Mortgage Calculation'!$J:$J,'Total Cash Flow'!$B2593,'Mortgage Calculation'!$K:$K,'Total Cash Flow'!C2593))</f>
        <v/>
      </c>
      <c r="F2593" s="66" t="str">
        <f t="shared" si="40"/>
        <v/>
      </c>
    </row>
    <row r="2594" spans="2:6" ht="14.25" x14ac:dyDescent="0.2">
      <c r="B2594" s="70" t="str">
        <f>IF('Mortgage Calculation'!A2634="","",MONTH('Mortgage Calculation'!C2634))</f>
        <v/>
      </c>
      <c r="C2594" s="71" t="str">
        <f>IF(B2594="","",YEAR('Mortgage Calculation'!C2634))</f>
        <v/>
      </c>
      <c r="D2594" s="72" t="str">
        <f>IF(B2594="","",SUMIFS('Monthly Rental Income'!$G:$G,'Monthly Rental Income'!$K:$K,'Total Cash Flow'!$C2594,'Monthly Rental Income'!$J:$J,'Total Cash Flow'!$B2594))</f>
        <v/>
      </c>
      <c r="E2594" s="73" t="str">
        <f>IF(B2594="","",SUMIFS('Mortgage Calculation'!$F:$F,'Mortgage Calculation'!$J:$J,'Total Cash Flow'!$B2594,'Mortgage Calculation'!$K:$K,'Total Cash Flow'!C2594))</f>
        <v/>
      </c>
      <c r="F2594" s="66" t="str">
        <f t="shared" si="40"/>
        <v/>
      </c>
    </row>
    <row r="2595" spans="2:6" ht="14.25" x14ac:dyDescent="0.2">
      <c r="B2595" s="70" t="str">
        <f>IF('Mortgage Calculation'!A2635="","",MONTH('Mortgage Calculation'!C2635))</f>
        <v/>
      </c>
      <c r="C2595" s="71" t="str">
        <f>IF(B2595="","",YEAR('Mortgage Calculation'!C2635))</f>
        <v/>
      </c>
      <c r="D2595" s="72" t="str">
        <f>IF(B2595="","",SUMIFS('Monthly Rental Income'!$G:$G,'Monthly Rental Income'!$K:$K,'Total Cash Flow'!$C2595,'Monthly Rental Income'!$J:$J,'Total Cash Flow'!$B2595))</f>
        <v/>
      </c>
      <c r="E2595" s="73" t="str">
        <f>IF(B2595="","",SUMIFS('Mortgage Calculation'!$F:$F,'Mortgage Calculation'!$J:$J,'Total Cash Flow'!$B2595,'Mortgage Calculation'!$K:$K,'Total Cash Flow'!C2595))</f>
        <v/>
      </c>
      <c r="F2595" s="66" t="str">
        <f t="shared" si="40"/>
        <v/>
      </c>
    </row>
    <row r="2596" spans="2:6" ht="14.25" x14ac:dyDescent="0.2">
      <c r="B2596" s="70" t="str">
        <f>IF('Mortgage Calculation'!A2636="","",MONTH('Mortgage Calculation'!C2636))</f>
        <v/>
      </c>
      <c r="C2596" s="71" t="str">
        <f>IF(B2596="","",YEAR('Mortgage Calculation'!C2636))</f>
        <v/>
      </c>
      <c r="D2596" s="72" t="str">
        <f>IF(B2596="","",SUMIFS('Monthly Rental Income'!$G:$G,'Monthly Rental Income'!$K:$K,'Total Cash Flow'!$C2596,'Monthly Rental Income'!$J:$J,'Total Cash Flow'!$B2596))</f>
        <v/>
      </c>
      <c r="E2596" s="73" t="str">
        <f>IF(B2596="","",SUMIFS('Mortgage Calculation'!$F:$F,'Mortgage Calculation'!$J:$J,'Total Cash Flow'!$B2596,'Mortgage Calculation'!$K:$K,'Total Cash Flow'!C2596))</f>
        <v/>
      </c>
      <c r="F2596" s="66" t="str">
        <f t="shared" si="40"/>
        <v/>
      </c>
    </row>
    <row r="2597" spans="2:6" ht="14.25" x14ac:dyDescent="0.2">
      <c r="B2597" s="70" t="str">
        <f>IF('Mortgage Calculation'!A2637="","",MONTH('Mortgage Calculation'!C2637))</f>
        <v/>
      </c>
      <c r="C2597" s="71" t="str">
        <f>IF(B2597="","",YEAR('Mortgage Calculation'!C2637))</f>
        <v/>
      </c>
      <c r="D2597" s="72" t="str">
        <f>IF(B2597="","",SUMIFS('Monthly Rental Income'!$G:$G,'Monthly Rental Income'!$K:$K,'Total Cash Flow'!$C2597,'Monthly Rental Income'!$J:$J,'Total Cash Flow'!$B2597))</f>
        <v/>
      </c>
      <c r="E2597" s="73" t="str">
        <f>IF(B2597="","",SUMIFS('Mortgage Calculation'!$F:$F,'Mortgage Calculation'!$J:$J,'Total Cash Flow'!$B2597,'Mortgage Calculation'!$K:$K,'Total Cash Flow'!C2597))</f>
        <v/>
      </c>
      <c r="F2597" s="66" t="str">
        <f t="shared" si="40"/>
        <v/>
      </c>
    </row>
    <row r="2598" spans="2:6" ht="14.25" x14ac:dyDescent="0.2">
      <c r="B2598" s="70" t="str">
        <f>IF('Mortgage Calculation'!A2638="","",MONTH('Mortgage Calculation'!C2638))</f>
        <v/>
      </c>
      <c r="C2598" s="71" t="str">
        <f>IF(B2598="","",YEAR('Mortgage Calculation'!C2638))</f>
        <v/>
      </c>
      <c r="D2598" s="72" t="str">
        <f>IF(B2598="","",SUMIFS('Monthly Rental Income'!$G:$G,'Monthly Rental Income'!$K:$K,'Total Cash Flow'!$C2598,'Monthly Rental Income'!$J:$J,'Total Cash Flow'!$B2598))</f>
        <v/>
      </c>
      <c r="E2598" s="73" t="str">
        <f>IF(B2598="","",SUMIFS('Mortgage Calculation'!$F:$F,'Mortgage Calculation'!$J:$J,'Total Cash Flow'!$B2598,'Mortgage Calculation'!$K:$K,'Total Cash Flow'!C2598))</f>
        <v/>
      </c>
      <c r="F2598" s="66" t="str">
        <f t="shared" si="40"/>
        <v/>
      </c>
    </row>
    <row r="2599" spans="2:6" ht="14.25" x14ac:dyDescent="0.2">
      <c r="B2599" s="70" t="str">
        <f>IF('Mortgage Calculation'!A2639="","",MONTH('Mortgage Calculation'!C2639))</f>
        <v/>
      </c>
      <c r="C2599" s="71" t="str">
        <f>IF(B2599="","",YEAR('Mortgage Calculation'!C2639))</f>
        <v/>
      </c>
      <c r="D2599" s="72" t="str">
        <f>IF(B2599="","",SUMIFS('Monthly Rental Income'!$G:$G,'Monthly Rental Income'!$K:$K,'Total Cash Flow'!$C2599,'Monthly Rental Income'!$J:$J,'Total Cash Flow'!$B2599))</f>
        <v/>
      </c>
      <c r="E2599" s="73" t="str">
        <f>IF(B2599="","",SUMIFS('Mortgage Calculation'!$F:$F,'Mortgage Calculation'!$J:$J,'Total Cash Flow'!$B2599,'Mortgage Calculation'!$K:$K,'Total Cash Flow'!C2599))</f>
        <v/>
      </c>
      <c r="F2599" s="66" t="str">
        <f t="shared" si="40"/>
        <v/>
      </c>
    </row>
    <row r="2600" spans="2:6" ht="14.25" x14ac:dyDescent="0.2">
      <c r="B2600" s="70" t="str">
        <f>IF('Mortgage Calculation'!A2640="","",MONTH('Mortgage Calculation'!C2640))</f>
        <v/>
      </c>
      <c r="C2600" s="71" t="str">
        <f>IF(B2600="","",YEAR('Mortgage Calculation'!C2640))</f>
        <v/>
      </c>
      <c r="D2600" s="72" t="str">
        <f>IF(B2600="","",SUMIFS('Monthly Rental Income'!$G:$G,'Monthly Rental Income'!$K:$K,'Total Cash Flow'!$C2600,'Monthly Rental Income'!$J:$J,'Total Cash Flow'!$B2600))</f>
        <v/>
      </c>
      <c r="E2600" s="73" t="str">
        <f>IF(B2600="","",SUMIFS('Mortgage Calculation'!$F:$F,'Mortgage Calculation'!$J:$J,'Total Cash Flow'!$B2600,'Mortgage Calculation'!$K:$K,'Total Cash Flow'!C2600))</f>
        <v/>
      </c>
      <c r="F2600" s="66" t="str">
        <f t="shared" si="40"/>
        <v/>
      </c>
    </row>
    <row r="2601" spans="2:6" ht="14.25" x14ac:dyDescent="0.2">
      <c r="B2601" s="70" t="str">
        <f>IF('Mortgage Calculation'!A2641="","",MONTH('Mortgage Calculation'!C2641))</f>
        <v/>
      </c>
      <c r="C2601" s="71" t="str">
        <f>IF(B2601="","",YEAR('Mortgage Calculation'!C2641))</f>
        <v/>
      </c>
      <c r="D2601" s="72" t="str">
        <f>IF(B2601="","",SUMIFS('Monthly Rental Income'!$G:$G,'Monthly Rental Income'!$K:$K,'Total Cash Flow'!$C2601,'Monthly Rental Income'!$J:$J,'Total Cash Flow'!$B2601))</f>
        <v/>
      </c>
      <c r="E2601" s="73" t="str">
        <f>IF(B2601="","",SUMIFS('Mortgage Calculation'!$F:$F,'Mortgage Calculation'!$J:$J,'Total Cash Flow'!$B2601,'Mortgage Calculation'!$K:$K,'Total Cash Flow'!C2601))</f>
        <v/>
      </c>
      <c r="F2601" s="66" t="str">
        <f t="shared" si="40"/>
        <v/>
      </c>
    </row>
    <row r="2602" spans="2:6" ht="14.25" x14ac:dyDescent="0.2">
      <c r="B2602" s="70" t="str">
        <f>IF('Mortgage Calculation'!A2642="","",MONTH('Mortgage Calculation'!C2642))</f>
        <v/>
      </c>
      <c r="C2602" s="71" t="str">
        <f>IF(B2602="","",YEAR('Mortgage Calculation'!C2642))</f>
        <v/>
      </c>
      <c r="D2602" s="72" t="str">
        <f>IF(B2602="","",SUMIFS('Monthly Rental Income'!$G:$G,'Monthly Rental Income'!$K:$K,'Total Cash Flow'!$C2602,'Monthly Rental Income'!$J:$J,'Total Cash Flow'!$B2602))</f>
        <v/>
      </c>
      <c r="E2602" s="73" t="str">
        <f>IF(B2602="","",SUMIFS('Mortgage Calculation'!$F:$F,'Mortgage Calculation'!$J:$J,'Total Cash Flow'!$B2602,'Mortgage Calculation'!$K:$K,'Total Cash Flow'!C2602))</f>
        <v/>
      </c>
      <c r="F2602" s="66" t="str">
        <f t="shared" si="40"/>
        <v/>
      </c>
    </row>
    <row r="2603" spans="2:6" ht="14.25" x14ac:dyDescent="0.2">
      <c r="B2603" s="70" t="str">
        <f>IF('Mortgage Calculation'!A2643="","",MONTH('Mortgage Calculation'!C2643))</f>
        <v/>
      </c>
      <c r="C2603" s="71" t="str">
        <f>IF(B2603="","",YEAR('Mortgage Calculation'!C2643))</f>
        <v/>
      </c>
      <c r="D2603" s="72" t="str">
        <f>IF(B2603="","",SUMIFS('Monthly Rental Income'!$G:$G,'Monthly Rental Income'!$K:$K,'Total Cash Flow'!$C2603,'Monthly Rental Income'!$J:$J,'Total Cash Flow'!$B2603))</f>
        <v/>
      </c>
      <c r="E2603" s="73" t="str">
        <f>IF(B2603="","",SUMIFS('Mortgage Calculation'!$F:$F,'Mortgage Calculation'!$J:$J,'Total Cash Flow'!$B2603,'Mortgage Calculation'!$K:$K,'Total Cash Flow'!C2603))</f>
        <v/>
      </c>
      <c r="F2603" s="66" t="str">
        <f t="shared" si="40"/>
        <v/>
      </c>
    </row>
    <row r="2604" spans="2:6" ht="14.25" x14ac:dyDescent="0.2">
      <c r="B2604" s="70" t="str">
        <f>IF('Mortgage Calculation'!A2644="","",MONTH('Mortgage Calculation'!C2644))</f>
        <v/>
      </c>
      <c r="C2604" s="71" t="str">
        <f>IF(B2604="","",YEAR('Mortgage Calculation'!C2644))</f>
        <v/>
      </c>
      <c r="D2604" s="72" t="str">
        <f>IF(B2604="","",SUMIFS('Monthly Rental Income'!$G:$G,'Monthly Rental Income'!$K:$K,'Total Cash Flow'!$C2604,'Monthly Rental Income'!$J:$J,'Total Cash Flow'!$B2604))</f>
        <v/>
      </c>
      <c r="E2604" s="73" t="str">
        <f>IF(B2604="","",SUMIFS('Mortgage Calculation'!$F:$F,'Mortgage Calculation'!$J:$J,'Total Cash Flow'!$B2604,'Mortgage Calculation'!$K:$K,'Total Cash Flow'!C2604))</f>
        <v/>
      </c>
      <c r="F2604" s="66" t="str">
        <f t="shared" si="40"/>
        <v/>
      </c>
    </row>
    <row r="2605" spans="2:6" ht="14.25" x14ac:dyDescent="0.2">
      <c r="B2605" s="70" t="str">
        <f>IF('Mortgage Calculation'!A2645="","",MONTH('Mortgage Calculation'!C2645))</f>
        <v/>
      </c>
      <c r="C2605" s="71" t="str">
        <f>IF(B2605="","",YEAR('Mortgage Calculation'!C2645))</f>
        <v/>
      </c>
      <c r="D2605" s="72" t="str">
        <f>IF(B2605="","",SUMIFS('Monthly Rental Income'!$G:$G,'Monthly Rental Income'!$K:$K,'Total Cash Flow'!$C2605,'Monthly Rental Income'!$J:$J,'Total Cash Flow'!$B2605))</f>
        <v/>
      </c>
      <c r="E2605" s="73" t="str">
        <f>IF(B2605="","",SUMIFS('Mortgage Calculation'!$F:$F,'Mortgage Calculation'!$J:$J,'Total Cash Flow'!$B2605,'Mortgage Calculation'!$K:$K,'Total Cash Flow'!C2605))</f>
        <v/>
      </c>
      <c r="F2605" s="66" t="str">
        <f t="shared" si="40"/>
        <v/>
      </c>
    </row>
    <row r="2606" spans="2:6" ht="14.25" x14ac:dyDescent="0.2">
      <c r="B2606" s="70" t="str">
        <f>IF('Mortgage Calculation'!A2646="","",MONTH('Mortgage Calculation'!C2646))</f>
        <v/>
      </c>
      <c r="C2606" s="71" t="str">
        <f>IF(B2606="","",YEAR('Mortgage Calculation'!C2646))</f>
        <v/>
      </c>
      <c r="D2606" s="72" t="str">
        <f>IF(B2606="","",SUMIFS('Monthly Rental Income'!$G:$G,'Monthly Rental Income'!$K:$K,'Total Cash Flow'!$C2606,'Monthly Rental Income'!$J:$J,'Total Cash Flow'!$B2606))</f>
        <v/>
      </c>
      <c r="E2606" s="73" t="str">
        <f>IF(B2606="","",SUMIFS('Mortgage Calculation'!$F:$F,'Mortgage Calculation'!$J:$J,'Total Cash Flow'!$B2606,'Mortgage Calculation'!$K:$K,'Total Cash Flow'!C2606))</f>
        <v/>
      </c>
      <c r="F2606" s="66" t="str">
        <f t="shared" si="40"/>
        <v/>
      </c>
    </row>
    <row r="2607" spans="2:6" ht="14.25" x14ac:dyDescent="0.2">
      <c r="B2607" s="70" t="str">
        <f>IF('Mortgage Calculation'!A2647="","",MONTH('Mortgage Calculation'!C2647))</f>
        <v/>
      </c>
      <c r="C2607" s="71" t="str">
        <f>IF(B2607="","",YEAR('Mortgage Calculation'!C2647))</f>
        <v/>
      </c>
      <c r="D2607" s="72" t="str">
        <f>IF(B2607="","",SUMIFS('Monthly Rental Income'!$G:$G,'Monthly Rental Income'!$K:$K,'Total Cash Flow'!$C2607,'Monthly Rental Income'!$J:$J,'Total Cash Flow'!$B2607))</f>
        <v/>
      </c>
      <c r="E2607" s="73" t="str">
        <f>IF(B2607="","",SUMIFS('Mortgage Calculation'!$F:$F,'Mortgage Calculation'!$J:$J,'Total Cash Flow'!$B2607,'Mortgage Calculation'!$K:$K,'Total Cash Flow'!C2607))</f>
        <v/>
      </c>
      <c r="F2607" s="66" t="str">
        <f t="shared" si="40"/>
        <v/>
      </c>
    </row>
    <row r="2608" spans="2:6" ht="14.25" x14ac:dyDescent="0.2">
      <c r="B2608" s="70" t="str">
        <f>IF('Mortgage Calculation'!A2648="","",MONTH('Mortgage Calculation'!C2648))</f>
        <v/>
      </c>
      <c r="C2608" s="71" t="str">
        <f>IF(B2608="","",YEAR('Mortgage Calculation'!C2648))</f>
        <v/>
      </c>
      <c r="D2608" s="72" t="str">
        <f>IF(B2608="","",SUMIFS('Monthly Rental Income'!$G:$G,'Monthly Rental Income'!$K:$K,'Total Cash Flow'!$C2608,'Monthly Rental Income'!$J:$J,'Total Cash Flow'!$B2608))</f>
        <v/>
      </c>
      <c r="E2608" s="73" t="str">
        <f>IF(B2608="","",SUMIFS('Mortgage Calculation'!$F:$F,'Mortgage Calculation'!$J:$J,'Total Cash Flow'!$B2608,'Mortgage Calculation'!$K:$K,'Total Cash Flow'!C2608))</f>
        <v/>
      </c>
      <c r="F2608" s="66" t="str">
        <f t="shared" si="40"/>
        <v/>
      </c>
    </row>
    <row r="2609" spans="2:6" ht="14.25" x14ac:dyDescent="0.2">
      <c r="B2609" s="70" t="str">
        <f>IF('Mortgage Calculation'!A2649="","",MONTH('Mortgage Calculation'!C2649))</f>
        <v/>
      </c>
      <c r="C2609" s="71" t="str">
        <f>IF(B2609="","",YEAR('Mortgage Calculation'!C2649))</f>
        <v/>
      </c>
      <c r="D2609" s="72" t="str">
        <f>IF(B2609="","",SUMIFS('Monthly Rental Income'!$G:$G,'Monthly Rental Income'!$K:$K,'Total Cash Flow'!$C2609,'Monthly Rental Income'!$J:$J,'Total Cash Flow'!$B2609))</f>
        <v/>
      </c>
      <c r="E2609" s="73" t="str">
        <f>IF(B2609="","",SUMIFS('Mortgage Calculation'!$F:$F,'Mortgage Calculation'!$J:$J,'Total Cash Flow'!$B2609,'Mortgage Calculation'!$K:$K,'Total Cash Flow'!C2609))</f>
        <v/>
      </c>
      <c r="F2609" s="66" t="str">
        <f t="shared" si="40"/>
        <v/>
      </c>
    </row>
    <row r="2610" spans="2:6" ht="14.25" x14ac:dyDescent="0.2">
      <c r="B2610" s="70" t="str">
        <f>IF('Mortgage Calculation'!A2650="","",MONTH('Mortgage Calculation'!C2650))</f>
        <v/>
      </c>
      <c r="C2610" s="71" t="str">
        <f>IF(B2610="","",YEAR('Mortgage Calculation'!C2650))</f>
        <v/>
      </c>
      <c r="D2610" s="72" t="str">
        <f>IF(B2610="","",SUMIFS('Monthly Rental Income'!$G:$G,'Monthly Rental Income'!$K:$K,'Total Cash Flow'!$C2610,'Monthly Rental Income'!$J:$J,'Total Cash Flow'!$B2610))</f>
        <v/>
      </c>
      <c r="E2610" s="73" t="str">
        <f>IF(B2610="","",SUMIFS('Mortgage Calculation'!$F:$F,'Mortgage Calculation'!$J:$J,'Total Cash Flow'!$B2610,'Mortgage Calculation'!$K:$K,'Total Cash Flow'!C2610))</f>
        <v/>
      </c>
      <c r="F2610" s="66" t="str">
        <f t="shared" si="40"/>
        <v/>
      </c>
    </row>
    <row r="2611" spans="2:6" ht="14.25" x14ac:dyDescent="0.2">
      <c r="B2611" s="70" t="str">
        <f>IF('Mortgage Calculation'!A2651="","",MONTH('Mortgage Calculation'!C2651))</f>
        <v/>
      </c>
      <c r="C2611" s="71" t="str">
        <f>IF(B2611="","",YEAR('Mortgage Calculation'!C2651))</f>
        <v/>
      </c>
      <c r="D2611" s="72" t="str">
        <f>IF(B2611="","",SUMIFS('Monthly Rental Income'!$G:$G,'Monthly Rental Income'!$K:$K,'Total Cash Flow'!$C2611,'Monthly Rental Income'!$J:$J,'Total Cash Flow'!$B2611))</f>
        <v/>
      </c>
      <c r="E2611" s="73" t="str">
        <f>IF(B2611="","",SUMIFS('Mortgage Calculation'!$F:$F,'Mortgage Calculation'!$J:$J,'Total Cash Flow'!$B2611,'Mortgage Calculation'!$K:$K,'Total Cash Flow'!C2611))</f>
        <v/>
      </c>
      <c r="F2611" s="66" t="str">
        <f t="shared" si="40"/>
        <v/>
      </c>
    </row>
    <row r="2612" spans="2:6" ht="14.25" x14ac:dyDescent="0.2">
      <c r="B2612" s="70" t="str">
        <f>IF('Mortgage Calculation'!A2652="","",MONTH('Mortgage Calculation'!C2652))</f>
        <v/>
      </c>
      <c r="C2612" s="71" t="str">
        <f>IF(B2612="","",YEAR('Mortgage Calculation'!C2652))</f>
        <v/>
      </c>
      <c r="D2612" s="72" t="str">
        <f>IF(B2612="","",SUMIFS('Monthly Rental Income'!$G:$G,'Monthly Rental Income'!$K:$K,'Total Cash Flow'!$C2612,'Monthly Rental Income'!$J:$J,'Total Cash Flow'!$B2612))</f>
        <v/>
      </c>
      <c r="E2612" s="73" t="str">
        <f>IF(B2612="","",SUMIFS('Mortgage Calculation'!$F:$F,'Mortgage Calculation'!$J:$J,'Total Cash Flow'!$B2612,'Mortgage Calculation'!$K:$K,'Total Cash Flow'!C2612))</f>
        <v/>
      </c>
      <c r="F2612" s="66" t="str">
        <f t="shared" si="40"/>
        <v/>
      </c>
    </row>
    <row r="2613" spans="2:6" ht="14.25" x14ac:dyDescent="0.2">
      <c r="B2613" s="70" t="str">
        <f>IF('Mortgage Calculation'!A2653="","",MONTH('Mortgage Calculation'!C2653))</f>
        <v/>
      </c>
      <c r="C2613" s="71" t="str">
        <f>IF(B2613="","",YEAR('Mortgage Calculation'!C2653))</f>
        <v/>
      </c>
      <c r="D2613" s="72" t="str">
        <f>IF(B2613="","",SUMIFS('Monthly Rental Income'!$G:$G,'Monthly Rental Income'!$K:$K,'Total Cash Flow'!$C2613,'Monthly Rental Income'!$J:$J,'Total Cash Flow'!$B2613))</f>
        <v/>
      </c>
      <c r="E2613" s="73" t="str">
        <f>IF(B2613="","",SUMIFS('Mortgage Calculation'!$F:$F,'Mortgage Calculation'!$J:$J,'Total Cash Flow'!$B2613,'Mortgage Calculation'!$K:$K,'Total Cash Flow'!C2613))</f>
        <v/>
      </c>
      <c r="F2613" s="66" t="str">
        <f t="shared" si="40"/>
        <v/>
      </c>
    </row>
    <row r="2614" spans="2:6" ht="14.25" x14ac:dyDescent="0.2">
      <c r="B2614" s="70" t="str">
        <f>IF('Mortgage Calculation'!A2654="","",MONTH('Mortgage Calculation'!C2654))</f>
        <v/>
      </c>
      <c r="C2614" s="71" t="str">
        <f>IF(B2614="","",YEAR('Mortgage Calculation'!C2654))</f>
        <v/>
      </c>
      <c r="D2614" s="72" t="str">
        <f>IF(B2614="","",SUMIFS('Monthly Rental Income'!$G:$G,'Monthly Rental Income'!$K:$K,'Total Cash Flow'!$C2614,'Monthly Rental Income'!$J:$J,'Total Cash Flow'!$B2614))</f>
        <v/>
      </c>
      <c r="E2614" s="73" t="str">
        <f>IF(B2614="","",SUMIFS('Mortgage Calculation'!$F:$F,'Mortgage Calculation'!$J:$J,'Total Cash Flow'!$B2614,'Mortgage Calculation'!$K:$K,'Total Cash Flow'!C2614))</f>
        <v/>
      </c>
      <c r="F2614" s="66" t="str">
        <f t="shared" si="40"/>
        <v/>
      </c>
    </row>
    <row r="2615" spans="2:6" ht="14.25" x14ac:dyDescent="0.2">
      <c r="B2615" s="70" t="str">
        <f>IF('Mortgage Calculation'!A2655="","",MONTH('Mortgage Calculation'!C2655))</f>
        <v/>
      </c>
      <c r="C2615" s="71" t="str">
        <f>IF(B2615="","",YEAR('Mortgage Calculation'!C2655))</f>
        <v/>
      </c>
      <c r="D2615" s="72" t="str">
        <f>IF(B2615="","",SUMIFS('Monthly Rental Income'!$G:$G,'Monthly Rental Income'!$K:$K,'Total Cash Flow'!$C2615,'Monthly Rental Income'!$J:$J,'Total Cash Flow'!$B2615))</f>
        <v/>
      </c>
      <c r="E2615" s="73" t="str">
        <f>IF(B2615="","",SUMIFS('Mortgage Calculation'!$F:$F,'Mortgage Calculation'!$J:$J,'Total Cash Flow'!$B2615,'Mortgage Calculation'!$K:$K,'Total Cash Flow'!C2615))</f>
        <v/>
      </c>
      <c r="F2615" s="66" t="str">
        <f t="shared" si="40"/>
        <v/>
      </c>
    </row>
    <row r="2616" spans="2:6" ht="14.25" x14ac:dyDescent="0.2">
      <c r="B2616" s="70" t="str">
        <f>IF('Mortgage Calculation'!A2656="","",MONTH('Mortgage Calculation'!C2656))</f>
        <v/>
      </c>
      <c r="C2616" s="71" t="str">
        <f>IF(B2616="","",YEAR('Mortgage Calculation'!C2656))</f>
        <v/>
      </c>
      <c r="D2616" s="72" t="str">
        <f>IF(B2616="","",SUMIFS('Monthly Rental Income'!$G:$G,'Monthly Rental Income'!$K:$K,'Total Cash Flow'!$C2616,'Monthly Rental Income'!$J:$J,'Total Cash Flow'!$B2616))</f>
        <v/>
      </c>
      <c r="E2616" s="73" t="str">
        <f>IF(B2616="","",SUMIFS('Mortgage Calculation'!$F:$F,'Mortgage Calculation'!$J:$J,'Total Cash Flow'!$B2616,'Mortgage Calculation'!$K:$K,'Total Cash Flow'!C2616))</f>
        <v/>
      </c>
      <c r="F2616" s="66" t="str">
        <f t="shared" si="40"/>
        <v/>
      </c>
    </row>
    <row r="2617" spans="2:6" ht="14.25" x14ac:dyDescent="0.2">
      <c r="B2617" s="70" t="str">
        <f>IF('Mortgage Calculation'!A2657="","",MONTH('Mortgage Calculation'!C2657))</f>
        <v/>
      </c>
      <c r="C2617" s="71" t="str">
        <f>IF(B2617="","",YEAR('Mortgage Calculation'!C2657))</f>
        <v/>
      </c>
      <c r="D2617" s="72" t="str">
        <f>IF(B2617="","",SUMIFS('Monthly Rental Income'!$G:$G,'Monthly Rental Income'!$K:$K,'Total Cash Flow'!$C2617,'Monthly Rental Income'!$J:$J,'Total Cash Flow'!$B2617))</f>
        <v/>
      </c>
      <c r="E2617" s="73" t="str">
        <f>IF(B2617="","",SUMIFS('Mortgage Calculation'!$F:$F,'Mortgage Calculation'!$J:$J,'Total Cash Flow'!$B2617,'Mortgage Calculation'!$K:$K,'Total Cash Flow'!C2617))</f>
        <v/>
      </c>
      <c r="F2617" s="66" t="str">
        <f t="shared" si="40"/>
        <v/>
      </c>
    </row>
    <row r="2618" spans="2:6" ht="14.25" x14ac:dyDescent="0.2">
      <c r="B2618" s="70" t="str">
        <f>IF('Mortgage Calculation'!A2658="","",MONTH('Mortgage Calculation'!C2658))</f>
        <v/>
      </c>
      <c r="C2618" s="71" t="str">
        <f>IF(B2618="","",YEAR('Mortgage Calculation'!C2658))</f>
        <v/>
      </c>
      <c r="D2618" s="72" t="str">
        <f>IF(B2618="","",SUMIFS('Monthly Rental Income'!$G:$G,'Monthly Rental Income'!$K:$K,'Total Cash Flow'!$C2618,'Monthly Rental Income'!$J:$J,'Total Cash Flow'!$B2618))</f>
        <v/>
      </c>
      <c r="E2618" s="73" t="str">
        <f>IF(B2618="","",SUMIFS('Mortgage Calculation'!$F:$F,'Mortgage Calculation'!$J:$J,'Total Cash Flow'!$B2618,'Mortgage Calculation'!$K:$K,'Total Cash Flow'!C2618))</f>
        <v/>
      </c>
      <c r="F2618" s="66" t="str">
        <f t="shared" si="40"/>
        <v/>
      </c>
    </row>
    <row r="2619" spans="2:6" ht="14.25" x14ac:dyDescent="0.2">
      <c r="B2619" s="70" t="str">
        <f>IF('Mortgage Calculation'!A2659="","",MONTH('Mortgage Calculation'!C2659))</f>
        <v/>
      </c>
      <c r="C2619" s="71" t="str">
        <f>IF(B2619="","",YEAR('Mortgage Calculation'!C2659))</f>
        <v/>
      </c>
      <c r="D2619" s="72" t="str">
        <f>IF(B2619="","",SUMIFS('Monthly Rental Income'!$G:$G,'Monthly Rental Income'!$K:$K,'Total Cash Flow'!$C2619,'Monthly Rental Income'!$J:$J,'Total Cash Flow'!$B2619))</f>
        <v/>
      </c>
      <c r="E2619" s="73" t="str">
        <f>IF(B2619="","",SUMIFS('Mortgage Calculation'!$F:$F,'Mortgage Calculation'!$J:$J,'Total Cash Flow'!$B2619,'Mortgage Calculation'!$K:$K,'Total Cash Flow'!C2619))</f>
        <v/>
      </c>
      <c r="F2619" s="66" t="str">
        <f t="shared" si="40"/>
        <v/>
      </c>
    </row>
    <row r="2620" spans="2:6" ht="14.25" x14ac:dyDescent="0.2">
      <c r="B2620" s="70" t="str">
        <f>IF('Mortgage Calculation'!A2660="","",MONTH('Mortgage Calculation'!C2660))</f>
        <v/>
      </c>
      <c r="C2620" s="71" t="str">
        <f>IF(B2620="","",YEAR('Mortgage Calculation'!C2660))</f>
        <v/>
      </c>
      <c r="D2620" s="72" t="str">
        <f>IF(B2620="","",SUMIFS('Monthly Rental Income'!$G:$G,'Monthly Rental Income'!$K:$K,'Total Cash Flow'!$C2620,'Monthly Rental Income'!$J:$J,'Total Cash Flow'!$B2620))</f>
        <v/>
      </c>
      <c r="E2620" s="73" t="str">
        <f>IF(B2620="","",SUMIFS('Mortgage Calculation'!$F:$F,'Mortgage Calculation'!$J:$J,'Total Cash Flow'!$B2620,'Mortgage Calculation'!$K:$K,'Total Cash Flow'!C2620))</f>
        <v/>
      </c>
      <c r="F2620" s="66" t="str">
        <f t="shared" si="40"/>
        <v/>
      </c>
    </row>
    <row r="2621" spans="2:6" ht="14.25" x14ac:dyDescent="0.2">
      <c r="B2621" s="70" t="str">
        <f>IF('Mortgage Calculation'!A2661="","",MONTH('Mortgage Calculation'!C2661))</f>
        <v/>
      </c>
      <c r="C2621" s="71" t="str">
        <f>IF(B2621="","",YEAR('Mortgage Calculation'!C2661))</f>
        <v/>
      </c>
      <c r="D2621" s="72" t="str">
        <f>IF(B2621="","",SUMIFS('Monthly Rental Income'!$G:$G,'Monthly Rental Income'!$K:$K,'Total Cash Flow'!$C2621,'Monthly Rental Income'!$J:$J,'Total Cash Flow'!$B2621))</f>
        <v/>
      </c>
      <c r="E2621" s="73" t="str">
        <f>IF(B2621="","",SUMIFS('Mortgage Calculation'!$F:$F,'Mortgage Calculation'!$J:$J,'Total Cash Flow'!$B2621,'Mortgage Calculation'!$K:$K,'Total Cash Flow'!C2621))</f>
        <v/>
      </c>
      <c r="F2621" s="66" t="str">
        <f t="shared" si="40"/>
        <v/>
      </c>
    </row>
    <row r="2622" spans="2:6" ht="14.25" x14ac:dyDescent="0.2">
      <c r="B2622" s="70" t="str">
        <f>IF('Mortgage Calculation'!A2662="","",MONTH('Mortgage Calculation'!C2662))</f>
        <v/>
      </c>
      <c r="C2622" s="71" t="str">
        <f>IF(B2622="","",YEAR('Mortgage Calculation'!C2662))</f>
        <v/>
      </c>
      <c r="D2622" s="72" t="str">
        <f>IF(B2622="","",SUMIFS('Monthly Rental Income'!$G:$G,'Monthly Rental Income'!$K:$K,'Total Cash Flow'!$C2622,'Monthly Rental Income'!$J:$J,'Total Cash Flow'!$B2622))</f>
        <v/>
      </c>
      <c r="E2622" s="73" t="str">
        <f>IF(B2622="","",SUMIFS('Mortgage Calculation'!$F:$F,'Mortgage Calculation'!$J:$J,'Total Cash Flow'!$B2622,'Mortgage Calculation'!$K:$K,'Total Cash Flow'!C2622))</f>
        <v/>
      </c>
      <c r="F2622" s="66" t="str">
        <f t="shared" si="40"/>
        <v/>
      </c>
    </row>
    <row r="2623" spans="2:6" ht="14.25" x14ac:dyDescent="0.2">
      <c r="B2623" s="70" t="str">
        <f>IF('Mortgage Calculation'!A2663="","",MONTH('Mortgage Calculation'!C2663))</f>
        <v/>
      </c>
      <c r="C2623" s="71" t="str">
        <f>IF(B2623="","",YEAR('Mortgage Calculation'!C2663))</f>
        <v/>
      </c>
      <c r="D2623" s="72" t="str">
        <f>IF(B2623="","",SUMIFS('Monthly Rental Income'!$G:$G,'Monthly Rental Income'!$K:$K,'Total Cash Flow'!$C2623,'Monthly Rental Income'!$J:$J,'Total Cash Flow'!$B2623))</f>
        <v/>
      </c>
      <c r="E2623" s="73" t="str">
        <f>IF(B2623="","",SUMIFS('Mortgage Calculation'!$F:$F,'Mortgage Calculation'!$J:$J,'Total Cash Flow'!$B2623,'Mortgage Calculation'!$K:$K,'Total Cash Flow'!C2623))</f>
        <v/>
      </c>
      <c r="F2623" s="66" t="str">
        <f t="shared" si="40"/>
        <v/>
      </c>
    </row>
    <row r="2624" spans="2:6" ht="14.25" x14ac:dyDescent="0.2">
      <c r="B2624" s="70" t="str">
        <f>IF('Mortgage Calculation'!A2664="","",MONTH('Mortgage Calculation'!C2664))</f>
        <v/>
      </c>
      <c r="C2624" s="71" t="str">
        <f>IF(B2624="","",YEAR('Mortgage Calculation'!C2664))</f>
        <v/>
      </c>
      <c r="D2624" s="72" t="str">
        <f>IF(B2624="","",SUMIFS('Monthly Rental Income'!$G:$G,'Monthly Rental Income'!$K:$K,'Total Cash Flow'!$C2624,'Monthly Rental Income'!$J:$J,'Total Cash Flow'!$B2624))</f>
        <v/>
      </c>
      <c r="E2624" s="73" t="str">
        <f>IF(B2624="","",SUMIFS('Mortgage Calculation'!$F:$F,'Mortgage Calculation'!$J:$J,'Total Cash Flow'!$B2624,'Mortgage Calculation'!$K:$K,'Total Cash Flow'!C2624))</f>
        <v/>
      </c>
      <c r="F2624" s="66" t="str">
        <f t="shared" si="40"/>
        <v/>
      </c>
    </row>
    <row r="2625" spans="2:6" ht="14.25" x14ac:dyDescent="0.2">
      <c r="B2625" s="70" t="str">
        <f>IF('Mortgage Calculation'!A2665="","",MONTH('Mortgage Calculation'!C2665))</f>
        <v/>
      </c>
      <c r="C2625" s="71" t="str">
        <f>IF(B2625="","",YEAR('Mortgage Calculation'!C2665))</f>
        <v/>
      </c>
      <c r="D2625" s="72" t="str">
        <f>IF(B2625="","",SUMIFS('Monthly Rental Income'!$G:$G,'Monthly Rental Income'!$K:$K,'Total Cash Flow'!$C2625,'Monthly Rental Income'!$J:$J,'Total Cash Flow'!$B2625))</f>
        <v/>
      </c>
      <c r="E2625" s="73" t="str">
        <f>IF(B2625="","",SUMIFS('Mortgage Calculation'!$F:$F,'Mortgage Calculation'!$J:$J,'Total Cash Flow'!$B2625,'Mortgage Calculation'!$K:$K,'Total Cash Flow'!C2625))</f>
        <v/>
      </c>
      <c r="F2625" s="66" t="str">
        <f t="shared" si="40"/>
        <v/>
      </c>
    </row>
    <row r="2626" spans="2:6" ht="14.25" x14ac:dyDescent="0.2">
      <c r="B2626" s="70" t="str">
        <f>IF('Mortgage Calculation'!A2666="","",MONTH('Mortgage Calculation'!C2666))</f>
        <v/>
      </c>
      <c r="C2626" s="71" t="str">
        <f>IF(B2626="","",YEAR('Mortgage Calculation'!C2666))</f>
        <v/>
      </c>
      <c r="D2626" s="72" t="str">
        <f>IF(B2626="","",SUMIFS('Monthly Rental Income'!$G:$G,'Monthly Rental Income'!$K:$K,'Total Cash Flow'!$C2626,'Monthly Rental Income'!$J:$J,'Total Cash Flow'!$B2626))</f>
        <v/>
      </c>
      <c r="E2626" s="73" t="str">
        <f>IF(B2626="","",SUMIFS('Mortgage Calculation'!$F:$F,'Mortgage Calculation'!$J:$J,'Total Cash Flow'!$B2626,'Mortgage Calculation'!$K:$K,'Total Cash Flow'!C2626))</f>
        <v/>
      </c>
      <c r="F2626" s="66" t="str">
        <f t="shared" si="40"/>
        <v/>
      </c>
    </row>
    <row r="2627" spans="2:6" ht="14.25" x14ac:dyDescent="0.2">
      <c r="B2627" s="70" t="str">
        <f>IF('Mortgage Calculation'!A2667="","",MONTH('Mortgage Calculation'!C2667))</f>
        <v/>
      </c>
      <c r="C2627" s="71" t="str">
        <f>IF(B2627="","",YEAR('Mortgage Calculation'!C2667))</f>
        <v/>
      </c>
      <c r="D2627" s="72" t="str">
        <f>IF(B2627="","",SUMIFS('Monthly Rental Income'!$G:$G,'Monthly Rental Income'!$K:$K,'Total Cash Flow'!$C2627,'Monthly Rental Income'!$J:$J,'Total Cash Flow'!$B2627))</f>
        <v/>
      </c>
      <c r="E2627" s="73" t="str">
        <f>IF(B2627="","",SUMIFS('Mortgage Calculation'!$F:$F,'Mortgage Calculation'!$J:$J,'Total Cash Flow'!$B2627,'Mortgage Calculation'!$K:$K,'Total Cash Flow'!C2627))</f>
        <v/>
      </c>
      <c r="F2627" s="66" t="str">
        <f t="shared" si="40"/>
        <v/>
      </c>
    </row>
    <row r="2628" spans="2:6" ht="14.25" x14ac:dyDescent="0.2">
      <c r="B2628" s="70" t="str">
        <f>IF('Mortgage Calculation'!A2668="","",MONTH('Mortgage Calculation'!C2668))</f>
        <v/>
      </c>
      <c r="C2628" s="71" t="str">
        <f>IF(B2628="","",YEAR('Mortgage Calculation'!C2668))</f>
        <v/>
      </c>
      <c r="D2628" s="72" t="str">
        <f>IF(B2628="","",SUMIFS('Monthly Rental Income'!$G:$G,'Monthly Rental Income'!$K:$K,'Total Cash Flow'!$C2628,'Monthly Rental Income'!$J:$J,'Total Cash Flow'!$B2628))</f>
        <v/>
      </c>
      <c r="E2628" s="73" t="str">
        <f>IF(B2628="","",SUMIFS('Mortgage Calculation'!$F:$F,'Mortgage Calculation'!$J:$J,'Total Cash Flow'!$B2628,'Mortgage Calculation'!$K:$K,'Total Cash Flow'!C2628))</f>
        <v/>
      </c>
      <c r="F2628" s="66" t="str">
        <f t="shared" si="40"/>
        <v/>
      </c>
    </row>
    <row r="2629" spans="2:6" ht="14.25" x14ac:dyDescent="0.2">
      <c r="B2629" s="70" t="str">
        <f>IF('Mortgage Calculation'!A2669="","",MONTH('Mortgage Calculation'!C2669))</f>
        <v/>
      </c>
      <c r="C2629" s="71" t="str">
        <f>IF(B2629="","",YEAR('Mortgage Calculation'!C2669))</f>
        <v/>
      </c>
      <c r="D2629" s="72" t="str">
        <f>IF(B2629="","",SUMIFS('Monthly Rental Income'!$G:$G,'Monthly Rental Income'!$K:$K,'Total Cash Flow'!$C2629,'Monthly Rental Income'!$J:$J,'Total Cash Flow'!$B2629))</f>
        <v/>
      </c>
      <c r="E2629" s="73" t="str">
        <f>IF(B2629="","",SUMIFS('Mortgage Calculation'!$F:$F,'Mortgage Calculation'!$J:$J,'Total Cash Flow'!$B2629,'Mortgage Calculation'!$K:$K,'Total Cash Flow'!C2629))</f>
        <v/>
      </c>
      <c r="F2629" s="66" t="str">
        <f t="shared" ref="F2629:F2692" si="41">IF(B2629="","",SUM(D2629:E2629))</f>
        <v/>
      </c>
    </row>
    <row r="2630" spans="2:6" ht="14.25" x14ac:dyDescent="0.2">
      <c r="B2630" s="70" t="str">
        <f>IF('Mortgage Calculation'!A2670="","",MONTH('Mortgage Calculation'!C2670))</f>
        <v/>
      </c>
      <c r="C2630" s="71" t="str">
        <f>IF(B2630="","",YEAR('Mortgage Calculation'!C2670))</f>
        <v/>
      </c>
      <c r="D2630" s="72" t="str">
        <f>IF(B2630="","",SUMIFS('Monthly Rental Income'!$G:$G,'Monthly Rental Income'!$K:$K,'Total Cash Flow'!$C2630,'Monthly Rental Income'!$J:$J,'Total Cash Flow'!$B2630))</f>
        <v/>
      </c>
      <c r="E2630" s="73" t="str">
        <f>IF(B2630="","",SUMIFS('Mortgage Calculation'!$F:$F,'Mortgage Calculation'!$J:$J,'Total Cash Flow'!$B2630,'Mortgage Calculation'!$K:$K,'Total Cash Flow'!C2630))</f>
        <v/>
      </c>
      <c r="F2630" s="66" t="str">
        <f t="shared" si="41"/>
        <v/>
      </c>
    </row>
    <row r="2631" spans="2:6" ht="14.25" x14ac:dyDescent="0.2">
      <c r="B2631" s="70" t="str">
        <f>IF('Mortgage Calculation'!A2671="","",MONTH('Mortgage Calculation'!C2671))</f>
        <v/>
      </c>
      <c r="C2631" s="71" t="str">
        <f>IF(B2631="","",YEAR('Mortgage Calculation'!C2671))</f>
        <v/>
      </c>
      <c r="D2631" s="72" t="str">
        <f>IF(B2631="","",SUMIFS('Monthly Rental Income'!$G:$G,'Monthly Rental Income'!$K:$K,'Total Cash Flow'!$C2631,'Monthly Rental Income'!$J:$J,'Total Cash Flow'!$B2631))</f>
        <v/>
      </c>
      <c r="E2631" s="73" t="str">
        <f>IF(B2631="","",SUMIFS('Mortgage Calculation'!$F:$F,'Mortgage Calculation'!$J:$J,'Total Cash Flow'!$B2631,'Mortgage Calculation'!$K:$K,'Total Cash Flow'!C2631))</f>
        <v/>
      </c>
      <c r="F2631" s="66" t="str">
        <f t="shared" si="41"/>
        <v/>
      </c>
    </row>
    <row r="2632" spans="2:6" ht="14.25" x14ac:dyDescent="0.2">
      <c r="B2632" s="70" t="str">
        <f>IF('Mortgage Calculation'!A2672="","",MONTH('Mortgage Calculation'!C2672))</f>
        <v/>
      </c>
      <c r="C2632" s="71" t="str">
        <f>IF(B2632="","",YEAR('Mortgage Calculation'!C2672))</f>
        <v/>
      </c>
      <c r="D2632" s="72" t="str">
        <f>IF(B2632="","",SUMIFS('Monthly Rental Income'!$G:$G,'Monthly Rental Income'!$K:$K,'Total Cash Flow'!$C2632,'Monthly Rental Income'!$J:$J,'Total Cash Flow'!$B2632))</f>
        <v/>
      </c>
      <c r="E2632" s="73" t="str">
        <f>IF(B2632="","",SUMIFS('Mortgage Calculation'!$F:$F,'Mortgage Calculation'!$J:$J,'Total Cash Flow'!$B2632,'Mortgage Calculation'!$K:$K,'Total Cash Flow'!C2632))</f>
        <v/>
      </c>
      <c r="F2632" s="66" t="str">
        <f t="shared" si="41"/>
        <v/>
      </c>
    </row>
    <row r="2633" spans="2:6" ht="14.25" x14ac:dyDescent="0.2">
      <c r="B2633" s="70" t="str">
        <f>IF('Mortgage Calculation'!A2673="","",MONTH('Mortgage Calculation'!C2673))</f>
        <v/>
      </c>
      <c r="C2633" s="71" t="str">
        <f>IF(B2633="","",YEAR('Mortgage Calculation'!C2673))</f>
        <v/>
      </c>
      <c r="D2633" s="72" t="str">
        <f>IF(B2633="","",SUMIFS('Monthly Rental Income'!$G:$G,'Monthly Rental Income'!$K:$K,'Total Cash Flow'!$C2633,'Monthly Rental Income'!$J:$J,'Total Cash Flow'!$B2633))</f>
        <v/>
      </c>
      <c r="E2633" s="73" t="str">
        <f>IF(B2633="","",SUMIFS('Mortgage Calculation'!$F:$F,'Mortgage Calculation'!$J:$J,'Total Cash Flow'!$B2633,'Mortgage Calculation'!$K:$K,'Total Cash Flow'!C2633))</f>
        <v/>
      </c>
      <c r="F2633" s="66" t="str">
        <f t="shared" si="41"/>
        <v/>
      </c>
    </row>
    <row r="2634" spans="2:6" ht="14.25" x14ac:dyDescent="0.2">
      <c r="B2634" s="70" t="str">
        <f>IF('Mortgage Calculation'!A2674="","",MONTH('Mortgage Calculation'!C2674))</f>
        <v/>
      </c>
      <c r="C2634" s="71" t="str">
        <f>IF(B2634="","",YEAR('Mortgage Calculation'!C2674))</f>
        <v/>
      </c>
      <c r="D2634" s="72" t="str">
        <f>IF(B2634="","",SUMIFS('Monthly Rental Income'!$G:$G,'Monthly Rental Income'!$K:$K,'Total Cash Flow'!$C2634,'Monthly Rental Income'!$J:$J,'Total Cash Flow'!$B2634))</f>
        <v/>
      </c>
      <c r="E2634" s="73" t="str">
        <f>IF(B2634="","",SUMIFS('Mortgage Calculation'!$F:$F,'Mortgage Calculation'!$J:$J,'Total Cash Flow'!$B2634,'Mortgage Calculation'!$K:$K,'Total Cash Flow'!C2634))</f>
        <v/>
      </c>
      <c r="F2634" s="66" t="str">
        <f t="shared" si="41"/>
        <v/>
      </c>
    </row>
    <row r="2635" spans="2:6" ht="14.25" x14ac:dyDescent="0.2">
      <c r="B2635" s="70" t="str">
        <f>IF('Mortgage Calculation'!A2675="","",MONTH('Mortgage Calculation'!C2675))</f>
        <v/>
      </c>
      <c r="C2635" s="71" t="str">
        <f>IF(B2635="","",YEAR('Mortgage Calculation'!C2675))</f>
        <v/>
      </c>
      <c r="D2635" s="72" t="str">
        <f>IF(B2635="","",SUMIFS('Monthly Rental Income'!$G:$G,'Monthly Rental Income'!$K:$K,'Total Cash Flow'!$C2635,'Monthly Rental Income'!$J:$J,'Total Cash Flow'!$B2635))</f>
        <v/>
      </c>
      <c r="E2635" s="73" t="str">
        <f>IF(B2635="","",SUMIFS('Mortgage Calculation'!$F:$F,'Mortgage Calculation'!$J:$J,'Total Cash Flow'!$B2635,'Mortgage Calculation'!$K:$K,'Total Cash Flow'!C2635))</f>
        <v/>
      </c>
      <c r="F2635" s="66" t="str">
        <f t="shared" si="41"/>
        <v/>
      </c>
    </row>
    <row r="2636" spans="2:6" ht="14.25" x14ac:dyDescent="0.2">
      <c r="B2636" s="70" t="str">
        <f>IF('Mortgage Calculation'!A2676="","",MONTH('Mortgage Calculation'!C2676))</f>
        <v/>
      </c>
      <c r="C2636" s="71" t="str">
        <f>IF(B2636="","",YEAR('Mortgage Calculation'!C2676))</f>
        <v/>
      </c>
      <c r="D2636" s="72" t="str">
        <f>IF(B2636="","",SUMIFS('Monthly Rental Income'!$G:$G,'Monthly Rental Income'!$K:$K,'Total Cash Flow'!$C2636,'Monthly Rental Income'!$J:$J,'Total Cash Flow'!$B2636))</f>
        <v/>
      </c>
      <c r="E2636" s="73" t="str">
        <f>IF(B2636="","",SUMIFS('Mortgage Calculation'!$F:$F,'Mortgage Calculation'!$J:$J,'Total Cash Flow'!$B2636,'Mortgage Calculation'!$K:$K,'Total Cash Flow'!C2636))</f>
        <v/>
      </c>
      <c r="F2636" s="66" t="str">
        <f t="shared" si="41"/>
        <v/>
      </c>
    </row>
    <row r="2637" spans="2:6" ht="14.25" x14ac:dyDescent="0.2">
      <c r="B2637" s="70" t="str">
        <f>IF('Mortgage Calculation'!A2677="","",MONTH('Mortgage Calculation'!C2677))</f>
        <v/>
      </c>
      <c r="C2637" s="71" t="str">
        <f>IF(B2637="","",YEAR('Mortgage Calculation'!C2677))</f>
        <v/>
      </c>
      <c r="D2637" s="72" t="str">
        <f>IF(B2637="","",SUMIFS('Monthly Rental Income'!$G:$G,'Monthly Rental Income'!$K:$K,'Total Cash Flow'!$C2637,'Monthly Rental Income'!$J:$J,'Total Cash Flow'!$B2637))</f>
        <v/>
      </c>
      <c r="E2637" s="73" t="str">
        <f>IF(B2637="","",SUMIFS('Mortgage Calculation'!$F:$F,'Mortgage Calculation'!$J:$J,'Total Cash Flow'!$B2637,'Mortgage Calculation'!$K:$K,'Total Cash Flow'!C2637))</f>
        <v/>
      </c>
      <c r="F2637" s="66" t="str">
        <f t="shared" si="41"/>
        <v/>
      </c>
    </row>
    <row r="2638" spans="2:6" ht="14.25" x14ac:dyDescent="0.2">
      <c r="B2638" s="70" t="str">
        <f>IF('Mortgage Calculation'!A2678="","",MONTH('Mortgage Calculation'!C2678))</f>
        <v/>
      </c>
      <c r="C2638" s="71" t="str">
        <f>IF(B2638="","",YEAR('Mortgage Calculation'!C2678))</f>
        <v/>
      </c>
      <c r="D2638" s="72" t="str">
        <f>IF(B2638="","",SUMIFS('Monthly Rental Income'!$G:$G,'Monthly Rental Income'!$K:$K,'Total Cash Flow'!$C2638,'Monthly Rental Income'!$J:$J,'Total Cash Flow'!$B2638))</f>
        <v/>
      </c>
      <c r="E2638" s="73" t="str">
        <f>IF(B2638="","",SUMIFS('Mortgage Calculation'!$F:$F,'Mortgage Calculation'!$J:$J,'Total Cash Flow'!$B2638,'Mortgage Calculation'!$K:$K,'Total Cash Flow'!C2638))</f>
        <v/>
      </c>
      <c r="F2638" s="66" t="str">
        <f t="shared" si="41"/>
        <v/>
      </c>
    </row>
    <row r="2639" spans="2:6" ht="14.25" x14ac:dyDescent="0.2">
      <c r="B2639" s="70" t="str">
        <f>IF('Mortgage Calculation'!A2679="","",MONTH('Mortgage Calculation'!C2679))</f>
        <v/>
      </c>
      <c r="C2639" s="71" t="str">
        <f>IF(B2639="","",YEAR('Mortgage Calculation'!C2679))</f>
        <v/>
      </c>
      <c r="D2639" s="72" t="str">
        <f>IF(B2639="","",SUMIFS('Monthly Rental Income'!$G:$G,'Monthly Rental Income'!$K:$K,'Total Cash Flow'!$C2639,'Monthly Rental Income'!$J:$J,'Total Cash Flow'!$B2639))</f>
        <v/>
      </c>
      <c r="E2639" s="73" t="str">
        <f>IF(B2639="","",SUMIFS('Mortgage Calculation'!$F:$F,'Mortgage Calculation'!$J:$J,'Total Cash Flow'!$B2639,'Mortgage Calculation'!$K:$K,'Total Cash Flow'!C2639))</f>
        <v/>
      </c>
      <c r="F2639" s="66" t="str">
        <f t="shared" si="41"/>
        <v/>
      </c>
    </row>
    <row r="2640" spans="2:6" ht="14.25" x14ac:dyDescent="0.2">
      <c r="B2640" s="70" t="str">
        <f>IF('Mortgage Calculation'!A2680="","",MONTH('Mortgage Calculation'!C2680))</f>
        <v/>
      </c>
      <c r="C2640" s="71" t="str">
        <f>IF(B2640="","",YEAR('Mortgage Calculation'!C2680))</f>
        <v/>
      </c>
      <c r="D2640" s="72" t="str">
        <f>IF(B2640="","",SUMIFS('Monthly Rental Income'!$G:$G,'Monthly Rental Income'!$K:$K,'Total Cash Flow'!$C2640,'Monthly Rental Income'!$J:$J,'Total Cash Flow'!$B2640))</f>
        <v/>
      </c>
      <c r="E2640" s="73" t="str">
        <f>IF(B2640="","",SUMIFS('Mortgage Calculation'!$F:$F,'Mortgage Calculation'!$J:$J,'Total Cash Flow'!$B2640,'Mortgage Calculation'!$K:$K,'Total Cash Flow'!C2640))</f>
        <v/>
      </c>
      <c r="F2640" s="66" t="str">
        <f t="shared" si="41"/>
        <v/>
      </c>
    </row>
    <row r="2641" spans="2:6" ht="14.25" x14ac:dyDescent="0.2">
      <c r="B2641" s="70" t="str">
        <f>IF('Mortgage Calculation'!A2681="","",MONTH('Mortgage Calculation'!C2681))</f>
        <v/>
      </c>
      <c r="C2641" s="71" t="str">
        <f>IF(B2641="","",YEAR('Mortgage Calculation'!C2681))</f>
        <v/>
      </c>
      <c r="D2641" s="72" t="str">
        <f>IF(B2641="","",SUMIFS('Monthly Rental Income'!$G:$G,'Monthly Rental Income'!$K:$K,'Total Cash Flow'!$C2641,'Monthly Rental Income'!$J:$J,'Total Cash Flow'!$B2641))</f>
        <v/>
      </c>
      <c r="E2641" s="73" t="str">
        <f>IF(B2641="","",SUMIFS('Mortgage Calculation'!$F:$F,'Mortgage Calculation'!$J:$J,'Total Cash Flow'!$B2641,'Mortgage Calculation'!$K:$K,'Total Cash Flow'!C2641))</f>
        <v/>
      </c>
      <c r="F2641" s="66" t="str">
        <f t="shared" si="41"/>
        <v/>
      </c>
    </row>
    <row r="2642" spans="2:6" ht="14.25" x14ac:dyDescent="0.2">
      <c r="B2642" s="70" t="str">
        <f>IF('Mortgage Calculation'!A2682="","",MONTH('Mortgage Calculation'!C2682))</f>
        <v/>
      </c>
      <c r="C2642" s="71" t="str">
        <f>IF(B2642="","",YEAR('Mortgage Calculation'!C2682))</f>
        <v/>
      </c>
      <c r="D2642" s="72" t="str">
        <f>IF(B2642="","",SUMIFS('Monthly Rental Income'!$G:$G,'Monthly Rental Income'!$K:$K,'Total Cash Flow'!$C2642,'Monthly Rental Income'!$J:$J,'Total Cash Flow'!$B2642))</f>
        <v/>
      </c>
      <c r="E2642" s="73" t="str">
        <f>IF(B2642="","",SUMIFS('Mortgage Calculation'!$F:$F,'Mortgage Calculation'!$J:$J,'Total Cash Flow'!$B2642,'Mortgage Calculation'!$K:$K,'Total Cash Flow'!C2642))</f>
        <v/>
      </c>
      <c r="F2642" s="66" t="str">
        <f t="shared" si="41"/>
        <v/>
      </c>
    </row>
    <row r="2643" spans="2:6" ht="14.25" x14ac:dyDescent="0.2">
      <c r="B2643" s="70" t="str">
        <f>IF('Mortgage Calculation'!A2683="","",MONTH('Mortgage Calculation'!C2683))</f>
        <v/>
      </c>
      <c r="C2643" s="71" t="str">
        <f>IF(B2643="","",YEAR('Mortgage Calculation'!C2683))</f>
        <v/>
      </c>
      <c r="D2643" s="72" t="str">
        <f>IF(B2643="","",SUMIFS('Monthly Rental Income'!$G:$G,'Monthly Rental Income'!$K:$K,'Total Cash Flow'!$C2643,'Monthly Rental Income'!$J:$J,'Total Cash Flow'!$B2643))</f>
        <v/>
      </c>
      <c r="E2643" s="73" t="str">
        <f>IF(B2643="","",SUMIFS('Mortgage Calculation'!$F:$F,'Mortgage Calculation'!$J:$J,'Total Cash Flow'!$B2643,'Mortgage Calculation'!$K:$K,'Total Cash Flow'!C2643))</f>
        <v/>
      </c>
      <c r="F2643" s="66" t="str">
        <f t="shared" si="41"/>
        <v/>
      </c>
    </row>
    <row r="2644" spans="2:6" ht="14.25" x14ac:dyDescent="0.2">
      <c r="B2644" s="70" t="str">
        <f>IF('Mortgage Calculation'!A2684="","",MONTH('Mortgage Calculation'!C2684))</f>
        <v/>
      </c>
      <c r="C2644" s="71" t="str">
        <f>IF(B2644="","",YEAR('Mortgage Calculation'!C2684))</f>
        <v/>
      </c>
      <c r="D2644" s="72" t="str">
        <f>IF(B2644="","",SUMIFS('Monthly Rental Income'!$G:$G,'Monthly Rental Income'!$K:$K,'Total Cash Flow'!$C2644,'Monthly Rental Income'!$J:$J,'Total Cash Flow'!$B2644))</f>
        <v/>
      </c>
      <c r="E2644" s="73" t="str">
        <f>IF(B2644="","",SUMIFS('Mortgage Calculation'!$F:$F,'Mortgage Calculation'!$J:$J,'Total Cash Flow'!$B2644,'Mortgage Calculation'!$K:$K,'Total Cash Flow'!C2644))</f>
        <v/>
      </c>
      <c r="F2644" s="66" t="str">
        <f t="shared" si="41"/>
        <v/>
      </c>
    </row>
    <row r="2645" spans="2:6" ht="14.25" x14ac:dyDescent="0.2">
      <c r="B2645" s="70" t="str">
        <f>IF('Mortgage Calculation'!A2685="","",MONTH('Mortgage Calculation'!C2685))</f>
        <v/>
      </c>
      <c r="C2645" s="71" t="str">
        <f>IF(B2645="","",YEAR('Mortgage Calculation'!C2685))</f>
        <v/>
      </c>
      <c r="D2645" s="72" t="str">
        <f>IF(B2645="","",SUMIFS('Monthly Rental Income'!$G:$G,'Monthly Rental Income'!$K:$K,'Total Cash Flow'!$C2645,'Monthly Rental Income'!$J:$J,'Total Cash Flow'!$B2645))</f>
        <v/>
      </c>
      <c r="E2645" s="73" t="str">
        <f>IF(B2645="","",SUMIFS('Mortgage Calculation'!$F:$F,'Mortgage Calculation'!$J:$J,'Total Cash Flow'!$B2645,'Mortgage Calculation'!$K:$K,'Total Cash Flow'!C2645))</f>
        <v/>
      </c>
      <c r="F2645" s="66" t="str">
        <f t="shared" si="41"/>
        <v/>
      </c>
    </row>
    <row r="2646" spans="2:6" ht="14.25" x14ac:dyDescent="0.2">
      <c r="B2646" s="70" t="str">
        <f>IF('Mortgage Calculation'!A2686="","",MONTH('Mortgage Calculation'!C2686))</f>
        <v/>
      </c>
      <c r="C2646" s="71" t="str">
        <f>IF(B2646="","",YEAR('Mortgage Calculation'!C2686))</f>
        <v/>
      </c>
      <c r="D2646" s="72" t="str">
        <f>IF(B2646="","",SUMIFS('Monthly Rental Income'!$G:$G,'Monthly Rental Income'!$K:$K,'Total Cash Flow'!$C2646,'Monthly Rental Income'!$J:$J,'Total Cash Flow'!$B2646))</f>
        <v/>
      </c>
      <c r="E2646" s="73" t="str">
        <f>IF(B2646="","",SUMIFS('Mortgage Calculation'!$F:$F,'Mortgage Calculation'!$J:$J,'Total Cash Flow'!$B2646,'Mortgage Calculation'!$K:$K,'Total Cash Flow'!C2646))</f>
        <v/>
      </c>
      <c r="F2646" s="66" t="str">
        <f t="shared" si="41"/>
        <v/>
      </c>
    </row>
    <row r="2647" spans="2:6" ht="14.25" x14ac:dyDescent="0.2">
      <c r="B2647" s="70" t="str">
        <f>IF('Mortgage Calculation'!A2687="","",MONTH('Mortgage Calculation'!C2687))</f>
        <v/>
      </c>
      <c r="C2647" s="71" t="str">
        <f>IF(B2647="","",YEAR('Mortgage Calculation'!C2687))</f>
        <v/>
      </c>
      <c r="D2647" s="72" t="str">
        <f>IF(B2647="","",SUMIFS('Monthly Rental Income'!$G:$G,'Monthly Rental Income'!$K:$K,'Total Cash Flow'!$C2647,'Monthly Rental Income'!$J:$J,'Total Cash Flow'!$B2647))</f>
        <v/>
      </c>
      <c r="E2647" s="73" t="str">
        <f>IF(B2647="","",SUMIFS('Mortgage Calculation'!$F:$F,'Mortgage Calculation'!$J:$J,'Total Cash Flow'!$B2647,'Mortgage Calculation'!$K:$K,'Total Cash Flow'!C2647))</f>
        <v/>
      </c>
      <c r="F2647" s="66" t="str">
        <f t="shared" si="41"/>
        <v/>
      </c>
    </row>
    <row r="2648" spans="2:6" ht="14.25" x14ac:dyDescent="0.2">
      <c r="B2648" s="70" t="str">
        <f>IF('Mortgage Calculation'!A2688="","",MONTH('Mortgage Calculation'!C2688))</f>
        <v/>
      </c>
      <c r="C2648" s="71" t="str">
        <f>IF(B2648="","",YEAR('Mortgage Calculation'!C2688))</f>
        <v/>
      </c>
      <c r="D2648" s="72" t="str">
        <f>IF(B2648="","",SUMIFS('Monthly Rental Income'!$G:$G,'Monthly Rental Income'!$K:$K,'Total Cash Flow'!$C2648,'Monthly Rental Income'!$J:$J,'Total Cash Flow'!$B2648))</f>
        <v/>
      </c>
      <c r="E2648" s="73" t="str">
        <f>IF(B2648="","",SUMIFS('Mortgage Calculation'!$F:$F,'Mortgage Calculation'!$J:$J,'Total Cash Flow'!$B2648,'Mortgage Calculation'!$K:$K,'Total Cash Flow'!C2648))</f>
        <v/>
      </c>
      <c r="F2648" s="66" t="str">
        <f t="shared" si="41"/>
        <v/>
      </c>
    </row>
    <row r="2649" spans="2:6" ht="14.25" x14ac:dyDescent="0.2">
      <c r="B2649" s="70" t="str">
        <f>IF('Mortgage Calculation'!A2689="","",MONTH('Mortgage Calculation'!C2689))</f>
        <v/>
      </c>
      <c r="C2649" s="71" t="str">
        <f>IF(B2649="","",YEAR('Mortgage Calculation'!C2689))</f>
        <v/>
      </c>
      <c r="D2649" s="72" t="str">
        <f>IF(B2649="","",SUMIFS('Monthly Rental Income'!$G:$G,'Monthly Rental Income'!$K:$K,'Total Cash Flow'!$C2649,'Monthly Rental Income'!$J:$J,'Total Cash Flow'!$B2649))</f>
        <v/>
      </c>
      <c r="E2649" s="73" t="str">
        <f>IF(B2649="","",SUMIFS('Mortgage Calculation'!$F:$F,'Mortgage Calculation'!$J:$J,'Total Cash Flow'!$B2649,'Mortgage Calculation'!$K:$K,'Total Cash Flow'!C2649))</f>
        <v/>
      </c>
      <c r="F2649" s="66" t="str">
        <f t="shared" si="41"/>
        <v/>
      </c>
    </row>
    <row r="2650" spans="2:6" ht="14.25" x14ac:dyDescent="0.2">
      <c r="B2650" s="70" t="str">
        <f>IF('Mortgage Calculation'!A2690="","",MONTH('Mortgage Calculation'!C2690))</f>
        <v/>
      </c>
      <c r="C2650" s="71" t="str">
        <f>IF(B2650="","",YEAR('Mortgage Calculation'!C2690))</f>
        <v/>
      </c>
      <c r="D2650" s="72" t="str">
        <f>IF(B2650="","",SUMIFS('Monthly Rental Income'!$G:$G,'Monthly Rental Income'!$K:$K,'Total Cash Flow'!$C2650,'Monthly Rental Income'!$J:$J,'Total Cash Flow'!$B2650))</f>
        <v/>
      </c>
      <c r="E2650" s="73" t="str">
        <f>IF(B2650="","",SUMIFS('Mortgage Calculation'!$F:$F,'Mortgage Calculation'!$J:$J,'Total Cash Flow'!$B2650,'Mortgage Calculation'!$K:$K,'Total Cash Flow'!C2650))</f>
        <v/>
      </c>
      <c r="F2650" s="66" t="str">
        <f t="shared" si="41"/>
        <v/>
      </c>
    </row>
    <row r="2651" spans="2:6" ht="14.25" x14ac:dyDescent="0.2">
      <c r="B2651" s="70" t="str">
        <f>IF('Mortgage Calculation'!A2691="","",MONTH('Mortgage Calculation'!C2691))</f>
        <v/>
      </c>
      <c r="C2651" s="71" t="str">
        <f>IF(B2651="","",YEAR('Mortgage Calculation'!C2691))</f>
        <v/>
      </c>
      <c r="D2651" s="72" t="str">
        <f>IF(B2651="","",SUMIFS('Monthly Rental Income'!$G:$G,'Monthly Rental Income'!$K:$K,'Total Cash Flow'!$C2651,'Monthly Rental Income'!$J:$J,'Total Cash Flow'!$B2651))</f>
        <v/>
      </c>
      <c r="E2651" s="73" t="str">
        <f>IF(B2651="","",SUMIFS('Mortgage Calculation'!$F:$F,'Mortgage Calculation'!$J:$J,'Total Cash Flow'!$B2651,'Mortgage Calculation'!$K:$K,'Total Cash Flow'!C2651))</f>
        <v/>
      </c>
      <c r="F2651" s="66" t="str">
        <f t="shared" si="41"/>
        <v/>
      </c>
    </row>
    <row r="2652" spans="2:6" ht="14.25" x14ac:dyDescent="0.2">
      <c r="B2652" s="70" t="str">
        <f>IF('Mortgage Calculation'!A2692="","",MONTH('Mortgage Calculation'!C2692))</f>
        <v/>
      </c>
      <c r="C2652" s="71" t="str">
        <f>IF(B2652="","",YEAR('Mortgage Calculation'!C2692))</f>
        <v/>
      </c>
      <c r="D2652" s="72" t="str">
        <f>IF(B2652="","",SUMIFS('Monthly Rental Income'!$G:$G,'Monthly Rental Income'!$K:$K,'Total Cash Flow'!$C2652,'Monthly Rental Income'!$J:$J,'Total Cash Flow'!$B2652))</f>
        <v/>
      </c>
      <c r="E2652" s="73" t="str">
        <f>IF(B2652="","",SUMIFS('Mortgage Calculation'!$F:$F,'Mortgage Calculation'!$J:$J,'Total Cash Flow'!$B2652,'Mortgage Calculation'!$K:$K,'Total Cash Flow'!C2652))</f>
        <v/>
      </c>
      <c r="F2652" s="66" t="str">
        <f t="shared" si="41"/>
        <v/>
      </c>
    </row>
    <row r="2653" spans="2:6" ht="14.25" x14ac:dyDescent="0.2">
      <c r="B2653" s="70" t="str">
        <f>IF('Mortgage Calculation'!A2693="","",MONTH('Mortgage Calculation'!C2693))</f>
        <v/>
      </c>
      <c r="C2653" s="71" t="str">
        <f>IF(B2653="","",YEAR('Mortgage Calculation'!C2693))</f>
        <v/>
      </c>
      <c r="D2653" s="72" t="str">
        <f>IF(B2653="","",SUMIFS('Monthly Rental Income'!$G:$G,'Monthly Rental Income'!$K:$K,'Total Cash Flow'!$C2653,'Monthly Rental Income'!$J:$J,'Total Cash Flow'!$B2653))</f>
        <v/>
      </c>
      <c r="E2653" s="73" t="str">
        <f>IF(B2653="","",SUMIFS('Mortgage Calculation'!$F:$F,'Mortgage Calculation'!$J:$J,'Total Cash Flow'!$B2653,'Mortgage Calculation'!$K:$K,'Total Cash Flow'!C2653))</f>
        <v/>
      </c>
      <c r="F2653" s="66" t="str">
        <f t="shared" si="41"/>
        <v/>
      </c>
    </row>
    <row r="2654" spans="2:6" ht="14.25" x14ac:dyDescent="0.2">
      <c r="B2654" s="70" t="str">
        <f>IF('Mortgage Calculation'!A2694="","",MONTH('Mortgage Calculation'!C2694))</f>
        <v/>
      </c>
      <c r="C2654" s="71" t="str">
        <f>IF(B2654="","",YEAR('Mortgage Calculation'!C2694))</f>
        <v/>
      </c>
      <c r="D2654" s="72" t="str">
        <f>IF(B2654="","",SUMIFS('Monthly Rental Income'!$G:$G,'Monthly Rental Income'!$K:$K,'Total Cash Flow'!$C2654,'Monthly Rental Income'!$J:$J,'Total Cash Flow'!$B2654))</f>
        <v/>
      </c>
      <c r="E2654" s="73" t="str">
        <f>IF(B2654="","",SUMIFS('Mortgage Calculation'!$F:$F,'Mortgage Calculation'!$J:$J,'Total Cash Flow'!$B2654,'Mortgage Calculation'!$K:$K,'Total Cash Flow'!C2654))</f>
        <v/>
      </c>
      <c r="F2654" s="66" t="str">
        <f t="shared" si="41"/>
        <v/>
      </c>
    </row>
    <row r="2655" spans="2:6" ht="14.25" x14ac:dyDescent="0.2">
      <c r="B2655" s="70" t="str">
        <f>IF('Mortgage Calculation'!A2695="","",MONTH('Mortgage Calculation'!C2695))</f>
        <v/>
      </c>
      <c r="C2655" s="71" t="str">
        <f>IF(B2655="","",YEAR('Mortgage Calculation'!C2695))</f>
        <v/>
      </c>
      <c r="D2655" s="72" t="str">
        <f>IF(B2655="","",SUMIFS('Monthly Rental Income'!$G:$G,'Monthly Rental Income'!$K:$K,'Total Cash Flow'!$C2655,'Monthly Rental Income'!$J:$J,'Total Cash Flow'!$B2655))</f>
        <v/>
      </c>
      <c r="E2655" s="73" t="str">
        <f>IF(B2655="","",SUMIFS('Mortgage Calculation'!$F:$F,'Mortgage Calculation'!$J:$J,'Total Cash Flow'!$B2655,'Mortgage Calculation'!$K:$K,'Total Cash Flow'!C2655))</f>
        <v/>
      </c>
      <c r="F2655" s="66" t="str">
        <f t="shared" si="41"/>
        <v/>
      </c>
    </row>
    <row r="2656" spans="2:6" ht="14.25" x14ac:dyDescent="0.2">
      <c r="B2656" s="70" t="str">
        <f>IF('Mortgage Calculation'!A2696="","",MONTH('Mortgage Calculation'!C2696))</f>
        <v/>
      </c>
      <c r="C2656" s="71" t="str">
        <f>IF(B2656="","",YEAR('Mortgage Calculation'!C2696))</f>
        <v/>
      </c>
      <c r="D2656" s="72" t="str">
        <f>IF(B2656="","",SUMIFS('Monthly Rental Income'!$G:$G,'Monthly Rental Income'!$K:$K,'Total Cash Flow'!$C2656,'Monthly Rental Income'!$J:$J,'Total Cash Flow'!$B2656))</f>
        <v/>
      </c>
      <c r="E2656" s="73" t="str">
        <f>IF(B2656="","",SUMIFS('Mortgage Calculation'!$F:$F,'Mortgage Calculation'!$J:$J,'Total Cash Flow'!$B2656,'Mortgage Calculation'!$K:$K,'Total Cash Flow'!C2656))</f>
        <v/>
      </c>
      <c r="F2656" s="66" t="str">
        <f t="shared" si="41"/>
        <v/>
      </c>
    </row>
    <row r="2657" spans="2:6" ht="14.25" x14ac:dyDescent="0.2">
      <c r="B2657" s="70" t="str">
        <f>IF('Mortgage Calculation'!A2697="","",MONTH('Mortgage Calculation'!C2697))</f>
        <v/>
      </c>
      <c r="C2657" s="71" t="str">
        <f>IF(B2657="","",YEAR('Mortgage Calculation'!C2697))</f>
        <v/>
      </c>
      <c r="D2657" s="72" t="str">
        <f>IF(B2657="","",SUMIFS('Monthly Rental Income'!$G:$G,'Monthly Rental Income'!$K:$K,'Total Cash Flow'!$C2657,'Monthly Rental Income'!$J:$J,'Total Cash Flow'!$B2657))</f>
        <v/>
      </c>
      <c r="E2657" s="73" t="str">
        <f>IF(B2657="","",SUMIFS('Mortgage Calculation'!$F:$F,'Mortgage Calculation'!$J:$J,'Total Cash Flow'!$B2657,'Mortgage Calculation'!$K:$K,'Total Cash Flow'!C2657))</f>
        <v/>
      </c>
      <c r="F2657" s="66" t="str">
        <f t="shared" si="41"/>
        <v/>
      </c>
    </row>
    <row r="2658" spans="2:6" ht="14.25" x14ac:dyDescent="0.2">
      <c r="B2658" s="70" t="str">
        <f>IF('Mortgage Calculation'!A2698="","",MONTH('Mortgage Calculation'!C2698))</f>
        <v/>
      </c>
      <c r="C2658" s="71" t="str">
        <f>IF(B2658="","",YEAR('Mortgage Calculation'!C2698))</f>
        <v/>
      </c>
      <c r="D2658" s="72" t="str">
        <f>IF(B2658="","",SUMIFS('Monthly Rental Income'!$G:$G,'Monthly Rental Income'!$K:$K,'Total Cash Flow'!$C2658,'Monthly Rental Income'!$J:$J,'Total Cash Flow'!$B2658))</f>
        <v/>
      </c>
      <c r="E2658" s="73" t="str">
        <f>IF(B2658="","",SUMIFS('Mortgage Calculation'!$F:$F,'Mortgage Calculation'!$J:$J,'Total Cash Flow'!$B2658,'Mortgage Calculation'!$K:$K,'Total Cash Flow'!C2658))</f>
        <v/>
      </c>
      <c r="F2658" s="66" t="str">
        <f t="shared" si="41"/>
        <v/>
      </c>
    </row>
    <row r="2659" spans="2:6" ht="14.25" x14ac:dyDescent="0.2">
      <c r="B2659" s="70" t="str">
        <f>IF('Mortgage Calculation'!A2699="","",MONTH('Mortgage Calculation'!C2699))</f>
        <v/>
      </c>
      <c r="C2659" s="71" t="str">
        <f>IF(B2659="","",YEAR('Mortgage Calculation'!C2699))</f>
        <v/>
      </c>
      <c r="D2659" s="72" t="str">
        <f>IF(B2659="","",SUMIFS('Monthly Rental Income'!$G:$G,'Monthly Rental Income'!$K:$K,'Total Cash Flow'!$C2659,'Monthly Rental Income'!$J:$J,'Total Cash Flow'!$B2659))</f>
        <v/>
      </c>
      <c r="E2659" s="73" t="str">
        <f>IF(B2659="","",SUMIFS('Mortgage Calculation'!$F:$F,'Mortgage Calculation'!$J:$J,'Total Cash Flow'!$B2659,'Mortgage Calculation'!$K:$K,'Total Cash Flow'!C2659))</f>
        <v/>
      </c>
      <c r="F2659" s="66" t="str">
        <f t="shared" si="41"/>
        <v/>
      </c>
    </row>
    <row r="2660" spans="2:6" ht="14.25" x14ac:dyDescent="0.2">
      <c r="B2660" s="70" t="str">
        <f>IF('Mortgage Calculation'!A2700="","",MONTH('Mortgage Calculation'!C2700))</f>
        <v/>
      </c>
      <c r="C2660" s="71" t="str">
        <f>IF(B2660="","",YEAR('Mortgage Calculation'!C2700))</f>
        <v/>
      </c>
      <c r="D2660" s="72" t="str">
        <f>IF(B2660="","",SUMIFS('Monthly Rental Income'!$G:$G,'Monthly Rental Income'!$K:$K,'Total Cash Flow'!$C2660,'Monthly Rental Income'!$J:$J,'Total Cash Flow'!$B2660))</f>
        <v/>
      </c>
      <c r="E2660" s="73" t="str">
        <f>IF(B2660="","",SUMIFS('Mortgage Calculation'!$F:$F,'Mortgage Calculation'!$J:$J,'Total Cash Flow'!$B2660,'Mortgage Calculation'!$K:$K,'Total Cash Flow'!C2660))</f>
        <v/>
      </c>
      <c r="F2660" s="66" t="str">
        <f t="shared" si="41"/>
        <v/>
      </c>
    </row>
    <row r="2661" spans="2:6" ht="14.25" x14ac:dyDescent="0.2">
      <c r="B2661" s="70" t="str">
        <f>IF('Mortgage Calculation'!A2701="","",MONTH('Mortgage Calculation'!C2701))</f>
        <v/>
      </c>
      <c r="C2661" s="71" t="str">
        <f>IF(B2661="","",YEAR('Mortgage Calculation'!C2701))</f>
        <v/>
      </c>
      <c r="D2661" s="72" t="str">
        <f>IF(B2661="","",SUMIFS('Monthly Rental Income'!$G:$G,'Monthly Rental Income'!$K:$K,'Total Cash Flow'!$C2661,'Monthly Rental Income'!$J:$J,'Total Cash Flow'!$B2661))</f>
        <v/>
      </c>
      <c r="E2661" s="73" t="str">
        <f>IF(B2661="","",SUMIFS('Mortgage Calculation'!$F:$F,'Mortgage Calculation'!$J:$J,'Total Cash Flow'!$B2661,'Mortgage Calculation'!$K:$K,'Total Cash Flow'!C2661))</f>
        <v/>
      </c>
      <c r="F2661" s="66" t="str">
        <f t="shared" si="41"/>
        <v/>
      </c>
    </row>
    <row r="2662" spans="2:6" ht="14.25" x14ac:dyDescent="0.2">
      <c r="B2662" s="70" t="str">
        <f>IF('Mortgage Calculation'!A2702="","",MONTH('Mortgage Calculation'!C2702))</f>
        <v/>
      </c>
      <c r="C2662" s="71" t="str">
        <f>IF(B2662="","",YEAR('Mortgage Calculation'!C2702))</f>
        <v/>
      </c>
      <c r="D2662" s="72" t="str">
        <f>IF(B2662="","",SUMIFS('Monthly Rental Income'!$G:$G,'Monthly Rental Income'!$K:$K,'Total Cash Flow'!$C2662,'Monthly Rental Income'!$J:$J,'Total Cash Flow'!$B2662))</f>
        <v/>
      </c>
      <c r="E2662" s="73" t="str">
        <f>IF(B2662="","",SUMIFS('Mortgage Calculation'!$F:$F,'Mortgage Calculation'!$J:$J,'Total Cash Flow'!$B2662,'Mortgage Calculation'!$K:$K,'Total Cash Flow'!C2662))</f>
        <v/>
      </c>
      <c r="F2662" s="66" t="str">
        <f t="shared" si="41"/>
        <v/>
      </c>
    </row>
    <row r="2663" spans="2:6" ht="14.25" x14ac:dyDescent="0.2">
      <c r="B2663" s="70" t="str">
        <f>IF('Mortgage Calculation'!A2703="","",MONTH('Mortgage Calculation'!C2703))</f>
        <v/>
      </c>
      <c r="C2663" s="71" t="str">
        <f>IF(B2663="","",YEAR('Mortgage Calculation'!C2703))</f>
        <v/>
      </c>
      <c r="D2663" s="72" t="str">
        <f>IF(B2663="","",SUMIFS('Monthly Rental Income'!$G:$G,'Monthly Rental Income'!$K:$K,'Total Cash Flow'!$C2663,'Monthly Rental Income'!$J:$J,'Total Cash Flow'!$B2663))</f>
        <v/>
      </c>
      <c r="E2663" s="73" t="str">
        <f>IF(B2663="","",SUMIFS('Mortgage Calculation'!$F:$F,'Mortgage Calculation'!$J:$J,'Total Cash Flow'!$B2663,'Mortgage Calculation'!$K:$K,'Total Cash Flow'!C2663))</f>
        <v/>
      </c>
      <c r="F2663" s="66" t="str">
        <f t="shared" si="41"/>
        <v/>
      </c>
    </row>
    <row r="2664" spans="2:6" ht="14.25" x14ac:dyDescent="0.2">
      <c r="B2664" s="70" t="str">
        <f>IF('Mortgage Calculation'!A2704="","",MONTH('Mortgage Calculation'!C2704))</f>
        <v/>
      </c>
      <c r="C2664" s="71" t="str">
        <f>IF(B2664="","",YEAR('Mortgage Calculation'!C2704))</f>
        <v/>
      </c>
      <c r="D2664" s="72" t="str">
        <f>IF(B2664="","",SUMIFS('Monthly Rental Income'!$G:$G,'Monthly Rental Income'!$K:$K,'Total Cash Flow'!$C2664,'Monthly Rental Income'!$J:$J,'Total Cash Flow'!$B2664))</f>
        <v/>
      </c>
      <c r="E2664" s="73" t="str">
        <f>IF(B2664="","",SUMIFS('Mortgage Calculation'!$F:$F,'Mortgage Calculation'!$J:$J,'Total Cash Flow'!$B2664,'Mortgage Calculation'!$K:$K,'Total Cash Flow'!C2664))</f>
        <v/>
      </c>
      <c r="F2664" s="66" t="str">
        <f t="shared" si="41"/>
        <v/>
      </c>
    </row>
    <row r="2665" spans="2:6" ht="14.25" x14ac:dyDescent="0.2">
      <c r="B2665" s="70" t="str">
        <f>IF('Mortgage Calculation'!A2705="","",MONTH('Mortgage Calculation'!C2705))</f>
        <v/>
      </c>
      <c r="C2665" s="71" t="str">
        <f>IF(B2665="","",YEAR('Mortgage Calculation'!C2705))</f>
        <v/>
      </c>
      <c r="D2665" s="72" t="str">
        <f>IF(B2665="","",SUMIFS('Monthly Rental Income'!$G:$G,'Monthly Rental Income'!$K:$K,'Total Cash Flow'!$C2665,'Monthly Rental Income'!$J:$J,'Total Cash Flow'!$B2665))</f>
        <v/>
      </c>
      <c r="E2665" s="73" t="str">
        <f>IF(B2665="","",SUMIFS('Mortgage Calculation'!$F:$F,'Mortgage Calculation'!$J:$J,'Total Cash Flow'!$B2665,'Mortgage Calculation'!$K:$K,'Total Cash Flow'!C2665))</f>
        <v/>
      </c>
      <c r="F2665" s="66" t="str">
        <f t="shared" si="41"/>
        <v/>
      </c>
    </row>
    <row r="2666" spans="2:6" ht="14.25" x14ac:dyDescent="0.2">
      <c r="B2666" s="70" t="str">
        <f>IF('Mortgage Calculation'!A2706="","",MONTH('Mortgage Calculation'!C2706))</f>
        <v/>
      </c>
      <c r="C2666" s="71" t="str">
        <f>IF(B2666="","",YEAR('Mortgage Calculation'!C2706))</f>
        <v/>
      </c>
      <c r="D2666" s="72" t="str">
        <f>IF(B2666="","",SUMIFS('Monthly Rental Income'!$G:$G,'Monthly Rental Income'!$K:$K,'Total Cash Flow'!$C2666,'Monthly Rental Income'!$J:$J,'Total Cash Flow'!$B2666))</f>
        <v/>
      </c>
      <c r="E2666" s="73" t="str">
        <f>IF(B2666="","",SUMIFS('Mortgage Calculation'!$F:$F,'Mortgage Calculation'!$J:$J,'Total Cash Flow'!$B2666,'Mortgage Calculation'!$K:$K,'Total Cash Flow'!C2666))</f>
        <v/>
      </c>
      <c r="F2666" s="66" t="str">
        <f t="shared" si="41"/>
        <v/>
      </c>
    </row>
    <row r="2667" spans="2:6" ht="14.25" x14ac:dyDescent="0.2">
      <c r="B2667" s="70" t="str">
        <f>IF('Mortgage Calculation'!A2707="","",MONTH('Mortgage Calculation'!C2707))</f>
        <v/>
      </c>
      <c r="C2667" s="71" t="str">
        <f>IF(B2667="","",YEAR('Mortgage Calculation'!C2707))</f>
        <v/>
      </c>
      <c r="D2667" s="72" t="str">
        <f>IF(B2667="","",SUMIFS('Monthly Rental Income'!$G:$G,'Monthly Rental Income'!$K:$K,'Total Cash Flow'!$C2667,'Monthly Rental Income'!$J:$J,'Total Cash Flow'!$B2667))</f>
        <v/>
      </c>
      <c r="E2667" s="73" t="str">
        <f>IF(B2667="","",SUMIFS('Mortgage Calculation'!$F:$F,'Mortgage Calculation'!$J:$J,'Total Cash Flow'!$B2667,'Mortgage Calculation'!$K:$K,'Total Cash Flow'!C2667))</f>
        <v/>
      </c>
      <c r="F2667" s="66" t="str">
        <f t="shared" si="41"/>
        <v/>
      </c>
    </row>
    <row r="2668" spans="2:6" ht="14.25" x14ac:dyDescent="0.2">
      <c r="B2668" s="70" t="str">
        <f>IF('Mortgage Calculation'!A2708="","",MONTH('Mortgage Calculation'!C2708))</f>
        <v/>
      </c>
      <c r="C2668" s="71" t="str">
        <f>IF(B2668="","",YEAR('Mortgage Calculation'!C2708))</f>
        <v/>
      </c>
      <c r="D2668" s="72" t="str">
        <f>IF(B2668="","",SUMIFS('Monthly Rental Income'!$G:$G,'Monthly Rental Income'!$K:$K,'Total Cash Flow'!$C2668,'Monthly Rental Income'!$J:$J,'Total Cash Flow'!$B2668))</f>
        <v/>
      </c>
      <c r="E2668" s="73" t="str">
        <f>IF(B2668="","",SUMIFS('Mortgage Calculation'!$F:$F,'Mortgage Calculation'!$J:$J,'Total Cash Flow'!$B2668,'Mortgage Calculation'!$K:$K,'Total Cash Flow'!C2668))</f>
        <v/>
      </c>
      <c r="F2668" s="66" t="str">
        <f t="shared" si="41"/>
        <v/>
      </c>
    </row>
    <row r="2669" spans="2:6" ht="14.25" x14ac:dyDescent="0.2">
      <c r="B2669" s="70" t="str">
        <f>IF('Mortgage Calculation'!A2709="","",MONTH('Mortgage Calculation'!C2709))</f>
        <v/>
      </c>
      <c r="C2669" s="71" t="str">
        <f>IF(B2669="","",YEAR('Mortgage Calculation'!C2709))</f>
        <v/>
      </c>
      <c r="D2669" s="72" t="str">
        <f>IF(B2669="","",SUMIFS('Monthly Rental Income'!$G:$G,'Monthly Rental Income'!$K:$K,'Total Cash Flow'!$C2669,'Monthly Rental Income'!$J:$J,'Total Cash Flow'!$B2669))</f>
        <v/>
      </c>
      <c r="E2669" s="73" t="str">
        <f>IF(B2669="","",SUMIFS('Mortgage Calculation'!$F:$F,'Mortgage Calculation'!$J:$J,'Total Cash Flow'!$B2669,'Mortgage Calculation'!$K:$K,'Total Cash Flow'!C2669))</f>
        <v/>
      </c>
      <c r="F2669" s="66" t="str">
        <f t="shared" si="41"/>
        <v/>
      </c>
    </row>
    <row r="2670" spans="2:6" ht="14.25" x14ac:dyDescent="0.2">
      <c r="B2670" s="70" t="str">
        <f>IF('Mortgage Calculation'!A2710="","",MONTH('Mortgage Calculation'!C2710))</f>
        <v/>
      </c>
      <c r="C2670" s="71" t="str">
        <f>IF(B2670="","",YEAR('Mortgage Calculation'!C2710))</f>
        <v/>
      </c>
      <c r="D2670" s="72" t="str">
        <f>IF(B2670="","",SUMIFS('Monthly Rental Income'!$G:$G,'Monthly Rental Income'!$K:$K,'Total Cash Flow'!$C2670,'Monthly Rental Income'!$J:$J,'Total Cash Flow'!$B2670))</f>
        <v/>
      </c>
      <c r="E2670" s="73" t="str">
        <f>IF(B2670="","",SUMIFS('Mortgage Calculation'!$F:$F,'Mortgage Calculation'!$J:$J,'Total Cash Flow'!$B2670,'Mortgage Calculation'!$K:$K,'Total Cash Flow'!C2670))</f>
        <v/>
      </c>
      <c r="F2670" s="66" t="str">
        <f t="shared" si="41"/>
        <v/>
      </c>
    </row>
    <row r="2671" spans="2:6" ht="14.25" x14ac:dyDescent="0.2">
      <c r="B2671" s="70" t="str">
        <f>IF('Mortgage Calculation'!A2711="","",MONTH('Mortgage Calculation'!C2711))</f>
        <v/>
      </c>
      <c r="C2671" s="71" t="str">
        <f>IF(B2671="","",YEAR('Mortgage Calculation'!C2711))</f>
        <v/>
      </c>
      <c r="D2671" s="72" t="str">
        <f>IF(B2671="","",SUMIFS('Monthly Rental Income'!$G:$G,'Monthly Rental Income'!$K:$K,'Total Cash Flow'!$C2671,'Monthly Rental Income'!$J:$J,'Total Cash Flow'!$B2671))</f>
        <v/>
      </c>
      <c r="E2671" s="73" t="str">
        <f>IF(B2671="","",SUMIFS('Mortgage Calculation'!$F:$F,'Mortgage Calculation'!$J:$J,'Total Cash Flow'!$B2671,'Mortgage Calculation'!$K:$K,'Total Cash Flow'!C2671))</f>
        <v/>
      </c>
      <c r="F2671" s="66" t="str">
        <f t="shared" si="41"/>
        <v/>
      </c>
    </row>
    <row r="2672" spans="2:6" ht="14.25" x14ac:dyDescent="0.2">
      <c r="B2672" s="70" t="str">
        <f>IF('Mortgage Calculation'!A2712="","",MONTH('Mortgage Calculation'!C2712))</f>
        <v/>
      </c>
      <c r="C2672" s="71" t="str">
        <f>IF(B2672="","",YEAR('Mortgage Calculation'!C2712))</f>
        <v/>
      </c>
      <c r="D2672" s="72" t="str">
        <f>IF(B2672="","",SUMIFS('Monthly Rental Income'!$G:$G,'Monthly Rental Income'!$K:$K,'Total Cash Flow'!$C2672,'Monthly Rental Income'!$J:$J,'Total Cash Flow'!$B2672))</f>
        <v/>
      </c>
      <c r="E2672" s="73" t="str">
        <f>IF(B2672="","",SUMIFS('Mortgage Calculation'!$F:$F,'Mortgage Calculation'!$J:$J,'Total Cash Flow'!$B2672,'Mortgage Calculation'!$K:$K,'Total Cash Flow'!C2672))</f>
        <v/>
      </c>
      <c r="F2672" s="66" t="str">
        <f t="shared" si="41"/>
        <v/>
      </c>
    </row>
    <row r="2673" spans="2:6" ht="14.25" x14ac:dyDescent="0.2">
      <c r="B2673" s="70" t="str">
        <f>IF('Mortgage Calculation'!A2713="","",MONTH('Mortgage Calculation'!C2713))</f>
        <v/>
      </c>
      <c r="C2673" s="71" t="str">
        <f>IF(B2673="","",YEAR('Mortgage Calculation'!C2713))</f>
        <v/>
      </c>
      <c r="D2673" s="72" t="str">
        <f>IF(B2673="","",SUMIFS('Monthly Rental Income'!$G:$G,'Monthly Rental Income'!$K:$K,'Total Cash Flow'!$C2673,'Monthly Rental Income'!$J:$J,'Total Cash Flow'!$B2673))</f>
        <v/>
      </c>
      <c r="E2673" s="73" t="str">
        <f>IF(B2673="","",SUMIFS('Mortgage Calculation'!$F:$F,'Mortgage Calculation'!$J:$J,'Total Cash Flow'!$B2673,'Mortgage Calculation'!$K:$K,'Total Cash Flow'!C2673))</f>
        <v/>
      </c>
      <c r="F2673" s="66" t="str">
        <f t="shared" si="41"/>
        <v/>
      </c>
    </row>
    <row r="2674" spans="2:6" ht="14.25" x14ac:dyDescent="0.2">
      <c r="B2674" s="70" t="str">
        <f>IF('Mortgage Calculation'!A2714="","",MONTH('Mortgage Calculation'!C2714))</f>
        <v/>
      </c>
      <c r="C2674" s="71" t="str">
        <f>IF(B2674="","",YEAR('Mortgage Calculation'!C2714))</f>
        <v/>
      </c>
      <c r="D2674" s="72" t="str">
        <f>IF(B2674="","",SUMIFS('Monthly Rental Income'!$G:$G,'Monthly Rental Income'!$K:$K,'Total Cash Flow'!$C2674,'Monthly Rental Income'!$J:$J,'Total Cash Flow'!$B2674))</f>
        <v/>
      </c>
      <c r="E2674" s="73" t="str">
        <f>IF(B2674="","",SUMIFS('Mortgage Calculation'!$F:$F,'Mortgage Calculation'!$J:$J,'Total Cash Flow'!$B2674,'Mortgage Calculation'!$K:$K,'Total Cash Flow'!C2674))</f>
        <v/>
      </c>
      <c r="F2674" s="66" t="str">
        <f t="shared" si="41"/>
        <v/>
      </c>
    </row>
    <row r="2675" spans="2:6" ht="14.25" x14ac:dyDescent="0.2">
      <c r="B2675" s="70" t="str">
        <f>IF('Mortgage Calculation'!A2715="","",MONTH('Mortgage Calculation'!C2715))</f>
        <v/>
      </c>
      <c r="C2675" s="71" t="str">
        <f>IF(B2675="","",YEAR('Mortgage Calculation'!C2715))</f>
        <v/>
      </c>
      <c r="D2675" s="72" t="str">
        <f>IF(B2675="","",SUMIFS('Monthly Rental Income'!$G:$G,'Monthly Rental Income'!$K:$K,'Total Cash Flow'!$C2675,'Monthly Rental Income'!$J:$J,'Total Cash Flow'!$B2675))</f>
        <v/>
      </c>
      <c r="E2675" s="73" t="str">
        <f>IF(B2675="","",SUMIFS('Mortgage Calculation'!$F:$F,'Mortgage Calculation'!$J:$J,'Total Cash Flow'!$B2675,'Mortgage Calculation'!$K:$K,'Total Cash Flow'!C2675))</f>
        <v/>
      </c>
      <c r="F2675" s="66" t="str">
        <f t="shared" si="41"/>
        <v/>
      </c>
    </row>
    <row r="2676" spans="2:6" ht="14.25" x14ac:dyDescent="0.2">
      <c r="B2676" s="70" t="str">
        <f>IF('Mortgage Calculation'!A2716="","",MONTH('Mortgage Calculation'!C2716))</f>
        <v/>
      </c>
      <c r="C2676" s="71" t="str">
        <f>IF(B2676="","",YEAR('Mortgage Calculation'!C2716))</f>
        <v/>
      </c>
      <c r="D2676" s="72" t="str">
        <f>IF(B2676="","",SUMIFS('Monthly Rental Income'!$G:$G,'Monthly Rental Income'!$K:$K,'Total Cash Flow'!$C2676,'Monthly Rental Income'!$J:$J,'Total Cash Flow'!$B2676))</f>
        <v/>
      </c>
      <c r="E2676" s="73" t="str">
        <f>IF(B2676="","",SUMIFS('Mortgage Calculation'!$F:$F,'Mortgage Calculation'!$J:$J,'Total Cash Flow'!$B2676,'Mortgage Calculation'!$K:$K,'Total Cash Flow'!C2676))</f>
        <v/>
      </c>
      <c r="F2676" s="66" t="str">
        <f t="shared" si="41"/>
        <v/>
      </c>
    </row>
    <row r="2677" spans="2:6" ht="14.25" x14ac:dyDescent="0.2">
      <c r="B2677" s="70" t="str">
        <f>IF('Mortgage Calculation'!A2717="","",MONTH('Mortgage Calculation'!C2717))</f>
        <v/>
      </c>
      <c r="C2677" s="71" t="str">
        <f>IF(B2677="","",YEAR('Mortgage Calculation'!C2717))</f>
        <v/>
      </c>
      <c r="D2677" s="72" t="str">
        <f>IF(B2677="","",SUMIFS('Monthly Rental Income'!$G:$G,'Monthly Rental Income'!$K:$K,'Total Cash Flow'!$C2677,'Monthly Rental Income'!$J:$J,'Total Cash Flow'!$B2677))</f>
        <v/>
      </c>
      <c r="E2677" s="73" t="str">
        <f>IF(B2677="","",SUMIFS('Mortgage Calculation'!$F:$F,'Mortgage Calculation'!$J:$J,'Total Cash Flow'!$B2677,'Mortgage Calculation'!$K:$K,'Total Cash Flow'!C2677))</f>
        <v/>
      </c>
      <c r="F2677" s="66" t="str">
        <f t="shared" si="41"/>
        <v/>
      </c>
    </row>
    <row r="2678" spans="2:6" ht="14.25" x14ac:dyDescent="0.2">
      <c r="B2678" s="70" t="str">
        <f>IF('Mortgage Calculation'!A2718="","",MONTH('Mortgage Calculation'!C2718))</f>
        <v/>
      </c>
      <c r="C2678" s="71" t="str">
        <f>IF(B2678="","",YEAR('Mortgage Calculation'!C2718))</f>
        <v/>
      </c>
      <c r="D2678" s="72" t="str">
        <f>IF(B2678="","",SUMIFS('Monthly Rental Income'!$G:$G,'Monthly Rental Income'!$K:$K,'Total Cash Flow'!$C2678,'Monthly Rental Income'!$J:$J,'Total Cash Flow'!$B2678))</f>
        <v/>
      </c>
      <c r="E2678" s="73" t="str">
        <f>IF(B2678="","",SUMIFS('Mortgage Calculation'!$F:$F,'Mortgage Calculation'!$J:$J,'Total Cash Flow'!$B2678,'Mortgage Calculation'!$K:$K,'Total Cash Flow'!C2678))</f>
        <v/>
      </c>
      <c r="F2678" s="66" t="str">
        <f t="shared" si="41"/>
        <v/>
      </c>
    </row>
    <row r="2679" spans="2:6" ht="14.25" x14ac:dyDescent="0.2">
      <c r="B2679" s="70" t="str">
        <f>IF('Mortgage Calculation'!A2719="","",MONTH('Mortgage Calculation'!C2719))</f>
        <v/>
      </c>
      <c r="C2679" s="71" t="str">
        <f>IF(B2679="","",YEAR('Mortgage Calculation'!C2719))</f>
        <v/>
      </c>
      <c r="D2679" s="72" t="str">
        <f>IF(B2679="","",SUMIFS('Monthly Rental Income'!$G:$G,'Monthly Rental Income'!$K:$K,'Total Cash Flow'!$C2679,'Monthly Rental Income'!$J:$J,'Total Cash Flow'!$B2679))</f>
        <v/>
      </c>
      <c r="E2679" s="73" t="str">
        <f>IF(B2679="","",SUMIFS('Mortgage Calculation'!$F:$F,'Mortgage Calculation'!$J:$J,'Total Cash Flow'!$B2679,'Mortgage Calculation'!$K:$K,'Total Cash Flow'!C2679))</f>
        <v/>
      </c>
      <c r="F2679" s="66" t="str">
        <f t="shared" si="41"/>
        <v/>
      </c>
    </row>
    <row r="2680" spans="2:6" ht="14.25" x14ac:dyDescent="0.2">
      <c r="B2680" s="70" t="str">
        <f>IF('Mortgage Calculation'!A2720="","",MONTH('Mortgage Calculation'!C2720))</f>
        <v/>
      </c>
      <c r="C2680" s="71" t="str">
        <f>IF(B2680="","",YEAR('Mortgage Calculation'!C2720))</f>
        <v/>
      </c>
      <c r="D2680" s="72" t="str">
        <f>IF(B2680="","",SUMIFS('Monthly Rental Income'!$G:$G,'Monthly Rental Income'!$K:$K,'Total Cash Flow'!$C2680,'Monthly Rental Income'!$J:$J,'Total Cash Flow'!$B2680))</f>
        <v/>
      </c>
      <c r="E2680" s="73" t="str">
        <f>IF(B2680="","",SUMIFS('Mortgage Calculation'!$F:$F,'Mortgage Calculation'!$J:$J,'Total Cash Flow'!$B2680,'Mortgage Calculation'!$K:$K,'Total Cash Flow'!C2680))</f>
        <v/>
      </c>
      <c r="F2680" s="66" t="str">
        <f t="shared" si="41"/>
        <v/>
      </c>
    </row>
    <row r="2681" spans="2:6" ht="14.25" x14ac:dyDescent="0.2">
      <c r="B2681" s="70" t="str">
        <f>IF('Mortgage Calculation'!A2721="","",MONTH('Mortgage Calculation'!C2721))</f>
        <v/>
      </c>
      <c r="C2681" s="71" t="str">
        <f>IF(B2681="","",YEAR('Mortgage Calculation'!C2721))</f>
        <v/>
      </c>
      <c r="D2681" s="72" t="str">
        <f>IF(B2681="","",SUMIFS('Monthly Rental Income'!$G:$G,'Monthly Rental Income'!$K:$K,'Total Cash Flow'!$C2681,'Monthly Rental Income'!$J:$J,'Total Cash Flow'!$B2681))</f>
        <v/>
      </c>
      <c r="E2681" s="73" t="str">
        <f>IF(B2681="","",SUMIFS('Mortgage Calculation'!$F:$F,'Mortgage Calculation'!$J:$J,'Total Cash Flow'!$B2681,'Mortgage Calculation'!$K:$K,'Total Cash Flow'!C2681))</f>
        <v/>
      </c>
      <c r="F2681" s="66" t="str">
        <f t="shared" si="41"/>
        <v/>
      </c>
    </row>
    <row r="2682" spans="2:6" ht="14.25" x14ac:dyDescent="0.2">
      <c r="B2682" s="70" t="str">
        <f>IF('Mortgage Calculation'!A2722="","",MONTH('Mortgage Calculation'!C2722))</f>
        <v/>
      </c>
      <c r="C2682" s="71" t="str">
        <f>IF(B2682="","",YEAR('Mortgage Calculation'!C2722))</f>
        <v/>
      </c>
      <c r="D2682" s="72" t="str">
        <f>IF(B2682="","",SUMIFS('Monthly Rental Income'!$G:$G,'Monthly Rental Income'!$K:$K,'Total Cash Flow'!$C2682,'Monthly Rental Income'!$J:$J,'Total Cash Flow'!$B2682))</f>
        <v/>
      </c>
      <c r="E2682" s="73" t="str">
        <f>IF(B2682="","",SUMIFS('Mortgage Calculation'!$F:$F,'Mortgage Calculation'!$J:$J,'Total Cash Flow'!$B2682,'Mortgage Calculation'!$K:$K,'Total Cash Flow'!C2682))</f>
        <v/>
      </c>
      <c r="F2682" s="66" t="str">
        <f t="shared" si="41"/>
        <v/>
      </c>
    </row>
    <row r="2683" spans="2:6" ht="14.25" x14ac:dyDescent="0.2">
      <c r="B2683" s="70" t="str">
        <f>IF('Mortgage Calculation'!A2723="","",MONTH('Mortgage Calculation'!C2723))</f>
        <v/>
      </c>
      <c r="C2683" s="71" t="str">
        <f>IF(B2683="","",YEAR('Mortgage Calculation'!C2723))</f>
        <v/>
      </c>
      <c r="D2683" s="72" t="str">
        <f>IF(B2683="","",SUMIFS('Monthly Rental Income'!$G:$G,'Monthly Rental Income'!$K:$K,'Total Cash Flow'!$C2683,'Monthly Rental Income'!$J:$J,'Total Cash Flow'!$B2683))</f>
        <v/>
      </c>
      <c r="E2683" s="73" t="str">
        <f>IF(B2683="","",SUMIFS('Mortgage Calculation'!$F:$F,'Mortgage Calculation'!$J:$J,'Total Cash Flow'!$B2683,'Mortgage Calculation'!$K:$K,'Total Cash Flow'!C2683))</f>
        <v/>
      </c>
      <c r="F2683" s="66" t="str">
        <f t="shared" si="41"/>
        <v/>
      </c>
    </row>
    <row r="2684" spans="2:6" ht="14.25" x14ac:dyDescent="0.2">
      <c r="B2684" s="70" t="str">
        <f>IF('Mortgage Calculation'!A2724="","",MONTH('Mortgage Calculation'!C2724))</f>
        <v/>
      </c>
      <c r="C2684" s="71" t="str">
        <f>IF(B2684="","",YEAR('Mortgage Calculation'!C2724))</f>
        <v/>
      </c>
      <c r="D2684" s="72" t="str">
        <f>IF(B2684="","",SUMIFS('Monthly Rental Income'!$G:$G,'Monthly Rental Income'!$K:$K,'Total Cash Flow'!$C2684,'Monthly Rental Income'!$J:$J,'Total Cash Flow'!$B2684))</f>
        <v/>
      </c>
      <c r="E2684" s="73" t="str">
        <f>IF(B2684="","",SUMIFS('Mortgage Calculation'!$F:$F,'Mortgage Calculation'!$J:$J,'Total Cash Flow'!$B2684,'Mortgage Calculation'!$K:$K,'Total Cash Flow'!C2684))</f>
        <v/>
      </c>
      <c r="F2684" s="66" t="str">
        <f t="shared" si="41"/>
        <v/>
      </c>
    </row>
    <row r="2685" spans="2:6" ht="14.25" x14ac:dyDescent="0.2">
      <c r="B2685" s="70" t="str">
        <f>IF('Mortgage Calculation'!A2725="","",MONTH('Mortgage Calculation'!C2725))</f>
        <v/>
      </c>
      <c r="C2685" s="71" t="str">
        <f>IF(B2685="","",YEAR('Mortgage Calculation'!C2725))</f>
        <v/>
      </c>
      <c r="D2685" s="72" t="str">
        <f>IF(B2685="","",SUMIFS('Monthly Rental Income'!$G:$G,'Monthly Rental Income'!$K:$K,'Total Cash Flow'!$C2685,'Monthly Rental Income'!$J:$J,'Total Cash Flow'!$B2685))</f>
        <v/>
      </c>
      <c r="E2685" s="73" t="str">
        <f>IF(B2685="","",SUMIFS('Mortgage Calculation'!$F:$F,'Mortgage Calculation'!$J:$J,'Total Cash Flow'!$B2685,'Mortgage Calculation'!$K:$K,'Total Cash Flow'!C2685))</f>
        <v/>
      </c>
      <c r="F2685" s="66" t="str">
        <f t="shared" si="41"/>
        <v/>
      </c>
    </row>
    <row r="2686" spans="2:6" ht="14.25" x14ac:dyDescent="0.2">
      <c r="B2686" s="70" t="str">
        <f>IF('Mortgage Calculation'!A2726="","",MONTH('Mortgage Calculation'!C2726))</f>
        <v/>
      </c>
      <c r="C2686" s="71" t="str">
        <f>IF(B2686="","",YEAR('Mortgage Calculation'!C2726))</f>
        <v/>
      </c>
      <c r="D2686" s="72" t="str">
        <f>IF(B2686="","",SUMIFS('Monthly Rental Income'!$G:$G,'Monthly Rental Income'!$K:$K,'Total Cash Flow'!$C2686,'Monthly Rental Income'!$J:$J,'Total Cash Flow'!$B2686))</f>
        <v/>
      </c>
      <c r="E2686" s="73" t="str">
        <f>IF(B2686="","",SUMIFS('Mortgage Calculation'!$F:$F,'Mortgage Calculation'!$J:$J,'Total Cash Flow'!$B2686,'Mortgage Calculation'!$K:$K,'Total Cash Flow'!C2686))</f>
        <v/>
      </c>
      <c r="F2686" s="66" t="str">
        <f t="shared" si="41"/>
        <v/>
      </c>
    </row>
    <row r="2687" spans="2:6" ht="14.25" x14ac:dyDescent="0.2">
      <c r="B2687" s="70" t="str">
        <f>IF('Mortgage Calculation'!A2727="","",MONTH('Mortgage Calculation'!C2727))</f>
        <v/>
      </c>
      <c r="C2687" s="71" t="str">
        <f>IF(B2687="","",YEAR('Mortgage Calculation'!C2727))</f>
        <v/>
      </c>
      <c r="D2687" s="72" t="str">
        <f>IF(B2687="","",SUMIFS('Monthly Rental Income'!$G:$G,'Monthly Rental Income'!$K:$K,'Total Cash Flow'!$C2687,'Monthly Rental Income'!$J:$J,'Total Cash Flow'!$B2687))</f>
        <v/>
      </c>
      <c r="E2687" s="73" t="str">
        <f>IF(B2687="","",SUMIFS('Mortgage Calculation'!$F:$F,'Mortgage Calculation'!$J:$J,'Total Cash Flow'!$B2687,'Mortgage Calculation'!$K:$K,'Total Cash Flow'!C2687))</f>
        <v/>
      </c>
      <c r="F2687" s="66" t="str">
        <f t="shared" si="41"/>
        <v/>
      </c>
    </row>
    <row r="2688" spans="2:6" ht="14.25" x14ac:dyDescent="0.2">
      <c r="B2688" s="70" t="str">
        <f>IF('Mortgage Calculation'!A2728="","",MONTH('Mortgage Calculation'!C2728))</f>
        <v/>
      </c>
      <c r="C2688" s="71" t="str">
        <f>IF(B2688="","",YEAR('Mortgage Calculation'!C2728))</f>
        <v/>
      </c>
      <c r="D2688" s="72" t="str">
        <f>IF(B2688="","",SUMIFS('Monthly Rental Income'!$G:$G,'Monthly Rental Income'!$K:$K,'Total Cash Flow'!$C2688,'Monthly Rental Income'!$J:$J,'Total Cash Flow'!$B2688))</f>
        <v/>
      </c>
      <c r="E2688" s="73" t="str">
        <f>IF(B2688="","",SUMIFS('Mortgage Calculation'!$F:$F,'Mortgage Calculation'!$J:$J,'Total Cash Flow'!$B2688,'Mortgage Calculation'!$K:$K,'Total Cash Flow'!C2688))</f>
        <v/>
      </c>
      <c r="F2688" s="66" t="str">
        <f t="shared" si="41"/>
        <v/>
      </c>
    </row>
    <row r="2689" spans="2:6" ht="14.25" x14ac:dyDescent="0.2">
      <c r="B2689" s="70" t="str">
        <f>IF('Mortgage Calculation'!A2729="","",MONTH('Mortgage Calculation'!C2729))</f>
        <v/>
      </c>
      <c r="C2689" s="71" t="str">
        <f>IF(B2689="","",YEAR('Mortgage Calculation'!C2729))</f>
        <v/>
      </c>
      <c r="D2689" s="72" t="str">
        <f>IF(B2689="","",SUMIFS('Monthly Rental Income'!$G:$G,'Monthly Rental Income'!$K:$K,'Total Cash Flow'!$C2689,'Monthly Rental Income'!$J:$J,'Total Cash Flow'!$B2689))</f>
        <v/>
      </c>
      <c r="E2689" s="73" t="str">
        <f>IF(B2689="","",SUMIFS('Mortgage Calculation'!$F:$F,'Mortgage Calculation'!$J:$J,'Total Cash Flow'!$B2689,'Mortgage Calculation'!$K:$K,'Total Cash Flow'!C2689))</f>
        <v/>
      </c>
      <c r="F2689" s="66" t="str">
        <f t="shared" si="41"/>
        <v/>
      </c>
    </row>
    <row r="2690" spans="2:6" ht="14.25" x14ac:dyDescent="0.2">
      <c r="B2690" s="70" t="str">
        <f>IF('Mortgage Calculation'!A2730="","",MONTH('Mortgage Calculation'!C2730))</f>
        <v/>
      </c>
      <c r="C2690" s="71" t="str">
        <f>IF(B2690="","",YEAR('Mortgage Calculation'!C2730))</f>
        <v/>
      </c>
      <c r="D2690" s="72" t="str">
        <f>IF(B2690="","",SUMIFS('Monthly Rental Income'!$G:$G,'Monthly Rental Income'!$K:$K,'Total Cash Flow'!$C2690,'Monthly Rental Income'!$J:$J,'Total Cash Flow'!$B2690))</f>
        <v/>
      </c>
      <c r="E2690" s="73" t="str">
        <f>IF(B2690="","",SUMIFS('Mortgage Calculation'!$F:$F,'Mortgage Calculation'!$J:$J,'Total Cash Flow'!$B2690,'Mortgage Calculation'!$K:$K,'Total Cash Flow'!C2690))</f>
        <v/>
      </c>
      <c r="F2690" s="66" t="str">
        <f t="shared" si="41"/>
        <v/>
      </c>
    </row>
    <row r="2691" spans="2:6" ht="14.25" x14ac:dyDescent="0.2">
      <c r="B2691" s="70" t="str">
        <f>IF('Mortgage Calculation'!A2731="","",MONTH('Mortgage Calculation'!C2731))</f>
        <v/>
      </c>
      <c r="C2691" s="71" t="str">
        <f>IF(B2691="","",YEAR('Mortgage Calculation'!C2731))</f>
        <v/>
      </c>
      <c r="D2691" s="72" t="str">
        <f>IF(B2691="","",SUMIFS('Monthly Rental Income'!$G:$G,'Monthly Rental Income'!$K:$K,'Total Cash Flow'!$C2691,'Monthly Rental Income'!$J:$J,'Total Cash Flow'!$B2691))</f>
        <v/>
      </c>
      <c r="E2691" s="73" t="str">
        <f>IF(B2691="","",SUMIFS('Mortgage Calculation'!$F:$F,'Mortgage Calculation'!$J:$J,'Total Cash Flow'!$B2691,'Mortgage Calculation'!$K:$K,'Total Cash Flow'!C2691))</f>
        <v/>
      </c>
      <c r="F2691" s="66" t="str">
        <f t="shared" si="41"/>
        <v/>
      </c>
    </row>
    <row r="2692" spans="2:6" ht="14.25" x14ac:dyDescent="0.2">
      <c r="B2692" s="70" t="str">
        <f>IF('Mortgage Calculation'!A2732="","",MONTH('Mortgage Calculation'!C2732))</f>
        <v/>
      </c>
      <c r="C2692" s="71" t="str">
        <f>IF(B2692="","",YEAR('Mortgage Calculation'!C2732))</f>
        <v/>
      </c>
      <c r="D2692" s="72" t="str">
        <f>IF(B2692="","",SUMIFS('Monthly Rental Income'!$G:$G,'Monthly Rental Income'!$K:$K,'Total Cash Flow'!$C2692,'Monthly Rental Income'!$J:$J,'Total Cash Flow'!$B2692))</f>
        <v/>
      </c>
      <c r="E2692" s="73" t="str">
        <f>IF(B2692="","",SUMIFS('Mortgage Calculation'!$F:$F,'Mortgage Calculation'!$J:$J,'Total Cash Flow'!$B2692,'Mortgage Calculation'!$K:$K,'Total Cash Flow'!C2692))</f>
        <v/>
      </c>
      <c r="F2692" s="66" t="str">
        <f t="shared" si="41"/>
        <v/>
      </c>
    </row>
    <row r="2693" spans="2:6" ht="14.25" x14ac:dyDescent="0.2">
      <c r="B2693" s="70" t="str">
        <f>IF('Mortgage Calculation'!A2733="","",MONTH('Mortgage Calculation'!C2733))</f>
        <v/>
      </c>
      <c r="C2693" s="71" t="str">
        <f>IF(B2693="","",YEAR('Mortgage Calculation'!C2733))</f>
        <v/>
      </c>
      <c r="D2693" s="72" t="str">
        <f>IF(B2693="","",SUMIFS('Monthly Rental Income'!$G:$G,'Monthly Rental Income'!$K:$K,'Total Cash Flow'!$C2693,'Monthly Rental Income'!$J:$J,'Total Cash Flow'!$B2693))</f>
        <v/>
      </c>
      <c r="E2693" s="73" t="str">
        <f>IF(B2693="","",SUMIFS('Mortgage Calculation'!$F:$F,'Mortgage Calculation'!$J:$J,'Total Cash Flow'!$B2693,'Mortgage Calculation'!$K:$K,'Total Cash Flow'!C2693))</f>
        <v/>
      </c>
      <c r="F2693" s="66" t="str">
        <f t="shared" ref="F2693:F2756" si="42">IF(B2693="","",SUM(D2693:E2693))</f>
        <v/>
      </c>
    </row>
    <row r="2694" spans="2:6" ht="14.25" x14ac:dyDescent="0.2">
      <c r="B2694" s="70" t="str">
        <f>IF('Mortgage Calculation'!A2734="","",MONTH('Mortgage Calculation'!C2734))</f>
        <v/>
      </c>
      <c r="C2694" s="71" t="str">
        <f>IF(B2694="","",YEAR('Mortgage Calculation'!C2734))</f>
        <v/>
      </c>
      <c r="D2694" s="72" t="str">
        <f>IF(B2694="","",SUMIFS('Monthly Rental Income'!$G:$G,'Monthly Rental Income'!$K:$K,'Total Cash Flow'!$C2694,'Monthly Rental Income'!$J:$J,'Total Cash Flow'!$B2694))</f>
        <v/>
      </c>
      <c r="E2694" s="73" t="str">
        <f>IF(B2694="","",SUMIFS('Mortgage Calculation'!$F:$F,'Mortgage Calculation'!$J:$J,'Total Cash Flow'!$B2694,'Mortgage Calculation'!$K:$K,'Total Cash Flow'!C2694))</f>
        <v/>
      </c>
      <c r="F2694" s="66" t="str">
        <f t="shared" si="42"/>
        <v/>
      </c>
    </row>
    <row r="2695" spans="2:6" ht="14.25" x14ac:dyDescent="0.2">
      <c r="B2695" s="70" t="str">
        <f>IF('Mortgage Calculation'!A2735="","",MONTH('Mortgage Calculation'!C2735))</f>
        <v/>
      </c>
      <c r="C2695" s="71" t="str">
        <f>IF(B2695="","",YEAR('Mortgage Calculation'!C2735))</f>
        <v/>
      </c>
      <c r="D2695" s="72" t="str">
        <f>IF(B2695="","",SUMIFS('Monthly Rental Income'!$G:$G,'Monthly Rental Income'!$K:$K,'Total Cash Flow'!$C2695,'Monthly Rental Income'!$J:$J,'Total Cash Flow'!$B2695))</f>
        <v/>
      </c>
      <c r="E2695" s="73" t="str">
        <f>IF(B2695="","",SUMIFS('Mortgage Calculation'!$F:$F,'Mortgage Calculation'!$J:$J,'Total Cash Flow'!$B2695,'Mortgage Calculation'!$K:$K,'Total Cash Flow'!C2695))</f>
        <v/>
      </c>
      <c r="F2695" s="66" t="str">
        <f t="shared" si="42"/>
        <v/>
      </c>
    </row>
    <row r="2696" spans="2:6" ht="14.25" x14ac:dyDescent="0.2">
      <c r="B2696" s="70" t="str">
        <f>IF('Mortgage Calculation'!A2736="","",MONTH('Mortgage Calculation'!C2736))</f>
        <v/>
      </c>
      <c r="C2696" s="71" t="str">
        <f>IF(B2696="","",YEAR('Mortgage Calculation'!C2736))</f>
        <v/>
      </c>
      <c r="D2696" s="72" t="str">
        <f>IF(B2696="","",SUMIFS('Monthly Rental Income'!$G:$G,'Monthly Rental Income'!$K:$K,'Total Cash Flow'!$C2696,'Monthly Rental Income'!$J:$J,'Total Cash Flow'!$B2696))</f>
        <v/>
      </c>
      <c r="E2696" s="73" t="str">
        <f>IF(B2696="","",SUMIFS('Mortgage Calculation'!$F:$F,'Mortgage Calculation'!$J:$J,'Total Cash Flow'!$B2696,'Mortgage Calculation'!$K:$K,'Total Cash Flow'!C2696))</f>
        <v/>
      </c>
      <c r="F2696" s="66" t="str">
        <f t="shared" si="42"/>
        <v/>
      </c>
    </row>
    <row r="2697" spans="2:6" ht="14.25" x14ac:dyDescent="0.2">
      <c r="B2697" s="70" t="str">
        <f>IF('Mortgage Calculation'!A2737="","",MONTH('Mortgage Calculation'!C2737))</f>
        <v/>
      </c>
      <c r="C2697" s="71" t="str">
        <f>IF(B2697="","",YEAR('Mortgage Calculation'!C2737))</f>
        <v/>
      </c>
      <c r="D2697" s="72" t="str">
        <f>IF(B2697="","",SUMIFS('Monthly Rental Income'!$G:$G,'Monthly Rental Income'!$K:$K,'Total Cash Flow'!$C2697,'Monthly Rental Income'!$J:$J,'Total Cash Flow'!$B2697))</f>
        <v/>
      </c>
      <c r="E2697" s="73" t="str">
        <f>IF(B2697="","",SUMIFS('Mortgage Calculation'!$F:$F,'Mortgage Calculation'!$J:$J,'Total Cash Flow'!$B2697,'Mortgage Calculation'!$K:$K,'Total Cash Flow'!C2697))</f>
        <v/>
      </c>
      <c r="F2697" s="66" t="str">
        <f t="shared" si="42"/>
        <v/>
      </c>
    </row>
    <row r="2698" spans="2:6" ht="14.25" x14ac:dyDescent="0.2">
      <c r="B2698" s="70" t="str">
        <f>IF('Mortgage Calculation'!A2738="","",MONTH('Mortgage Calculation'!C2738))</f>
        <v/>
      </c>
      <c r="C2698" s="71" t="str">
        <f>IF(B2698="","",YEAR('Mortgage Calculation'!C2738))</f>
        <v/>
      </c>
      <c r="D2698" s="72" t="str">
        <f>IF(B2698="","",SUMIFS('Monthly Rental Income'!$G:$G,'Monthly Rental Income'!$K:$K,'Total Cash Flow'!$C2698,'Monthly Rental Income'!$J:$J,'Total Cash Flow'!$B2698))</f>
        <v/>
      </c>
      <c r="E2698" s="73" t="str">
        <f>IF(B2698="","",SUMIFS('Mortgage Calculation'!$F:$F,'Mortgage Calculation'!$J:$J,'Total Cash Flow'!$B2698,'Mortgage Calculation'!$K:$K,'Total Cash Flow'!C2698))</f>
        <v/>
      </c>
      <c r="F2698" s="66" t="str">
        <f t="shared" si="42"/>
        <v/>
      </c>
    </row>
    <row r="2699" spans="2:6" ht="14.25" x14ac:dyDescent="0.2">
      <c r="B2699" s="70" t="str">
        <f>IF('Mortgage Calculation'!A2739="","",MONTH('Mortgage Calculation'!C2739))</f>
        <v/>
      </c>
      <c r="C2699" s="71" t="str">
        <f>IF(B2699="","",YEAR('Mortgage Calculation'!C2739))</f>
        <v/>
      </c>
      <c r="D2699" s="72" t="str">
        <f>IF(B2699="","",SUMIFS('Monthly Rental Income'!$G:$G,'Monthly Rental Income'!$K:$K,'Total Cash Flow'!$C2699,'Monthly Rental Income'!$J:$J,'Total Cash Flow'!$B2699))</f>
        <v/>
      </c>
      <c r="E2699" s="73" t="str">
        <f>IF(B2699="","",SUMIFS('Mortgage Calculation'!$F:$F,'Mortgage Calculation'!$J:$J,'Total Cash Flow'!$B2699,'Mortgage Calculation'!$K:$K,'Total Cash Flow'!C2699))</f>
        <v/>
      </c>
      <c r="F2699" s="66" t="str">
        <f t="shared" si="42"/>
        <v/>
      </c>
    </row>
    <row r="2700" spans="2:6" ht="14.25" x14ac:dyDescent="0.2">
      <c r="B2700" s="70" t="str">
        <f>IF('Mortgage Calculation'!A2740="","",MONTH('Mortgage Calculation'!C2740))</f>
        <v/>
      </c>
      <c r="C2700" s="71" t="str">
        <f>IF(B2700="","",YEAR('Mortgage Calculation'!C2740))</f>
        <v/>
      </c>
      <c r="D2700" s="72" t="str">
        <f>IF(B2700="","",SUMIFS('Monthly Rental Income'!$G:$G,'Monthly Rental Income'!$K:$K,'Total Cash Flow'!$C2700,'Monthly Rental Income'!$J:$J,'Total Cash Flow'!$B2700))</f>
        <v/>
      </c>
      <c r="E2700" s="73" t="str">
        <f>IF(B2700="","",SUMIFS('Mortgage Calculation'!$F:$F,'Mortgage Calculation'!$J:$J,'Total Cash Flow'!$B2700,'Mortgage Calculation'!$K:$K,'Total Cash Flow'!C2700))</f>
        <v/>
      </c>
      <c r="F2700" s="66" t="str">
        <f t="shared" si="42"/>
        <v/>
      </c>
    </row>
    <row r="2701" spans="2:6" ht="14.25" x14ac:dyDescent="0.2">
      <c r="B2701" s="70" t="str">
        <f>IF('Mortgage Calculation'!A2741="","",MONTH('Mortgage Calculation'!C2741))</f>
        <v/>
      </c>
      <c r="C2701" s="71" t="str">
        <f>IF(B2701="","",YEAR('Mortgage Calculation'!C2741))</f>
        <v/>
      </c>
      <c r="D2701" s="72" t="str">
        <f>IF(B2701="","",SUMIFS('Monthly Rental Income'!$G:$G,'Monthly Rental Income'!$K:$K,'Total Cash Flow'!$C2701,'Monthly Rental Income'!$J:$J,'Total Cash Flow'!$B2701))</f>
        <v/>
      </c>
      <c r="E2701" s="73" t="str">
        <f>IF(B2701="","",SUMIFS('Mortgage Calculation'!$F:$F,'Mortgage Calculation'!$J:$J,'Total Cash Flow'!$B2701,'Mortgage Calculation'!$K:$K,'Total Cash Flow'!C2701))</f>
        <v/>
      </c>
      <c r="F2701" s="66" t="str">
        <f t="shared" si="42"/>
        <v/>
      </c>
    </row>
    <row r="2702" spans="2:6" ht="14.25" x14ac:dyDescent="0.2">
      <c r="B2702" s="70" t="str">
        <f>IF('Mortgage Calculation'!A2742="","",MONTH('Mortgage Calculation'!C2742))</f>
        <v/>
      </c>
      <c r="C2702" s="71" t="str">
        <f>IF(B2702="","",YEAR('Mortgage Calculation'!C2742))</f>
        <v/>
      </c>
      <c r="D2702" s="72" t="str">
        <f>IF(B2702="","",SUMIFS('Monthly Rental Income'!$G:$G,'Monthly Rental Income'!$K:$K,'Total Cash Flow'!$C2702,'Monthly Rental Income'!$J:$J,'Total Cash Flow'!$B2702))</f>
        <v/>
      </c>
      <c r="E2702" s="73" t="str">
        <f>IF(B2702="","",SUMIFS('Mortgage Calculation'!$F:$F,'Mortgage Calculation'!$J:$J,'Total Cash Flow'!$B2702,'Mortgage Calculation'!$K:$K,'Total Cash Flow'!C2702))</f>
        <v/>
      </c>
      <c r="F2702" s="66" t="str">
        <f t="shared" si="42"/>
        <v/>
      </c>
    </row>
    <row r="2703" spans="2:6" ht="14.25" x14ac:dyDescent="0.2">
      <c r="B2703" s="70" t="str">
        <f>IF('Mortgage Calculation'!A2743="","",MONTH('Mortgage Calculation'!C2743))</f>
        <v/>
      </c>
      <c r="C2703" s="71" t="str">
        <f>IF(B2703="","",YEAR('Mortgage Calculation'!C2743))</f>
        <v/>
      </c>
      <c r="D2703" s="72" t="str">
        <f>IF(B2703="","",SUMIFS('Monthly Rental Income'!$G:$G,'Monthly Rental Income'!$K:$K,'Total Cash Flow'!$C2703,'Monthly Rental Income'!$J:$J,'Total Cash Flow'!$B2703))</f>
        <v/>
      </c>
      <c r="E2703" s="73" t="str">
        <f>IF(B2703="","",SUMIFS('Mortgage Calculation'!$F:$F,'Mortgage Calculation'!$J:$J,'Total Cash Flow'!$B2703,'Mortgage Calculation'!$K:$K,'Total Cash Flow'!C2703))</f>
        <v/>
      </c>
      <c r="F2703" s="66" t="str">
        <f t="shared" si="42"/>
        <v/>
      </c>
    </row>
    <row r="2704" spans="2:6" ht="14.25" x14ac:dyDescent="0.2">
      <c r="B2704" s="70" t="str">
        <f>IF('Mortgage Calculation'!A2744="","",MONTH('Mortgage Calculation'!C2744))</f>
        <v/>
      </c>
      <c r="C2704" s="71" t="str">
        <f>IF(B2704="","",YEAR('Mortgage Calculation'!C2744))</f>
        <v/>
      </c>
      <c r="D2704" s="72" t="str">
        <f>IF(B2704="","",SUMIFS('Monthly Rental Income'!$G:$G,'Monthly Rental Income'!$K:$K,'Total Cash Flow'!$C2704,'Monthly Rental Income'!$J:$J,'Total Cash Flow'!$B2704))</f>
        <v/>
      </c>
      <c r="E2704" s="73" t="str">
        <f>IF(B2704="","",SUMIFS('Mortgage Calculation'!$F:$F,'Mortgage Calculation'!$J:$J,'Total Cash Flow'!$B2704,'Mortgage Calculation'!$K:$K,'Total Cash Flow'!C2704))</f>
        <v/>
      </c>
      <c r="F2704" s="66" t="str">
        <f t="shared" si="42"/>
        <v/>
      </c>
    </row>
    <row r="2705" spans="2:6" ht="14.25" x14ac:dyDescent="0.2">
      <c r="B2705" s="70" t="str">
        <f>IF('Mortgage Calculation'!A2745="","",MONTH('Mortgage Calculation'!C2745))</f>
        <v/>
      </c>
      <c r="C2705" s="71" t="str">
        <f>IF(B2705="","",YEAR('Mortgage Calculation'!C2745))</f>
        <v/>
      </c>
      <c r="D2705" s="72" t="str">
        <f>IF(B2705="","",SUMIFS('Monthly Rental Income'!$G:$G,'Monthly Rental Income'!$K:$K,'Total Cash Flow'!$C2705,'Monthly Rental Income'!$J:$J,'Total Cash Flow'!$B2705))</f>
        <v/>
      </c>
      <c r="E2705" s="73" t="str">
        <f>IF(B2705="","",SUMIFS('Mortgage Calculation'!$F:$F,'Mortgage Calculation'!$J:$J,'Total Cash Flow'!$B2705,'Mortgage Calculation'!$K:$K,'Total Cash Flow'!C2705))</f>
        <v/>
      </c>
      <c r="F2705" s="66" t="str">
        <f t="shared" si="42"/>
        <v/>
      </c>
    </row>
    <row r="2706" spans="2:6" ht="14.25" x14ac:dyDescent="0.2">
      <c r="B2706" s="70" t="str">
        <f>IF('Mortgage Calculation'!A2746="","",MONTH('Mortgage Calculation'!C2746))</f>
        <v/>
      </c>
      <c r="C2706" s="71" t="str">
        <f>IF(B2706="","",YEAR('Mortgage Calculation'!C2746))</f>
        <v/>
      </c>
      <c r="D2706" s="72" t="str">
        <f>IF(B2706="","",SUMIFS('Monthly Rental Income'!$G:$G,'Monthly Rental Income'!$K:$K,'Total Cash Flow'!$C2706,'Monthly Rental Income'!$J:$J,'Total Cash Flow'!$B2706))</f>
        <v/>
      </c>
      <c r="E2706" s="73" t="str">
        <f>IF(B2706="","",SUMIFS('Mortgage Calculation'!$F:$F,'Mortgage Calculation'!$J:$J,'Total Cash Flow'!$B2706,'Mortgage Calculation'!$K:$K,'Total Cash Flow'!C2706))</f>
        <v/>
      </c>
      <c r="F2706" s="66" t="str">
        <f t="shared" si="42"/>
        <v/>
      </c>
    </row>
    <row r="2707" spans="2:6" ht="14.25" x14ac:dyDescent="0.2">
      <c r="B2707" s="70" t="str">
        <f>IF('Mortgage Calculation'!A2747="","",MONTH('Mortgage Calculation'!C2747))</f>
        <v/>
      </c>
      <c r="C2707" s="71" t="str">
        <f>IF(B2707="","",YEAR('Mortgage Calculation'!C2747))</f>
        <v/>
      </c>
      <c r="D2707" s="72" t="str">
        <f>IF(B2707="","",SUMIFS('Monthly Rental Income'!$G:$G,'Monthly Rental Income'!$K:$K,'Total Cash Flow'!$C2707,'Monthly Rental Income'!$J:$J,'Total Cash Flow'!$B2707))</f>
        <v/>
      </c>
      <c r="E2707" s="73" t="str">
        <f>IF(B2707="","",SUMIFS('Mortgage Calculation'!$F:$F,'Mortgage Calculation'!$J:$J,'Total Cash Flow'!$B2707,'Mortgage Calculation'!$K:$K,'Total Cash Flow'!C2707))</f>
        <v/>
      </c>
      <c r="F2707" s="66" t="str">
        <f t="shared" si="42"/>
        <v/>
      </c>
    </row>
    <row r="2708" spans="2:6" ht="14.25" x14ac:dyDescent="0.2">
      <c r="B2708" s="70" t="str">
        <f>IF('Mortgage Calculation'!A2748="","",MONTH('Mortgage Calculation'!C2748))</f>
        <v/>
      </c>
      <c r="C2708" s="71" t="str">
        <f>IF(B2708="","",YEAR('Mortgage Calculation'!C2748))</f>
        <v/>
      </c>
      <c r="D2708" s="72" t="str">
        <f>IF(B2708="","",SUMIFS('Monthly Rental Income'!$G:$G,'Monthly Rental Income'!$K:$K,'Total Cash Flow'!$C2708,'Monthly Rental Income'!$J:$J,'Total Cash Flow'!$B2708))</f>
        <v/>
      </c>
      <c r="E2708" s="73" t="str">
        <f>IF(B2708="","",SUMIFS('Mortgage Calculation'!$F:$F,'Mortgage Calculation'!$J:$J,'Total Cash Flow'!$B2708,'Mortgage Calculation'!$K:$K,'Total Cash Flow'!C2708))</f>
        <v/>
      </c>
      <c r="F2708" s="66" t="str">
        <f t="shared" si="42"/>
        <v/>
      </c>
    </row>
    <row r="2709" spans="2:6" ht="14.25" x14ac:dyDescent="0.2">
      <c r="B2709" s="70" t="str">
        <f>IF('Mortgage Calculation'!A2749="","",MONTH('Mortgage Calculation'!C2749))</f>
        <v/>
      </c>
      <c r="C2709" s="71" t="str">
        <f>IF(B2709="","",YEAR('Mortgage Calculation'!C2749))</f>
        <v/>
      </c>
      <c r="D2709" s="72" t="str">
        <f>IF(B2709="","",SUMIFS('Monthly Rental Income'!$G:$G,'Monthly Rental Income'!$K:$K,'Total Cash Flow'!$C2709,'Monthly Rental Income'!$J:$J,'Total Cash Flow'!$B2709))</f>
        <v/>
      </c>
      <c r="E2709" s="73" t="str">
        <f>IF(B2709="","",SUMIFS('Mortgage Calculation'!$F:$F,'Mortgage Calculation'!$J:$J,'Total Cash Flow'!$B2709,'Mortgage Calculation'!$K:$K,'Total Cash Flow'!C2709))</f>
        <v/>
      </c>
      <c r="F2709" s="66" t="str">
        <f t="shared" si="42"/>
        <v/>
      </c>
    </row>
    <row r="2710" spans="2:6" ht="14.25" x14ac:dyDescent="0.2">
      <c r="B2710" s="70" t="str">
        <f>IF('Mortgage Calculation'!A2750="","",MONTH('Mortgage Calculation'!C2750))</f>
        <v/>
      </c>
      <c r="C2710" s="71" t="str">
        <f>IF(B2710="","",YEAR('Mortgage Calculation'!C2750))</f>
        <v/>
      </c>
      <c r="D2710" s="72" t="str">
        <f>IF(B2710="","",SUMIFS('Monthly Rental Income'!$G:$G,'Monthly Rental Income'!$K:$K,'Total Cash Flow'!$C2710,'Monthly Rental Income'!$J:$J,'Total Cash Flow'!$B2710))</f>
        <v/>
      </c>
      <c r="E2710" s="73" t="str">
        <f>IF(B2710="","",SUMIFS('Mortgage Calculation'!$F:$F,'Mortgage Calculation'!$J:$J,'Total Cash Flow'!$B2710,'Mortgage Calculation'!$K:$K,'Total Cash Flow'!C2710))</f>
        <v/>
      </c>
      <c r="F2710" s="66" t="str">
        <f t="shared" si="42"/>
        <v/>
      </c>
    </row>
    <row r="2711" spans="2:6" ht="14.25" x14ac:dyDescent="0.2">
      <c r="B2711" s="70" t="str">
        <f>IF('Mortgage Calculation'!A2751="","",MONTH('Mortgage Calculation'!C2751))</f>
        <v/>
      </c>
      <c r="C2711" s="71" t="str">
        <f>IF(B2711="","",YEAR('Mortgage Calculation'!C2751))</f>
        <v/>
      </c>
      <c r="D2711" s="72" t="str">
        <f>IF(B2711="","",SUMIFS('Monthly Rental Income'!$G:$G,'Monthly Rental Income'!$K:$K,'Total Cash Flow'!$C2711,'Monthly Rental Income'!$J:$J,'Total Cash Flow'!$B2711))</f>
        <v/>
      </c>
      <c r="E2711" s="73" t="str">
        <f>IF(B2711="","",SUMIFS('Mortgage Calculation'!$F:$F,'Mortgage Calculation'!$J:$J,'Total Cash Flow'!$B2711,'Mortgage Calculation'!$K:$K,'Total Cash Flow'!C2711))</f>
        <v/>
      </c>
      <c r="F2711" s="66" t="str">
        <f t="shared" si="42"/>
        <v/>
      </c>
    </row>
    <row r="2712" spans="2:6" ht="14.25" x14ac:dyDescent="0.2">
      <c r="B2712" s="70" t="str">
        <f>IF('Mortgage Calculation'!A2752="","",MONTH('Mortgage Calculation'!C2752))</f>
        <v/>
      </c>
      <c r="C2712" s="71" t="str">
        <f>IF(B2712="","",YEAR('Mortgage Calculation'!C2752))</f>
        <v/>
      </c>
      <c r="D2712" s="72" t="str">
        <f>IF(B2712="","",SUMIFS('Monthly Rental Income'!$G:$G,'Monthly Rental Income'!$K:$K,'Total Cash Flow'!$C2712,'Monthly Rental Income'!$J:$J,'Total Cash Flow'!$B2712))</f>
        <v/>
      </c>
      <c r="E2712" s="73" t="str">
        <f>IF(B2712="","",SUMIFS('Mortgage Calculation'!$F:$F,'Mortgage Calculation'!$J:$J,'Total Cash Flow'!$B2712,'Mortgage Calculation'!$K:$K,'Total Cash Flow'!C2712))</f>
        <v/>
      </c>
      <c r="F2712" s="66" t="str">
        <f t="shared" si="42"/>
        <v/>
      </c>
    </row>
    <row r="2713" spans="2:6" ht="14.25" x14ac:dyDescent="0.2">
      <c r="B2713" s="70" t="str">
        <f>IF('Mortgage Calculation'!A2753="","",MONTH('Mortgage Calculation'!C2753))</f>
        <v/>
      </c>
      <c r="C2713" s="71" t="str">
        <f>IF(B2713="","",YEAR('Mortgage Calculation'!C2753))</f>
        <v/>
      </c>
      <c r="D2713" s="72" t="str">
        <f>IF(B2713="","",SUMIFS('Monthly Rental Income'!$G:$G,'Monthly Rental Income'!$K:$K,'Total Cash Flow'!$C2713,'Monthly Rental Income'!$J:$J,'Total Cash Flow'!$B2713))</f>
        <v/>
      </c>
      <c r="E2713" s="73" t="str">
        <f>IF(B2713="","",SUMIFS('Mortgage Calculation'!$F:$F,'Mortgage Calculation'!$J:$J,'Total Cash Flow'!$B2713,'Mortgage Calculation'!$K:$K,'Total Cash Flow'!C2713))</f>
        <v/>
      </c>
      <c r="F2713" s="66" t="str">
        <f t="shared" si="42"/>
        <v/>
      </c>
    </row>
    <row r="2714" spans="2:6" ht="14.25" x14ac:dyDescent="0.2">
      <c r="B2714" s="70" t="str">
        <f>IF('Mortgage Calculation'!A2754="","",MONTH('Mortgage Calculation'!C2754))</f>
        <v/>
      </c>
      <c r="C2714" s="71" t="str">
        <f>IF(B2714="","",YEAR('Mortgage Calculation'!C2754))</f>
        <v/>
      </c>
      <c r="D2714" s="72" t="str">
        <f>IF(B2714="","",SUMIFS('Monthly Rental Income'!$G:$G,'Monthly Rental Income'!$K:$K,'Total Cash Flow'!$C2714,'Monthly Rental Income'!$J:$J,'Total Cash Flow'!$B2714))</f>
        <v/>
      </c>
      <c r="E2714" s="73" t="str">
        <f>IF(B2714="","",SUMIFS('Mortgage Calculation'!$F:$F,'Mortgage Calculation'!$J:$J,'Total Cash Flow'!$B2714,'Mortgage Calculation'!$K:$K,'Total Cash Flow'!C2714))</f>
        <v/>
      </c>
      <c r="F2714" s="66" t="str">
        <f t="shared" si="42"/>
        <v/>
      </c>
    </row>
    <row r="2715" spans="2:6" ht="14.25" x14ac:dyDescent="0.2">
      <c r="B2715" s="70" t="str">
        <f>IF('Mortgage Calculation'!A2755="","",MONTH('Mortgage Calculation'!C2755))</f>
        <v/>
      </c>
      <c r="C2715" s="71" t="str">
        <f>IF(B2715="","",YEAR('Mortgage Calculation'!C2755))</f>
        <v/>
      </c>
      <c r="D2715" s="72" t="str">
        <f>IF(B2715="","",SUMIFS('Monthly Rental Income'!$G:$G,'Monthly Rental Income'!$K:$K,'Total Cash Flow'!$C2715,'Monthly Rental Income'!$J:$J,'Total Cash Flow'!$B2715))</f>
        <v/>
      </c>
      <c r="E2715" s="73" t="str">
        <f>IF(B2715="","",SUMIFS('Mortgage Calculation'!$F:$F,'Mortgage Calculation'!$J:$J,'Total Cash Flow'!$B2715,'Mortgage Calculation'!$K:$K,'Total Cash Flow'!C2715))</f>
        <v/>
      </c>
      <c r="F2715" s="66" t="str">
        <f t="shared" si="42"/>
        <v/>
      </c>
    </row>
    <row r="2716" spans="2:6" ht="14.25" x14ac:dyDescent="0.2">
      <c r="B2716" s="70" t="str">
        <f>IF('Mortgage Calculation'!A2756="","",MONTH('Mortgage Calculation'!C2756))</f>
        <v/>
      </c>
      <c r="C2716" s="71" t="str">
        <f>IF(B2716="","",YEAR('Mortgage Calculation'!C2756))</f>
        <v/>
      </c>
      <c r="D2716" s="72" t="str">
        <f>IF(B2716="","",SUMIFS('Monthly Rental Income'!$G:$G,'Monthly Rental Income'!$K:$K,'Total Cash Flow'!$C2716,'Monthly Rental Income'!$J:$J,'Total Cash Flow'!$B2716))</f>
        <v/>
      </c>
      <c r="E2716" s="73" t="str">
        <f>IF(B2716="","",SUMIFS('Mortgage Calculation'!$F:$F,'Mortgage Calculation'!$J:$J,'Total Cash Flow'!$B2716,'Mortgage Calculation'!$K:$K,'Total Cash Flow'!C2716))</f>
        <v/>
      </c>
      <c r="F2716" s="66" t="str">
        <f t="shared" si="42"/>
        <v/>
      </c>
    </row>
    <row r="2717" spans="2:6" ht="14.25" x14ac:dyDescent="0.2">
      <c r="B2717" s="70" t="str">
        <f>IF('Mortgage Calculation'!A2757="","",MONTH('Mortgage Calculation'!C2757))</f>
        <v/>
      </c>
      <c r="C2717" s="71" t="str">
        <f>IF(B2717="","",YEAR('Mortgage Calculation'!C2757))</f>
        <v/>
      </c>
      <c r="D2717" s="72" t="str">
        <f>IF(B2717="","",SUMIFS('Monthly Rental Income'!$G:$G,'Monthly Rental Income'!$K:$K,'Total Cash Flow'!$C2717,'Monthly Rental Income'!$J:$J,'Total Cash Flow'!$B2717))</f>
        <v/>
      </c>
      <c r="E2717" s="73" t="str">
        <f>IF(B2717="","",SUMIFS('Mortgage Calculation'!$F:$F,'Mortgage Calculation'!$J:$J,'Total Cash Flow'!$B2717,'Mortgage Calculation'!$K:$K,'Total Cash Flow'!C2717))</f>
        <v/>
      </c>
      <c r="F2717" s="66" t="str">
        <f t="shared" si="42"/>
        <v/>
      </c>
    </row>
    <row r="2718" spans="2:6" ht="14.25" x14ac:dyDescent="0.2">
      <c r="B2718" s="70" t="str">
        <f>IF('Mortgage Calculation'!A2758="","",MONTH('Mortgage Calculation'!C2758))</f>
        <v/>
      </c>
      <c r="C2718" s="71" t="str">
        <f>IF(B2718="","",YEAR('Mortgage Calculation'!C2758))</f>
        <v/>
      </c>
      <c r="D2718" s="72" t="str">
        <f>IF(B2718="","",SUMIFS('Monthly Rental Income'!$G:$G,'Monthly Rental Income'!$K:$K,'Total Cash Flow'!$C2718,'Monthly Rental Income'!$J:$J,'Total Cash Flow'!$B2718))</f>
        <v/>
      </c>
      <c r="E2718" s="73" t="str">
        <f>IF(B2718="","",SUMIFS('Mortgage Calculation'!$F:$F,'Mortgage Calculation'!$J:$J,'Total Cash Flow'!$B2718,'Mortgage Calculation'!$K:$K,'Total Cash Flow'!C2718))</f>
        <v/>
      </c>
      <c r="F2718" s="66" t="str">
        <f t="shared" si="42"/>
        <v/>
      </c>
    </row>
    <row r="2719" spans="2:6" ht="14.25" x14ac:dyDescent="0.2">
      <c r="B2719" s="70" t="str">
        <f>IF('Mortgage Calculation'!A2759="","",MONTH('Mortgage Calculation'!C2759))</f>
        <v/>
      </c>
      <c r="C2719" s="71" t="str">
        <f>IF(B2719="","",YEAR('Mortgage Calculation'!C2759))</f>
        <v/>
      </c>
      <c r="D2719" s="72" t="str">
        <f>IF(B2719="","",SUMIFS('Monthly Rental Income'!$G:$G,'Monthly Rental Income'!$K:$K,'Total Cash Flow'!$C2719,'Monthly Rental Income'!$J:$J,'Total Cash Flow'!$B2719))</f>
        <v/>
      </c>
      <c r="E2719" s="73" t="str">
        <f>IF(B2719="","",SUMIFS('Mortgage Calculation'!$F:$F,'Mortgage Calculation'!$J:$J,'Total Cash Flow'!$B2719,'Mortgage Calculation'!$K:$K,'Total Cash Flow'!C2719))</f>
        <v/>
      </c>
      <c r="F2719" s="66" t="str">
        <f t="shared" si="42"/>
        <v/>
      </c>
    </row>
    <row r="2720" spans="2:6" ht="14.25" x14ac:dyDescent="0.2">
      <c r="B2720" s="70" t="str">
        <f>IF('Mortgage Calculation'!A2760="","",MONTH('Mortgage Calculation'!C2760))</f>
        <v/>
      </c>
      <c r="C2720" s="71" t="str">
        <f>IF(B2720="","",YEAR('Mortgage Calculation'!C2760))</f>
        <v/>
      </c>
      <c r="D2720" s="72" t="str">
        <f>IF(B2720="","",SUMIFS('Monthly Rental Income'!$G:$G,'Monthly Rental Income'!$K:$K,'Total Cash Flow'!$C2720,'Monthly Rental Income'!$J:$J,'Total Cash Flow'!$B2720))</f>
        <v/>
      </c>
      <c r="E2720" s="73" t="str">
        <f>IF(B2720="","",SUMIFS('Mortgage Calculation'!$F:$F,'Mortgage Calculation'!$J:$J,'Total Cash Flow'!$B2720,'Mortgage Calculation'!$K:$K,'Total Cash Flow'!C2720))</f>
        <v/>
      </c>
      <c r="F2720" s="66" t="str">
        <f t="shared" si="42"/>
        <v/>
      </c>
    </row>
    <row r="2721" spans="2:6" ht="14.25" x14ac:dyDescent="0.2">
      <c r="B2721" s="70" t="str">
        <f>IF('Mortgage Calculation'!A2761="","",MONTH('Mortgage Calculation'!C2761))</f>
        <v/>
      </c>
      <c r="C2721" s="71" t="str">
        <f>IF(B2721="","",YEAR('Mortgage Calculation'!C2761))</f>
        <v/>
      </c>
      <c r="D2721" s="72" t="str">
        <f>IF(B2721="","",SUMIFS('Monthly Rental Income'!$G:$G,'Monthly Rental Income'!$K:$K,'Total Cash Flow'!$C2721,'Monthly Rental Income'!$J:$J,'Total Cash Flow'!$B2721))</f>
        <v/>
      </c>
      <c r="E2721" s="73" t="str">
        <f>IF(B2721="","",SUMIFS('Mortgage Calculation'!$F:$F,'Mortgage Calculation'!$J:$J,'Total Cash Flow'!$B2721,'Mortgage Calculation'!$K:$K,'Total Cash Flow'!C2721))</f>
        <v/>
      </c>
      <c r="F2721" s="66" t="str">
        <f t="shared" si="42"/>
        <v/>
      </c>
    </row>
    <row r="2722" spans="2:6" ht="14.25" x14ac:dyDescent="0.2">
      <c r="B2722" s="70" t="str">
        <f>IF('Mortgage Calculation'!A2762="","",MONTH('Mortgage Calculation'!C2762))</f>
        <v/>
      </c>
      <c r="C2722" s="71" t="str">
        <f>IF(B2722="","",YEAR('Mortgage Calculation'!C2762))</f>
        <v/>
      </c>
      <c r="D2722" s="72" t="str">
        <f>IF(B2722="","",SUMIFS('Monthly Rental Income'!$G:$G,'Monthly Rental Income'!$K:$K,'Total Cash Flow'!$C2722,'Monthly Rental Income'!$J:$J,'Total Cash Flow'!$B2722))</f>
        <v/>
      </c>
      <c r="E2722" s="73" t="str">
        <f>IF(B2722="","",SUMIFS('Mortgage Calculation'!$F:$F,'Mortgage Calculation'!$J:$J,'Total Cash Flow'!$B2722,'Mortgage Calculation'!$K:$K,'Total Cash Flow'!C2722))</f>
        <v/>
      </c>
      <c r="F2722" s="66" t="str">
        <f t="shared" si="42"/>
        <v/>
      </c>
    </row>
    <row r="2723" spans="2:6" ht="14.25" x14ac:dyDescent="0.2">
      <c r="B2723" s="70" t="str">
        <f>IF('Mortgage Calculation'!A2763="","",MONTH('Mortgage Calculation'!C2763))</f>
        <v/>
      </c>
      <c r="C2723" s="71" t="str">
        <f>IF(B2723="","",YEAR('Mortgage Calculation'!C2763))</f>
        <v/>
      </c>
      <c r="D2723" s="72" t="str">
        <f>IF(B2723="","",SUMIFS('Monthly Rental Income'!$G:$G,'Monthly Rental Income'!$K:$K,'Total Cash Flow'!$C2723,'Monthly Rental Income'!$J:$J,'Total Cash Flow'!$B2723))</f>
        <v/>
      </c>
      <c r="E2723" s="73" t="str">
        <f>IF(B2723="","",SUMIFS('Mortgage Calculation'!$F:$F,'Mortgage Calculation'!$J:$J,'Total Cash Flow'!$B2723,'Mortgage Calculation'!$K:$K,'Total Cash Flow'!C2723))</f>
        <v/>
      </c>
      <c r="F2723" s="66" t="str">
        <f t="shared" si="42"/>
        <v/>
      </c>
    </row>
    <row r="2724" spans="2:6" ht="14.25" x14ac:dyDescent="0.2">
      <c r="B2724" s="70" t="str">
        <f>IF('Mortgage Calculation'!A2764="","",MONTH('Mortgage Calculation'!C2764))</f>
        <v/>
      </c>
      <c r="C2724" s="71" t="str">
        <f>IF(B2724="","",YEAR('Mortgage Calculation'!C2764))</f>
        <v/>
      </c>
      <c r="D2724" s="72" t="str">
        <f>IF(B2724="","",SUMIFS('Monthly Rental Income'!$G:$G,'Monthly Rental Income'!$K:$K,'Total Cash Flow'!$C2724,'Monthly Rental Income'!$J:$J,'Total Cash Flow'!$B2724))</f>
        <v/>
      </c>
      <c r="E2724" s="73" t="str">
        <f>IF(B2724="","",SUMIFS('Mortgage Calculation'!$F:$F,'Mortgage Calculation'!$J:$J,'Total Cash Flow'!$B2724,'Mortgage Calculation'!$K:$K,'Total Cash Flow'!C2724))</f>
        <v/>
      </c>
      <c r="F2724" s="66" t="str">
        <f t="shared" si="42"/>
        <v/>
      </c>
    </row>
    <row r="2725" spans="2:6" ht="14.25" x14ac:dyDescent="0.2">
      <c r="B2725" s="70" t="str">
        <f>IF('Mortgage Calculation'!A2765="","",MONTH('Mortgage Calculation'!C2765))</f>
        <v/>
      </c>
      <c r="C2725" s="71" t="str">
        <f>IF(B2725="","",YEAR('Mortgage Calculation'!C2765))</f>
        <v/>
      </c>
      <c r="D2725" s="72" t="str">
        <f>IF(B2725="","",SUMIFS('Monthly Rental Income'!$G:$G,'Monthly Rental Income'!$K:$K,'Total Cash Flow'!$C2725,'Monthly Rental Income'!$J:$J,'Total Cash Flow'!$B2725))</f>
        <v/>
      </c>
      <c r="E2725" s="73" t="str">
        <f>IF(B2725="","",SUMIFS('Mortgage Calculation'!$F:$F,'Mortgage Calculation'!$J:$J,'Total Cash Flow'!$B2725,'Mortgage Calculation'!$K:$K,'Total Cash Flow'!C2725))</f>
        <v/>
      </c>
      <c r="F2725" s="66" t="str">
        <f t="shared" si="42"/>
        <v/>
      </c>
    </row>
    <row r="2726" spans="2:6" ht="14.25" x14ac:dyDescent="0.2">
      <c r="B2726" s="70" t="str">
        <f>IF('Mortgage Calculation'!A2766="","",MONTH('Mortgage Calculation'!C2766))</f>
        <v/>
      </c>
      <c r="C2726" s="71" t="str">
        <f>IF(B2726="","",YEAR('Mortgage Calculation'!C2766))</f>
        <v/>
      </c>
      <c r="D2726" s="72" t="str">
        <f>IF(B2726="","",SUMIFS('Monthly Rental Income'!$G:$G,'Monthly Rental Income'!$K:$K,'Total Cash Flow'!$C2726,'Monthly Rental Income'!$J:$J,'Total Cash Flow'!$B2726))</f>
        <v/>
      </c>
      <c r="E2726" s="73" t="str">
        <f>IF(B2726="","",SUMIFS('Mortgage Calculation'!$F:$F,'Mortgage Calculation'!$J:$J,'Total Cash Flow'!$B2726,'Mortgage Calculation'!$K:$K,'Total Cash Flow'!C2726))</f>
        <v/>
      </c>
      <c r="F2726" s="66" t="str">
        <f t="shared" si="42"/>
        <v/>
      </c>
    </row>
    <row r="2727" spans="2:6" ht="14.25" x14ac:dyDescent="0.2">
      <c r="B2727" s="70" t="str">
        <f>IF('Mortgage Calculation'!A2767="","",MONTH('Mortgage Calculation'!C2767))</f>
        <v/>
      </c>
      <c r="C2727" s="71" t="str">
        <f>IF(B2727="","",YEAR('Mortgage Calculation'!C2767))</f>
        <v/>
      </c>
      <c r="D2727" s="72" t="str">
        <f>IF(B2727="","",SUMIFS('Monthly Rental Income'!$G:$G,'Monthly Rental Income'!$K:$K,'Total Cash Flow'!$C2727,'Monthly Rental Income'!$J:$J,'Total Cash Flow'!$B2727))</f>
        <v/>
      </c>
      <c r="E2727" s="73" t="str">
        <f>IF(B2727="","",SUMIFS('Mortgage Calculation'!$F:$F,'Mortgage Calculation'!$J:$J,'Total Cash Flow'!$B2727,'Mortgage Calculation'!$K:$K,'Total Cash Flow'!C2727))</f>
        <v/>
      </c>
      <c r="F2727" s="66" t="str">
        <f t="shared" si="42"/>
        <v/>
      </c>
    </row>
    <row r="2728" spans="2:6" ht="14.25" x14ac:dyDescent="0.2">
      <c r="B2728" s="70" t="str">
        <f>IF('Mortgage Calculation'!A2768="","",MONTH('Mortgage Calculation'!C2768))</f>
        <v/>
      </c>
      <c r="C2728" s="71" t="str">
        <f>IF(B2728="","",YEAR('Mortgage Calculation'!C2768))</f>
        <v/>
      </c>
      <c r="D2728" s="72" t="str">
        <f>IF(B2728="","",SUMIFS('Monthly Rental Income'!$G:$G,'Monthly Rental Income'!$K:$K,'Total Cash Flow'!$C2728,'Monthly Rental Income'!$J:$J,'Total Cash Flow'!$B2728))</f>
        <v/>
      </c>
      <c r="E2728" s="73" t="str">
        <f>IF(B2728="","",SUMIFS('Mortgage Calculation'!$F:$F,'Mortgage Calculation'!$J:$J,'Total Cash Flow'!$B2728,'Mortgage Calculation'!$K:$K,'Total Cash Flow'!C2728))</f>
        <v/>
      </c>
      <c r="F2728" s="66" t="str">
        <f t="shared" si="42"/>
        <v/>
      </c>
    </row>
    <row r="2729" spans="2:6" ht="14.25" x14ac:dyDescent="0.2">
      <c r="B2729" s="70" t="str">
        <f>IF('Mortgage Calculation'!A2769="","",MONTH('Mortgage Calculation'!C2769))</f>
        <v/>
      </c>
      <c r="C2729" s="71" t="str">
        <f>IF(B2729="","",YEAR('Mortgage Calculation'!C2769))</f>
        <v/>
      </c>
      <c r="D2729" s="72" t="str">
        <f>IF(B2729="","",SUMIFS('Monthly Rental Income'!$G:$G,'Monthly Rental Income'!$K:$K,'Total Cash Flow'!$C2729,'Monthly Rental Income'!$J:$J,'Total Cash Flow'!$B2729))</f>
        <v/>
      </c>
      <c r="E2729" s="73" t="str">
        <f>IF(B2729="","",SUMIFS('Mortgage Calculation'!$F:$F,'Mortgage Calculation'!$J:$J,'Total Cash Flow'!$B2729,'Mortgage Calculation'!$K:$K,'Total Cash Flow'!C2729))</f>
        <v/>
      </c>
      <c r="F2729" s="66" t="str">
        <f t="shared" si="42"/>
        <v/>
      </c>
    </row>
    <row r="2730" spans="2:6" ht="14.25" x14ac:dyDescent="0.2">
      <c r="B2730" s="70" t="str">
        <f>IF('Mortgage Calculation'!A2770="","",MONTH('Mortgage Calculation'!C2770))</f>
        <v/>
      </c>
      <c r="C2730" s="71" t="str">
        <f>IF(B2730="","",YEAR('Mortgage Calculation'!C2770))</f>
        <v/>
      </c>
      <c r="D2730" s="72" t="str">
        <f>IF(B2730="","",SUMIFS('Monthly Rental Income'!$G:$G,'Monthly Rental Income'!$K:$K,'Total Cash Flow'!$C2730,'Monthly Rental Income'!$J:$J,'Total Cash Flow'!$B2730))</f>
        <v/>
      </c>
      <c r="E2730" s="73" t="str">
        <f>IF(B2730="","",SUMIFS('Mortgage Calculation'!$F:$F,'Mortgage Calculation'!$J:$J,'Total Cash Flow'!$B2730,'Mortgage Calculation'!$K:$K,'Total Cash Flow'!C2730))</f>
        <v/>
      </c>
      <c r="F2730" s="66" t="str">
        <f t="shared" si="42"/>
        <v/>
      </c>
    </row>
    <row r="2731" spans="2:6" ht="14.25" x14ac:dyDescent="0.2">
      <c r="B2731" s="70" t="str">
        <f>IF('Mortgage Calculation'!A2771="","",MONTH('Mortgage Calculation'!C2771))</f>
        <v/>
      </c>
      <c r="C2731" s="71" t="str">
        <f>IF(B2731="","",YEAR('Mortgage Calculation'!C2771))</f>
        <v/>
      </c>
      <c r="D2731" s="72" t="str">
        <f>IF(B2731="","",SUMIFS('Monthly Rental Income'!$G:$G,'Monthly Rental Income'!$K:$K,'Total Cash Flow'!$C2731,'Monthly Rental Income'!$J:$J,'Total Cash Flow'!$B2731))</f>
        <v/>
      </c>
      <c r="E2731" s="73" t="str">
        <f>IF(B2731="","",SUMIFS('Mortgage Calculation'!$F:$F,'Mortgage Calculation'!$J:$J,'Total Cash Flow'!$B2731,'Mortgage Calculation'!$K:$K,'Total Cash Flow'!C2731))</f>
        <v/>
      </c>
      <c r="F2731" s="66" t="str">
        <f t="shared" si="42"/>
        <v/>
      </c>
    </row>
    <row r="2732" spans="2:6" ht="14.25" x14ac:dyDescent="0.2">
      <c r="B2732" s="70" t="str">
        <f>IF('Mortgage Calculation'!A2772="","",MONTH('Mortgage Calculation'!C2772))</f>
        <v/>
      </c>
      <c r="C2732" s="71" t="str">
        <f>IF(B2732="","",YEAR('Mortgage Calculation'!C2772))</f>
        <v/>
      </c>
      <c r="D2732" s="72" t="str">
        <f>IF(B2732="","",SUMIFS('Monthly Rental Income'!$G:$G,'Monthly Rental Income'!$K:$K,'Total Cash Flow'!$C2732,'Monthly Rental Income'!$J:$J,'Total Cash Flow'!$B2732))</f>
        <v/>
      </c>
      <c r="E2732" s="73" t="str">
        <f>IF(B2732="","",SUMIFS('Mortgage Calculation'!$F:$F,'Mortgage Calculation'!$J:$J,'Total Cash Flow'!$B2732,'Mortgage Calculation'!$K:$K,'Total Cash Flow'!C2732))</f>
        <v/>
      </c>
      <c r="F2732" s="66" t="str">
        <f t="shared" si="42"/>
        <v/>
      </c>
    </row>
    <row r="2733" spans="2:6" ht="14.25" x14ac:dyDescent="0.2">
      <c r="B2733" s="70" t="str">
        <f>IF('Mortgage Calculation'!A2773="","",MONTH('Mortgage Calculation'!C2773))</f>
        <v/>
      </c>
      <c r="C2733" s="71" t="str">
        <f>IF(B2733="","",YEAR('Mortgage Calculation'!C2773))</f>
        <v/>
      </c>
      <c r="D2733" s="72" t="str">
        <f>IF(B2733="","",SUMIFS('Monthly Rental Income'!$G:$G,'Monthly Rental Income'!$K:$K,'Total Cash Flow'!$C2733,'Monthly Rental Income'!$J:$J,'Total Cash Flow'!$B2733))</f>
        <v/>
      </c>
      <c r="E2733" s="73" t="str">
        <f>IF(B2733="","",SUMIFS('Mortgage Calculation'!$F:$F,'Mortgage Calculation'!$J:$J,'Total Cash Flow'!$B2733,'Mortgage Calculation'!$K:$K,'Total Cash Flow'!C2733))</f>
        <v/>
      </c>
      <c r="F2733" s="66" t="str">
        <f t="shared" si="42"/>
        <v/>
      </c>
    </row>
    <row r="2734" spans="2:6" ht="14.25" x14ac:dyDescent="0.2">
      <c r="B2734" s="70" t="str">
        <f>IF('Mortgage Calculation'!A2774="","",MONTH('Mortgage Calculation'!C2774))</f>
        <v/>
      </c>
      <c r="C2734" s="71" t="str">
        <f>IF(B2734="","",YEAR('Mortgage Calculation'!C2774))</f>
        <v/>
      </c>
      <c r="D2734" s="72" t="str">
        <f>IF(B2734="","",SUMIFS('Monthly Rental Income'!$G:$G,'Monthly Rental Income'!$K:$K,'Total Cash Flow'!$C2734,'Monthly Rental Income'!$J:$J,'Total Cash Flow'!$B2734))</f>
        <v/>
      </c>
      <c r="E2734" s="73" t="str">
        <f>IF(B2734="","",SUMIFS('Mortgage Calculation'!$F:$F,'Mortgage Calculation'!$J:$J,'Total Cash Flow'!$B2734,'Mortgage Calculation'!$K:$K,'Total Cash Flow'!C2734))</f>
        <v/>
      </c>
      <c r="F2734" s="66" t="str">
        <f t="shared" si="42"/>
        <v/>
      </c>
    </row>
    <row r="2735" spans="2:6" ht="14.25" x14ac:dyDescent="0.2">
      <c r="B2735" s="70" t="str">
        <f>IF('Mortgage Calculation'!A2775="","",MONTH('Mortgage Calculation'!C2775))</f>
        <v/>
      </c>
      <c r="C2735" s="71" t="str">
        <f>IF(B2735="","",YEAR('Mortgage Calculation'!C2775))</f>
        <v/>
      </c>
      <c r="D2735" s="72" t="str">
        <f>IF(B2735="","",SUMIFS('Monthly Rental Income'!$G:$G,'Monthly Rental Income'!$K:$K,'Total Cash Flow'!$C2735,'Monthly Rental Income'!$J:$J,'Total Cash Flow'!$B2735))</f>
        <v/>
      </c>
      <c r="E2735" s="73" t="str">
        <f>IF(B2735="","",SUMIFS('Mortgage Calculation'!$F:$F,'Mortgage Calculation'!$J:$J,'Total Cash Flow'!$B2735,'Mortgage Calculation'!$K:$K,'Total Cash Flow'!C2735))</f>
        <v/>
      </c>
      <c r="F2735" s="66" t="str">
        <f t="shared" si="42"/>
        <v/>
      </c>
    </row>
    <row r="2736" spans="2:6" ht="14.25" x14ac:dyDescent="0.2">
      <c r="B2736" s="70" t="str">
        <f>IF('Mortgage Calculation'!A2776="","",MONTH('Mortgage Calculation'!C2776))</f>
        <v/>
      </c>
      <c r="C2736" s="71" t="str">
        <f>IF(B2736="","",YEAR('Mortgage Calculation'!C2776))</f>
        <v/>
      </c>
      <c r="D2736" s="72" t="str">
        <f>IF(B2736="","",SUMIFS('Monthly Rental Income'!$G:$G,'Monthly Rental Income'!$K:$K,'Total Cash Flow'!$C2736,'Monthly Rental Income'!$J:$J,'Total Cash Flow'!$B2736))</f>
        <v/>
      </c>
      <c r="E2736" s="73" t="str">
        <f>IF(B2736="","",SUMIFS('Mortgage Calculation'!$F:$F,'Mortgage Calculation'!$J:$J,'Total Cash Flow'!$B2736,'Mortgage Calculation'!$K:$K,'Total Cash Flow'!C2736))</f>
        <v/>
      </c>
      <c r="F2736" s="66" t="str">
        <f t="shared" si="42"/>
        <v/>
      </c>
    </row>
    <row r="2737" spans="2:6" ht="14.25" x14ac:dyDescent="0.2">
      <c r="B2737" s="70" t="str">
        <f>IF('Mortgage Calculation'!A2777="","",MONTH('Mortgage Calculation'!C2777))</f>
        <v/>
      </c>
      <c r="C2737" s="71" t="str">
        <f>IF(B2737="","",YEAR('Mortgage Calculation'!C2777))</f>
        <v/>
      </c>
      <c r="D2737" s="72" t="str">
        <f>IF(B2737="","",SUMIFS('Monthly Rental Income'!$G:$G,'Monthly Rental Income'!$K:$K,'Total Cash Flow'!$C2737,'Monthly Rental Income'!$J:$J,'Total Cash Flow'!$B2737))</f>
        <v/>
      </c>
      <c r="E2737" s="73" t="str">
        <f>IF(B2737="","",SUMIFS('Mortgage Calculation'!$F:$F,'Mortgage Calculation'!$J:$J,'Total Cash Flow'!$B2737,'Mortgage Calculation'!$K:$K,'Total Cash Flow'!C2737))</f>
        <v/>
      </c>
      <c r="F2737" s="66" t="str">
        <f t="shared" si="42"/>
        <v/>
      </c>
    </row>
    <row r="2738" spans="2:6" ht="14.25" x14ac:dyDescent="0.2">
      <c r="B2738" s="70" t="str">
        <f>IF('Mortgage Calculation'!A2778="","",MONTH('Mortgage Calculation'!C2778))</f>
        <v/>
      </c>
      <c r="C2738" s="71" t="str">
        <f>IF(B2738="","",YEAR('Mortgage Calculation'!C2778))</f>
        <v/>
      </c>
      <c r="D2738" s="72" t="str">
        <f>IF(B2738="","",SUMIFS('Monthly Rental Income'!$G:$G,'Monthly Rental Income'!$K:$K,'Total Cash Flow'!$C2738,'Monthly Rental Income'!$J:$J,'Total Cash Flow'!$B2738))</f>
        <v/>
      </c>
      <c r="E2738" s="73" t="str">
        <f>IF(B2738="","",SUMIFS('Mortgage Calculation'!$F:$F,'Mortgage Calculation'!$J:$J,'Total Cash Flow'!$B2738,'Mortgage Calculation'!$K:$K,'Total Cash Flow'!C2738))</f>
        <v/>
      </c>
      <c r="F2738" s="66" t="str">
        <f t="shared" si="42"/>
        <v/>
      </c>
    </row>
    <row r="2739" spans="2:6" ht="14.25" x14ac:dyDescent="0.2">
      <c r="B2739" s="70" t="str">
        <f>IF('Mortgage Calculation'!A2779="","",MONTH('Mortgage Calculation'!C2779))</f>
        <v/>
      </c>
      <c r="C2739" s="71" t="str">
        <f>IF(B2739="","",YEAR('Mortgage Calculation'!C2779))</f>
        <v/>
      </c>
      <c r="D2739" s="72" t="str">
        <f>IF(B2739="","",SUMIFS('Monthly Rental Income'!$G:$G,'Monthly Rental Income'!$K:$K,'Total Cash Flow'!$C2739,'Monthly Rental Income'!$J:$J,'Total Cash Flow'!$B2739))</f>
        <v/>
      </c>
      <c r="E2739" s="73" t="str">
        <f>IF(B2739="","",SUMIFS('Mortgage Calculation'!$F:$F,'Mortgage Calculation'!$J:$J,'Total Cash Flow'!$B2739,'Mortgage Calculation'!$K:$K,'Total Cash Flow'!C2739))</f>
        <v/>
      </c>
      <c r="F2739" s="66" t="str">
        <f t="shared" si="42"/>
        <v/>
      </c>
    </row>
    <row r="2740" spans="2:6" ht="14.25" x14ac:dyDescent="0.2">
      <c r="B2740" s="70" t="str">
        <f>IF('Mortgage Calculation'!A2780="","",MONTH('Mortgage Calculation'!C2780))</f>
        <v/>
      </c>
      <c r="C2740" s="71" t="str">
        <f>IF(B2740="","",YEAR('Mortgage Calculation'!C2780))</f>
        <v/>
      </c>
      <c r="D2740" s="72" t="str">
        <f>IF(B2740="","",SUMIFS('Monthly Rental Income'!$G:$G,'Monthly Rental Income'!$K:$K,'Total Cash Flow'!$C2740,'Monthly Rental Income'!$J:$J,'Total Cash Flow'!$B2740))</f>
        <v/>
      </c>
      <c r="E2740" s="73" t="str">
        <f>IF(B2740="","",SUMIFS('Mortgage Calculation'!$F:$F,'Mortgage Calculation'!$J:$J,'Total Cash Flow'!$B2740,'Mortgage Calculation'!$K:$K,'Total Cash Flow'!C2740))</f>
        <v/>
      </c>
      <c r="F2740" s="66" t="str">
        <f t="shared" si="42"/>
        <v/>
      </c>
    </row>
    <row r="2741" spans="2:6" ht="14.25" x14ac:dyDescent="0.2">
      <c r="B2741" s="70" t="str">
        <f>IF('Mortgage Calculation'!A2781="","",MONTH('Mortgage Calculation'!C2781))</f>
        <v/>
      </c>
      <c r="C2741" s="71" t="str">
        <f>IF(B2741="","",YEAR('Mortgage Calculation'!C2781))</f>
        <v/>
      </c>
      <c r="D2741" s="72" t="str">
        <f>IF(B2741="","",SUMIFS('Monthly Rental Income'!$G:$G,'Monthly Rental Income'!$K:$K,'Total Cash Flow'!$C2741,'Monthly Rental Income'!$J:$J,'Total Cash Flow'!$B2741))</f>
        <v/>
      </c>
      <c r="E2741" s="73" t="str">
        <f>IF(B2741="","",SUMIFS('Mortgage Calculation'!$F:$F,'Mortgage Calculation'!$J:$J,'Total Cash Flow'!$B2741,'Mortgage Calculation'!$K:$K,'Total Cash Flow'!C2741))</f>
        <v/>
      </c>
      <c r="F2741" s="66" t="str">
        <f t="shared" si="42"/>
        <v/>
      </c>
    </row>
    <row r="2742" spans="2:6" ht="14.25" x14ac:dyDescent="0.2">
      <c r="B2742" s="70" t="str">
        <f>IF('Mortgage Calculation'!A2782="","",MONTH('Mortgage Calculation'!C2782))</f>
        <v/>
      </c>
      <c r="C2742" s="71" t="str">
        <f>IF(B2742="","",YEAR('Mortgage Calculation'!C2782))</f>
        <v/>
      </c>
      <c r="D2742" s="72" t="str">
        <f>IF(B2742="","",SUMIFS('Monthly Rental Income'!$G:$G,'Monthly Rental Income'!$K:$K,'Total Cash Flow'!$C2742,'Monthly Rental Income'!$J:$J,'Total Cash Flow'!$B2742))</f>
        <v/>
      </c>
      <c r="E2742" s="73" t="str">
        <f>IF(B2742="","",SUMIFS('Mortgage Calculation'!$F:$F,'Mortgage Calculation'!$J:$J,'Total Cash Flow'!$B2742,'Mortgage Calculation'!$K:$K,'Total Cash Flow'!C2742))</f>
        <v/>
      </c>
      <c r="F2742" s="66" t="str">
        <f t="shared" si="42"/>
        <v/>
      </c>
    </row>
    <row r="2743" spans="2:6" ht="14.25" x14ac:dyDescent="0.2">
      <c r="B2743" s="70" t="str">
        <f>IF('Mortgage Calculation'!A2783="","",MONTH('Mortgage Calculation'!C2783))</f>
        <v/>
      </c>
      <c r="C2743" s="71" t="str">
        <f>IF(B2743="","",YEAR('Mortgage Calculation'!C2783))</f>
        <v/>
      </c>
      <c r="D2743" s="72" t="str">
        <f>IF(B2743="","",SUMIFS('Monthly Rental Income'!$G:$G,'Monthly Rental Income'!$K:$K,'Total Cash Flow'!$C2743,'Monthly Rental Income'!$J:$J,'Total Cash Flow'!$B2743))</f>
        <v/>
      </c>
      <c r="E2743" s="73" t="str">
        <f>IF(B2743="","",SUMIFS('Mortgage Calculation'!$F:$F,'Mortgage Calculation'!$J:$J,'Total Cash Flow'!$B2743,'Mortgage Calculation'!$K:$K,'Total Cash Flow'!C2743))</f>
        <v/>
      </c>
      <c r="F2743" s="66" t="str">
        <f t="shared" si="42"/>
        <v/>
      </c>
    </row>
    <row r="2744" spans="2:6" ht="14.25" x14ac:dyDescent="0.2">
      <c r="B2744" s="70" t="str">
        <f>IF('Mortgage Calculation'!A2784="","",MONTH('Mortgage Calculation'!C2784))</f>
        <v/>
      </c>
      <c r="C2744" s="71" t="str">
        <f>IF(B2744="","",YEAR('Mortgage Calculation'!C2784))</f>
        <v/>
      </c>
      <c r="D2744" s="72" t="str">
        <f>IF(B2744="","",SUMIFS('Monthly Rental Income'!$G:$G,'Monthly Rental Income'!$K:$K,'Total Cash Flow'!$C2744,'Monthly Rental Income'!$J:$J,'Total Cash Flow'!$B2744))</f>
        <v/>
      </c>
      <c r="E2744" s="73" t="str">
        <f>IF(B2744="","",SUMIFS('Mortgage Calculation'!$F:$F,'Mortgage Calculation'!$J:$J,'Total Cash Flow'!$B2744,'Mortgage Calculation'!$K:$K,'Total Cash Flow'!C2744))</f>
        <v/>
      </c>
      <c r="F2744" s="66" t="str">
        <f t="shared" si="42"/>
        <v/>
      </c>
    </row>
    <row r="2745" spans="2:6" ht="14.25" x14ac:dyDescent="0.2">
      <c r="B2745" s="70" t="str">
        <f>IF('Mortgage Calculation'!A2785="","",MONTH('Mortgage Calculation'!C2785))</f>
        <v/>
      </c>
      <c r="C2745" s="71" t="str">
        <f>IF(B2745="","",YEAR('Mortgage Calculation'!C2785))</f>
        <v/>
      </c>
      <c r="D2745" s="72" t="str">
        <f>IF(B2745="","",SUMIFS('Monthly Rental Income'!$G:$G,'Monthly Rental Income'!$K:$K,'Total Cash Flow'!$C2745,'Monthly Rental Income'!$J:$J,'Total Cash Flow'!$B2745))</f>
        <v/>
      </c>
      <c r="E2745" s="73" t="str">
        <f>IF(B2745="","",SUMIFS('Mortgage Calculation'!$F:$F,'Mortgage Calculation'!$J:$J,'Total Cash Flow'!$B2745,'Mortgage Calculation'!$K:$K,'Total Cash Flow'!C2745))</f>
        <v/>
      </c>
      <c r="F2745" s="66" t="str">
        <f t="shared" si="42"/>
        <v/>
      </c>
    </row>
    <row r="2746" spans="2:6" ht="14.25" x14ac:dyDescent="0.2">
      <c r="B2746" s="70" t="str">
        <f>IF('Mortgage Calculation'!A2786="","",MONTH('Mortgage Calculation'!C2786))</f>
        <v/>
      </c>
      <c r="C2746" s="71" t="str">
        <f>IF(B2746="","",YEAR('Mortgage Calculation'!C2786))</f>
        <v/>
      </c>
      <c r="D2746" s="72" t="str">
        <f>IF(B2746="","",SUMIFS('Monthly Rental Income'!$G:$G,'Monthly Rental Income'!$K:$K,'Total Cash Flow'!$C2746,'Monthly Rental Income'!$J:$J,'Total Cash Flow'!$B2746))</f>
        <v/>
      </c>
      <c r="E2746" s="73" t="str">
        <f>IF(B2746="","",SUMIFS('Mortgage Calculation'!$F:$F,'Mortgage Calculation'!$J:$J,'Total Cash Flow'!$B2746,'Mortgage Calculation'!$K:$K,'Total Cash Flow'!C2746))</f>
        <v/>
      </c>
      <c r="F2746" s="66" t="str">
        <f t="shared" si="42"/>
        <v/>
      </c>
    </row>
    <row r="2747" spans="2:6" ht="14.25" x14ac:dyDescent="0.2">
      <c r="B2747" s="70" t="str">
        <f>IF('Mortgage Calculation'!A2787="","",MONTH('Mortgage Calculation'!C2787))</f>
        <v/>
      </c>
      <c r="C2747" s="71" t="str">
        <f>IF(B2747="","",YEAR('Mortgage Calculation'!C2787))</f>
        <v/>
      </c>
      <c r="D2747" s="72" t="str">
        <f>IF(B2747="","",SUMIFS('Monthly Rental Income'!$G:$G,'Monthly Rental Income'!$K:$K,'Total Cash Flow'!$C2747,'Monthly Rental Income'!$J:$J,'Total Cash Flow'!$B2747))</f>
        <v/>
      </c>
      <c r="E2747" s="73" t="str">
        <f>IF(B2747="","",SUMIFS('Mortgage Calculation'!$F:$F,'Mortgage Calculation'!$J:$J,'Total Cash Flow'!$B2747,'Mortgage Calculation'!$K:$K,'Total Cash Flow'!C2747))</f>
        <v/>
      </c>
      <c r="F2747" s="66" t="str">
        <f t="shared" si="42"/>
        <v/>
      </c>
    </row>
    <row r="2748" spans="2:6" ht="14.25" x14ac:dyDescent="0.2">
      <c r="B2748" s="70" t="str">
        <f>IF('Mortgage Calculation'!A2788="","",MONTH('Mortgage Calculation'!C2788))</f>
        <v/>
      </c>
      <c r="C2748" s="71" t="str">
        <f>IF(B2748="","",YEAR('Mortgage Calculation'!C2788))</f>
        <v/>
      </c>
      <c r="D2748" s="72" t="str">
        <f>IF(B2748="","",SUMIFS('Monthly Rental Income'!$G:$G,'Monthly Rental Income'!$K:$K,'Total Cash Flow'!$C2748,'Monthly Rental Income'!$J:$J,'Total Cash Flow'!$B2748))</f>
        <v/>
      </c>
      <c r="E2748" s="73" t="str">
        <f>IF(B2748="","",SUMIFS('Mortgage Calculation'!$F:$F,'Mortgage Calculation'!$J:$J,'Total Cash Flow'!$B2748,'Mortgage Calculation'!$K:$K,'Total Cash Flow'!C2748))</f>
        <v/>
      </c>
      <c r="F2748" s="66" t="str">
        <f t="shared" si="42"/>
        <v/>
      </c>
    </row>
    <row r="2749" spans="2:6" ht="14.25" x14ac:dyDescent="0.2">
      <c r="B2749" s="70" t="str">
        <f>IF('Mortgage Calculation'!A2789="","",MONTH('Mortgage Calculation'!C2789))</f>
        <v/>
      </c>
      <c r="C2749" s="71" t="str">
        <f>IF(B2749="","",YEAR('Mortgage Calculation'!C2789))</f>
        <v/>
      </c>
      <c r="D2749" s="72" t="str">
        <f>IF(B2749="","",SUMIFS('Monthly Rental Income'!$G:$G,'Monthly Rental Income'!$K:$K,'Total Cash Flow'!$C2749,'Monthly Rental Income'!$J:$J,'Total Cash Flow'!$B2749))</f>
        <v/>
      </c>
      <c r="E2749" s="73" t="str">
        <f>IF(B2749="","",SUMIFS('Mortgage Calculation'!$F:$F,'Mortgage Calculation'!$J:$J,'Total Cash Flow'!$B2749,'Mortgage Calculation'!$K:$K,'Total Cash Flow'!C2749))</f>
        <v/>
      </c>
      <c r="F2749" s="66" t="str">
        <f t="shared" si="42"/>
        <v/>
      </c>
    </row>
    <row r="2750" spans="2:6" ht="14.25" x14ac:dyDescent="0.2">
      <c r="B2750" s="70" t="str">
        <f>IF('Mortgage Calculation'!A2790="","",MONTH('Mortgage Calculation'!C2790))</f>
        <v/>
      </c>
      <c r="C2750" s="71" t="str">
        <f>IF(B2750="","",YEAR('Mortgage Calculation'!C2790))</f>
        <v/>
      </c>
      <c r="D2750" s="72" t="str">
        <f>IF(B2750="","",SUMIFS('Monthly Rental Income'!$G:$G,'Monthly Rental Income'!$K:$K,'Total Cash Flow'!$C2750,'Monthly Rental Income'!$J:$J,'Total Cash Flow'!$B2750))</f>
        <v/>
      </c>
      <c r="E2750" s="73" t="str">
        <f>IF(B2750="","",SUMIFS('Mortgage Calculation'!$F:$F,'Mortgage Calculation'!$J:$J,'Total Cash Flow'!$B2750,'Mortgage Calculation'!$K:$K,'Total Cash Flow'!C2750))</f>
        <v/>
      </c>
      <c r="F2750" s="66" t="str">
        <f t="shared" si="42"/>
        <v/>
      </c>
    </row>
    <row r="2751" spans="2:6" ht="14.25" x14ac:dyDescent="0.2">
      <c r="B2751" s="70" t="str">
        <f>IF('Mortgage Calculation'!A2791="","",MONTH('Mortgage Calculation'!C2791))</f>
        <v/>
      </c>
      <c r="C2751" s="71" t="str">
        <f>IF(B2751="","",YEAR('Mortgage Calculation'!C2791))</f>
        <v/>
      </c>
      <c r="D2751" s="72" t="str">
        <f>IF(B2751="","",SUMIFS('Monthly Rental Income'!$G:$G,'Monthly Rental Income'!$K:$K,'Total Cash Flow'!$C2751,'Monthly Rental Income'!$J:$J,'Total Cash Flow'!$B2751))</f>
        <v/>
      </c>
      <c r="E2751" s="73" t="str">
        <f>IF(B2751="","",SUMIFS('Mortgage Calculation'!$F:$F,'Mortgage Calculation'!$J:$J,'Total Cash Flow'!$B2751,'Mortgage Calculation'!$K:$K,'Total Cash Flow'!C2751))</f>
        <v/>
      </c>
      <c r="F2751" s="66" t="str">
        <f t="shared" si="42"/>
        <v/>
      </c>
    </row>
    <row r="2752" spans="2:6" ht="14.25" x14ac:dyDescent="0.2">
      <c r="B2752" s="70" t="str">
        <f>IF('Mortgage Calculation'!A2792="","",MONTH('Mortgage Calculation'!C2792))</f>
        <v/>
      </c>
      <c r="C2752" s="71" t="str">
        <f>IF(B2752="","",YEAR('Mortgage Calculation'!C2792))</f>
        <v/>
      </c>
      <c r="D2752" s="72" t="str">
        <f>IF(B2752="","",SUMIFS('Monthly Rental Income'!$G:$G,'Monthly Rental Income'!$K:$K,'Total Cash Flow'!$C2752,'Monthly Rental Income'!$J:$J,'Total Cash Flow'!$B2752))</f>
        <v/>
      </c>
      <c r="E2752" s="73" t="str">
        <f>IF(B2752="","",SUMIFS('Mortgage Calculation'!$F:$F,'Mortgage Calculation'!$J:$J,'Total Cash Flow'!$B2752,'Mortgage Calculation'!$K:$K,'Total Cash Flow'!C2752))</f>
        <v/>
      </c>
      <c r="F2752" s="66" t="str">
        <f t="shared" si="42"/>
        <v/>
      </c>
    </row>
    <row r="2753" spans="2:6" ht="14.25" x14ac:dyDescent="0.2">
      <c r="B2753" s="70" t="str">
        <f>IF('Mortgage Calculation'!A2793="","",MONTH('Mortgage Calculation'!C2793))</f>
        <v/>
      </c>
      <c r="C2753" s="71" t="str">
        <f>IF(B2753="","",YEAR('Mortgage Calculation'!C2793))</f>
        <v/>
      </c>
      <c r="D2753" s="72" t="str">
        <f>IF(B2753="","",SUMIFS('Monthly Rental Income'!$G:$G,'Monthly Rental Income'!$K:$K,'Total Cash Flow'!$C2753,'Monthly Rental Income'!$J:$J,'Total Cash Flow'!$B2753))</f>
        <v/>
      </c>
      <c r="E2753" s="73" t="str">
        <f>IF(B2753="","",SUMIFS('Mortgage Calculation'!$F:$F,'Mortgage Calculation'!$J:$J,'Total Cash Flow'!$B2753,'Mortgage Calculation'!$K:$K,'Total Cash Flow'!C2753))</f>
        <v/>
      </c>
      <c r="F2753" s="66" t="str">
        <f t="shared" si="42"/>
        <v/>
      </c>
    </row>
    <row r="2754" spans="2:6" ht="14.25" x14ac:dyDescent="0.2">
      <c r="B2754" s="70" t="str">
        <f>IF('Mortgage Calculation'!A2794="","",MONTH('Mortgage Calculation'!C2794))</f>
        <v/>
      </c>
      <c r="C2754" s="71" t="str">
        <f>IF(B2754="","",YEAR('Mortgage Calculation'!C2794))</f>
        <v/>
      </c>
      <c r="D2754" s="72" t="str">
        <f>IF(B2754="","",SUMIFS('Monthly Rental Income'!$G:$G,'Monthly Rental Income'!$K:$K,'Total Cash Flow'!$C2754,'Monthly Rental Income'!$J:$J,'Total Cash Flow'!$B2754))</f>
        <v/>
      </c>
      <c r="E2754" s="73" t="str">
        <f>IF(B2754="","",SUMIFS('Mortgage Calculation'!$F:$F,'Mortgage Calculation'!$J:$J,'Total Cash Flow'!$B2754,'Mortgage Calculation'!$K:$K,'Total Cash Flow'!C2754))</f>
        <v/>
      </c>
      <c r="F2754" s="66" t="str">
        <f t="shared" si="42"/>
        <v/>
      </c>
    </row>
    <row r="2755" spans="2:6" ht="14.25" x14ac:dyDescent="0.2">
      <c r="B2755" s="70" t="str">
        <f>IF('Mortgage Calculation'!A2795="","",MONTH('Mortgage Calculation'!C2795))</f>
        <v/>
      </c>
      <c r="C2755" s="71" t="str">
        <f>IF(B2755="","",YEAR('Mortgage Calculation'!C2795))</f>
        <v/>
      </c>
      <c r="D2755" s="72" t="str">
        <f>IF(B2755="","",SUMIFS('Monthly Rental Income'!$G:$G,'Monthly Rental Income'!$K:$K,'Total Cash Flow'!$C2755,'Monthly Rental Income'!$J:$J,'Total Cash Flow'!$B2755))</f>
        <v/>
      </c>
      <c r="E2755" s="73" t="str">
        <f>IF(B2755="","",SUMIFS('Mortgage Calculation'!$F:$F,'Mortgage Calculation'!$J:$J,'Total Cash Flow'!$B2755,'Mortgage Calculation'!$K:$K,'Total Cash Flow'!C2755))</f>
        <v/>
      </c>
      <c r="F2755" s="66" t="str">
        <f t="shared" si="42"/>
        <v/>
      </c>
    </row>
    <row r="2756" spans="2:6" ht="14.25" x14ac:dyDescent="0.2">
      <c r="B2756" s="70" t="str">
        <f>IF('Mortgage Calculation'!A2796="","",MONTH('Mortgage Calculation'!C2796))</f>
        <v/>
      </c>
      <c r="C2756" s="71" t="str">
        <f>IF(B2756="","",YEAR('Mortgage Calculation'!C2796))</f>
        <v/>
      </c>
      <c r="D2756" s="72" t="str">
        <f>IF(B2756="","",SUMIFS('Monthly Rental Income'!$G:$G,'Monthly Rental Income'!$K:$K,'Total Cash Flow'!$C2756,'Monthly Rental Income'!$J:$J,'Total Cash Flow'!$B2756))</f>
        <v/>
      </c>
      <c r="E2756" s="73" t="str">
        <f>IF(B2756="","",SUMIFS('Mortgage Calculation'!$F:$F,'Mortgage Calculation'!$J:$J,'Total Cash Flow'!$B2756,'Mortgage Calculation'!$K:$K,'Total Cash Flow'!C2756))</f>
        <v/>
      </c>
      <c r="F2756" s="66" t="str">
        <f t="shared" si="42"/>
        <v/>
      </c>
    </row>
    <row r="2757" spans="2:6" ht="14.25" x14ac:dyDescent="0.2">
      <c r="B2757" s="70" t="str">
        <f>IF('Mortgage Calculation'!A2797="","",MONTH('Mortgage Calculation'!C2797))</f>
        <v/>
      </c>
      <c r="C2757" s="71" t="str">
        <f>IF(B2757="","",YEAR('Mortgage Calculation'!C2797))</f>
        <v/>
      </c>
      <c r="D2757" s="72" t="str">
        <f>IF(B2757="","",SUMIFS('Monthly Rental Income'!$G:$G,'Monthly Rental Income'!$K:$K,'Total Cash Flow'!$C2757,'Monthly Rental Income'!$J:$J,'Total Cash Flow'!$B2757))</f>
        <v/>
      </c>
      <c r="E2757" s="73" t="str">
        <f>IF(B2757="","",SUMIFS('Mortgage Calculation'!$F:$F,'Mortgage Calculation'!$J:$J,'Total Cash Flow'!$B2757,'Mortgage Calculation'!$K:$K,'Total Cash Flow'!C2757))</f>
        <v/>
      </c>
      <c r="F2757" s="66" t="str">
        <f t="shared" ref="F2757:F2820" si="43">IF(B2757="","",SUM(D2757:E2757))</f>
        <v/>
      </c>
    </row>
    <row r="2758" spans="2:6" ht="14.25" x14ac:dyDescent="0.2">
      <c r="B2758" s="70" t="str">
        <f>IF('Mortgage Calculation'!A2798="","",MONTH('Mortgage Calculation'!C2798))</f>
        <v/>
      </c>
      <c r="C2758" s="71" t="str">
        <f>IF(B2758="","",YEAR('Mortgage Calculation'!C2798))</f>
        <v/>
      </c>
      <c r="D2758" s="72" t="str">
        <f>IF(B2758="","",SUMIFS('Monthly Rental Income'!$G:$G,'Monthly Rental Income'!$K:$K,'Total Cash Flow'!$C2758,'Monthly Rental Income'!$J:$J,'Total Cash Flow'!$B2758))</f>
        <v/>
      </c>
      <c r="E2758" s="73" t="str">
        <f>IF(B2758="","",SUMIFS('Mortgage Calculation'!$F:$F,'Mortgage Calculation'!$J:$J,'Total Cash Flow'!$B2758,'Mortgage Calculation'!$K:$K,'Total Cash Flow'!C2758))</f>
        <v/>
      </c>
      <c r="F2758" s="66" t="str">
        <f t="shared" si="43"/>
        <v/>
      </c>
    </row>
    <row r="2759" spans="2:6" ht="14.25" x14ac:dyDescent="0.2">
      <c r="B2759" s="70" t="str">
        <f>IF('Mortgage Calculation'!A2799="","",MONTH('Mortgage Calculation'!C2799))</f>
        <v/>
      </c>
      <c r="C2759" s="71" t="str">
        <f>IF(B2759="","",YEAR('Mortgage Calculation'!C2799))</f>
        <v/>
      </c>
      <c r="D2759" s="72" t="str">
        <f>IF(B2759="","",SUMIFS('Monthly Rental Income'!$G:$G,'Monthly Rental Income'!$K:$K,'Total Cash Flow'!$C2759,'Monthly Rental Income'!$J:$J,'Total Cash Flow'!$B2759))</f>
        <v/>
      </c>
      <c r="E2759" s="73" t="str">
        <f>IF(B2759="","",SUMIFS('Mortgage Calculation'!$F:$F,'Mortgage Calculation'!$J:$J,'Total Cash Flow'!$B2759,'Mortgage Calculation'!$K:$K,'Total Cash Flow'!C2759))</f>
        <v/>
      </c>
      <c r="F2759" s="66" t="str">
        <f t="shared" si="43"/>
        <v/>
      </c>
    </row>
    <row r="2760" spans="2:6" ht="14.25" x14ac:dyDescent="0.2">
      <c r="B2760" s="70" t="str">
        <f>IF('Mortgage Calculation'!A2800="","",MONTH('Mortgage Calculation'!C2800))</f>
        <v/>
      </c>
      <c r="C2760" s="71" t="str">
        <f>IF(B2760="","",YEAR('Mortgage Calculation'!C2800))</f>
        <v/>
      </c>
      <c r="D2760" s="72" t="str">
        <f>IF(B2760="","",SUMIFS('Monthly Rental Income'!$G:$G,'Monthly Rental Income'!$K:$K,'Total Cash Flow'!$C2760,'Monthly Rental Income'!$J:$J,'Total Cash Flow'!$B2760))</f>
        <v/>
      </c>
      <c r="E2760" s="73" t="str">
        <f>IF(B2760="","",SUMIFS('Mortgage Calculation'!$F:$F,'Mortgage Calculation'!$J:$J,'Total Cash Flow'!$B2760,'Mortgage Calculation'!$K:$K,'Total Cash Flow'!C2760))</f>
        <v/>
      </c>
      <c r="F2760" s="66" t="str">
        <f t="shared" si="43"/>
        <v/>
      </c>
    </row>
    <row r="2761" spans="2:6" ht="14.25" x14ac:dyDescent="0.2">
      <c r="B2761" s="70" t="str">
        <f>IF('Mortgage Calculation'!A2801="","",MONTH('Mortgage Calculation'!C2801))</f>
        <v/>
      </c>
      <c r="C2761" s="71" t="str">
        <f>IF(B2761="","",YEAR('Mortgage Calculation'!C2801))</f>
        <v/>
      </c>
      <c r="D2761" s="72" t="str">
        <f>IF(B2761="","",SUMIFS('Monthly Rental Income'!$G:$G,'Monthly Rental Income'!$K:$K,'Total Cash Flow'!$C2761,'Monthly Rental Income'!$J:$J,'Total Cash Flow'!$B2761))</f>
        <v/>
      </c>
      <c r="E2761" s="73" t="str">
        <f>IF(B2761="","",SUMIFS('Mortgage Calculation'!$F:$F,'Mortgage Calculation'!$J:$J,'Total Cash Flow'!$B2761,'Mortgage Calculation'!$K:$K,'Total Cash Flow'!C2761))</f>
        <v/>
      </c>
      <c r="F2761" s="66" t="str">
        <f t="shared" si="43"/>
        <v/>
      </c>
    </row>
    <row r="2762" spans="2:6" ht="14.25" x14ac:dyDescent="0.2">
      <c r="B2762" s="70" t="str">
        <f>IF('Mortgage Calculation'!A2802="","",MONTH('Mortgage Calculation'!C2802))</f>
        <v/>
      </c>
      <c r="C2762" s="71" t="str">
        <f>IF(B2762="","",YEAR('Mortgage Calculation'!C2802))</f>
        <v/>
      </c>
      <c r="D2762" s="72" t="str">
        <f>IF(B2762="","",SUMIFS('Monthly Rental Income'!$G:$G,'Monthly Rental Income'!$K:$K,'Total Cash Flow'!$C2762,'Monthly Rental Income'!$J:$J,'Total Cash Flow'!$B2762))</f>
        <v/>
      </c>
      <c r="E2762" s="73" t="str">
        <f>IF(B2762="","",SUMIFS('Mortgage Calculation'!$F:$F,'Mortgage Calculation'!$J:$J,'Total Cash Flow'!$B2762,'Mortgage Calculation'!$K:$K,'Total Cash Flow'!C2762))</f>
        <v/>
      </c>
      <c r="F2762" s="66" t="str">
        <f t="shared" si="43"/>
        <v/>
      </c>
    </row>
    <row r="2763" spans="2:6" ht="14.25" x14ac:dyDescent="0.2">
      <c r="B2763" s="70" t="str">
        <f>IF('Mortgage Calculation'!A2803="","",MONTH('Mortgage Calculation'!C2803))</f>
        <v/>
      </c>
      <c r="C2763" s="71" t="str">
        <f>IF(B2763="","",YEAR('Mortgage Calculation'!C2803))</f>
        <v/>
      </c>
      <c r="D2763" s="72" t="str">
        <f>IF(B2763="","",SUMIFS('Monthly Rental Income'!$G:$G,'Monthly Rental Income'!$K:$K,'Total Cash Flow'!$C2763,'Monthly Rental Income'!$J:$J,'Total Cash Flow'!$B2763))</f>
        <v/>
      </c>
      <c r="E2763" s="73" t="str">
        <f>IF(B2763="","",SUMIFS('Mortgage Calculation'!$F:$F,'Mortgage Calculation'!$J:$J,'Total Cash Flow'!$B2763,'Mortgage Calculation'!$K:$K,'Total Cash Flow'!C2763))</f>
        <v/>
      </c>
      <c r="F2763" s="66" t="str">
        <f t="shared" si="43"/>
        <v/>
      </c>
    </row>
    <row r="2764" spans="2:6" ht="14.25" x14ac:dyDescent="0.2">
      <c r="B2764" s="70" t="str">
        <f>IF('Mortgage Calculation'!A2804="","",MONTH('Mortgage Calculation'!C2804))</f>
        <v/>
      </c>
      <c r="C2764" s="71" t="str">
        <f>IF(B2764="","",YEAR('Mortgage Calculation'!C2804))</f>
        <v/>
      </c>
      <c r="D2764" s="72" t="str">
        <f>IF(B2764="","",SUMIFS('Monthly Rental Income'!$G:$G,'Monthly Rental Income'!$K:$K,'Total Cash Flow'!$C2764,'Monthly Rental Income'!$J:$J,'Total Cash Flow'!$B2764))</f>
        <v/>
      </c>
      <c r="E2764" s="73" t="str">
        <f>IF(B2764="","",SUMIFS('Mortgage Calculation'!$F:$F,'Mortgage Calculation'!$J:$J,'Total Cash Flow'!$B2764,'Mortgage Calculation'!$K:$K,'Total Cash Flow'!C2764))</f>
        <v/>
      </c>
      <c r="F2764" s="66" t="str">
        <f t="shared" si="43"/>
        <v/>
      </c>
    </row>
    <row r="2765" spans="2:6" ht="14.25" x14ac:dyDescent="0.2">
      <c r="B2765" s="70" t="str">
        <f>IF('Mortgage Calculation'!A2805="","",MONTH('Mortgage Calculation'!C2805))</f>
        <v/>
      </c>
      <c r="C2765" s="71" t="str">
        <f>IF(B2765="","",YEAR('Mortgage Calculation'!C2805))</f>
        <v/>
      </c>
      <c r="D2765" s="72" t="str">
        <f>IF(B2765="","",SUMIFS('Monthly Rental Income'!$G:$G,'Monthly Rental Income'!$K:$K,'Total Cash Flow'!$C2765,'Monthly Rental Income'!$J:$J,'Total Cash Flow'!$B2765))</f>
        <v/>
      </c>
      <c r="E2765" s="73" t="str">
        <f>IF(B2765="","",SUMIFS('Mortgage Calculation'!$F:$F,'Mortgage Calculation'!$J:$J,'Total Cash Flow'!$B2765,'Mortgage Calculation'!$K:$K,'Total Cash Flow'!C2765))</f>
        <v/>
      </c>
      <c r="F2765" s="66" t="str">
        <f t="shared" si="43"/>
        <v/>
      </c>
    </row>
    <row r="2766" spans="2:6" ht="14.25" x14ac:dyDescent="0.2">
      <c r="B2766" s="70" t="str">
        <f>IF('Mortgage Calculation'!A2806="","",MONTH('Mortgage Calculation'!C2806))</f>
        <v/>
      </c>
      <c r="C2766" s="71" t="str">
        <f>IF(B2766="","",YEAR('Mortgage Calculation'!C2806))</f>
        <v/>
      </c>
      <c r="D2766" s="72" t="str">
        <f>IF(B2766="","",SUMIFS('Monthly Rental Income'!$G:$G,'Monthly Rental Income'!$K:$K,'Total Cash Flow'!$C2766,'Monthly Rental Income'!$J:$J,'Total Cash Flow'!$B2766))</f>
        <v/>
      </c>
      <c r="E2766" s="73" t="str">
        <f>IF(B2766="","",SUMIFS('Mortgage Calculation'!$F:$F,'Mortgage Calculation'!$J:$J,'Total Cash Flow'!$B2766,'Mortgage Calculation'!$K:$K,'Total Cash Flow'!C2766))</f>
        <v/>
      </c>
      <c r="F2766" s="66" t="str">
        <f t="shared" si="43"/>
        <v/>
      </c>
    </row>
    <row r="2767" spans="2:6" ht="14.25" x14ac:dyDescent="0.2">
      <c r="B2767" s="70" t="str">
        <f>IF('Mortgage Calculation'!A2807="","",MONTH('Mortgage Calculation'!C2807))</f>
        <v/>
      </c>
      <c r="C2767" s="71" t="str">
        <f>IF(B2767="","",YEAR('Mortgage Calculation'!C2807))</f>
        <v/>
      </c>
      <c r="D2767" s="72" t="str">
        <f>IF(B2767="","",SUMIFS('Monthly Rental Income'!$G:$G,'Monthly Rental Income'!$K:$K,'Total Cash Flow'!$C2767,'Monthly Rental Income'!$J:$J,'Total Cash Flow'!$B2767))</f>
        <v/>
      </c>
      <c r="E2767" s="73" t="str">
        <f>IF(B2767="","",SUMIFS('Mortgage Calculation'!$F:$F,'Mortgage Calculation'!$J:$J,'Total Cash Flow'!$B2767,'Mortgage Calculation'!$K:$K,'Total Cash Flow'!C2767))</f>
        <v/>
      </c>
      <c r="F2767" s="66" t="str">
        <f t="shared" si="43"/>
        <v/>
      </c>
    </row>
    <row r="2768" spans="2:6" ht="14.25" x14ac:dyDescent="0.2">
      <c r="B2768" s="70" t="str">
        <f>IF('Mortgage Calculation'!A2808="","",MONTH('Mortgage Calculation'!C2808))</f>
        <v/>
      </c>
      <c r="C2768" s="71" t="str">
        <f>IF(B2768="","",YEAR('Mortgage Calculation'!C2808))</f>
        <v/>
      </c>
      <c r="D2768" s="72" t="str">
        <f>IF(B2768="","",SUMIFS('Monthly Rental Income'!$G:$G,'Monthly Rental Income'!$K:$K,'Total Cash Flow'!$C2768,'Monthly Rental Income'!$J:$J,'Total Cash Flow'!$B2768))</f>
        <v/>
      </c>
      <c r="E2768" s="73" t="str">
        <f>IF(B2768="","",SUMIFS('Mortgage Calculation'!$F:$F,'Mortgage Calculation'!$J:$J,'Total Cash Flow'!$B2768,'Mortgage Calculation'!$K:$K,'Total Cash Flow'!C2768))</f>
        <v/>
      </c>
      <c r="F2768" s="66" t="str">
        <f t="shared" si="43"/>
        <v/>
      </c>
    </row>
    <row r="2769" spans="2:6" ht="14.25" x14ac:dyDescent="0.2">
      <c r="B2769" s="70" t="str">
        <f>IF('Mortgage Calculation'!A2809="","",MONTH('Mortgage Calculation'!C2809))</f>
        <v/>
      </c>
      <c r="C2769" s="71" t="str">
        <f>IF(B2769="","",YEAR('Mortgage Calculation'!C2809))</f>
        <v/>
      </c>
      <c r="D2769" s="72" t="str">
        <f>IF(B2769="","",SUMIFS('Monthly Rental Income'!$G:$G,'Monthly Rental Income'!$K:$K,'Total Cash Flow'!$C2769,'Monthly Rental Income'!$J:$J,'Total Cash Flow'!$B2769))</f>
        <v/>
      </c>
      <c r="E2769" s="73" t="str">
        <f>IF(B2769="","",SUMIFS('Mortgage Calculation'!$F:$F,'Mortgage Calculation'!$J:$J,'Total Cash Flow'!$B2769,'Mortgage Calculation'!$K:$K,'Total Cash Flow'!C2769))</f>
        <v/>
      </c>
      <c r="F2769" s="66" t="str">
        <f t="shared" si="43"/>
        <v/>
      </c>
    </row>
    <row r="2770" spans="2:6" ht="14.25" x14ac:dyDescent="0.2">
      <c r="B2770" s="70" t="str">
        <f>IF('Mortgage Calculation'!A2810="","",MONTH('Mortgage Calculation'!C2810))</f>
        <v/>
      </c>
      <c r="C2770" s="71" t="str">
        <f>IF(B2770="","",YEAR('Mortgage Calculation'!C2810))</f>
        <v/>
      </c>
      <c r="D2770" s="72" t="str">
        <f>IF(B2770="","",SUMIFS('Monthly Rental Income'!$G:$G,'Monthly Rental Income'!$K:$K,'Total Cash Flow'!$C2770,'Monthly Rental Income'!$J:$J,'Total Cash Flow'!$B2770))</f>
        <v/>
      </c>
      <c r="E2770" s="73" t="str">
        <f>IF(B2770="","",SUMIFS('Mortgage Calculation'!$F:$F,'Mortgage Calculation'!$J:$J,'Total Cash Flow'!$B2770,'Mortgage Calculation'!$K:$K,'Total Cash Flow'!C2770))</f>
        <v/>
      </c>
      <c r="F2770" s="66" t="str">
        <f t="shared" si="43"/>
        <v/>
      </c>
    </row>
    <row r="2771" spans="2:6" ht="14.25" x14ac:dyDescent="0.2">
      <c r="B2771" s="70" t="str">
        <f>IF('Mortgage Calculation'!A2811="","",MONTH('Mortgage Calculation'!C2811))</f>
        <v/>
      </c>
      <c r="C2771" s="71" t="str">
        <f>IF(B2771="","",YEAR('Mortgage Calculation'!C2811))</f>
        <v/>
      </c>
      <c r="D2771" s="72" t="str">
        <f>IF(B2771="","",SUMIFS('Monthly Rental Income'!$G:$G,'Monthly Rental Income'!$K:$K,'Total Cash Flow'!$C2771,'Monthly Rental Income'!$J:$J,'Total Cash Flow'!$B2771))</f>
        <v/>
      </c>
      <c r="E2771" s="73" t="str">
        <f>IF(B2771="","",SUMIFS('Mortgage Calculation'!$F:$F,'Mortgage Calculation'!$J:$J,'Total Cash Flow'!$B2771,'Mortgage Calculation'!$K:$K,'Total Cash Flow'!C2771))</f>
        <v/>
      </c>
      <c r="F2771" s="66" t="str">
        <f t="shared" si="43"/>
        <v/>
      </c>
    </row>
    <row r="2772" spans="2:6" ht="14.25" x14ac:dyDescent="0.2">
      <c r="B2772" s="70" t="str">
        <f>IF('Mortgage Calculation'!A2812="","",MONTH('Mortgage Calculation'!C2812))</f>
        <v/>
      </c>
      <c r="C2772" s="71" t="str">
        <f>IF(B2772="","",YEAR('Mortgage Calculation'!C2812))</f>
        <v/>
      </c>
      <c r="D2772" s="72" t="str">
        <f>IF(B2772="","",SUMIFS('Monthly Rental Income'!$G:$G,'Monthly Rental Income'!$K:$K,'Total Cash Flow'!$C2772,'Monthly Rental Income'!$J:$J,'Total Cash Flow'!$B2772))</f>
        <v/>
      </c>
      <c r="E2772" s="73" t="str">
        <f>IF(B2772="","",SUMIFS('Mortgage Calculation'!$F:$F,'Mortgage Calculation'!$J:$J,'Total Cash Flow'!$B2772,'Mortgage Calculation'!$K:$K,'Total Cash Flow'!C2772))</f>
        <v/>
      </c>
      <c r="F2772" s="66" t="str">
        <f t="shared" si="43"/>
        <v/>
      </c>
    </row>
    <row r="2773" spans="2:6" ht="14.25" x14ac:dyDescent="0.2">
      <c r="B2773" s="70" t="str">
        <f>IF('Mortgage Calculation'!A2813="","",MONTH('Mortgage Calculation'!C2813))</f>
        <v/>
      </c>
      <c r="C2773" s="71" t="str">
        <f>IF(B2773="","",YEAR('Mortgage Calculation'!C2813))</f>
        <v/>
      </c>
      <c r="D2773" s="72" t="str">
        <f>IF(B2773="","",SUMIFS('Monthly Rental Income'!$G:$G,'Monthly Rental Income'!$K:$K,'Total Cash Flow'!$C2773,'Monthly Rental Income'!$J:$J,'Total Cash Flow'!$B2773))</f>
        <v/>
      </c>
      <c r="E2773" s="73" t="str">
        <f>IF(B2773="","",SUMIFS('Mortgage Calculation'!$F:$F,'Mortgage Calculation'!$J:$J,'Total Cash Flow'!$B2773,'Mortgage Calculation'!$K:$K,'Total Cash Flow'!C2773))</f>
        <v/>
      </c>
      <c r="F2773" s="66" t="str">
        <f t="shared" si="43"/>
        <v/>
      </c>
    </row>
    <row r="2774" spans="2:6" ht="14.25" x14ac:dyDescent="0.2">
      <c r="B2774" s="70" t="str">
        <f>IF('Mortgage Calculation'!A2814="","",MONTH('Mortgage Calculation'!C2814))</f>
        <v/>
      </c>
      <c r="C2774" s="71" t="str">
        <f>IF(B2774="","",YEAR('Mortgage Calculation'!C2814))</f>
        <v/>
      </c>
      <c r="D2774" s="72" t="str">
        <f>IF(B2774="","",SUMIFS('Monthly Rental Income'!$G:$G,'Monthly Rental Income'!$K:$K,'Total Cash Flow'!$C2774,'Monthly Rental Income'!$J:$J,'Total Cash Flow'!$B2774))</f>
        <v/>
      </c>
      <c r="E2774" s="73" t="str">
        <f>IF(B2774="","",SUMIFS('Mortgage Calculation'!$F:$F,'Mortgage Calculation'!$J:$J,'Total Cash Flow'!$B2774,'Mortgage Calculation'!$K:$K,'Total Cash Flow'!C2774))</f>
        <v/>
      </c>
      <c r="F2774" s="66" t="str">
        <f t="shared" si="43"/>
        <v/>
      </c>
    </row>
    <row r="2775" spans="2:6" ht="14.25" x14ac:dyDescent="0.2">
      <c r="B2775" s="70" t="str">
        <f>IF('Mortgage Calculation'!A2815="","",MONTH('Mortgage Calculation'!C2815))</f>
        <v/>
      </c>
      <c r="C2775" s="71" t="str">
        <f>IF(B2775="","",YEAR('Mortgage Calculation'!C2815))</f>
        <v/>
      </c>
      <c r="D2775" s="72" t="str">
        <f>IF(B2775="","",SUMIFS('Monthly Rental Income'!$G:$G,'Monthly Rental Income'!$K:$K,'Total Cash Flow'!$C2775,'Monthly Rental Income'!$J:$J,'Total Cash Flow'!$B2775))</f>
        <v/>
      </c>
      <c r="E2775" s="73" t="str">
        <f>IF(B2775="","",SUMIFS('Mortgage Calculation'!$F:$F,'Mortgage Calculation'!$J:$J,'Total Cash Flow'!$B2775,'Mortgage Calculation'!$K:$K,'Total Cash Flow'!C2775))</f>
        <v/>
      </c>
      <c r="F2775" s="66" t="str">
        <f t="shared" si="43"/>
        <v/>
      </c>
    </row>
    <row r="2776" spans="2:6" ht="14.25" x14ac:dyDescent="0.2">
      <c r="B2776" s="70" t="str">
        <f>IF('Mortgage Calculation'!A2816="","",MONTH('Mortgage Calculation'!C2816))</f>
        <v/>
      </c>
      <c r="C2776" s="71" t="str">
        <f>IF(B2776="","",YEAR('Mortgage Calculation'!C2816))</f>
        <v/>
      </c>
      <c r="D2776" s="72" t="str">
        <f>IF(B2776="","",SUMIFS('Monthly Rental Income'!$G:$G,'Monthly Rental Income'!$K:$K,'Total Cash Flow'!$C2776,'Monthly Rental Income'!$J:$J,'Total Cash Flow'!$B2776))</f>
        <v/>
      </c>
      <c r="E2776" s="73" t="str">
        <f>IF(B2776="","",SUMIFS('Mortgage Calculation'!$F:$F,'Mortgage Calculation'!$J:$J,'Total Cash Flow'!$B2776,'Mortgage Calculation'!$K:$K,'Total Cash Flow'!C2776))</f>
        <v/>
      </c>
      <c r="F2776" s="66" t="str">
        <f t="shared" si="43"/>
        <v/>
      </c>
    </row>
    <row r="2777" spans="2:6" ht="14.25" x14ac:dyDescent="0.2">
      <c r="B2777" s="70" t="str">
        <f>IF('Mortgage Calculation'!A2817="","",MONTH('Mortgage Calculation'!C2817))</f>
        <v/>
      </c>
      <c r="C2777" s="71" t="str">
        <f>IF(B2777="","",YEAR('Mortgage Calculation'!C2817))</f>
        <v/>
      </c>
      <c r="D2777" s="72" t="str">
        <f>IF(B2777="","",SUMIFS('Monthly Rental Income'!$G:$G,'Monthly Rental Income'!$K:$K,'Total Cash Flow'!$C2777,'Monthly Rental Income'!$J:$J,'Total Cash Flow'!$B2777))</f>
        <v/>
      </c>
      <c r="E2777" s="73" t="str">
        <f>IF(B2777="","",SUMIFS('Mortgage Calculation'!$F:$F,'Mortgage Calculation'!$J:$J,'Total Cash Flow'!$B2777,'Mortgage Calculation'!$K:$K,'Total Cash Flow'!C2777))</f>
        <v/>
      </c>
      <c r="F2777" s="66" t="str">
        <f t="shared" si="43"/>
        <v/>
      </c>
    </row>
    <row r="2778" spans="2:6" ht="14.25" x14ac:dyDescent="0.2">
      <c r="B2778" s="70" t="str">
        <f>IF('Mortgage Calculation'!A2818="","",MONTH('Mortgage Calculation'!C2818))</f>
        <v/>
      </c>
      <c r="C2778" s="71" t="str">
        <f>IF(B2778="","",YEAR('Mortgage Calculation'!C2818))</f>
        <v/>
      </c>
      <c r="D2778" s="72" t="str">
        <f>IF(B2778="","",SUMIFS('Monthly Rental Income'!$G:$G,'Monthly Rental Income'!$K:$K,'Total Cash Flow'!$C2778,'Monthly Rental Income'!$J:$J,'Total Cash Flow'!$B2778))</f>
        <v/>
      </c>
      <c r="E2778" s="73" t="str">
        <f>IF(B2778="","",SUMIFS('Mortgage Calculation'!$F:$F,'Mortgage Calculation'!$J:$J,'Total Cash Flow'!$B2778,'Mortgage Calculation'!$K:$K,'Total Cash Flow'!C2778))</f>
        <v/>
      </c>
      <c r="F2778" s="66" t="str">
        <f t="shared" si="43"/>
        <v/>
      </c>
    </row>
    <row r="2779" spans="2:6" ht="14.25" x14ac:dyDescent="0.2">
      <c r="B2779" s="70" t="str">
        <f>IF('Mortgage Calculation'!A2819="","",MONTH('Mortgage Calculation'!C2819))</f>
        <v/>
      </c>
      <c r="C2779" s="71" t="str">
        <f>IF(B2779="","",YEAR('Mortgage Calculation'!C2819))</f>
        <v/>
      </c>
      <c r="D2779" s="72" t="str">
        <f>IF(B2779="","",SUMIFS('Monthly Rental Income'!$G:$G,'Monthly Rental Income'!$K:$K,'Total Cash Flow'!$C2779,'Monthly Rental Income'!$J:$J,'Total Cash Flow'!$B2779))</f>
        <v/>
      </c>
      <c r="E2779" s="73" t="str">
        <f>IF(B2779="","",SUMIFS('Mortgage Calculation'!$F:$F,'Mortgage Calculation'!$J:$J,'Total Cash Flow'!$B2779,'Mortgage Calculation'!$K:$K,'Total Cash Flow'!C2779))</f>
        <v/>
      </c>
      <c r="F2779" s="66" t="str">
        <f t="shared" si="43"/>
        <v/>
      </c>
    </row>
    <row r="2780" spans="2:6" ht="14.25" x14ac:dyDescent="0.2">
      <c r="B2780" s="70" t="str">
        <f>IF('Mortgage Calculation'!A2820="","",MONTH('Mortgage Calculation'!C2820))</f>
        <v/>
      </c>
      <c r="C2780" s="71" t="str">
        <f>IF(B2780="","",YEAR('Mortgage Calculation'!C2820))</f>
        <v/>
      </c>
      <c r="D2780" s="72" t="str">
        <f>IF(B2780="","",SUMIFS('Monthly Rental Income'!$G:$G,'Monthly Rental Income'!$K:$K,'Total Cash Flow'!$C2780,'Monthly Rental Income'!$J:$J,'Total Cash Flow'!$B2780))</f>
        <v/>
      </c>
      <c r="E2780" s="73" t="str">
        <f>IF(B2780="","",SUMIFS('Mortgage Calculation'!$F:$F,'Mortgage Calculation'!$J:$J,'Total Cash Flow'!$B2780,'Mortgage Calculation'!$K:$K,'Total Cash Flow'!C2780))</f>
        <v/>
      </c>
      <c r="F2780" s="66" t="str">
        <f t="shared" si="43"/>
        <v/>
      </c>
    </row>
    <row r="2781" spans="2:6" ht="14.25" x14ac:dyDescent="0.2">
      <c r="B2781" s="70" t="str">
        <f>IF('Mortgage Calculation'!A2821="","",MONTH('Mortgage Calculation'!C2821))</f>
        <v/>
      </c>
      <c r="C2781" s="71" t="str">
        <f>IF(B2781="","",YEAR('Mortgage Calculation'!C2821))</f>
        <v/>
      </c>
      <c r="D2781" s="72" t="str">
        <f>IF(B2781="","",SUMIFS('Monthly Rental Income'!$G:$G,'Monthly Rental Income'!$K:$K,'Total Cash Flow'!$C2781,'Monthly Rental Income'!$J:$J,'Total Cash Flow'!$B2781))</f>
        <v/>
      </c>
      <c r="E2781" s="73" t="str">
        <f>IF(B2781="","",SUMIFS('Mortgage Calculation'!$F:$F,'Mortgage Calculation'!$J:$J,'Total Cash Flow'!$B2781,'Mortgage Calculation'!$K:$K,'Total Cash Flow'!C2781))</f>
        <v/>
      </c>
      <c r="F2781" s="66" t="str">
        <f t="shared" si="43"/>
        <v/>
      </c>
    </row>
    <row r="2782" spans="2:6" ht="14.25" x14ac:dyDescent="0.2">
      <c r="B2782" s="70" t="str">
        <f>IF('Mortgage Calculation'!A2822="","",MONTH('Mortgage Calculation'!C2822))</f>
        <v/>
      </c>
      <c r="C2782" s="71" t="str">
        <f>IF(B2782="","",YEAR('Mortgage Calculation'!C2822))</f>
        <v/>
      </c>
      <c r="D2782" s="72" t="str">
        <f>IF(B2782="","",SUMIFS('Monthly Rental Income'!$G:$G,'Monthly Rental Income'!$K:$K,'Total Cash Flow'!$C2782,'Monthly Rental Income'!$J:$J,'Total Cash Flow'!$B2782))</f>
        <v/>
      </c>
      <c r="E2782" s="73" t="str">
        <f>IF(B2782="","",SUMIFS('Mortgage Calculation'!$F:$F,'Mortgage Calculation'!$J:$J,'Total Cash Flow'!$B2782,'Mortgage Calculation'!$K:$K,'Total Cash Flow'!C2782))</f>
        <v/>
      </c>
      <c r="F2782" s="66" t="str">
        <f t="shared" si="43"/>
        <v/>
      </c>
    </row>
    <row r="2783" spans="2:6" ht="14.25" x14ac:dyDescent="0.2">
      <c r="B2783" s="70" t="str">
        <f>IF('Mortgage Calculation'!A2823="","",MONTH('Mortgage Calculation'!C2823))</f>
        <v/>
      </c>
      <c r="C2783" s="71" t="str">
        <f>IF(B2783="","",YEAR('Mortgage Calculation'!C2823))</f>
        <v/>
      </c>
      <c r="D2783" s="72" t="str">
        <f>IF(B2783="","",SUMIFS('Monthly Rental Income'!$G:$G,'Monthly Rental Income'!$K:$K,'Total Cash Flow'!$C2783,'Monthly Rental Income'!$J:$J,'Total Cash Flow'!$B2783))</f>
        <v/>
      </c>
      <c r="E2783" s="73" t="str">
        <f>IF(B2783="","",SUMIFS('Mortgage Calculation'!$F:$F,'Mortgage Calculation'!$J:$J,'Total Cash Flow'!$B2783,'Mortgage Calculation'!$K:$K,'Total Cash Flow'!C2783))</f>
        <v/>
      </c>
      <c r="F2783" s="66" t="str">
        <f t="shared" si="43"/>
        <v/>
      </c>
    </row>
    <row r="2784" spans="2:6" ht="14.25" x14ac:dyDescent="0.2">
      <c r="B2784" s="70" t="str">
        <f>IF('Mortgage Calculation'!A2824="","",MONTH('Mortgage Calculation'!C2824))</f>
        <v/>
      </c>
      <c r="C2784" s="71" t="str">
        <f>IF(B2784="","",YEAR('Mortgage Calculation'!C2824))</f>
        <v/>
      </c>
      <c r="D2784" s="72" t="str">
        <f>IF(B2784="","",SUMIFS('Monthly Rental Income'!$G:$G,'Monthly Rental Income'!$K:$K,'Total Cash Flow'!$C2784,'Monthly Rental Income'!$J:$J,'Total Cash Flow'!$B2784))</f>
        <v/>
      </c>
      <c r="E2784" s="73" t="str">
        <f>IF(B2784="","",SUMIFS('Mortgage Calculation'!$F:$F,'Mortgage Calculation'!$J:$J,'Total Cash Flow'!$B2784,'Mortgage Calculation'!$K:$K,'Total Cash Flow'!C2784))</f>
        <v/>
      </c>
      <c r="F2784" s="66" t="str">
        <f t="shared" si="43"/>
        <v/>
      </c>
    </row>
    <row r="2785" spans="2:6" ht="14.25" x14ac:dyDescent="0.2">
      <c r="B2785" s="70" t="str">
        <f>IF('Mortgage Calculation'!A2825="","",MONTH('Mortgage Calculation'!C2825))</f>
        <v/>
      </c>
      <c r="C2785" s="71" t="str">
        <f>IF(B2785="","",YEAR('Mortgage Calculation'!C2825))</f>
        <v/>
      </c>
      <c r="D2785" s="72" t="str">
        <f>IF(B2785="","",SUMIFS('Monthly Rental Income'!$G:$G,'Monthly Rental Income'!$K:$K,'Total Cash Flow'!$C2785,'Monthly Rental Income'!$J:$J,'Total Cash Flow'!$B2785))</f>
        <v/>
      </c>
      <c r="E2785" s="73" t="str">
        <f>IF(B2785="","",SUMIFS('Mortgage Calculation'!$F:$F,'Mortgage Calculation'!$J:$J,'Total Cash Flow'!$B2785,'Mortgage Calculation'!$K:$K,'Total Cash Flow'!C2785))</f>
        <v/>
      </c>
      <c r="F2785" s="66" t="str">
        <f t="shared" si="43"/>
        <v/>
      </c>
    </row>
    <row r="2786" spans="2:6" ht="14.25" x14ac:dyDescent="0.2">
      <c r="B2786" s="70" t="str">
        <f>IF('Mortgage Calculation'!A2826="","",MONTH('Mortgage Calculation'!C2826))</f>
        <v/>
      </c>
      <c r="C2786" s="71" t="str">
        <f>IF(B2786="","",YEAR('Mortgage Calculation'!C2826))</f>
        <v/>
      </c>
      <c r="D2786" s="72" t="str">
        <f>IF(B2786="","",SUMIFS('Monthly Rental Income'!$G:$G,'Monthly Rental Income'!$K:$K,'Total Cash Flow'!$C2786,'Monthly Rental Income'!$J:$J,'Total Cash Flow'!$B2786))</f>
        <v/>
      </c>
      <c r="E2786" s="73" t="str">
        <f>IF(B2786="","",SUMIFS('Mortgage Calculation'!$F:$F,'Mortgage Calculation'!$J:$J,'Total Cash Flow'!$B2786,'Mortgage Calculation'!$K:$K,'Total Cash Flow'!C2786))</f>
        <v/>
      </c>
      <c r="F2786" s="66" t="str">
        <f t="shared" si="43"/>
        <v/>
      </c>
    </row>
    <row r="2787" spans="2:6" ht="14.25" x14ac:dyDescent="0.2">
      <c r="B2787" s="70" t="str">
        <f>IF('Mortgage Calculation'!A2827="","",MONTH('Mortgage Calculation'!C2827))</f>
        <v/>
      </c>
      <c r="C2787" s="71" t="str">
        <f>IF(B2787="","",YEAR('Mortgage Calculation'!C2827))</f>
        <v/>
      </c>
      <c r="D2787" s="72" t="str">
        <f>IF(B2787="","",SUMIFS('Monthly Rental Income'!$G:$G,'Monthly Rental Income'!$K:$K,'Total Cash Flow'!$C2787,'Monthly Rental Income'!$J:$J,'Total Cash Flow'!$B2787))</f>
        <v/>
      </c>
      <c r="E2787" s="73" t="str">
        <f>IF(B2787="","",SUMIFS('Mortgage Calculation'!$F:$F,'Mortgage Calculation'!$J:$J,'Total Cash Flow'!$B2787,'Mortgage Calculation'!$K:$K,'Total Cash Flow'!C2787))</f>
        <v/>
      </c>
      <c r="F2787" s="66" t="str">
        <f t="shared" si="43"/>
        <v/>
      </c>
    </row>
    <row r="2788" spans="2:6" ht="14.25" x14ac:dyDescent="0.2">
      <c r="B2788" s="70" t="str">
        <f>IF('Mortgage Calculation'!A2828="","",MONTH('Mortgage Calculation'!C2828))</f>
        <v/>
      </c>
      <c r="C2788" s="71" t="str">
        <f>IF(B2788="","",YEAR('Mortgage Calculation'!C2828))</f>
        <v/>
      </c>
      <c r="D2788" s="72" t="str">
        <f>IF(B2788="","",SUMIFS('Monthly Rental Income'!$G:$G,'Monthly Rental Income'!$K:$K,'Total Cash Flow'!$C2788,'Monthly Rental Income'!$J:$J,'Total Cash Flow'!$B2788))</f>
        <v/>
      </c>
      <c r="E2788" s="73" t="str">
        <f>IF(B2788="","",SUMIFS('Mortgage Calculation'!$F:$F,'Mortgage Calculation'!$J:$J,'Total Cash Flow'!$B2788,'Mortgage Calculation'!$K:$K,'Total Cash Flow'!C2788))</f>
        <v/>
      </c>
      <c r="F2788" s="66" t="str">
        <f t="shared" si="43"/>
        <v/>
      </c>
    </row>
    <row r="2789" spans="2:6" ht="14.25" x14ac:dyDescent="0.2">
      <c r="B2789" s="70" t="str">
        <f>IF('Mortgage Calculation'!A2829="","",MONTH('Mortgage Calculation'!C2829))</f>
        <v/>
      </c>
      <c r="C2789" s="71" t="str">
        <f>IF(B2789="","",YEAR('Mortgage Calculation'!C2829))</f>
        <v/>
      </c>
      <c r="D2789" s="72" t="str">
        <f>IF(B2789="","",SUMIFS('Monthly Rental Income'!$G:$G,'Monthly Rental Income'!$K:$K,'Total Cash Flow'!$C2789,'Monthly Rental Income'!$J:$J,'Total Cash Flow'!$B2789))</f>
        <v/>
      </c>
      <c r="E2789" s="73" t="str">
        <f>IF(B2789="","",SUMIFS('Mortgage Calculation'!$F:$F,'Mortgage Calculation'!$J:$J,'Total Cash Flow'!$B2789,'Mortgage Calculation'!$K:$K,'Total Cash Flow'!C2789))</f>
        <v/>
      </c>
      <c r="F2789" s="66" t="str">
        <f t="shared" si="43"/>
        <v/>
      </c>
    </row>
    <row r="2790" spans="2:6" ht="14.25" x14ac:dyDescent="0.2">
      <c r="B2790" s="70" t="str">
        <f>IF('Mortgage Calculation'!A2830="","",MONTH('Mortgage Calculation'!C2830))</f>
        <v/>
      </c>
      <c r="C2790" s="71" t="str">
        <f>IF(B2790="","",YEAR('Mortgage Calculation'!C2830))</f>
        <v/>
      </c>
      <c r="D2790" s="72" t="str">
        <f>IF(B2790="","",SUMIFS('Monthly Rental Income'!$G:$G,'Monthly Rental Income'!$K:$K,'Total Cash Flow'!$C2790,'Monthly Rental Income'!$J:$J,'Total Cash Flow'!$B2790))</f>
        <v/>
      </c>
      <c r="E2790" s="73" t="str">
        <f>IF(B2790="","",SUMIFS('Mortgage Calculation'!$F:$F,'Mortgage Calculation'!$J:$J,'Total Cash Flow'!$B2790,'Mortgage Calculation'!$K:$K,'Total Cash Flow'!C2790))</f>
        <v/>
      </c>
      <c r="F2790" s="66" t="str">
        <f t="shared" si="43"/>
        <v/>
      </c>
    </row>
    <row r="2791" spans="2:6" ht="14.25" x14ac:dyDescent="0.2">
      <c r="B2791" s="70" t="str">
        <f>IF('Mortgage Calculation'!A2831="","",MONTH('Mortgage Calculation'!C2831))</f>
        <v/>
      </c>
      <c r="C2791" s="71" t="str">
        <f>IF(B2791="","",YEAR('Mortgage Calculation'!C2831))</f>
        <v/>
      </c>
      <c r="D2791" s="72" t="str">
        <f>IF(B2791="","",SUMIFS('Monthly Rental Income'!$G:$G,'Monthly Rental Income'!$K:$K,'Total Cash Flow'!$C2791,'Monthly Rental Income'!$J:$J,'Total Cash Flow'!$B2791))</f>
        <v/>
      </c>
      <c r="E2791" s="73" t="str">
        <f>IF(B2791="","",SUMIFS('Mortgage Calculation'!$F:$F,'Mortgage Calculation'!$J:$J,'Total Cash Flow'!$B2791,'Mortgage Calculation'!$K:$K,'Total Cash Flow'!C2791))</f>
        <v/>
      </c>
      <c r="F2791" s="66" t="str">
        <f t="shared" si="43"/>
        <v/>
      </c>
    </row>
    <row r="2792" spans="2:6" ht="14.25" x14ac:dyDescent="0.2">
      <c r="B2792" s="70" t="str">
        <f>IF('Mortgage Calculation'!A2832="","",MONTH('Mortgage Calculation'!C2832))</f>
        <v/>
      </c>
      <c r="C2792" s="71" t="str">
        <f>IF(B2792="","",YEAR('Mortgage Calculation'!C2832))</f>
        <v/>
      </c>
      <c r="D2792" s="72" t="str">
        <f>IF(B2792="","",SUMIFS('Monthly Rental Income'!$G:$G,'Monthly Rental Income'!$K:$K,'Total Cash Flow'!$C2792,'Monthly Rental Income'!$J:$J,'Total Cash Flow'!$B2792))</f>
        <v/>
      </c>
      <c r="E2792" s="73" t="str">
        <f>IF(B2792="","",SUMIFS('Mortgage Calculation'!$F:$F,'Mortgage Calculation'!$J:$J,'Total Cash Flow'!$B2792,'Mortgage Calculation'!$K:$K,'Total Cash Flow'!C2792))</f>
        <v/>
      </c>
      <c r="F2792" s="66" t="str">
        <f t="shared" si="43"/>
        <v/>
      </c>
    </row>
    <row r="2793" spans="2:6" ht="14.25" x14ac:dyDescent="0.2">
      <c r="B2793" s="70" t="str">
        <f>IF('Mortgage Calculation'!A2833="","",MONTH('Mortgage Calculation'!C2833))</f>
        <v/>
      </c>
      <c r="C2793" s="71" t="str">
        <f>IF(B2793="","",YEAR('Mortgage Calculation'!C2833))</f>
        <v/>
      </c>
      <c r="D2793" s="72" t="str">
        <f>IF(B2793="","",SUMIFS('Monthly Rental Income'!$G:$G,'Monthly Rental Income'!$K:$K,'Total Cash Flow'!$C2793,'Monthly Rental Income'!$J:$J,'Total Cash Flow'!$B2793))</f>
        <v/>
      </c>
      <c r="E2793" s="73" t="str">
        <f>IF(B2793="","",SUMIFS('Mortgage Calculation'!$F:$F,'Mortgage Calculation'!$J:$J,'Total Cash Flow'!$B2793,'Mortgage Calculation'!$K:$K,'Total Cash Flow'!C2793))</f>
        <v/>
      </c>
      <c r="F2793" s="66" t="str">
        <f t="shared" si="43"/>
        <v/>
      </c>
    </row>
    <row r="2794" spans="2:6" ht="14.25" x14ac:dyDescent="0.2">
      <c r="B2794" s="70" t="str">
        <f>IF('Mortgage Calculation'!A2834="","",MONTH('Mortgage Calculation'!C2834))</f>
        <v/>
      </c>
      <c r="C2794" s="71" t="str">
        <f>IF(B2794="","",YEAR('Mortgage Calculation'!C2834))</f>
        <v/>
      </c>
      <c r="D2794" s="72" t="str">
        <f>IF(B2794="","",SUMIFS('Monthly Rental Income'!$G:$G,'Monthly Rental Income'!$K:$K,'Total Cash Flow'!$C2794,'Monthly Rental Income'!$J:$J,'Total Cash Flow'!$B2794))</f>
        <v/>
      </c>
      <c r="E2794" s="73" t="str">
        <f>IF(B2794="","",SUMIFS('Mortgage Calculation'!$F:$F,'Mortgage Calculation'!$J:$J,'Total Cash Flow'!$B2794,'Mortgage Calculation'!$K:$K,'Total Cash Flow'!C2794))</f>
        <v/>
      </c>
      <c r="F2794" s="66" t="str">
        <f t="shared" si="43"/>
        <v/>
      </c>
    </row>
    <row r="2795" spans="2:6" ht="14.25" x14ac:dyDescent="0.2">
      <c r="B2795" s="70" t="str">
        <f>IF('Mortgage Calculation'!A2835="","",MONTH('Mortgage Calculation'!C2835))</f>
        <v/>
      </c>
      <c r="C2795" s="71" t="str">
        <f>IF(B2795="","",YEAR('Mortgage Calculation'!C2835))</f>
        <v/>
      </c>
      <c r="D2795" s="72" t="str">
        <f>IF(B2795="","",SUMIFS('Monthly Rental Income'!$G:$G,'Monthly Rental Income'!$K:$K,'Total Cash Flow'!$C2795,'Monthly Rental Income'!$J:$J,'Total Cash Flow'!$B2795))</f>
        <v/>
      </c>
      <c r="E2795" s="73" t="str">
        <f>IF(B2795="","",SUMIFS('Mortgage Calculation'!$F:$F,'Mortgage Calculation'!$J:$J,'Total Cash Flow'!$B2795,'Mortgage Calculation'!$K:$K,'Total Cash Flow'!C2795))</f>
        <v/>
      </c>
      <c r="F2795" s="66" t="str">
        <f t="shared" si="43"/>
        <v/>
      </c>
    </row>
    <row r="2796" spans="2:6" ht="14.25" x14ac:dyDescent="0.2">
      <c r="B2796" s="70" t="str">
        <f>IF('Mortgage Calculation'!A2836="","",MONTH('Mortgage Calculation'!C2836))</f>
        <v/>
      </c>
      <c r="C2796" s="71" t="str">
        <f>IF(B2796="","",YEAR('Mortgage Calculation'!C2836))</f>
        <v/>
      </c>
      <c r="D2796" s="72" t="str">
        <f>IF(B2796="","",SUMIFS('Monthly Rental Income'!$G:$G,'Monthly Rental Income'!$K:$K,'Total Cash Flow'!$C2796,'Monthly Rental Income'!$J:$J,'Total Cash Flow'!$B2796))</f>
        <v/>
      </c>
      <c r="E2796" s="73" t="str">
        <f>IF(B2796="","",SUMIFS('Mortgage Calculation'!$F:$F,'Mortgage Calculation'!$J:$J,'Total Cash Flow'!$B2796,'Mortgage Calculation'!$K:$K,'Total Cash Flow'!C2796))</f>
        <v/>
      </c>
      <c r="F2796" s="66" t="str">
        <f t="shared" si="43"/>
        <v/>
      </c>
    </row>
    <row r="2797" spans="2:6" ht="14.25" x14ac:dyDescent="0.2">
      <c r="B2797" s="70" t="str">
        <f>IF('Mortgage Calculation'!A2837="","",MONTH('Mortgage Calculation'!C2837))</f>
        <v/>
      </c>
      <c r="C2797" s="71" t="str">
        <f>IF(B2797="","",YEAR('Mortgage Calculation'!C2837))</f>
        <v/>
      </c>
      <c r="D2797" s="72" t="str">
        <f>IF(B2797="","",SUMIFS('Monthly Rental Income'!$G:$G,'Monthly Rental Income'!$K:$K,'Total Cash Flow'!$C2797,'Monthly Rental Income'!$J:$J,'Total Cash Flow'!$B2797))</f>
        <v/>
      </c>
      <c r="E2797" s="73" t="str">
        <f>IF(B2797="","",SUMIFS('Mortgage Calculation'!$F:$F,'Mortgage Calculation'!$J:$J,'Total Cash Flow'!$B2797,'Mortgage Calculation'!$K:$K,'Total Cash Flow'!C2797))</f>
        <v/>
      </c>
      <c r="F2797" s="66" t="str">
        <f t="shared" si="43"/>
        <v/>
      </c>
    </row>
    <row r="2798" spans="2:6" ht="14.25" x14ac:dyDescent="0.2">
      <c r="B2798" s="70" t="str">
        <f>IF('Mortgage Calculation'!A2838="","",MONTH('Mortgage Calculation'!C2838))</f>
        <v/>
      </c>
      <c r="C2798" s="71" t="str">
        <f>IF(B2798="","",YEAR('Mortgage Calculation'!C2838))</f>
        <v/>
      </c>
      <c r="D2798" s="72" t="str">
        <f>IF(B2798="","",SUMIFS('Monthly Rental Income'!$G:$G,'Monthly Rental Income'!$K:$K,'Total Cash Flow'!$C2798,'Monthly Rental Income'!$J:$J,'Total Cash Flow'!$B2798))</f>
        <v/>
      </c>
      <c r="E2798" s="73" t="str">
        <f>IF(B2798="","",SUMIFS('Mortgage Calculation'!$F:$F,'Mortgage Calculation'!$J:$J,'Total Cash Flow'!$B2798,'Mortgage Calculation'!$K:$K,'Total Cash Flow'!C2798))</f>
        <v/>
      </c>
      <c r="F2798" s="66" t="str">
        <f t="shared" si="43"/>
        <v/>
      </c>
    </row>
    <row r="2799" spans="2:6" ht="14.25" x14ac:dyDescent="0.2">
      <c r="B2799" s="70" t="str">
        <f>IF('Mortgage Calculation'!A2839="","",MONTH('Mortgage Calculation'!C2839))</f>
        <v/>
      </c>
      <c r="C2799" s="71" t="str">
        <f>IF(B2799="","",YEAR('Mortgage Calculation'!C2839))</f>
        <v/>
      </c>
      <c r="D2799" s="72" t="str">
        <f>IF(B2799="","",SUMIFS('Monthly Rental Income'!$G:$G,'Monthly Rental Income'!$K:$K,'Total Cash Flow'!$C2799,'Monthly Rental Income'!$J:$J,'Total Cash Flow'!$B2799))</f>
        <v/>
      </c>
      <c r="E2799" s="73" t="str">
        <f>IF(B2799="","",SUMIFS('Mortgage Calculation'!$F:$F,'Mortgage Calculation'!$J:$J,'Total Cash Flow'!$B2799,'Mortgage Calculation'!$K:$K,'Total Cash Flow'!C2799))</f>
        <v/>
      </c>
      <c r="F2799" s="66" t="str">
        <f t="shared" si="43"/>
        <v/>
      </c>
    </row>
    <row r="2800" spans="2:6" ht="14.25" x14ac:dyDescent="0.2">
      <c r="B2800" s="70" t="str">
        <f>IF('Mortgage Calculation'!A2840="","",MONTH('Mortgage Calculation'!C2840))</f>
        <v/>
      </c>
      <c r="C2800" s="71" t="str">
        <f>IF(B2800="","",YEAR('Mortgage Calculation'!C2840))</f>
        <v/>
      </c>
      <c r="D2800" s="72" t="str">
        <f>IF(B2800="","",SUMIFS('Monthly Rental Income'!$G:$G,'Monthly Rental Income'!$K:$K,'Total Cash Flow'!$C2800,'Monthly Rental Income'!$J:$J,'Total Cash Flow'!$B2800))</f>
        <v/>
      </c>
      <c r="E2800" s="73" t="str">
        <f>IF(B2800="","",SUMIFS('Mortgage Calculation'!$F:$F,'Mortgage Calculation'!$J:$J,'Total Cash Flow'!$B2800,'Mortgage Calculation'!$K:$K,'Total Cash Flow'!C2800))</f>
        <v/>
      </c>
      <c r="F2800" s="66" t="str">
        <f t="shared" si="43"/>
        <v/>
      </c>
    </row>
    <row r="2801" spans="2:6" ht="14.25" x14ac:dyDescent="0.2">
      <c r="B2801" s="70" t="str">
        <f>IF('Mortgage Calculation'!A2841="","",MONTH('Mortgage Calculation'!C2841))</f>
        <v/>
      </c>
      <c r="C2801" s="71" t="str">
        <f>IF(B2801="","",YEAR('Mortgage Calculation'!C2841))</f>
        <v/>
      </c>
      <c r="D2801" s="72" t="str">
        <f>IF(B2801="","",SUMIFS('Monthly Rental Income'!$G:$G,'Monthly Rental Income'!$K:$K,'Total Cash Flow'!$C2801,'Monthly Rental Income'!$J:$J,'Total Cash Flow'!$B2801))</f>
        <v/>
      </c>
      <c r="E2801" s="73" t="str">
        <f>IF(B2801="","",SUMIFS('Mortgage Calculation'!$F:$F,'Mortgage Calculation'!$J:$J,'Total Cash Flow'!$B2801,'Mortgage Calculation'!$K:$K,'Total Cash Flow'!C2801))</f>
        <v/>
      </c>
      <c r="F2801" s="66" t="str">
        <f t="shared" si="43"/>
        <v/>
      </c>
    </row>
    <row r="2802" spans="2:6" ht="14.25" x14ac:dyDescent="0.2">
      <c r="B2802" s="70" t="str">
        <f>IF('Mortgage Calculation'!A2842="","",MONTH('Mortgage Calculation'!C2842))</f>
        <v/>
      </c>
      <c r="C2802" s="71" t="str">
        <f>IF(B2802="","",YEAR('Mortgage Calculation'!C2842))</f>
        <v/>
      </c>
      <c r="D2802" s="72" t="str">
        <f>IF(B2802="","",SUMIFS('Monthly Rental Income'!$G:$G,'Monthly Rental Income'!$K:$K,'Total Cash Flow'!$C2802,'Monthly Rental Income'!$J:$J,'Total Cash Flow'!$B2802))</f>
        <v/>
      </c>
      <c r="E2802" s="73" t="str">
        <f>IF(B2802="","",SUMIFS('Mortgage Calculation'!$F:$F,'Mortgage Calculation'!$J:$J,'Total Cash Flow'!$B2802,'Mortgage Calculation'!$K:$K,'Total Cash Flow'!C2802))</f>
        <v/>
      </c>
      <c r="F2802" s="66" t="str">
        <f t="shared" si="43"/>
        <v/>
      </c>
    </row>
    <row r="2803" spans="2:6" ht="14.25" x14ac:dyDescent="0.2">
      <c r="B2803" s="70" t="str">
        <f>IF('Mortgage Calculation'!A2843="","",MONTH('Mortgage Calculation'!C2843))</f>
        <v/>
      </c>
      <c r="C2803" s="71" t="str">
        <f>IF(B2803="","",YEAR('Mortgage Calculation'!C2843))</f>
        <v/>
      </c>
      <c r="D2803" s="72" t="str">
        <f>IF(B2803="","",SUMIFS('Monthly Rental Income'!$G:$G,'Monthly Rental Income'!$K:$K,'Total Cash Flow'!$C2803,'Monthly Rental Income'!$J:$J,'Total Cash Flow'!$B2803))</f>
        <v/>
      </c>
      <c r="E2803" s="73" t="str">
        <f>IF(B2803="","",SUMIFS('Mortgage Calculation'!$F:$F,'Mortgage Calculation'!$J:$J,'Total Cash Flow'!$B2803,'Mortgage Calculation'!$K:$K,'Total Cash Flow'!C2803))</f>
        <v/>
      </c>
      <c r="F2803" s="66" t="str">
        <f t="shared" si="43"/>
        <v/>
      </c>
    </row>
    <row r="2804" spans="2:6" ht="14.25" x14ac:dyDescent="0.2">
      <c r="B2804" s="70" t="str">
        <f>IF('Mortgage Calculation'!A2844="","",MONTH('Mortgage Calculation'!C2844))</f>
        <v/>
      </c>
      <c r="C2804" s="71" t="str">
        <f>IF(B2804="","",YEAR('Mortgage Calculation'!C2844))</f>
        <v/>
      </c>
      <c r="D2804" s="72" t="str">
        <f>IF(B2804="","",SUMIFS('Monthly Rental Income'!$G:$G,'Monthly Rental Income'!$K:$K,'Total Cash Flow'!$C2804,'Monthly Rental Income'!$J:$J,'Total Cash Flow'!$B2804))</f>
        <v/>
      </c>
      <c r="E2804" s="73" t="str">
        <f>IF(B2804="","",SUMIFS('Mortgage Calculation'!$F:$F,'Mortgage Calculation'!$J:$J,'Total Cash Flow'!$B2804,'Mortgage Calculation'!$K:$K,'Total Cash Flow'!C2804))</f>
        <v/>
      </c>
      <c r="F2804" s="66" t="str">
        <f t="shared" si="43"/>
        <v/>
      </c>
    </row>
    <row r="2805" spans="2:6" ht="14.25" x14ac:dyDescent="0.2">
      <c r="B2805" s="70" t="str">
        <f>IF('Mortgage Calculation'!A2845="","",MONTH('Mortgage Calculation'!C2845))</f>
        <v/>
      </c>
      <c r="C2805" s="71" t="str">
        <f>IF(B2805="","",YEAR('Mortgage Calculation'!C2845))</f>
        <v/>
      </c>
      <c r="D2805" s="72" t="str">
        <f>IF(B2805="","",SUMIFS('Monthly Rental Income'!$G:$G,'Monthly Rental Income'!$K:$K,'Total Cash Flow'!$C2805,'Monthly Rental Income'!$J:$J,'Total Cash Flow'!$B2805))</f>
        <v/>
      </c>
      <c r="E2805" s="73" t="str">
        <f>IF(B2805="","",SUMIFS('Mortgage Calculation'!$F:$F,'Mortgage Calculation'!$J:$J,'Total Cash Flow'!$B2805,'Mortgage Calculation'!$K:$K,'Total Cash Flow'!C2805))</f>
        <v/>
      </c>
      <c r="F2805" s="66" t="str">
        <f t="shared" si="43"/>
        <v/>
      </c>
    </row>
    <row r="2806" spans="2:6" ht="14.25" x14ac:dyDescent="0.2">
      <c r="B2806" s="70" t="str">
        <f>IF('Mortgage Calculation'!A2846="","",MONTH('Mortgage Calculation'!C2846))</f>
        <v/>
      </c>
      <c r="C2806" s="71" t="str">
        <f>IF(B2806="","",YEAR('Mortgage Calculation'!C2846))</f>
        <v/>
      </c>
      <c r="D2806" s="72" t="str">
        <f>IF(B2806="","",SUMIFS('Monthly Rental Income'!$G:$G,'Monthly Rental Income'!$K:$K,'Total Cash Flow'!$C2806,'Monthly Rental Income'!$J:$J,'Total Cash Flow'!$B2806))</f>
        <v/>
      </c>
      <c r="E2806" s="73" t="str">
        <f>IF(B2806="","",SUMIFS('Mortgage Calculation'!$F:$F,'Mortgage Calculation'!$J:$J,'Total Cash Flow'!$B2806,'Mortgage Calculation'!$K:$K,'Total Cash Flow'!C2806))</f>
        <v/>
      </c>
      <c r="F2806" s="66" t="str">
        <f t="shared" si="43"/>
        <v/>
      </c>
    </row>
    <row r="2807" spans="2:6" ht="14.25" x14ac:dyDescent="0.2">
      <c r="B2807" s="70" t="str">
        <f>IF('Mortgage Calculation'!A2847="","",MONTH('Mortgage Calculation'!C2847))</f>
        <v/>
      </c>
      <c r="C2807" s="71" t="str">
        <f>IF(B2807="","",YEAR('Mortgage Calculation'!C2847))</f>
        <v/>
      </c>
      <c r="D2807" s="72" t="str">
        <f>IF(B2807="","",SUMIFS('Monthly Rental Income'!$G:$G,'Monthly Rental Income'!$K:$K,'Total Cash Flow'!$C2807,'Monthly Rental Income'!$J:$J,'Total Cash Flow'!$B2807))</f>
        <v/>
      </c>
      <c r="E2807" s="73" t="str">
        <f>IF(B2807="","",SUMIFS('Mortgage Calculation'!$F:$F,'Mortgage Calculation'!$J:$J,'Total Cash Flow'!$B2807,'Mortgage Calculation'!$K:$K,'Total Cash Flow'!C2807))</f>
        <v/>
      </c>
      <c r="F2807" s="66" t="str">
        <f t="shared" si="43"/>
        <v/>
      </c>
    </row>
    <row r="2808" spans="2:6" ht="14.25" x14ac:dyDescent="0.2">
      <c r="B2808" s="70" t="str">
        <f>IF('Mortgage Calculation'!A2848="","",MONTH('Mortgage Calculation'!C2848))</f>
        <v/>
      </c>
      <c r="C2808" s="71" t="str">
        <f>IF(B2808="","",YEAR('Mortgage Calculation'!C2848))</f>
        <v/>
      </c>
      <c r="D2808" s="72" t="str">
        <f>IF(B2808="","",SUMIFS('Monthly Rental Income'!$G:$G,'Monthly Rental Income'!$K:$K,'Total Cash Flow'!$C2808,'Monthly Rental Income'!$J:$J,'Total Cash Flow'!$B2808))</f>
        <v/>
      </c>
      <c r="E2808" s="73" t="str">
        <f>IF(B2808="","",SUMIFS('Mortgage Calculation'!$F:$F,'Mortgage Calculation'!$J:$J,'Total Cash Flow'!$B2808,'Mortgage Calculation'!$K:$K,'Total Cash Flow'!C2808))</f>
        <v/>
      </c>
      <c r="F2808" s="66" t="str">
        <f t="shared" si="43"/>
        <v/>
      </c>
    </row>
    <row r="2809" spans="2:6" ht="14.25" x14ac:dyDescent="0.2">
      <c r="B2809" s="70" t="str">
        <f>IF('Mortgage Calculation'!A2849="","",MONTH('Mortgage Calculation'!C2849))</f>
        <v/>
      </c>
      <c r="C2809" s="71" t="str">
        <f>IF(B2809="","",YEAR('Mortgage Calculation'!C2849))</f>
        <v/>
      </c>
      <c r="D2809" s="72" t="str">
        <f>IF(B2809="","",SUMIFS('Monthly Rental Income'!$G:$G,'Monthly Rental Income'!$K:$K,'Total Cash Flow'!$C2809,'Monthly Rental Income'!$J:$J,'Total Cash Flow'!$B2809))</f>
        <v/>
      </c>
      <c r="E2809" s="73" t="str">
        <f>IF(B2809="","",SUMIFS('Mortgage Calculation'!$F:$F,'Mortgage Calculation'!$J:$J,'Total Cash Flow'!$B2809,'Mortgage Calculation'!$K:$K,'Total Cash Flow'!C2809))</f>
        <v/>
      </c>
      <c r="F2809" s="66" t="str">
        <f t="shared" si="43"/>
        <v/>
      </c>
    </row>
    <row r="2810" spans="2:6" ht="14.25" x14ac:dyDescent="0.2">
      <c r="B2810" s="70" t="str">
        <f>IF('Mortgage Calculation'!A2850="","",MONTH('Mortgage Calculation'!C2850))</f>
        <v/>
      </c>
      <c r="C2810" s="71" t="str">
        <f>IF(B2810="","",YEAR('Mortgage Calculation'!C2850))</f>
        <v/>
      </c>
      <c r="D2810" s="72" t="str">
        <f>IF(B2810="","",SUMIFS('Monthly Rental Income'!$G:$G,'Monthly Rental Income'!$K:$K,'Total Cash Flow'!$C2810,'Monthly Rental Income'!$J:$J,'Total Cash Flow'!$B2810))</f>
        <v/>
      </c>
      <c r="E2810" s="73" t="str">
        <f>IF(B2810="","",SUMIFS('Mortgage Calculation'!$F:$F,'Mortgage Calculation'!$J:$J,'Total Cash Flow'!$B2810,'Mortgage Calculation'!$K:$K,'Total Cash Flow'!C2810))</f>
        <v/>
      </c>
      <c r="F2810" s="66" t="str">
        <f t="shared" si="43"/>
        <v/>
      </c>
    </row>
    <row r="2811" spans="2:6" ht="14.25" x14ac:dyDescent="0.2">
      <c r="B2811" s="70" t="str">
        <f>IF('Mortgage Calculation'!A2851="","",MONTH('Mortgage Calculation'!C2851))</f>
        <v/>
      </c>
      <c r="C2811" s="71" t="str">
        <f>IF(B2811="","",YEAR('Mortgage Calculation'!C2851))</f>
        <v/>
      </c>
      <c r="D2811" s="72" t="str">
        <f>IF(B2811="","",SUMIFS('Monthly Rental Income'!$G:$G,'Monthly Rental Income'!$K:$K,'Total Cash Flow'!$C2811,'Monthly Rental Income'!$J:$J,'Total Cash Flow'!$B2811))</f>
        <v/>
      </c>
      <c r="E2811" s="73" t="str">
        <f>IF(B2811="","",SUMIFS('Mortgage Calculation'!$F:$F,'Mortgage Calculation'!$J:$J,'Total Cash Flow'!$B2811,'Mortgage Calculation'!$K:$K,'Total Cash Flow'!C2811))</f>
        <v/>
      </c>
      <c r="F2811" s="66" t="str">
        <f t="shared" si="43"/>
        <v/>
      </c>
    </row>
    <row r="2812" spans="2:6" ht="14.25" x14ac:dyDescent="0.2">
      <c r="B2812" s="70" t="str">
        <f>IF('Mortgage Calculation'!A2852="","",MONTH('Mortgage Calculation'!C2852))</f>
        <v/>
      </c>
      <c r="C2812" s="71" t="str">
        <f>IF(B2812="","",YEAR('Mortgage Calculation'!C2852))</f>
        <v/>
      </c>
      <c r="D2812" s="72" t="str">
        <f>IF(B2812="","",SUMIFS('Monthly Rental Income'!$G:$G,'Monthly Rental Income'!$K:$K,'Total Cash Flow'!$C2812,'Monthly Rental Income'!$J:$J,'Total Cash Flow'!$B2812))</f>
        <v/>
      </c>
      <c r="E2812" s="73" t="str">
        <f>IF(B2812="","",SUMIFS('Mortgage Calculation'!$F:$F,'Mortgage Calculation'!$J:$J,'Total Cash Flow'!$B2812,'Mortgage Calculation'!$K:$K,'Total Cash Flow'!C2812))</f>
        <v/>
      </c>
      <c r="F2812" s="66" t="str">
        <f t="shared" si="43"/>
        <v/>
      </c>
    </row>
    <row r="2813" spans="2:6" ht="14.25" x14ac:dyDescent="0.2">
      <c r="B2813" s="70" t="str">
        <f>IF('Mortgage Calculation'!A2853="","",MONTH('Mortgage Calculation'!C2853))</f>
        <v/>
      </c>
      <c r="C2813" s="71" t="str">
        <f>IF(B2813="","",YEAR('Mortgage Calculation'!C2853))</f>
        <v/>
      </c>
      <c r="D2813" s="72" t="str">
        <f>IF(B2813="","",SUMIFS('Monthly Rental Income'!$G:$G,'Monthly Rental Income'!$K:$K,'Total Cash Flow'!$C2813,'Monthly Rental Income'!$J:$J,'Total Cash Flow'!$B2813))</f>
        <v/>
      </c>
      <c r="E2813" s="73" t="str">
        <f>IF(B2813="","",SUMIFS('Mortgage Calculation'!$F:$F,'Mortgage Calculation'!$J:$J,'Total Cash Flow'!$B2813,'Mortgage Calculation'!$K:$K,'Total Cash Flow'!C2813))</f>
        <v/>
      </c>
      <c r="F2813" s="66" t="str">
        <f t="shared" si="43"/>
        <v/>
      </c>
    </row>
    <row r="2814" spans="2:6" ht="14.25" x14ac:dyDescent="0.2">
      <c r="B2814" s="70" t="str">
        <f>IF('Mortgage Calculation'!A2854="","",MONTH('Mortgage Calculation'!C2854))</f>
        <v/>
      </c>
      <c r="C2814" s="71" t="str">
        <f>IF(B2814="","",YEAR('Mortgage Calculation'!C2854))</f>
        <v/>
      </c>
      <c r="D2814" s="72" t="str">
        <f>IF(B2814="","",SUMIFS('Monthly Rental Income'!$G:$G,'Monthly Rental Income'!$K:$K,'Total Cash Flow'!$C2814,'Monthly Rental Income'!$J:$J,'Total Cash Flow'!$B2814))</f>
        <v/>
      </c>
      <c r="E2814" s="73" t="str">
        <f>IF(B2814="","",SUMIFS('Mortgage Calculation'!$F:$F,'Mortgage Calculation'!$J:$J,'Total Cash Flow'!$B2814,'Mortgage Calculation'!$K:$K,'Total Cash Flow'!C2814))</f>
        <v/>
      </c>
      <c r="F2814" s="66" t="str">
        <f t="shared" si="43"/>
        <v/>
      </c>
    </row>
    <row r="2815" spans="2:6" ht="14.25" x14ac:dyDescent="0.2">
      <c r="B2815" s="70" t="str">
        <f>IF('Mortgage Calculation'!A2855="","",MONTH('Mortgage Calculation'!C2855))</f>
        <v/>
      </c>
      <c r="C2815" s="71" t="str">
        <f>IF(B2815="","",YEAR('Mortgage Calculation'!C2855))</f>
        <v/>
      </c>
      <c r="D2815" s="72" t="str">
        <f>IF(B2815="","",SUMIFS('Monthly Rental Income'!$G:$G,'Monthly Rental Income'!$K:$K,'Total Cash Flow'!$C2815,'Monthly Rental Income'!$J:$J,'Total Cash Flow'!$B2815))</f>
        <v/>
      </c>
      <c r="E2815" s="73" t="str">
        <f>IF(B2815="","",SUMIFS('Mortgage Calculation'!$F:$F,'Mortgage Calculation'!$J:$J,'Total Cash Flow'!$B2815,'Mortgage Calculation'!$K:$K,'Total Cash Flow'!C2815))</f>
        <v/>
      </c>
      <c r="F2815" s="66" t="str">
        <f t="shared" si="43"/>
        <v/>
      </c>
    </row>
    <row r="2816" spans="2:6" ht="14.25" x14ac:dyDescent="0.2">
      <c r="B2816" s="70" t="str">
        <f>IF('Mortgage Calculation'!A2856="","",MONTH('Mortgage Calculation'!C2856))</f>
        <v/>
      </c>
      <c r="C2816" s="71" t="str">
        <f>IF(B2816="","",YEAR('Mortgage Calculation'!C2856))</f>
        <v/>
      </c>
      <c r="D2816" s="72" t="str">
        <f>IF(B2816="","",SUMIFS('Monthly Rental Income'!$G:$G,'Monthly Rental Income'!$K:$K,'Total Cash Flow'!$C2816,'Monthly Rental Income'!$J:$J,'Total Cash Flow'!$B2816))</f>
        <v/>
      </c>
      <c r="E2816" s="73" t="str">
        <f>IF(B2816="","",SUMIFS('Mortgage Calculation'!$F:$F,'Mortgage Calculation'!$J:$J,'Total Cash Flow'!$B2816,'Mortgage Calculation'!$K:$K,'Total Cash Flow'!C2816))</f>
        <v/>
      </c>
      <c r="F2816" s="66" t="str">
        <f t="shared" si="43"/>
        <v/>
      </c>
    </row>
    <row r="2817" spans="2:6" ht="14.25" x14ac:dyDescent="0.2">
      <c r="B2817" s="70" t="str">
        <f>IF('Mortgage Calculation'!A2857="","",MONTH('Mortgage Calculation'!C2857))</f>
        <v/>
      </c>
      <c r="C2817" s="71" t="str">
        <f>IF(B2817="","",YEAR('Mortgage Calculation'!C2857))</f>
        <v/>
      </c>
      <c r="D2817" s="72" t="str">
        <f>IF(B2817="","",SUMIFS('Monthly Rental Income'!$G:$G,'Monthly Rental Income'!$K:$K,'Total Cash Flow'!$C2817,'Monthly Rental Income'!$J:$J,'Total Cash Flow'!$B2817))</f>
        <v/>
      </c>
      <c r="E2817" s="73" t="str">
        <f>IF(B2817="","",SUMIFS('Mortgage Calculation'!$F:$F,'Mortgage Calculation'!$J:$J,'Total Cash Flow'!$B2817,'Mortgage Calculation'!$K:$K,'Total Cash Flow'!C2817))</f>
        <v/>
      </c>
      <c r="F2817" s="66" t="str">
        <f t="shared" si="43"/>
        <v/>
      </c>
    </row>
    <row r="2818" spans="2:6" ht="14.25" x14ac:dyDescent="0.2">
      <c r="B2818" s="70" t="str">
        <f>IF('Mortgage Calculation'!A2858="","",MONTH('Mortgage Calculation'!C2858))</f>
        <v/>
      </c>
      <c r="C2818" s="71" t="str">
        <f>IF(B2818="","",YEAR('Mortgage Calculation'!C2858))</f>
        <v/>
      </c>
      <c r="D2818" s="72" t="str">
        <f>IF(B2818="","",SUMIFS('Monthly Rental Income'!$G:$G,'Monthly Rental Income'!$K:$K,'Total Cash Flow'!$C2818,'Monthly Rental Income'!$J:$J,'Total Cash Flow'!$B2818))</f>
        <v/>
      </c>
      <c r="E2818" s="73" t="str">
        <f>IF(B2818="","",SUMIFS('Mortgage Calculation'!$F:$F,'Mortgage Calculation'!$J:$J,'Total Cash Flow'!$B2818,'Mortgage Calculation'!$K:$K,'Total Cash Flow'!C2818))</f>
        <v/>
      </c>
      <c r="F2818" s="66" t="str">
        <f t="shared" si="43"/>
        <v/>
      </c>
    </row>
    <row r="2819" spans="2:6" ht="14.25" x14ac:dyDescent="0.2">
      <c r="B2819" s="70" t="str">
        <f>IF('Mortgage Calculation'!A2859="","",MONTH('Mortgage Calculation'!C2859))</f>
        <v/>
      </c>
      <c r="C2819" s="71" t="str">
        <f>IF(B2819="","",YEAR('Mortgage Calculation'!C2859))</f>
        <v/>
      </c>
      <c r="D2819" s="72" t="str">
        <f>IF(B2819="","",SUMIFS('Monthly Rental Income'!$G:$G,'Monthly Rental Income'!$K:$K,'Total Cash Flow'!$C2819,'Monthly Rental Income'!$J:$J,'Total Cash Flow'!$B2819))</f>
        <v/>
      </c>
      <c r="E2819" s="73" t="str">
        <f>IF(B2819="","",SUMIFS('Mortgage Calculation'!$F:$F,'Mortgage Calculation'!$J:$J,'Total Cash Flow'!$B2819,'Mortgage Calculation'!$K:$K,'Total Cash Flow'!C2819))</f>
        <v/>
      </c>
      <c r="F2819" s="66" t="str">
        <f t="shared" si="43"/>
        <v/>
      </c>
    </row>
    <row r="2820" spans="2:6" ht="14.25" x14ac:dyDescent="0.2">
      <c r="B2820" s="70" t="str">
        <f>IF('Mortgage Calculation'!A2860="","",MONTH('Mortgage Calculation'!C2860))</f>
        <v/>
      </c>
      <c r="C2820" s="71" t="str">
        <f>IF(B2820="","",YEAR('Mortgage Calculation'!C2860))</f>
        <v/>
      </c>
      <c r="D2820" s="72" t="str">
        <f>IF(B2820="","",SUMIFS('Monthly Rental Income'!$G:$G,'Monthly Rental Income'!$K:$K,'Total Cash Flow'!$C2820,'Monthly Rental Income'!$J:$J,'Total Cash Flow'!$B2820))</f>
        <v/>
      </c>
      <c r="E2820" s="73" t="str">
        <f>IF(B2820="","",SUMIFS('Mortgage Calculation'!$F:$F,'Mortgage Calculation'!$J:$J,'Total Cash Flow'!$B2820,'Mortgage Calculation'!$K:$K,'Total Cash Flow'!C2820))</f>
        <v/>
      </c>
      <c r="F2820" s="66" t="str">
        <f t="shared" si="43"/>
        <v/>
      </c>
    </row>
    <row r="2821" spans="2:6" ht="14.25" x14ac:dyDescent="0.2">
      <c r="B2821" s="70" t="str">
        <f>IF('Mortgage Calculation'!A2861="","",MONTH('Mortgage Calculation'!C2861))</f>
        <v/>
      </c>
      <c r="C2821" s="71" t="str">
        <f>IF(B2821="","",YEAR('Mortgage Calculation'!C2861))</f>
        <v/>
      </c>
      <c r="D2821" s="72" t="str">
        <f>IF(B2821="","",SUMIFS('Monthly Rental Income'!$G:$G,'Monthly Rental Income'!$K:$K,'Total Cash Flow'!$C2821,'Monthly Rental Income'!$J:$J,'Total Cash Flow'!$B2821))</f>
        <v/>
      </c>
      <c r="E2821" s="73" t="str">
        <f>IF(B2821="","",SUMIFS('Mortgage Calculation'!$F:$F,'Mortgage Calculation'!$J:$J,'Total Cash Flow'!$B2821,'Mortgage Calculation'!$K:$K,'Total Cash Flow'!C2821))</f>
        <v/>
      </c>
      <c r="F2821" s="66" t="str">
        <f t="shared" ref="F2821:F2884" si="44">IF(B2821="","",SUM(D2821:E2821))</f>
        <v/>
      </c>
    </row>
    <row r="2822" spans="2:6" ht="14.25" x14ac:dyDescent="0.2">
      <c r="B2822" s="70" t="str">
        <f>IF('Mortgage Calculation'!A2862="","",MONTH('Mortgage Calculation'!C2862))</f>
        <v/>
      </c>
      <c r="C2822" s="71" t="str">
        <f>IF(B2822="","",YEAR('Mortgage Calculation'!C2862))</f>
        <v/>
      </c>
      <c r="D2822" s="72" t="str">
        <f>IF(B2822="","",SUMIFS('Monthly Rental Income'!$G:$G,'Monthly Rental Income'!$K:$K,'Total Cash Flow'!$C2822,'Monthly Rental Income'!$J:$J,'Total Cash Flow'!$B2822))</f>
        <v/>
      </c>
      <c r="E2822" s="73" t="str">
        <f>IF(B2822="","",SUMIFS('Mortgage Calculation'!$F:$F,'Mortgage Calculation'!$J:$J,'Total Cash Flow'!$B2822,'Mortgage Calculation'!$K:$K,'Total Cash Flow'!C2822))</f>
        <v/>
      </c>
      <c r="F2822" s="66" t="str">
        <f t="shared" si="44"/>
        <v/>
      </c>
    </row>
    <row r="2823" spans="2:6" ht="14.25" x14ac:dyDescent="0.2">
      <c r="B2823" s="70" t="str">
        <f>IF('Mortgage Calculation'!A2863="","",MONTH('Mortgage Calculation'!C2863))</f>
        <v/>
      </c>
      <c r="C2823" s="71" t="str">
        <f>IF(B2823="","",YEAR('Mortgage Calculation'!C2863))</f>
        <v/>
      </c>
      <c r="D2823" s="72" t="str">
        <f>IF(B2823="","",SUMIFS('Monthly Rental Income'!$G:$G,'Monthly Rental Income'!$K:$K,'Total Cash Flow'!$C2823,'Monthly Rental Income'!$J:$J,'Total Cash Flow'!$B2823))</f>
        <v/>
      </c>
      <c r="E2823" s="73" t="str">
        <f>IF(B2823="","",SUMIFS('Mortgage Calculation'!$F:$F,'Mortgage Calculation'!$J:$J,'Total Cash Flow'!$B2823,'Mortgage Calculation'!$K:$K,'Total Cash Flow'!C2823))</f>
        <v/>
      </c>
      <c r="F2823" s="66" t="str">
        <f t="shared" si="44"/>
        <v/>
      </c>
    </row>
    <row r="2824" spans="2:6" ht="14.25" x14ac:dyDescent="0.2">
      <c r="B2824" s="70" t="str">
        <f>IF('Mortgage Calculation'!A2864="","",MONTH('Mortgage Calculation'!C2864))</f>
        <v/>
      </c>
      <c r="C2824" s="71" t="str">
        <f>IF(B2824="","",YEAR('Mortgage Calculation'!C2864))</f>
        <v/>
      </c>
      <c r="D2824" s="72" t="str">
        <f>IF(B2824="","",SUMIFS('Monthly Rental Income'!$G:$G,'Monthly Rental Income'!$K:$K,'Total Cash Flow'!$C2824,'Monthly Rental Income'!$J:$J,'Total Cash Flow'!$B2824))</f>
        <v/>
      </c>
      <c r="E2824" s="73" t="str">
        <f>IF(B2824="","",SUMIFS('Mortgage Calculation'!$F:$F,'Mortgage Calculation'!$J:$J,'Total Cash Flow'!$B2824,'Mortgage Calculation'!$K:$K,'Total Cash Flow'!C2824))</f>
        <v/>
      </c>
      <c r="F2824" s="66" t="str">
        <f t="shared" si="44"/>
        <v/>
      </c>
    </row>
    <row r="2825" spans="2:6" ht="14.25" x14ac:dyDescent="0.2">
      <c r="B2825" s="70" t="str">
        <f>IF('Mortgage Calculation'!A2865="","",MONTH('Mortgage Calculation'!C2865))</f>
        <v/>
      </c>
      <c r="C2825" s="71" t="str">
        <f>IF(B2825="","",YEAR('Mortgage Calculation'!C2865))</f>
        <v/>
      </c>
      <c r="D2825" s="72" t="str">
        <f>IF(B2825="","",SUMIFS('Monthly Rental Income'!$G:$G,'Monthly Rental Income'!$K:$K,'Total Cash Flow'!$C2825,'Monthly Rental Income'!$J:$J,'Total Cash Flow'!$B2825))</f>
        <v/>
      </c>
      <c r="E2825" s="73" t="str">
        <f>IF(B2825="","",SUMIFS('Mortgage Calculation'!$F:$F,'Mortgage Calculation'!$J:$J,'Total Cash Flow'!$B2825,'Mortgage Calculation'!$K:$K,'Total Cash Flow'!C2825))</f>
        <v/>
      </c>
      <c r="F2825" s="66" t="str">
        <f t="shared" si="44"/>
        <v/>
      </c>
    </row>
    <row r="2826" spans="2:6" ht="14.25" x14ac:dyDescent="0.2">
      <c r="B2826" s="70" t="str">
        <f>IF('Mortgage Calculation'!A2866="","",MONTH('Mortgage Calculation'!C2866))</f>
        <v/>
      </c>
      <c r="C2826" s="71" t="str">
        <f>IF(B2826="","",YEAR('Mortgage Calculation'!C2866))</f>
        <v/>
      </c>
      <c r="D2826" s="72" t="str">
        <f>IF(B2826="","",SUMIFS('Monthly Rental Income'!$G:$G,'Monthly Rental Income'!$K:$K,'Total Cash Flow'!$C2826,'Monthly Rental Income'!$J:$J,'Total Cash Flow'!$B2826))</f>
        <v/>
      </c>
      <c r="E2826" s="73" t="str">
        <f>IF(B2826="","",SUMIFS('Mortgage Calculation'!$F:$F,'Mortgage Calculation'!$J:$J,'Total Cash Flow'!$B2826,'Mortgage Calculation'!$K:$K,'Total Cash Flow'!C2826))</f>
        <v/>
      </c>
      <c r="F2826" s="66" t="str">
        <f t="shared" si="44"/>
        <v/>
      </c>
    </row>
    <row r="2827" spans="2:6" ht="14.25" x14ac:dyDescent="0.2">
      <c r="B2827" s="70" t="str">
        <f>IF('Mortgage Calculation'!A2867="","",MONTH('Mortgage Calculation'!C2867))</f>
        <v/>
      </c>
      <c r="C2827" s="71" t="str">
        <f>IF(B2827="","",YEAR('Mortgage Calculation'!C2867))</f>
        <v/>
      </c>
      <c r="D2827" s="72" t="str">
        <f>IF(B2827="","",SUMIFS('Monthly Rental Income'!$G:$G,'Monthly Rental Income'!$K:$K,'Total Cash Flow'!$C2827,'Monthly Rental Income'!$J:$J,'Total Cash Flow'!$B2827))</f>
        <v/>
      </c>
      <c r="E2827" s="73" t="str">
        <f>IF(B2827="","",SUMIFS('Mortgage Calculation'!$F:$F,'Mortgage Calculation'!$J:$J,'Total Cash Flow'!$B2827,'Mortgage Calculation'!$K:$K,'Total Cash Flow'!C2827))</f>
        <v/>
      </c>
      <c r="F2827" s="66" t="str">
        <f t="shared" si="44"/>
        <v/>
      </c>
    </row>
    <row r="2828" spans="2:6" ht="14.25" x14ac:dyDescent="0.2">
      <c r="B2828" s="70" t="str">
        <f>IF('Mortgage Calculation'!A2868="","",MONTH('Mortgage Calculation'!C2868))</f>
        <v/>
      </c>
      <c r="C2828" s="71" t="str">
        <f>IF(B2828="","",YEAR('Mortgage Calculation'!C2868))</f>
        <v/>
      </c>
      <c r="D2828" s="72" t="str">
        <f>IF(B2828="","",SUMIFS('Monthly Rental Income'!$G:$G,'Monthly Rental Income'!$K:$K,'Total Cash Flow'!$C2828,'Monthly Rental Income'!$J:$J,'Total Cash Flow'!$B2828))</f>
        <v/>
      </c>
      <c r="E2828" s="73" t="str">
        <f>IF(B2828="","",SUMIFS('Mortgage Calculation'!$F:$F,'Mortgage Calculation'!$J:$J,'Total Cash Flow'!$B2828,'Mortgage Calculation'!$K:$K,'Total Cash Flow'!C2828))</f>
        <v/>
      </c>
      <c r="F2828" s="66" t="str">
        <f t="shared" si="44"/>
        <v/>
      </c>
    </row>
    <row r="2829" spans="2:6" ht="14.25" x14ac:dyDescent="0.2">
      <c r="B2829" s="70" t="str">
        <f>IF('Mortgage Calculation'!A2869="","",MONTH('Mortgage Calculation'!C2869))</f>
        <v/>
      </c>
      <c r="C2829" s="71" t="str">
        <f>IF(B2829="","",YEAR('Mortgage Calculation'!C2869))</f>
        <v/>
      </c>
      <c r="D2829" s="72" t="str">
        <f>IF(B2829="","",SUMIFS('Monthly Rental Income'!$G:$G,'Monthly Rental Income'!$K:$K,'Total Cash Flow'!$C2829,'Monthly Rental Income'!$J:$J,'Total Cash Flow'!$B2829))</f>
        <v/>
      </c>
      <c r="E2829" s="73" t="str">
        <f>IF(B2829="","",SUMIFS('Mortgage Calculation'!$F:$F,'Mortgage Calculation'!$J:$J,'Total Cash Flow'!$B2829,'Mortgage Calculation'!$K:$K,'Total Cash Flow'!C2829))</f>
        <v/>
      </c>
      <c r="F2829" s="66" t="str">
        <f t="shared" si="44"/>
        <v/>
      </c>
    </row>
    <row r="2830" spans="2:6" ht="14.25" x14ac:dyDescent="0.2">
      <c r="B2830" s="70" t="str">
        <f>IF('Mortgage Calculation'!A2870="","",MONTH('Mortgage Calculation'!C2870))</f>
        <v/>
      </c>
      <c r="C2830" s="71" t="str">
        <f>IF(B2830="","",YEAR('Mortgage Calculation'!C2870))</f>
        <v/>
      </c>
      <c r="D2830" s="72" t="str">
        <f>IF(B2830="","",SUMIFS('Monthly Rental Income'!$G:$G,'Monthly Rental Income'!$K:$K,'Total Cash Flow'!$C2830,'Monthly Rental Income'!$J:$J,'Total Cash Flow'!$B2830))</f>
        <v/>
      </c>
      <c r="E2830" s="73" t="str">
        <f>IF(B2830="","",SUMIFS('Mortgage Calculation'!$F:$F,'Mortgage Calculation'!$J:$J,'Total Cash Flow'!$B2830,'Mortgage Calculation'!$K:$K,'Total Cash Flow'!C2830))</f>
        <v/>
      </c>
      <c r="F2830" s="66" t="str">
        <f t="shared" si="44"/>
        <v/>
      </c>
    </row>
    <row r="2831" spans="2:6" ht="14.25" x14ac:dyDescent="0.2">
      <c r="B2831" s="70" t="str">
        <f>IF('Mortgage Calculation'!A2871="","",MONTH('Mortgage Calculation'!C2871))</f>
        <v/>
      </c>
      <c r="C2831" s="71" t="str">
        <f>IF(B2831="","",YEAR('Mortgage Calculation'!C2871))</f>
        <v/>
      </c>
      <c r="D2831" s="72" t="str">
        <f>IF(B2831="","",SUMIFS('Monthly Rental Income'!$G:$G,'Monthly Rental Income'!$K:$K,'Total Cash Flow'!$C2831,'Monthly Rental Income'!$J:$J,'Total Cash Flow'!$B2831))</f>
        <v/>
      </c>
      <c r="E2831" s="73" t="str">
        <f>IF(B2831="","",SUMIFS('Mortgage Calculation'!$F:$F,'Mortgage Calculation'!$J:$J,'Total Cash Flow'!$B2831,'Mortgage Calculation'!$K:$K,'Total Cash Flow'!C2831))</f>
        <v/>
      </c>
      <c r="F2831" s="66" t="str">
        <f t="shared" si="44"/>
        <v/>
      </c>
    </row>
    <row r="2832" spans="2:6" ht="14.25" x14ac:dyDescent="0.2">
      <c r="B2832" s="70" t="str">
        <f>IF('Mortgage Calculation'!A2872="","",MONTH('Mortgage Calculation'!C2872))</f>
        <v/>
      </c>
      <c r="C2832" s="71" t="str">
        <f>IF(B2832="","",YEAR('Mortgage Calculation'!C2872))</f>
        <v/>
      </c>
      <c r="D2832" s="72" t="str">
        <f>IF(B2832="","",SUMIFS('Monthly Rental Income'!$G:$G,'Monthly Rental Income'!$K:$K,'Total Cash Flow'!$C2832,'Monthly Rental Income'!$J:$J,'Total Cash Flow'!$B2832))</f>
        <v/>
      </c>
      <c r="E2832" s="73" t="str">
        <f>IF(B2832="","",SUMIFS('Mortgage Calculation'!$F:$F,'Mortgage Calculation'!$J:$J,'Total Cash Flow'!$B2832,'Mortgage Calculation'!$K:$K,'Total Cash Flow'!C2832))</f>
        <v/>
      </c>
      <c r="F2832" s="66" t="str">
        <f t="shared" si="44"/>
        <v/>
      </c>
    </row>
    <row r="2833" spans="2:6" ht="14.25" x14ac:dyDescent="0.2">
      <c r="B2833" s="70" t="str">
        <f>IF('Mortgage Calculation'!A2873="","",MONTH('Mortgage Calculation'!C2873))</f>
        <v/>
      </c>
      <c r="C2833" s="71" t="str">
        <f>IF(B2833="","",YEAR('Mortgage Calculation'!C2873))</f>
        <v/>
      </c>
      <c r="D2833" s="72" t="str">
        <f>IF(B2833="","",SUMIFS('Monthly Rental Income'!$G:$G,'Monthly Rental Income'!$K:$K,'Total Cash Flow'!$C2833,'Monthly Rental Income'!$J:$J,'Total Cash Flow'!$B2833))</f>
        <v/>
      </c>
      <c r="E2833" s="73" t="str">
        <f>IF(B2833="","",SUMIFS('Mortgage Calculation'!$F:$F,'Mortgage Calculation'!$J:$J,'Total Cash Flow'!$B2833,'Mortgage Calculation'!$K:$K,'Total Cash Flow'!C2833))</f>
        <v/>
      </c>
      <c r="F2833" s="66" t="str">
        <f t="shared" si="44"/>
        <v/>
      </c>
    </row>
    <row r="2834" spans="2:6" ht="14.25" x14ac:dyDescent="0.2">
      <c r="B2834" s="70" t="str">
        <f>IF('Mortgage Calculation'!A2874="","",MONTH('Mortgage Calculation'!C2874))</f>
        <v/>
      </c>
      <c r="C2834" s="71" t="str">
        <f>IF(B2834="","",YEAR('Mortgage Calculation'!C2874))</f>
        <v/>
      </c>
      <c r="D2834" s="72" t="str">
        <f>IF(B2834="","",SUMIFS('Monthly Rental Income'!$G:$G,'Monthly Rental Income'!$K:$K,'Total Cash Flow'!$C2834,'Monthly Rental Income'!$J:$J,'Total Cash Flow'!$B2834))</f>
        <v/>
      </c>
      <c r="E2834" s="73" t="str">
        <f>IF(B2834="","",SUMIFS('Mortgage Calculation'!$F:$F,'Mortgage Calculation'!$J:$J,'Total Cash Flow'!$B2834,'Mortgage Calculation'!$K:$K,'Total Cash Flow'!C2834))</f>
        <v/>
      </c>
      <c r="F2834" s="66" t="str">
        <f t="shared" si="44"/>
        <v/>
      </c>
    </row>
    <row r="2835" spans="2:6" ht="14.25" x14ac:dyDescent="0.2">
      <c r="B2835" s="70" t="str">
        <f>IF('Mortgage Calculation'!A2875="","",MONTH('Mortgage Calculation'!C2875))</f>
        <v/>
      </c>
      <c r="C2835" s="71" t="str">
        <f>IF(B2835="","",YEAR('Mortgage Calculation'!C2875))</f>
        <v/>
      </c>
      <c r="D2835" s="72" t="str">
        <f>IF(B2835="","",SUMIFS('Monthly Rental Income'!$G:$G,'Monthly Rental Income'!$K:$K,'Total Cash Flow'!$C2835,'Monthly Rental Income'!$J:$J,'Total Cash Flow'!$B2835))</f>
        <v/>
      </c>
      <c r="E2835" s="73" t="str">
        <f>IF(B2835="","",SUMIFS('Mortgage Calculation'!$F:$F,'Mortgage Calculation'!$J:$J,'Total Cash Flow'!$B2835,'Mortgage Calculation'!$K:$K,'Total Cash Flow'!C2835))</f>
        <v/>
      </c>
      <c r="F2835" s="66" t="str">
        <f t="shared" si="44"/>
        <v/>
      </c>
    </row>
    <row r="2836" spans="2:6" ht="14.25" x14ac:dyDescent="0.2">
      <c r="B2836" s="70" t="str">
        <f>IF('Mortgage Calculation'!A2876="","",MONTH('Mortgage Calculation'!C2876))</f>
        <v/>
      </c>
      <c r="C2836" s="71" t="str">
        <f>IF(B2836="","",YEAR('Mortgage Calculation'!C2876))</f>
        <v/>
      </c>
      <c r="D2836" s="72" t="str">
        <f>IF(B2836="","",SUMIFS('Monthly Rental Income'!$G:$G,'Monthly Rental Income'!$K:$K,'Total Cash Flow'!$C2836,'Monthly Rental Income'!$J:$J,'Total Cash Flow'!$B2836))</f>
        <v/>
      </c>
      <c r="E2836" s="73" t="str">
        <f>IF(B2836="","",SUMIFS('Mortgage Calculation'!$F:$F,'Mortgage Calculation'!$J:$J,'Total Cash Flow'!$B2836,'Mortgage Calculation'!$K:$K,'Total Cash Flow'!C2836))</f>
        <v/>
      </c>
      <c r="F2836" s="66" t="str">
        <f t="shared" si="44"/>
        <v/>
      </c>
    </row>
    <row r="2837" spans="2:6" ht="14.25" x14ac:dyDescent="0.2">
      <c r="B2837" s="70" t="str">
        <f>IF('Mortgage Calculation'!A2877="","",MONTH('Mortgage Calculation'!C2877))</f>
        <v/>
      </c>
      <c r="C2837" s="71" t="str">
        <f>IF(B2837="","",YEAR('Mortgage Calculation'!C2877))</f>
        <v/>
      </c>
      <c r="D2837" s="72" t="str">
        <f>IF(B2837="","",SUMIFS('Monthly Rental Income'!$G:$G,'Monthly Rental Income'!$K:$K,'Total Cash Flow'!$C2837,'Monthly Rental Income'!$J:$J,'Total Cash Flow'!$B2837))</f>
        <v/>
      </c>
      <c r="E2837" s="73" t="str">
        <f>IF(B2837="","",SUMIFS('Mortgage Calculation'!$F:$F,'Mortgage Calculation'!$J:$J,'Total Cash Flow'!$B2837,'Mortgage Calculation'!$K:$K,'Total Cash Flow'!C2837))</f>
        <v/>
      </c>
      <c r="F2837" s="66" t="str">
        <f t="shared" si="44"/>
        <v/>
      </c>
    </row>
    <row r="2838" spans="2:6" ht="14.25" x14ac:dyDescent="0.2">
      <c r="B2838" s="70" t="str">
        <f>IF('Mortgage Calculation'!A2878="","",MONTH('Mortgage Calculation'!C2878))</f>
        <v/>
      </c>
      <c r="C2838" s="71" t="str">
        <f>IF(B2838="","",YEAR('Mortgage Calculation'!C2878))</f>
        <v/>
      </c>
      <c r="D2838" s="72" t="str">
        <f>IF(B2838="","",SUMIFS('Monthly Rental Income'!$G:$G,'Monthly Rental Income'!$K:$K,'Total Cash Flow'!$C2838,'Monthly Rental Income'!$J:$J,'Total Cash Flow'!$B2838))</f>
        <v/>
      </c>
      <c r="E2838" s="73" t="str">
        <f>IF(B2838="","",SUMIFS('Mortgage Calculation'!$F:$F,'Mortgage Calculation'!$J:$J,'Total Cash Flow'!$B2838,'Mortgage Calculation'!$K:$K,'Total Cash Flow'!C2838))</f>
        <v/>
      </c>
      <c r="F2838" s="66" t="str">
        <f t="shared" si="44"/>
        <v/>
      </c>
    </row>
    <row r="2839" spans="2:6" ht="14.25" x14ac:dyDescent="0.2">
      <c r="B2839" s="70" t="str">
        <f>IF('Mortgage Calculation'!A2879="","",MONTH('Mortgage Calculation'!C2879))</f>
        <v/>
      </c>
      <c r="C2839" s="71" t="str">
        <f>IF(B2839="","",YEAR('Mortgage Calculation'!C2879))</f>
        <v/>
      </c>
      <c r="D2839" s="72" t="str">
        <f>IF(B2839="","",SUMIFS('Monthly Rental Income'!$G:$G,'Monthly Rental Income'!$K:$K,'Total Cash Flow'!$C2839,'Monthly Rental Income'!$J:$J,'Total Cash Flow'!$B2839))</f>
        <v/>
      </c>
      <c r="E2839" s="73" t="str">
        <f>IF(B2839="","",SUMIFS('Mortgage Calculation'!$F:$F,'Mortgage Calculation'!$J:$J,'Total Cash Flow'!$B2839,'Mortgage Calculation'!$K:$K,'Total Cash Flow'!C2839))</f>
        <v/>
      </c>
      <c r="F2839" s="66" t="str">
        <f t="shared" si="44"/>
        <v/>
      </c>
    </row>
    <row r="2840" spans="2:6" ht="14.25" x14ac:dyDescent="0.2">
      <c r="B2840" s="70" t="str">
        <f>IF('Mortgage Calculation'!A2880="","",MONTH('Mortgage Calculation'!C2880))</f>
        <v/>
      </c>
      <c r="C2840" s="71" t="str">
        <f>IF(B2840="","",YEAR('Mortgage Calculation'!C2880))</f>
        <v/>
      </c>
      <c r="D2840" s="72" t="str">
        <f>IF(B2840="","",SUMIFS('Monthly Rental Income'!$G:$G,'Monthly Rental Income'!$K:$K,'Total Cash Flow'!$C2840,'Monthly Rental Income'!$J:$J,'Total Cash Flow'!$B2840))</f>
        <v/>
      </c>
      <c r="E2840" s="73" t="str">
        <f>IF(B2840="","",SUMIFS('Mortgage Calculation'!$F:$F,'Mortgage Calculation'!$J:$J,'Total Cash Flow'!$B2840,'Mortgage Calculation'!$K:$K,'Total Cash Flow'!C2840))</f>
        <v/>
      </c>
      <c r="F2840" s="66" t="str">
        <f t="shared" si="44"/>
        <v/>
      </c>
    </row>
    <row r="2841" spans="2:6" ht="14.25" x14ac:dyDescent="0.2">
      <c r="B2841" s="70" t="str">
        <f>IF('Mortgage Calculation'!A2881="","",MONTH('Mortgage Calculation'!C2881))</f>
        <v/>
      </c>
      <c r="C2841" s="71" t="str">
        <f>IF(B2841="","",YEAR('Mortgage Calculation'!C2881))</f>
        <v/>
      </c>
      <c r="D2841" s="72" t="str">
        <f>IF(B2841="","",SUMIFS('Monthly Rental Income'!$G:$G,'Monthly Rental Income'!$K:$K,'Total Cash Flow'!$C2841,'Monthly Rental Income'!$J:$J,'Total Cash Flow'!$B2841))</f>
        <v/>
      </c>
      <c r="E2841" s="73" t="str">
        <f>IF(B2841="","",SUMIFS('Mortgage Calculation'!$F:$F,'Mortgage Calculation'!$J:$J,'Total Cash Flow'!$B2841,'Mortgage Calculation'!$K:$K,'Total Cash Flow'!C2841))</f>
        <v/>
      </c>
      <c r="F2841" s="66" t="str">
        <f t="shared" si="44"/>
        <v/>
      </c>
    </row>
    <row r="2842" spans="2:6" ht="14.25" x14ac:dyDescent="0.2">
      <c r="B2842" s="70" t="str">
        <f>IF('Mortgage Calculation'!A2882="","",MONTH('Mortgage Calculation'!C2882))</f>
        <v/>
      </c>
      <c r="C2842" s="71" t="str">
        <f>IF(B2842="","",YEAR('Mortgage Calculation'!C2882))</f>
        <v/>
      </c>
      <c r="D2842" s="72" t="str">
        <f>IF(B2842="","",SUMIFS('Monthly Rental Income'!$G:$G,'Monthly Rental Income'!$K:$K,'Total Cash Flow'!$C2842,'Monthly Rental Income'!$J:$J,'Total Cash Flow'!$B2842))</f>
        <v/>
      </c>
      <c r="E2842" s="73" t="str">
        <f>IF(B2842="","",SUMIFS('Mortgage Calculation'!$F:$F,'Mortgage Calculation'!$J:$J,'Total Cash Flow'!$B2842,'Mortgage Calculation'!$K:$K,'Total Cash Flow'!C2842))</f>
        <v/>
      </c>
      <c r="F2842" s="66" t="str">
        <f t="shared" si="44"/>
        <v/>
      </c>
    </row>
    <row r="2843" spans="2:6" ht="14.25" x14ac:dyDescent="0.2">
      <c r="B2843" s="70" t="str">
        <f>IF('Mortgage Calculation'!A2883="","",MONTH('Mortgage Calculation'!C2883))</f>
        <v/>
      </c>
      <c r="C2843" s="71" t="str">
        <f>IF(B2843="","",YEAR('Mortgage Calculation'!C2883))</f>
        <v/>
      </c>
      <c r="D2843" s="72" t="str">
        <f>IF(B2843="","",SUMIFS('Monthly Rental Income'!$G:$G,'Monthly Rental Income'!$K:$K,'Total Cash Flow'!$C2843,'Monthly Rental Income'!$J:$J,'Total Cash Flow'!$B2843))</f>
        <v/>
      </c>
      <c r="E2843" s="73" t="str">
        <f>IF(B2843="","",SUMIFS('Mortgage Calculation'!$F:$F,'Mortgage Calculation'!$J:$J,'Total Cash Flow'!$B2843,'Mortgage Calculation'!$K:$K,'Total Cash Flow'!C2843))</f>
        <v/>
      </c>
      <c r="F2843" s="66" t="str">
        <f t="shared" si="44"/>
        <v/>
      </c>
    </row>
    <row r="2844" spans="2:6" ht="14.25" x14ac:dyDescent="0.2">
      <c r="B2844" s="70" t="str">
        <f>IF('Mortgage Calculation'!A2884="","",MONTH('Mortgage Calculation'!C2884))</f>
        <v/>
      </c>
      <c r="C2844" s="71" t="str">
        <f>IF(B2844="","",YEAR('Mortgage Calculation'!C2884))</f>
        <v/>
      </c>
      <c r="D2844" s="72" t="str">
        <f>IF(B2844="","",SUMIFS('Monthly Rental Income'!$G:$G,'Monthly Rental Income'!$K:$K,'Total Cash Flow'!$C2844,'Monthly Rental Income'!$J:$J,'Total Cash Flow'!$B2844))</f>
        <v/>
      </c>
      <c r="E2844" s="73" t="str">
        <f>IF(B2844="","",SUMIFS('Mortgage Calculation'!$F:$F,'Mortgage Calculation'!$J:$J,'Total Cash Flow'!$B2844,'Mortgage Calculation'!$K:$K,'Total Cash Flow'!C2844))</f>
        <v/>
      </c>
      <c r="F2844" s="66" t="str">
        <f t="shared" si="44"/>
        <v/>
      </c>
    </row>
    <row r="2845" spans="2:6" ht="14.25" x14ac:dyDescent="0.2">
      <c r="B2845" s="70" t="str">
        <f>IF('Mortgage Calculation'!A2885="","",MONTH('Mortgage Calculation'!C2885))</f>
        <v/>
      </c>
      <c r="C2845" s="71" t="str">
        <f>IF(B2845="","",YEAR('Mortgage Calculation'!C2885))</f>
        <v/>
      </c>
      <c r="D2845" s="72" t="str">
        <f>IF(B2845="","",SUMIFS('Monthly Rental Income'!$G:$G,'Monthly Rental Income'!$K:$K,'Total Cash Flow'!$C2845,'Monthly Rental Income'!$J:$J,'Total Cash Flow'!$B2845))</f>
        <v/>
      </c>
      <c r="E2845" s="73" t="str">
        <f>IF(B2845="","",SUMIFS('Mortgage Calculation'!$F:$F,'Mortgage Calculation'!$J:$J,'Total Cash Flow'!$B2845,'Mortgage Calculation'!$K:$K,'Total Cash Flow'!C2845))</f>
        <v/>
      </c>
      <c r="F2845" s="66" t="str">
        <f t="shared" si="44"/>
        <v/>
      </c>
    </row>
    <row r="2846" spans="2:6" ht="14.25" x14ac:dyDescent="0.2">
      <c r="B2846" s="70" t="str">
        <f>IF('Mortgage Calculation'!A2886="","",MONTH('Mortgage Calculation'!C2886))</f>
        <v/>
      </c>
      <c r="C2846" s="71" t="str">
        <f>IF(B2846="","",YEAR('Mortgage Calculation'!C2886))</f>
        <v/>
      </c>
      <c r="D2846" s="72" t="str">
        <f>IF(B2846="","",SUMIFS('Monthly Rental Income'!$G:$G,'Monthly Rental Income'!$K:$K,'Total Cash Flow'!$C2846,'Monthly Rental Income'!$J:$J,'Total Cash Flow'!$B2846))</f>
        <v/>
      </c>
      <c r="E2846" s="73" t="str">
        <f>IF(B2846="","",SUMIFS('Mortgage Calculation'!$F:$F,'Mortgage Calculation'!$J:$J,'Total Cash Flow'!$B2846,'Mortgage Calculation'!$K:$K,'Total Cash Flow'!C2846))</f>
        <v/>
      </c>
      <c r="F2846" s="66" t="str">
        <f t="shared" si="44"/>
        <v/>
      </c>
    </row>
    <row r="2847" spans="2:6" ht="14.25" x14ac:dyDescent="0.2">
      <c r="B2847" s="70" t="str">
        <f>IF('Mortgage Calculation'!A2887="","",MONTH('Mortgage Calculation'!C2887))</f>
        <v/>
      </c>
      <c r="C2847" s="71" t="str">
        <f>IF(B2847="","",YEAR('Mortgage Calculation'!C2887))</f>
        <v/>
      </c>
      <c r="D2847" s="72" t="str">
        <f>IF(B2847="","",SUMIFS('Monthly Rental Income'!$G:$G,'Monthly Rental Income'!$K:$K,'Total Cash Flow'!$C2847,'Monthly Rental Income'!$J:$J,'Total Cash Flow'!$B2847))</f>
        <v/>
      </c>
      <c r="E2847" s="73" t="str">
        <f>IF(B2847="","",SUMIFS('Mortgage Calculation'!$F:$F,'Mortgage Calculation'!$J:$J,'Total Cash Flow'!$B2847,'Mortgage Calculation'!$K:$K,'Total Cash Flow'!C2847))</f>
        <v/>
      </c>
      <c r="F2847" s="66" t="str">
        <f t="shared" si="44"/>
        <v/>
      </c>
    </row>
    <row r="2848" spans="2:6" ht="14.25" x14ac:dyDescent="0.2">
      <c r="B2848" s="70" t="str">
        <f>IF('Mortgage Calculation'!A2888="","",MONTH('Mortgage Calculation'!C2888))</f>
        <v/>
      </c>
      <c r="C2848" s="71" t="str">
        <f>IF(B2848="","",YEAR('Mortgage Calculation'!C2888))</f>
        <v/>
      </c>
      <c r="D2848" s="72" t="str">
        <f>IF(B2848="","",SUMIFS('Monthly Rental Income'!$G:$G,'Monthly Rental Income'!$K:$K,'Total Cash Flow'!$C2848,'Monthly Rental Income'!$J:$J,'Total Cash Flow'!$B2848))</f>
        <v/>
      </c>
      <c r="E2848" s="73" t="str">
        <f>IF(B2848="","",SUMIFS('Mortgage Calculation'!$F:$F,'Mortgage Calculation'!$J:$J,'Total Cash Flow'!$B2848,'Mortgage Calculation'!$K:$K,'Total Cash Flow'!C2848))</f>
        <v/>
      </c>
      <c r="F2848" s="66" t="str">
        <f t="shared" si="44"/>
        <v/>
      </c>
    </row>
    <row r="2849" spans="2:6" ht="14.25" x14ac:dyDescent="0.2">
      <c r="B2849" s="70" t="str">
        <f>IF('Mortgage Calculation'!A2889="","",MONTH('Mortgage Calculation'!C2889))</f>
        <v/>
      </c>
      <c r="C2849" s="71" t="str">
        <f>IF(B2849="","",YEAR('Mortgage Calculation'!C2889))</f>
        <v/>
      </c>
      <c r="D2849" s="72" t="str">
        <f>IF(B2849="","",SUMIFS('Monthly Rental Income'!$G:$G,'Monthly Rental Income'!$K:$K,'Total Cash Flow'!$C2849,'Monthly Rental Income'!$J:$J,'Total Cash Flow'!$B2849))</f>
        <v/>
      </c>
      <c r="E2849" s="73" t="str">
        <f>IF(B2849="","",SUMIFS('Mortgage Calculation'!$F:$F,'Mortgage Calculation'!$J:$J,'Total Cash Flow'!$B2849,'Mortgage Calculation'!$K:$K,'Total Cash Flow'!C2849))</f>
        <v/>
      </c>
      <c r="F2849" s="66" t="str">
        <f t="shared" si="44"/>
        <v/>
      </c>
    </row>
    <row r="2850" spans="2:6" ht="14.25" x14ac:dyDescent="0.2">
      <c r="B2850" s="70" t="str">
        <f>IF('Mortgage Calculation'!A2890="","",MONTH('Mortgage Calculation'!C2890))</f>
        <v/>
      </c>
      <c r="C2850" s="71" t="str">
        <f>IF(B2850="","",YEAR('Mortgage Calculation'!C2890))</f>
        <v/>
      </c>
      <c r="D2850" s="72" t="str">
        <f>IF(B2850="","",SUMIFS('Monthly Rental Income'!$G:$G,'Monthly Rental Income'!$K:$K,'Total Cash Flow'!$C2850,'Monthly Rental Income'!$J:$J,'Total Cash Flow'!$B2850))</f>
        <v/>
      </c>
      <c r="E2850" s="73" t="str">
        <f>IF(B2850="","",SUMIFS('Mortgage Calculation'!$F:$F,'Mortgage Calculation'!$J:$J,'Total Cash Flow'!$B2850,'Mortgage Calculation'!$K:$K,'Total Cash Flow'!C2850))</f>
        <v/>
      </c>
      <c r="F2850" s="66" t="str">
        <f t="shared" si="44"/>
        <v/>
      </c>
    </row>
    <row r="2851" spans="2:6" ht="14.25" x14ac:dyDescent="0.2">
      <c r="B2851" s="70" t="str">
        <f>IF('Mortgage Calculation'!A2891="","",MONTH('Mortgage Calculation'!C2891))</f>
        <v/>
      </c>
      <c r="C2851" s="71" t="str">
        <f>IF(B2851="","",YEAR('Mortgage Calculation'!C2891))</f>
        <v/>
      </c>
      <c r="D2851" s="72" t="str">
        <f>IF(B2851="","",SUMIFS('Monthly Rental Income'!$G:$G,'Monthly Rental Income'!$K:$K,'Total Cash Flow'!$C2851,'Monthly Rental Income'!$J:$J,'Total Cash Flow'!$B2851))</f>
        <v/>
      </c>
      <c r="E2851" s="73" t="str">
        <f>IF(B2851="","",SUMIFS('Mortgage Calculation'!$F:$F,'Mortgage Calculation'!$J:$J,'Total Cash Flow'!$B2851,'Mortgage Calculation'!$K:$K,'Total Cash Flow'!C2851))</f>
        <v/>
      </c>
      <c r="F2851" s="66" t="str">
        <f t="shared" si="44"/>
        <v/>
      </c>
    </row>
    <row r="2852" spans="2:6" ht="14.25" x14ac:dyDescent="0.2">
      <c r="B2852" s="70" t="str">
        <f>IF('Mortgage Calculation'!A2892="","",MONTH('Mortgage Calculation'!C2892))</f>
        <v/>
      </c>
      <c r="C2852" s="71" t="str">
        <f>IF(B2852="","",YEAR('Mortgage Calculation'!C2892))</f>
        <v/>
      </c>
      <c r="D2852" s="72" t="str">
        <f>IF(B2852="","",SUMIFS('Monthly Rental Income'!$G:$G,'Monthly Rental Income'!$K:$K,'Total Cash Flow'!$C2852,'Monthly Rental Income'!$J:$J,'Total Cash Flow'!$B2852))</f>
        <v/>
      </c>
      <c r="E2852" s="73" t="str">
        <f>IF(B2852="","",SUMIFS('Mortgage Calculation'!$F:$F,'Mortgage Calculation'!$J:$J,'Total Cash Flow'!$B2852,'Mortgage Calculation'!$K:$K,'Total Cash Flow'!C2852))</f>
        <v/>
      </c>
      <c r="F2852" s="66" t="str">
        <f t="shared" si="44"/>
        <v/>
      </c>
    </row>
    <row r="2853" spans="2:6" ht="14.25" x14ac:dyDescent="0.2">
      <c r="B2853" s="70" t="str">
        <f>IF('Mortgage Calculation'!A2893="","",MONTH('Mortgage Calculation'!C2893))</f>
        <v/>
      </c>
      <c r="C2853" s="71" t="str">
        <f>IF(B2853="","",YEAR('Mortgage Calculation'!C2893))</f>
        <v/>
      </c>
      <c r="D2853" s="72" t="str">
        <f>IF(B2853="","",SUMIFS('Monthly Rental Income'!$G:$G,'Monthly Rental Income'!$K:$K,'Total Cash Flow'!$C2853,'Monthly Rental Income'!$J:$J,'Total Cash Flow'!$B2853))</f>
        <v/>
      </c>
      <c r="E2853" s="73" t="str">
        <f>IF(B2853="","",SUMIFS('Mortgage Calculation'!$F:$F,'Mortgage Calculation'!$J:$J,'Total Cash Flow'!$B2853,'Mortgage Calculation'!$K:$K,'Total Cash Flow'!C2853))</f>
        <v/>
      </c>
      <c r="F2853" s="66" t="str">
        <f t="shared" si="44"/>
        <v/>
      </c>
    </row>
    <row r="2854" spans="2:6" ht="14.25" x14ac:dyDescent="0.2">
      <c r="B2854" s="70" t="str">
        <f>IF('Mortgage Calculation'!A2894="","",MONTH('Mortgage Calculation'!C2894))</f>
        <v/>
      </c>
      <c r="C2854" s="71" t="str">
        <f>IF(B2854="","",YEAR('Mortgage Calculation'!C2894))</f>
        <v/>
      </c>
      <c r="D2854" s="72" t="str">
        <f>IF(B2854="","",SUMIFS('Monthly Rental Income'!$G:$G,'Monthly Rental Income'!$K:$K,'Total Cash Flow'!$C2854,'Monthly Rental Income'!$J:$J,'Total Cash Flow'!$B2854))</f>
        <v/>
      </c>
      <c r="E2854" s="73" t="str">
        <f>IF(B2854="","",SUMIFS('Mortgage Calculation'!$F:$F,'Mortgage Calculation'!$J:$J,'Total Cash Flow'!$B2854,'Mortgage Calculation'!$K:$K,'Total Cash Flow'!C2854))</f>
        <v/>
      </c>
      <c r="F2854" s="66" t="str">
        <f t="shared" si="44"/>
        <v/>
      </c>
    </row>
    <row r="2855" spans="2:6" ht="14.25" x14ac:dyDescent="0.2">
      <c r="B2855" s="70" t="str">
        <f>IF('Mortgage Calculation'!A2895="","",MONTH('Mortgage Calculation'!C2895))</f>
        <v/>
      </c>
      <c r="C2855" s="71" t="str">
        <f>IF(B2855="","",YEAR('Mortgage Calculation'!C2895))</f>
        <v/>
      </c>
      <c r="D2855" s="72" t="str">
        <f>IF(B2855="","",SUMIFS('Monthly Rental Income'!$G:$G,'Monthly Rental Income'!$K:$K,'Total Cash Flow'!$C2855,'Monthly Rental Income'!$J:$J,'Total Cash Flow'!$B2855))</f>
        <v/>
      </c>
      <c r="E2855" s="73" t="str">
        <f>IF(B2855="","",SUMIFS('Mortgage Calculation'!$F:$F,'Mortgage Calculation'!$J:$J,'Total Cash Flow'!$B2855,'Mortgage Calculation'!$K:$K,'Total Cash Flow'!C2855))</f>
        <v/>
      </c>
      <c r="F2855" s="66" t="str">
        <f t="shared" si="44"/>
        <v/>
      </c>
    </row>
    <row r="2856" spans="2:6" ht="14.25" x14ac:dyDescent="0.2">
      <c r="B2856" s="70" t="str">
        <f>IF('Mortgage Calculation'!A2896="","",MONTH('Mortgage Calculation'!C2896))</f>
        <v/>
      </c>
      <c r="C2856" s="71" t="str">
        <f>IF(B2856="","",YEAR('Mortgage Calculation'!C2896))</f>
        <v/>
      </c>
      <c r="D2856" s="72" t="str">
        <f>IF(B2856="","",SUMIFS('Monthly Rental Income'!$G:$G,'Monthly Rental Income'!$K:$K,'Total Cash Flow'!$C2856,'Monthly Rental Income'!$J:$J,'Total Cash Flow'!$B2856))</f>
        <v/>
      </c>
      <c r="E2856" s="73" t="str">
        <f>IF(B2856="","",SUMIFS('Mortgage Calculation'!$F:$F,'Mortgage Calculation'!$J:$J,'Total Cash Flow'!$B2856,'Mortgage Calculation'!$K:$K,'Total Cash Flow'!C2856))</f>
        <v/>
      </c>
      <c r="F2856" s="66" t="str">
        <f t="shared" si="44"/>
        <v/>
      </c>
    </row>
    <row r="2857" spans="2:6" ht="14.25" x14ac:dyDescent="0.2">
      <c r="B2857" s="70" t="str">
        <f>IF('Mortgage Calculation'!A2897="","",MONTH('Mortgage Calculation'!C2897))</f>
        <v/>
      </c>
      <c r="C2857" s="71" t="str">
        <f>IF(B2857="","",YEAR('Mortgage Calculation'!C2897))</f>
        <v/>
      </c>
      <c r="D2857" s="72" t="str">
        <f>IF(B2857="","",SUMIFS('Monthly Rental Income'!$G:$G,'Monthly Rental Income'!$K:$K,'Total Cash Flow'!$C2857,'Monthly Rental Income'!$J:$J,'Total Cash Flow'!$B2857))</f>
        <v/>
      </c>
      <c r="E2857" s="73" t="str">
        <f>IF(B2857="","",SUMIFS('Mortgage Calculation'!$F:$F,'Mortgage Calculation'!$J:$J,'Total Cash Flow'!$B2857,'Mortgage Calculation'!$K:$K,'Total Cash Flow'!C2857))</f>
        <v/>
      </c>
      <c r="F2857" s="66" t="str">
        <f t="shared" si="44"/>
        <v/>
      </c>
    </row>
    <row r="2858" spans="2:6" ht="14.25" x14ac:dyDescent="0.2">
      <c r="B2858" s="70" t="str">
        <f>IF('Mortgage Calculation'!A2898="","",MONTH('Mortgage Calculation'!C2898))</f>
        <v/>
      </c>
      <c r="C2858" s="71" t="str">
        <f>IF(B2858="","",YEAR('Mortgage Calculation'!C2898))</f>
        <v/>
      </c>
      <c r="D2858" s="72" t="str">
        <f>IF(B2858="","",SUMIFS('Monthly Rental Income'!$G:$G,'Monthly Rental Income'!$K:$K,'Total Cash Flow'!$C2858,'Monthly Rental Income'!$J:$J,'Total Cash Flow'!$B2858))</f>
        <v/>
      </c>
      <c r="E2858" s="73" t="str">
        <f>IF(B2858="","",SUMIFS('Mortgage Calculation'!$F:$F,'Mortgage Calculation'!$J:$J,'Total Cash Flow'!$B2858,'Mortgage Calculation'!$K:$K,'Total Cash Flow'!C2858))</f>
        <v/>
      </c>
      <c r="F2858" s="66" t="str">
        <f t="shared" si="44"/>
        <v/>
      </c>
    </row>
    <row r="2859" spans="2:6" ht="14.25" x14ac:dyDescent="0.2">
      <c r="B2859" s="70" t="str">
        <f>IF('Mortgage Calculation'!A2899="","",MONTH('Mortgage Calculation'!C2899))</f>
        <v/>
      </c>
      <c r="C2859" s="71" t="str">
        <f>IF(B2859="","",YEAR('Mortgage Calculation'!C2899))</f>
        <v/>
      </c>
      <c r="D2859" s="72" t="str">
        <f>IF(B2859="","",SUMIFS('Monthly Rental Income'!$G:$G,'Monthly Rental Income'!$K:$K,'Total Cash Flow'!$C2859,'Monthly Rental Income'!$J:$J,'Total Cash Flow'!$B2859))</f>
        <v/>
      </c>
      <c r="E2859" s="73" t="str">
        <f>IF(B2859="","",SUMIFS('Mortgage Calculation'!$F:$F,'Mortgage Calculation'!$J:$J,'Total Cash Flow'!$B2859,'Mortgage Calculation'!$K:$K,'Total Cash Flow'!C2859))</f>
        <v/>
      </c>
      <c r="F2859" s="66" t="str">
        <f t="shared" si="44"/>
        <v/>
      </c>
    </row>
    <row r="2860" spans="2:6" ht="14.25" x14ac:dyDescent="0.2">
      <c r="B2860" s="70" t="str">
        <f>IF('Mortgage Calculation'!A2900="","",MONTH('Mortgage Calculation'!C2900))</f>
        <v/>
      </c>
      <c r="C2860" s="71" t="str">
        <f>IF(B2860="","",YEAR('Mortgage Calculation'!C2900))</f>
        <v/>
      </c>
      <c r="D2860" s="72" t="str">
        <f>IF(B2860="","",SUMIFS('Monthly Rental Income'!$G:$G,'Monthly Rental Income'!$K:$K,'Total Cash Flow'!$C2860,'Monthly Rental Income'!$J:$J,'Total Cash Flow'!$B2860))</f>
        <v/>
      </c>
      <c r="E2860" s="73" t="str">
        <f>IF(B2860="","",SUMIFS('Mortgage Calculation'!$F:$F,'Mortgage Calculation'!$J:$J,'Total Cash Flow'!$B2860,'Mortgage Calculation'!$K:$K,'Total Cash Flow'!C2860))</f>
        <v/>
      </c>
      <c r="F2860" s="66" t="str">
        <f t="shared" si="44"/>
        <v/>
      </c>
    </row>
    <row r="2861" spans="2:6" ht="14.25" x14ac:dyDescent="0.2">
      <c r="B2861" s="70" t="str">
        <f>IF('Mortgage Calculation'!A2901="","",MONTH('Mortgage Calculation'!C2901))</f>
        <v/>
      </c>
      <c r="C2861" s="71" t="str">
        <f>IF(B2861="","",YEAR('Mortgage Calculation'!C2901))</f>
        <v/>
      </c>
      <c r="D2861" s="72" t="str">
        <f>IF(B2861="","",SUMIFS('Monthly Rental Income'!$G:$G,'Monthly Rental Income'!$K:$K,'Total Cash Flow'!$C2861,'Monthly Rental Income'!$J:$J,'Total Cash Flow'!$B2861))</f>
        <v/>
      </c>
      <c r="E2861" s="73" t="str">
        <f>IF(B2861="","",SUMIFS('Mortgage Calculation'!$F:$F,'Mortgage Calculation'!$J:$J,'Total Cash Flow'!$B2861,'Mortgage Calculation'!$K:$K,'Total Cash Flow'!C2861))</f>
        <v/>
      </c>
      <c r="F2861" s="66" t="str">
        <f t="shared" si="44"/>
        <v/>
      </c>
    </row>
    <row r="2862" spans="2:6" ht="14.25" x14ac:dyDescent="0.2">
      <c r="B2862" s="70" t="str">
        <f>IF('Mortgage Calculation'!A2902="","",MONTH('Mortgage Calculation'!C2902))</f>
        <v/>
      </c>
      <c r="C2862" s="71" t="str">
        <f>IF(B2862="","",YEAR('Mortgage Calculation'!C2902))</f>
        <v/>
      </c>
      <c r="D2862" s="72" t="str">
        <f>IF(B2862="","",SUMIFS('Monthly Rental Income'!$G:$G,'Monthly Rental Income'!$K:$K,'Total Cash Flow'!$C2862,'Monthly Rental Income'!$J:$J,'Total Cash Flow'!$B2862))</f>
        <v/>
      </c>
      <c r="E2862" s="73" t="str">
        <f>IF(B2862="","",SUMIFS('Mortgage Calculation'!$F:$F,'Mortgage Calculation'!$J:$J,'Total Cash Flow'!$B2862,'Mortgage Calculation'!$K:$K,'Total Cash Flow'!C2862))</f>
        <v/>
      </c>
      <c r="F2862" s="66" t="str">
        <f t="shared" si="44"/>
        <v/>
      </c>
    </row>
    <row r="2863" spans="2:6" ht="14.25" x14ac:dyDescent="0.2">
      <c r="B2863" s="70" t="str">
        <f>IF('Mortgage Calculation'!A2903="","",MONTH('Mortgage Calculation'!C2903))</f>
        <v/>
      </c>
      <c r="C2863" s="71" t="str">
        <f>IF(B2863="","",YEAR('Mortgage Calculation'!C2903))</f>
        <v/>
      </c>
      <c r="D2863" s="72" t="str">
        <f>IF(B2863="","",SUMIFS('Monthly Rental Income'!$G:$G,'Monthly Rental Income'!$K:$K,'Total Cash Flow'!$C2863,'Monthly Rental Income'!$J:$J,'Total Cash Flow'!$B2863))</f>
        <v/>
      </c>
      <c r="E2863" s="73" t="str">
        <f>IF(B2863="","",SUMIFS('Mortgage Calculation'!$F:$F,'Mortgage Calculation'!$J:$J,'Total Cash Flow'!$B2863,'Mortgage Calculation'!$K:$K,'Total Cash Flow'!C2863))</f>
        <v/>
      </c>
      <c r="F2863" s="66" t="str">
        <f t="shared" si="44"/>
        <v/>
      </c>
    </row>
    <row r="2864" spans="2:6" ht="14.25" x14ac:dyDescent="0.2">
      <c r="B2864" s="70" t="str">
        <f>IF('Mortgage Calculation'!A2904="","",MONTH('Mortgage Calculation'!C2904))</f>
        <v/>
      </c>
      <c r="C2864" s="71" t="str">
        <f>IF(B2864="","",YEAR('Mortgage Calculation'!C2904))</f>
        <v/>
      </c>
      <c r="D2864" s="72" t="str">
        <f>IF(B2864="","",SUMIFS('Monthly Rental Income'!$G:$G,'Monthly Rental Income'!$K:$K,'Total Cash Flow'!$C2864,'Monthly Rental Income'!$J:$J,'Total Cash Flow'!$B2864))</f>
        <v/>
      </c>
      <c r="E2864" s="73" t="str">
        <f>IF(B2864="","",SUMIFS('Mortgage Calculation'!$F:$F,'Mortgage Calculation'!$J:$J,'Total Cash Flow'!$B2864,'Mortgage Calculation'!$K:$K,'Total Cash Flow'!C2864))</f>
        <v/>
      </c>
      <c r="F2864" s="66" t="str">
        <f t="shared" si="44"/>
        <v/>
      </c>
    </row>
    <row r="2865" spans="2:6" ht="14.25" x14ac:dyDescent="0.2">
      <c r="B2865" s="70" t="str">
        <f>IF('Mortgage Calculation'!A2905="","",MONTH('Mortgage Calculation'!C2905))</f>
        <v/>
      </c>
      <c r="C2865" s="71" t="str">
        <f>IF(B2865="","",YEAR('Mortgage Calculation'!C2905))</f>
        <v/>
      </c>
      <c r="D2865" s="72" t="str">
        <f>IF(B2865="","",SUMIFS('Monthly Rental Income'!$G:$G,'Monthly Rental Income'!$K:$K,'Total Cash Flow'!$C2865,'Monthly Rental Income'!$J:$J,'Total Cash Flow'!$B2865))</f>
        <v/>
      </c>
      <c r="E2865" s="73" t="str">
        <f>IF(B2865="","",SUMIFS('Mortgage Calculation'!$F:$F,'Mortgage Calculation'!$J:$J,'Total Cash Flow'!$B2865,'Mortgage Calculation'!$K:$K,'Total Cash Flow'!C2865))</f>
        <v/>
      </c>
      <c r="F2865" s="66" t="str">
        <f t="shared" si="44"/>
        <v/>
      </c>
    </row>
    <row r="2866" spans="2:6" ht="14.25" x14ac:dyDescent="0.2">
      <c r="B2866" s="70" t="str">
        <f>IF('Mortgage Calculation'!A2906="","",MONTH('Mortgage Calculation'!C2906))</f>
        <v/>
      </c>
      <c r="C2866" s="71" t="str">
        <f>IF(B2866="","",YEAR('Mortgage Calculation'!C2906))</f>
        <v/>
      </c>
      <c r="D2866" s="72" t="str">
        <f>IF(B2866="","",SUMIFS('Monthly Rental Income'!$G:$G,'Monthly Rental Income'!$K:$K,'Total Cash Flow'!$C2866,'Monthly Rental Income'!$J:$J,'Total Cash Flow'!$B2866))</f>
        <v/>
      </c>
      <c r="E2866" s="73" t="str">
        <f>IF(B2866="","",SUMIFS('Mortgage Calculation'!$F:$F,'Mortgage Calculation'!$J:$J,'Total Cash Flow'!$B2866,'Mortgage Calculation'!$K:$K,'Total Cash Flow'!C2866))</f>
        <v/>
      </c>
      <c r="F2866" s="66" t="str">
        <f t="shared" si="44"/>
        <v/>
      </c>
    </row>
    <row r="2867" spans="2:6" ht="14.25" x14ac:dyDescent="0.2">
      <c r="B2867" s="70" t="str">
        <f>IF('Mortgage Calculation'!A2907="","",MONTH('Mortgage Calculation'!C2907))</f>
        <v/>
      </c>
      <c r="C2867" s="71" t="str">
        <f>IF(B2867="","",YEAR('Mortgage Calculation'!C2907))</f>
        <v/>
      </c>
      <c r="D2867" s="72" t="str">
        <f>IF(B2867="","",SUMIFS('Monthly Rental Income'!$G:$G,'Monthly Rental Income'!$K:$K,'Total Cash Flow'!$C2867,'Monthly Rental Income'!$J:$J,'Total Cash Flow'!$B2867))</f>
        <v/>
      </c>
      <c r="E2867" s="73" t="str">
        <f>IF(B2867="","",SUMIFS('Mortgage Calculation'!$F:$F,'Mortgage Calculation'!$J:$J,'Total Cash Flow'!$B2867,'Mortgage Calculation'!$K:$K,'Total Cash Flow'!C2867))</f>
        <v/>
      </c>
      <c r="F2867" s="66" t="str">
        <f t="shared" si="44"/>
        <v/>
      </c>
    </row>
    <row r="2868" spans="2:6" ht="14.25" x14ac:dyDescent="0.2">
      <c r="B2868" s="70" t="str">
        <f>IF('Mortgage Calculation'!A2908="","",MONTH('Mortgage Calculation'!C2908))</f>
        <v/>
      </c>
      <c r="C2868" s="71" t="str">
        <f>IF(B2868="","",YEAR('Mortgage Calculation'!C2908))</f>
        <v/>
      </c>
      <c r="D2868" s="72" t="str">
        <f>IF(B2868="","",SUMIFS('Monthly Rental Income'!$G:$G,'Monthly Rental Income'!$K:$K,'Total Cash Flow'!$C2868,'Monthly Rental Income'!$J:$J,'Total Cash Flow'!$B2868))</f>
        <v/>
      </c>
      <c r="E2868" s="73" t="str">
        <f>IF(B2868="","",SUMIFS('Mortgage Calculation'!$F:$F,'Mortgage Calculation'!$J:$J,'Total Cash Flow'!$B2868,'Mortgage Calculation'!$K:$K,'Total Cash Flow'!C2868))</f>
        <v/>
      </c>
      <c r="F2868" s="66" t="str">
        <f t="shared" si="44"/>
        <v/>
      </c>
    </row>
    <row r="2869" spans="2:6" ht="14.25" x14ac:dyDescent="0.2">
      <c r="B2869" s="70" t="str">
        <f>IF('Mortgage Calculation'!A2909="","",MONTH('Mortgage Calculation'!C2909))</f>
        <v/>
      </c>
      <c r="C2869" s="71" t="str">
        <f>IF(B2869="","",YEAR('Mortgage Calculation'!C2909))</f>
        <v/>
      </c>
      <c r="D2869" s="72" t="str">
        <f>IF(B2869="","",SUMIFS('Monthly Rental Income'!$G:$G,'Monthly Rental Income'!$K:$K,'Total Cash Flow'!$C2869,'Monthly Rental Income'!$J:$J,'Total Cash Flow'!$B2869))</f>
        <v/>
      </c>
      <c r="E2869" s="73" t="str">
        <f>IF(B2869="","",SUMIFS('Mortgage Calculation'!$F:$F,'Mortgage Calculation'!$J:$J,'Total Cash Flow'!$B2869,'Mortgage Calculation'!$K:$K,'Total Cash Flow'!C2869))</f>
        <v/>
      </c>
      <c r="F2869" s="66" t="str">
        <f t="shared" si="44"/>
        <v/>
      </c>
    </row>
    <row r="2870" spans="2:6" ht="14.25" x14ac:dyDescent="0.2">
      <c r="B2870" s="70" t="str">
        <f>IF('Mortgage Calculation'!A2910="","",MONTH('Mortgage Calculation'!C2910))</f>
        <v/>
      </c>
      <c r="C2870" s="71" t="str">
        <f>IF(B2870="","",YEAR('Mortgage Calculation'!C2910))</f>
        <v/>
      </c>
      <c r="D2870" s="72" t="str">
        <f>IF(B2870="","",SUMIFS('Monthly Rental Income'!$G:$G,'Monthly Rental Income'!$K:$K,'Total Cash Flow'!$C2870,'Monthly Rental Income'!$J:$J,'Total Cash Flow'!$B2870))</f>
        <v/>
      </c>
      <c r="E2870" s="73" t="str">
        <f>IF(B2870="","",SUMIFS('Mortgage Calculation'!$F:$F,'Mortgage Calculation'!$J:$J,'Total Cash Flow'!$B2870,'Mortgage Calculation'!$K:$K,'Total Cash Flow'!C2870))</f>
        <v/>
      </c>
      <c r="F2870" s="66" t="str">
        <f t="shared" si="44"/>
        <v/>
      </c>
    </row>
    <row r="2871" spans="2:6" ht="14.25" x14ac:dyDescent="0.2">
      <c r="B2871" s="70" t="str">
        <f>IF('Mortgage Calculation'!A2911="","",MONTH('Mortgage Calculation'!C2911))</f>
        <v/>
      </c>
      <c r="C2871" s="71" t="str">
        <f>IF(B2871="","",YEAR('Mortgage Calculation'!C2911))</f>
        <v/>
      </c>
      <c r="D2871" s="72" t="str">
        <f>IF(B2871="","",SUMIFS('Monthly Rental Income'!$G:$G,'Monthly Rental Income'!$K:$K,'Total Cash Flow'!$C2871,'Monthly Rental Income'!$J:$J,'Total Cash Flow'!$B2871))</f>
        <v/>
      </c>
      <c r="E2871" s="73" t="str">
        <f>IF(B2871="","",SUMIFS('Mortgage Calculation'!$F:$F,'Mortgage Calculation'!$J:$J,'Total Cash Flow'!$B2871,'Mortgage Calculation'!$K:$K,'Total Cash Flow'!C2871))</f>
        <v/>
      </c>
      <c r="F2871" s="66" t="str">
        <f t="shared" si="44"/>
        <v/>
      </c>
    </row>
    <row r="2872" spans="2:6" ht="14.25" x14ac:dyDescent="0.2">
      <c r="B2872" s="70" t="str">
        <f>IF('Mortgage Calculation'!A2912="","",MONTH('Mortgage Calculation'!C2912))</f>
        <v/>
      </c>
      <c r="C2872" s="71" t="str">
        <f>IF(B2872="","",YEAR('Mortgage Calculation'!C2912))</f>
        <v/>
      </c>
      <c r="D2872" s="72" t="str">
        <f>IF(B2872="","",SUMIFS('Monthly Rental Income'!$G:$G,'Monthly Rental Income'!$K:$K,'Total Cash Flow'!$C2872,'Monthly Rental Income'!$J:$J,'Total Cash Flow'!$B2872))</f>
        <v/>
      </c>
      <c r="E2872" s="73" t="str">
        <f>IF(B2872="","",SUMIFS('Mortgage Calculation'!$F:$F,'Mortgage Calculation'!$J:$J,'Total Cash Flow'!$B2872,'Mortgage Calculation'!$K:$K,'Total Cash Flow'!C2872))</f>
        <v/>
      </c>
      <c r="F2872" s="66" t="str">
        <f t="shared" si="44"/>
        <v/>
      </c>
    </row>
    <row r="2873" spans="2:6" ht="14.25" x14ac:dyDescent="0.2">
      <c r="B2873" s="70" t="str">
        <f>IF('Mortgage Calculation'!A2913="","",MONTH('Mortgage Calculation'!C2913))</f>
        <v/>
      </c>
      <c r="C2873" s="71" t="str">
        <f>IF(B2873="","",YEAR('Mortgage Calculation'!C2913))</f>
        <v/>
      </c>
      <c r="D2873" s="72" t="str">
        <f>IF(B2873="","",SUMIFS('Monthly Rental Income'!$G:$G,'Monthly Rental Income'!$K:$K,'Total Cash Flow'!$C2873,'Monthly Rental Income'!$J:$J,'Total Cash Flow'!$B2873))</f>
        <v/>
      </c>
      <c r="E2873" s="73" t="str">
        <f>IF(B2873="","",SUMIFS('Mortgage Calculation'!$F:$F,'Mortgage Calculation'!$J:$J,'Total Cash Flow'!$B2873,'Mortgage Calculation'!$K:$K,'Total Cash Flow'!C2873))</f>
        <v/>
      </c>
      <c r="F2873" s="66" t="str">
        <f t="shared" si="44"/>
        <v/>
      </c>
    </row>
    <row r="2874" spans="2:6" ht="14.25" x14ac:dyDescent="0.2">
      <c r="B2874" s="70" t="str">
        <f>IF('Mortgage Calculation'!A2914="","",MONTH('Mortgage Calculation'!C2914))</f>
        <v/>
      </c>
      <c r="C2874" s="71" t="str">
        <f>IF(B2874="","",YEAR('Mortgage Calculation'!C2914))</f>
        <v/>
      </c>
      <c r="D2874" s="72" t="str">
        <f>IF(B2874="","",SUMIFS('Monthly Rental Income'!$G:$G,'Monthly Rental Income'!$K:$K,'Total Cash Flow'!$C2874,'Monthly Rental Income'!$J:$J,'Total Cash Flow'!$B2874))</f>
        <v/>
      </c>
      <c r="E2874" s="73" t="str">
        <f>IF(B2874="","",SUMIFS('Mortgage Calculation'!$F:$F,'Mortgage Calculation'!$J:$J,'Total Cash Flow'!$B2874,'Mortgage Calculation'!$K:$K,'Total Cash Flow'!C2874))</f>
        <v/>
      </c>
      <c r="F2874" s="66" t="str">
        <f t="shared" si="44"/>
        <v/>
      </c>
    </row>
    <row r="2875" spans="2:6" ht="14.25" x14ac:dyDescent="0.2">
      <c r="B2875" s="70" t="str">
        <f>IF('Mortgage Calculation'!A2915="","",MONTH('Mortgage Calculation'!C2915))</f>
        <v/>
      </c>
      <c r="C2875" s="71" t="str">
        <f>IF(B2875="","",YEAR('Mortgage Calculation'!C2915))</f>
        <v/>
      </c>
      <c r="D2875" s="72" t="str">
        <f>IF(B2875="","",SUMIFS('Monthly Rental Income'!$G:$G,'Monthly Rental Income'!$K:$K,'Total Cash Flow'!$C2875,'Monthly Rental Income'!$J:$J,'Total Cash Flow'!$B2875))</f>
        <v/>
      </c>
      <c r="E2875" s="73" t="str">
        <f>IF(B2875="","",SUMIFS('Mortgage Calculation'!$F:$F,'Mortgage Calculation'!$J:$J,'Total Cash Flow'!$B2875,'Mortgage Calculation'!$K:$K,'Total Cash Flow'!C2875))</f>
        <v/>
      </c>
      <c r="F2875" s="66" t="str">
        <f t="shared" si="44"/>
        <v/>
      </c>
    </row>
    <row r="2876" spans="2:6" ht="14.25" x14ac:dyDescent="0.2">
      <c r="B2876" s="70" t="str">
        <f>IF('Mortgage Calculation'!A2916="","",MONTH('Mortgage Calculation'!C2916))</f>
        <v/>
      </c>
      <c r="C2876" s="71" t="str">
        <f>IF(B2876="","",YEAR('Mortgage Calculation'!C2916))</f>
        <v/>
      </c>
      <c r="D2876" s="72" t="str">
        <f>IF(B2876="","",SUMIFS('Monthly Rental Income'!$G:$G,'Monthly Rental Income'!$K:$K,'Total Cash Flow'!$C2876,'Monthly Rental Income'!$J:$J,'Total Cash Flow'!$B2876))</f>
        <v/>
      </c>
      <c r="E2876" s="73" t="str">
        <f>IF(B2876="","",SUMIFS('Mortgage Calculation'!$F:$F,'Mortgage Calculation'!$J:$J,'Total Cash Flow'!$B2876,'Mortgage Calculation'!$K:$K,'Total Cash Flow'!C2876))</f>
        <v/>
      </c>
      <c r="F2876" s="66" t="str">
        <f t="shared" si="44"/>
        <v/>
      </c>
    </row>
    <row r="2877" spans="2:6" ht="14.25" x14ac:dyDescent="0.2">
      <c r="B2877" s="70" t="str">
        <f>IF('Mortgage Calculation'!A2917="","",MONTH('Mortgage Calculation'!C2917))</f>
        <v/>
      </c>
      <c r="C2877" s="71" t="str">
        <f>IF(B2877="","",YEAR('Mortgage Calculation'!C2917))</f>
        <v/>
      </c>
      <c r="D2877" s="72" t="str">
        <f>IF(B2877="","",SUMIFS('Monthly Rental Income'!$G:$G,'Monthly Rental Income'!$K:$K,'Total Cash Flow'!$C2877,'Monthly Rental Income'!$J:$J,'Total Cash Flow'!$B2877))</f>
        <v/>
      </c>
      <c r="E2877" s="73" t="str">
        <f>IF(B2877="","",SUMIFS('Mortgage Calculation'!$F:$F,'Mortgage Calculation'!$J:$J,'Total Cash Flow'!$B2877,'Mortgage Calculation'!$K:$K,'Total Cash Flow'!C2877))</f>
        <v/>
      </c>
      <c r="F2877" s="66" t="str">
        <f t="shared" si="44"/>
        <v/>
      </c>
    </row>
    <row r="2878" spans="2:6" ht="14.25" x14ac:dyDescent="0.2">
      <c r="B2878" s="70" t="str">
        <f>IF('Mortgage Calculation'!A2918="","",MONTH('Mortgage Calculation'!C2918))</f>
        <v/>
      </c>
      <c r="C2878" s="71" t="str">
        <f>IF(B2878="","",YEAR('Mortgage Calculation'!C2918))</f>
        <v/>
      </c>
      <c r="D2878" s="72" t="str">
        <f>IF(B2878="","",SUMIFS('Monthly Rental Income'!$G:$G,'Monthly Rental Income'!$K:$K,'Total Cash Flow'!$C2878,'Monthly Rental Income'!$J:$J,'Total Cash Flow'!$B2878))</f>
        <v/>
      </c>
      <c r="E2878" s="73" t="str">
        <f>IF(B2878="","",SUMIFS('Mortgage Calculation'!$F:$F,'Mortgage Calculation'!$J:$J,'Total Cash Flow'!$B2878,'Mortgage Calculation'!$K:$K,'Total Cash Flow'!C2878))</f>
        <v/>
      </c>
      <c r="F2878" s="66" t="str">
        <f t="shared" si="44"/>
        <v/>
      </c>
    </row>
    <row r="2879" spans="2:6" ht="14.25" x14ac:dyDescent="0.2">
      <c r="B2879" s="70" t="str">
        <f>IF('Mortgage Calculation'!A2919="","",MONTH('Mortgage Calculation'!C2919))</f>
        <v/>
      </c>
      <c r="C2879" s="71" t="str">
        <f>IF(B2879="","",YEAR('Mortgage Calculation'!C2919))</f>
        <v/>
      </c>
      <c r="D2879" s="72" t="str">
        <f>IF(B2879="","",SUMIFS('Monthly Rental Income'!$G:$G,'Monthly Rental Income'!$K:$K,'Total Cash Flow'!$C2879,'Monthly Rental Income'!$J:$J,'Total Cash Flow'!$B2879))</f>
        <v/>
      </c>
      <c r="E2879" s="73" t="str">
        <f>IF(B2879="","",SUMIFS('Mortgage Calculation'!$F:$F,'Mortgage Calculation'!$J:$J,'Total Cash Flow'!$B2879,'Mortgage Calculation'!$K:$K,'Total Cash Flow'!C2879))</f>
        <v/>
      </c>
      <c r="F2879" s="66" t="str">
        <f t="shared" si="44"/>
        <v/>
      </c>
    </row>
    <row r="2880" spans="2:6" ht="14.25" x14ac:dyDescent="0.2">
      <c r="B2880" s="70" t="str">
        <f>IF('Mortgage Calculation'!A2920="","",MONTH('Mortgage Calculation'!C2920))</f>
        <v/>
      </c>
      <c r="C2880" s="71" t="str">
        <f>IF(B2880="","",YEAR('Mortgage Calculation'!C2920))</f>
        <v/>
      </c>
      <c r="D2880" s="72" t="str">
        <f>IF(B2880="","",SUMIFS('Monthly Rental Income'!$G:$G,'Monthly Rental Income'!$K:$K,'Total Cash Flow'!$C2880,'Monthly Rental Income'!$J:$J,'Total Cash Flow'!$B2880))</f>
        <v/>
      </c>
      <c r="E2880" s="73" t="str">
        <f>IF(B2880="","",SUMIFS('Mortgage Calculation'!$F:$F,'Mortgage Calculation'!$J:$J,'Total Cash Flow'!$B2880,'Mortgage Calculation'!$K:$K,'Total Cash Flow'!C2880))</f>
        <v/>
      </c>
      <c r="F2880" s="66" t="str">
        <f t="shared" si="44"/>
        <v/>
      </c>
    </row>
    <row r="2881" spans="2:6" ht="14.25" x14ac:dyDescent="0.2">
      <c r="B2881" s="70" t="str">
        <f>IF('Mortgage Calculation'!A2921="","",MONTH('Mortgage Calculation'!C2921))</f>
        <v/>
      </c>
      <c r="C2881" s="71" t="str">
        <f>IF(B2881="","",YEAR('Mortgage Calculation'!C2921))</f>
        <v/>
      </c>
      <c r="D2881" s="72" t="str">
        <f>IF(B2881="","",SUMIFS('Monthly Rental Income'!$G:$G,'Monthly Rental Income'!$K:$K,'Total Cash Flow'!$C2881,'Monthly Rental Income'!$J:$J,'Total Cash Flow'!$B2881))</f>
        <v/>
      </c>
      <c r="E2881" s="73" t="str">
        <f>IF(B2881="","",SUMIFS('Mortgage Calculation'!$F:$F,'Mortgage Calculation'!$J:$J,'Total Cash Flow'!$B2881,'Mortgage Calculation'!$K:$K,'Total Cash Flow'!C2881))</f>
        <v/>
      </c>
      <c r="F2881" s="66" t="str">
        <f t="shared" si="44"/>
        <v/>
      </c>
    </row>
    <row r="2882" spans="2:6" ht="14.25" x14ac:dyDescent="0.2">
      <c r="B2882" s="70" t="str">
        <f>IF('Mortgage Calculation'!A2922="","",MONTH('Mortgage Calculation'!C2922))</f>
        <v/>
      </c>
      <c r="C2882" s="71" t="str">
        <f>IF(B2882="","",YEAR('Mortgage Calculation'!C2922))</f>
        <v/>
      </c>
      <c r="D2882" s="72" t="str">
        <f>IF(B2882="","",SUMIFS('Monthly Rental Income'!$G:$G,'Monthly Rental Income'!$K:$K,'Total Cash Flow'!$C2882,'Monthly Rental Income'!$J:$J,'Total Cash Flow'!$B2882))</f>
        <v/>
      </c>
      <c r="E2882" s="73" t="str">
        <f>IF(B2882="","",SUMIFS('Mortgage Calculation'!$F:$F,'Mortgage Calculation'!$J:$J,'Total Cash Flow'!$B2882,'Mortgage Calculation'!$K:$K,'Total Cash Flow'!C2882))</f>
        <v/>
      </c>
      <c r="F2882" s="66" t="str">
        <f t="shared" si="44"/>
        <v/>
      </c>
    </row>
    <row r="2883" spans="2:6" ht="14.25" x14ac:dyDescent="0.2">
      <c r="B2883" s="70" t="str">
        <f>IF('Mortgage Calculation'!A2923="","",MONTH('Mortgage Calculation'!C2923))</f>
        <v/>
      </c>
      <c r="C2883" s="71" t="str">
        <f>IF(B2883="","",YEAR('Mortgage Calculation'!C2923))</f>
        <v/>
      </c>
      <c r="D2883" s="72" t="str">
        <f>IF(B2883="","",SUMIFS('Monthly Rental Income'!$G:$G,'Monthly Rental Income'!$K:$K,'Total Cash Flow'!$C2883,'Monthly Rental Income'!$J:$J,'Total Cash Flow'!$B2883))</f>
        <v/>
      </c>
      <c r="E2883" s="73" t="str">
        <f>IF(B2883="","",SUMIFS('Mortgage Calculation'!$F:$F,'Mortgage Calculation'!$J:$J,'Total Cash Flow'!$B2883,'Mortgage Calculation'!$K:$K,'Total Cash Flow'!C2883))</f>
        <v/>
      </c>
      <c r="F2883" s="66" t="str">
        <f t="shared" si="44"/>
        <v/>
      </c>
    </row>
    <row r="2884" spans="2:6" ht="14.25" x14ac:dyDescent="0.2">
      <c r="B2884" s="70" t="str">
        <f>IF('Mortgage Calculation'!A2924="","",MONTH('Mortgage Calculation'!C2924))</f>
        <v/>
      </c>
      <c r="C2884" s="71" t="str">
        <f>IF(B2884="","",YEAR('Mortgage Calculation'!C2924))</f>
        <v/>
      </c>
      <c r="D2884" s="72" t="str">
        <f>IF(B2884="","",SUMIFS('Monthly Rental Income'!$G:$G,'Monthly Rental Income'!$K:$K,'Total Cash Flow'!$C2884,'Monthly Rental Income'!$J:$J,'Total Cash Flow'!$B2884))</f>
        <v/>
      </c>
      <c r="E2884" s="73" t="str">
        <f>IF(B2884="","",SUMIFS('Mortgage Calculation'!$F:$F,'Mortgage Calculation'!$J:$J,'Total Cash Flow'!$B2884,'Mortgage Calculation'!$K:$K,'Total Cash Flow'!C2884))</f>
        <v/>
      </c>
      <c r="F2884" s="66" t="str">
        <f t="shared" si="44"/>
        <v/>
      </c>
    </row>
    <row r="2885" spans="2:6" ht="14.25" x14ac:dyDescent="0.2">
      <c r="B2885" s="70" t="str">
        <f>IF('Mortgage Calculation'!A2925="","",MONTH('Mortgage Calculation'!C2925))</f>
        <v/>
      </c>
      <c r="C2885" s="71" t="str">
        <f>IF(B2885="","",YEAR('Mortgage Calculation'!C2925))</f>
        <v/>
      </c>
      <c r="D2885" s="72" t="str">
        <f>IF(B2885="","",SUMIFS('Monthly Rental Income'!$G:$G,'Monthly Rental Income'!$K:$K,'Total Cash Flow'!$C2885,'Monthly Rental Income'!$J:$J,'Total Cash Flow'!$B2885))</f>
        <v/>
      </c>
      <c r="E2885" s="73" t="str">
        <f>IF(B2885="","",SUMIFS('Mortgage Calculation'!$F:$F,'Mortgage Calculation'!$J:$J,'Total Cash Flow'!$B2885,'Mortgage Calculation'!$K:$K,'Total Cash Flow'!C2885))</f>
        <v/>
      </c>
      <c r="F2885" s="66" t="str">
        <f t="shared" ref="F2885:F2948" si="45">IF(B2885="","",SUM(D2885:E2885))</f>
        <v/>
      </c>
    </row>
    <row r="2886" spans="2:6" ht="14.25" x14ac:dyDescent="0.2">
      <c r="B2886" s="70" t="str">
        <f>IF('Mortgage Calculation'!A2926="","",MONTH('Mortgage Calculation'!C2926))</f>
        <v/>
      </c>
      <c r="C2886" s="71" t="str">
        <f>IF(B2886="","",YEAR('Mortgage Calculation'!C2926))</f>
        <v/>
      </c>
      <c r="D2886" s="72" t="str">
        <f>IF(B2886="","",SUMIFS('Monthly Rental Income'!$G:$G,'Monthly Rental Income'!$K:$K,'Total Cash Flow'!$C2886,'Monthly Rental Income'!$J:$J,'Total Cash Flow'!$B2886))</f>
        <v/>
      </c>
      <c r="E2886" s="73" t="str">
        <f>IF(B2886="","",SUMIFS('Mortgage Calculation'!$F:$F,'Mortgage Calculation'!$J:$J,'Total Cash Flow'!$B2886,'Mortgage Calculation'!$K:$K,'Total Cash Flow'!C2886))</f>
        <v/>
      </c>
      <c r="F2886" s="66" t="str">
        <f t="shared" si="45"/>
        <v/>
      </c>
    </row>
    <row r="2887" spans="2:6" ht="14.25" x14ac:dyDescent="0.2">
      <c r="B2887" s="70" t="str">
        <f>IF('Mortgage Calculation'!A2927="","",MONTH('Mortgage Calculation'!C2927))</f>
        <v/>
      </c>
      <c r="C2887" s="71" t="str">
        <f>IF(B2887="","",YEAR('Mortgage Calculation'!C2927))</f>
        <v/>
      </c>
      <c r="D2887" s="72" t="str">
        <f>IF(B2887="","",SUMIFS('Monthly Rental Income'!$G:$G,'Monthly Rental Income'!$K:$K,'Total Cash Flow'!$C2887,'Monthly Rental Income'!$J:$J,'Total Cash Flow'!$B2887))</f>
        <v/>
      </c>
      <c r="E2887" s="73" t="str">
        <f>IF(B2887="","",SUMIFS('Mortgage Calculation'!$F:$F,'Mortgage Calculation'!$J:$J,'Total Cash Flow'!$B2887,'Mortgage Calculation'!$K:$K,'Total Cash Flow'!C2887))</f>
        <v/>
      </c>
      <c r="F2887" s="66" t="str">
        <f t="shared" si="45"/>
        <v/>
      </c>
    </row>
    <row r="2888" spans="2:6" ht="14.25" x14ac:dyDescent="0.2">
      <c r="B2888" s="70" t="str">
        <f>IF('Mortgage Calculation'!A2928="","",MONTH('Mortgage Calculation'!C2928))</f>
        <v/>
      </c>
      <c r="C2888" s="71" t="str">
        <f>IF(B2888="","",YEAR('Mortgage Calculation'!C2928))</f>
        <v/>
      </c>
      <c r="D2888" s="72" t="str">
        <f>IF(B2888="","",SUMIFS('Monthly Rental Income'!$G:$G,'Monthly Rental Income'!$K:$K,'Total Cash Flow'!$C2888,'Monthly Rental Income'!$J:$J,'Total Cash Flow'!$B2888))</f>
        <v/>
      </c>
      <c r="E2888" s="73" t="str">
        <f>IF(B2888="","",SUMIFS('Mortgage Calculation'!$F:$F,'Mortgage Calculation'!$J:$J,'Total Cash Flow'!$B2888,'Mortgage Calculation'!$K:$K,'Total Cash Flow'!C2888))</f>
        <v/>
      </c>
      <c r="F2888" s="66" t="str">
        <f t="shared" si="45"/>
        <v/>
      </c>
    </row>
    <row r="2889" spans="2:6" ht="14.25" x14ac:dyDescent="0.2">
      <c r="B2889" s="70" t="str">
        <f>IF('Mortgage Calculation'!A2929="","",MONTH('Mortgage Calculation'!C2929))</f>
        <v/>
      </c>
      <c r="C2889" s="71" t="str">
        <f>IF(B2889="","",YEAR('Mortgage Calculation'!C2929))</f>
        <v/>
      </c>
      <c r="D2889" s="72" t="str">
        <f>IF(B2889="","",SUMIFS('Monthly Rental Income'!$G:$G,'Monthly Rental Income'!$K:$K,'Total Cash Flow'!$C2889,'Monthly Rental Income'!$J:$J,'Total Cash Flow'!$B2889))</f>
        <v/>
      </c>
      <c r="E2889" s="73" t="str">
        <f>IF(B2889="","",SUMIFS('Mortgage Calculation'!$F:$F,'Mortgage Calculation'!$J:$J,'Total Cash Flow'!$B2889,'Mortgage Calculation'!$K:$K,'Total Cash Flow'!C2889))</f>
        <v/>
      </c>
      <c r="F2889" s="66" t="str">
        <f t="shared" si="45"/>
        <v/>
      </c>
    </row>
    <row r="2890" spans="2:6" ht="14.25" x14ac:dyDescent="0.2">
      <c r="B2890" s="70" t="str">
        <f>IF('Mortgage Calculation'!A2930="","",MONTH('Mortgage Calculation'!C2930))</f>
        <v/>
      </c>
      <c r="C2890" s="71" t="str">
        <f>IF(B2890="","",YEAR('Mortgage Calculation'!C2930))</f>
        <v/>
      </c>
      <c r="D2890" s="72" t="str">
        <f>IF(B2890="","",SUMIFS('Monthly Rental Income'!$G:$G,'Monthly Rental Income'!$K:$K,'Total Cash Flow'!$C2890,'Monthly Rental Income'!$J:$J,'Total Cash Flow'!$B2890))</f>
        <v/>
      </c>
      <c r="E2890" s="73" t="str">
        <f>IF(B2890="","",SUMIFS('Mortgage Calculation'!$F:$F,'Mortgage Calculation'!$J:$J,'Total Cash Flow'!$B2890,'Mortgage Calculation'!$K:$K,'Total Cash Flow'!C2890))</f>
        <v/>
      </c>
      <c r="F2890" s="66" t="str">
        <f t="shared" si="45"/>
        <v/>
      </c>
    </row>
    <row r="2891" spans="2:6" ht="14.25" x14ac:dyDescent="0.2">
      <c r="B2891" s="70" t="str">
        <f>IF('Mortgage Calculation'!A2931="","",MONTH('Mortgage Calculation'!C2931))</f>
        <v/>
      </c>
      <c r="C2891" s="71" t="str">
        <f>IF(B2891="","",YEAR('Mortgage Calculation'!C2931))</f>
        <v/>
      </c>
      <c r="D2891" s="72" t="str">
        <f>IF(B2891="","",SUMIFS('Monthly Rental Income'!$G:$G,'Monthly Rental Income'!$K:$K,'Total Cash Flow'!$C2891,'Monthly Rental Income'!$J:$J,'Total Cash Flow'!$B2891))</f>
        <v/>
      </c>
      <c r="E2891" s="73" t="str">
        <f>IF(B2891="","",SUMIFS('Mortgage Calculation'!$F:$F,'Mortgage Calculation'!$J:$J,'Total Cash Flow'!$B2891,'Mortgage Calculation'!$K:$K,'Total Cash Flow'!C2891))</f>
        <v/>
      </c>
      <c r="F2891" s="66" t="str">
        <f t="shared" si="45"/>
        <v/>
      </c>
    </row>
    <row r="2892" spans="2:6" ht="14.25" x14ac:dyDescent="0.2">
      <c r="B2892" s="70" t="str">
        <f>IF('Mortgage Calculation'!A2932="","",MONTH('Mortgage Calculation'!C2932))</f>
        <v/>
      </c>
      <c r="C2892" s="71" t="str">
        <f>IF(B2892="","",YEAR('Mortgage Calculation'!C2932))</f>
        <v/>
      </c>
      <c r="D2892" s="72" t="str">
        <f>IF(B2892="","",SUMIFS('Monthly Rental Income'!$G:$G,'Monthly Rental Income'!$K:$K,'Total Cash Flow'!$C2892,'Monthly Rental Income'!$J:$J,'Total Cash Flow'!$B2892))</f>
        <v/>
      </c>
      <c r="E2892" s="73" t="str">
        <f>IF(B2892="","",SUMIFS('Mortgage Calculation'!$F:$F,'Mortgage Calculation'!$J:$J,'Total Cash Flow'!$B2892,'Mortgage Calculation'!$K:$K,'Total Cash Flow'!C2892))</f>
        <v/>
      </c>
      <c r="F2892" s="66" t="str">
        <f t="shared" si="45"/>
        <v/>
      </c>
    </row>
    <row r="2893" spans="2:6" ht="14.25" x14ac:dyDescent="0.2">
      <c r="B2893" s="70" t="str">
        <f>IF('Mortgage Calculation'!A2933="","",MONTH('Mortgage Calculation'!C2933))</f>
        <v/>
      </c>
      <c r="C2893" s="71" t="str">
        <f>IF(B2893="","",YEAR('Mortgage Calculation'!C2933))</f>
        <v/>
      </c>
      <c r="D2893" s="72" t="str">
        <f>IF(B2893="","",SUMIFS('Monthly Rental Income'!$G:$G,'Monthly Rental Income'!$K:$K,'Total Cash Flow'!$C2893,'Monthly Rental Income'!$J:$J,'Total Cash Flow'!$B2893))</f>
        <v/>
      </c>
      <c r="E2893" s="73" t="str">
        <f>IF(B2893="","",SUMIFS('Mortgage Calculation'!$F:$F,'Mortgage Calculation'!$J:$J,'Total Cash Flow'!$B2893,'Mortgage Calculation'!$K:$K,'Total Cash Flow'!C2893))</f>
        <v/>
      </c>
      <c r="F2893" s="66" t="str">
        <f t="shared" si="45"/>
        <v/>
      </c>
    </row>
    <row r="2894" spans="2:6" ht="14.25" x14ac:dyDescent="0.2">
      <c r="B2894" s="70" t="str">
        <f>IF('Mortgage Calculation'!A2934="","",MONTH('Mortgage Calculation'!C2934))</f>
        <v/>
      </c>
      <c r="C2894" s="71" t="str">
        <f>IF(B2894="","",YEAR('Mortgage Calculation'!C2934))</f>
        <v/>
      </c>
      <c r="D2894" s="72" t="str">
        <f>IF(B2894="","",SUMIFS('Monthly Rental Income'!$G:$G,'Monthly Rental Income'!$K:$K,'Total Cash Flow'!$C2894,'Monthly Rental Income'!$J:$J,'Total Cash Flow'!$B2894))</f>
        <v/>
      </c>
      <c r="E2894" s="73" t="str">
        <f>IF(B2894="","",SUMIFS('Mortgage Calculation'!$F:$F,'Mortgage Calculation'!$J:$J,'Total Cash Flow'!$B2894,'Mortgage Calculation'!$K:$K,'Total Cash Flow'!C2894))</f>
        <v/>
      </c>
      <c r="F2894" s="66" t="str">
        <f t="shared" si="45"/>
        <v/>
      </c>
    </row>
    <row r="2895" spans="2:6" ht="14.25" x14ac:dyDescent="0.2">
      <c r="B2895" s="70" t="str">
        <f>IF('Mortgage Calculation'!A2935="","",MONTH('Mortgage Calculation'!C2935))</f>
        <v/>
      </c>
      <c r="C2895" s="71" t="str">
        <f>IF(B2895="","",YEAR('Mortgage Calculation'!C2935))</f>
        <v/>
      </c>
      <c r="D2895" s="72" t="str">
        <f>IF(B2895="","",SUMIFS('Monthly Rental Income'!$G:$G,'Monthly Rental Income'!$K:$K,'Total Cash Flow'!$C2895,'Monthly Rental Income'!$J:$J,'Total Cash Flow'!$B2895))</f>
        <v/>
      </c>
      <c r="E2895" s="73" t="str">
        <f>IF(B2895="","",SUMIFS('Mortgage Calculation'!$F:$F,'Mortgage Calculation'!$J:$J,'Total Cash Flow'!$B2895,'Mortgage Calculation'!$K:$K,'Total Cash Flow'!C2895))</f>
        <v/>
      </c>
      <c r="F2895" s="66" t="str">
        <f t="shared" si="45"/>
        <v/>
      </c>
    </row>
    <row r="2896" spans="2:6" ht="14.25" x14ac:dyDescent="0.2">
      <c r="B2896" s="70" t="str">
        <f>IF('Mortgage Calculation'!A2936="","",MONTH('Mortgage Calculation'!C2936))</f>
        <v/>
      </c>
      <c r="C2896" s="71" t="str">
        <f>IF(B2896="","",YEAR('Mortgage Calculation'!C2936))</f>
        <v/>
      </c>
      <c r="D2896" s="72" t="str">
        <f>IF(B2896="","",SUMIFS('Monthly Rental Income'!$G:$G,'Monthly Rental Income'!$K:$K,'Total Cash Flow'!$C2896,'Monthly Rental Income'!$J:$J,'Total Cash Flow'!$B2896))</f>
        <v/>
      </c>
      <c r="E2896" s="73" t="str">
        <f>IF(B2896="","",SUMIFS('Mortgage Calculation'!$F:$F,'Mortgage Calculation'!$J:$J,'Total Cash Flow'!$B2896,'Mortgage Calculation'!$K:$K,'Total Cash Flow'!C2896))</f>
        <v/>
      </c>
      <c r="F2896" s="66" t="str">
        <f t="shared" si="45"/>
        <v/>
      </c>
    </row>
    <row r="2897" spans="2:6" ht="14.25" x14ac:dyDescent="0.2">
      <c r="B2897" s="70" t="str">
        <f>IF('Mortgage Calculation'!A2937="","",MONTH('Mortgage Calculation'!C2937))</f>
        <v/>
      </c>
      <c r="C2897" s="71" t="str">
        <f>IF(B2897="","",YEAR('Mortgage Calculation'!C2937))</f>
        <v/>
      </c>
      <c r="D2897" s="72" t="str">
        <f>IF(B2897="","",SUMIFS('Monthly Rental Income'!$G:$G,'Monthly Rental Income'!$K:$K,'Total Cash Flow'!$C2897,'Monthly Rental Income'!$J:$J,'Total Cash Flow'!$B2897))</f>
        <v/>
      </c>
      <c r="E2897" s="73" t="str">
        <f>IF(B2897="","",SUMIFS('Mortgage Calculation'!$F:$F,'Mortgage Calculation'!$J:$J,'Total Cash Flow'!$B2897,'Mortgage Calculation'!$K:$K,'Total Cash Flow'!C2897))</f>
        <v/>
      </c>
      <c r="F2897" s="66" t="str">
        <f t="shared" si="45"/>
        <v/>
      </c>
    </row>
    <row r="2898" spans="2:6" ht="14.25" x14ac:dyDescent="0.2">
      <c r="B2898" s="70" t="str">
        <f>IF('Mortgage Calculation'!A2938="","",MONTH('Mortgage Calculation'!C2938))</f>
        <v/>
      </c>
      <c r="C2898" s="71" t="str">
        <f>IF(B2898="","",YEAR('Mortgage Calculation'!C2938))</f>
        <v/>
      </c>
      <c r="D2898" s="72" t="str">
        <f>IF(B2898="","",SUMIFS('Monthly Rental Income'!$G:$G,'Monthly Rental Income'!$K:$K,'Total Cash Flow'!$C2898,'Monthly Rental Income'!$J:$J,'Total Cash Flow'!$B2898))</f>
        <v/>
      </c>
      <c r="E2898" s="73" t="str">
        <f>IF(B2898="","",SUMIFS('Mortgage Calculation'!$F:$F,'Mortgage Calculation'!$J:$J,'Total Cash Flow'!$B2898,'Mortgage Calculation'!$K:$K,'Total Cash Flow'!C2898))</f>
        <v/>
      </c>
      <c r="F2898" s="66" t="str">
        <f t="shared" si="45"/>
        <v/>
      </c>
    </row>
    <row r="2899" spans="2:6" ht="14.25" x14ac:dyDescent="0.2">
      <c r="B2899" s="70" t="str">
        <f>IF('Mortgage Calculation'!A2939="","",MONTH('Mortgage Calculation'!C2939))</f>
        <v/>
      </c>
      <c r="C2899" s="71" t="str">
        <f>IF(B2899="","",YEAR('Mortgage Calculation'!C2939))</f>
        <v/>
      </c>
      <c r="D2899" s="72" t="str">
        <f>IF(B2899="","",SUMIFS('Monthly Rental Income'!$G:$G,'Monthly Rental Income'!$K:$K,'Total Cash Flow'!$C2899,'Monthly Rental Income'!$J:$J,'Total Cash Flow'!$B2899))</f>
        <v/>
      </c>
      <c r="E2899" s="73" t="str">
        <f>IF(B2899="","",SUMIFS('Mortgage Calculation'!$F:$F,'Mortgage Calculation'!$J:$J,'Total Cash Flow'!$B2899,'Mortgage Calculation'!$K:$K,'Total Cash Flow'!C2899))</f>
        <v/>
      </c>
      <c r="F2899" s="66" t="str">
        <f t="shared" si="45"/>
        <v/>
      </c>
    </row>
    <row r="2900" spans="2:6" ht="14.25" x14ac:dyDescent="0.2">
      <c r="B2900" s="70" t="str">
        <f>IF('Mortgage Calculation'!A2940="","",MONTH('Mortgage Calculation'!C2940))</f>
        <v/>
      </c>
      <c r="C2900" s="71" t="str">
        <f>IF(B2900="","",YEAR('Mortgage Calculation'!C2940))</f>
        <v/>
      </c>
      <c r="D2900" s="72" t="str">
        <f>IF(B2900="","",SUMIFS('Monthly Rental Income'!$G:$G,'Monthly Rental Income'!$K:$K,'Total Cash Flow'!$C2900,'Monthly Rental Income'!$J:$J,'Total Cash Flow'!$B2900))</f>
        <v/>
      </c>
      <c r="E2900" s="73" t="str">
        <f>IF(B2900="","",SUMIFS('Mortgage Calculation'!$F:$F,'Mortgage Calculation'!$J:$J,'Total Cash Flow'!$B2900,'Mortgage Calculation'!$K:$K,'Total Cash Flow'!C2900))</f>
        <v/>
      </c>
      <c r="F2900" s="66" t="str">
        <f t="shared" si="45"/>
        <v/>
      </c>
    </row>
    <row r="2901" spans="2:6" ht="14.25" x14ac:dyDescent="0.2">
      <c r="B2901" s="70" t="str">
        <f>IF('Mortgage Calculation'!A2941="","",MONTH('Mortgage Calculation'!C2941))</f>
        <v/>
      </c>
      <c r="C2901" s="71" t="str">
        <f>IF(B2901="","",YEAR('Mortgage Calculation'!C2941))</f>
        <v/>
      </c>
      <c r="D2901" s="72" t="str">
        <f>IF(B2901="","",SUMIFS('Monthly Rental Income'!$G:$G,'Monthly Rental Income'!$K:$K,'Total Cash Flow'!$C2901,'Monthly Rental Income'!$J:$J,'Total Cash Flow'!$B2901))</f>
        <v/>
      </c>
      <c r="E2901" s="73" t="str">
        <f>IF(B2901="","",SUMIFS('Mortgage Calculation'!$F:$F,'Mortgage Calculation'!$J:$J,'Total Cash Flow'!$B2901,'Mortgage Calculation'!$K:$K,'Total Cash Flow'!C2901))</f>
        <v/>
      </c>
      <c r="F2901" s="66" t="str">
        <f t="shared" si="45"/>
        <v/>
      </c>
    </row>
    <row r="2902" spans="2:6" ht="14.25" x14ac:dyDescent="0.2">
      <c r="B2902" s="70" t="str">
        <f>IF('Mortgage Calculation'!A2942="","",MONTH('Mortgage Calculation'!C2942))</f>
        <v/>
      </c>
      <c r="C2902" s="71" t="str">
        <f>IF(B2902="","",YEAR('Mortgage Calculation'!C2942))</f>
        <v/>
      </c>
      <c r="D2902" s="72" t="str">
        <f>IF(B2902="","",SUMIFS('Monthly Rental Income'!$G:$G,'Monthly Rental Income'!$K:$K,'Total Cash Flow'!$C2902,'Monthly Rental Income'!$J:$J,'Total Cash Flow'!$B2902))</f>
        <v/>
      </c>
      <c r="E2902" s="73" t="str">
        <f>IF(B2902="","",SUMIFS('Mortgage Calculation'!$F:$F,'Mortgage Calculation'!$J:$J,'Total Cash Flow'!$B2902,'Mortgage Calculation'!$K:$K,'Total Cash Flow'!C2902))</f>
        <v/>
      </c>
      <c r="F2902" s="66" t="str">
        <f t="shared" si="45"/>
        <v/>
      </c>
    </row>
    <row r="2903" spans="2:6" ht="14.25" x14ac:dyDescent="0.2">
      <c r="B2903" s="70" t="str">
        <f>IF('Mortgage Calculation'!A2943="","",MONTH('Mortgage Calculation'!C2943))</f>
        <v/>
      </c>
      <c r="C2903" s="71" t="str">
        <f>IF(B2903="","",YEAR('Mortgage Calculation'!C2943))</f>
        <v/>
      </c>
      <c r="D2903" s="72" t="str">
        <f>IF(B2903="","",SUMIFS('Monthly Rental Income'!$G:$G,'Monthly Rental Income'!$K:$K,'Total Cash Flow'!$C2903,'Monthly Rental Income'!$J:$J,'Total Cash Flow'!$B2903))</f>
        <v/>
      </c>
      <c r="E2903" s="73" t="str">
        <f>IF(B2903="","",SUMIFS('Mortgage Calculation'!$F:$F,'Mortgage Calculation'!$J:$J,'Total Cash Flow'!$B2903,'Mortgage Calculation'!$K:$K,'Total Cash Flow'!C2903))</f>
        <v/>
      </c>
      <c r="F2903" s="66" t="str">
        <f t="shared" si="45"/>
        <v/>
      </c>
    </row>
    <row r="2904" spans="2:6" ht="14.25" x14ac:dyDescent="0.2">
      <c r="B2904" s="70" t="str">
        <f>IF('Mortgage Calculation'!A2944="","",MONTH('Mortgage Calculation'!C2944))</f>
        <v/>
      </c>
      <c r="C2904" s="71" t="str">
        <f>IF(B2904="","",YEAR('Mortgage Calculation'!C2944))</f>
        <v/>
      </c>
      <c r="D2904" s="72" t="str">
        <f>IF(B2904="","",SUMIFS('Monthly Rental Income'!$G:$G,'Monthly Rental Income'!$K:$K,'Total Cash Flow'!$C2904,'Monthly Rental Income'!$J:$J,'Total Cash Flow'!$B2904))</f>
        <v/>
      </c>
      <c r="E2904" s="73" t="str">
        <f>IF(B2904="","",SUMIFS('Mortgage Calculation'!$F:$F,'Mortgage Calculation'!$J:$J,'Total Cash Flow'!$B2904,'Mortgage Calculation'!$K:$K,'Total Cash Flow'!C2904))</f>
        <v/>
      </c>
      <c r="F2904" s="66" t="str">
        <f t="shared" si="45"/>
        <v/>
      </c>
    </row>
    <row r="2905" spans="2:6" ht="14.25" x14ac:dyDescent="0.2">
      <c r="B2905" s="70" t="str">
        <f>IF('Mortgage Calculation'!A2945="","",MONTH('Mortgage Calculation'!C2945))</f>
        <v/>
      </c>
      <c r="C2905" s="71" t="str">
        <f>IF(B2905="","",YEAR('Mortgage Calculation'!C2945))</f>
        <v/>
      </c>
      <c r="D2905" s="72" t="str">
        <f>IF(B2905="","",SUMIFS('Monthly Rental Income'!$G:$G,'Monthly Rental Income'!$K:$K,'Total Cash Flow'!$C2905,'Monthly Rental Income'!$J:$J,'Total Cash Flow'!$B2905))</f>
        <v/>
      </c>
      <c r="E2905" s="73" t="str">
        <f>IF(B2905="","",SUMIFS('Mortgage Calculation'!$F:$F,'Mortgage Calculation'!$J:$J,'Total Cash Flow'!$B2905,'Mortgage Calculation'!$K:$K,'Total Cash Flow'!C2905))</f>
        <v/>
      </c>
      <c r="F2905" s="66" t="str">
        <f t="shared" si="45"/>
        <v/>
      </c>
    </row>
    <row r="2906" spans="2:6" ht="14.25" x14ac:dyDescent="0.2">
      <c r="B2906" s="70" t="str">
        <f>IF('Mortgage Calculation'!A2946="","",MONTH('Mortgage Calculation'!C2946))</f>
        <v/>
      </c>
      <c r="C2906" s="71" t="str">
        <f>IF(B2906="","",YEAR('Mortgage Calculation'!C2946))</f>
        <v/>
      </c>
      <c r="D2906" s="72" t="str">
        <f>IF(B2906="","",SUMIFS('Monthly Rental Income'!$G:$G,'Monthly Rental Income'!$K:$K,'Total Cash Flow'!$C2906,'Monthly Rental Income'!$J:$J,'Total Cash Flow'!$B2906))</f>
        <v/>
      </c>
      <c r="E2906" s="73" t="str">
        <f>IF(B2906="","",SUMIFS('Mortgage Calculation'!$F:$F,'Mortgage Calculation'!$J:$J,'Total Cash Flow'!$B2906,'Mortgage Calculation'!$K:$K,'Total Cash Flow'!C2906))</f>
        <v/>
      </c>
      <c r="F2906" s="66" t="str">
        <f t="shared" si="45"/>
        <v/>
      </c>
    </row>
    <row r="2907" spans="2:6" ht="14.25" x14ac:dyDescent="0.2">
      <c r="B2907" s="70" t="str">
        <f>IF('Mortgage Calculation'!A2947="","",MONTH('Mortgage Calculation'!C2947))</f>
        <v/>
      </c>
      <c r="C2907" s="71" t="str">
        <f>IF(B2907="","",YEAR('Mortgage Calculation'!C2947))</f>
        <v/>
      </c>
      <c r="D2907" s="72" t="str">
        <f>IF(B2907="","",SUMIFS('Monthly Rental Income'!$G:$G,'Monthly Rental Income'!$K:$K,'Total Cash Flow'!$C2907,'Monthly Rental Income'!$J:$J,'Total Cash Flow'!$B2907))</f>
        <v/>
      </c>
      <c r="E2907" s="73" t="str">
        <f>IF(B2907="","",SUMIFS('Mortgage Calculation'!$F:$F,'Mortgage Calculation'!$J:$J,'Total Cash Flow'!$B2907,'Mortgage Calculation'!$K:$K,'Total Cash Flow'!C2907))</f>
        <v/>
      </c>
      <c r="F2907" s="66" t="str">
        <f t="shared" si="45"/>
        <v/>
      </c>
    </row>
    <row r="2908" spans="2:6" ht="14.25" x14ac:dyDescent="0.2">
      <c r="B2908" s="70" t="str">
        <f>IF('Mortgage Calculation'!A2948="","",MONTH('Mortgage Calculation'!C2948))</f>
        <v/>
      </c>
      <c r="C2908" s="71" t="str">
        <f>IF(B2908="","",YEAR('Mortgage Calculation'!C2948))</f>
        <v/>
      </c>
      <c r="D2908" s="72" t="str">
        <f>IF(B2908="","",SUMIFS('Monthly Rental Income'!$G:$G,'Monthly Rental Income'!$K:$K,'Total Cash Flow'!$C2908,'Monthly Rental Income'!$J:$J,'Total Cash Flow'!$B2908))</f>
        <v/>
      </c>
      <c r="E2908" s="73" t="str">
        <f>IF(B2908="","",SUMIFS('Mortgage Calculation'!$F:$F,'Mortgage Calculation'!$J:$J,'Total Cash Flow'!$B2908,'Mortgage Calculation'!$K:$K,'Total Cash Flow'!C2908))</f>
        <v/>
      </c>
      <c r="F2908" s="66" t="str">
        <f t="shared" si="45"/>
        <v/>
      </c>
    </row>
    <row r="2909" spans="2:6" ht="14.25" x14ac:dyDescent="0.2">
      <c r="B2909" s="70" t="str">
        <f>IF('Mortgage Calculation'!A2949="","",MONTH('Mortgage Calculation'!C2949))</f>
        <v/>
      </c>
      <c r="C2909" s="71" t="str">
        <f>IF(B2909="","",YEAR('Mortgage Calculation'!C2949))</f>
        <v/>
      </c>
      <c r="D2909" s="72" t="str">
        <f>IF(B2909="","",SUMIFS('Monthly Rental Income'!$G:$G,'Monthly Rental Income'!$K:$K,'Total Cash Flow'!$C2909,'Monthly Rental Income'!$J:$J,'Total Cash Flow'!$B2909))</f>
        <v/>
      </c>
      <c r="E2909" s="73" t="str">
        <f>IF(B2909="","",SUMIFS('Mortgage Calculation'!$F:$F,'Mortgage Calculation'!$J:$J,'Total Cash Flow'!$B2909,'Mortgage Calculation'!$K:$K,'Total Cash Flow'!C2909))</f>
        <v/>
      </c>
      <c r="F2909" s="66" t="str">
        <f t="shared" si="45"/>
        <v/>
      </c>
    </row>
    <row r="2910" spans="2:6" ht="14.25" x14ac:dyDescent="0.2">
      <c r="B2910" s="70" t="str">
        <f>IF('Mortgage Calculation'!A2950="","",MONTH('Mortgage Calculation'!C2950))</f>
        <v/>
      </c>
      <c r="C2910" s="71" t="str">
        <f>IF(B2910="","",YEAR('Mortgage Calculation'!C2950))</f>
        <v/>
      </c>
      <c r="D2910" s="72" t="str">
        <f>IF(B2910="","",SUMIFS('Monthly Rental Income'!$G:$G,'Monthly Rental Income'!$K:$K,'Total Cash Flow'!$C2910,'Monthly Rental Income'!$J:$J,'Total Cash Flow'!$B2910))</f>
        <v/>
      </c>
      <c r="E2910" s="73" t="str">
        <f>IF(B2910="","",SUMIFS('Mortgage Calculation'!$F:$F,'Mortgage Calculation'!$J:$J,'Total Cash Flow'!$B2910,'Mortgage Calculation'!$K:$K,'Total Cash Flow'!C2910))</f>
        <v/>
      </c>
      <c r="F2910" s="66" t="str">
        <f t="shared" si="45"/>
        <v/>
      </c>
    </row>
    <row r="2911" spans="2:6" ht="14.25" x14ac:dyDescent="0.2">
      <c r="B2911" s="70" t="str">
        <f>IF('Mortgage Calculation'!A2951="","",MONTH('Mortgage Calculation'!C2951))</f>
        <v/>
      </c>
      <c r="C2911" s="71" t="str">
        <f>IF(B2911="","",YEAR('Mortgage Calculation'!C2951))</f>
        <v/>
      </c>
      <c r="D2911" s="72" t="str">
        <f>IF(B2911="","",SUMIFS('Monthly Rental Income'!$G:$G,'Monthly Rental Income'!$K:$K,'Total Cash Flow'!$C2911,'Monthly Rental Income'!$J:$J,'Total Cash Flow'!$B2911))</f>
        <v/>
      </c>
      <c r="E2911" s="73" t="str">
        <f>IF(B2911="","",SUMIFS('Mortgage Calculation'!$F:$F,'Mortgage Calculation'!$J:$J,'Total Cash Flow'!$B2911,'Mortgage Calculation'!$K:$K,'Total Cash Flow'!C2911))</f>
        <v/>
      </c>
      <c r="F2911" s="66" t="str">
        <f t="shared" si="45"/>
        <v/>
      </c>
    </row>
    <row r="2912" spans="2:6" ht="14.25" x14ac:dyDescent="0.2">
      <c r="B2912" s="70" t="str">
        <f>IF('Mortgage Calculation'!A2952="","",MONTH('Mortgage Calculation'!C2952))</f>
        <v/>
      </c>
      <c r="C2912" s="71" t="str">
        <f>IF(B2912="","",YEAR('Mortgage Calculation'!C2952))</f>
        <v/>
      </c>
      <c r="D2912" s="72" t="str">
        <f>IF(B2912="","",SUMIFS('Monthly Rental Income'!$G:$G,'Monthly Rental Income'!$K:$K,'Total Cash Flow'!$C2912,'Monthly Rental Income'!$J:$J,'Total Cash Flow'!$B2912))</f>
        <v/>
      </c>
      <c r="E2912" s="73" t="str">
        <f>IF(B2912="","",SUMIFS('Mortgage Calculation'!$F:$F,'Mortgage Calculation'!$J:$J,'Total Cash Flow'!$B2912,'Mortgage Calculation'!$K:$K,'Total Cash Flow'!C2912))</f>
        <v/>
      </c>
      <c r="F2912" s="66" t="str">
        <f t="shared" si="45"/>
        <v/>
      </c>
    </row>
    <row r="2913" spans="2:6" ht="14.25" x14ac:dyDescent="0.2">
      <c r="B2913" s="70" t="str">
        <f>IF('Mortgage Calculation'!A2953="","",MONTH('Mortgage Calculation'!C2953))</f>
        <v/>
      </c>
      <c r="C2913" s="71" t="str">
        <f>IF(B2913="","",YEAR('Mortgage Calculation'!C2953))</f>
        <v/>
      </c>
      <c r="D2913" s="72" t="str">
        <f>IF(B2913="","",SUMIFS('Monthly Rental Income'!$G:$G,'Monthly Rental Income'!$K:$K,'Total Cash Flow'!$C2913,'Monthly Rental Income'!$J:$J,'Total Cash Flow'!$B2913))</f>
        <v/>
      </c>
      <c r="E2913" s="73" t="str">
        <f>IF(B2913="","",SUMIFS('Mortgage Calculation'!$F:$F,'Mortgage Calculation'!$J:$J,'Total Cash Flow'!$B2913,'Mortgage Calculation'!$K:$K,'Total Cash Flow'!C2913))</f>
        <v/>
      </c>
      <c r="F2913" s="66" t="str">
        <f t="shared" si="45"/>
        <v/>
      </c>
    </row>
    <row r="2914" spans="2:6" ht="14.25" x14ac:dyDescent="0.2">
      <c r="B2914" s="70" t="str">
        <f>IF('Mortgage Calculation'!A2954="","",MONTH('Mortgage Calculation'!C2954))</f>
        <v/>
      </c>
      <c r="C2914" s="71" t="str">
        <f>IF(B2914="","",YEAR('Mortgage Calculation'!C2954))</f>
        <v/>
      </c>
      <c r="D2914" s="72" t="str">
        <f>IF(B2914="","",SUMIFS('Monthly Rental Income'!$G:$G,'Monthly Rental Income'!$K:$K,'Total Cash Flow'!$C2914,'Monthly Rental Income'!$J:$J,'Total Cash Flow'!$B2914))</f>
        <v/>
      </c>
      <c r="E2914" s="73" t="str">
        <f>IF(B2914="","",SUMIFS('Mortgage Calculation'!$F:$F,'Mortgage Calculation'!$J:$J,'Total Cash Flow'!$B2914,'Mortgage Calculation'!$K:$K,'Total Cash Flow'!C2914))</f>
        <v/>
      </c>
      <c r="F2914" s="66" t="str">
        <f t="shared" si="45"/>
        <v/>
      </c>
    </row>
    <row r="2915" spans="2:6" ht="14.25" x14ac:dyDescent="0.2">
      <c r="B2915" s="70" t="str">
        <f>IF('Mortgage Calculation'!A2955="","",MONTH('Mortgage Calculation'!C2955))</f>
        <v/>
      </c>
      <c r="C2915" s="71" t="str">
        <f>IF(B2915="","",YEAR('Mortgage Calculation'!C2955))</f>
        <v/>
      </c>
      <c r="D2915" s="72" t="str">
        <f>IF(B2915="","",SUMIFS('Monthly Rental Income'!$G:$G,'Monthly Rental Income'!$K:$K,'Total Cash Flow'!$C2915,'Monthly Rental Income'!$J:$J,'Total Cash Flow'!$B2915))</f>
        <v/>
      </c>
      <c r="E2915" s="73" t="str">
        <f>IF(B2915="","",SUMIFS('Mortgage Calculation'!$F:$F,'Mortgage Calculation'!$J:$J,'Total Cash Flow'!$B2915,'Mortgage Calculation'!$K:$K,'Total Cash Flow'!C2915))</f>
        <v/>
      </c>
      <c r="F2915" s="66" t="str">
        <f t="shared" si="45"/>
        <v/>
      </c>
    </row>
    <row r="2916" spans="2:6" ht="14.25" x14ac:dyDescent="0.2">
      <c r="B2916" s="70" t="str">
        <f>IF('Mortgage Calculation'!A2956="","",MONTH('Mortgage Calculation'!C2956))</f>
        <v/>
      </c>
      <c r="C2916" s="71" t="str">
        <f>IF(B2916="","",YEAR('Mortgage Calculation'!C2956))</f>
        <v/>
      </c>
      <c r="D2916" s="72" t="str">
        <f>IF(B2916="","",SUMIFS('Monthly Rental Income'!$G:$G,'Monthly Rental Income'!$K:$K,'Total Cash Flow'!$C2916,'Monthly Rental Income'!$J:$J,'Total Cash Flow'!$B2916))</f>
        <v/>
      </c>
      <c r="E2916" s="73" t="str">
        <f>IF(B2916="","",SUMIFS('Mortgage Calculation'!$F:$F,'Mortgage Calculation'!$J:$J,'Total Cash Flow'!$B2916,'Mortgage Calculation'!$K:$K,'Total Cash Flow'!C2916))</f>
        <v/>
      </c>
      <c r="F2916" s="66" t="str">
        <f t="shared" si="45"/>
        <v/>
      </c>
    </row>
    <row r="2917" spans="2:6" ht="14.25" x14ac:dyDescent="0.2">
      <c r="B2917" s="70" t="str">
        <f>IF('Mortgage Calculation'!A2957="","",MONTH('Mortgage Calculation'!C2957))</f>
        <v/>
      </c>
      <c r="C2917" s="71" t="str">
        <f>IF(B2917="","",YEAR('Mortgage Calculation'!C2957))</f>
        <v/>
      </c>
      <c r="D2917" s="72" t="str">
        <f>IF(B2917="","",SUMIFS('Monthly Rental Income'!$G:$G,'Monthly Rental Income'!$K:$K,'Total Cash Flow'!$C2917,'Monthly Rental Income'!$J:$J,'Total Cash Flow'!$B2917))</f>
        <v/>
      </c>
      <c r="E2917" s="73" t="str">
        <f>IF(B2917="","",SUMIFS('Mortgage Calculation'!$F:$F,'Mortgage Calculation'!$J:$J,'Total Cash Flow'!$B2917,'Mortgage Calculation'!$K:$K,'Total Cash Flow'!C2917))</f>
        <v/>
      </c>
      <c r="F2917" s="66" t="str">
        <f t="shared" si="45"/>
        <v/>
      </c>
    </row>
    <row r="2918" spans="2:6" ht="14.25" x14ac:dyDescent="0.2">
      <c r="B2918" s="70" t="str">
        <f>IF('Mortgage Calculation'!A2958="","",MONTH('Mortgage Calculation'!C2958))</f>
        <v/>
      </c>
      <c r="C2918" s="71" t="str">
        <f>IF(B2918="","",YEAR('Mortgage Calculation'!C2958))</f>
        <v/>
      </c>
      <c r="D2918" s="72" t="str">
        <f>IF(B2918="","",SUMIFS('Monthly Rental Income'!$G:$G,'Monthly Rental Income'!$K:$K,'Total Cash Flow'!$C2918,'Monthly Rental Income'!$J:$J,'Total Cash Flow'!$B2918))</f>
        <v/>
      </c>
      <c r="E2918" s="73" t="str">
        <f>IF(B2918="","",SUMIFS('Mortgage Calculation'!$F:$F,'Mortgage Calculation'!$J:$J,'Total Cash Flow'!$B2918,'Mortgage Calculation'!$K:$K,'Total Cash Flow'!C2918))</f>
        <v/>
      </c>
      <c r="F2918" s="66" t="str">
        <f t="shared" si="45"/>
        <v/>
      </c>
    </row>
    <row r="2919" spans="2:6" ht="14.25" x14ac:dyDescent="0.2">
      <c r="B2919" s="70" t="str">
        <f>IF('Mortgage Calculation'!A2959="","",MONTH('Mortgage Calculation'!C2959))</f>
        <v/>
      </c>
      <c r="C2919" s="71" t="str">
        <f>IF(B2919="","",YEAR('Mortgage Calculation'!C2959))</f>
        <v/>
      </c>
      <c r="D2919" s="72" t="str">
        <f>IF(B2919="","",SUMIFS('Monthly Rental Income'!$G:$G,'Monthly Rental Income'!$K:$K,'Total Cash Flow'!$C2919,'Monthly Rental Income'!$J:$J,'Total Cash Flow'!$B2919))</f>
        <v/>
      </c>
      <c r="E2919" s="73" t="str">
        <f>IF(B2919="","",SUMIFS('Mortgage Calculation'!$F:$F,'Mortgage Calculation'!$J:$J,'Total Cash Flow'!$B2919,'Mortgage Calculation'!$K:$K,'Total Cash Flow'!C2919))</f>
        <v/>
      </c>
      <c r="F2919" s="66" t="str">
        <f t="shared" si="45"/>
        <v/>
      </c>
    </row>
    <row r="2920" spans="2:6" ht="14.25" x14ac:dyDescent="0.2">
      <c r="B2920" s="70" t="str">
        <f>IF('Mortgage Calculation'!A2960="","",MONTH('Mortgage Calculation'!C2960))</f>
        <v/>
      </c>
      <c r="C2920" s="71" t="str">
        <f>IF(B2920="","",YEAR('Mortgage Calculation'!C2960))</f>
        <v/>
      </c>
      <c r="D2920" s="72" t="str">
        <f>IF(B2920="","",SUMIFS('Monthly Rental Income'!$G:$G,'Monthly Rental Income'!$K:$K,'Total Cash Flow'!$C2920,'Monthly Rental Income'!$J:$J,'Total Cash Flow'!$B2920))</f>
        <v/>
      </c>
      <c r="E2920" s="73" t="str">
        <f>IF(B2920="","",SUMIFS('Mortgage Calculation'!$F:$F,'Mortgage Calculation'!$J:$J,'Total Cash Flow'!$B2920,'Mortgage Calculation'!$K:$K,'Total Cash Flow'!C2920))</f>
        <v/>
      </c>
      <c r="F2920" s="66" t="str">
        <f t="shared" si="45"/>
        <v/>
      </c>
    </row>
    <row r="2921" spans="2:6" ht="14.25" x14ac:dyDescent="0.2">
      <c r="B2921" s="70" t="str">
        <f>IF('Mortgage Calculation'!A2961="","",MONTH('Mortgage Calculation'!C2961))</f>
        <v/>
      </c>
      <c r="C2921" s="71" t="str">
        <f>IF(B2921="","",YEAR('Mortgage Calculation'!C2961))</f>
        <v/>
      </c>
      <c r="D2921" s="72" t="str">
        <f>IF(B2921="","",SUMIFS('Monthly Rental Income'!$G:$G,'Monthly Rental Income'!$K:$K,'Total Cash Flow'!$C2921,'Monthly Rental Income'!$J:$J,'Total Cash Flow'!$B2921))</f>
        <v/>
      </c>
      <c r="E2921" s="73" t="str">
        <f>IF(B2921="","",SUMIFS('Mortgage Calculation'!$F:$F,'Mortgage Calculation'!$J:$J,'Total Cash Flow'!$B2921,'Mortgage Calculation'!$K:$K,'Total Cash Flow'!C2921))</f>
        <v/>
      </c>
      <c r="F2921" s="66" t="str">
        <f t="shared" si="45"/>
        <v/>
      </c>
    </row>
    <row r="2922" spans="2:6" ht="14.25" x14ac:dyDescent="0.2">
      <c r="B2922" s="70" t="str">
        <f>IF('Mortgage Calculation'!A2962="","",MONTH('Mortgage Calculation'!C2962))</f>
        <v/>
      </c>
      <c r="C2922" s="71" t="str">
        <f>IF(B2922="","",YEAR('Mortgage Calculation'!C2962))</f>
        <v/>
      </c>
      <c r="D2922" s="72" t="str">
        <f>IF(B2922="","",SUMIFS('Monthly Rental Income'!$G:$G,'Monthly Rental Income'!$K:$K,'Total Cash Flow'!$C2922,'Monthly Rental Income'!$J:$J,'Total Cash Flow'!$B2922))</f>
        <v/>
      </c>
      <c r="E2922" s="73" t="str">
        <f>IF(B2922="","",SUMIFS('Mortgage Calculation'!$F:$F,'Mortgage Calculation'!$J:$J,'Total Cash Flow'!$B2922,'Mortgage Calculation'!$K:$K,'Total Cash Flow'!C2922))</f>
        <v/>
      </c>
      <c r="F2922" s="66" t="str">
        <f t="shared" si="45"/>
        <v/>
      </c>
    </row>
    <row r="2923" spans="2:6" ht="14.25" x14ac:dyDescent="0.2">
      <c r="B2923" s="70" t="str">
        <f>IF('Mortgage Calculation'!A2963="","",MONTH('Mortgage Calculation'!C2963))</f>
        <v/>
      </c>
      <c r="C2923" s="71" t="str">
        <f>IF(B2923="","",YEAR('Mortgage Calculation'!C2963))</f>
        <v/>
      </c>
      <c r="D2923" s="72" t="str">
        <f>IF(B2923="","",SUMIFS('Monthly Rental Income'!$G:$G,'Monthly Rental Income'!$K:$K,'Total Cash Flow'!$C2923,'Monthly Rental Income'!$J:$J,'Total Cash Flow'!$B2923))</f>
        <v/>
      </c>
      <c r="E2923" s="73" t="str">
        <f>IF(B2923="","",SUMIFS('Mortgage Calculation'!$F:$F,'Mortgage Calculation'!$J:$J,'Total Cash Flow'!$B2923,'Mortgage Calculation'!$K:$K,'Total Cash Flow'!C2923))</f>
        <v/>
      </c>
      <c r="F2923" s="66" t="str">
        <f t="shared" si="45"/>
        <v/>
      </c>
    </row>
    <row r="2924" spans="2:6" ht="14.25" x14ac:dyDescent="0.2">
      <c r="B2924" s="70" t="str">
        <f>IF('Mortgage Calculation'!A2964="","",MONTH('Mortgage Calculation'!C2964))</f>
        <v/>
      </c>
      <c r="C2924" s="71" t="str">
        <f>IF(B2924="","",YEAR('Mortgage Calculation'!C2964))</f>
        <v/>
      </c>
      <c r="D2924" s="72" t="str">
        <f>IF(B2924="","",SUMIFS('Monthly Rental Income'!$G:$G,'Monthly Rental Income'!$K:$K,'Total Cash Flow'!$C2924,'Monthly Rental Income'!$J:$J,'Total Cash Flow'!$B2924))</f>
        <v/>
      </c>
      <c r="E2924" s="73" t="str">
        <f>IF(B2924="","",SUMIFS('Mortgage Calculation'!$F:$F,'Mortgage Calculation'!$J:$J,'Total Cash Flow'!$B2924,'Mortgage Calculation'!$K:$K,'Total Cash Flow'!C2924))</f>
        <v/>
      </c>
      <c r="F2924" s="66" t="str">
        <f t="shared" si="45"/>
        <v/>
      </c>
    </row>
    <row r="2925" spans="2:6" ht="14.25" x14ac:dyDescent="0.2">
      <c r="B2925" s="70" t="str">
        <f>IF('Mortgage Calculation'!A2965="","",MONTH('Mortgage Calculation'!C2965))</f>
        <v/>
      </c>
      <c r="C2925" s="71" t="str">
        <f>IF(B2925="","",YEAR('Mortgage Calculation'!C2965))</f>
        <v/>
      </c>
      <c r="D2925" s="72" t="str">
        <f>IF(B2925="","",SUMIFS('Monthly Rental Income'!$G:$G,'Monthly Rental Income'!$K:$K,'Total Cash Flow'!$C2925,'Monthly Rental Income'!$J:$J,'Total Cash Flow'!$B2925))</f>
        <v/>
      </c>
      <c r="E2925" s="73" t="str">
        <f>IF(B2925="","",SUMIFS('Mortgage Calculation'!$F:$F,'Mortgage Calculation'!$J:$J,'Total Cash Flow'!$B2925,'Mortgage Calculation'!$K:$K,'Total Cash Flow'!C2925))</f>
        <v/>
      </c>
      <c r="F2925" s="66" t="str">
        <f t="shared" si="45"/>
        <v/>
      </c>
    </row>
    <row r="2926" spans="2:6" ht="14.25" x14ac:dyDescent="0.2">
      <c r="B2926" s="70" t="str">
        <f>IF('Mortgage Calculation'!A2966="","",MONTH('Mortgage Calculation'!C2966))</f>
        <v/>
      </c>
      <c r="C2926" s="71" t="str">
        <f>IF(B2926="","",YEAR('Mortgage Calculation'!C2966))</f>
        <v/>
      </c>
      <c r="D2926" s="72" t="str">
        <f>IF(B2926="","",SUMIFS('Monthly Rental Income'!$G:$G,'Monthly Rental Income'!$K:$K,'Total Cash Flow'!$C2926,'Monthly Rental Income'!$J:$J,'Total Cash Flow'!$B2926))</f>
        <v/>
      </c>
      <c r="E2926" s="73" t="str">
        <f>IF(B2926="","",SUMIFS('Mortgage Calculation'!$F:$F,'Mortgage Calculation'!$J:$J,'Total Cash Flow'!$B2926,'Mortgage Calculation'!$K:$K,'Total Cash Flow'!C2926))</f>
        <v/>
      </c>
      <c r="F2926" s="66" t="str">
        <f t="shared" si="45"/>
        <v/>
      </c>
    </row>
    <row r="2927" spans="2:6" ht="14.25" x14ac:dyDescent="0.2">
      <c r="B2927" s="70" t="str">
        <f>IF('Mortgage Calculation'!A2967="","",MONTH('Mortgage Calculation'!C2967))</f>
        <v/>
      </c>
      <c r="C2927" s="71" t="str">
        <f>IF(B2927="","",YEAR('Mortgage Calculation'!C2967))</f>
        <v/>
      </c>
      <c r="D2927" s="72" t="str">
        <f>IF(B2927="","",SUMIFS('Monthly Rental Income'!$G:$G,'Monthly Rental Income'!$K:$K,'Total Cash Flow'!$C2927,'Monthly Rental Income'!$J:$J,'Total Cash Flow'!$B2927))</f>
        <v/>
      </c>
      <c r="E2927" s="73" t="str">
        <f>IF(B2927="","",SUMIFS('Mortgage Calculation'!$F:$F,'Mortgage Calculation'!$J:$J,'Total Cash Flow'!$B2927,'Mortgage Calculation'!$K:$K,'Total Cash Flow'!C2927))</f>
        <v/>
      </c>
      <c r="F2927" s="66" t="str">
        <f t="shared" si="45"/>
        <v/>
      </c>
    </row>
    <row r="2928" spans="2:6" ht="14.25" x14ac:dyDescent="0.2">
      <c r="B2928" s="70" t="str">
        <f>IF('Mortgage Calculation'!A2968="","",MONTH('Mortgage Calculation'!C2968))</f>
        <v/>
      </c>
      <c r="C2928" s="71" t="str">
        <f>IF(B2928="","",YEAR('Mortgage Calculation'!C2968))</f>
        <v/>
      </c>
      <c r="D2928" s="72" t="str">
        <f>IF(B2928="","",SUMIFS('Monthly Rental Income'!$G:$G,'Monthly Rental Income'!$K:$K,'Total Cash Flow'!$C2928,'Monthly Rental Income'!$J:$J,'Total Cash Flow'!$B2928))</f>
        <v/>
      </c>
      <c r="E2928" s="73" t="str">
        <f>IF(B2928="","",SUMIFS('Mortgage Calculation'!$F:$F,'Mortgage Calculation'!$J:$J,'Total Cash Flow'!$B2928,'Mortgage Calculation'!$K:$K,'Total Cash Flow'!C2928))</f>
        <v/>
      </c>
      <c r="F2928" s="66" t="str">
        <f t="shared" si="45"/>
        <v/>
      </c>
    </row>
    <row r="2929" spans="2:6" ht="14.25" x14ac:dyDescent="0.2">
      <c r="B2929" s="70" t="str">
        <f>IF('Mortgage Calculation'!A2969="","",MONTH('Mortgage Calculation'!C2969))</f>
        <v/>
      </c>
      <c r="C2929" s="71" t="str">
        <f>IF(B2929="","",YEAR('Mortgage Calculation'!C2969))</f>
        <v/>
      </c>
      <c r="D2929" s="72" t="str">
        <f>IF(B2929="","",SUMIFS('Monthly Rental Income'!$G:$G,'Monthly Rental Income'!$K:$K,'Total Cash Flow'!$C2929,'Monthly Rental Income'!$J:$J,'Total Cash Flow'!$B2929))</f>
        <v/>
      </c>
      <c r="E2929" s="73" t="str">
        <f>IF(B2929="","",SUMIFS('Mortgage Calculation'!$F:$F,'Mortgage Calculation'!$J:$J,'Total Cash Flow'!$B2929,'Mortgage Calculation'!$K:$K,'Total Cash Flow'!C2929))</f>
        <v/>
      </c>
      <c r="F2929" s="66" t="str">
        <f t="shared" si="45"/>
        <v/>
      </c>
    </row>
    <row r="2930" spans="2:6" ht="14.25" x14ac:dyDescent="0.2">
      <c r="B2930" s="70" t="str">
        <f>IF('Mortgage Calculation'!A2970="","",MONTH('Mortgage Calculation'!C2970))</f>
        <v/>
      </c>
      <c r="C2930" s="71" t="str">
        <f>IF(B2930="","",YEAR('Mortgage Calculation'!C2970))</f>
        <v/>
      </c>
      <c r="D2930" s="72" t="str">
        <f>IF(B2930="","",SUMIFS('Monthly Rental Income'!$G:$G,'Monthly Rental Income'!$K:$K,'Total Cash Flow'!$C2930,'Monthly Rental Income'!$J:$J,'Total Cash Flow'!$B2930))</f>
        <v/>
      </c>
      <c r="E2930" s="73" t="str">
        <f>IF(B2930="","",SUMIFS('Mortgage Calculation'!$F:$F,'Mortgage Calculation'!$J:$J,'Total Cash Flow'!$B2930,'Mortgage Calculation'!$K:$K,'Total Cash Flow'!C2930))</f>
        <v/>
      </c>
      <c r="F2930" s="66" t="str">
        <f t="shared" si="45"/>
        <v/>
      </c>
    </row>
    <row r="2931" spans="2:6" ht="14.25" x14ac:dyDescent="0.2">
      <c r="B2931" s="70" t="str">
        <f>IF('Mortgage Calculation'!A2971="","",MONTH('Mortgage Calculation'!C2971))</f>
        <v/>
      </c>
      <c r="C2931" s="71" t="str">
        <f>IF(B2931="","",YEAR('Mortgage Calculation'!C2971))</f>
        <v/>
      </c>
      <c r="D2931" s="72" t="str">
        <f>IF(B2931="","",SUMIFS('Monthly Rental Income'!$G:$G,'Monthly Rental Income'!$K:$K,'Total Cash Flow'!$C2931,'Monthly Rental Income'!$J:$J,'Total Cash Flow'!$B2931))</f>
        <v/>
      </c>
      <c r="E2931" s="73" t="str">
        <f>IF(B2931="","",SUMIFS('Mortgage Calculation'!$F:$F,'Mortgage Calculation'!$J:$J,'Total Cash Flow'!$B2931,'Mortgage Calculation'!$K:$K,'Total Cash Flow'!C2931))</f>
        <v/>
      </c>
      <c r="F2931" s="66" t="str">
        <f t="shared" si="45"/>
        <v/>
      </c>
    </row>
    <row r="2932" spans="2:6" ht="14.25" x14ac:dyDescent="0.2">
      <c r="B2932" s="70" t="str">
        <f>IF('Mortgage Calculation'!A2972="","",MONTH('Mortgage Calculation'!C2972))</f>
        <v/>
      </c>
      <c r="C2932" s="71" t="str">
        <f>IF(B2932="","",YEAR('Mortgage Calculation'!C2972))</f>
        <v/>
      </c>
      <c r="D2932" s="72" t="str">
        <f>IF(B2932="","",SUMIFS('Monthly Rental Income'!$G:$G,'Monthly Rental Income'!$K:$K,'Total Cash Flow'!$C2932,'Monthly Rental Income'!$J:$J,'Total Cash Flow'!$B2932))</f>
        <v/>
      </c>
      <c r="E2932" s="73" t="str">
        <f>IF(B2932="","",SUMIFS('Mortgage Calculation'!$F:$F,'Mortgage Calculation'!$J:$J,'Total Cash Flow'!$B2932,'Mortgage Calculation'!$K:$K,'Total Cash Flow'!C2932))</f>
        <v/>
      </c>
      <c r="F2932" s="66" t="str">
        <f t="shared" si="45"/>
        <v/>
      </c>
    </row>
    <row r="2933" spans="2:6" ht="14.25" x14ac:dyDescent="0.2">
      <c r="B2933" s="70" t="str">
        <f>IF('Mortgage Calculation'!A2973="","",MONTH('Mortgage Calculation'!C2973))</f>
        <v/>
      </c>
      <c r="C2933" s="71" t="str">
        <f>IF(B2933="","",YEAR('Mortgage Calculation'!C2973))</f>
        <v/>
      </c>
      <c r="D2933" s="72" t="str">
        <f>IF(B2933="","",SUMIFS('Monthly Rental Income'!$G:$G,'Monthly Rental Income'!$K:$K,'Total Cash Flow'!$C2933,'Monthly Rental Income'!$J:$J,'Total Cash Flow'!$B2933))</f>
        <v/>
      </c>
      <c r="E2933" s="73" t="str">
        <f>IF(B2933="","",SUMIFS('Mortgage Calculation'!$F:$F,'Mortgage Calculation'!$J:$J,'Total Cash Flow'!$B2933,'Mortgage Calculation'!$K:$K,'Total Cash Flow'!C2933))</f>
        <v/>
      </c>
      <c r="F2933" s="66" t="str">
        <f t="shared" si="45"/>
        <v/>
      </c>
    </row>
    <row r="2934" spans="2:6" ht="14.25" x14ac:dyDescent="0.2">
      <c r="B2934" s="70" t="str">
        <f>IF('Mortgage Calculation'!A2974="","",MONTH('Mortgage Calculation'!C2974))</f>
        <v/>
      </c>
      <c r="C2934" s="71" t="str">
        <f>IF(B2934="","",YEAR('Mortgage Calculation'!C2974))</f>
        <v/>
      </c>
      <c r="D2934" s="72" t="str">
        <f>IF(B2934="","",SUMIFS('Monthly Rental Income'!$G:$G,'Monthly Rental Income'!$K:$K,'Total Cash Flow'!$C2934,'Monthly Rental Income'!$J:$J,'Total Cash Flow'!$B2934))</f>
        <v/>
      </c>
      <c r="E2934" s="73" t="str">
        <f>IF(B2934="","",SUMIFS('Mortgage Calculation'!$F:$F,'Mortgage Calculation'!$J:$J,'Total Cash Flow'!$B2934,'Mortgage Calculation'!$K:$K,'Total Cash Flow'!C2934))</f>
        <v/>
      </c>
      <c r="F2934" s="66" t="str">
        <f t="shared" si="45"/>
        <v/>
      </c>
    </row>
    <row r="2935" spans="2:6" ht="14.25" x14ac:dyDescent="0.2">
      <c r="B2935" s="70" t="str">
        <f>IF('Mortgage Calculation'!A2975="","",MONTH('Mortgage Calculation'!C2975))</f>
        <v/>
      </c>
      <c r="C2935" s="71" t="str">
        <f>IF(B2935="","",YEAR('Mortgage Calculation'!C2975))</f>
        <v/>
      </c>
      <c r="D2935" s="72" t="str">
        <f>IF(B2935="","",SUMIFS('Monthly Rental Income'!$G:$G,'Monthly Rental Income'!$K:$K,'Total Cash Flow'!$C2935,'Monthly Rental Income'!$J:$J,'Total Cash Flow'!$B2935))</f>
        <v/>
      </c>
      <c r="E2935" s="73" t="str">
        <f>IF(B2935="","",SUMIFS('Mortgage Calculation'!$F:$F,'Mortgage Calculation'!$J:$J,'Total Cash Flow'!$B2935,'Mortgage Calculation'!$K:$K,'Total Cash Flow'!C2935))</f>
        <v/>
      </c>
      <c r="F2935" s="66" t="str">
        <f t="shared" si="45"/>
        <v/>
      </c>
    </row>
    <row r="2936" spans="2:6" ht="14.25" x14ac:dyDescent="0.2">
      <c r="B2936" s="70" t="str">
        <f>IF('Mortgage Calculation'!A2976="","",MONTH('Mortgage Calculation'!C2976))</f>
        <v/>
      </c>
      <c r="C2936" s="71" t="str">
        <f>IF(B2936="","",YEAR('Mortgage Calculation'!C2976))</f>
        <v/>
      </c>
      <c r="D2936" s="72" t="str">
        <f>IF(B2936="","",SUMIFS('Monthly Rental Income'!$G:$G,'Monthly Rental Income'!$K:$K,'Total Cash Flow'!$C2936,'Monthly Rental Income'!$J:$J,'Total Cash Flow'!$B2936))</f>
        <v/>
      </c>
      <c r="E2936" s="73" t="str">
        <f>IF(B2936="","",SUMIFS('Mortgage Calculation'!$F:$F,'Mortgage Calculation'!$J:$J,'Total Cash Flow'!$B2936,'Mortgage Calculation'!$K:$K,'Total Cash Flow'!C2936))</f>
        <v/>
      </c>
      <c r="F2936" s="66" t="str">
        <f t="shared" si="45"/>
        <v/>
      </c>
    </row>
    <row r="2937" spans="2:6" ht="14.25" x14ac:dyDescent="0.2">
      <c r="B2937" s="70" t="str">
        <f>IF('Mortgage Calculation'!A2977="","",MONTH('Mortgage Calculation'!C2977))</f>
        <v/>
      </c>
      <c r="C2937" s="71" t="str">
        <f>IF(B2937="","",YEAR('Mortgage Calculation'!C2977))</f>
        <v/>
      </c>
      <c r="D2937" s="72" t="str">
        <f>IF(B2937="","",SUMIFS('Monthly Rental Income'!$G:$G,'Monthly Rental Income'!$K:$K,'Total Cash Flow'!$C2937,'Monthly Rental Income'!$J:$J,'Total Cash Flow'!$B2937))</f>
        <v/>
      </c>
      <c r="E2937" s="73" t="str">
        <f>IF(B2937="","",SUMIFS('Mortgage Calculation'!$F:$F,'Mortgage Calculation'!$J:$J,'Total Cash Flow'!$B2937,'Mortgage Calculation'!$K:$K,'Total Cash Flow'!C2937))</f>
        <v/>
      </c>
      <c r="F2937" s="66" t="str">
        <f t="shared" si="45"/>
        <v/>
      </c>
    </row>
    <row r="2938" spans="2:6" ht="14.25" x14ac:dyDescent="0.2">
      <c r="B2938" s="70" t="str">
        <f>IF('Mortgage Calculation'!A2978="","",MONTH('Mortgage Calculation'!C2978))</f>
        <v/>
      </c>
      <c r="C2938" s="71" t="str">
        <f>IF(B2938="","",YEAR('Mortgage Calculation'!C2978))</f>
        <v/>
      </c>
      <c r="D2938" s="72" t="str">
        <f>IF(B2938="","",SUMIFS('Monthly Rental Income'!$G:$G,'Monthly Rental Income'!$K:$K,'Total Cash Flow'!$C2938,'Monthly Rental Income'!$J:$J,'Total Cash Flow'!$B2938))</f>
        <v/>
      </c>
      <c r="E2938" s="73" t="str">
        <f>IF(B2938="","",SUMIFS('Mortgage Calculation'!$F:$F,'Mortgage Calculation'!$J:$J,'Total Cash Flow'!$B2938,'Mortgage Calculation'!$K:$K,'Total Cash Flow'!C2938))</f>
        <v/>
      </c>
      <c r="F2938" s="66" t="str">
        <f t="shared" si="45"/>
        <v/>
      </c>
    </row>
    <row r="2939" spans="2:6" ht="14.25" x14ac:dyDescent="0.2">
      <c r="B2939" s="70" t="str">
        <f>IF('Mortgage Calculation'!A2979="","",MONTH('Mortgage Calculation'!C2979))</f>
        <v/>
      </c>
      <c r="C2939" s="71" t="str">
        <f>IF(B2939="","",YEAR('Mortgage Calculation'!C2979))</f>
        <v/>
      </c>
      <c r="D2939" s="72" t="str">
        <f>IF(B2939="","",SUMIFS('Monthly Rental Income'!$G:$G,'Monthly Rental Income'!$K:$K,'Total Cash Flow'!$C2939,'Monthly Rental Income'!$J:$J,'Total Cash Flow'!$B2939))</f>
        <v/>
      </c>
      <c r="E2939" s="73" t="str">
        <f>IF(B2939="","",SUMIFS('Mortgage Calculation'!$F:$F,'Mortgage Calculation'!$J:$J,'Total Cash Flow'!$B2939,'Mortgage Calculation'!$K:$K,'Total Cash Flow'!C2939))</f>
        <v/>
      </c>
      <c r="F2939" s="66" t="str">
        <f t="shared" si="45"/>
        <v/>
      </c>
    </row>
    <row r="2940" spans="2:6" ht="14.25" x14ac:dyDescent="0.2">
      <c r="B2940" s="70" t="str">
        <f>IF('Mortgage Calculation'!A2980="","",MONTH('Mortgage Calculation'!C2980))</f>
        <v/>
      </c>
      <c r="C2940" s="71" t="str">
        <f>IF(B2940="","",YEAR('Mortgage Calculation'!C2980))</f>
        <v/>
      </c>
      <c r="D2940" s="72" t="str">
        <f>IF(B2940="","",SUMIFS('Monthly Rental Income'!$G:$G,'Monthly Rental Income'!$K:$K,'Total Cash Flow'!$C2940,'Monthly Rental Income'!$J:$J,'Total Cash Flow'!$B2940))</f>
        <v/>
      </c>
      <c r="E2940" s="73" t="str">
        <f>IF(B2940="","",SUMIFS('Mortgage Calculation'!$F:$F,'Mortgage Calculation'!$J:$J,'Total Cash Flow'!$B2940,'Mortgage Calculation'!$K:$K,'Total Cash Flow'!C2940))</f>
        <v/>
      </c>
      <c r="F2940" s="66" t="str">
        <f t="shared" si="45"/>
        <v/>
      </c>
    </row>
    <row r="2941" spans="2:6" ht="14.25" x14ac:dyDescent="0.2">
      <c r="B2941" s="70" t="str">
        <f>IF('Mortgage Calculation'!A2981="","",MONTH('Mortgage Calculation'!C2981))</f>
        <v/>
      </c>
      <c r="C2941" s="71" t="str">
        <f>IF(B2941="","",YEAR('Mortgage Calculation'!C2981))</f>
        <v/>
      </c>
      <c r="D2941" s="72" t="str">
        <f>IF(B2941="","",SUMIFS('Monthly Rental Income'!$G:$G,'Monthly Rental Income'!$K:$K,'Total Cash Flow'!$C2941,'Monthly Rental Income'!$J:$J,'Total Cash Flow'!$B2941))</f>
        <v/>
      </c>
      <c r="E2941" s="73" t="str">
        <f>IF(B2941="","",SUMIFS('Mortgage Calculation'!$F:$F,'Mortgage Calculation'!$J:$J,'Total Cash Flow'!$B2941,'Mortgage Calculation'!$K:$K,'Total Cash Flow'!C2941))</f>
        <v/>
      </c>
      <c r="F2941" s="66" t="str">
        <f t="shared" si="45"/>
        <v/>
      </c>
    </row>
    <row r="2942" spans="2:6" ht="14.25" x14ac:dyDescent="0.2">
      <c r="B2942" s="70" t="str">
        <f>IF('Mortgage Calculation'!A2982="","",MONTH('Mortgage Calculation'!C2982))</f>
        <v/>
      </c>
      <c r="C2942" s="71" t="str">
        <f>IF(B2942="","",YEAR('Mortgage Calculation'!C2982))</f>
        <v/>
      </c>
      <c r="D2942" s="72" t="str">
        <f>IF(B2942="","",SUMIFS('Monthly Rental Income'!$G:$G,'Monthly Rental Income'!$K:$K,'Total Cash Flow'!$C2942,'Monthly Rental Income'!$J:$J,'Total Cash Flow'!$B2942))</f>
        <v/>
      </c>
      <c r="E2942" s="73" t="str">
        <f>IF(B2942="","",SUMIFS('Mortgage Calculation'!$F:$F,'Mortgage Calculation'!$J:$J,'Total Cash Flow'!$B2942,'Mortgage Calculation'!$K:$K,'Total Cash Flow'!C2942))</f>
        <v/>
      </c>
      <c r="F2942" s="66" t="str">
        <f t="shared" si="45"/>
        <v/>
      </c>
    </row>
    <row r="2943" spans="2:6" ht="14.25" x14ac:dyDescent="0.2">
      <c r="B2943" s="70" t="str">
        <f>IF('Mortgage Calculation'!A2983="","",MONTH('Mortgage Calculation'!C2983))</f>
        <v/>
      </c>
      <c r="C2943" s="71" t="str">
        <f>IF(B2943="","",YEAR('Mortgage Calculation'!C2983))</f>
        <v/>
      </c>
      <c r="D2943" s="72" t="str">
        <f>IF(B2943="","",SUMIFS('Monthly Rental Income'!$G:$G,'Monthly Rental Income'!$K:$K,'Total Cash Flow'!$C2943,'Monthly Rental Income'!$J:$J,'Total Cash Flow'!$B2943))</f>
        <v/>
      </c>
      <c r="E2943" s="73" t="str">
        <f>IF(B2943="","",SUMIFS('Mortgage Calculation'!$F:$F,'Mortgage Calculation'!$J:$J,'Total Cash Flow'!$B2943,'Mortgage Calculation'!$K:$K,'Total Cash Flow'!C2943))</f>
        <v/>
      </c>
      <c r="F2943" s="66" t="str">
        <f t="shared" si="45"/>
        <v/>
      </c>
    </row>
    <row r="2944" spans="2:6" ht="14.25" x14ac:dyDescent="0.2">
      <c r="B2944" s="70" t="str">
        <f>IF('Mortgage Calculation'!A2984="","",MONTH('Mortgage Calculation'!C2984))</f>
        <v/>
      </c>
      <c r="C2944" s="71" t="str">
        <f>IF(B2944="","",YEAR('Mortgage Calculation'!C2984))</f>
        <v/>
      </c>
      <c r="D2944" s="72" t="str">
        <f>IF(B2944="","",SUMIFS('Monthly Rental Income'!$G:$G,'Monthly Rental Income'!$K:$K,'Total Cash Flow'!$C2944,'Monthly Rental Income'!$J:$J,'Total Cash Flow'!$B2944))</f>
        <v/>
      </c>
      <c r="E2944" s="73" t="str">
        <f>IF(B2944="","",SUMIFS('Mortgage Calculation'!$F:$F,'Mortgage Calculation'!$J:$J,'Total Cash Flow'!$B2944,'Mortgage Calculation'!$K:$K,'Total Cash Flow'!C2944))</f>
        <v/>
      </c>
      <c r="F2944" s="66" t="str">
        <f t="shared" si="45"/>
        <v/>
      </c>
    </row>
    <row r="2945" spans="2:6" ht="14.25" x14ac:dyDescent="0.2">
      <c r="B2945" s="70" t="str">
        <f>IF('Mortgage Calculation'!A2985="","",MONTH('Mortgage Calculation'!C2985))</f>
        <v/>
      </c>
      <c r="C2945" s="71" t="str">
        <f>IF(B2945="","",YEAR('Mortgage Calculation'!C2985))</f>
        <v/>
      </c>
      <c r="D2945" s="72" t="str">
        <f>IF(B2945="","",SUMIFS('Monthly Rental Income'!$G:$G,'Monthly Rental Income'!$K:$K,'Total Cash Flow'!$C2945,'Monthly Rental Income'!$J:$J,'Total Cash Flow'!$B2945))</f>
        <v/>
      </c>
      <c r="E2945" s="73" t="str">
        <f>IF(B2945="","",SUMIFS('Mortgage Calculation'!$F:$F,'Mortgage Calculation'!$J:$J,'Total Cash Flow'!$B2945,'Mortgage Calculation'!$K:$K,'Total Cash Flow'!C2945))</f>
        <v/>
      </c>
      <c r="F2945" s="66" t="str">
        <f t="shared" si="45"/>
        <v/>
      </c>
    </row>
    <row r="2946" spans="2:6" ht="14.25" x14ac:dyDescent="0.2">
      <c r="B2946" s="70" t="str">
        <f>IF('Mortgage Calculation'!A2986="","",MONTH('Mortgage Calculation'!C2986))</f>
        <v/>
      </c>
      <c r="C2946" s="71" t="str">
        <f>IF(B2946="","",YEAR('Mortgage Calculation'!C2986))</f>
        <v/>
      </c>
      <c r="D2946" s="72" t="str">
        <f>IF(B2946="","",SUMIFS('Monthly Rental Income'!$G:$G,'Monthly Rental Income'!$K:$K,'Total Cash Flow'!$C2946,'Monthly Rental Income'!$J:$J,'Total Cash Flow'!$B2946))</f>
        <v/>
      </c>
      <c r="E2946" s="73" t="str">
        <f>IF(B2946="","",SUMIFS('Mortgage Calculation'!$F:$F,'Mortgage Calculation'!$J:$J,'Total Cash Flow'!$B2946,'Mortgage Calculation'!$K:$K,'Total Cash Flow'!C2946))</f>
        <v/>
      </c>
      <c r="F2946" s="66" t="str">
        <f t="shared" si="45"/>
        <v/>
      </c>
    </row>
    <row r="2947" spans="2:6" ht="14.25" x14ac:dyDescent="0.2">
      <c r="B2947" s="70" t="str">
        <f>IF('Mortgage Calculation'!A2987="","",MONTH('Mortgage Calculation'!C2987))</f>
        <v/>
      </c>
      <c r="C2947" s="71" t="str">
        <f>IF(B2947="","",YEAR('Mortgage Calculation'!C2987))</f>
        <v/>
      </c>
      <c r="D2947" s="72" t="str">
        <f>IF(B2947="","",SUMIFS('Monthly Rental Income'!$G:$G,'Monthly Rental Income'!$K:$K,'Total Cash Flow'!$C2947,'Monthly Rental Income'!$J:$J,'Total Cash Flow'!$B2947))</f>
        <v/>
      </c>
      <c r="E2947" s="73" t="str">
        <f>IF(B2947="","",SUMIFS('Mortgage Calculation'!$F:$F,'Mortgage Calculation'!$J:$J,'Total Cash Flow'!$B2947,'Mortgage Calculation'!$K:$K,'Total Cash Flow'!C2947))</f>
        <v/>
      </c>
      <c r="F2947" s="66" t="str">
        <f t="shared" si="45"/>
        <v/>
      </c>
    </row>
    <row r="2948" spans="2:6" ht="14.25" x14ac:dyDescent="0.2">
      <c r="B2948" s="70" t="str">
        <f>IF('Mortgage Calculation'!A2988="","",MONTH('Mortgage Calculation'!C2988))</f>
        <v/>
      </c>
      <c r="C2948" s="71" t="str">
        <f>IF(B2948="","",YEAR('Mortgage Calculation'!C2988))</f>
        <v/>
      </c>
      <c r="D2948" s="72" t="str">
        <f>IF(B2948="","",SUMIFS('Monthly Rental Income'!$G:$G,'Monthly Rental Income'!$K:$K,'Total Cash Flow'!$C2948,'Monthly Rental Income'!$J:$J,'Total Cash Flow'!$B2948))</f>
        <v/>
      </c>
      <c r="E2948" s="73" t="str">
        <f>IF(B2948="","",SUMIFS('Mortgage Calculation'!$F:$F,'Mortgage Calculation'!$J:$J,'Total Cash Flow'!$B2948,'Mortgage Calculation'!$K:$K,'Total Cash Flow'!C2948))</f>
        <v/>
      </c>
      <c r="F2948" s="66" t="str">
        <f t="shared" si="45"/>
        <v/>
      </c>
    </row>
    <row r="2949" spans="2:6" ht="14.25" x14ac:dyDescent="0.2">
      <c r="B2949" s="70" t="str">
        <f>IF('Mortgage Calculation'!A2989="","",MONTH('Mortgage Calculation'!C2989))</f>
        <v/>
      </c>
      <c r="C2949" s="71" t="str">
        <f>IF(B2949="","",YEAR('Mortgage Calculation'!C2989))</f>
        <v/>
      </c>
      <c r="D2949" s="72" t="str">
        <f>IF(B2949="","",SUMIFS('Monthly Rental Income'!$G:$G,'Monthly Rental Income'!$K:$K,'Total Cash Flow'!$C2949,'Monthly Rental Income'!$J:$J,'Total Cash Flow'!$B2949))</f>
        <v/>
      </c>
      <c r="E2949" s="73" t="str">
        <f>IF(B2949="","",SUMIFS('Mortgage Calculation'!$F:$F,'Mortgage Calculation'!$J:$J,'Total Cash Flow'!$B2949,'Mortgage Calculation'!$K:$K,'Total Cash Flow'!C2949))</f>
        <v/>
      </c>
      <c r="F2949" s="66" t="str">
        <f t="shared" ref="F2949:F3012" si="46">IF(B2949="","",SUM(D2949:E2949))</f>
        <v/>
      </c>
    </row>
    <row r="2950" spans="2:6" ht="14.25" x14ac:dyDescent="0.2">
      <c r="B2950" s="70" t="str">
        <f>IF('Mortgage Calculation'!A2990="","",MONTH('Mortgage Calculation'!C2990))</f>
        <v/>
      </c>
      <c r="C2950" s="71" t="str">
        <f>IF(B2950="","",YEAR('Mortgage Calculation'!C2990))</f>
        <v/>
      </c>
      <c r="D2950" s="72" t="str">
        <f>IF(B2950="","",SUMIFS('Monthly Rental Income'!$G:$G,'Monthly Rental Income'!$K:$K,'Total Cash Flow'!$C2950,'Monthly Rental Income'!$J:$J,'Total Cash Flow'!$B2950))</f>
        <v/>
      </c>
      <c r="E2950" s="73" t="str">
        <f>IF(B2950="","",SUMIFS('Mortgage Calculation'!$F:$F,'Mortgage Calculation'!$J:$J,'Total Cash Flow'!$B2950,'Mortgage Calculation'!$K:$K,'Total Cash Flow'!C2950))</f>
        <v/>
      </c>
      <c r="F2950" s="66" t="str">
        <f t="shared" si="46"/>
        <v/>
      </c>
    </row>
    <row r="2951" spans="2:6" ht="14.25" x14ac:dyDescent="0.2">
      <c r="B2951" s="70" t="str">
        <f>IF('Mortgage Calculation'!A2991="","",MONTH('Mortgage Calculation'!C2991))</f>
        <v/>
      </c>
      <c r="C2951" s="71" t="str">
        <f>IF(B2951="","",YEAR('Mortgage Calculation'!C2991))</f>
        <v/>
      </c>
      <c r="D2951" s="72" t="str">
        <f>IF(B2951="","",SUMIFS('Monthly Rental Income'!$G:$G,'Monthly Rental Income'!$K:$K,'Total Cash Flow'!$C2951,'Monthly Rental Income'!$J:$J,'Total Cash Flow'!$B2951))</f>
        <v/>
      </c>
      <c r="E2951" s="73" t="str">
        <f>IF(B2951="","",SUMIFS('Mortgage Calculation'!$F:$F,'Mortgage Calculation'!$J:$J,'Total Cash Flow'!$B2951,'Mortgage Calculation'!$K:$K,'Total Cash Flow'!C2951))</f>
        <v/>
      </c>
      <c r="F2951" s="66" t="str">
        <f t="shared" si="46"/>
        <v/>
      </c>
    </row>
    <row r="2952" spans="2:6" ht="14.25" x14ac:dyDescent="0.2">
      <c r="B2952" s="70" t="str">
        <f>IF('Mortgage Calculation'!A2992="","",MONTH('Mortgage Calculation'!C2992))</f>
        <v/>
      </c>
      <c r="C2952" s="71" t="str">
        <f>IF(B2952="","",YEAR('Mortgage Calculation'!C2992))</f>
        <v/>
      </c>
      <c r="D2952" s="72" t="str">
        <f>IF(B2952="","",SUMIFS('Monthly Rental Income'!$G:$G,'Monthly Rental Income'!$K:$K,'Total Cash Flow'!$C2952,'Monthly Rental Income'!$J:$J,'Total Cash Flow'!$B2952))</f>
        <v/>
      </c>
      <c r="E2952" s="73" t="str">
        <f>IF(B2952="","",SUMIFS('Mortgage Calculation'!$F:$F,'Mortgage Calculation'!$J:$J,'Total Cash Flow'!$B2952,'Mortgage Calculation'!$K:$K,'Total Cash Flow'!C2952))</f>
        <v/>
      </c>
      <c r="F2952" s="66" t="str">
        <f t="shared" si="46"/>
        <v/>
      </c>
    </row>
    <row r="2953" spans="2:6" ht="14.25" x14ac:dyDescent="0.2">
      <c r="B2953" s="70" t="str">
        <f>IF('Mortgage Calculation'!A2993="","",MONTH('Mortgage Calculation'!C2993))</f>
        <v/>
      </c>
      <c r="C2953" s="71" t="str">
        <f>IF(B2953="","",YEAR('Mortgage Calculation'!C2993))</f>
        <v/>
      </c>
      <c r="D2953" s="72" t="str">
        <f>IF(B2953="","",SUMIFS('Monthly Rental Income'!$G:$G,'Monthly Rental Income'!$K:$K,'Total Cash Flow'!$C2953,'Monthly Rental Income'!$J:$J,'Total Cash Flow'!$B2953))</f>
        <v/>
      </c>
      <c r="E2953" s="73" t="str">
        <f>IF(B2953="","",SUMIFS('Mortgage Calculation'!$F:$F,'Mortgage Calculation'!$J:$J,'Total Cash Flow'!$B2953,'Mortgage Calculation'!$K:$K,'Total Cash Flow'!C2953))</f>
        <v/>
      </c>
      <c r="F2953" s="66" t="str">
        <f t="shared" si="46"/>
        <v/>
      </c>
    </row>
    <row r="2954" spans="2:6" ht="14.25" x14ac:dyDescent="0.2">
      <c r="B2954" s="70" t="str">
        <f>IF('Mortgage Calculation'!A2994="","",MONTH('Mortgage Calculation'!C2994))</f>
        <v/>
      </c>
      <c r="C2954" s="71" t="str">
        <f>IF(B2954="","",YEAR('Mortgage Calculation'!C2994))</f>
        <v/>
      </c>
      <c r="D2954" s="72" t="str">
        <f>IF(B2954="","",SUMIFS('Monthly Rental Income'!$G:$G,'Monthly Rental Income'!$K:$K,'Total Cash Flow'!$C2954,'Monthly Rental Income'!$J:$J,'Total Cash Flow'!$B2954))</f>
        <v/>
      </c>
      <c r="E2954" s="73" t="str">
        <f>IF(B2954="","",SUMIFS('Mortgage Calculation'!$F:$F,'Mortgage Calculation'!$J:$J,'Total Cash Flow'!$B2954,'Mortgage Calculation'!$K:$K,'Total Cash Flow'!C2954))</f>
        <v/>
      </c>
      <c r="F2954" s="66" t="str">
        <f t="shared" si="46"/>
        <v/>
      </c>
    </row>
    <row r="2955" spans="2:6" ht="14.25" x14ac:dyDescent="0.2">
      <c r="B2955" s="70" t="str">
        <f>IF('Mortgage Calculation'!A2995="","",MONTH('Mortgage Calculation'!C2995))</f>
        <v/>
      </c>
      <c r="C2955" s="71" t="str">
        <f>IF(B2955="","",YEAR('Mortgage Calculation'!C2995))</f>
        <v/>
      </c>
      <c r="D2955" s="72" t="str">
        <f>IF(B2955="","",SUMIFS('Monthly Rental Income'!$G:$G,'Monthly Rental Income'!$K:$K,'Total Cash Flow'!$C2955,'Monthly Rental Income'!$J:$J,'Total Cash Flow'!$B2955))</f>
        <v/>
      </c>
      <c r="E2955" s="73" t="str">
        <f>IF(B2955="","",SUMIFS('Mortgage Calculation'!$F:$F,'Mortgage Calculation'!$J:$J,'Total Cash Flow'!$B2955,'Mortgage Calculation'!$K:$K,'Total Cash Flow'!C2955))</f>
        <v/>
      </c>
      <c r="F2955" s="66" t="str">
        <f t="shared" si="46"/>
        <v/>
      </c>
    </row>
    <row r="2956" spans="2:6" ht="14.25" x14ac:dyDescent="0.2">
      <c r="B2956" s="70" t="str">
        <f>IF('Mortgage Calculation'!A2996="","",MONTH('Mortgage Calculation'!C2996))</f>
        <v/>
      </c>
      <c r="C2956" s="71" t="str">
        <f>IF(B2956="","",YEAR('Mortgage Calculation'!C2996))</f>
        <v/>
      </c>
      <c r="D2956" s="72" t="str">
        <f>IF(B2956="","",SUMIFS('Monthly Rental Income'!$G:$G,'Monthly Rental Income'!$K:$K,'Total Cash Flow'!$C2956,'Monthly Rental Income'!$J:$J,'Total Cash Flow'!$B2956))</f>
        <v/>
      </c>
      <c r="E2956" s="73" t="str">
        <f>IF(B2956="","",SUMIFS('Mortgage Calculation'!$F:$F,'Mortgage Calculation'!$J:$J,'Total Cash Flow'!$B2956,'Mortgage Calculation'!$K:$K,'Total Cash Flow'!C2956))</f>
        <v/>
      </c>
      <c r="F2956" s="66" t="str">
        <f t="shared" si="46"/>
        <v/>
      </c>
    </row>
    <row r="2957" spans="2:6" ht="14.25" x14ac:dyDescent="0.2">
      <c r="B2957" s="70" t="str">
        <f>IF('Mortgage Calculation'!A2997="","",MONTH('Mortgage Calculation'!C2997))</f>
        <v/>
      </c>
      <c r="C2957" s="71" t="str">
        <f>IF(B2957="","",YEAR('Mortgage Calculation'!C2997))</f>
        <v/>
      </c>
      <c r="D2957" s="72" t="str">
        <f>IF(B2957="","",SUMIFS('Monthly Rental Income'!$G:$G,'Monthly Rental Income'!$K:$K,'Total Cash Flow'!$C2957,'Monthly Rental Income'!$J:$J,'Total Cash Flow'!$B2957))</f>
        <v/>
      </c>
      <c r="E2957" s="73" t="str">
        <f>IF(B2957="","",SUMIFS('Mortgage Calculation'!$F:$F,'Mortgage Calculation'!$J:$J,'Total Cash Flow'!$B2957,'Mortgage Calculation'!$K:$K,'Total Cash Flow'!C2957))</f>
        <v/>
      </c>
      <c r="F2957" s="66" t="str">
        <f t="shared" si="46"/>
        <v/>
      </c>
    </row>
    <row r="2958" spans="2:6" ht="14.25" x14ac:dyDescent="0.2">
      <c r="B2958" s="70" t="str">
        <f>IF('Mortgage Calculation'!A2998="","",MONTH('Mortgage Calculation'!C2998))</f>
        <v/>
      </c>
      <c r="C2958" s="71" t="str">
        <f>IF(B2958="","",YEAR('Mortgage Calculation'!C2998))</f>
        <v/>
      </c>
      <c r="D2958" s="72" t="str">
        <f>IF(B2958="","",SUMIFS('Monthly Rental Income'!$G:$G,'Monthly Rental Income'!$K:$K,'Total Cash Flow'!$C2958,'Monthly Rental Income'!$J:$J,'Total Cash Flow'!$B2958))</f>
        <v/>
      </c>
      <c r="E2958" s="73" t="str">
        <f>IF(B2958="","",SUMIFS('Mortgage Calculation'!$F:$F,'Mortgage Calculation'!$J:$J,'Total Cash Flow'!$B2958,'Mortgage Calculation'!$K:$K,'Total Cash Flow'!C2958))</f>
        <v/>
      </c>
      <c r="F2958" s="66" t="str">
        <f t="shared" si="46"/>
        <v/>
      </c>
    </row>
    <row r="2959" spans="2:6" ht="14.25" x14ac:dyDescent="0.2">
      <c r="B2959" s="70" t="str">
        <f>IF('Mortgage Calculation'!A2999="","",MONTH('Mortgage Calculation'!C2999))</f>
        <v/>
      </c>
      <c r="C2959" s="71" t="str">
        <f>IF(B2959="","",YEAR('Mortgage Calculation'!C2999))</f>
        <v/>
      </c>
      <c r="D2959" s="72" t="str">
        <f>IF(B2959="","",SUMIFS('Monthly Rental Income'!$G:$G,'Monthly Rental Income'!$K:$K,'Total Cash Flow'!$C2959,'Monthly Rental Income'!$J:$J,'Total Cash Flow'!$B2959))</f>
        <v/>
      </c>
      <c r="E2959" s="73" t="str">
        <f>IF(B2959="","",SUMIFS('Mortgage Calculation'!$F:$F,'Mortgage Calculation'!$J:$J,'Total Cash Flow'!$B2959,'Mortgage Calculation'!$K:$K,'Total Cash Flow'!C2959))</f>
        <v/>
      </c>
      <c r="F2959" s="66" t="str">
        <f t="shared" si="46"/>
        <v/>
      </c>
    </row>
    <row r="2960" spans="2:6" ht="14.25" x14ac:dyDescent="0.2">
      <c r="B2960" s="70" t="str">
        <f>IF('Mortgage Calculation'!A3000="","",MONTH('Mortgage Calculation'!C3000))</f>
        <v/>
      </c>
      <c r="C2960" s="71" t="str">
        <f>IF(B2960="","",YEAR('Mortgage Calculation'!C3000))</f>
        <v/>
      </c>
      <c r="D2960" s="72" t="str">
        <f>IF(B2960="","",SUMIFS('Monthly Rental Income'!$G:$G,'Monthly Rental Income'!$K:$K,'Total Cash Flow'!$C2960,'Monthly Rental Income'!$J:$J,'Total Cash Flow'!$B2960))</f>
        <v/>
      </c>
      <c r="E2960" s="73" t="str">
        <f>IF(B2960="","",SUMIFS('Mortgage Calculation'!$F:$F,'Mortgage Calculation'!$J:$J,'Total Cash Flow'!$B2960,'Mortgage Calculation'!$K:$K,'Total Cash Flow'!C2960))</f>
        <v/>
      </c>
      <c r="F2960" s="66" t="str">
        <f t="shared" si="46"/>
        <v/>
      </c>
    </row>
    <row r="2961" spans="2:6" ht="14.25" x14ac:dyDescent="0.2">
      <c r="B2961" s="70" t="str">
        <f>IF('Mortgage Calculation'!A3001="","",MONTH('Mortgage Calculation'!C3001))</f>
        <v/>
      </c>
      <c r="C2961" s="71" t="str">
        <f>IF(B2961="","",YEAR('Mortgage Calculation'!C3001))</f>
        <v/>
      </c>
      <c r="D2961" s="72" t="str">
        <f>IF(B2961="","",SUMIFS('Monthly Rental Income'!$G:$G,'Monthly Rental Income'!$K:$K,'Total Cash Flow'!$C2961,'Monthly Rental Income'!$J:$J,'Total Cash Flow'!$B2961))</f>
        <v/>
      </c>
      <c r="E2961" s="73" t="str">
        <f>IF(B2961="","",SUMIFS('Mortgage Calculation'!$F:$F,'Mortgage Calculation'!$J:$J,'Total Cash Flow'!$B2961,'Mortgage Calculation'!$K:$K,'Total Cash Flow'!C2961))</f>
        <v/>
      </c>
      <c r="F2961" s="66" t="str">
        <f t="shared" si="46"/>
        <v/>
      </c>
    </row>
    <row r="2962" spans="2:6" ht="14.25" x14ac:dyDescent="0.2">
      <c r="B2962" s="70" t="str">
        <f>IF('Mortgage Calculation'!A3002="","",MONTH('Mortgage Calculation'!C3002))</f>
        <v/>
      </c>
      <c r="C2962" s="71" t="str">
        <f>IF(B2962="","",YEAR('Mortgage Calculation'!C3002))</f>
        <v/>
      </c>
      <c r="D2962" s="72" t="str">
        <f>IF(B2962="","",SUMIFS('Monthly Rental Income'!$G:$G,'Monthly Rental Income'!$K:$K,'Total Cash Flow'!$C2962,'Monthly Rental Income'!$J:$J,'Total Cash Flow'!$B2962))</f>
        <v/>
      </c>
      <c r="E2962" s="73" t="str">
        <f>IF(B2962="","",SUMIFS('Mortgage Calculation'!$F:$F,'Mortgage Calculation'!$J:$J,'Total Cash Flow'!$B2962,'Mortgage Calculation'!$K:$K,'Total Cash Flow'!C2962))</f>
        <v/>
      </c>
      <c r="F2962" s="66" t="str">
        <f t="shared" si="46"/>
        <v/>
      </c>
    </row>
    <row r="2963" spans="2:6" ht="14.25" x14ac:dyDescent="0.2">
      <c r="B2963" s="70" t="str">
        <f>IF('Mortgage Calculation'!A3003="","",MONTH('Mortgage Calculation'!C3003))</f>
        <v/>
      </c>
      <c r="C2963" s="71" t="str">
        <f>IF(B2963="","",YEAR('Mortgage Calculation'!C3003))</f>
        <v/>
      </c>
      <c r="D2963" s="72" t="str">
        <f>IF(B2963="","",SUMIFS('Monthly Rental Income'!$G:$G,'Monthly Rental Income'!$K:$K,'Total Cash Flow'!$C2963,'Monthly Rental Income'!$J:$J,'Total Cash Flow'!$B2963))</f>
        <v/>
      </c>
      <c r="E2963" s="73" t="str">
        <f>IF(B2963="","",SUMIFS('Mortgage Calculation'!$F:$F,'Mortgage Calculation'!$J:$J,'Total Cash Flow'!$B2963,'Mortgage Calculation'!$K:$K,'Total Cash Flow'!C2963))</f>
        <v/>
      </c>
      <c r="F2963" s="66" t="str">
        <f t="shared" si="46"/>
        <v/>
      </c>
    </row>
    <row r="2964" spans="2:6" ht="14.25" x14ac:dyDescent="0.2">
      <c r="B2964" s="70" t="str">
        <f>IF('Mortgage Calculation'!A3004="","",MONTH('Mortgage Calculation'!C3004))</f>
        <v/>
      </c>
      <c r="C2964" s="71" t="str">
        <f>IF(B2964="","",YEAR('Mortgage Calculation'!C3004))</f>
        <v/>
      </c>
      <c r="D2964" s="72" t="str">
        <f>IF(B2964="","",SUMIFS('Monthly Rental Income'!$G:$G,'Monthly Rental Income'!$K:$K,'Total Cash Flow'!$C2964,'Monthly Rental Income'!$J:$J,'Total Cash Flow'!$B2964))</f>
        <v/>
      </c>
      <c r="E2964" s="73" t="str">
        <f>IF(B2964="","",SUMIFS('Mortgage Calculation'!$F:$F,'Mortgage Calculation'!$J:$J,'Total Cash Flow'!$B2964,'Mortgage Calculation'!$K:$K,'Total Cash Flow'!C2964))</f>
        <v/>
      </c>
      <c r="F2964" s="66" t="str">
        <f t="shared" si="46"/>
        <v/>
      </c>
    </row>
    <row r="2965" spans="2:6" ht="14.25" x14ac:dyDescent="0.2">
      <c r="B2965" s="70" t="str">
        <f>IF('Mortgage Calculation'!A3005="","",MONTH('Mortgage Calculation'!C3005))</f>
        <v/>
      </c>
      <c r="C2965" s="71" t="str">
        <f>IF(B2965="","",YEAR('Mortgage Calculation'!C3005))</f>
        <v/>
      </c>
      <c r="D2965" s="72" t="str">
        <f>IF(B2965="","",SUMIFS('Monthly Rental Income'!$G:$G,'Monthly Rental Income'!$K:$K,'Total Cash Flow'!$C2965,'Monthly Rental Income'!$J:$J,'Total Cash Flow'!$B2965))</f>
        <v/>
      </c>
      <c r="E2965" s="73" t="str">
        <f>IF(B2965="","",SUMIFS('Mortgage Calculation'!$F:$F,'Mortgage Calculation'!$J:$J,'Total Cash Flow'!$B2965,'Mortgage Calculation'!$K:$K,'Total Cash Flow'!C2965))</f>
        <v/>
      </c>
      <c r="F2965" s="66" t="str">
        <f t="shared" si="46"/>
        <v/>
      </c>
    </row>
    <row r="2966" spans="2:6" ht="14.25" x14ac:dyDescent="0.2">
      <c r="B2966" s="70" t="str">
        <f>IF('Mortgage Calculation'!A3006="","",MONTH('Mortgage Calculation'!C3006))</f>
        <v/>
      </c>
      <c r="C2966" s="71" t="str">
        <f>IF(B2966="","",YEAR('Mortgage Calculation'!C3006))</f>
        <v/>
      </c>
      <c r="D2966" s="72" t="str">
        <f>IF(B2966="","",SUMIFS('Monthly Rental Income'!$G:$G,'Monthly Rental Income'!$K:$K,'Total Cash Flow'!$C2966,'Monthly Rental Income'!$J:$J,'Total Cash Flow'!$B2966))</f>
        <v/>
      </c>
      <c r="E2966" s="73" t="str">
        <f>IF(B2966="","",SUMIFS('Mortgage Calculation'!$F:$F,'Mortgage Calculation'!$J:$J,'Total Cash Flow'!$B2966,'Mortgage Calculation'!$K:$K,'Total Cash Flow'!C2966))</f>
        <v/>
      </c>
      <c r="F2966" s="66" t="str">
        <f t="shared" si="46"/>
        <v/>
      </c>
    </row>
    <row r="2967" spans="2:6" ht="14.25" x14ac:dyDescent="0.2">
      <c r="B2967" s="70" t="str">
        <f>IF('Mortgage Calculation'!A3007="","",MONTH('Mortgage Calculation'!C3007))</f>
        <v/>
      </c>
      <c r="C2967" s="71" t="str">
        <f>IF(B2967="","",YEAR('Mortgage Calculation'!C3007))</f>
        <v/>
      </c>
      <c r="D2967" s="72" t="str">
        <f>IF(B2967="","",SUMIFS('Monthly Rental Income'!$G:$G,'Monthly Rental Income'!$K:$K,'Total Cash Flow'!$C2967,'Monthly Rental Income'!$J:$J,'Total Cash Flow'!$B2967))</f>
        <v/>
      </c>
      <c r="E2967" s="73" t="str">
        <f>IF(B2967="","",SUMIFS('Mortgage Calculation'!$F:$F,'Mortgage Calculation'!$J:$J,'Total Cash Flow'!$B2967,'Mortgage Calculation'!$K:$K,'Total Cash Flow'!C2967))</f>
        <v/>
      </c>
      <c r="F2967" s="66" t="str">
        <f t="shared" si="46"/>
        <v/>
      </c>
    </row>
    <row r="2968" spans="2:6" ht="14.25" x14ac:dyDescent="0.2">
      <c r="B2968" s="70" t="str">
        <f>IF('Mortgage Calculation'!A3008="","",MONTH('Mortgage Calculation'!C3008))</f>
        <v/>
      </c>
      <c r="C2968" s="71" t="str">
        <f>IF(B2968="","",YEAR('Mortgage Calculation'!C3008))</f>
        <v/>
      </c>
      <c r="D2968" s="72" t="str">
        <f>IF(B2968="","",SUMIFS('Monthly Rental Income'!$G:$G,'Monthly Rental Income'!$K:$K,'Total Cash Flow'!$C2968,'Monthly Rental Income'!$J:$J,'Total Cash Flow'!$B2968))</f>
        <v/>
      </c>
      <c r="E2968" s="73" t="str">
        <f>IF(B2968="","",SUMIFS('Mortgage Calculation'!$F:$F,'Mortgage Calculation'!$J:$J,'Total Cash Flow'!$B2968,'Mortgage Calculation'!$K:$K,'Total Cash Flow'!C2968))</f>
        <v/>
      </c>
      <c r="F2968" s="66" t="str">
        <f t="shared" si="46"/>
        <v/>
      </c>
    </row>
    <row r="2969" spans="2:6" ht="14.25" x14ac:dyDescent="0.2">
      <c r="B2969" s="70" t="str">
        <f>IF('Mortgage Calculation'!A3009="","",MONTH('Mortgage Calculation'!C3009))</f>
        <v/>
      </c>
      <c r="C2969" s="71" t="str">
        <f>IF(B2969="","",YEAR('Mortgage Calculation'!C3009))</f>
        <v/>
      </c>
      <c r="D2969" s="72" t="str">
        <f>IF(B2969="","",SUMIFS('Monthly Rental Income'!$G:$G,'Monthly Rental Income'!$K:$K,'Total Cash Flow'!$C2969,'Monthly Rental Income'!$J:$J,'Total Cash Flow'!$B2969))</f>
        <v/>
      </c>
      <c r="E2969" s="73" t="str">
        <f>IF(B2969="","",SUMIFS('Mortgage Calculation'!$F:$F,'Mortgage Calculation'!$J:$J,'Total Cash Flow'!$B2969,'Mortgage Calculation'!$K:$K,'Total Cash Flow'!C2969))</f>
        <v/>
      </c>
      <c r="F2969" s="66" t="str">
        <f t="shared" si="46"/>
        <v/>
      </c>
    </row>
    <row r="2970" spans="2:6" ht="14.25" x14ac:dyDescent="0.2">
      <c r="B2970" s="70" t="str">
        <f>IF('Mortgage Calculation'!A3010="","",MONTH('Mortgage Calculation'!C3010))</f>
        <v/>
      </c>
      <c r="C2970" s="71" t="str">
        <f>IF(B2970="","",YEAR('Mortgage Calculation'!C3010))</f>
        <v/>
      </c>
      <c r="D2970" s="72" t="str">
        <f>IF(B2970="","",SUMIFS('Monthly Rental Income'!$G:$G,'Monthly Rental Income'!$K:$K,'Total Cash Flow'!$C2970,'Monthly Rental Income'!$J:$J,'Total Cash Flow'!$B2970))</f>
        <v/>
      </c>
      <c r="E2970" s="73" t="str">
        <f>IF(B2970="","",SUMIFS('Mortgage Calculation'!$F:$F,'Mortgage Calculation'!$J:$J,'Total Cash Flow'!$B2970,'Mortgage Calculation'!$K:$K,'Total Cash Flow'!C2970))</f>
        <v/>
      </c>
      <c r="F2970" s="66" t="str">
        <f t="shared" si="46"/>
        <v/>
      </c>
    </row>
    <row r="2971" spans="2:6" ht="14.25" x14ac:dyDescent="0.2">
      <c r="B2971" s="70" t="str">
        <f>IF('Mortgage Calculation'!A3011="","",MONTH('Mortgage Calculation'!C3011))</f>
        <v/>
      </c>
      <c r="C2971" s="71" t="str">
        <f>IF(B2971="","",YEAR('Mortgage Calculation'!C3011))</f>
        <v/>
      </c>
      <c r="D2971" s="72" t="str">
        <f>IF(B2971="","",SUMIFS('Monthly Rental Income'!$G:$G,'Monthly Rental Income'!$K:$K,'Total Cash Flow'!$C2971,'Monthly Rental Income'!$J:$J,'Total Cash Flow'!$B2971))</f>
        <v/>
      </c>
      <c r="E2971" s="73" t="str">
        <f>IF(B2971="","",SUMIFS('Mortgage Calculation'!$F:$F,'Mortgage Calculation'!$J:$J,'Total Cash Flow'!$B2971,'Mortgage Calculation'!$K:$K,'Total Cash Flow'!C2971))</f>
        <v/>
      </c>
      <c r="F2971" s="66" t="str">
        <f t="shared" si="46"/>
        <v/>
      </c>
    </row>
    <row r="2972" spans="2:6" ht="14.25" x14ac:dyDescent="0.2">
      <c r="B2972" s="70" t="str">
        <f>IF('Mortgage Calculation'!A3012="","",MONTH('Mortgage Calculation'!C3012))</f>
        <v/>
      </c>
      <c r="C2972" s="71" t="str">
        <f>IF(B2972="","",YEAR('Mortgage Calculation'!C3012))</f>
        <v/>
      </c>
      <c r="D2972" s="72" t="str">
        <f>IF(B2972="","",SUMIFS('Monthly Rental Income'!$G:$G,'Monthly Rental Income'!$K:$K,'Total Cash Flow'!$C2972,'Monthly Rental Income'!$J:$J,'Total Cash Flow'!$B2972))</f>
        <v/>
      </c>
      <c r="E2972" s="73" t="str">
        <f>IF(B2972="","",SUMIFS('Mortgage Calculation'!$F:$F,'Mortgage Calculation'!$J:$J,'Total Cash Flow'!$B2972,'Mortgage Calculation'!$K:$K,'Total Cash Flow'!C2972))</f>
        <v/>
      </c>
      <c r="F2972" s="66" t="str">
        <f t="shared" si="46"/>
        <v/>
      </c>
    </row>
    <row r="2973" spans="2:6" ht="14.25" x14ac:dyDescent="0.2">
      <c r="B2973" s="70" t="str">
        <f>IF('Mortgage Calculation'!A3013="","",MONTH('Mortgage Calculation'!C3013))</f>
        <v/>
      </c>
      <c r="C2973" s="71" t="str">
        <f>IF(B2973="","",YEAR('Mortgage Calculation'!C3013))</f>
        <v/>
      </c>
      <c r="D2973" s="72" t="str">
        <f>IF(B2973="","",SUMIFS('Monthly Rental Income'!$G:$G,'Monthly Rental Income'!$K:$K,'Total Cash Flow'!$C2973,'Monthly Rental Income'!$J:$J,'Total Cash Flow'!$B2973))</f>
        <v/>
      </c>
      <c r="E2973" s="73" t="str">
        <f>IF(B2973="","",SUMIFS('Mortgage Calculation'!$F:$F,'Mortgage Calculation'!$J:$J,'Total Cash Flow'!$B2973,'Mortgage Calculation'!$K:$K,'Total Cash Flow'!C2973))</f>
        <v/>
      </c>
      <c r="F2973" s="66" t="str">
        <f t="shared" si="46"/>
        <v/>
      </c>
    </row>
    <row r="2974" spans="2:6" ht="14.25" x14ac:dyDescent="0.2">
      <c r="B2974" s="70" t="str">
        <f>IF('Mortgage Calculation'!A3014="","",MONTH('Mortgage Calculation'!C3014))</f>
        <v/>
      </c>
      <c r="C2974" s="71" t="str">
        <f>IF(B2974="","",YEAR('Mortgage Calculation'!C3014))</f>
        <v/>
      </c>
      <c r="D2974" s="72" t="str">
        <f>IF(B2974="","",SUMIFS('Monthly Rental Income'!$G:$G,'Monthly Rental Income'!$K:$K,'Total Cash Flow'!$C2974,'Monthly Rental Income'!$J:$J,'Total Cash Flow'!$B2974))</f>
        <v/>
      </c>
      <c r="E2974" s="73" t="str">
        <f>IF(B2974="","",SUMIFS('Mortgage Calculation'!$F:$F,'Mortgage Calculation'!$J:$J,'Total Cash Flow'!$B2974,'Mortgage Calculation'!$K:$K,'Total Cash Flow'!C2974))</f>
        <v/>
      </c>
      <c r="F2974" s="66" t="str">
        <f t="shared" si="46"/>
        <v/>
      </c>
    </row>
    <row r="2975" spans="2:6" ht="14.25" x14ac:dyDescent="0.2">
      <c r="B2975" s="70" t="str">
        <f>IF('Mortgage Calculation'!A3015="","",MONTH('Mortgage Calculation'!C3015))</f>
        <v/>
      </c>
      <c r="C2975" s="71" t="str">
        <f>IF(B2975="","",YEAR('Mortgage Calculation'!C3015))</f>
        <v/>
      </c>
      <c r="D2975" s="72" t="str">
        <f>IF(B2975="","",SUMIFS('Monthly Rental Income'!$G:$G,'Monthly Rental Income'!$K:$K,'Total Cash Flow'!$C2975,'Monthly Rental Income'!$J:$J,'Total Cash Flow'!$B2975))</f>
        <v/>
      </c>
      <c r="E2975" s="73" t="str">
        <f>IF(B2975="","",SUMIFS('Mortgage Calculation'!$F:$F,'Mortgage Calculation'!$J:$J,'Total Cash Flow'!$B2975,'Mortgage Calculation'!$K:$K,'Total Cash Flow'!C2975))</f>
        <v/>
      </c>
      <c r="F2975" s="66" t="str">
        <f t="shared" si="46"/>
        <v/>
      </c>
    </row>
    <row r="2976" spans="2:6" ht="14.25" x14ac:dyDescent="0.2">
      <c r="B2976" s="70" t="str">
        <f>IF('Mortgage Calculation'!A3016="","",MONTH('Mortgage Calculation'!C3016))</f>
        <v/>
      </c>
      <c r="C2976" s="71" t="str">
        <f>IF(B2976="","",YEAR('Mortgage Calculation'!C3016))</f>
        <v/>
      </c>
      <c r="D2976" s="72" t="str">
        <f>IF(B2976="","",SUMIFS('Monthly Rental Income'!$G:$G,'Monthly Rental Income'!$K:$K,'Total Cash Flow'!$C2976,'Monthly Rental Income'!$J:$J,'Total Cash Flow'!$B2976))</f>
        <v/>
      </c>
      <c r="E2976" s="73" t="str">
        <f>IF(B2976="","",SUMIFS('Mortgage Calculation'!$F:$F,'Mortgage Calculation'!$J:$J,'Total Cash Flow'!$B2976,'Mortgage Calculation'!$K:$K,'Total Cash Flow'!C2976))</f>
        <v/>
      </c>
      <c r="F2976" s="66" t="str">
        <f t="shared" si="46"/>
        <v/>
      </c>
    </row>
    <row r="2977" spans="2:6" ht="14.25" x14ac:dyDescent="0.2">
      <c r="B2977" s="70" t="str">
        <f>IF('Mortgage Calculation'!A3017="","",MONTH('Mortgage Calculation'!C3017))</f>
        <v/>
      </c>
      <c r="C2977" s="71" t="str">
        <f>IF(B2977="","",YEAR('Mortgage Calculation'!C3017))</f>
        <v/>
      </c>
      <c r="D2977" s="72" t="str">
        <f>IF(B2977="","",SUMIFS('Monthly Rental Income'!$G:$G,'Monthly Rental Income'!$K:$K,'Total Cash Flow'!$C2977,'Monthly Rental Income'!$J:$J,'Total Cash Flow'!$B2977))</f>
        <v/>
      </c>
      <c r="E2977" s="73" t="str">
        <f>IF(B2977="","",SUMIFS('Mortgage Calculation'!$F:$F,'Mortgage Calculation'!$J:$J,'Total Cash Flow'!$B2977,'Mortgage Calculation'!$K:$K,'Total Cash Flow'!C2977))</f>
        <v/>
      </c>
      <c r="F2977" s="66" t="str">
        <f t="shared" si="46"/>
        <v/>
      </c>
    </row>
    <row r="2978" spans="2:6" ht="14.25" x14ac:dyDescent="0.2">
      <c r="B2978" s="70" t="str">
        <f>IF('Mortgage Calculation'!A3018="","",MONTH('Mortgage Calculation'!C3018))</f>
        <v/>
      </c>
      <c r="C2978" s="71" t="str">
        <f>IF(B2978="","",YEAR('Mortgage Calculation'!C3018))</f>
        <v/>
      </c>
      <c r="D2978" s="72" t="str">
        <f>IF(B2978="","",SUMIFS('Monthly Rental Income'!$G:$G,'Monthly Rental Income'!$K:$K,'Total Cash Flow'!$C2978,'Monthly Rental Income'!$J:$J,'Total Cash Flow'!$B2978))</f>
        <v/>
      </c>
      <c r="E2978" s="73" t="str">
        <f>IF(B2978="","",SUMIFS('Mortgage Calculation'!$F:$F,'Mortgage Calculation'!$J:$J,'Total Cash Flow'!$B2978,'Mortgage Calculation'!$K:$K,'Total Cash Flow'!C2978))</f>
        <v/>
      </c>
      <c r="F2978" s="66" t="str">
        <f t="shared" si="46"/>
        <v/>
      </c>
    </row>
    <row r="2979" spans="2:6" ht="14.25" x14ac:dyDescent="0.2">
      <c r="B2979" s="70" t="str">
        <f>IF('Mortgage Calculation'!A3019="","",MONTH('Mortgage Calculation'!C3019))</f>
        <v/>
      </c>
      <c r="C2979" s="71" t="str">
        <f>IF(B2979="","",YEAR('Mortgage Calculation'!C3019))</f>
        <v/>
      </c>
      <c r="D2979" s="72" t="str">
        <f>IF(B2979="","",SUMIFS('Monthly Rental Income'!$G:$G,'Monthly Rental Income'!$K:$K,'Total Cash Flow'!$C2979,'Monthly Rental Income'!$J:$J,'Total Cash Flow'!$B2979))</f>
        <v/>
      </c>
      <c r="E2979" s="73" t="str">
        <f>IF(B2979="","",SUMIFS('Mortgage Calculation'!$F:$F,'Mortgage Calculation'!$J:$J,'Total Cash Flow'!$B2979,'Mortgage Calculation'!$K:$K,'Total Cash Flow'!C2979))</f>
        <v/>
      </c>
      <c r="F2979" s="66" t="str">
        <f t="shared" si="46"/>
        <v/>
      </c>
    </row>
    <row r="2980" spans="2:6" ht="14.25" x14ac:dyDescent="0.2">
      <c r="B2980" s="70" t="str">
        <f>IF('Mortgage Calculation'!A3020="","",MONTH('Mortgage Calculation'!C3020))</f>
        <v/>
      </c>
      <c r="C2980" s="71" t="str">
        <f>IF(B2980="","",YEAR('Mortgage Calculation'!C3020))</f>
        <v/>
      </c>
      <c r="D2980" s="72" t="str">
        <f>IF(B2980="","",SUMIFS('Monthly Rental Income'!$G:$G,'Monthly Rental Income'!$K:$K,'Total Cash Flow'!$C2980,'Monthly Rental Income'!$J:$J,'Total Cash Flow'!$B2980))</f>
        <v/>
      </c>
      <c r="E2980" s="73" t="str">
        <f>IF(B2980="","",SUMIFS('Mortgage Calculation'!$F:$F,'Mortgage Calculation'!$J:$J,'Total Cash Flow'!$B2980,'Mortgage Calculation'!$K:$K,'Total Cash Flow'!C2980))</f>
        <v/>
      </c>
      <c r="F2980" s="66" t="str">
        <f t="shared" si="46"/>
        <v/>
      </c>
    </row>
    <row r="2981" spans="2:6" ht="14.25" x14ac:dyDescent="0.2">
      <c r="B2981" s="70" t="str">
        <f>IF('Mortgage Calculation'!A3021="","",MONTH('Mortgage Calculation'!C3021))</f>
        <v/>
      </c>
      <c r="C2981" s="71" t="str">
        <f>IF(B2981="","",YEAR('Mortgage Calculation'!C3021))</f>
        <v/>
      </c>
      <c r="D2981" s="72" t="str">
        <f>IF(B2981="","",SUMIFS('Monthly Rental Income'!$G:$G,'Monthly Rental Income'!$K:$K,'Total Cash Flow'!$C2981,'Monthly Rental Income'!$J:$J,'Total Cash Flow'!$B2981))</f>
        <v/>
      </c>
      <c r="E2981" s="73" t="str">
        <f>IF(B2981="","",SUMIFS('Mortgage Calculation'!$F:$F,'Mortgage Calculation'!$J:$J,'Total Cash Flow'!$B2981,'Mortgage Calculation'!$K:$K,'Total Cash Flow'!C2981))</f>
        <v/>
      </c>
      <c r="F2981" s="66" t="str">
        <f t="shared" si="46"/>
        <v/>
      </c>
    </row>
    <row r="2982" spans="2:6" ht="14.25" x14ac:dyDescent="0.2">
      <c r="B2982" s="70" t="str">
        <f>IF('Mortgage Calculation'!A3022="","",MONTH('Mortgage Calculation'!C3022))</f>
        <v/>
      </c>
      <c r="C2982" s="71" t="str">
        <f>IF(B2982="","",YEAR('Mortgage Calculation'!C3022))</f>
        <v/>
      </c>
      <c r="D2982" s="72" t="str">
        <f>IF(B2982="","",SUMIFS('Monthly Rental Income'!$G:$G,'Monthly Rental Income'!$K:$K,'Total Cash Flow'!$C2982,'Monthly Rental Income'!$J:$J,'Total Cash Flow'!$B2982))</f>
        <v/>
      </c>
      <c r="E2982" s="73" t="str">
        <f>IF(B2982="","",SUMIFS('Mortgage Calculation'!$F:$F,'Mortgage Calculation'!$J:$J,'Total Cash Flow'!$B2982,'Mortgage Calculation'!$K:$K,'Total Cash Flow'!C2982))</f>
        <v/>
      </c>
      <c r="F2982" s="66" t="str">
        <f t="shared" si="46"/>
        <v/>
      </c>
    </row>
    <row r="2983" spans="2:6" ht="14.25" x14ac:dyDescent="0.2">
      <c r="B2983" s="70" t="str">
        <f>IF('Mortgage Calculation'!A3023="","",MONTH('Mortgage Calculation'!C3023))</f>
        <v/>
      </c>
      <c r="C2983" s="71" t="str">
        <f>IF(B2983="","",YEAR('Mortgage Calculation'!C3023))</f>
        <v/>
      </c>
      <c r="D2983" s="72" t="str">
        <f>IF(B2983="","",SUMIFS('Monthly Rental Income'!$G:$G,'Monthly Rental Income'!$K:$K,'Total Cash Flow'!$C2983,'Monthly Rental Income'!$J:$J,'Total Cash Flow'!$B2983))</f>
        <v/>
      </c>
      <c r="E2983" s="73" t="str">
        <f>IF(B2983="","",SUMIFS('Mortgage Calculation'!$F:$F,'Mortgage Calculation'!$J:$J,'Total Cash Flow'!$B2983,'Mortgage Calculation'!$K:$K,'Total Cash Flow'!C2983))</f>
        <v/>
      </c>
      <c r="F2983" s="66" t="str">
        <f t="shared" si="46"/>
        <v/>
      </c>
    </row>
    <row r="2984" spans="2:6" ht="14.25" x14ac:dyDescent="0.2">
      <c r="B2984" s="70" t="str">
        <f>IF('Mortgage Calculation'!A3024="","",MONTH('Mortgage Calculation'!C3024))</f>
        <v/>
      </c>
      <c r="C2984" s="71" t="str">
        <f>IF(B2984="","",YEAR('Mortgage Calculation'!C3024))</f>
        <v/>
      </c>
      <c r="D2984" s="72" t="str">
        <f>IF(B2984="","",SUMIFS('Monthly Rental Income'!$G:$G,'Monthly Rental Income'!$K:$K,'Total Cash Flow'!$C2984,'Monthly Rental Income'!$J:$J,'Total Cash Flow'!$B2984))</f>
        <v/>
      </c>
      <c r="E2984" s="73" t="str">
        <f>IF(B2984="","",SUMIFS('Mortgage Calculation'!$F:$F,'Mortgage Calculation'!$J:$J,'Total Cash Flow'!$B2984,'Mortgage Calculation'!$K:$K,'Total Cash Flow'!C2984))</f>
        <v/>
      </c>
      <c r="F2984" s="66" t="str">
        <f t="shared" si="46"/>
        <v/>
      </c>
    </row>
    <row r="2985" spans="2:6" ht="14.25" x14ac:dyDescent="0.2">
      <c r="B2985" s="70" t="str">
        <f>IF('Mortgage Calculation'!A3025="","",MONTH('Mortgage Calculation'!C3025))</f>
        <v/>
      </c>
      <c r="C2985" s="71" t="str">
        <f>IF(B2985="","",YEAR('Mortgage Calculation'!C3025))</f>
        <v/>
      </c>
      <c r="D2985" s="72" t="str">
        <f>IF(B2985="","",SUMIFS('Monthly Rental Income'!$G:$G,'Monthly Rental Income'!$K:$K,'Total Cash Flow'!$C2985,'Monthly Rental Income'!$J:$J,'Total Cash Flow'!$B2985))</f>
        <v/>
      </c>
      <c r="E2985" s="73" t="str">
        <f>IF(B2985="","",SUMIFS('Mortgage Calculation'!$F:$F,'Mortgage Calculation'!$J:$J,'Total Cash Flow'!$B2985,'Mortgage Calculation'!$K:$K,'Total Cash Flow'!C2985))</f>
        <v/>
      </c>
      <c r="F2985" s="66" t="str">
        <f t="shared" si="46"/>
        <v/>
      </c>
    </row>
    <row r="2986" spans="2:6" ht="14.25" x14ac:dyDescent="0.2">
      <c r="B2986" s="70" t="str">
        <f>IF('Mortgage Calculation'!A3026="","",MONTH('Mortgage Calculation'!C3026))</f>
        <v/>
      </c>
      <c r="C2986" s="71" t="str">
        <f>IF(B2986="","",YEAR('Mortgage Calculation'!C3026))</f>
        <v/>
      </c>
      <c r="D2986" s="72" t="str">
        <f>IF(B2986="","",SUMIFS('Monthly Rental Income'!$G:$G,'Monthly Rental Income'!$K:$K,'Total Cash Flow'!$C2986,'Monthly Rental Income'!$J:$J,'Total Cash Flow'!$B2986))</f>
        <v/>
      </c>
      <c r="E2986" s="73" t="str">
        <f>IF(B2986="","",SUMIFS('Mortgage Calculation'!$F:$F,'Mortgage Calculation'!$J:$J,'Total Cash Flow'!$B2986,'Mortgage Calculation'!$K:$K,'Total Cash Flow'!C2986))</f>
        <v/>
      </c>
      <c r="F2986" s="66" t="str">
        <f t="shared" si="46"/>
        <v/>
      </c>
    </row>
    <row r="2987" spans="2:6" ht="14.25" x14ac:dyDescent="0.2">
      <c r="B2987" s="70" t="str">
        <f>IF('Mortgage Calculation'!A3027="","",MONTH('Mortgage Calculation'!C3027))</f>
        <v/>
      </c>
      <c r="C2987" s="71" t="str">
        <f>IF(B2987="","",YEAR('Mortgage Calculation'!C3027))</f>
        <v/>
      </c>
      <c r="D2987" s="72" t="str">
        <f>IF(B2987="","",SUMIFS('Monthly Rental Income'!$G:$G,'Monthly Rental Income'!$K:$K,'Total Cash Flow'!$C2987,'Monthly Rental Income'!$J:$J,'Total Cash Flow'!$B2987))</f>
        <v/>
      </c>
      <c r="E2987" s="73" t="str">
        <f>IF(B2987="","",SUMIFS('Mortgage Calculation'!$F:$F,'Mortgage Calculation'!$J:$J,'Total Cash Flow'!$B2987,'Mortgage Calculation'!$K:$K,'Total Cash Flow'!C2987))</f>
        <v/>
      </c>
      <c r="F2987" s="66" t="str">
        <f t="shared" si="46"/>
        <v/>
      </c>
    </row>
    <row r="2988" spans="2:6" ht="14.25" x14ac:dyDescent="0.2">
      <c r="B2988" s="70" t="str">
        <f>IF('Mortgage Calculation'!A3028="","",MONTH('Mortgage Calculation'!C3028))</f>
        <v/>
      </c>
      <c r="C2988" s="71" t="str">
        <f>IF(B2988="","",YEAR('Mortgage Calculation'!C3028))</f>
        <v/>
      </c>
      <c r="D2988" s="72" t="str">
        <f>IF(B2988="","",SUMIFS('Monthly Rental Income'!$G:$G,'Monthly Rental Income'!$K:$K,'Total Cash Flow'!$C2988,'Monthly Rental Income'!$J:$J,'Total Cash Flow'!$B2988))</f>
        <v/>
      </c>
      <c r="E2988" s="73" t="str">
        <f>IF(B2988="","",SUMIFS('Mortgage Calculation'!$F:$F,'Mortgage Calculation'!$J:$J,'Total Cash Flow'!$B2988,'Mortgage Calculation'!$K:$K,'Total Cash Flow'!C2988))</f>
        <v/>
      </c>
      <c r="F2988" s="66" t="str">
        <f t="shared" si="46"/>
        <v/>
      </c>
    </row>
    <row r="2989" spans="2:6" ht="14.25" x14ac:dyDescent="0.2">
      <c r="B2989" s="70" t="str">
        <f>IF('Mortgage Calculation'!A3029="","",MONTH('Mortgage Calculation'!C3029))</f>
        <v/>
      </c>
      <c r="C2989" s="71" t="str">
        <f>IF(B2989="","",YEAR('Mortgage Calculation'!C3029))</f>
        <v/>
      </c>
      <c r="D2989" s="72" t="str">
        <f>IF(B2989="","",SUMIFS('Monthly Rental Income'!$G:$G,'Monthly Rental Income'!$K:$K,'Total Cash Flow'!$C2989,'Monthly Rental Income'!$J:$J,'Total Cash Flow'!$B2989))</f>
        <v/>
      </c>
      <c r="E2989" s="73" t="str">
        <f>IF(B2989="","",SUMIFS('Mortgage Calculation'!$F:$F,'Mortgage Calculation'!$J:$J,'Total Cash Flow'!$B2989,'Mortgage Calculation'!$K:$K,'Total Cash Flow'!C2989))</f>
        <v/>
      </c>
      <c r="F2989" s="66" t="str">
        <f t="shared" si="46"/>
        <v/>
      </c>
    </row>
    <row r="2990" spans="2:6" ht="14.25" x14ac:dyDescent="0.2">
      <c r="B2990" s="70" t="str">
        <f>IF('Mortgage Calculation'!A3030="","",MONTH('Mortgage Calculation'!C3030))</f>
        <v/>
      </c>
      <c r="C2990" s="71" t="str">
        <f>IF(B2990="","",YEAR('Mortgage Calculation'!C3030))</f>
        <v/>
      </c>
      <c r="D2990" s="72" t="str">
        <f>IF(B2990="","",SUMIFS('Monthly Rental Income'!$G:$G,'Monthly Rental Income'!$K:$K,'Total Cash Flow'!$C2990,'Monthly Rental Income'!$J:$J,'Total Cash Flow'!$B2990))</f>
        <v/>
      </c>
      <c r="E2990" s="73" t="str">
        <f>IF(B2990="","",SUMIFS('Mortgage Calculation'!$F:$F,'Mortgage Calculation'!$J:$J,'Total Cash Flow'!$B2990,'Mortgage Calculation'!$K:$K,'Total Cash Flow'!C2990))</f>
        <v/>
      </c>
      <c r="F2990" s="66" t="str">
        <f t="shared" si="46"/>
        <v/>
      </c>
    </row>
    <row r="2991" spans="2:6" ht="14.25" x14ac:dyDescent="0.2">
      <c r="B2991" s="70" t="str">
        <f>IF('Mortgage Calculation'!A3031="","",MONTH('Mortgage Calculation'!C3031))</f>
        <v/>
      </c>
      <c r="C2991" s="71" t="str">
        <f>IF(B2991="","",YEAR('Mortgage Calculation'!C3031))</f>
        <v/>
      </c>
      <c r="D2991" s="72" t="str">
        <f>IF(B2991="","",SUMIFS('Monthly Rental Income'!$G:$G,'Monthly Rental Income'!$K:$K,'Total Cash Flow'!$C2991,'Monthly Rental Income'!$J:$J,'Total Cash Flow'!$B2991))</f>
        <v/>
      </c>
      <c r="E2991" s="73" t="str">
        <f>IF(B2991="","",SUMIFS('Mortgage Calculation'!$F:$F,'Mortgage Calculation'!$J:$J,'Total Cash Flow'!$B2991,'Mortgage Calculation'!$K:$K,'Total Cash Flow'!C2991))</f>
        <v/>
      </c>
      <c r="F2991" s="66" t="str">
        <f t="shared" si="46"/>
        <v/>
      </c>
    </row>
    <row r="2992" spans="2:6" ht="14.25" x14ac:dyDescent="0.2">
      <c r="B2992" s="70" t="str">
        <f>IF('Mortgage Calculation'!A3032="","",MONTH('Mortgage Calculation'!C3032))</f>
        <v/>
      </c>
      <c r="C2992" s="71" t="str">
        <f>IF(B2992="","",YEAR('Mortgage Calculation'!C3032))</f>
        <v/>
      </c>
      <c r="D2992" s="72" t="str">
        <f>IF(B2992="","",SUMIFS('Monthly Rental Income'!$G:$G,'Monthly Rental Income'!$K:$K,'Total Cash Flow'!$C2992,'Monthly Rental Income'!$J:$J,'Total Cash Flow'!$B2992))</f>
        <v/>
      </c>
      <c r="E2992" s="73" t="str">
        <f>IF(B2992="","",SUMIFS('Mortgage Calculation'!$F:$F,'Mortgage Calculation'!$J:$J,'Total Cash Flow'!$B2992,'Mortgage Calculation'!$K:$K,'Total Cash Flow'!C2992))</f>
        <v/>
      </c>
      <c r="F2992" s="66" t="str">
        <f t="shared" si="46"/>
        <v/>
      </c>
    </row>
    <row r="2993" spans="2:6" ht="14.25" x14ac:dyDescent="0.2">
      <c r="B2993" s="70" t="str">
        <f>IF('Mortgage Calculation'!A3033="","",MONTH('Mortgage Calculation'!C3033))</f>
        <v/>
      </c>
      <c r="C2993" s="71" t="str">
        <f>IF(B2993="","",YEAR('Mortgage Calculation'!C3033))</f>
        <v/>
      </c>
      <c r="D2993" s="72" t="str">
        <f>IF(B2993="","",SUMIFS('Monthly Rental Income'!$G:$G,'Monthly Rental Income'!$K:$K,'Total Cash Flow'!$C2993,'Monthly Rental Income'!$J:$J,'Total Cash Flow'!$B2993))</f>
        <v/>
      </c>
      <c r="E2993" s="73" t="str">
        <f>IF(B2993="","",SUMIFS('Mortgage Calculation'!$F:$F,'Mortgage Calculation'!$J:$J,'Total Cash Flow'!$B2993,'Mortgage Calculation'!$K:$K,'Total Cash Flow'!C2993))</f>
        <v/>
      </c>
      <c r="F2993" s="66" t="str">
        <f t="shared" si="46"/>
        <v/>
      </c>
    </row>
    <row r="2994" spans="2:6" ht="14.25" x14ac:dyDescent="0.2">
      <c r="B2994" s="70" t="str">
        <f>IF('Mortgage Calculation'!A3034="","",MONTH('Mortgage Calculation'!C3034))</f>
        <v/>
      </c>
      <c r="C2994" s="71" t="str">
        <f>IF(B2994="","",YEAR('Mortgage Calculation'!C3034))</f>
        <v/>
      </c>
      <c r="D2994" s="72" t="str">
        <f>IF(B2994="","",SUMIFS('Monthly Rental Income'!$G:$G,'Monthly Rental Income'!$K:$K,'Total Cash Flow'!$C2994,'Monthly Rental Income'!$J:$J,'Total Cash Flow'!$B2994))</f>
        <v/>
      </c>
      <c r="E2994" s="73" t="str">
        <f>IF(B2994="","",SUMIFS('Mortgage Calculation'!$F:$F,'Mortgage Calculation'!$J:$J,'Total Cash Flow'!$B2994,'Mortgage Calculation'!$K:$K,'Total Cash Flow'!C2994))</f>
        <v/>
      </c>
      <c r="F2994" s="66" t="str">
        <f t="shared" si="46"/>
        <v/>
      </c>
    </row>
    <row r="2995" spans="2:6" ht="14.25" x14ac:dyDescent="0.2">
      <c r="B2995" s="70" t="str">
        <f>IF('Mortgage Calculation'!A3035="","",MONTH('Mortgage Calculation'!C3035))</f>
        <v/>
      </c>
      <c r="C2995" s="71" t="str">
        <f>IF(B2995="","",YEAR('Mortgage Calculation'!C3035))</f>
        <v/>
      </c>
      <c r="D2995" s="72" t="str">
        <f>IF(B2995="","",SUMIFS('Monthly Rental Income'!$G:$G,'Monthly Rental Income'!$K:$K,'Total Cash Flow'!$C2995,'Monthly Rental Income'!$J:$J,'Total Cash Flow'!$B2995))</f>
        <v/>
      </c>
      <c r="E2995" s="73" t="str">
        <f>IF(B2995="","",SUMIFS('Mortgage Calculation'!$F:$F,'Mortgage Calculation'!$J:$J,'Total Cash Flow'!$B2995,'Mortgage Calculation'!$K:$K,'Total Cash Flow'!C2995))</f>
        <v/>
      </c>
      <c r="F2995" s="66" t="str">
        <f t="shared" si="46"/>
        <v/>
      </c>
    </row>
    <row r="2996" spans="2:6" ht="14.25" x14ac:dyDescent="0.2">
      <c r="B2996" s="70" t="str">
        <f>IF('Mortgage Calculation'!A3036="","",MONTH('Mortgage Calculation'!C3036))</f>
        <v/>
      </c>
      <c r="C2996" s="71" t="str">
        <f>IF(B2996="","",YEAR('Mortgage Calculation'!C3036))</f>
        <v/>
      </c>
      <c r="D2996" s="72" t="str">
        <f>IF(B2996="","",SUMIFS('Monthly Rental Income'!$G:$G,'Monthly Rental Income'!$K:$K,'Total Cash Flow'!$C2996,'Monthly Rental Income'!$J:$J,'Total Cash Flow'!$B2996))</f>
        <v/>
      </c>
      <c r="E2996" s="73" t="str">
        <f>IF(B2996="","",SUMIFS('Mortgage Calculation'!$F:$F,'Mortgage Calculation'!$J:$J,'Total Cash Flow'!$B2996,'Mortgage Calculation'!$K:$K,'Total Cash Flow'!C2996))</f>
        <v/>
      </c>
      <c r="F2996" s="66" t="str">
        <f t="shared" si="46"/>
        <v/>
      </c>
    </row>
    <row r="2997" spans="2:6" ht="14.25" x14ac:dyDescent="0.2">
      <c r="B2997" s="70" t="str">
        <f>IF('Mortgage Calculation'!A3037="","",MONTH('Mortgage Calculation'!C3037))</f>
        <v/>
      </c>
      <c r="C2997" s="71" t="str">
        <f>IF(B2997="","",YEAR('Mortgage Calculation'!C3037))</f>
        <v/>
      </c>
      <c r="D2997" s="72" t="str">
        <f>IF(B2997="","",SUMIFS('Monthly Rental Income'!$G:$G,'Monthly Rental Income'!$K:$K,'Total Cash Flow'!$C2997,'Monthly Rental Income'!$J:$J,'Total Cash Flow'!$B2997))</f>
        <v/>
      </c>
      <c r="E2997" s="73" t="str">
        <f>IF(B2997="","",SUMIFS('Mortgage Calculation'!$F:$F,'Mortgage Calculation'!$J:$J,'Total Cash Flow'!$B2997,'Mortgage Calculation'!$K:$K,'Total Cash Flow'!C2997))</f>
        <v/>
      </c>
      <c r="F2997" s="66" t="str">
        <f t="shared" si="46"/>
        <v/>
      </c>
    </row>
    <row r="2998" spans="2:6" ht="14.25" x14ac:dyDescent="0.2">
      <c r="B2998" s="70" t="str">
        <f>IF('Mortgage Calculation'!A3038="","",MONTH('Mortgage Calculation'!C3038))</f>
        <v/>
      </c>
      <c r="C2998" s="71" t="str">
        <f>IF(B2998="","",YEAR('Mortgage Calculation'!C3038))</f>
        <v/>
      </c>
      <c r="D2998" s="72" t="str">
        <f>IF(B2998="","",SUMIFS('Monthly Rental Income'!$G:$G,'Monthly Rental Income'!$K:$K,'Total Cash Flow'!$C2998,'Monthly Rental Income'!$J:$J,'Total Cash Flow'!$B2998))</f>
        <v/>
      </c>
      <c r="E2998" s="73" t="str">
        <f>IF(B2998="","",SUMIFS('Mortgage Calculation'!$F:$F,'Mortgage Calculation'!$J:$J,'Total Cash Flow'!$B2998,'Mortgage Calculation'!$K:$K,'Total Cash Flow'!C2998))</f>
        <v/>
      </c>
      <c r="F2998" s="66" t="str">
        <f t="shared" si="46"/>
        <v/>
      </c>
    </row>
    <row r="2999" spans="2:6" ht="14.25" x14ac:dyDescent="0.2">
      <c r="B2999" s="70" t="str">
        <f>IF('Mortgage Calculation'!A3039="","",MONTH('Mortgage Calculation'!C3039))</f>
        <v/>
      </c>
      <c r="C2999" s="71" t="str">
        <f>IF(B2999="","",YEAR('Mortgage Calculation'!C3039))</f>
        <v/>
      </c>
      <c r="D2999" s="72" t="str">
        <f>IF(B2999="","",SUMIFS('Monthly Rental Income'!$G:$G,'Monthly Rental Income'!$K:$K,'Total Cash Flow'!$C2999,'Monthly Rental Income'!$J:$J,'Total Cash Flow'!$B2999))</f>
        <v/>
      </c>
      <c r="E2999" s="73" t="str">
        <f>IF(B2999="","",SUMIFS('Mortgage Calculation'!$F:$F,'Mortgage Calculation'!$J:$J,'Total Cash Flow'!$B2999,'Mortgage Calculation'!$K:$K,'Total Cash Flow'!C2999))</f>
        <v/>
      </c>
      <c r="F2999" s="66" t="str">
        <f t="shared" si="46"/>
        <v/>
      </c>
    </row>
    <row r="3000" spans="2:6" ht="14.25" x14ac:dyDescent="0.2">
      <c r="B3000" s="70" t="str">
        <f>IF('Mortgage Calculation'!A3040="","",MONTH('Mortgage Calculation'!C3040))</f>
        <v/>
      </c>
      <c r="C3000" s="71" t="str">
        <f>IF(B3000="","",YEAR('Mortgage Calculation'!C3040))</f>
        <v/>
      </c>
      <c r="D3000" s="72" t="str">
        <f>IF(B3000="","",SUMIFS('Monthly Rental Income'!$G:$G,'Monthly Rental Income'!$K:$K,'Total Cash Flow'!$C3000,'Monthly Rental Income'!$J:$J,'Total Cash Flow'!$B3000))</f>
        <v/>
      </c>
      <c r="E3000" s="73" t="str">
        <f>IF(B3000="","",SUMIFS('Mortgage Calculation'!$F:$F,'Mortgage Calculation'!$J:$J,'Total Cash Flow'!$B3000,'Mortgage Calculation'!$K:$K,'Total Cash Flow'!C3000))</f>
        <v/>
      </c>
      <c r="F3000" s="66" t="str">
        <f t="shared" si="46"/>
        <v/>
      </c>
    </row>
    <row r="3001" spans="2:6" ht="14.25" x14ac:dyDescent="0.2">
      <c r="B3001" s="70" t="str">
        <f>IF('Mortgage Calculation'!A3041="","",MONTH('Mortgage Calculation'!C3041))</f>
        <v/>
      </c>
      <c r="C3001" s="71" t="str">
        <f>IF(B3001="","",YEAR('Mortgage Calculation'!C3041))</f>
        <v/>
      </c>
      <c r="D3001" s="72" t="str">
        <f>IF(B3001="","",SUMIFS('Monthly Rental Income'!$G:$G,'Monthly Rental Income'!$K:$K,'Total Cash Flow'!$C3001,'Monthly Rental Income'!$J:$J,'Total Cash Flow'!$B3001))</f>
        <v/>
      </c>
      <c r="E3001" s="73" t="str">
        <f>IF(B3001="","",SUMIFS('Mortgage Calculation'!$F:$F,'Mortgage Calculation'!$J:$J,'Total Cash Flow'!$B3001,'Mortgage Calculation'!$K:$K,'Total Cash Flow'!C3001))</f>
        <v/>
      </c>
      <c r="F3001" s="66" t="str">
        <f t="shared" si="46"/>
        <v/>
      </c>
    </row>
    <row r="3002" spans="2:6" ht="14.25" x14ac:dyDescent="0.2">
      <c r="B3002" s="70" t="str">
        <f>IF('Mortgage Calculation'!A3042="","",MONTH('Mortgage Calculation'!C3042))</f>
        <v/>
      </c>
      <c r="C3002" s="71" t="str">
        <f>IF(B3002="","",YEAR('Mortgage Calculation'!C3042))</f>
        <v/>
      </c>
      <c r="D3002" s="72" t="str">
        <f>IF(B3002="","",SUMIFS('Monthly Rental Income'!$G:$G,'Monthly Rental Income'!$K:$K,'Total Cash Flow'!$C3002,'Monthly Rental Income'!$J:$J,'Total Cash Flow'!$B3002))</f>
        <v/>
      </c>
      <c r="E3002" s="73" t="str">
        <f>IF(B3002="","",SUMIFS('Mortgage Calculation'!$F:$F,'Mortgage Calculation'!$J:$J,'Total Cash Flow'!$B3002,'Mortgage Calculation'!$K:$K,'Total Cash Flow'!C3002))</f>
        <v/>
      </c>
      <c r="F3002" s="66" t="str">
        <f t="shared" si="46"/>
        <v/>
      </c>
    </row>
    <row r="3003" spans="2:6" ht="14.25" x14ac:dyDescent="0.2">
      <c r="B3003" s="70" t="str">
        <f>IF('Mortgage Calculation'!A3043="","",MONTH('Mortgage Calculation'!C3043))</f>
        <v/>
      </c>
      <c r="C3003" s="71" t="str">
        <f>IF(B3003="","",YEAR('Mortgage Calculation'!C3043))</f>
        <v/>
      </c>
      <c r="D3003" s="72" t="str">
        <f>IF(B3003="","",SUMIFS('Monthly Rental Income'!$G:$G,'Monthly Rental Income'!$K:$K,'Total Cash Flow'!$C3003,'Monthly Rental Income'!$J:$J,'Total Cash Flow'!$B3003))</f>
        <v/>
      </c>
      <c r="E3003" s="73" t="str">
        <f>IF(B3003="","",SUMIFS('Mortgage Calculation'!$F:$F,'Mortgage Calculation'!$J:$J,'Total Cash Flow'!$B3003,'Mortgage Calculation'!$K:$K,'Total Cash Flow'!C3003))</f>
        <v/>
      </c>
      <c r="F3003" s="66" t="str">
        <f t="shared" si="46"/>
        <v/>
      </c>
    </row>
    <row r="3004" spans="2:6" ht="14.25" x14ac:dyDescent="0.2">
      <c r="B3004" s="70" t="str">
        <f>IF('Mortgage Calculation'!A3044="","",MONTH('Mortgage Calculation'!C3044))</f>
        <v/>
      </c>
      <c r="C3004" s="71" t="str">
        <f>IF(B3004="","",YEAR('Mortgage Calculation'!C3044))</f>
        <v/>
      </c>
      <c r="D3004" s="72" t="str">
        <f>IF(B3004="","",SUMIFS('Monthly Rental Income'!$G:$G,'Monthly Rental Income'!$K:$K,'Total Cash Flow'!$C3004,'Monthly Rental Income'!$J:$J,'Total Cash Flow'!$B3004))</f>
        <v/>
      </c>
      <c r="E3004" s="73" t="str">
        <f>IF(B3004="","",SUMIFS('Mortgage Calculation'!$F:$F,'Mortgage Calculation'!$J:$J,'Total Cash Flow'!$B3004,'Mortgage Calculation'!$K:$K,'Total Cash Flow'!C3004))</f>
        <v/>
      </c>
      <c r="F3004" s="66" t="str">
        <f t="shared" si="46"/>
        <v/>
      </c>
    </row>
    <row r="3005" spans="2:6" ht="14.25" x14ac:dyDescent="0.2">
      <c r="B3005" s="70" t="str">
        <f>IF('Mortgage Calculation'!A3045="","",MONTH('Mortgage Calculation'!C3045))</f>
        <v/>
      </c>
      <c r="C3005" s="71" t="str">
        <f>IF(B3005="","",YEAR('Mortgage Calculation'!C3045))</f>
        <v/>
      </c>
      <c r="D3005" s="72" t="str">
        <f>IF(B3005="","",SUMIFS('Monthly Rental Income'!$G:$G,'Monthly Rental Income'!$K:$K,'Total Cash Flow'!$C3005,'Monthly Rental Income'!$J:$J,'Total Cash Flow'!$B3005))</f>
        <v/>
      </c>
      <c r="E3005" s="73" t="str">
        <f>IF(B3005="","",SUMIFS('Mortgage Calculation'!$F:$F,'Mortgage Calculation'!$J:$J,'Total Cash Flow'!$B3005,'Mortgage Calculation'!$K:$K,'Total Cash Flow'!C3005))</f>
        <v/>
      </c>
      <c r="F3005" s="66" t="str">
        <f t="shared" si="46"/>
        <v/>
      </c>
    </row>
    <row r="3006" spans="2:6" ht="14.25" x14ac:dyDescent="0.2">
      <c r="B3006" s="70" t="str">
        <f>IF('Mortgage Calculation'!A3046="","",MONTH('Mortgage Calculation'!C3046))</f>
        <v/>
      </c>
      <c r="C3006" s="71" t="str">
        <f>IF(B3006="","",YEAR('Mortgage Calculation'!C3046))</f>
        <v/>
      </c>
      <c r="D3006" s="72" t="str">
        <f>IF(B3006="","",SUMIFS('Monthly Rental Income'!$G:$G,'Monthly Rental Income'!$K:$K,'Total Cash Flow'!$C3006,'Monthly Rental Income'!$J:$J,'Total Cash Flow'!$B3006))</f>
        <v/>
      </c>
      <c r="E3006" s="73" t="str">
        <f>IF(B3006="","",SUMIFS('Mortgage Calculation'!$F:$F,'Mortgage Calculation'!$J:$J,'Total Cash Flow'!$B3006,'Mortgage Calculation'!$K:$K,'Total Cash Flow'!C3006))</f>
        <v/>
      </c>
      <c r="F3006" s="66" t="str">
        <f t="shared" si="46"/>
        <v/>
      </c>
    </row>
    <row r="3007" spans="2:6" ht="14.25" x14ac:dyDescent="0.2">
      <c r="B3007" s="70" t="str">
        <f>IF('Mortgage Calculation'!A3047="","",MONTH('Mortgage Calculation'!C3047))</f>
        <v/>
      </c>
      <c r="C3007" s="71" t="str">
        <f>IF(B3007="","",YEAR('Mortgage Calculation'!C3047))</f>
        <v/>
      </c>
      <c r="D3007" s="72" t="str">
        <f>IF(B3007="","",SUMIFS('Monthly Rental Income'!$G:$G,'Monthly Rental Income'!$K:$K,'Total Cash Flow'!$C3007,'Monthly Rental Income'!$J:$J,'Total Cash Flow'!$B3007))</f>
        <v/>
      </c>
      <c r="E3007" s="73" t="str">
        <f>IF(B3007="","",SUMIFS('Mortgage Calculation'!$F:$F,'Mortgage Calculation'!$J:$J,'Total Cash Flow'!$B3007,'Mortgage Calculation'!$K:$K,'Total Cash Flow'!C3007))</f>
        <v/>
      </c>
      <c r="F3007" s="66" t="str">
        <f t="shared" si="46"/>
        <v/>
      </c>
    </row>
    <row r="3008" spans="2:6" ht="14.25" x14ac:dyDescent="0.2">
      <c r="B3008" s="70" t="str">
        <f>IF('Mortgage Calculation'!A3048="","",MONTH('Mortgage Calculation'!C3048))</f>
        <v/>
      </c>
      <c r="C3008" s="71" t="str">
        <f>IF(B3008="","",YEAR('Mortgage Calculation'!C3048))</f>
        <v/>
      </c>
      <c r="D3008" s="72" t="str">
        <f>IF(B3008="","",SUMIFS('Monthly Rental Income'!$G:$G,'Monthly Rental Income'!$K:$K,'Total Cash Flow'!$C3008,'Monthly Rental Income'!$J:$J,'Total Cash Flow'!$B3008))</f>
        <v/>
      </c>
      <c r="E3008" s="73" t="str">
        <f>IF(B3008="","",SUMIFS('Mortgage Calculation'!$F:$F,'Mortgage Calculation'!$J:$J,'Total Cash Flow'!$B3008,'Mortgage Calculation'!$K:$K,'Total Cash Flow'!C3008))</f>
        <v/>
      </c>
      <c r="F3008" s="66" t="str">
        <f t="shared" si="46"/>
        <v/>
      </c>
    </row>
    <row r="3009" spans="2:6" ht="14.25" x14ac:dyDescent="0.2">
      <c r="B3009" s="70" t="str">
        <f>IF('Mortgage Calculation'!A3049="","",MONTH('Mortgage Calculation'!C3049))</f>
        <v/>
      </c>
      <c r="C3009" s="71" t="str">
        <f>IF(B3009="","",YEAR('Mortgage Calculation'!C3049))</f>
        <v/>
      </c>
      <c r="D3009" s="72" t="str">
        <f>IF(B3009="","",SUMIFS('Monthly Rental Income'!$G:$G,'Monthly Rental Income'!$K:$K,'Total Cash Flow'!$C3009,'Monthly Rental Income'!$J:$J,'Total Cash Flow'!$B3009))</f>
        <v/>
      </c>
      <c r="E3009" s="73" t="str">
        <f>IF(B3009="","",SUMIFS('Mortgage Calculation'!$F:$F,'Mortgage Calculation'!$J:$J,'Total Cash Flow'!$B3009,'Mortgage Calculation'!$K:$K,'Total Cash Flow'!C3009))</f>
        <v/>
      </c>
      <c r="F3009" s="66" t="str">
        <f t="shared" si="46"/>
        <v/>
      </c>
    </row>
    <row r="3010" spans="2:6" ht="14.25" x14ac:dyDescent="0.2">
      <c r="B3010" s="70" t="str">
        <f>IF('Mortgage Calculation'!A3050="","",MONTH('Mortgage Calculation'!C3050))</f>
        <v/>
      </c>
      <c r="C3010" s="71" t="str">
        <f>IF(B3010="","",YEAR('Mortgage Calculation'!C3050))</f>
        <v/>
      </c>
      <c r="D3010" s="72" t="str">
        <f>IF(B3010="","",SUMIFS('Monthly Rental Income'!$G:$G,'Monthly Rental Income'!$K:$K,'Total Cash Flow'!$C3010,'Monthly Rental Income'!$J:$J,'Total Cash Flow'!$B3010))</f>
        <v/>
      </c>
      <c r="E3010" s="73" t="str">
        <f>IF(B3010="","",SUMIFS('Mortgage Calculation'!$F:$F,'Mortgage Calculation'!$J:$J,'Total Cash Flow'!$B3010,'Mortgage Calculation'!$K:$K,'Total Cash Flow'!C3010))</f>
        <v/>
      </c>
      <c r="F3010" s="66" t="str">
        <f t="shared" si="46"/>
        <v/>
      </c>
    </row>
    <row r="3011" spans="2:6" ht="14.25" x14ac:dyDescent="0.2">
      <c r="B3011" s="70" t="str">
        <f>IF('Mortgage Calculation'!A3051="","",MONTH('Mortgage Calculation'!C3051))</f>
        <v/>
      </c>
      <c r="C3011" s="71" t="str">
        <f>IF(B3011="","",YEAR('Mortgage Calculation'!C3051))</f>
        <v/>
      </c>
      <c r="D3011" s="72" t="str">
        <f>IF(B3011="","",SUMIFS('Monthly Rental Income'!$G:$G,'Monthly Rental Income'!$K:$K,'Total Cash Flow'!$C3011,'Monthly Rental Income'!$J:$J,'Total Cash Flow'!$B3011))</f>
        <v/>
      </c>
      <c r="E3011" s="73" t="str">
        <f>IF(B3011="","",SUMIFS('Mortgage Calculation'!$F:$F,'Mortgage Calculation'!$J:$J,'Total Cash Flow'!$B3011,'Mortgage Calculation'!$K:$K,'Total Cash Flow'!C3011))</f>
        <v/>
      </c>
      <c r="F3011" s="66" t="str">
        <f t="shared" si="46"/>
        <v/>
      </c>
    </row>
    <row r="3012" spans="2:6" ht="14.25" x14ac:dyDescent="0.2">
      <c r="B3012" s="70" t="str">
        <f>IF('Mortgage Calculation'!A3052="","",MONTH('Mortgage Calculation'!C3052))</f>
        <v/>
      </c>
      <c r="C3012" s="71" t="str">
        <f>IF(B3012="","",YEAR('Mortgage Calculation'!C3052))</f>
        <v/>
      </c>
      <c r="D3012" s="72" t="str">
        <f>IF(B3012="","",SUMIFS('Monthly Rental Income'!$G:$G,'Monthly Rental Income'!$K:$K,'Total Cash Flow'!$C3012,'Monthly Rental Income'!$J:$J,'Total Cash Flow'!$B3012))</f>
        <v/>
      </c>
      <c r="E3012" s="73" t="str">
        <f>IF(B3012="","",SUMIFS('Mortgage Calculation'!$F:$F,'Mortgage Calculation'!$J:$J,'Total Cash Flow'!$B3012,'Mortgage Calculation'!$K:$K,'Total Cash Flow'!C3012))</f>
        <v/>
      </c>
      <c r="F3012" s="66" t="str">
        <f t="shared" si="46"/>
        <v/>
      </c>
    </row>
    <row r="3013" spans="2:6" ht="14.25" x14ac:dyDescent="0.2">
      <c r="B3013" s="70" t="str">
        <f>IF('Mortgage Calculation'!A3053="","",MONTH('Mortgage Calculation'!C3053))</f>
        <v/>
      </c>
      <c r="C3013" s="71" t="str">
        <f>IF(B3013="","",YEAR('Mortgage Calculation'!C3053))</f>
        <v/>
      </c>
      <c r="D3013" s="72" t="str">
        <f>IF(B3013="","",SUMIFS('Monthly Rental Income'!$G:$G,'Monthly Rental Income'!$K:$K,'Total Cash Flow'!$C3013,'Monthly Rental Income'!$J:$J,'Total Cash Flow'!$B3013))</f>
        <v/>
      </c>
      <c r="E3013" s="73" t="str">
        <f>IF(B3013="","",SUMIFS('Mortgage Calculation'!$F:$F,'Mortgage Calculation'!$J:$J,'Total Cash Flow'!$B3013,'Mortgage Calculation'!$K:$K,'Total Cash Flow'!C3013))</f>
        <v/>
      </c>
      <c r="F3013" s="66" t="str">
        <f t="shared" ref="F3013:F3076" si="47">IF(B3013="","",SUM(D3013:E3013))</f>
        <v/>
      </c>
    </row>
    <row r="3014" spans="2:6" ht="14.25" x14ac:dyDescent="0.2">
      <c r="B3014" s="70" t="str">
        <f>IF('Mortgage Calculation'!A3054="","",MONTH('Mortgage Calculation'!C3054))</f>
        <v/>
      </c>
      <c r="C3014" s="71" t="str">
        <f>IF(B3014="","",YEAR('Mortgage Calculation'!C3054))</f>
        <v/>
      </c>
      <c r="D3014" s="72" t="str">
        <f>IF(B3014="","",SUMIFS('Monthly Rental Income'!$G:$G,'Monthly Rental Income'!$K:$K,'Total Cash Flow'!$C3014,'Monthly Rental Income'!$J:$J,'Total Cash Flow'!$B3014))</f>
        <v/>
      </c>
      <c r="E3014" s="73" t="str">
        <f>IF(B3014="","",SUMIFS('Mortgage Calculation'!$F:$F,'Mortgage Calculation'!$J:$J,'Total Cash Flow'!$B3014,'Mortgage Calculation'!$K:$K,'Total Cash Flow'!C3014))</f>
        <v/>
      </c>
      <c r="F3014" s="66" t="str">
        <f t="shared" si="47"/>
        <v/>
      </c>
    </row>
    <row r="3015" spans="2:6" ht="14.25" x14ac:dyDescent="0.2">
      <c r="B3015" s="70" t="str">
        <f>IF('Mortgage Calculation'!A3055="","",MONTH('Mortgage Calculation'!C3055))</f>
        <v/>
      </c>
      <c r="C3015" s="71" t="str">
        <f>IF(B3015="","",YEAR('Mortgage Calculation'!C3055))</f>
        <v/>
      </c>
      <c r="D3015" s="72" t="str">
        <f>IF(B3015="","",SUMIFS('Monthly Rental Income'!$G:$G,'Monthly Rental Income'!$K:$K,'Total Cash Flow'!$C3015,'Monthly Rental Income'!$J:$J,'Total Cash Flow'!$B3015))</f>
        <v/>
      </c>
      <c r="E3015" s="73" t="str">
        <f>IF(B3015="","",SUMIFS('Mortgage Calculation'!$F:$F,'Mortgage Calculation'!$J:$J,'Total Cash Flow'!$B3015,'Mortgage Calculation'!$K:$K,'Total Cash Flow'!C3015))</f>
        <v/>
      </c>
      <c r="F3015" s="66" t="str">
        <f t="shared" si="47"/>
        <v/>
      </c>
    </row>
    <row r="3016" spans="2:6" ht="14.25" x14ac:dyDescent="0.2">
      <c r="B3016" s="70" t="str">
        <f>IF('Mortgage Calculation'!A3056="","",MONTH('Mortgage Calculation'!C3056))</f>
        <v/>
      </c>
      <c r="C3016" s="71" t="str">
        <f>IF(B3016="","",YEAR('Mortgage Calculation'!C3056))</f>
        <v/>
      </c>
      <c r="D3016" s="72" t="str">
        <f>IF(B3016="","",SUMIFS('Monthly Rental Income'!$G:$G,'Monthly Rental Income'!$K:$K,'Total Cash Flow'!$C3016,'Monthly Rental Income'!$J:$J,'Total Cash Flow'!$B3016))</f>
        <v/>
      </c>
      <c r="E3016" s="73" t="str">
        <f>IF(B3016="","",SUMIFS('Mortgage Calculation'!$F:$F,'Mortgage Calculation'!$J:$J,'Total Cash Flow'!$B3016,'Mortgage Calculation'!$K:$K,'Total Cash Flow'!C3016))</f>
        <v/>
      </c>
      <c r="F3016" s="66" t="str">
        <f t="shared" si="47"/>
        <v/>
      </c>
    </row>
    <row r="3017" spans="2:6" ht="14.25" x14ac:dyDescent="0.2">
      <c r="B3017" s="70" t="str">
        <f>IF('Mortgage Calculation'!A3057="","",MONTH('Mortgage Calculation'!C3057))</f>
        <v/>
      </c>
      <c r="C3017" s="71" t="str">
        <f>IF(B3017="","",YEAR('Mortgage Calculation'!C3057))</f>
        <v/>
      </c>
      <c r="D3017" s="72" t="str">
        <f>IF(B3017="","",SUMIFS('Monthly Rental Income'!$G:$G,'Monthly Rental Income'!$K:$K,'Total Cash Flow'!$C3017,'Monthly Rental Income'!$J:$J,'Total Cash Flow'!$B3017))</f>
        <v/>
      </c>
      <c r="E3017" s="73" t="str">
        <f>IF(B3017="","",SUMIFS('Mortgage Calculation'!$F:$F,'Mortgage Calculation'!$J:$J,'Total Cash Flow'!$B3017,'Mortgage Calculation'!$K:$K,'Total Cash Flow'!C3017))</f>
        <v/>
      </c>
      <c r="F3017" s="66" t="str">
        <f t="shared" si="47"/>
        <v/>
      </c>
    </row>
    <row r="3018" spans="2:6" ht="14.25" x14ac:dyDescent="0.2">
      <c r="B3018" s="70" t="str">
        <f>IF('Mortgage Calculation'!A3058="","",MONTH('Mortgage Calculation'!C3058))</f>
        <v/>
      </c>
      <c r="C3018" s="71" t="str">
        <f>IF(B3018="","",YEAR('Mortgage Calculation'!C3058))</f>
        <v/>
      </c>
      <c r="D3018" s="72" t="str">
        <f>IF(B3018="","",SUMIFS('Monthly Rental Income'!$G:$G,'Monthly Rental Income'!$K:$K,'Total Cash Flow'!$C3018,'Monthly Rental Income'!$J:$J,'Total Cash Flow'!$B3018))</f>
        <v/>
      </c>
      <c r="E3018" s="73" t="str">
        <f>IF(B3018="","",SUMIFS('Mortgage Calculation'!$F:$F,'Mortgage Calculation'!$J:$J,'Total Cash Flow'!$B3018,'Mortgage Calculation'!$K:$K,'Total Cash Flow'!C3018))</f>
        <v/>
      </c>
      <c r="F3018" s="66" t="str">
        <f t="shared" si="47"/>
        <v/>
      </c>
    </row>
    <row r="3019" spans="2:6" ht="14.25" x14ac:dyDescent="0.2">
      <c r="B3019" s="70" t="str">
        <f>IF('Mortgage Calculation'!A3059="","",MONTH('Mortgage Calculation'!C3059))</f>
        <v/>
      </c>
      <c r="C3019" s="71" t="str">
        <f>IF(B3019="","",YEAR('Mortgage Calculation'!C3059))</f>
        <v/>
      </c>
      <c r="D3019" s="72" t="str">
        <f>IF(B3019="","",SUMIFS('Monthly Rental Income'!$G:$G,'Monthly Rental Income'!$K:$K,'Total Cash Flow'!$C3019,'Monthly Rental Income'!$J:$J,'Total Cash Flow'!$B3019))</f>
        <v/>
      </c>
      <c r="E3019" s="73" t="str">
        <f>IF(B3019="","",SUMIFS('Mortgage Calculation'!$F:$F,'Mortgage Calculation'!$J:$J,'Total Cash Flow'!$B3019,'Mortgage Calculation'!$K:$K,'Total Cash Flow'!C3019))</f>
        <v/>
      </c>
      <c r="F3019" s="66" t="str">
        <f t="shared" si="47"/>
        <v/>
      </c>
    </row>
    <row r="3020" spans="2:6" ht="14.25" x14ac:dyDescent="0.2">
      <c r="B3020" s="70" t="str">
        <f>IF('Mortgage Calculation'!A3060="","",MONTH('Mortgage Calculation'!C3060))</f>
        <v/>
      </c>
      <c r="C3020" s="71" t="str">
        <f>IF(B3020="","",YEAR('Mortgage Calculation'!C3060))</f>
        <v/>
      </c>
      <c r="D3020" s="72" t="str">
        <f>IF(B3020="","",SUMIFS('Monthly Rental Income'!$G:$G,'Monthly Rental Income'!$K:$K,'Total Cash Flow'!$C3020,'Monthly Rental Income'!$J:$J,'Total Cash Flow'!$B3020))</f>
        <v/>
      </c>
      <c r="E3020" s="73" t="str">
        <f>IF(B3020="","",SUMIFS('Mortgage Calculation'!$F:$F,'Mortgage Calculation'!$J:$J,'Total Cash Flow'!$B3020,'Mortgage Calculation'!$K:$K,'Total Cash Flow'!C3020))</f>
        <v/>
      </c>
      <c r="F3020" s="66" t="str">
        <f t="shared" si="47"/>
        <v/>
      </c>
    </row>
    <row r="3021" spans="2:6" ht="14.25" x14ac:dyDescent="0.2">
      <c r="B3021" s="70" t="str">
        <f>IF('Mortgage Calculation'!A3061="","",MONTH('Mortgage Calculation'!C3061))</f>
        <v/>
      </c>
      <c r="C3021" s="71" t="str">
        <f>IF(B3021="","",YEAR('Mortgage Calculation'!C3061))</f>
        <v/>
      </c>
      <c r="D3021" s="72" t="str">
        <f>IF(B3021="","",SUMIFS('Monthly Rental Income'!$G:$G,'Monthly Rental Income'!$K:$K,'Total Cash Flow'!$C3021,'Monthly Rental Income'!$J:$J,'Total Cash Flow'!$B3021))</f>
        <v/>
      </c>
      <c r="E3021" s="73" t="str">
        <f>IF(B3021="","",SUMIFS('Mortgage Calculation'!$F:$F,'Mortgage Calculation'!$J:$J,'Total Cash Flow'!$B3021,'Mortgage Calculation'!$K:$K,'Total Cash Flow'!C3021))</f>
        <v/>
      </c>
      <c r="F3021" s="66" t="str">
        <f t="shared" si="47"/>
        <v/>
      </c>
    </row>
    <row r="3022" spans="2:6" ht="14.25" x14ac:dyDescent="0.2">
      <c r="B3022" s="70" t="str">
        <f>IF('Mortgage Calculation'!A3062="","",MONTH('Mortgage Calculation'!C3062))</f>
        <v/>
      </c>
      <c r="C3022" s="71" t="str">
        <f>IF(B3022="","",YEAR('Mortgage Calculation'!C3062))</f>
        <v/>
      </c>
      <c r="D3022" s="72" t="str">
        <f>IF(B3022="","",SUMIFS('Monthly Rental Income'!$G:$G,'Monthly Rental Income'!$K:$K,'Total Cash Flow'!$C3022,'Monthly Rental Income'!$J:$J,'Total Cash Flow'!$B3022))</f>
        <v/>
      </c>
      <c r="E3022" s="73" t="str">
        <f>IF(B3022="","",SUMIFS('Mortgage Calculation'!$F:$F,'Mortgage Calculation'!$J:$J,'Total Cash Flow'!$B3022,'Mortgage Calculation'!$K:$K,'Total Cash Flow'!C3022))</f>
        <v/>
      </c>
      <c r="F3022" s="66" t="str">
        <f t="shared" si="47"/>
        <v/>
      </c>
    </row>
    <row r="3023" spans="2:6" ht="14.25" x14ac:dyDescent="0.2">
      <c r="B3023" s="70" t="str">
        <f>IF('Mortgage Calculation'!A3063="","",MONTH('Mortgage Calculation'!C3063))</f>
        <v/>
      </c>
      <c r="C3023" s="71" t="str">
        <f>IF(B3023="","",YEAR('Mortgage Calculation'!C3063))</f>
        <v/>
      </c>
      <c r="D3023" s="72" t="str">
        <f>IF(B3023="","",SUMIFS('Monthly Rental Income'!$G:$G,'Monthly Rental Income'!$K:$K,'Total Cash Flow'!$C3023,'Monthly Rental Income'!$J:$J,'Total Cash Flow'!$B3023))</f>
        <v/>
      </c>
      <c r="E3023" s="73" t="str">
        <f>IF(B3023="","",SUMIFS('Mortgage Calculation'!$F:$F,'Mortgage Calculation'!$J:$J,'Total Cash Flow'!$B3023,'Mortgage Calculation'!$K:$K,'Total Cash Flow'!C3023))</f>
        <v/>
      </c>
      <c r="F3023" s="66" t="str">
        <f t="shared" si="47"/>
        <v/>
      </c>
    </row>
    <row r="3024" spans="2:6" ht="14.25" x14ac:dyDescent="0.2">
      <c r="B3024" s="70" t="str">
        <f>IF('Mortgage Calculation'!A3064="","",MONTH('Mortgage Calculation'!C3064))</f>
        <v/>
      </c>
      <c r="C3024" s="71" t="str">
        <f>IF(B3024="","",YEAR('Mortgage Calculation'!C3064))</f>
        <v/>
      </c>
      <c r="D3024" s="72" t="str">
        <f>IF(B3024="","",SUMIFS('Monthly Rental Income'!$G:$G,'Monthly Rental Income'!$K:$K,'Total Cash Flow'!$C3024,'Monthly Rental Income'!$J:$J,'Total Cash Flow'!$B3024))</f>
        <v/>
      </c>
      <c r="E3024" s="73" t="str">
        <f>IF(B3024="","",SUMIFS('Mortgage Calculation'!$F:$F,'Mortgage Calculation'!$J:$J,'Total Cash Flow'!$B3024,'Mortgage Calculation'!$K:$K,'Total Cash Flow'!C3024))</f>
        <v/>
      </c>
      <c r="F3024" s="66" t="str">
        <f t="shared" si="47"/>
        <v/>
      </c>
    </row>
    <row r="3025" spans="2:6" ht="14.25" x14ac:dyDescent="0.2">
      <c r="B3025" s="70" t="str">
        <f>IF('Mortgage Calculation'!A3065="","",MONTH('Mortgage Calculation'!C3065))</f>
        <v/>
      </c>
      <c r="C3025" s="71" t="str">
        <f>IF(B3025="","",YEAR('Mortgage Calculation'!C3065))</f>
        <v/>
      </c>
      <c r="D3025" s="72" t="str">
        <f>IF(B3025="","",SUMIFS('Monthly Rental Income'!$G:$G,'Monthly Rental Income'!$K:$K,'Total Cash Flow'!$C3025,'Monthly Rental Income'!$J:$J,'Total Cash Flow'!$B3025))</f>
        <v/>
      </c>
      <c r="E3025" s="73" t="str">
        <f>IF(B3025="","",SUMIFS('Mortgage Calculation'!$F:$F,'Mortgage Calculation'!$J:$J,'Total Cash Flow'!$B3025,'Mortgage Calculation'!$K:$K,'Total Cash Flow'!C3025))</f>
        <v/>
      </c>
      <c r="F3025" s="66" t="str">
        <f t="shared" si="47"/>
        <v/>
      </c>
    </row>
    <row r="3026" spans="2:6" ht="14.25" x14ac:dyDescent="0.2">
      <c r="B3026" s="70" t="str">
        <f>IF('Mortgage Calculation'!A3066="","",MONTH('Mortgage Calculation'!C3066))</f>
        <v/>
      </c>
      <c r="C3026" s="71" t="str">
        <f>IF(B3026="","",YEAR('Mortgage Calculation'!C3066))</f>
        <v/>
      </c>
      <c r="D3026" s="72" t="str">
        <f>IF(B3026="","",SUMIFS('Monthly Rental Income'!$G:$G,'Monthly Rental Income'!$K:$K,'Total Cash Flow'!$C3026,'Monthly Rental Income'!$J:$J,'Total Cash Flow'!$B3026))</f>
        <v/>
      </c>
      <c r="E3026" s="73" t="str">
        <f>IF(B3026="","",SUMIFS('Mortgage Calculation'!$F:$F,'Mortgage Calculation'!$J:$J,'Total Cash Flow'!$B3026,'Mortgage Calculation'!$K:$K,'Total Cash Flow'!C3026))</f>
        <v/>
      </c>
      <c r="F3026" s="66" t="str">
        <f t="shared" si="47"/>
        <v/>
      </c>
    </row>
    <row r="3027" spans="2:6" ht="14.25" x14ac:dyDescent="0.2">
      <c r="B3027" s="70" t="str">
        <f>IF('Mortgage Calculation'!A3067="","",MONTH('Mortgage Calculation'!C3067))</f>
        <v/>
      </c>
      <c r="C3027" s="71" t="str">
        <f>IF(B3027="","",YEAR('Mortgage Calculation'!C3067))</f>
        <v/>
      </c>
      <c r="D3027" s="72" t="str">
        <f>IF(B3027="","",SUMIFS('Monthly Rental Income'!$G:$G,'Monthly Rental Income'!$K:$K,'Total Cash Flow'!$C3027,'Monthly Rental Income'!$J:$J,'Total Cash Flow'!$B3027))</f>
        <v/>
      </c>
      <c r="E3027" s="73" t="str">
        <f>IF(B3027="","",SUMIFS('Mortgage Calculation'!$F:$F,'Mortgage Calculation'!$J:$J,'Total Cash Flow'!$B3027,'Mortgage Calculation'!$K:$K,'Total Cash Flow'!C3027))</f>
        <v/>
      </c>
      <c r="F3027" s="66" t="str">
        <f t="shared" si="47"/>
        <v/>
      </c>
    </row>
    <row r="3028" spans="2:6" ht="14.25" x14ac:dyDescent="0.2">
      <c r="B3028" s="70" t="str">
        <f>IF('Mortgage Calculation'!A3068="","",MONTH('Mortgage Calculation'!C3068))</f>
        <v/>
      </c>
      <c r="C3028" s="71" t="str">
        <f>IF(B3028="","",YEAR('Mortgage Calculation'!C3068))</f>
        <v/>
      </c>
      <c r="D3028" s="72" t="str">
        <f>IF(B3028="","",SUMIFS('Monthly Rental Income'!$G:$G,'Monthly Rental Income'!$K:$K,'Total Cash Flow'!$C3028,'Monthly Rental Income'!$J:$J,'Total Cash Flow'!$B3028))</f>
        <v/>
      </c>
      <c r="E3028" s="73" t="str">
        <f>IF(B3028="","",SUMIFS('Mortgage Calculation'!$F:$F,'Mortgage Calculation'!$J:$J,'Total Cash Flow'!$B3028,'Mortgage Calculation'!$K:$K,'Total Cash Flow'!C3028))</f>
        <v/>
      </c>
      <c r="F3028" s="66" t="str">
        <f t="shared" si="47"/>
        <v/>
      </c>
    </row>
    <row r="3029" spans="2:6" ht="14.25" x14ac:dyDescent="0.2">
      <c r="B3029" s="70" t="str">
        <f>IF('Mortgage Calculation'!A3069="","",MONTH('Mortgage Calculation'!C3069))</f>
        <v/>
      </c>
      <c r="C3029" s="71" t="str">
        <f>IF(B3029="","",YEAR('Mortgage Calculation'!C3069))</f>
        <v/>
      </c>
      <c r="D3029" s="72" t="str">
        <f>IF(B3029="","",SUMIFS('Monthly Rental Income'!$G:$G,'Monthly Rental Income'!$K:$K,'Total Cash Flow'!$C3029,'Monthly Rental Income'!$J:$J,'Total Cash Flow'!$B3029))</f>
        <v/>
      </c>
      <c r="E3029" s="73" t="str">
        <f>IF(B3029="","",SUMIFS('Mortgage Calculation'!$F:$F,'Mortgage Calculation'!$J:$J,'Total Cash Flow'!$B3029,'Mortgage Calculation'!$K:$K,'Total Cash Flow'!C3029))</f>
        <v/>
      </c>
      <c r="F3029" s="66" t="str">
        <f t="shared" si="47"/>
        <v/>
      </c>
    </row>
    <row r="3030" spans="2:6" ht="14.25" x14ac:dyDescent="0.2">
      <c r="B3030" s="70" t="str">
        <f>IF('Mortgage Calculation'!A3070="","",MONTH('Mortgage Calculation'!C3070))</f>
        <v/>
      </c>
      <c r="C3030" s="71" t="str">
        <f>IF(B3030="","",YEAR('Mortgage Calculation'!C3070))</f>
        <v/>
      </c>
      <c r="D3030" s="72" t="str">
        <f>IF(B3030="","",SUMIFS('Monthly Rental Income'!$G:$G,'Monthly Rental Income'!$K:$K,'Total Cash Flow'!$C3030,'Monthly Rental Income'!$J:$J,'Total Cash Flow'!$B3030))</f>
        <v/>
      </c>
      <c r="E3030" s="73" t="str">
        <f>IF(B3030="","",SUMIFS('Mortgage Calculation'!$F:$F,'Mortgage Calculation'!$J:$J,'Total Cash Flow'!$B3030,'Mortgage Calculation'!$K:$K,'Total Cash Flow'!C3030))</f>
        <v/>
      </c>
      <c r="F3030" s="66" t="str">
        <f t="shared" si="47"/>
        <v/>
      </c>
    </row>
    <row r="3031" spans="2:6" ht="14.25" x14ac:dyDescent="0.2">
      <c r="B3031" s="70" t="str">
        <f>IF('Mortgage Calculation'!A3071="","",MONTH('Mortgage Calculation'!C3071))</f>
        <v/>
      </c>
      <c r="C3031" s="71" t="str">
        <f>IF(B3031="","",YEAR('Mortgage Calculation'!C3071))</f>
        <v/>
      </c>
      <c r="D3031" s="72" t="str">
        <f>IF(B3031="","",SUMIFS('Monthly Rental Income'!$G:$G,'Monthly Rental Income'!$K:$K,'Total Cash Flow'!$C3031,'Monthly Rental Income'!$J:$J,'Total Cash Flow'!$B3031))</f>
        <v/>
      </c>
      <c r="E3031" s="73" t="str">
        <f>IF(B3031="","",SUMIFS('Mortgage Calculation'!$F:$F,'Mortgage Calculation'!$J:$J,'Total Cash Flow'!$B3031,'Mortgage Calculation'!$K:$K,'Total Cash Flow'!C3031))</f>
        <v/>
      </c>
      <c r="F3031" s="66" t="str">
        <f t="shared" si="47"/>
        <v/>
      </c>
    </row>
    <row r="3032" spans="2:6" ht="14.25" x14ac:dyDescent="0.2">
      <c r="B3032" s="70" t="str">
        <f>IF('Mortgage Calculation'!A3072="","",MONTH('Mortgage Calculation'!C3072))</f>
        <v/>
      </c>
      <c r="C3032" s="71" t="str">
        <f>IF(B3032="","",YEAR('Mortgage Calculation'!C3072))</f>
        <v/>
      </c>
      <c r="D3032" s="72" t="str">
        <f>IF(B3032="","",SUMIFS('Monthly Rental Income'!$G:$G,'Monthly Rental Income'!$K:$K,'Total Cash Flow'!$C3032,'Monthly Rental Income'!$J:$J,'Total Cash Flow'!$B3032))</f>
        <v/>
      </c>
      <c r="E3032" s="73" t="str">
        <f>IF(B3032="","",SUMIFS('Mortgage Calculation'!$F:$F,'Mortgage Calculation'!$J:$J,'Total Cash Flow'!$B3032,'Mortgage Calculation'!$K:$K,'Total Cash Flow'!C3032))</f>
        <v/>
      </c>
      <c r="F3032" s="66" t="str">
        <f t="shared" si="47"/>
        <v/>
      </c>
    </row>
    <row r="3033" spans="2:6" ht="14.25" x14ac:dyDescent="0.2">
      <c r="B3033" s="70" t="str">
        <f>IF('Mortgage Calculation'!A3073="","",MONTH('Mortgage Calculation'!C3073))</f>
        <v/>
      </c>
      <c r="C3033" s="71" t="str">
        <f>IF(B3033="","",YEAR('Mortgage Calculation'!C3073))</f>
        <v/>
      </c>
      <c r="D3033" s="72" t="str">
        <f>IF(B3033="","",SUMIFS('Monthly Rental Income'!$G:$G,'Monthly Rental Income'!$K:$K,'Total Cash Flow'!$C3033,'Monthly Rental Income'!$J:$J,'Total Cash Flow'!$B3033))</f>
        <v/>
      </c>
      <c r="E3033" s="73" t="str">
        <f>IF(B3033="","",SUMIFS('Mortgage Calculation'!$F:$F,'Mortgage Calculation'!$J:$J,'Total Cash Flow'!$B3033,'Mortgage Calculation'!$K:$K,'Total Cash Flow'!C3033))</f>
        <v/>
      </c>
      <c r="F3033" s="66" t="str">
        <f t="shared" si="47"/>
        <v/>
      </c>
    </row>
    <row r="3034" spans="2:6" ht="14.25" x14ac:dyDescent="0.2">
      <c r="B3034" s="70" t="str">
        <f>IF('Mortgage Calculation'!A3074="","",MONTH('Mortgage Calculation'!C3074))</f>
        <v/>
      </c>
      <c r="C3034" s="71" t="str">
        <f>IF(B3034="","",YEAR('Mortgage Calculation'!C3074))</f>
        <v/>
      </c>
      <c r="D3034" s="72" t="str">
        <f>IF(B3034="","",SUMIFS('Monthly Rental Income'!$G:$G,'Monthly Rental Income'!$K:$K,'Total Cash Flow'!$C3034,'Monthly Rental Income'!$J:$J,'Total Cash Flow'!$B3034))</f>
        <v/>
      </c>
      <c r="E3034" s="73" t="str">
        <f>IF(B3034="","",SUMIFS('Mortgage Calculation'!$F:$F,'Mortgage Calculation'!$J:$J,'Total Cash Flow'!$B3034,'Mortgage Calculation'!$K:$K,'Total Cash Flow'!C3034))</f>
        <v/>
      </c>
      <c r="F3034" s="66" t="str">
        <f t="shared" si="47"/>
        <v/>
      </c>
    </row>
    <row r="3035" spans="2:6" ht="14.25" x14ac:dyDescent="0.2">
      <c r="B3035" s="70" t="str">
        <f>IF('Mortgage Calculation'!A3075="","",MONTH('Mortgage Calculation'!C3075))</f>
        <v/>
      </c>
      <c r="C3035" s="71" t="str">
        <f>IF(B3035="","",YEAR('Mortgage Calculation'!C3075))</f>
        <v/>
      </c>
      <c r="D3035" s="72" t="str">
        <f>IF(B3035="","",SUMIFS('Monthly Rental Income'!$G:$G,'Monthly Rental Income'!$K:$K,'Total Cash Flow'!$C3035,'Monthly Rental Income'!$J:$J,'Total Cash Flow'!$B3035))</f>
        <v/>
      </c>
      <c r="E3035" s="73" t="str">
        <f>IF(B3035="","",SUMIFS('Mortgage Calculation'!$F:$F,'Mortgage Calculation'!$J:$J,'Total Cash Flow'!$B3035,'Mortgage Calculation'!$K:$K,'Total Cash Flow'!C3035))</f>
        <v/>
      </c>
      <c r="F3035" s="66" t="str">
        <f t="shared" si="47"/>
        <v/>
      </c>
    </row>
    <row r="3036" spans="2:6" ht="14.25" x14ac:dyDescent="0.2">
      <c r="B3036" s="70" t="str">
        <f>IF('Mortgage Calculation'!A3076="","",MONTH('Mortgage Calculation'!C3076))</f>
        <v/>
      </c>
      <c r="C3036" s="71" t="str">
        <f>IF(B3036="","",YEAR('Mortgage Calculation'!C3076))</f>
        <v/>
      </c>
      <c r="D3036" s="72" t="str">
        <f>IF(B3036="","",SUMIFS('Monthly Rental Income'!$G:$G,'Monthly Rental Income'!$K:$K,'Total Cash Flow'!$C3036,'Monthly Rental Income'!$J:$J,'Total Cash Flow'!$B3036))</f>
        <v/>
      </c>
      <c r="E3036" s="73" t="str">
        <f>IF(B3036="","",SUMIFS('Mortgage Calculation'!$F:$F,'Mortgage Calculation'!$J:$J,'Total Cash Flow'!$B3036,'Mortgage Calculation'!$K:$K,'Total Cash Flow'!C3036))</f>
        <v/>
      </c>
      <c r="F3036" s="66" t="str">
        <f t="shared" si="47"/>
        <v/>
      </c>
    </row>
    <row r="3037" spans="2:6" ht="14.25" x14ac:dyDescent="0.2">
      <c r="B3037" s="70" t="str">
        <f>IF('Mortgage Calculation'!A3077="","",MONTH('Mortgage Calculation'!C3077))</f>
        <v/>
      </c>
      <c r="C3037" s="71" t="str">
        <f>IF(B3037="","",YEAR('Mortgage Calculation'!C3077))</f>
        <v/>
      </c>
      <c r="D3037" s="72" t="str">
        <f>IF(B3037="","",SUMIFS('Monthly Rental Income'!$G:$G,'Monthly Rental Income'!$K:$K,'Total Cash Flow'!$C3037,'Monthly Rental Income'!$J:$J,'Total Cash Flow'!$B3037))</f>
        <v/>
      </c>
      <c r="E3037" s="73" t="str">
        <f>IF(B3037="","",SUMIFS('Mortgage Calculation'!$F:$F,'Mortgage Calculation'!$J:$J,'Total Cash Flow'!$B3037,'Mortgage Calculation'!$K:$K,'Total Cash Flow'!C3037))</f>
        <v/>
      </c>
      <c r="F3037" s="66" t="str">
        <f t="shared" si="47"/>
        <v/>
      </c>
    </row>
    <row r="3038" spans="2:6" ht="14.25" x14ac:dyDescent="0.2">
      <c r="B3038" s="70" t="str">
        <f>IF('Mortgage Calculation'!A3078="","",MONTH('Mortgage Calculation'!C3078))</f>
        <v/>
      </c>
      <c r="C3038" s="71" t="str">
        <f>IF(B3038="","",YEAR('Mortgage Calculation'!C3078))</f>
        <v/>
      </c>
      <c r="D3038" s="72" t="str">
        <f>IF(B3038="","",SUMIFS('Monthly Rental Income'!$G:$G,'Monthly Rental Income'!$K:$K,'Total Cash Flow'!$C3038,'Monthly Rental Income'!$J:$J,'Total Cash Flow'!$B3038))</f>
        <v/>
      </c>
      <c r="E3038" s="73" t="str">
        <f>IF(B3038="","",SUMIFS('Mortgage Calculation'!$F:$F,'Mortgage Calculation'!$J:$J,'Total Cash Flow'!$B3038,'Mortgage Calculation'!$K:$K,'Total Cash Flow'!C3038))</f>
        <v/>
      </c>
      <c r="F3038" s="66" t="str">
        <f t="shared" si="47"/>
        <v/>
      </c>
    </row>
    <row r="3039" spans="2:6" ht="14.25" x14ac:dyDescent="0.2">
      <c r="B3039" s="70" t="str">
        <f>IF('Mortgage Calculation'!A3079="","",MONTH('Mortgage Calculation'!C3079))</f>
        <v/>
      </c>
      <c r="C3039" s="71" t="str">
        <f>IF(B3039="","",YEAR('Mortgage Calculation'!C3079))</f>
        <v/>
      </c>
      <c r="D3039" s="72" t="str">
        <f>IF(B3039="","",SUMIFS('Monthly Rental Income'!$G:$G,'Monthly Rental Income'!$K:$K,'Total Cash Flow'!$C3039,'Monthly Rental Income'!$J:$J,'Total Cash Flow'!$B3039))</f>
        <v/>
      </c>
      <c r="E3039" s="73" t="str">
        <f>IF(B3039="","",SUMIFS('Mortgage Calculation'!$F:$F,'Mortgage Calculation'!$J:$J,'Total Cash Flow'!$B3039,'Mortgage Calculation'!$K:$K,'Total Cash Flow'!C3039))</f>
        <v/>
      </c>
      <c r="F3039" s="66" t="str">
        <f t="shared" si="47"/>
        <v/>
      </c>
    </row>
    <row r="3040" spans="2:6" ht="14.25" x14ac:dyDescent="0.2">
      <c r="B3040" s="70" t="str">
        <f>IF('Mortgage Calculation'!A3080="","",MONTH('Mortgage Calculation'!C3080))</f>
        <v/>
      </c>
      <c r="C3040" s="71" t="str">
        <f>IF(B3040="","",YEAR('Mortgage Calculation'!C3080))</f>
        <v/>
      </c>
      <c r="D3040" s="72" t="str">
        <f>IF(B3040="","",SUMIFS('Monthly Rental Income'!$G:$G,'Monthly Rental Income'!$K:$K,'Total Cash Flow'!$C3040,'Monthly Rental Income'!$J:$J,'Total Cash Flow'!$B3040))</f>
        <v/>
      </c>
      <c r="E3040" s="73" t="str">
        <f>IF(B3040="","",SUMIFS('Mortgage Calculation'!$F:$F,'Mortgage Calculation'!$J:$J,'Total Cash Flow'!$B3040,'Mortgage Calculation'!$K:$K,'Total Cash Flow'!C3040))</f>
        <v/>
      </c>
      <c r="F3040" s="66" t="str">
        <f t="shared" si="47"/>
        <v/>
      </c>
    </row>
    <row r="3041" spans="2:6" ht="14.25" x14ac:dyDescent="0.2">
      <c r="B3041" s="70" t="str">
        <f>IF('Mortgage Calculation'!A3081="","",MONTH('Mortgage Calculation'!C3081))</f>
        <v/>
      </c>
      <c r="C3041" s="71" t="str">
        <f>IF(B3041="","",YEAR('Mortgage Calculation'!C3081))</f>
        <v/>
      </c>
      <c r="D3041" s="72" t="str">
        <f>IF(B3041="","",SUMIFS('Monthly Rental Income'!$G:$G,'Monthly Rental Income'!$K:$K,'Total Cash Flow'!$C3041,'Monthly Rental Income'!$J:$J,'Total Cash Flow'!$B3041))</f>
        <v/>
      </c>
      <c r="E3041" s="73" t="str">
        <f>IF(B3041="","",SUMIFS('Mortgage Calculation'!$F:$F,'Mortgage Calculation'!$J:$J,'Total Cash Flow'!$B3041,'Mortgage Calculation'!$K:$K,'Total Cash Flow'!C3041))</f>
        <v/>
      </c>
      <c r="F3041" s="66" t="str">
        <f t="shared" si="47"/>
        <v/>
      </c>
    </row>
    <row r="3042" spans="2:6" ht="14.25" x14ac:dyDescent="0.2">
      <c r="B3042" s="70" t="str">
        <f>IF('Mortgage Calculation'!A3082="","",MONTH('Mortgage Calculation'!C3082))</f>
        <v/>
      </c>
      <c r="C3042" s="71" t="str">
        <f>IF(B3042="","",YEAR('Mortgage Calculation'!C3082))</f>
        <v/>
      </c>
      <c r="D3042" s="72" t="str">
        <f>IF(B3042="","",SUMIFS('Monthly Rental Income'!$G:$G,'Monthly Rental Income'!$K:$K,'Total Cash Flow'!$C3042,'Monthly Rental Income'!$J:$J,'Total Cash Flow'!$B3042))</f>
        <v/>
      </c>
      <c r="E3042" s="73" t="str">
        <f>IF(B3042="","",SUMIFS('Mortgage Calculation'!$F:$F,'Mortgage Calculation'!$J:$J,'Total Cash Flow'!$B3042,'Mortgage Calculation'!$K:$K,'Total Cash Flow'!C3042))</f>
        <v/>
      </c>
      <c r="F3042" s="66" t="str">
        <f t="shared" si="47"/>
        <v/>
      </c>
    </row>
    <row r="3043" spans="2:6" ht="14.25" x14ac:dyDescent="0.2">
      <c r="B3043" s="70" t="str">
        <f>IF('Mortgage Calculation'!A3083="","",MONTH('Mortgage Calculation'!C3083))</f>
        <v/>
      </c>
      <c r="C3043" s="71" t="str">
        <f>IF(B3043="","",YEAR('Mortgage Calculation'!C3083))</f>
        <v/>
      </c>
      <c r="D3043" s="72" t="str">
        <f>IF(B3043="","",SUMIFS('Monthly Rental Income'!$G:$G,'Monthly Rental Income'!$K:$K,'Total Cash Flow'!$C3043,'Monthly Rental Income'!$J:$J,'Total Cash Flow'!$B3043))</f>
        <v/>
      </c>
      <c r="E3043" s="73" t="str">
        <f>IF(B3043="","",SUMIFS('Mortgage Calculation'!$F:$F,'Mortgage Calculation'!$J:$J,'Total Cash Flow'!$B3043,'Mortgage Calculation'!$K:$K,'Total Cash Flow'!C3043))</f>
        <v/>
      </c>
      <c r="F3043" s="66" t="str">
        <f t="shared" si="47"/>
        <v/>
      </c>
    </row>
    <row r="3044" spans="2:6" ht="14.25" x14ac:dyDescent="0.2">
      <c r="B3044" s="70" t="str">
        <f>IF('Mortgage Calculation'!A3084="","",MONTH('Mortgage Calculation'!C3084))</f>
        <v/>
      </c>
      <c r="C3044" s="71" t="str">
        <f>IF(B3044="","",YEAR('Mortgage Calculation'!C3084))</f>
        <v/>
      </c>
      <c r="D3044" s="72" t="str">
        <f>IF(B3044="","",SUMIFS('Monthly Rental Income'!$G:$G,'Monthly Rental Income'!$K:$K,'Total Cash Flow'!$C3044,'Monthly Rental Income'!$J:$J,'Total Cash Flow'!$B3044))</f>
        <v/>
      </c>
      <c r="E3044" s="73" t="str">
        <f>IF(B3044="","",SUMIFS('Mortgage Calculation'!$F:$F,'Mortgage Calculation'!$J:$J,'Total Cash Flow'!$B3044,'Mortgage Calculation'!$K:$K,'Total Cash Flow'!C3044))</f>
        <v/>
      </c>
      <c r="F3044" s="66" t="str">
        <f t="shared" si="47"/>
        <v/>
      </c>
    </row>
    <row r="3045" spans="2:6" ht="14.25" x14ac:dyDescent="0.2">
      <c r="B3045" s="70" t="str">
        <f>IF('Mortgage Calculation'!A3085="","",MONTH('Mortgage Calculation'!C3085))</f>
        <v/>
      </c>
      <c r="C3045" s="71" t="str">
        <f>IF(B3045="","",YEAR('Mortgage Calculation'!C3085))</f>
        <v/>
      </c>
      <c r="D3045" s="72" t="str">
        <f>IF(B3045="","",SUMIFS('Monthly Rental Income'!$G:$G,'Monthly Rental Income'!$K:$K,'Total Cash Flow'!$C3045,'Monthly Rental Income'!$J:$J,'Total Cash Flow'!$B3045))</f>
        <v/>
      </c>
      <c r="E3045" s="73" t="str">
        <f>IF(B3045="","",SUMIFS('Mortgage Calculation'!$F:$F,'Mortgage Calculation'!$J:$J,'Total Cash Flow'!$B3045,'Mortgage Calculation'!$K:$K,'Total Cash Flow'!C3045))</f>
        <v/>
      </c>
      <c r="F3045" s="66" t="str">
        <f t="shared" si="47"/>
        <v/>
      </c>
    </row>
    <row r="3046" spans="2:6" ht="14.25" x14ac:dyDescent="0.2">
      <c r="B3046" s="70" t="str">
        <f>IF('Mortgage Calculation'!A3086="","",MONTH('Mortgage Calculation'!C3086))</f>
        <v/>
      </c>
      <c r="C3046" s="71" t="str">
        <f>IF(B3046="","",YEAR('Mortgage Calculation'!C3086))</f>
        <v/>
      </c>
      <c r="D3046" s="72" t="str">
        <f>IF(B3046="","",SUMIFS('Monthly Rental Income'!$G:$G,'Monthly Rental Income'!$K:$K,'Total Cash Flow'!$C3046,'Monthly Rental Income'!$J:$J,'Total Cash Flow'!$B3046))</f>
        <v/>
      </c>
      <c r="E3046" s="73" t="str">
        <f>IF(B3046="","",SUMIFS('Mortgage Calculation'!$F:$F,'Mortgage Calculation'!$J:$J,'Total Cash Flow'!$B3046,'Mortgage Calculation'!$K:$K,'Total Cash Flow'!C3046))</f>
        <v/>
      </c>
      <c r="F3046" s="66" t="str">
        <f t="shared" si="47"/>
        <v/>
      </c>
    </row>
    <row r="3047" spans="2:6" ht="14.25" x14ac:dyDescent="0.2">
      <c r="B3047" s="70" t="str">
        <f>IF('Mortgage Calculation'!A3087="","",MONTH('Mortgage Calculation'!C3087))</f>
        <v/>
      </c>
      <c r="C3047" s="71" t="str">
        <f>IF(B3047="","",YEAR('Mortgage Calculation'!C3087))</f>
        <v/>
      </c>
      <c r="D3047" s="72" t="str">
        <f>IF(B3047="","",SUMIFS('Monthly Rental Income'!$G:$G,'Monthly Rental Income'!$K:$K,'Total Cash Flow'!$C3047,'Monthly Rental Income'!$J:$J,'Total Cash Flow'!$B3047))</f>
        <v/>
      </c>
      <c r="E3047" s="73" t="str">
        <f>IF(B3047="","",SUMIFS('Mortgage Calculation'!$F:$F,'Mortgage Calculation'!$J:$J,'Total Cash Flow'!$B3047,'Mortgage Calculation'!$K:$K,'Total Cash Flow'!C3047))</f>
        <v/>
      </c>
      <c r="F3047" s="66" t="str">
        <f t="shared" si="47"/>
        <v/>
      </c>
    </row>
    <row r="3048" spans="2:6" ht="14.25" x14ac:dyDescent="0.2">
      <c r="B3048" s="70" t="str">
        <f>IF('Mortgage Calculation'!A3088="","",MONTH('Mortgage Calculation'!C3088))</f>
        <v/>
      </c>
      <c r="C3048" s="71" t="str">
        <f>IF(B3048="","",YEAR('Mortgage Calculation'!C3088))</f>
        <v/>
      </c>
      <c r="D3048" s="72" t="str">
        <f>IF(B3048="","",SUMIFS('Monthly Rental Income'!$G:$G,'Monthly Rental Income'!$K:$K,'Total Cash Flow'!$C3048,'Monthly Rental Income'!$J:$J,'Total Cash Flow'!$B3048))</f>
        <v/>
      </c>
      <c r="E3048" s="73" t="str">
        <f>IF(B3048="","",SUMIFS('Mortgage Calculation'!$F:$F,'Mortgage Calculation'!$J:$J,'Total Cash Flow'!$B3048,'Mortgage Calculation'!$K:$K,'Total Cash Flow'!C3048))</f>
        <v/>
      </c>
      <c r="F3048" s="66" t="str">
        <f t="shared" si="47"/>
        <v/>
      </c>
    </row>
    <row r="3049" spans="2:6" ht="14.25" x14ac:dyDescent="0.2">
      <c r="B3049" s="70" t="str">
        <f>IF('Mortgage Calculation'!A3089="","",MONTH('Mortgage Calculation'!C3089))</f>
        <v/>
      </c>
      <c r="C3049" s="71" t="str">
        <f>IF(B3049="","",YEAR('Mortgage Calculation'!C3089))</f>
        <v/>
      </c>
      <c r="D3049" s="72" t="str">
        <f>IF(B3049="","",SUMIFS('Monthly Rental Income'!$G:$G,'Monthly Rental Income'!$K:$K,'Total Cash Flow'!$C3049,'Monthly Rental Income'!$J:$J,'Total Cash Flow'!$B3049))</f>
        <v/>
      </c>
      <c r="E3049" s="73" t="str">
        <f>IF(B3049="","",SUMIFS('Mortgage Calculation'!$F:$F,'Mortgage Calculation'!$J:$J,'Total Cash Flow'!$B3049,'Mortgage Calculation'!$K:$K,'Total Cash Flow'!C3049))</f>
        <v/>
      </c>
      <c r="F3049" s="66" t="str">
        <f t="shared" si="47"/>
        <v/>
      </c>
    </row>
    <row r="3050" spans="2:6" ht="14.25" x14ac:dyDescent="0.2">
      <c r="B3050" s="70" t="str">
        <f>IF('Mortgage Calculation'!A3090="","",MONTH('Mortgage Calculation'!C3090))</f>
        <v/>
      </c>
      <c r="C3050" s="71" t="str">
        <f>IF(B3050="","",YEAR('Mortgage Calculation'!C3090))</f>
        <v/>
      </c>
      <c r="D3050" s="72" t="str">
        <f>IF(B3050="","",SUMIFS('Monthly Rental Income'!$G:$G,'Monthly Rental Income'!$K:$K,'Total Cash Flow'!$C3050,'Monthly Rental Income'!$J:$J,'Total Cash Flow'!$B3050))</f>
        <v/>
      </c>
      <c r="E3050" s="73" t="str">
        <f>IF(B3050="","",SUMIFS('Mortgage Calculation'!$F:$F,'Mortgage Calculation'!$J:$J,'Total Cash Flow'!$B3050,'Mortgage Calculation'!$K:$K,'Total Cash Flow'!C3050))</f>
        <v/>
      </c>
      <c r="F3050" s="66" t="str">
        <f t="shared" si="47"/>
        <v/>
      </c>
    </row>
    <row r="3051" spans="2:6" ht="14.25" x14ac:dyDescent="0.2">
      <c r="B3051" s="70" t="str">
        <f>IF('Mortgage Calculation'!A3091="","",MONTH('Mortgage Calculation'!C3091))</f>
        <v/>
      </c>
      <c r="C3051" s="71" t="str">
        <f>IF(B3051="","",YEAR('Mortgage Calculation'!C3091))</f>
        <v/>
      </c>
      <c r="D3051" s="72" t="str">
        <f>IF(B3051="","",SUMIFS('Monthly Rental Income'!$G:$G,'Monthly Rental Income'!$K:$K,'Total Cash Flow'!$C3051,'Monthly Rental Income'!$J:$J,'Total Cash Flow'!$B3051))</f>
        <v/>
      </c>
      <c r="E3051" s="73" t="str">
        <f>IF(B3051="","",SUMIFS('Mortgage Calculation'!$F:$F,'Mortgage Calculation'!$J:$J,'Total Cash Flow'!$B3051,'Mortgage Calculation'!$K:$K,'Total Cash Flow'!C3051))</f>
        <v/>
      </c>
      <c r="F3051" s="66" t="str">
        <f t="shared" si="47"/>
        <v/>
      </c>
    </row>
    <row r="3052" spans="2:6" ht="14.25" x14ac:dyDescent="0.2">
      <c r="B3052" s="70" t="str">
        <f>IF('Mortgage Calculation'!A3092="","",MONTH('Mortgage Calculation'!C3092))</f>
        <v/>
      </c>
      <c r="C3052" s="71" t="str">
        <f>IF(B3052="","",YEAR('Mortgage Calculation'!C3092))</f>
        <v/>
      </c>
      <c r="D3052" s="72" t="str">
        <f>IF(B3052="","",SUMIFS('Monthly Rental Income'!$G:$G,'Monthly Rental Income'!$K:$K,'Total Cash Flow'!$C3052,'Monthly Rental Income'!$J:$J,'Total Cash Flow'!$B3052))</f>
        <v/>
      </c>
      <c r="E3052" s="73" t="str">
        <f>IF(B3052="","",SUMIFS('Mortgage Calculation'!$F:$F,'Mortgage Calculation'!$J:$J,'Total Cash Flow'!$B3052,'Mortgage Calculation'!$K:$K,'Total Cash Flow'!C3052))</f>
        <v/>
      </c>
      <c r="F3052" s="66" t="str">
        <f t="shared" si="47"/>
        <v/>
      </c>
    </row>
    <row r="3053" spans="2:6" ht="14.25" x14ac:dyDescent="0.2">
      <c r="B3053" s="70" t="str">
        <f>IF('Mortgage Calculation'!A3093="","",MONTH('Mortgage Calculation'!C3093))</f>
        <v/>
      </c>
      <c r="C3053" s="71" t="str">
        <f>IF(B3053="","",YEAR('Mortgage Calculation'!C3093))</f>
        <v/>
      </c>
      <c r="D3053" s="72" t="str">
        <f>IF(B3053="","",SUMIFS('Monthly Rental Income'!$G:$G,'Monthly Rental Income'!$K:$K,'Total Cash Flow'!$C3053,'Monthly Rental Income'!$J:$J,'Total Cash Flow'!$B3053))</f>
        <v/>
      </c>
      <c r="E3053" s="73" t="str">
        <f>IF(B3053="","",SUMIFS('Mortgage Calculation'!$F:$F,'Mortgage Calculation'!$J:$J,'Total Cash Flow'!$B3053,'Mortgage Calculation'!$K:$K,'Total Cash Flow'!C3053))</f>
        <v/>
      </c>
      <c r="F3053" s="66" t="str">
        <f t="shared" si="47"/>
        <v/>
      </c>
    </row>
    <row r="3054" spans="2:6" ht="14.25" x14ac:dyDescent="0.2">
      <c r="B3054" s="70" t="str">
        <f>IF('Mortgage Calculation'!A3094="","",MONTH('Mortgage Calculation'!C3094))</f>
        <v/>
      </c>
      <c r="C3054" s="71" t="str">
        <f>IF(B3054="","",YEAR('Mortgage Calculation'!C3094))</f>
        <v/>
      </c>
      <c r="D3054" s="72" t="str">
        <f>IF(B3054="","",SUMIFS('Monthly Rental Income'!$G:$G,'Monthly Rental Income'!$K:$K,'Total Cash Flow'!$C3054,'Monthly Rental Income'!$J:$J,'Total Cash Flow'!$B3054))</f>
        <v/>
      </c>
      <c r="E3054" s="73" t="str">
        <f>IF(B3054="","",SUMIFS('Mortgage Calculation'!$F:$F,'Mortgage Calculation'!$J:$J,'Total Cash Flow'!$B3054,'Mortgage Calculation'!$K:$K,'Total Cash Flow'!C3054))</f>
        <v/>
      </c>
      <c r="F3054" s="66" t="str">
        <f t="shared" si="47"/>
        <v/>
      </c>
    </row>
    <row r="3055" spans="2:6" ht="14.25" x14ac:dyDescent="0.2">
      <c r="B3055" s="70" t="str">
        <f>IF('Mortgage Calculation'!A3095="","",MONTH('Mortgage Calculation'!C3095))</f>
        <v/>
      </c>
      <c r="C3055" s="71" t="str">
        <f>IF(B3055="","",YEAR('Mortgage Calculation'!C3095))</f>
        <v/>
      </c>
      <c r="D3055" s="72" t="str">
        <f>IF(B3055="","",SUMIFS('Monthly Rental Income'!$G:$G,'Monthly Rental Income'!$K:$K,'Total Cash Flow'!$C3055,'Monthly Rental Income'!$J:$J,'Total Cash Flow'!$B3055))</f>
        <v/>
      </c>
      <c r="E3055" s="73" t="str">
        <f>IF(B3055="","",SUMIFS('Mortgage Calculation'!$F:$F,'Mortgage Calculation'!$J:$J,'Total Cash Flow'!$B3055,'Mortgage Calculation'!$K:$K,'Total Cash Flow'!C3055))</f>
        <v/>
      </c>
      <c r="F3055" s="66" t="str">
        <f t="shared" si="47"/>
        <v/>
      </c>
    </row>
    <row r="3056" spans="2:6" ht="14.25" x14ac:dyDescent="0.2">
      <c r="B3056" s="70" t="str">
        <f>IF('Mortgage Calculation'!A3096="","",MONTH('Mortgage Calculation'!C3096))</f>
        <v/>
      </c>
      <c r="C3056" s="71" t="str">
        <f>IF(B3056="","",YEAR('Mortgage Calculation'!C3096))</f>
        <v/>
      </c>
      <c r="D3056" s="72" t="str">
        <f>IF(B3056="","",SUMIFS('Monthly Rental Income'!$G:$G,'Monthly Rental Income'!$K:$K,'Total Cash Flow'!$C3056,'Monthly Rental Income'!$J:$J,'Total Cash Flow'!$B3056))</f>
        <v/>
      </c>
      <c r="E3056" s="73" t="str">
        <f>IF(B3056="","",SUMIFS('Mortgage Calculation'!$F:$F,'Mortgage Calculation'!$J:$J,'Total Cash Flow'!$B3056,'Mortgage Calculation'!$K:$K,'Total Cash Flow'!C3056))</f>
        <v/>
      </c>
      <c r="F3056" s="66" t="str">
        <f t="shared" si="47"/>
        <v/>
      </c>
    </row>
    <row r="3057" spans="2:6" ht="14.25" x14ac:dyDescent="0.2">
      <c r="B3057" s="70" t="str">
        <f>IF('Mortgage Calculation'!A3097="","",MONTH('Mortgage Calculation'!C3097))</f>
        <v/>
      </c>
      <c r="C3057" s="71" t="str">
        <f>IF(B3057="","",YEAR('Mortgage Calculation'!C3097))</f>
        <v/>
      </c>
      <c r="D3057" s="72" t="str">
        <f>IF(B3057="","",SUMIFS('Monthly Rental Income'!$G:$G,'Monthly Rental Income'!$K:$K,'Total Cash Flow'!$C3057,'Monthly Rental Income'!$J:$J,'Total Cash Flow'!$B3057))</f>
        <v/>
      </c>
      <c r="E3057" s="73" t="str">
        <f>IF(B3057="","",SUMIFS('Mortgage Calculation'!$F:$F,'Mortgage Calculation'!$J:$J,'Total Cash Flow'!$B3057,'Mortgage Calculation'!$K:$K,'Total Cash Flow'!C3057))</f>
        <v/>
      </c>
      <c r="F3057" s="66" t="str">
        <f t="shared" si="47"/>
        <v/>
      </c>
    </row>
    <row r="3058" spans="2:6" ht="14.25" x14ac:dyDescent="0.2">
      <c r="B3058" s="70" t="str">
        <f>IF('Mortgage Calculation'!A3098="","",MONTH('Mortgage Calculation'!C3098))</f>
        <v/>
      </c>
      <c r="C3058" s="71" t="str">
        <f>IF(B3058="","",YEAR('Mortgage Calculation'!C3098))</f>
        <v/>
      </c>
      <c r="D3058" s="72" t="str">
        <f>IF(B3058="","",SUMIFS('Monthly Rental Income'!$G:$G,'Monthly Rental Income'!$K:$K,'Total Cash Flow'!$C3058,'Monthly Rental Income'!$J:$J,'Total Cash Flow'!$B3058))</f>
        <v/>
      </c>
      <c r="E3058" s="73" t="str">
        <f>IF(B3058="","",SUMIFS('Mortgage Calculation'!$F:$F,'Mortgage Calculation'!$J:$J,'Total Cash Flow'!$B3058,'Mortgage Calculation'!$K:$K,'Total Cash Flow'!C3058))</f>
        <v/>
      </c>
      <c r="F3058" s="66" t="str">
        <f t="shared" si="47"/>
        <v/>
      </c>
    </row>
    <row r="3059" spans="2:6" ht="14.25" x14ac:dyDescent="0.2">
      <c r="B3059" s="70" t="str">
        <f>IF('Mortgage Calculation'!A3099="","",MONTH('Mortgage Calculation'!C3099))</f>
        <v/>
      </c>
      <c r="C3059" s="71" t="str">
        <f>IF(B3059="","",YEAR('Mortgage Calculation'!C3099))</f>
        <v/>
      </c>
      <c r="D3059" s="72" t="str">
        <f>IF(B3059="","",SUMIFS('Monthly Rental Income'!$G:$G,'Monthly Rental Income'!$K:$K,'Total Cash Flow'!$C3059,'Monthly Rental Income'!$J:$J,'Total Cash Flow'!$B3059))</f>
        <v/>
      </c>
      <c r="E3059" s="73" t="str">
        <f>IF(B3059="","",SUMIFS('Mortgage Calculation'!$F:$F,'Mortgage Calculation'!$J:$J,'Total Cash Flow'!$B3059,'Mortgage Calculation'!$K:$K,'Total Cash Flow'!C3059))</f>
        <v/>
      </c>
      <c r="F3059" s="66" t="str">
        <f t="shared" si="47"/>
        <v/>
      </c>
    </row>
    <row r="3060" spans="2:6" ht="14.25" x14ac:dyDescent="0.2">
      <c r="B3060" s="70" t="str">
        <f>IF('Mortgage Calculation'!A3100="","",MONTH('Mortgage Calculation'!C3100))</f>
        <v/>
      </c>
      <c r="C3060" s="71" t="str">
        <f>IF(B3060="","",YEAR('Mortgage Calculation'!C3100))</f>
        <v/>
      </c>
      <c r="D3060" s="72" t="str">
        <f>IF(B3060="","",SUMIFS('Monthly Rental Income'!$G:$G,'Monthly Rental Income'!$K:$K,'Total Cash Flow'!$C3060,'Monthly Rental Income'!$J:$J,'Total Cash Flow'!$B3060))</f>
        <v/>
      </c>
      <c r="E3060" s="73" t="str">
        <f>IF(B3060="","",SUMIFS('Mortgage Calculation'!$F:$F,'Mortgage Calculation'!$J:$J,'Total Cash Flow'!$B3060,'Mortgage Calculation'!$K:$K,'Total Cash Flow'!C3060))</f>
        <v/>
      </c>
      <c r="F3060" s="66" t="str">
        <f t="shared" si="47"/>
        <v/>
      </c>
    </row>
    <row r="3061" spans="2:6" ht="14.25" x14ac:dyDescent="0.2">
      <c r="B3061" s="70" t="str">
        <f>IF('Mortgage Calculation'!A3101="","",MONTH('Mortgage Calculation'!C3101))</f>
        <v/>
      </c>
      <c r="C3061" s="71" t="str">
        <f>IF(B3061="","",YEAR('Mortgage Calculation'!C3101))</f>
        <v/>
      </c>
      <c r="D3061" s="72" t="str">
        <f>IF(B3061="","",SUMIFS('Monthly Rental Income'!$G:$G,'Monthly Rental Income'!$K:$K,'Total Cash Flow'!$C3061,'Monthly Rental Income'!$J:$J,'Total Cash Flow'!$B3061))</f>
        <v/>
      </c>
      <c r="E3061" s="73" t="str">
        <f>IF(B3061="","",SUMIFS('Mortgage Calculation'!$F:$F,'Mortgage Calculation'!$J:$J,'Total Cash Flow'!$B3061,'Mortgage Calculation'!$K:$K,'Total Cash Flow'!C3061))</f>
        <v/>
      </c>
      <c r="F3061" s="66" t="str">
        <f t="shared" si="47"/>
        <v/>
      </c>
    </row>
    <row r="3062" spans="2:6" ht="14.25" x14ac:dyDescent="0.2">
      <c r="B3062" s="70" t="str">
        <f>IF('Mortgage Calculation'!A3102="","",MONTH('Mortgage Calculation'!C3102))</f>
        <v/>
      </c>
      <c r="C3062" s="71" t="str">
        <f>IF(B3062="","",YEAR('Mortgage Calculation'!C3102))</f>
        <v/>
      </c>
      <c r="D3062" s="72" t="str">
        <f>IF(B3062="","",SUMIFS('Monthly Rental Income'!$G:$G,'Monthly Rental Income'!$K:$K,'Total Cash Flow'!$C3062,'Monthly Rental Income'!$J:$J,'Total Cash Flow'!$B3062))</f>
        <v/>
      </c>
      <c r="E3062" s="73" t="str">
        <f>IF(B3062="","",SUMIFS('Mortgage Calculation'!$F:$F,'Mortgage Calculation'!$J:$J,'Total Cash Flow'!$B3062,'Mortgage Calculation'!$K:$K,'Total Cash Flow'!C3062))</f>
        <v/>
      </c>
      <c r="F3062" s="66" t="str">
        <f t="shared" si="47"/>
        <v/>
      </c>
    </row>
    <row r="3063" spans="2:6" ht="14.25" x14ac:dyDescent="0.2">
      <c r="B3063" s="70" t="str">
        <f>IF('Mortgage Calculation'!A3103="","",MONTH('Mortgage Calculation'!C3103))</f>
        <v/>
      </c>
      <c r="C3063" s="71" t="str">
        <f>IF(B3063="","",YEAR('Mortgage Calculation'!C3103))</f>
        <v/>
      </c>
      <c r="D3063" s="72" t="str">
        <f>IF(B3063="","",SUMIFS('Monthly Rental Income'!$G:$G,'Monthly Rental Income'!$K:$K,'Total Cash Flow'!$C3063,'Monthly Rental Income'!$J:$J,'Total Cash Flow'!$B3063))</f>
        <v/>
      </c>
      <c r="E3063" s="73" t="str">
        <f>IF(B3063="","",SUMIFS('Mortgage Calculation'!$F:$F,'Mortgage Calculation'!$J:$J,'Total Cash Flow'!$B3063,'Mortgage Calculation'!$K:$K,'Total Cash Flow'!C3063))</f>
        <v/>
      </c>
      <c r="F3063" s="66" t="str">
        <f t="shared" si="47"/>
        <v/>
      </c>
    </row>
    <row r="3064" spans="2:6" ht="14.25" x14ac:dyDescent="0.2">
      <c r="B3064" s="70" t="str">
        <f>IF('Mortgage Calculation'!A3104="","",MONTH('Mortgage Calculation'!C3104))</f>
        <v/>
      </c>
      <c r="C3064" s="71" t="str">
        <f>IF(B3064="","",YEAR('Mortgage Calculation'!C3104))</f>
        <v/>
      </c>
      <c r="D3064" s="72" t="str">
        <f>IF(B3064="","",SUMIFS('Monthly Rental Income'!$G:$G,'Monthly Rental Income'!$K:$K,'Total Cash Flow'!$C3064,'Monthly Rental Income'!$J:$J,'Total Cash Flow'!$B3064))</f>
        <v/>
      </c>
      <c r="E3064" s="73" t="str">
        <f>IF(B3064="","",SUMIFS('Mortgage Calculation'!$F:$F,'Mortgage Calculation'!$J:$J,'Total Cash Flow'!$B3064,'Mortgage Calculation'!$K:$K,'Total Cash Flow'!C3064))</f>
        <v/>
      </c>
      <c r="F3064" s="66" t="str">
        <f t="shared" si="47"/>
        <v/>
      </c>
    </row>
    <row r="3065" spans="2:6" ht="14.25" x14ac:dyDescent="0.2">
      <c r="B3065" s="70" t="str">
        <f>IF('Mortgage Calculation'!A3105="","",MONTH('Mortgage Calculation'!C3105))</f>
        <v/>
      </c>
      <c r="C3065" s="71" t="str">
        <f>IF(B3065="","",YEAR('Mortgage Calculation'!C3105))</f>
        <v/>
      </c>
      <c r="D3065" s="72" t="str">
        <f>IF(B3065="","",SUMIFS('Monthly Rental Income'!$G:$G,'Monthly Rental Income'!$K:$K,'Total Cash Flow'!$C3065,'Monthly Rental Income'!$J:$J,'Total Cash Flow'!$B3065))</f>
        <v/>
      </c>
      <c r="E3065" s="73" t="str">
        <f>IF(B3065="","",SUMIFS('Mortgage Calculation'!$F:$F,'Mortgage Calculation'!$J:$J,'Total Cash Flow'!$B3065,'Mortgage Calculation'!$K:$K,'Total Cash Flow'!C3065))</f>
        <v/>
      </c>
      <c r="F3065" s="66" t="str">
        <f t="shared" si="47"/>
        <v/>
      </c>
    </row>
    <row r="3066" spans="2:6" ht="14.25" x14ac:dyDescent="0.2">
      <c r="B3066" s="70" t="str">
        <f>IF('Mortgage Calculation'!A3106="","",MONTH('Mortgage Calculation'!C3106))</f>
        <v/>
      </c>
      <c r="C3066" s="71" t="str">
        <f>IF(B3066="","",YEAR('Mortgage Calculation'!C3106))</f>
        <v/>
      </c>
      <c r="D3066" s="72" t="str">
        <f>IF(B3066="","",SUMIFS('Monthly Rental Income'!$G:$G,'Monthly Rental Income'!$K:$K,'Total Cash Flow'!$C3066,'Monthly Rental Income'!$J:$J,'Total Cash Flow'!$B3066))</f>
        <v/>
      </c>
      <c r="E3066" s="73" t="str">
        <f>IF(B3066="","",SUMIFS('Mortgage Calculation'!$F:$F,'Mortgage Calculation'!$J:$J,'Total Cash Flow'!$B3066,'Mortgage Calculation'!$K:$K,'Total Cash Flow'!C3066))</f>
        <v/>
      </c>
      <c r="F3066" s="66" t="str">
        <f t="shared" si="47"/>
        <v/>
      </c>
    </row>
    <row r="3067" spans="2:6" ht="14.25" x14ac:dyDescent="0.2">
      <c r="B3067" s="70" t="str">
        <f>IF('Mortgage Calculation'!A3107="","",MONTH('Mortgage Calculation'!C3107))</f>
        <v/>
      </c>
      <c r="C3067" s="71" t="str">
        <f>IF(B3067="","",YEAR('Mortgage Calculation'!C3107))</f>
        <v/>
      </c>
      <c r="D3067" s="72" t="str">
        <f>IF(B3067="","",SUMIFS('Monthly Rental Income'!$G:$G,'Monthly Rental Income'!$K:$K,'Total Cash Flow'!$C3067,'Monthly Rental Income'!$J:$J,'Total Cash Flow'!$B3067))</f>
        <v/>
      </c>
      <c r="E3067" s="73" t="str">
        <f>IF(B3067="","",SUMIFS('Mortgage Calculation'!$F:$F,'Mortgage Calculation'!$J:$J,'Total Cash Flow'!$B3067,'Mortgage Calculation'!$K:$K,'Total Cash Flow'!C3067))</f>
        <v/>
      </c>
      <c r="F3067" s="66" t="str">
        <f t="shared" si="47"/>
        <v/>
      </c>
    </row>
    <row r="3068" spans="2:6" ht="14.25" x14ac:dyDescent="0.2">
      <c r="B3068" s="70" t="str">
        <f>IF('Mortgage Calculation'!A3108="","",MONTH('Mortgage Calculation'!C3108))</f>
        <v/>
      </c>
      <c r="C3068" s="71" t="str">
        <f>IF(B3068="","",YEAR('Mortgage Calculation'!C3108))</f>
        <v/>
      </c>
      <c r="D3068" s="72" t="str">
        <f>IF(B3068="","",SUMIFS('Monthly Rental Income'!$G:$G,'Monthly Rental Income'!$K:$K,'Total Cash Flow'!$C3068,'Monthly Rental Income'!$J:$J,'Total Cash Flow'!$B3068))</f>
        <v/>
      </c>
      <c r="E3068" s="73" t="str">
        <f>IF(B3068="","",SUMIFS('Mortgage Calculation'!$F:$F,'Mortgage Calculation'!$J:$J,'Total Cash Flow'!$B3068,'Mortgage Calculation'!$K:$K,'Total Cash Flow'!C3068))</f>
        <v/>
      </c>
      <c r="F3068" s="66" t="str">
        <f t="shared" si="47"/>
        <v/>
      </c>
    </row>
    <row r="3069" spans="2:6" ht="14.25" x14ac:dyDescent="0.2">
      <c r="B3069" s="70" t="str">
        <f>IF('Mortgage Calculation'!A3109="","",MONTH('Mortgage Calculation'!C3109))</f>
        <v/>
      </c>
      <c r="C3069" s="71" t="str">
        <f>IF(B3069="","",YEAR('Mortgage Calculation'!C3109))</f>
        <v/>
      </c>
      <c r="D3069" s="72" t="str">
        <f>IF(B3069="","",SUMIFS('Monthly Rental Income'!$G:$G,'Monthly Rental Income'!$K:$K,'Total Cash Flow'!$C3069,'Monthly Rental Income'!$J:$J,'Total Cash Flow'!$B3069))</f>
        <v/>
      </c>
      <c r="E3069" s="73" t="str">
        <f>IF(B3069="","",SUMIFS('Mortgage Calculation'!$F:$F,'Mortgage Calculation'!$J:$J,'Total Cash Flow'!$B3069,'Mortgage Calculation'!$K:$K,'Total Cash Flow'!C3069))</f>
        <v/>
      </c>
      <c r="F3069" s="66" t="str">
        <f t="shared" si="47"/>
        <v/>
      </c>
    </row>
    <row r="3070" spans="2:6" ht="14.25" x14ac:dyDescent="0.2">
      <c r="B3070" s="70" t="str">
        <f>IF('Mortgage Calculation'!A3110="","",MONTH('Mortgage Calculation'!C3110))</f>
        <v/>
      </c>
      <c r="C3070" s="71" t="str">
        <f>IF(B3070="","",YEAR('Mortgage Calculation'!C3110))</f>
        <v/>
      </c>
      <c r="D3070" s="72" t="str">
        <f>IF(B3070="","",SUMIFS('Monthly Rental Income'!$G:$G,'Monthly Rental Income'!$K:$K,'Total Cash Flow'!$C3070,'Monthly Rental Income'!$J:$J,'Total Cash Flow'!$B3070))</f>
        <v/>
      </c>
      <c r="E3070" s="73" t="str">
        <f>IF(B3070="","",SUMIFS('Mortgage Calculation'!$F:$F,'Mortgage Calculation'!$J:$J,'Total Cash Flow'!$B3070,'Mortgage Calculation'!$K:$K,'Total Cash Flow'!C3070))</f>
        <v/>
      </c>
      <c r="F3070" s="66" t="str">
        <f t="shared" si="47"/>
        <v/>
      </c>
    </row>
    <row r="3071" spans="2:6" ht="14.25" x14ac:dyDescent="0.2">
      <c r="B3071" s="70" t="str">
        <f>IF('Mortgage Calculation'!A3111="","",MONTH('Mortgage Calculation'!C3111))</f>
        <v/>
      </c>
      <c r="C3071" s="71" t="str">
        <f>IF(B3071="","",YEAR('Mortgage Calculation'!C3111))</f>
        <v/>
      </c>
      <c r="D3071" s="72" t="str">
        <f>IF(B3071="","",SUMIFS('Monthly Rental Income'!$G:$G,'Monthly Rental Income'!$K:$K,'Total Cash Flow'!$C3071,'Monthly Rental Income'!$J:$J,'Total Cash Flow'!$B3071))</f>
        <v/>
      </c>
      <c r="E3071" s="73" t="str">
        <f>IF(B3071="","",SUMIFS('Mortgage Calculation'!$F:$F,'Mortgage Calculation'!$J:$J,'Total Cash Flow'!$B3071,'Mortgage Calculation'!$K:$K,'Total Cash Flow'!C3071))</f>
        <v/>
      </c>
      <c r="F3071" s="66" t="str">
        <f t="shared" si="47"/>
        <v/>
      </c>
    </row>
    <row r="3072" spans="2:6" ht="14.25" x14ac:dyDescent="0.2">
      <c r="B3072" s="70" t="str">
        <f>IF('Mortgage Calculation'!A3112="","",MONTH('Mortgage Calculation'!C3112))</f>
        <v/>
      </c>
      <c r="C3072" s="71" t="str">
        <f>IF(B3072="","",YEAR('Mortgage Calculation'!C3112))</f>
        <v/>
      </c>
      <c r="D3072" s="72" t="str">
        <f>IF(B3072="","",SUMIFS('Monthly Rental Income'!$G:$G,'Monthly Rental Income'!$K:$K,'Total Cash Flow'!$C3072,'Monthly Rental Income'!$J:$J,'Total Cash Flow'!$B3072))</f>
        <v/>
      </c>
      <c r="E3072" s="73" t="str">
        <f>IF(B3072="","",SUMIFS('Mortgage Calculation'!$F:$F,'Mortgage Calculation'!$J:$J,'Total Cash Flow'!$B3072,'Mortgage Calculation'!$K:$K,'Total Cash Flow'!C3072))</f>
        <v/>
      </c>
      <c r="F3072" s="66" t="str">
        <f t="shared" si="47"/>
        <v/>
      </c>
    </row>
    <row r="3073" spans="2:6" ht="14.25" x14ac:dyDescent="0.2">
      <c r="B3073" s="70" t="str">
        <f>IF('Mortgage Calculation'!A3113="","",MONTH('Mortgage Calculation'!C3113))</f>
        <v/>
      </c>
      <c r="C3073" s="71" t="str">
        <f>IF(B3073="","",YEAR('Mortgage Calculation'!C3113))</f>
        <v/>
      </c>
      <c r="D3073" s="72" t="str">
        <f>IF(B3073="","",SUMIFS('Monthly Rental Income'!$G:$G,'Monthly Rental Income'!$K:$K,'Total Cash Flow'!$C3073,'Monthly Rental Income'!$J:$J,'Total Cash Flow'!$B3073))</f>
        <v/>
      </c>
      <c r="E3073" s="73" t="str">
        <f>IF(B3073="","",SUMIFS('Mortgage Calculation'!$F:$F,'Mortgage Calculation'!$J:$J,'Total Cash Flow'!$B3073,'Mortgage Calculation'!$K:$K,'Total Cash Flow'!C3073))</f>
        <v/>
      </c>
      <c r="F3073" s="66" t="str">
        <f t="shared" si="47"/>
        <v/>
      </c>
    </row>
    <row r="3074" spans="2:6" ht="14.25" x14ac:dyDescent="0.2">
      <c r="B3074" s="70" t="str">
        <f>IF('Mortgage Calculation'!A3114="","",MONTH('Mortgage Calculation'!C3114))</f>
        <v/>
      </c>
      <c r="C3074" s="71" t="str">
        <f>IF(B3074="","",YEAR('Mortgage Calculation'!C3114))</f>
        <v/>
      </c>
      <c r="D3074" s="72" t="str">
        <f>IF(B3074="","",SUMIFS('Monthly Rental Income'!$G:$G,'Monthly Rental Income'!$K:$K,'Total Cash Flow'!$C3074,'Monthly Rental Income'!$J:$J,'Total Cash Flow'!$B3074))</f>
        <v/>
      </c>
      <c r="E3074" s="73" t="str">
        <f>IF(B3074="","",SUMIFS('Mortgage Calculation'!$F:$F,'Mortgage Calculation'!$J:$J,'Total Cash Flow'!$B3074,'Mortgage Calculation'!$K:$K,'Total Cash Flow'!C3074))</f>
        <v/>
      </c>
      <c r="F3074" s="66" t="str">
        <f t="shared" si="47"/>
        <v/>
      </c>
    </row>
    <row r="3075" spans="2:6" ht="14.25" x14ac:dyDescent="0.2">
      <c r="B3075" s="70" t="str">
        <f>IF('Mortgage Calculation'!A3115="","",MONTH('Mortgage Calculation'!C3115))</f>
        <v/>
      </c>
      <c r="C3075" s="71" t="str">
        <f>IF(B3075="","",YEAR('Mortgage Calculation'!C3115))</f>
        <v/>
      </c>
      <c r="D3075" s="72" t="str">
        <f>IF(B3075="","",SUMIFS('Monthly Rental Income'!$G:$G,'Monthly Rental Income'!$K:$K,'Total Cash Flow'!$C3075,'Monthly Rental Income'!$J:$J,'Total Cash Flow'!$B3075))</f>
        <v/>
      </c>
      <c r="E3075" s="73" t="str">
        <f>IF(B3075="","",SUMIFS('Mortgage Calculation'!$F:$F,'Mortgage Calculation'!$J:$J,'Total Cash Flow'!$B3075,'Mortgage Calculation'!$K:$K,'Total Cash Flow'!C3075))</f>
        <v/>
      </c>
      <c r="F3075" s="66" t="str">
        <f t="shared" si="47"/>
        <v/>
      </c>
    </row>
    <row r="3076" spans="2:6" ht="14.25" x14ac:dyDescent="0.2">
      <c r="B3076" s="70" t="str">
        <f>IF('Mortgage Calculation'!A3116="","",MONTH('Mortgage Calculation'!C3116))</f>
        <v/>
      </c>
      <c r="C3076" s="71" t="str">
        <f>IF(B3076="","",YEAR('Mortgage Calculation'!C3116))</f>
        <v/>
      </c>
      <c r="D3076" s="72" t="str">
        <f>IF(B3076="","",SUMIFS('Monthly Rental Income'!$G:$G,'Monthly Rental Income'!$K:$K,'Total Cash Flow'!$C3076,'Monthly Rental Income'!$J:$J,'Total Cash Flow'!$B3076))</f>
        <v/>
      </c>
      <c r="E3076" s="73" t="str">
        <f>IF(B3076="","",SUMIFS('Mortgage Calculation'!$F:$F,'Mortgage Calculation'!$J:$J,'Total Cash Flow'!$B3076,'Mortgage Calculation'!$K:$K,'Total Cash Flow'!C3076))</f>
        <v/>
      </c>
      <c r="F3076" s="66" t="str">
        <f t="shared" si="47"/>
        <v/>
      </c>
    </row>
    <row r="3077" spans="2:6" ht="14.25" x14ac:dyDescent="0.2">
      <c r="B3077" s="70" t="str">
        <f>IF('Mortgage Calculation'!A3117="","",MONTH('Mortgage Calculation'!C3117))</f>
        <v/>
      </c>
      <c r="C3077" s="71" t="str">
        <f>IF(B3077="","",YEAR('Mortgage Calculation'!C3117))</f>
        <v/>
      </c>
      <c r="D3077" s="72" t="str">
        <f>IF(B3077="","",SUMIFS('Monthly Rental Income'!$G:$G,'Monthly Rental Income'!$K:$K,'Total Cash Flow'!$C3077,'Monthly Rental Income'!$J:$J,'Total Cash Flow'!$B3077))</f>
        <v/>
      </c>
      <c r="E3077" s="73" t="str">
        <f>IF(B3077="","",SUMIFS('Mortgage Calculation'!$F:$F,'Mortgage Calculation'!$J:$J,'Total Cash Flow'!$B3077,'Mortgage Calculation'!$K:$K,'Total Cash Flow'!C3077))</f>
        <v/>
      </c>
      <c r="F3077" s="66" t="str">
        <f t="shared" ref="F3077:F3140" si="48">IF(B3077="","",SUM(D3077:E3077))</f>
        <v/>
      </c>
    </row>
    <row r="3078" spans="2:6" ht="14.25" x14ac:dyDescent="0.2">
      <c r="B3078" s="70" t="str">
        <f>IF('Mortgage Calculation'!A3118="","",MONTH('Mortgage Calculation'!C3118))</f>
        <v/>
      </c>
      <c r="C3078" s="71" t="str">
        <f>IF(B3078="","",YEAR('Mortgage Calculation'!C3118))</f>
        <v/>
      </c>
      <c r="D3078" s="72" t="str">
        <f>IF(B3078="","",SUMIFS('Monthly Rental Income'!$G:$G,'Monthly Rental Income'!$K:$K,'Total Cash Flow'!$C3078,'Monthly Rental Income'!$J:$J,'Total Cash Flow'!$B3078))</f>
        <v/>
      </c>
      <c r="E3078" s="73" t="str">
        <f>IF(B3078="","",SUMIFS('Mortgage Calculation'!$F:$F,'Mortgage Calculation'!$J:$J,'Total Cash Flow'!$B3078,'Mortgage Calculation'!$K:$K,'Total Cash Flow'!C3078))</f>
        <v/>
      </c>
      <c r="F3078" s="66" t="str">
        <f t="shared" si="48"/>
        <v/>
      </c>
    </row>
    <row r="3079" spans="2:6" ht="14.25" x14ac:dyDescent="0.2">
      <c r="B3079" s="70" t="str">
        <f>IF('Mortgage Calculation'!A3119="","",MONTH('Mortgage Calculation'!C3119))</f>
        <v/>
      </c>
      <c r="C3079" s="71" t="str">
        <f>IF(B3079="","",YEAR('Mortgage Calculation'!C3119))</f>
        <v/>
      </c>
      <c r="D3079" s="72" t="str">
        <f>IF(B3079="","",SUMIFS('Monthly Rental Income'!$G:$G,'Monthly Rental Income'!$K:$K,'Total Cash Flow'!$C3079,'Monthly Rental Income'!$J:$J,'Total Cash Flow'!$B3079))</f>
        <v/>
      </c>
      <c r="E3079" s="73" t="str">
        <f>IF(B3079="","",SUMIFS('Mortgage Calculation'!$F:$F,'Mortgage Calculation'!$J:$J,'Total Cash Flow'!$B3079,'Mortgage Calculation'!$K:$K,'Total Cash Flow'!C3079))</f>
        <v/>
      </c>
      <c r="F3079" s="66" t="str">
        <f t="shared" si="48"/>
        <v/>
      </c>
    </row>
    <row r="3080" spans="2:6" ht="14.25" x14ac:dyDescent="0.2">
      <c r="B3080" s="70" t="str">
        <f>IF('Mortgage Calculation'!A3120="","",MONTH('Mortgage Calculation'!C3120))</f>
        <v/>
      </c>
      <c r="C3080" s="71" t="str">
        <f>IF(B3080="","",YEAR('Mortgage Calculation'!C3120))</f>
        <v/>
      </c>
      <c r="D3080" s="72" t="str">
        <f>IF(B3080="","",SUMIFS('Monthly Rental Income'!$G:$G,'Monthly Rental Income'!$K:$K,'Total Cash Flow'!$C3080,'Monthly Rental Income'!$J:$J,'Total Cash Flow'!$B3080))</f>
        <v/>
      </c>
      <c r="E3080" s="73" t="str">
        <f>IF(B3080="","",SUMIFS('Mortgage Calculation'!$F:$F,'Mortgage Calculation'!$J:$J,'Total Cash Flow'!$B3080,'Mortgage Calculation'!$K:$K,'Total Cash Flow'!C3080))</f>
        <v/>
      </c>
      <c r="F3080" s="66" t="str">
        <f t="shared" si="48"/>
        <v/>
      </c>
    </row>
    <row r="3081" spans="2:6" ht="14.25" x14ac:dyDescent="0.2">
      <c r="B3081" s="70" t="str">
        <f>IF('Mortgage Calculation'!A3121="","",MONTH('Mortgage Calculation'!C3121))</f>
        <v/>
      </c>
      <c r="C3081" s="71" t="str">
        <f>IF(B3081="","",YEAR('Mortgage Calculation'!C3121))</f>
        <v/>
      </c>
      <c r="D3081" s="72" t="str">
        <f>IF(B3081="","",SUMIFS('Monthly Rental Income'!$G:$G,'Monthly Rental Income'!$K:$K,'Total Cash Flow'!$C3081,'Monthly Rental Income'!$J:$J,'Total Cash Flow'!$B3081))</f>
        <v/>
      </c>
      <c r="E3081" s="73" t="str">
        <f>IF(B3081="","",SUMIFS('Mortgage Calculation'!$F:$F,'Mortgage Calculation'!$J:$J,'Total Cash Flow'!$B3081,'Mortgage Calculation'!$K:$K,'Total Cash Flow'!C3081))</f>
        <v/>
      </c>
      <c r="F3081" s="66" t="str">
        <f t="shared" si="48"/>
        <v/>
      </c>
    </row>
    <row r="3082" spans="2:6" ht="14.25" x14ac:dyDescent="0.2">
      <c r="B3082" s="70" t="str">
        <f>IF('Mortgage Calculation'!A3122="","",MONTH('Mortgage Calculation'!C3122))</f>
        <v/>
      </c>
      <c r="C3082" s="71" t="str">
        <f>IF(B3082="","",YEAR('Mortgage Calculation'!C3122))</f>
        <v/>
      </c>
      <c r="D3082" s="72" t="str">
        <f>IF(B3082="","",SUMIFS('Monthly Rental Income'!$G:$G,'Monthly Rental Income'!$K:$K,'Total Cash Flow'!$C3082,'Monthly Rental Income'!$J:$J,'Total Cash Flow'!$B3082))</f>
        <v/>
      </c>
      <c r="E3082" s="73" t="str">
        <f>IF(B3082="","",SUMIFS('Mortgage Calculation'!$F:$F,'Mortgage Calculation'!$J:$J,'Total Cash Flow'!$B3082,'Mortgage Calculation'!$K:$K,'Total Cash Flow'!C3082))</f>
        <v/>
      </c>
      <c r="F3082" s="66" t="str">
        <f t="shared" si="48"/>
        <v/>
      </c>
    </row>
    <row r="3083" spans="2:6" ht="14.25" x14ac:dyDescent="0.2">
      <c r="B3083" s="70" t="str">
        <f>IF('Mortgage Calculation'!A3123="","",MONTH('Mortgage Calculation'!C3123))</f>
        <v/>
      </c>
      <c r="C3083" s="71" t="str">
        <f>IF(B3083="","",YEAR('Mortgage Calculation'!C3123))</f>
        <v/>
      </c>
      <c r="D3083" s="72" t="str">
        <f>IF(B3083="","",SUMIFS('Monthly Rental Income'!$G:$G,'Monthly Rental Income'!$K:$K,'Total Cash Flow'!$C3083,'Monthly Rental Income'!$J:$J,'Total Cash Flow'!$B3083))</f>
        <v/>
      </c>
      <c r="E3083" s="73" t="str">
        <f>IF(B3083="","",SUMIFS('Mortgage Calculation'!$F:$F,'Mortgage Calculation'!$J:$J,'Total Cash Flow'!$B3083,'Mortgage Calculation'!$K:$K,'Total Cash Flow'!C3083))</f>
        <v/>
      </c>
      <c r="F3083" s="66" t="str">
        <f t="shared" si="48"/>
        <v/>
      </c>
    </row>
    <row r="3084" spans="2:6" ht="14.25" x14ac:dyDescent="0.2">
      <c r="B3084" s="70" t="str">
        <f>IF('Mortgage Calculation'!A3124="","",MONTH('Mortgage Calculation'!C3124))</f>
        <v/>
      </c>
      <c r="C3084" s="71" t="str">
        <f>IF(B3084="","",YEAR('Mortgage Calculation'!C3124))</f>
        <v/>
      </c>
      <c r="D3084" s="72" t="str">
        <f>IF(B3084="","",SUMIFS('Monthly Rental Income'!$G:$G,'Monthly Rental Income'!$K:$K,'Total Cash Flow'!$C3084,'Monthly Rental Income'!$J:$J,'Total Cash Flow'!$B3084))</f>
        <v/>
      </c>
      <c r="E3084" s="73" t="str">
        <f>IF(B3084="","",SUMIFS('Mortgage Calculation'!$F:$F,'Mortgage Calculation'!$J:$J,'Total Cash Flow'!$B3084,'Mortgage Calculation'!$K:$K,'Total Cash Flow'!C3084))</f>
        <v/>
      </c>
      <c r="F3084" s="66" t="str">
        <f t="shared" si="48"/>
        <v/>
      </c>
    </row>
    <row r="3085" spans="2:6" ht="14.25" x14ac:dyDescent="0.2">
      <c r="B3085" s="70" t="str">
        <f>IF('Mortgage Calculation'!A3125="","",MONTH('Mortgage Calculation'!C3125))</f>
        <v/>
      </c>
      <c r="C3085" s="71" t="str">
        <f>IF(B3085="","",YEAR('Mortgage Calculation'!C3125))</f>
        <v/>
      </c>
      <c r="D3085" s="72" t="str">
        <f>IF(B3085="","",SUMIFS('Monthly Rental Income'!$G:$G,'Monthly Rental Income'!$K:$K,'Total Cash Flow'!$C3085,'Monthly Rental Income'!$J:$J,'Total Cash Flow'!$B3085))</f>
        <v/>
      </c>
      <c r="E3085" s="73" t="str">
        <f>IF(B3085="","",SUMIFS('Mortgage Calculation'!$F:$F,'Mortgage Calculation'!$J:$J,'Total Cash Flow'!$B3085,'Mortgage Calculation'!$K:$K,'Total Cash Flow'!C3085))</f>
        <v/>
      </c>
      <c r="F3085" s="66" t="str">
        <f t="shared" si="48"/>
        <v/>
      </c>
    </row>
    <row r="3086" spans="2:6" ht="14.25" x14ac:dyDescent="0.2">
      <c r="B3086" s="70" t="str">
        <f>IF('Mortgage Calculation'!A3126="","",MONTH('Mortgage Calculation'!C3126))</f>
        <v/>
      </c>
      <c r="C3086" s="71" t="str">
        <f>IF(B3086="","",YEAR('Mortgage Calculation'!C3126))</f>
        <v/>
      </c>
      <c r="D3086" s="72" t="str">
        <f>IF(B3086="","",SUMIFS('Monthly Rental Income'!$G:$G,'Monthly Rental Income'!$K:$K,'Total Cash Flow'!$C3086,'Monthly Rental Income'!$J:$J,'Total Cash Flow'!$B3086))</f>
        <v/>
      </c>
      <c r="E3086" s="73" t="str">
        <f>IF(B3086="","",SUMIFS('Mortgage Calculation'!$F:$F,'Mortgage Calculation'!$J:$J,'Total Cash Flow'!$B3086,'Mortgage Calculation'!$K:$K,'Total Cash Flow'!C3086))</f>
        <v/>
      </c>
      <c r="F3086" s="66" t="str">
        <f t="shared" si="48"/>
        <v/>
      </c>
    </row>
    <row r="3087" spans="2:6" ht="14.25" x14ac:dyDescent="0.2">
      <c r="B3087" s="70" t="str">
        <f>IF('Mortgage Calculation'!A3127="","",MONTH('Mortgage Calculation'!C3127))</f>
        <v/>
      </c>
      <c r="C3087" s="71" t="str">
        <f>IF(B3087="","",YEAR('Mortgage Calculation'!C3127))</f>
        <v/>
      </c>
      <c r="D3087" s="72" t="str">
        <f>IF(B3087="","",SUMIFS('Monthly Rental Income'!$G:$G,'Monthly Rental Income'!$K:$K,'Total Cash Flow'!$C3087,'Monthly Rental Income'!$J:$J,'Total Cash Flow'!$B3087))</f>
        <v/>
      </c>
      <c r="E3087" s="73" t="str">
        <f>IF(B3087="","",SUMIFS('Mortgage Calculation'!$F:$F,'Mortgage Calculation'!$J:$J,'Total Cash Flow'!$B3087,'Mortgage Calculation'!$K:$K,'Total Cash Flow'!C3087))</f>
        <v/>
      </c>
      <c r="F3087" s="66" t="str">
        <f t="shared" si="48"/>
        <v/>
      </c>
    </row>
    <row r="3088" spans="2:6" ht="14.25" x14ac:dyDescent="0.2">
      <c r="B3088" s="70" t="str">
        <f>IF('Mortgage Calculation'!A3128="","",MONTH('Mortgage Calculation'!C3128))</f>
        <v/>
      </c>
      <c r="C3088" s="71" t="str">
        <f>IF(B3088="","",YEAR('Mortgage Calculation'!C3128))</f>
        <v/>
      </c>
      <c r="D3088" s="72" t="str">
        <f>IF(B3088="","",SUMIFS('Monthly Rental Income'!$G:$G,'Monthly Rental Income'!$K:$K,'Total Cash Flow'!$C3088,'Monthly Rental Income'!$J:$J,'Total Cash Flow'!$B3088))</f>
        <v/>
      </c>
      <c r="E3088" s="73" t="str">
        <f>IF(B3088="","",SUMIFS('Mortgage Calculation'!$F:$F,'Mortgage Calculation'!$J:$J,'Total Cash Flow'!$B3088,'Mortgage Calculation'!$K:$K,'Total Cash Flow'!C3088))</f>
        <v/>
      </c>
      <c r="F3088" s="66" t="str">
        <f t="shared" si="48"/>
        <v/>
      </c>
    </row>
    <row r="3089" spans="2:6" ht="14.25" x14ac:dyDescent="0.2">
      <c r="B3089" s="70" t="str">
        <f>IF('Mortgage Calculation'!A3129="","",MONTH('Mortgage Calculation'!C3129))</f>
        <v/>
      </c>
      <c r="C3089" s="71" t="str">
        <f>IF(B3089="","",YEAR('Mortgage Calculation'!C3129))</f>
        <v/>
      </c>
      <c r="D3089" s="72" t="str">
        <f>IF(B3089="","",SUMIFS('Monthly Rental Income'!$G:$G,'Monthly Rental Income'!$K:$K,'Total Cash Flow'!$C3089,'Monthly Rental Income'!$J:$J,'Total Cash Flow'!$B3089))</f>
        <v/>
      </c>
      <c r="E3089" s="73" t="str">
        <f>IF(B3089="","",SUMIFS('Mortgage Calculation'!$F:$F,'Mortgage Calculation'!$J:$J,'Total Cash Flow'!$B3089,'Mortgage Calculation'!$K:$K,'Total Cash Flow'!C3089))</f>
        <v/>
      </c>
      <c r="F3089" s="66" t="str">
        <f t="shared" si="48"/>
        <v/>
      </c>
    </row>
    <row r="3090" spans="2:6" ht="14.25" x14ac:dyDescent="0.2">
      <c r="B3090" s="70" t="str">
        <f>IF('Mortgage Calculation'!A3130="","",MONTH('Mortgage Calculation'!C3130))</f>
        <v/>
      </c>
      <c r="C3090" s="71" t="str">
        <f>IF(B3090="","",YEAR('Mortgage Calculation'!C3130))</f>
        <v/>
      </c>
      <c r="D3090" s="72" t="str">
        <f>IF(B3090="","",SUMIFS('Monthly Rental Income'!$G:$G,'Monthly Rental Income'!$K:$K,'Total Cash Flow'!$C3090,'Monthly Rental Income'!$J:$J,'Total Cash Flow'!$B3090))</f>
        <v/>
      </c>
      <c r="E3090" s="73" t="str">
        <f>IF(B3090="","",SUMIFS('Mortgage Calculation'!$F:$F,'Mortgage Calculation'!$J:$J,'Total Cash Flow'!$B3090,'Mortgage Calculation'!$K:$K,'Total Cash Flow'!C3090))</f>
        <v/>
      </c>
      <c r="F3090" s="66" t="str">
        <f t="shared" si="48"/>
        <v/>
      </c>
    </row>
    <row r="3091" spans="2:6" ht="14.25" x14ac:dyDescent="0.2">
      <c r="B3091" s="70" t="str">
        <f>IF('Mortgage Calculation'!A3131="","",MONTH('Mortgage Calculation'!C3131))</f>
        <v/>
      </c>
      <c r="C3091" s="71" t="str">
        <f>IF(B3091="","",YEAR('Mortgage Calculation'!C3131))</f>
        <v/>
      </c>
      <c r="D3091" s="72" t="str">
        <f>IF(B3091="","",SUMIFS('Monthly Rental Income'!$G:$G,'Monthly Rental Income'!$K:$K,'Total Cash Flow'!$C3091,'Monthly Rental Income'!$J:$J,'Total Cash Flow'!$B3091))</f>
        <v/>
      </c>
      <c r="E3091" s="73" t="str">
        <f>IF(B3091="","",SUMIFS('Mortgage Calculation'!$F:$F,'Mortgage Calculation'!$J:$J,'Total Cash Flow'!$B3091,'Mortgage Calculation'!$K:$K,'Total Cash Flow'!C3091))</f>
        <v/>
      </c>
      <c r="F3091" s="66" t="str">
        <f t="shared" si="48"/>
        <v/>
      </c>
    </row>
    <row r="3092" spans="2:6" ht="14.25" x14ac:dyDescent="0.2">
      <c r="B3092" s="70" t="str">
        <f>IF('Mortgage Calculation'!A3132="","",MONTH('Mortgage Calculation'!C3132))</f>
        <v/>
      </c>
      <c r="C3092" s="71" t="str">
        <f>IF(B3092="","",YEAR('Mortgage Calculation'!C3132))</f>
        <v/>
      </c>
      <c r="D3092" s="72" t="str">
        <f>IF(B3092="","",SUMIFS('Monthly Rental Income'!$G:$G,'Monthly Rental Income'!$K:$K,'Total Cash Flow'!$C3092,'Monthly Rental Income'!$J:$J,'Total Cash Flow'!$B3092))</f>
        <v/>
      </c>
      <c r="E3092" s="73" t="str">
        <f>IF(B3092="","",SUMIFS('Mortgage Calculation'!$F:$F,'Mortgage Calculation'!$J:$J,'Total Cash Flow'!$B3092,'Mortgage Calculation'!$K:$K,'Total Cash Flow'!C3092))</f>
        <v/>
      </c>
      <c r="F3092" s="66" t="str">
        <f t="shared" si="48"/>
        <v/>
      </c>
    </row>
    <row r="3093" spans="2:6" ht="14.25" x14ac:dyDescent="0.2">
      <c r="B3093" s="70" t="str">
        <f>IF('Mortgage Calculation'!A3133="","",MONTH('Mortgage Calculation'!C3133))</f>
        <v/>
      </c>
      <c r="C3093" s="71" t="str">
        <f>IF(B3093="","",YEAR('Mortgage Calculation'!C3133))</f>
        <v/>
      </c>
      <c r="D3093" s="72" t="str">
        <f>IF(B3093="","",SUMIFS('Monthly Rental Income'!$G:$G,'Monthly Rental Income'!$K:$K,'Total Cash Flow'!$C3093,'Monthly Rental Income'!$J:$J,'Total Cash Flow'!$B3093))</f>
        <v/>
      </c>
      <c r="E3093" s="73" t="str">
        <f>IF(B3093="","",SUMIFS('Mortgage Calculation'!$F:$F,'Mortgage Calculation'!$J:$J,'Total Cash Flow'!$B3093,'Mortgage Calculation'!$K:$K,'Total Cash Flow'!C3093))</f>
        <v/>
      </c>
      <c r="F3093" s="66" t="str">
        <f t="shared" si="48"/>
        <v/>
      </c>
    </row>
    <row r="3094" spans="2:6" ht="14.25" x14ac:dyDescent="0.2">
      <c r="B3094" s="70" t="str">
        <f>IF('Mortgage Calculation'!A3134="","",MONTH('Mortgage Calculation'!C3134))</f>
        <v/>
      </c>
      <c r="C3094" s="71" t="str">
        <f>IF(B3094="","",YEAR('Mortgage Calculation'!C3134))</f>
        <v/>
      </c>
      <c r="D3094" s="72" t="str">
        <f>IF(B3094="","",SUMIFS('Monthly Rental Income'!$G:$G,'Monthly Rental Income'!$K:$K,'Total Cash Flow'!$C3094,'Monthly Rental Income'!$J:$J,'Total Cash Flow'!$B3094))</f>
        <v/>
      </c>
      <c r="E3094" s="73" t="str">
        <f>IF(B3094="","",SUMIFS('Mortgage Calculation'!$F:$F,'Mortgage Calculation'!$J:$J,'Total Cash Flow'!$B3094,'Mortgage Calculation'!$K:$K,'Total Cash Flow'!C3094))</f>
        <v/>
      </c>
      <c r="F3094" s="66" t="str">
        <f t="shared" si="48"/>
        <v/>
      </c>
    </row>
    <row r="3095" spans="2:6" ht="14.25" x14ac:dyDescent="0.2">
      <c r="B3095" s="70" t="str">
        <f>IF('Mortgage Calculation'!A3135="","",MONTH('Mortgage Calculation'!C3135))</f>
        <v/>
      </c>
      <c r="C3095" s="71" t="str">
        <f>IF(B3095="","",YEAR('Mortgage Calculation'!C3135))</f>
        <v/>
      </c>
      <c r="D3095" s="72" t="str">
        <f>IF(B3095="","",SUMIFS('Monthly Rental Income'!$G:$G,'Monthly Rental Income'!$K:$K,'Total Cash Flow'!$C3095,'Monthly Rental Income'!$J:$J,'Total Cash Flow'!$B3095))</f>
        <v/>
      </c>
      <c r="E3095" s="73" t="str">
        <f>IF(B3095="","",SUMIFS('Mortgage Calculation'!$F:$F,'Mortgage Calculation'!$J:$J,'Total Cash Flow'!$B3095,'Mortgage Calculation'!$K:$K,'Total Cash Flow'!C3095))</f>
        <v/>
      </c>
      <c r="F3095" s="66" t="str">
        <f t="shared" si="48"/>
        <v/>
      </c>
    </row>
    <row r="3096" spans="2:6" ht="14.25" x14ac:dyDescent="0.2">
      <c r="B3096" s="70" t="str">
        <f>IF('Mortgage Calculation'!A3136="","",MONTH('Mortgage Calculation'!C3136))</f>
        <v/>
      </c>
      <c r="C3096" s="71" t="str">
        <f>IF(B3096="","",YEAR('Mortgage Calculation'!C3136))</f>
        <v/>
      </c>
      <c r="D3096" s="72" t="str">
        <f>IF(B3096="","",SUMIFS('Monthly Rental Income'!$G:$G,'Monthly Rental Income'!$K:$K,'Total Cash Flow'!$C3096,'Monthly Rental Income'!$J:$J,'Total Cash Flow'!$B3096))</f>
        <v/>
      </c>
      <c r="E3096" s="73" t="str">
        <f>IF(B3096="","",SUMIFS('Mortgage Calculation'!$F:$F,'Mortgage Calculation'!$J:$J,'Total Cash Flow'!$B3096,'Mortgage Calculation'!$K:$K,'Total Cash Flow'!C3096))</f>
        <v/>
      </c>
      <c r="F3096" s="66" t="str">
        <f t="shared" si="48"/>
        <v/>
      </c>
    </row>
    <row r="3097" spans="2:6" ht="14.25" x14ac:dyDescent="0.2">
      <c r="B3097" s="70" t="str">
        <f>IF('Mortgage Calculation'!A3137="","",MONTH('Mortgage Calculation'!C3137))</f>
        <v/>
      </c>
      <c r="C3097" s="71" t="str">
        <f>IF(B3097="","",YEAR('Mortgage Calculation'!C3137))</f>
        <v/>
      </c>
      <c r="D3097" s="72" t="str">
        <f>IF(B3097="","",SUMIFS('Monthly Rental Income'!$G:$G,'Monthly Rental Income'!$K:$K,'Total Cash Flow'!$C3097,'Monthly Rental Income'!$J:$J,'Total Cash Flow'!$B3097))</f>
        <v/>
      </c>
      <c r="E3097" s="73" t="str">
        <f>IF(B3097="","",SUMIFS('Mortgage Calculation'!$F:$F,'Mortgage Calculation'!$J:$J,'Total Cash Flow'!$B3097,'Mortgage Calculation'!$K:$K,'Total Cash Flow'!C3097))</f>
        <v/>
      </c>
      <c r="F3097" s="66" t="str">
        <f t="shared" si="48"/>
        <v/>
      </c>
    </row>
    <row r="3098" spans="2:6" ht="14.25" x14ac:dyDescent="0.2">
      <c r="B3098" s="70" t="str">
        <f>IF('Mortgage Calculation'!A3138="","",MONTH('Mortgage Calculation'!C3138))</f>
        <v/>
      </c>
      <c r="C3098" s="71" t="str">
        <f>IF(B3098="","",YEAR('Mortgage Calculation'!C3138))</f>
        <v/>
      </c>
      <c r="D3098" s="72" t="str">
        <f>IF(B3098="","",SUMIFS('Monthly Rental Income'!$G:$G,'Monthly Rental Income'!$K:$K,'Total Cash Flow'!$C3098,'Monthly Rental Income'!$J:$J,'Total Cash Flow'!$B3098))</f>
        <v/>
      </c>
      <c r="E3098" s="73" t="str">
        <f>IF(B3098="","",SUMIFS('Mortgage Calculation'!$F:$F,'Mortgage Calculation'!$J:$J,'Total Cash Flow'!$B3098,'Mortgage Calculation'!$K:$K,'Total Cash Flow'!C3098))</f>
        <v/>
      </c>
      <c r="F3098" s="66" t="str">
        <f t="shared" si="48"/>
        <v/>
      </c>
    </row>
    <row r="3099" spans="2:6" ht="14.25" x14ac:dyDescent="0.2">
      <c r="B3099" s="70" t="str">
        <f>IF('Mortgage Calculation'!A3139="","",MONTH('Mortgage Calculation'!C3139))</f>
        <v/>
      </c>
      <c r="C3099" s="71" t="str">
        <f>IF(B3099="","",YEAR('Mortgage Calculation'!C3139))</f>
        <v/>
      </c>
      <c r="D3099" s="72" t="str">
        <f>IF(B3099="","",SUMIFS('Monthly Rental Income'!$G:$G,'Monthly Rental Income'!$K:$K,'Total Cash Flow'!$C3099,'Monthly Rental Income'!$J:$J,'Total Cash Flow'!$B3099))</f>
        <v/>
      </c>
      <c r="E3099" s="73" t="str">
        <f>IF(B3099="","",SUMIFS('Mortgage Calculation'!$F:$F,'Mortgage Calculation'!$J:$J,'Total Cash Flow'!$B3099,'Mortgage Calculation'!$K:$K,'Total Cash Flow'!C3099))</f>
        <v/>
      </c>
      <c r="F3099" s="66" t="str">
        <f t="shared" si="48"/>
        <v/>
      </c>
    </row>
    <row r="3100" spans="2:6" ht="14.25" x14ac:dyDescent="0.2">
      <c r="B3100" s="70" t="str">
        <f>IF('Mortgage Calculation'!A3140="","",MONTH('Mortgage Calculation'!C3140))</f>
        <v/>
      </c>
      <c r="C3100" s="71" t="str">
        <f>IF(B3100="","",YEAR('Mortgage Calculation'!C3140))</f>
        <v/>
      </c>
      <c r="D3100" s="72" t="str">
        <f>IF(B3100="","",SUMIFS('Monthly Rental Income'!$G:$G,'Monthly Rental Income'!$K:$K,'Total Cash Flow'!$C3100,'Monthly Rental Income'!$J:$J,'Total Cash Flow'!$B3100))</f>
        <v/>
      </c>
      <c r="E3100" s="73" t="str">
        <f>IF(B3100="","",SUMIFS('Mortgage Calculation'!$F:$F,'Mortgage Calculation'!$J:$J,'Total Cash Flow'!$B3100,'Mortgage Calculation'!$K:$K,'Total Cash Flow'!C3100))</f>
        <v/>
      </c>
      <c r="F3100" s="66" t="str">
        <f t="shared" si="48"/>
        <v/>
      </c>
    </row>
    <row r="3101" spans="2:6" ht="14.25" x14ac:dyDescent="0.2">
      <c r="B3101" s="70" t="str">
        <f>IF('Mortgage Calculation'!A3141="","",MONTH('Mortgage Calculation'!C3141))</f>
        <v/>
      </c>
      <c r="C3101" s="71" t="str">
        <f>IF(B3101="","",YEAR('Mortgage Calculation'!C3141))</f>
        <v/>
      </c>
      <c r="D3101" s="72" t="str">
        <f>IF(B3101="","",SUMIFS('Monthly Rental Income'!$G:$G,'Monthly Rental Income'!$K:$K,'Total Cash Flow'!$C3101,'Monthly Rental Income'!$J:$J,'Total Cash Flow'!$B3101))</f>
        <v/>
      </c>
      <c r="E3101" s="73" t="str">
        <f>IF(B3101="","",SUMIFS('Mortgage Calculation'!$F:$F,'Mortgage Calculation'!$J:$J,'Total Cash Flow'!$B3101,'Mortgage Calculation'!$K:$K,'Total Cash Flow'!C3101))</f>
        <v/>
      </c>
      <c r="F3101" s="66" t="str">
        <f t="shared" si="48"/>
        <v/>
      </c>
    </row>
    <row r="3102" spans="2:6" ht="14.25" x14ac:dyDescent="0.2">
      <c r="B3102" s="70" t="str">
        <f>IF('Mortgage Calculation'!A3142="","",MONTH('Mortgage Calculation'!C3142))</f>
        <v/>
      </c>
      <c r="C3102" s="71" t="str">
        <f>IF(B3102="","",YEAR('Mortgage Calculation'!C3142))</f>
        <v/>
      </c>
      <c r="D3102" s="72" t="str">
        <f>IF(B3102="","",SUMIFS('Monthly Rental Income'!$G:$G,'Monthly Rental Income'!$K:$K,'Total Cash Flow'!$C3102,'Monthly Rental Income'!$J:$J,'Total Cash Flow'!$B3102))</f>
        <v/>
      </c>
      <c r="E3102" s="73" t="str">
        <f>IF(B3102="","",SUMIFS('Mortgage Calculation'!$F:$F,'Mortgage Calculation'!$J:$J,'Total Cash Flow'!$B3102,'Mortgage Calculation'!$K:$K,'Total Cash Flow'!C3102))</f>
        <v/>
      </c>
      <c r="F3102" s="66" t="str">
        <f t="shared" si="48"/>
        <v/>
      </c>
    </row>
    <row r="3103" spans="2:6" ht="14.25" x14ac:dyDescent="0.2">
      <c r="B3103" s="70" t="str">
        <f>IF('Mortgage Calculation'!A3143="","",MONTH('Mortgage Calculation'!C3143))</f>
        <v/>
      </c>
      <c r="C3103" s="71" t="str">
        <f>IF(B3103="","",YEAR('Mortgage Calculation'!C3143))</f>
        <v/>
      </c>
      <c r="D3103" s="72" t="str">
        <f>IF(B3103="","",SUMIFS('Monthly Rental Income'!$G:$G,'Monthly Rental Income'!$K:$K,'Total Cash Flow'!$C3103,'Monthly Rental Income'!$J:$J,'Total Cash Flow'!$B3103))</f>
        <v/>
      </c>
      <c r="E3103" s="73" t="str">
        <f>IF(B3103="","",SUMIFS('Mortgage Calculation'!$F:$F,'Mortgage Calculation'!$J:$J,'Total Cash Flow'!$B3103,'Mortgage Calculation'!$K:$K,'Total Cash Flow'!C3103))</f>
        <v/>
      </c>
      <c r="F3103" s="66" t="str">
        <f t="shared" si="48"/>
        <v/>
      </c>
    </row>
    <row r="3104" spans="2:6" ht="14.25" x14ac:dyDescent="0.2">
      <c r="B3104" s="70" t="str">
        <f>IF('Mortgage Calculation'!A3144="","",MONTH('Mortgage Calculation'!C3144))</f>
        <v/>
      </c>
      <c r="C3104" s="71" t="str">
        <f>IF(B3104="","",YEAR('Mortgage Calculation'!C3144))</f>
        <v/>
      </c>
      <c r="D3104" s="72" t="str">
        <f>IF(B3104="","",SUMIFS('Monthly Rental Income'!$G:$G,'Monthly Rental Income'!$K:$K,'Total Cash Flow'!$C3104,'Monthly Rental Income'!$J:$J,'Total Cash Flow'!$B3104))</f>
        <v/>
      </c>
      <c r="E3104" s="73" t="str">
        <f>IF(B3104="","",SUMIFS('Mortgage Calculation'!$F:$F,'Mortgage Calculation'!$J:$J,'Total Cash Flow'!$B3104,'Mortgage Calculation'!$K:$K,'Total Cash Flow'!C3104))</f>
        <v/>
      </c>
      <c r="F3104" s="66" t="str">
        <f t="shared" si="48"/>
        <v/>
      </c>
    </row>
    <row r="3105" spans="2:6" ht="14.25" x14ac:dyDescent="0.2">
      <c r="B3105" s="70" t="str">
        <f>IF('Mortgage Calculation'!A3145="","",MONTH('Mortgage Calculation'!C3145))</f>
        <v/>
      </c>
      <c r="C3105" s="71" t="str">
        <f>IF(B3105="","",YEAR('Mortgage Calculation'!C3145))</f>
        <v/>
      </c>
      <c r="D3105" s="72" t="str">
        <f>IF(B3105="","",SUMIFS('Monthly Rental Income'!$G:$G,'Monthly Rental Income'!$K:$K,'Total Cash Flow'!$C3105,'Monthly Rental Income'!$J:$J,'Total Cash Flow'!$B3105))</f>
        <v/>
      </c>
      <c r="E3105" s="73" t="str">
        <f>IF(B3105="","",SUMIFS('Mortgage Calculation'!$F:$F,'Mortgage Calculation'!$J:$J,'Total Cash Flow'!$B3105,'Mortgage Calculation'!$K:$K,'Total Cash Flow'!C3105))</f>
        <v/>
      </c>
      <c r="F3105" s="66" t="str">
        <f t="shared" si="48"/>
        <v/>
      </c>
    </row>
    <row r="3106" spans="2:6" ht="14.25" x14ac:dyDescent="0.2">
      <c r="B3106" s="70" t="str">
        <f>IF('Mortgage Calculation'!A3146="","",MONTH('Mortgage Calculation'!C3146))</f>
        <v/>
      </c>
      <c r="C3106" s="71" t="str">
        <f>IF(B3106="","",YEAR('Mortgage Calculation'!C3146))</f>
        <v/>
      </c>
      <c r="D3106" s="72" t="str">
        <f>IF(B3106="","",SUMIFS('Monthly Rental Income'!$G:$G,'Monthly Rental Income'!$K:$K,'Total Cash Flow'!$C3106,'Monthly Rental Income'!$J:$J,'Total Cash Flow'!$B3106))</f>
        <v/>
      </c>
      <c r="E3106" s="73" t="str">
        <f>IF(B3106="","",SUMIFS('Mortgage Calculation'!$F:$F,'Mortgage Calculation'!$J:$J,'Total Cash Flow'!$B3106,'Mortgage Calculation'!$K:$K,'Total Cash Flow'!C3106))</f>
        <v/>
      </c>
      <c r="F3106" s="66" t="str">
        <f t="shared" si="48"/>
        <v/>
      </c>
    </row>
    <row r="3107" spans="2:6" ht="14.25" x14ac:dyDescent="0.2">
      <c r="B3107" s="70" t="str">
        <f>IF('Mortgage Calculation'!A3147="","",MONTH('Mortgage Calculation'!C3147))</f>
        <v/>
      </c>
      <c r="C3107" s="71" t="str">
        <f>IF(B3107="","",YEAR('Mortgage Calculation'!C3147))</f>
        <v/>
      </c>
      <c r="D3107" s="72" t="str">
        <f>IF(B3107="","",SUMIFS('Monthly Rental Income'!$G:$G,'Monthly Rental Income'!$K:$K,'Total Cash Flow'!$C3107,'Monthly Rental Income'!$J:$J,'Total Cash Flow'!$B3107))</f>
        <v/>
      </c>
      <c r="E3107" s="73" t="str">
        <f>IF(B3107="","",SUMIFS('Mortgage Calculation'!$F:$F,'Mortgage Calculation'!$J:$J,'Total Cash Flow'!$B3107,'Mortgage Calculation'!$K:$K,'Total Cash Flow'!C3107))</f>
        <v/>
      </c>
      <c r="F3107" s="66" t="str">
        <f t="shared" si="48"/>
        <v/>
      </c>
    </row>
    <row r="3108" spans="2:6" ht="14.25" x14ac:dyDescent="0.2">
      <c r="B3108" s="70" t="str">
        <f>IF('Mortgage Calculation'!A3148="","",MONTH('Mortgage Calculation'!C3148))</f>
        <v/>
      </c>
      <c r="C3108" s="71" t="str">
        <f>IF(B3108="","",YEAR('Mortgage Calculation'!C3148))</f>
        <v/>
      </c>
      <c r="D3108" s="72" t="str">
        <f>IF(B3108="","",SUMIFS('Monthly Rental Income'!$G:$G,'Monthly Rental Income'!$K:$K,'Total Cash Flow'!$C3108,'Monthly Rental Income'!$J:$J,'Total Cash Flow'!$B3108))</f>
        <v/>
      </c>
      <c r="E3108" s="73" t="str">
        <f>IF(B3108="","",SUMIFS('Mortgage Calculation'!$F:$F,'Mortgage Calculation'!$J:$J,'Total Cash Flow'!$B3108,'Mortgage Calculation'!$K:$K,'Total Cash Flow'!C3108))</f>
        <v/>
      </c>
      <c r="F3108" s="66" t="str">
        <f t="shared" si="48"/>
        <v/>
      </c>
    </row>
    <row r="3109" spans="2:6" ht="14.25" x14ac:dyDescent="0.2">
      <c r="B3109" s="70" t="str">
        <f>IF('Mortgage Calculation'!A3149="","",MONTH('Mortgage Calculation'!C3149))</f>
        <v/>
      </c>
      <c r="C3109" s="71" t="str">
        <f>IF(B3109="","",YEAR('Mortgage Calculation'!C3149))</f>
        <v/>
      </c>
      <c r="D3109" s="72" t="str">
        <f>IF(B3109="","",SUMIFS('Monthly Rental Income'!$G:$G,'Monthly Rental Income'!$K:$K,'Total Cash Flow'!$C3109,'Monthly Rental Income'!$J:$J,'Total Cash Flow'!$B3109))</f>
        <v/>
      </c>
      <c r="E3109" s="73" t="str">
        <f>IF(B3109="","",SUMIFS('Mortgage Calculation'!$F:$F,'Mortgage Calculation'!$J:$J,'Total Cash Flow'!$B3109,'Mortgage Calculation'!$K:$K,'Total Cash Flow'!C3109))</f>
        <v/>
      </c>
      <c r="F3109" s="66" t="str">
        <f t="shared" si="48"/>
        <v/>
      </c>
    </row>
    <row r="3110" spans="2:6" ht="14.25" x14ac:dyDescent="0.2">
      <c r="B3110" s="70" t="str">
        <f>IF('Mortgage Calculation'!A3150="","",MONTH('Mortgage Calculation'!C3150))</f>
        <v/>
      </c>
      <c r="C3110" s="71" t="str">
        <f>IF(B3110="","",YEAR('Mortgage Calculation'!C3150))</f>
        <v/>
      </c>
      <c r="D3110" s="72" t="str">
        <f>IF(B3110="","",SUMIFS('Monthly Rental Income'!$G:$G,'Monthly Rental Income'!$K:$K,'Total Cash Flow'!$C3110,'Monthly Rental Income'!$J:$J,'Total Cash Flow'!$B3110))</f>
        <v/>
      </c>
      <c r="E3110" s="73" t="str">
        <f>IF(B3110="","",SUMIFS('Mortgage Calculation'!$F:$F,'Mortgage Calculation'!$J:$J,'Total Cash Flow'!$B3110,'Mortgage Calculation'!$K:$K,'Total Cash Flow'!C3110))</f>
        <v/>
      </c>
      <c r="F3110" s="66" t="str">
        <f t="shared" si="48"/>
        <v/>
      </c>
    </row>
    <row r="3111" spans="2:6" ht="14.25" x14ac:dyDescent="0.2">
      <c r="B3111" s="70" t="str">
        <f>IF('Mortgage Calculation'!A3151="","",MONTH('Mortgage Calculation'!C3151))</f>
        <v/>
      </c>
      <c r="C3111" s="71" t="str">
        <f>IF(B3111="","",YEAR('Mortgage Calculation'!C3151))</f>
        <v/>
      </c>
      <c r="D3111" s="72" t="str">
        <f>IF(B3111="","",SUMIFS('Monthly Rental Income'!$G:$G,'Monthly Rental Income'!$K:$K,'Total Cash Flow'!$C3111,'Monthly Rental Income'!$J:$J,'Total Cash Flow'!$B3111))</f>
        <v/>
      </c>
      <c r="E3111" s="73" t="str">
        <f>IF(B3111="","",SUMIFS('Mortgage Calculation'!$F:$F,'Mortgage Calculation'!$J:$J,'Total Cash Flow'!$B3111,'Mortgage Calculation'!$K:$K,'Total Cash Flow'!C3111))</f>
        <v/>
      </c>
      <c r="F3111" s="66" t="str">
        <f t="shared" si="48"/>
        <v/>
      </c>
    </row>
    <row r="3112" spans="2:6" ht="14.25" x14ac:dyDescent="0.2">
      <c r="B3112" s="70" t="str">
        <f>IF('Mortgage Calculation'!A3152="","",MONTH('Mortgage Calculation'!C3152))</f>
        <v/>
      </c>
      <c r="C3112" s="71" t="str">
        <f>IF(B3112="","",YEAR('Mortgage Calculation'!C3152))</f>
        <v/>
      </c>
      <c r="D3112" s="72" t="str">
        <f>IF(B3112="","",SUMIFS('Monthly Rental Income'!$G:$G,'Monthly Rental Income'!$K:$K,'Total Cash Flow'!$C3112,'Monthly Rental Income'!$J:$J,'Total Cash Flow'!$B3112))</f>
        <v/>
      </c>
      <c r="E3112" s="73" t="str">
        <f>IF(B3112="","",SUMIFS('Mortgage Calculation'!$F:$F,'Mortgage Calculation'!$J:$J,'Total Cash Flow'!$B3112,'Mortgage Calculation'!$K:$K,'Total Cash Flow'!C3112))</f>
        <v/>
      </c>
      <c r="F3112" s="66" t="str">
        <f t="shared" si="48"/>
        <v/>
      </c>
    </row>
    <row r="3113" spans="2:6" ht="14.25" x14ac:dyDescent="0.2">
      <c r="B3113" s="70" t="str">
        <f>IF('Mortgage Calculation'!A3153="","",MONTH('Mortgage Calculation'!C3153))</f>
        <v/>
      </c>
      <c r="C3113" s="71" t="str">
        <f>IF(B3113="","",YEAR('Mortgage Calculation'!C3153))</f>
        <v/>
      </c>
      <c r="D3113" s="72" t="str">
        <f>IF(B3113="","",SUMIFS('Monthly Rental Income'!$G:$G,'Monthly Rental Income'!$K:$K,'Total Cash Flow'!$C3113,'Monthly Rental Income'!$J:$J,'Total Cash Flow'!$B3113))</f>
        <v/>
      </c>
      <c r="E3113" s="73" t="str">
        <f>IF(B3113="","",SUMIFS('Mortgage Calculation'!$F:$F,'Mortgage Calculation'!$J:$J,'Total Cash Flow'!$B3113,'Mortgage Calculation'!$K:$K,'Total Cash Flow'!C3113))</f>
        <v/>
      </c>
      <c r="F3113" s="66" t="str">
        <f t="shared" si="48"/>
        <v/>
      </c>
    </row>
    <row r="3114" spans="2:6" ht="14.25" x14ac:dyDescent="0.2">
      <c r="B3114" s="70" t="str">
        <f>IF('Mortgage Calculation'!A3154="","",MONTH('Mortgage Calculation'!C3154))</f>
        <v/>
      </c>
      <c r="C3114" s="71" t="str">
        <f>IF(B3114="","",YEAR('Mortgage Calculation'!C3154))</f>
        <v/>
      </c>
      <c r="D3114" s="72" t="str">
        <f>IF(B3114="","",SUMIFS('Monthly Rental Income'!$G:$G,'Monthly Rental Income'!$K:$K,'Total Cash Flow'!$C3114,'Monthly Rental Income'!$J:$J,'Total Cash Flow'!$B3114))</f>
        <v/>
      </c>
      <c r="E3114" s="73" t="str">
        <f>IF(B3114="","",SUMIFS('Mortgage Calculation'!$F:$F,'Mortgage Calculation'!$J:$J,'Total Cash Flow'!$B3114,'Mortgage Calculation'!$K:$K,'Total Cash Flow'!C3114))</f>
        <v/>
      </c>
      <c r="F3114" s="66" t="str">
        <f t="shared" si="48"/>
        <v/>
      </c>
    </row>
    <row r="3115" spans="2:6" ht="14.25" x14ac:dyDescent="0.2">
      <c r="B3115" s="70" t="str">
        <f>IF('Mortgage Calculation'!A3155="","",MONTH('Mortgage Calculation'!C3155))</f>
        <v/>
      </c>
      <c r="C3115" s="71" t="str">
        <f>IF(B3115="","",YEAR('Mortgage Calculation'!C3155))</f>
        <v/>
      </c>
      <c r="D3115" s="72" t="str">
        <f>IF(B3115="","",SUMIFS('Monthly Rental Income'!$G:$G,'Monthly Rental Income'!$K:$K,'Total Cash Flow'!$C3115,'Monthly Rental Income'!$J:$J,'Total Cash Flow'!$B3115))</f>
        <v/>
      </c>
      <c r="E3115" s="73" t="str">
        <f>IF(B3115="","",SUMIFS('Mortgage Calculation'!$F:$F,'Mortgage Calculation'!$J:$J,'Total Cash Flow'!$B3115,'Mortgage Calculation'!$K:$K,'Total Cash Flow'!C3115))</f>
        <v/>
      </c>
      <c r="F3115" s="66" t="str">
        <f t="shared" si="48"/>
        <v/>
      </c>
    </row>
    <row r="3116" spans="2:6" ht="14.25" x14ac:dyDescent="0.2">
      <c r="B3116" s="70" t="str">
        <f>IF('Mortgage Calculation'!A3156="","",MONTH('Mortgage Calculation'!C3156))</f>
        <v/>
      </c>
      <c r="C3116" s="71" t="str">
        <f>IF(B3116="","",YEAR('Mortgage Calculation'!C3156))</f>
        <v/>
      </c>
      <c r="D3116" s="72" t="str">
        <f>IF(B3116="","",SUMIFS('Monthly Rental Income'!$G:$G,'Monthly Rental Income'!$K:$K,'Total Cash Flow'!$C3116,'Monthly Rental Income'!$J:$J,'Total Cash Flow'!$B3116))</f>
        <v/>
      </c>
      <c r="E3116" s="73" t="str">
        <f>IF(B3116="","",SUMIFS('Mortgage Calculation'!$F:$F,'Mortgage Calculation'!$J:$J,'Total Cash Flow'!$B3116,'Mortgage Calculation'!$K:$K,'Total Cash Flow'!C3116))</f>
        <v/>
      </c>
      <c r="F3116" s="66" t="str">
        <f t="shared" si="48"/>
        <v/>
      </c>
    </row>
    <row r="3117" spans="2:6" ht="14.25" x14ac:dyDescent="0.2">
      <c r="B3117" s="70" t="str">
        <f>IF('Mortgage Calculation'!A3157="","",MONTH('Mortgage Calculation'!C3157))</f>
        <v/>
      </c>
      <c r="C3117" s="71" t="str">
        <f>IF(B3117="","",YEAR('Mortgage Calculation'!C3157))</f>
        <v/>
      </c>
      <c r="D3117" s="72" t="str">
        <f>IF(B3117="","",SUMIFS('Monthly Rental Income'!$G:$G,'Monthly Rental Income'!$K:$K,'Total Cash Flow'!$C3117,'Monthly Rental Income'!$J:$J,'Total Cash Flow'!$B3117))</f>
        <v/>
      </c>
      <c r="E3117" s="73" t="str">
        <f>IF(B3117="","",SUMIFS('Mortgage Calculation'!$F:$F,'Mortgage Calculation'!$J:$J,'Total Cash Flow'!$B3117,'Mortgage Calculation'!$K:$K,'Total Cash Flow'!C3117))</f>
        <v/>
      </c>
      <c r="F3117" s="66" t="str">
        <f t="shared" si="48"/>
        <v/>
      </c>
    </row>
    <row r="3118" spans="2:6" ht="14.25" x14ac:dyDescent="0.2">
      <c r="B3118" s="70" t="str">
        <f>IF('Mortgage Calculation'!A3158="","",MONTH('Mortgage Calculation'!C3158))</f>
        <v/>
      </c>
      <c r="C3118" s="71" t="str">
        <f>IF(B3118="","",YEAR('Mortgage Calculation'!C3158))</f>
        <v/>
      </c>
      <c r="D3118" s="72" t="str">
        <f>IF(B3118="","",SUMIFS('Monthly Rental Income'!$G:$G,'Monthly Rental Income'!$K:$K,'Total Cash Flow'!$C3118,'Monthly Rental Income'!$J:$J,'Total Cash Flow'!$B3118))</f>
        <v/>
      </c>
      <c r="E3118" s="73" t="str">
        <f>IF(B3118="","",SUMIFS('Mortgage Calculation'!$F:$F,'Mortgage Calculation'!$J:$J,'Total Cash Flow'!$B3118,'Mortgage Calculation'!$K:$K,'Total Cash Flow'!C3118))</f>
        <v/>
      </c>
      <c r="F3118" s="66" t="str">
        <f t="shared" si="48"/>
        <v/>
      </c>
    </row>
    <row r="3119" spans="2:6" ht="14.25" x14ac:dyDescent="0.2">
      <c r="B3119" s="70" t="str">
        <f>IF('Mortgage Calculation'!A3159="","",MONTH('Mortgage Calculation'!C3159))</f>
        <v/>
      </c>
      <c r="C3119" s="71" t="str">
        <f>IF(B3119="","",YEAR('Mortgage Calculation'!C3159))</f>
        <v/>
      </c>
      <c r="D3119" s="72" t="str">
        <f>IF(B3119="","",SUMIFS('Monthly Rental Income'!$G:$G,'Monthly Rental Income'!$K:$K,'Total Cash Flow'!$C3119,'Monthly Rental Income'!$J:$J,'Total Cash Flow'!$B3119))</f>
        <v/>
      </c>
      <c r="E3119" s="73" t="str">
        <f>IF(B3119="","",SUMIFS('Mortgage Calculation'!$F:$F,'Mortgage Calculation'!$J:$J,'Total Cash Flow'!$B3119,'Mortgage Calculation'!$K:$K,'Total Cash Flow'!C3119))</f>
        <v/>
      </c>
      <c r="F3119" s="66" t="str">
        <f t="shared" si="48"/>
        <v/>
      </c>
    </row>
    <row r="3120" spans="2:6" ht="14.25" x14ac:dyDescent="0.2">
      <c r="B3120" s="70" t="str">
        <f>IF('Mortgage Calculation'!A3160="","",MONTH('Mortgage Calculation'!C3160))</f>
        <v/>
      </c>
      <c r="C3120" s="71" t="str">
        <f>IF(B3120="","",YEAR('Mortgage Calculation'!C3160))</f>
        <v/>
      </c>
      <c r="D3120" s="72" t="str">
        <f>IF(B3120="","",SUMIFS('Monthly Rental Income'!$G:$G,'Monthly Rental Income'!$K:$K,'Total Cash Flow'!$C3120,'Monthly Rental Income'!$J:$J,'Total Cash Flow'!$B3120))</f>
        <v/>
      </c>
      <c r="E3120" s="73" t="str">
        <f>IF(B3120="","",SUMIFS('Mortgage Calculation'!$F:$F,'Mortgage Calculation'!$J:$J,'Total Cash Flow'!$B3120,'Mortgage Calculation'!$K:$K,'Total Cash Flow'!C3120))</f>
        <v/>
      </c>
      <c r="F3120" s="66" t="str">
        <f t="shared" si="48"/>
        <v/>
      </c>
    </row>
    <row r="3121" spans="2:6" ht="14.25" x14ac:dyDescent="0.2">
      <c r="B3121" s="70" t="str">
        <f>IF('Mortgage Calculation'!A3161="","",MONTH('Mortgage Calculation'!C3161))</f>
        <v/>
      </c>
      <c r="C3121" s="71" t="str">
        <f>IF(B3121="","",YEAR('Mortgage Calculation'!C3161))</f>
        <v/>
      </c>
      <c r="D3121" s="72" t="str">
        <f>IF(B3121="","",SUMIFS('Monthly Rental Income'!$G:$G,'Monthly Rental Income'!$K:$K,'Total Cash Flow'!$C3121,'Monthly Rental Income'!$J:$J,'Total Cash Flow'!$B3121))</f>
        <v/>
      </c>
      <c r="E3121" s="73" t="str">
        <f>IF(B3121="","",SUMIFS('Mortgage Calculation'!$F:$F,'Mortgage Calculation'!$J:$J,'Total Cash Flow'!$B3121,'Mortgage Calculation'!$K:$K,'Total Cash Flow'!C3121))</f>
        <v/>
      </c>
      <c r="F3121" s="66" t="str">
        <f t="shared" si="48"/>
        <v/>
      </c>
    </row>
    <row r="3122" spans="2:6" ht="14.25" x14ac:dyDescent="0.2">
      <c r="B3122" s="70" t="str">
        <f>IF('Mortgage Calculation'!A3162="","",MONTH('Mortgage Calculation'!C3162))</f>
        <v/>
      </c>
      <c r="C3122" s="71" t="str">
        <f>IF(B3122="","",YEAR('Mortgage Calculation'!C3162))</f>
        <v/>
      </c>
      <c r="D3122" s="72" t="str">
        <f>IF(B3122="","",SUMIFS('Monthly Rental Income'!$G:$G,'Monthly Rental Income'!$K:$K,'Total Cash Flow'!$C3122,'Monthly Rental Income'!$J:$J,'Total Cash Flow'!$B3122))</f>
        <v/>
      </c>
      <c r="E3122" s="73" t="str">
        <f>IF(B3122="","",SUMIFS('Mortgage Calculation'!$F:$F,'Mortgage Calculation'!$J:$J,'Total Cash Flow'!$B3122,'Mortgage Calculation'!$K:$K,'Total Cash Flow'!C3122))</f>
        <v/>
      </c>
      <c r="F3122" s="66" t="str">
        <f t="shared" si="48"/>
        <v/>
      </c>
    </row>
    <row r="3123" spans="2:6" ht="14.25" x14ac:dyDescent="0.2">
      <c r="B3123" s="70" t="str">
        <f>IF('Mortgage Calculation'!A3163="","",MONTH('Mortgage Calculation'!C3163))</f>
        <v/>
      </c>
      <c r="C3123" s="71" t="str">
        <f>IF(B3123="","",YEAR('Mortgage Calculation'!C3163))</f>
        <v/>
      </c>
      <c r="D3123" s="72" t="str">
        <f>IF(B3123="","",SUMIFS('Monthly Rental Income'!$G:$G,'Monthly Rental Income'!$K:$K,'Total Cash Flow'!$C3123,'Monthly Rental Income'!$J:$J,'Total Cash Flow'!$B3123))</f>
        <v/>
      </c>
      <c r="E3123" s="73" t="str">
        <f>IF(B3123="","",SUMIFS('Mortgage Calculation'!$F:$F,'Mortgage Calculation'!$J:$J,'Total Cash Flow'!$B3123,'Mortgage Calculation'!$K:$K,'Total Cash Flow'!C3123))</f>
        <v/>
      </c>
      <c r="F3123" s="66" t="str">
        <f t="shared" si="48"/>
        <v/>
      </c>
    </row>
    <row r="3124" spans="2:6" ht="14.25" x14ac:dyDescent="0.2">
      <c r="B3124" s="70" t="str">
        <f>IF('Mortgage Calculation'!A3164="","",MONTH('Mortgage Calculation'!C3164))</f>
        <v/>
      </c>
      <c r="C3124" s="71" t="str">
        <f>IF(B3124="","",YEAR('Mortgage Calculation'!C3164))</f>
        <v/>
      </c>
      <c r="D3124" s="72" t="str">
        <f>IF(B3124="","",SUMIFS('Monthly Rental Income'!$G:$G,'Monthly Rental Income'!$K:$K,'Total Cash Flow'!$C3124,'Monthly Rental Income'!$J:$J,'Total Cash Flow'!$B3124))</f>
        <v/>
      </c>
      <c r="E3124" s="73" t="str">
        <f>IF(B3124="","",SUMIFS('Mortgage Calculation'!$F:$F,'Mortgage Calculation'!$J:$J,'Total Cash Flow'!$B3124,'Mortgage Calculation'!$K:$K,'Total Cash Flow'!C3124))</f>
        <v/>
      </c>
      <c r="F3124" s="66" t="str">
        <f t="shared" si="48"/>
        <v/>
      </c>
    </row>
    <row r="3125" spans="2:6" ht="14.25" x14ac:dyDescent="0.2">
      <c r="B3125" s="70" t="str">
        <f>IF('Mortgage Calculation'!A3165="","",MONTH('Mortgage Calculation'!C3165))</f>
        <v/>
      </c>
      <c r="C3125" s="71" t="str">
        <f>IF(B3125="","",YEAR('Mortgage Calculation'!C3165))</f>
        <v/>
      </c>
      <c r="D3125" s="72" t="str">
        <f>IF(B3125="","",SUMIFS('Monthly Rental Income'!$G:$G,'Monthly Rental Income'!$K:$K,'Total Cash Flow'!$C3125,'Monthly Rental Income'!$J:$J,'Total Cash Flow'!$B3125))</f>
        <v/>
      </c>
      <c r="E3125" s="73" t="str">
        <f>IF(B3125="","",SUMIFS('Mortgage Calculation'!$F:$F,'Mortgage Calculation'!$J:$J,'Total Cash Flow'!$B3125,'Mortgage Calculation'!$K:$K,'Total Cash Flow'!C3125))</f>
        <v/>
      </c>
      <c r="F3125" s="66" t="str">
        <f t="shared" si="48"/>
        <v/>
      </c>
    </row>
    <row r="3126" spans="2:6" ht="14.25" x14ac:dyDescent="0.2">
      <c r="B3126" s="70" t="str">
        <f>IF('Mortgage Calculation'!A3166="","",MONTH('Mortgage Calculation'!C3166))</f>
        <v/>
      </c>
      <c r="C3126" s="71" t="str">
        <f>IF(B3126="","",YEAR('Mortgage Calculation'!C3166))</f>
        <v/>
      </c>
      <c r="D3126" s="72" t="str">
        <f>IF(B3126="","",SUMIFS('Monthly Rental Income'!$G:$G,'Monthly Rental Income'!$K:$K,'Total Cash Flow'!$C3126,'Monthly Rental Income'!$J:$J,'Total Cash Flow'!$B3126))</f>
        <v/>
      </c>
      <c r="E3126" s="73" t="str">
        <f>IF(B3126="","",SUMIFS('Mortgage Calculation'!$F:$F,'Mortgage Calculation'!$J:$J,'Total Cash Flow'!$B3126,'Mortgage Calculation'!$K:$K,'Total Cash Flow'!C3126))</f>
        <v/>
      </c>
      <c r="F3126" s="66" t="str">
        <f t="shared" si="48"/>
        <v/>
      </c>
    </row>
    <row r="3127" spans="2:6" ht="14.25" x14ac:dyDescent="0.2">
      <c r="B3127" s="70" t="str">
        <f>IF('Mortgage Calculation'!A3167="","",MONTH('Mortgage Calculation'!C3167))</f>
        <v/>
      </c>
      <c r="C3127" s="71" t="str">
        <f>IF(B3127="","",YEAR('Mortgage Calculation'!C3167))</f>
        <v/>
      </c>
      <c r="D3127" s="72" t="str">
        <f>IF(B3127="","",SUMIFS('Monthly Rental Income'!$G:$G,'Monthly Rental Income'!$K:$K,'Total Cash Flow'!$C3127,'Monthly Rental Income'!$J:$J,'Total Cash Flow'!$B3127))</f>
        <v/>
      </c>
      <c r="E3127" s="73" t="str">
        <f>IF(B3127="","",SUMIFS('Mortgage Calculation'!$F:$F,'Mortgage Calculation'!$J:$J,'Total Cash Flow'!$B3127,'Mortgage Calculation'!$K:$K,'Total Cash Flow'!C3127))</f>
        <v/>
      </c>
      <c r="F3127" s="66" t="str">
        <f t="shared" si="48"/>
        <v/>
      </c>
    </row>
    <row r="3128" spans="2:6" ht="14.25" x14ac:dyDescent="0.2">
      <c r="B3128" s="70" t="str">
        <f>IF('Mortgage Calculation'!A3168="","",MONTH('Mortgage Calculation'!C3168))</f>
        <v/>
      </c>
      <c r="C3128" s="71" t="str">
        <f>IF(B3128="","",YEAR('Mortgage Calculation'!C3168))</f>
        <v/>
      </c>
      <c r="D3128" s="72" t="str">
        <f>IF(B3128="","",SUMIFS('Monthly Rental Income'!$G:$G,'Monthly Rental Income'!$K:$K,'Total Cash Flow'!$C3128,'Monthly Rental Income'!$J:$J,'Total Cash Flow'!$B3128))</f>
        <v/>
      </c>
      <c r="E3128" s="73" t="str">
        <f>IF(B3128="","",SUMIFS('Mortgage Calculation'!$F:$F,'Mortgage Calculation'!$J:$J,'Total Cash Flow'!$B3128,'Mortgage Calculation'!$K:$K,'Total Cash Flow'!C3128))</f>
        <v/>
      </c>
      <c r="F3128" s="66" t="str">
        <f t="shared" si="48"/>
        <v/>
      </c>
    </row>
    <row r="3129" spans="2:6" ht="14.25" x14ac:dyDescent="0.2">
      <c r="B3129" s="70" t="str">
        <f>IF('Mortgage Calculation'!A3169="","",MONTH('Mortgage Calculation'!C3169))</f>
        <v/>
      </c>
      <c r="C3129" s="71" t="str">
        <f>IF(B3129="","",YEAR('Mortgage Calculation'!C3169))</f>
        <v/>
      </c>
      <c r="D3129" s="72" t="str">
        <f>IF(B3129="","",SUMIFS('Monthly Rental Income'!$G:$G,'Monthly Rental Income'!$K:$K,'Total Cash Flow'!$C3129,'Monthly Rental Income'!$J:$J,'Total Cash Flow'!$B3129))</f>
        <v/>
      </c>
      <c r="E3129" s="73" t="str">
        <f>IF(B3129="","",SUMIFS('Mortgage Calculation'!$F:$F,'Mortgage Calculation'!$J:$J,'Total Cash Flow'!$B3129,'Mortgage Calculation'!$K:$K,'Total Cash Flow'!C3129))</f>
        <v/>
      </c>
      <c r="F3129" s="66" t="str">
        <f t="shared" si="48"/>
        <v/>
      </c>
    </row>
    <row r="3130" spans="2:6" ht="14.25" x14ac:dyDescent="0.2">
      <c r="B3130" s="70" t="str">
        <f>IF('Mortgage Calculation'!A3170="","",MONTH('Mortgage Calculation'!C3170))</f>
        <v/>
      </c>
      <c r="C3130" s="71" t="str">
        <f>IF(B3130="","",YEAR('Mortgage Calculation'!C3170))</f>
        <v/>
      </c>
      <c r="D3130" s="72" t="str">
        <f>IF(B3130="","",SUMIFS('Monthly Rental Income'!$G:$G,'Monthly Rental Income'!$K:$K,'Total Cash Flow'!$C3130,'Monthly Rental Income'!$J:$J,'Total Cash Flow'!$B3130))</f>
        <v/>
      </c>
      <c r="E3130" s="73" t="str">
        <f>IF(B3130="","",SUMIFS('Mortgage Calculation'!$F:$F,'Mortgage Calculation'!$J:$J,'Total Cash Flow'!$B3130,'Mortgage Calculation'!$K:$K,'Total Cash Flow'!C3130))</f>
        <v/>
      </c>
      <c r="F3130" s="66" t="str">
        <f t="shared" si="48"/>
        <v/>
      </c>
    </row>
    <row r="3131" spans="2:6" ht="14.25" x14ac:dyDescent="0.2">
      <c r="B3131" s="70" t="str">
        <f>IF('Mortgage Calculation'!A3171="","",MONTH('Mortgage Calculation'!C3171))</f>
        <v/>
      </c>
      <c r="C3131" s="71" t="str">
        <f>IF(B3131="","",YEAR('Mortgage Calculation'!C3171))</f>
        <v/>
      </c>
      <c r="D3131" s="72" t="str">
        <f>IF(B3131="","",SUMIFS('Monthly Rental Income'!$G:$G,'Monthly Rental Income'!$K:$K,'Total Cash Flow'!$C3131,'Monthly Rental Income'!$J:$J,'Total Cash Flow'!$B3131))</f>
        <v/>
      </c>
      <c r="E3131" s="73" t="str">
        <f>IF(B3131="","",SUMIFS('Mortgage Calculation'!$F:$F,'Mortgage Calculation'!$J:$J,'Total Cash Flow'!$B3131,'Mortgage Calculation'!$K:$K,'Total Cash Flow'!C3131))</f>
        <v/>
      </c>
      <c r="F3131" s="66" t="str">
        <f t="shared" si="48"/>
        <v/>
      </c>
    </row>
    <row r="3132" spans="2:6" ht="14.25" x14ac:dyDescent="0.2">
      <c r="B3132" s="70" t="str">
        <f>IF('Mortgage Calculation'!A3172="","",MONTH('Mortgage Calculation'!C3172))</f>
        <v/>
      </c>
      <c r="C3132" s="71" t="str">
        <f>IF(B3132="","",YEAR('Mortgage Calculation'!C3172))</f>
        <v/>
      </c>
      <c r="D3132" s="72" t="str">
        <f>IF(B3132="","",SUMIFS('Monthly Rental Income'!$G:$G,'Monthly Rental Income'!$K:$K,'Total Cash Flow'!$C3132,'Monthly Rental Income'!$J:$J,'Total Cash Flow'!$B3132))</f>
        <v/>
      </c>
      <c r="E3132" s="73" t="str">
        <f>IF(B3132="","",SUMIFS('Mortgage Calculation'!$F:$F,'Mortgage Calculation'!$J:$J,'Total Cash Flow'!$B3132,'Mortgage Calculation'!$K:$K,'Total Cash Flow'!C3132))</f>
        <v/>
      </c>
      <c r="F3132" s="66" t="str">
        <f t="shared" si="48"/>
        <v/>
      </c>
    </row>
    <row r="3133" spans="2:6" ht="14.25" x14ac:dyDescent="0.2">
      <c r="B3133" s="70" t="str">
        <f>IF('Mortgage Calculation'!A3173="","",MONTH('Mortgage Calculation'!C3173))</f>
        <v/>
      </c>
      <c r="C3133" s="71" t="str">
        <f>IF(B3133="","",YEAR('Mortgage Calculation'!C3173))</f>
        <v/>
      </c>
      <c r="D3133" s="72" t="str">
        <f>IF(B3133="","",SUMIFS('Monthly Rental Income'!$G:$G,'Monthly Rental Income'!$K:$K,'Total Cash Flow'!$C3133,'Monthly Rental Income'!$J:$J,'Total Cash Flow'!$B3133))</f>
        <v/>
      </c>
      <c r="E3133" s="73" t="str">
        <f>IF(B3133="","",SUMIFS('Mortgage Calculation'!$F:$F,'Mortgage Calculation'!$J:$J,'Total Cash Flow'!$B3133,'Mortgage Calculation'!$K:$K,'Total Cash Flow'!C3133))</f>
        <v/>
      </c>
      <c r="F3133" s="66" t="str">
        <f t="shared" si="48"/>
        <v/>
      </c>
    </row>
    <row r="3134" spans="2:6" ht="14.25" x14ac:dyDescent="0.2">
      <c r="B3134" s="70" t="str">
        <f>IF('Mortgage Calculation'!A3174="","",MONTH('Mortgage Calculation'!C3174))</f>
        <v/>
      </c>
      <c r="C3134" s="71" t="str">
        <f>IF(B3134="","",YEAR('Mortgage Calculation'!C3174))</f>
        <v/>
      </c>
      <c r="D3134" s="72" t="str">
        <f>IF(B3134="","",SUMIFS('Monthly Rental Income'!$G:$G,'Monthly Rental Income'!$K:$K,'Total Cash Flow'!$C3134,'Monthly Rental Income'!$J:$J,'Total Cash Flow'!$B3134))</f>
        <v/>
      </c>
      <c r="E3134" s="73" t="str">
        <f>IF(B3134="","",SUMIFS('Mortgage Calculation'!$F:$F,'Mortgage Calculation'!$J:$J,'Total Cash Flow'!$B3134,'Mortgage Calculation'!$K:$K,'Total Cash Flow'!C3134))</f>
        <v/>
      </c>
      <c r="F3134" s="66" t="str">
        <f t="shared" si="48"/>
        <v/>
      </c>
    </row>
    <row r="3135" spans="2:6" ht="14.25" x14ac:dyDescent="0.2">
      <c r="B3135" s="70" t="str">
        <f>IF('Mortgage Calculation'!A3175="","",MONTH('Mortgage Calculation'!C3175))</f>
        <v/>
      </c>
      <c r="C3135" s="71" t="str">
        <f>IF(B3135="","",YEAR('Mortgage Calculation'!C3175))</f>
        <v/>
      </c>
      <c r="D3135" s="72" t="str">
        <f>IF(B3135="","",SUMIFS('Monthly Rental Income'!$G:$G,'Monthly Rental Income'!$K:$K,'Total Cash Flow'!$C3135,'Monthly Rental Income'!$J:$J,'Total Cash Flow'!$B3135))</f>
        <v/>
      </c>
      <c r="E3135" s="73" t="str">
        <f>IF(B3135="","",SUMIFS('Mortgage Calculation'!$F:$F,'Mortgage Calculation'!$J:$J,'Total Cash Flow'!$B3135,'Mortgage Calculation'!$K:$K,'Total Cash Flow'!C3135))</f>
        <v/>
      </c>
      <c r="F3135" s="66" t="str">
        <f t="shared" si="48"/>
        <v/>
      </c>
    </row>
    <row r="3136" spans="2:6" ht="14.25" x14ac:dyDescent="0.2">
      <c r="B3136" s="70" t="str">
        <f>IF('Mortgage Calculation'!A3176="","",MONTH('Mortgage Calculation'!C3176))</f>
        <v/>
      </c>
      <c r="C3136" s="71" t="str">
        <f>IF(B3136="","",YEAR('Mortgage Calculation'!C3176))</f>
        <v/>
      </c>
      <c r="D3136" s="72" t="str">
        <f>IF(B3136="","",SUMIFS('Monthly Rental Income'!$G:$G,'Monthly Rental Income'!$K:$K,'Total Cash Flow'!$C3136,'Monthly Rental Income'!$J:$J,'Total Cash Flow'!$B3136))</f>
        <v/>
      </c>
      <c r="E3136" s="73" t="str">
        <f>IF(B3136="","",SUMIFS('Mortgage Calculation'!$F:$F,'Mortgage Calculation'!$J:$J,'Total Cash Flow'!$B3136,'Mortgage Calculation'!$K:$K,'Total Cash Flow'!C3136))</f>
        <v/>
      </c>
      <c r="F3136" s="66" t="str">
        <f t="shared" si="48"/>
        <v/>
      </c>
    </row>
    <row r="3137" spans="2:6" ht="14.25" x14ac:dyDescent="0.2">
      <c r="B3137" s="70" t="str">
        <f>IF('Mortgage Calculation'!A3177="","",MONTH('Mortgage Calculation'!C3177))</f>
        <v/>
      </c>
      <c r="C3137" s="71" t="str">
        <f>IF(B3137="","",YEAR('Mortgage Calculation'!C3177))</f>
        <v/>
      </c>
      <c r="D3137" s="72" t="str">
        <f>IF(B3137="","",SUMIFS('Monthly Rental Income'!$G:$G,'Monthly Rental Income'!$K:$K,'Total Cash Flow'!$C3137,'Monthly Rental Income'!$J:$J,'Total Cash Flow'!$B3137))</f>
        <v/>
      </c>
      <c r="E3137" s="73" t="str">
        <f>IF(B3137="","",SUMIFS('Mortgage Calculation'!$F:$F,'Mortgage Calculation'!$J:$J,'Total Cash Flow'!$B3137,'Mortgage Calculation'!$K:$K,'Total Cash Flow'!C3137))</f>
        <v/>
      </c>
      <c r="F3137" s="66" t="str">
        <f t="shared" si="48"/>
        <v/>
      </c>
    </row>
    <row r="3138" spans="2:6" ht="14.25" x14ac:dyDescent="0.2">
      <c r="B3138" s="70" t="str">
        <f>IF('Mortgage Calculation'!A3178="","",MONTH('Mortgage Calculation'!C3178))</f>
        <v/>
      </c>
      <c r="C3138" s="71" t="str">
        <f>IF(B3138="","",YEAR('Mortgage Calculation'!C3178))</f>
        <v/>
      </c>
      <c r="D3138" s="72" t="str">
        <f>IF(B3138="","",SUMIFS('Monthly Rental Income'!$G:$G,'Monthly Rental Income'!$K:$K,'Total Cash Flow'!$C3138,'Monthly Rental Income'!$J:$J,'Total Cash Flow'!$B3138))</f>
        <v/>
      </c>
      <c r="E3138" s="73" t="str">
        <f>IF(B3138="","",SUMIFS('Mortgage Calculation'!$F:$F,'Mortgage Calculation'!$J:$J,'Total Cash Flow'!$B3138,'Mortgage Calculation'!$K:$K,'Total Cash Flow'!C3138))</f>
        <v/>
      </c>
      <c r="F3138" s="66" t="str">
        <f t="shared" si="48"/>
        <v/>
      </c>
    </row>
    <row r="3139" spans="2:6" ht="14.25" x14ac:dyDescent="0.2">
      <c r="B3139" s="70" t="str">
        <f>IF('Mortgage Calculation'!A3179="","",MONTH('Mortgage Calculation'!C3179))</f>
        <v/>
      </c>
      <c r="C3139" s="71" t="str">
        <f>IF(B3139="","",YEAR('Mortgage Calculation'!C3179))</f>
        <v/>
      </c>
      <c r="D3139" s="72" t="str">
        <f>IF(B3139="","",SUMIFS('Monthly Rental Income'!$G:$G,'Monthly Rental Income'!$K:$K,'Total Cash Flow'!$C3139,'Monthly Rental Income'!$J:$J,'Total Cash Flow'!$B3139))</f>
        <v/>
      </c>
      <c r="E3139" s="73" t="str">
        <f>IF(B3139="","",SUMIFS('Mortgage Calculation'!$F:$F,'Mortgage Calculation'!$J:$J,'Total Cash Flow'!$B3139,'Mortgage Calculation'!$K:$K,'Total Cash Flow'!C3139))</f>
        <v/>
      </c>
      <c r="F3139" s="66" t="str">
        <f t="shared" si="48"/>
        <v/>
      </c>
    </row>
    <row r="3140" spans="2:6" ht="14.25" x14ac:dyDescent="0.2">
      <c r="B3140" s="70" t="str">
        <f>IF('Mortgage Calculation'!A3180="","",MONTH('Mortgage Calculation'!C3180))</f>
        <v/>
      </c>
      <c r="C3140" s="71" t="str">
        <f>IF(B3140="","",YEAR('Mortgage Calculation'!C3180))</f>
        <v/>
      </c>
      <c r="D3140" s="72" t="str">
        <f>IF(B3140="","",SUMIFS('Monthly Rental Income'!$G:$G,'Monthly Rental Income'!$K:$K,'Total Cash Flow'!$C3140,'Monthly Rental Income'!$J:$J,'Total Cash Flow'!$B3140))</f>
        <v/>
      </c>
      <c r="E3140" s="73" t="str">
        <f>IF(B3140="","",SUMIFS('Mortgage Calculation'!$F:$F,'Mortgage Calculation'!$J:$J,'Total Cash Flow'!$B3140,'Mortgage Calculation'!$K:$K,'Total Cash Flow'!C3140))</f>
        <v/>
      </c>
      <c r="F3140" s="66" t="str">
        <f t="shared" si="48"/>
        <v/>
      </c>
    </row>
    <row r="3141" spans="2:6" ht="14.25" x14ac:dyDescent="0.2">
      <c r="B3141" s="70" t="str">
        <f>IF('Mortgage Calculation'!A3181="","",MONTH('Mortgage Calculation'!C3181))</f>
        <v/>
      </c>
      <c r="C3141" s="71" t="str">
        <f>IF(B3141="","",YEAR('Mortgage Calculation'!C3181))</f>
        <v/>
      </c>
      <c r="D3141" s="72" t="str">
        <f>IF(B3141="","",SUMIFS('Monthly Rental Income'!$G:$G,'Monthly Rental Income'!$K:$K,'Total Cash Flow'!$C3141,'Monthly Rental Income'!$J:$J,'Total Cash Flow'!$B3141))</f>
        <v/>
      </c>
      <c r="E3141" s="73" t="str">
        <f>IF(B3141="","",SUMIFS('Mortgage Calculation'!$F:$F,'Mortgage Calculation'!$J:$J,'Total Cash Flow'!$B3141,'Mortgage Calculation'!$K:$K,'Total Cash Flow'!C3141))</f>
        <v/>
      </c>
      <c r="F3141" s="66" t="str">
        <f t="shared" ref="F3141:F3182" si="49">IF(B3141="","",SUM(D3141:E3141))</f>
        <v/>
      </c>
    </row>
    <row r="3142" spans="2:6" ht="14.25" x14ac:dyDescent="0.2">
      <c r="B3142" s="70" t="str">
        <f>IF('Mortgage Calculation'!A3182="","",MONTH('Mortgage Calculation'!C3182))</f>
        <v/>
      </c>
      <c r="C3142" s="71" t="str">
        <f>IF(B3142="","",YEAR('Mortgage Calculation'!C3182))</f>
        <v/>
      </c>
      <c r="D3142" s="72" t="str">
        <f>IF(B3142="","",SUMIFS('Monthly Rental Income'!$G:$G,'Monthly Rental Income'!$K:$K,'Total Cash Flow'!$C3142,'Monthly Rental Income'!$J:$J,'Total Cash Flow'!$B3142))</f>
        <v/>
      </c>
      <c r="E3142" s="73" t="str">
        <f>IF(B3142="","",SUMIFS('Mortgage Calculation'!$F:$F,'Mortgage Calculation'!$J:$J,'Total Cash Flow'!$B3142,'Mortgage Calculation'!$K:$K,'Total Cash Flow'!C3142))</f>
        <v/>
      </c>
      <c r="F3142" s="66" t="str">
        <f t="shared" si="49"/>
        <v/>
      </c>
    </row>
    <row r="3143" spans="2:6" ht="14.25" x14ac:dyDescent="0.2">
      <c r="B3143" s="70" t="str">
        <f>IF('Mortgage Calculation'!A3183="","",MONTH('Mortgage Calculation'!C3183))</f>
        <v/>
      </c>
      <c r="C3143" s="71" t="str">
        <f>IF(B3143="","",YEAR('Mortgage Calculation'!C3183))</f>
        <v/>
      </c>
      <c r="D3143" s="72" t="str">
        <f>IF(B3143="","",SUMIFS('Monthly Rental Income'!$G:$G,'Monthly Rental Income'!$K:$K,'Total Cash Flow'!$C3143,'Monthly Rental Income'!$J:$J,'Total Cash Flow'!$B3143))</f>
        <v/>
      </c>
      <c r="E3143" s="73" t="str">
        <f>IF(B3143="","",SUMIFS('Mortgage Calculation'!$F:$F,'Mortgage Calculation'!$J:$J,'Total Cash Flow'!$B3143,'Mortgage Calculation'!$K:$K,'Total Cash Flow'!C3143))</f>
        <v/>
      </c>
      <c r="F3143" s="66" t="str">
        <f t="shared" si="49"/>
        <v/>
      </c>
    </row>
    <row r="3144" spans="2:6" ht="14.25" x14ac:dyDescent="0.2">
      <c r="B3144" s="70" t="str">
        <f>IF('Mortgage Calculation'!A3184="","",MONTH('Mortgage Calculation'!C3184))</f>
        <v/>
      </c>
      <c r="C3144" s="71" t="str">
        <f>IF(B3144="","",YEAR('Mortgage Calculation'!C3184))</f>
        <v/>
      </c>
      <c r="D3144" s="72" t="str">
        <f>IF(B3144="","",SUMIFS('Monthly Rental Income'!$G:$G,'Monthly Rental Income'!$K:$K,'Total Cash Flow'!$C3144,'Monthly Rental Income'!$J:$J,'Total Cash Flow'!$B3144))</f>
        <v/>
      </c>
      <c r="E3144" s="73" t="str">
        <f>IF(B3144="","",SUMIFS('Mortgage Calculation'!$F:$F,'Mortgage Calculation'!$J:$J,'Total Cash Flow'!$B3144,'Mortgage Calculation'!$K:$K,'Total Cash Flow'!C3144))</f>
        <v/>
      </c>
      <c r="F3144" s="66" t="str">
        <f t="shared" si="49"/>
        <v/>
      </c>
    </row>
    <row r="3145" spans="2:6" ht="14.25" x14ac:dyDescent="0.2">
      <c r="B3145" s="70" t="str">
        <f>IF('Mortgage Calculation'!A3185="","",MONTH('Mortgage Calculation'!C3185))</f>
        <v/>
      </c>
      <c r="C3145" s="71" t="str">
        <f>IF(B3145="","",YEAR('Mortgage Calculation'!C3185))</f>
        <v/>
      </c>
      <c r="D3145" s="72" t="str">
        <f>IF(B3145="","",SUMIFS('Monthly Rental Income'!$G:$G,'Monthly Rental Income'!$K:$K,'Total Cash Flow'!$C3145,'Monthly Rental Income'!$J:$J,'Total Cash Flow'!$B3145))</f>
        <v/>
      </c>
      <c r="E3145" s="73" t="str">
        <f>IF(B3145="","",SUMIFS('Mortgage Calculation'!$F:$F,'Mortgage Calculation'!$J:$J,'Total Cash Flow'!$B3145,'Mortgage Calculation'!$K:$K,'Total Cash Flow'!C3145))</f>
        <v/>
      </c>
      <c r="F3145" s="66" t="str">
        <f t="shared" si="49"/>
        <v/>
      </c>
    </row>
    <row r="3146" spans="2:6" ht="14.25" x14ac:dyDescent="0.2">
      <c r="B3146" s="70" t="str">
        <f>IF('Mortgage Calculation'!A3186="","",MONTH('Mortgage Calculation'!C3186))</f>
        <v/>
      </c>
      <c r="C3146" s="71" t="str">
        <f>IF(B3146="","",YEAR('Mortgage Calculation'!C3186))</f>
        <v/>
      </c>
      <c r="D3146" s="72" t="str">
        <f>IF(B3146="","",SUMIFS('Monthly Rental Income'!$G:$G,'Monthly Rental Income'!$K:$K,'Total Cash Flow'!$C3146,'Monthly Rental Income'!$J:$J,'Total Cash Flow'!$B3146))</f>
        <v/>
      </c>
      <c r="E3146" s="73" t="str">
        <f>IF(B3146="","",SUMIFS('Mortgage Calculation'!$F:$F,'Mortgage Calculation'!$J:$J,'Total Cash Flow'!$B3146,'Mortgage Calculation'!$K:$K,'Total Cash Flow'!C3146))</f>
        <v/>
      </c>
      <c r="F3146" s="66" t="str">
        <f t="shared" si="49"/>
        <v/>
      </c>
    </row>
    <row r="3147" spans="2:6" ht="14.25" x14ac:dyDescent="0.2">
      <c r="B3147" s="70" t="str">
        <f>IF('Mortgage Calculation'!A3187="","",MONTH('Mortgage Calculation'!C3187))</f>
        <v/>
      </c>
      <c r="C3147" s="71" t="str">
        <f>IF(B3147="","",YEAR('Mortgage Calculation'!C3187))</f>
        <v/>
      </c>
      <c r="D3147" s="72" t="str">
        <f>IF(B3147="","",SUMIFS('Monthly Rental Income'!$G:$G,'Monthly Rental Income'!$K:$K,'Total Cash Flow'!$C3147,'Monthly Rental Income'!$J:$J,'Total Cash Flow'!$B3147))</f>
        <v/>
      </c>
      <c r="E3147" s="73" t="str">
        <f>IF(B3147="","",SUMIFS('Mortgage Calculation'!$F:$F,'Mortgage Calculation'!$J:$J,'Total Cash Flow'!$B3147,'Mortgage Calculation'!$K:$K,'Total Cash Flow'!C3147))</f>
        <v/>
      </c>
      <c r="F3147" s="66" t="str">
        <f t="shared" si="49"/>
        <v/>
      </c>
    </row>
    <row r="3148" spans="2:6" ht="14.25" x14ac:dyDescent="0.2">
      <c r="B3148" s="70" t="str">
        <f>IF('Mortgage Calculation'!A3188="","",MONTH('Mortgage Calculation'!C3188))</f>
        <v/>
      </c>
      <c r="C3148" s="71" t="str">
        <f>IF(B3148="","",YEAR('Mortgage Calculation'!C3188))</f>
        <v/>
      </c>
      <c r="D3148" s="72" t="str">
        <f>IF(B3148="","",SUMIFS('Monthly Rental Income'!$G:$G,'Monthly Rental Income'!$K:$K,'Total Cash Flow'!$C3148,'Monthly Rental Income'!$J:$J,'Total Cash Flow'!$B3148))</f>
        <v/>
      </c>
      <c r="E3148" s="73" t="str">
        <f>IF(B3148="","",SUMIFS('Mortgage Calculation'!$F:$F,'Mortgage Calculation'!$J:$J,'Total Cash Flow'!$B3148,'Mortgage Calculation'!$K:$K,'Total Cash Flow'!C3148))</f>
        <v/>
      </c>
      <c r="F3148" s="66" t="str">
        <f t="shared" si="49"/>
        <v/>
      </c>
    </row>
    <row r="3149" spans="2:6" ht="14.25" x14ac:dyDescent="0.2">
      <c r="B3149" s="70" t="str">
        <f>IF('Mortgage Calculation'!A3189="","",MONTH('Mortgage Calculation'!C3189))</f>
        <v/>
      </c>
      <c r="C3149" s="71" t="str">
        <f>IF(B3149="","",YEAR('Mortgage Calculation'!C3189))</f>
        <v/>
      </c>
      <c r="D3149" s="72" t="str">
        <f>IF(B3149="","",SUMIFS('Monthly Rental Income'!$G:$G,'Monthly Rental Income'!$K:$K,'Total Cash Flow'!$C3149,'Monthly Rental Income'!$J:$J,'Total Cash Flow'!$B3149))</f>
        <v/>
      </c>
      <c r="E3149" s="73" t="str">
        <f>IF(B3149="","",SUMIFS('Mortgage Calculation'!$F:$F,'Mortgage Calculation'!$J:$J,'Total Cash Flow'!$B3149,'Mortgage Calculation'!$K:$K,'Total Cash Flow'!C3149))</f>
        <v/>
      </c>
      <c r="F3149" s="66" t="str">
        <f t="shared" si="49"/>
        <v/>
      </c>
    </row>
    <row r="3150" spans="2:6" ht="14.25" x14ac:dyDescent="0.2">
      <c r="B3150" s="70" t="str">
        <f>IF('Mortgage Calculation'!A3190="","",MONTH('Mortgage Calculation'!C3190))</f>
        <v/>
      </c>
      <c r="C3150" s="71" t="str">
        <f>IF(B3150="","",YEAR('Mortgage Calculation'!C3190))</f>
        <v/>
      </c>
      <c r="D3150" s="72" t="str">
        <f>IF(B3150="","",SUMIFS('Monthly Rental Income'!$G:$G,'Monthly Rental Income'!$K:$K,'Total Cash Flow'!$C3150,'Monthly Rental Income'!$J:$J,'Total Cash Flow'!$B3150))</f>
        <v/>
      </c>
      <c r="E3150" s="73" t="str">
        <f>IF(B3150="","",SUMIFS('Mortgage Calculation'!$F:$F,'Mortgage Calculation'!$J:$J,'Total Cash Flow'!$B3150,'Mortgage Calculation'!$K:$K,'Total Cash Flow'!C3150))</f>
        <v/>
      </c>
      <c r="F3150" s="66" t="str">
        <f t="shared" si="49"/>
        <v/>
      </c>
    </row>
    <row r="3151" spans="2:6" ht="14.25" x14ac:dyDescent="0.2">
      <c r="B3151" s="70" t="str">
        <f>IF('Mortgage Calculation'!A3191="","",MONTH('Mortgage Calculation'!C3191))</f>
        <v/>
      </c>
      <c r="C3151" s="71" t="str">
        <f>IF(B3151="","",YEAR('Mortgage Calculation'!C3191))</f>
        <v/>
      </c>
      <c r="D3151" s="72" t="str">
        <f>IF(B3151="","",SUMIFS('Monthly Rental Income'!$G:$G,'Monthly Rental Income'!$K:$K,'Total Cash Flow'!$C3151,'Monthly Rental Income'!$J:$J,'Total Cash Flow'!$B3151))</f>
        <v/>
      </c>
      <c r="E3151" s="73" t="str">
        <f>IF(B3151="","",SUMIFS('Mortgage Calculation'!$F:$F,'Mortgage Calculation'!$J:$J,'Total Cash Flow'!$B3151,'Mortgage Calculation'!$K:$K,'Total Cash Flow'!C3151))</f>
        <v/>
      </c>
      <c r="F3151" s="66" t="str">
        <f t="shared" si="49"/>
        <v/>
      </c>
    </row>
    <row r="3152" spans="2:6" ht="14.25" x14ac:dyDescent="0.2">
      <c r="B3152" s="70" t="str">
        <f>IF('Mortgage Calculation'!A3192="","",MONTH('Mortgage Calculation'!C3192))</f>
        <v/>
      </c>
      <c r="C3152" s="71" t="str">
        <f>IF(B3152="","",YEAR('Mortgage Calculation'!C3192))</f>
        <v/>
      </c>
      <c r="D3152" s="72" t="str">
        <f>IF(B3152="","",SUMIFS('Monthly Rental Income'!$G:$G,'Monthly Rental Income'!$K:$K,'Total Cash Flow'!$C3152,'Monthly Rental Income'!$J:$J,'Total Cash Flow'!$B3152))</f>
        <v/>
      </c>
      <c r="E3152" s="73" t="str">
        <f>IF(B3152="","",SUMIFS('Mortgage Calculation'!$F:$F,'Mortgage Calculation'!$J:$J,'Total Cash Flow'!$B3152,'Mortgage Calculation'!$K:$K,'Total Cash Flow'!C3152))</f>
        <v/>
      </c>
      <c r="F3152" s="66" t="str">
        <f t="shared" si="49"/>
        <v/>
      </c>
    </row>
    <row r="3153" spans="2:6" ht="14.25" x14ac:dyDescent="0.2">
      <c r="B3153" s="70" t="str">
        <f>IF('Mortgage Calculation'!A3193="","",MONTH('Mortgage Calculation'!C3193))</f>
        <v/>
      </c>
      <c r="C3153" s="71" t="str">
        <f>IF(B3153="","",YEAR('Mortgage Calculation'!C3193))</f>
        <v/>
      </c>
      <c r="D3153" s="72" t="str">
        <f>IF(B3153="","",SUMIFS('Monthly Rental Income'!$G:$G,'Monthly Rental Income'!$K:$K,'Total Cash Flow'!$C3153,'Monthly Rental Income'!$J:$J,'Total Cash Flow'!$B3153))</f>
        <v/>
      </c>
      <c r="E3153" s="73" t="str">
        <f>IF(B3153="","",SUMIFS('Mortgage Calculation'!$F:$F,'Mortgage Calculation'!$J:$J,'Total Cash Flow'!$B3153,'Mortgage Calculation'!$K:$K,'Total Cash Flow'!C3153))</f>
        <v/>
      </c>
      <c r="F3153" s="66" t="str">
        <f t="shared" si="49"/>
        <v/>
      </c>
    </row>
    <row r="3154" spans="2:6" ht="14.25" x14ac:dyDescent="0.2">
      <c r="B3154" s="70" t="str">
        <f>IF('Mortgage Calculation'!A3194="","",MONTH('Mortgage Calculation'!C3194))</f>
        <v/>
      </c>
      <c r="C3154" s="71" t="str">
        <f>IF(B3154="","",YEAR('Mortgage Calculation'!C3194))</f>
        <v/>
      </c>
      <c r="D3154" s="72" t="str">
        <f>IF(B3154="","",SUMIFS('Monthly Rental Income'!$G:$G,'Monthly Rental Income'!$K:$K,'Total Cash Flow'!$C3154,'Monthly Rental Income'!$J:$J,'Total Cash Flow'!$B3154))</f>
        <v/>
      </c>
      <c r="E3154" s="73" t="str">
        <f>IF(B3154="","",SUMIFS('Mortgage Calculation'!$F:$F,'Mortgage Calculation'!$J:$J,'Total Cash Flow'!$B3154,'Mortgage Calculation'!$K:$K,'Total Cash Flow'!C3154))</f>
        <v/>
      </c>
      <c r="F3154" s="66" t="str">
        <f t="shared" si="49"/>
        <v/>
      </c>
    </row>
    <row r="3155" spans="2:6" ht="14.25" x14ac:dyDescent="0.2">
      <c r="B3155" s="70" t="str">
        <f>IF('Mortgage Calculation'!A3195="","",MONTH('Mortgage Calculation'!C3195))</f>
        <v/>
      </c>
      <c r="C3155" s="71" t="str">
        <f>IF(B3155="","",YEAR('Mortgage Calculation'!C3195))</f>
        <v/>
      </c>
      <c r="D3155" s="72" t="str">
        <f>IF(B3155="","",SUMIFS('Monthly Rental Income'!$G:$G,'Monthly Rental Income'!$K:$K,'Total Cash Flow'!$C3155,'Monthly Rental Income'!$J:$J,'Total Cash Flow'!$B3155))</f>
        <v/>
      </c>
      <c r="E3155" s="73" t="str">
        <f>IF(B3155="","",SUMIFS('Mortgage Calculation'!$F:$F,'Mortgage Calculation'!$J:$J,'Total Cash Flow'!$B3155,'Mortgage Calculation'!$K:$K,'Total Cash Flow'!C3155))</f>
        <v/>
      </c>
      <c r="F3155" s="66" t="str">
        <f t="shared" si="49"/>
        <v/>
      </c>
    </row>
    <row r="3156" spans="2:6" ht="14.25" x14ac:dyDescent="0.2">
      <c r="B3156" s="70" t="str">
        <f>IF('Mortgage Calculation'!A3196="","",MONTH('Mortgage Calculation'!C3196))</f>
        <v/>
      </c>
      <c r="C3156" s="71" t="str">
        <f>IF(B3156="","",YEAR('Mortgage Calculation'!C3196))</f>
        <v/>
      </c>
      <c r="D3156" s="72" t="str">
        <f>IF(B3156="","",SUMIFS('Monthly Rental Income'!$G:$G,'Monthly Rental Income'!$K:$K,'Total Cash Flow'!$C3156,'Monthly Rental Income'!$J:$J,'Total Cash Flow'!$B3156))</f>
        <v/>
      </c>
      <c r="E3156" s="73" t="str">
        <f>IF(B3156="","",SUMIFS('Mortgage Calculation'!$F:$F,'Mortgage Calculation'!$J:$J,'Total Cash Flow'!$B3156,'Mortgage Calculation'!$K:$K,'Total Cash Flow'!C3156))</f>
        <v/>
      </c>
      <c r="F3156" s="66" t="str">
        <f t="shared" si="49"/>
        <v/>
      </c>
    </row>
    <row r="3157" spans="2:6" ht="14.25" x14ac:dyDescent="0.2">
      <c r="B3157" s="70" t="str">
        <f>IF('Mortgage Calculation'!A3197="","",MONTH('Mortgage Calculation'!C3197))</f>
        <v/>
      </c>
      <c r="C3157" s="71" t="str">
        <f>IF(B3157="","",YEAR('Mortgage Calculation'!C3197))</f>
        <v/>
      </c>
      <c r="D3157" s="72" t="str">
        <f>IF(B3157="","",SUMIFS('Monthly Rental Income'!$G:$G,'Monthly Rental Income'!$K:$K,'Total Cash Flow'!$C3157,'Monthly Rental Income'!$J:$J,'Total Cash Flow'!$B3157))</f>
        <v/>
      </c>
      <c r="E3157" s="73" t="str">
        <f>IF(B3157="","",SUMIFS('Mortgage Calculation'!$F:$F,'Mortgage Calculation'!$J:$J,'Total Cash Flow'!$B3157,'Mortgage Calculation'!$K:$K,'Total Cash Flow'!C3157))</f>
        <v/>
      </c>
      <c r="F3157" s="66" t="str">
        <f t="shared" si="49"/>
        <v/>
      </c>
    </row>
    <row r="3158" spans="2:6" ht="14.25" x14ac:dyDescent="0.2">
      <c r="B3158" s="70" t="str">
        <f>IF('Mortgage Calculation'!A3198="","",MONTH('Mortgage Calculation'!C3198))</f>
        <v/>
      </c>
      <c r="C3158" s="71" t="str">
        <f>IF(B3158="","",YEAR('Mortgage Calculation'!C3198))</f>
        <v/>
      </c>
      <c r="D3158" s="72" t="str">
        <f>IF(B3158="","",SUMIFS('Monthly Rental Income'!$G:$G,'Monthly Rental Income'!$K:$K,'Total Cash Flow'!$C3158,'Monthly Rental Income'!$J:$J,'Total Cash Flow'!$B3158))</f>
        <v/>
      </c>
      <c r="E3158" s="73" t="str">
        <f>IF(B3158="","",SUMIFS('Mortgage Calculation'!$F:$F,'Mortgage Calculation'!$J:$J,'Total Cash Flow'!$B3158,'Mortgage Calculation'!$K:$K,'Total Cash Flow'!C3158))</f>
        <v/>
      </c>
      <c r="F3158" s="66" t="str">
        <f t="shared" si="49"/>
        <v/>
      </c>
    </row>
    <row r="3159" spans="2:6" ht="14.25" x14ac:dyDescent="0.2">
      <c r="B3159" s="70" t="str">
        <f>IF('Mortgage Calculation'!A3199="","",MONTH('Mortgage Calculation'!C3199))</f>
        <v/>
      </c>
      <c r="C3159" s="71" t="str">
        <f>IF(B3159="","",YEAR('Mortgage Calculation'!C3199))</f>
        <v/>
      </c>
      <c r="D3159" s="72" t="str">
        <f>IF(B3159="","",SUMIFS('Monthly Rental Income'!$G:$G,'Monthly Rental Income'!$K:$K,'Total Cash Flow'!$C3159,'Monthly Rental Income'!$J:$J,'Total Cash Flow'!$B3159))</f>
        <v/>
      </c>
      <c r="E3159" s="73" t="str">
        <f>IF(B3159="","",SUMIFS('Mortgage Calculation'!$F:$F,'Mortgage Calculation'!$J:$J,'Total Cash Flow'!$B3159,'Mortgage Calculation'!$K:$K,'Total Cash Flow'!C3159))</f>
        <v/>
      </c>
      <c r="F3159" s="66" t="str">
        <f t="shared" si="49"/>
        <v/>
      </c>
    </row>
    <row r="3160" spans="2:6" ht="14.25" x14ac:dyDescent="0.2">
      <c r="B3160" s="70" t="str">
        <f>IF('Mortgage Calculation'!A3200="","",MONTH('Mortgage Calculation'!C3200))</f>
        <v/>
      </c>
      <c r="C3160" s="71" t="str">
        <f>IF(B3160="","",YEAR('Mortgage Calculation'!C3200))</f>
        <v/>
      </c>
      <c r="D3160" s="72" t="str">
        <f>IF(B3160="","",SUMIFS('Monthly Rental Income'!$G:$G,'Monthly Rental Income'!$K:$K,'Total Cash Flow'!$C3160,'Monthly Rental Income'!$J:$J,'Total Cash Flow'!$B3160))</f>
        <v/>
      </c>
      <c r="E3160" s="73" t="str">
        <f>IF(B3160="","",SUMIFS('Mortgage Calculation'!$F:$F,'Mortgage Calculation'!$J:$J,'Total Cash Flow'!$B3160,'Mortgage Calculation'!$K:$K,'Total Cash Flow'!C3160))</f>
        <v/>
      </c>
      <c r="F3160" s="66" t="str">
        <f t="shared" si="49"/>
        <v/>
      </c>
    </row>
    <row r="3161" spans="2:6" ht="14.25" x14ac:dyDescent="0.2">
      <c r="B3161" s="70" t="str">
        <f>IF('Mortgage Calculation'!A3201="","",MONTH('Mortgage Calculation'!C3201))</f>
        <v/>
      </c>
      <c r="C3161" s="71" t="str">
        <f>IF(B3161="","",YEAR('Mortgage Calculation'!C3201))</f>
        <v/>
      </c>
      <c r="D3161" s="72" t="str">
        <f>IF(B3161="","",SUMIFS('Monthly Rental Income'!$G:$G,'Monthly Rental Income'!$K:$K,'Total Cash Flow'!$C3161,'Monthly Rental Income'!$J:$J,'Total Cash Flow'!$B3161))</f>
        <v/>
      </c>
      <c r="E3161" s="73" t="str">
        <f>IF(B3161="","",SUMIFS('Mortgage Calculation'!$F:$F,'Mortgage Calculation'!$J:$J,'Total Cash Flow'!$B3161,'Mortgage Calculation'!$K:$K,'Total Cash Flow'!C3161))</f>
        <v/>
      </c>
      <c r="F3161" s="66" t="str">
        <f t="shared" si="49"/>
        <v/>
      </c>
    </row>
    <row r="3162" spans="2:6" ht="14.25" x14ac:dyDescent="0.2">
      <c r="B3162" s="70" t="str">
        <f>IF('Mortgage Calculation'!A3202="","",MONTH('Mortgage Calculation'!C3202))</f>
        <v/>
      </c>
      <c r="C3162" s="71" t="str">
        <f>IF(B3162="","",YEAR('Mortgage Calculation'!C3202))</f>
        <v/>
      </c>
      <c r="D3162" s="72" t="str">
        <f>IF(B3162="","",SUMIFS('Monthly Rental Income'!$G:$G,'Monthly Rental Income'!$K:$K,'Total Cash Flow'!$C3162,'Monthly Rental Income'!$J:$J,'Total Cash Flow'!$B3162))</f>
        <v/>
      </c>
      <c r="E3162" s="73" t="str">
        <f>IF(B3162="","",SUMIFS('Mortgage Calculation'!$F:$F,'Mortgage Calculation'!$J:$J,'Total Cash Flow'!$B3162,'Mortgage Calculation'!$K:$K,'Total Cash Flow'!C3162))</f>
        <v/>
      </c>
      <c r="F3162" s="66" t="str">
        <f t="shared" si="49"/>
        <v/>
      </c>
    </row>
    <row r="3163" spans="2:6" ht="14.25" x14ac:dyDescent="0.2">
      <c r="B3163" s="70" t="str">
        <f>IF('Mortgage Calculation'!A3203="","",MONTH('Mortgage Calculation'!C3203))</f>
        <v/>
      </c>
      <c r="C3163" s="71" t="str">
        <f>IF(B3163="","",YEAR('Mortgage Calculation'!C3203))</f>
        <v/>
      </c>
      <c r="D3163" s="72" t="str">
        <f>IF(B3163="","",SUMIFS('Monthly Rental Income'!$G:$G,'Monthly Rental Income'!$K:$K,'Total Cash Flow'!$C3163,'Monthly Rental Income'!$J:$J,'Total Cash Flow'!$B3163))</f>
        <v/>
      </c>
      <c r="E3163" s="73" t="str">
        <f>IF(B3163="","",SUMIFS('Mortgage Calculation'!$F:$F,'Mortgage Calculation'!$J:$J,'Total Cash Flow'!$B3163,'Mortgage Calculation'!$K:$K,'Total Cash Flow'!C3163))</f>
        <v/>
      </c>
      <c r="F3163" s="66" t="str">
        <f t="shared" si="49"/>
        <v/>
      </c>
    </row>
    <row r="3164" spans="2:6" ht="14.25" x14ac:dyDescent="0.2">
      <c r="B3164" s="70" t="str">
        <f>IF('Mortgage Calculation'!A3204="","",MONTH('Mortgage Calculation'!C3204))</f>
        <v/>
      </c>
      <c r="C3164" s="71" t="str">
        <f>IF(B3164="","",YEAR('Mortgage Calculation'!C3204))</f>
        <v/>
      </c>
      <c r="D3164" s="72" t="str">
        <f>IF(B3164="","",SUMIFS('Monthly Rental Income'!$G:$G,'Monthly Rental Income'!$K:$K,'Total Cash Flow'!$C3164,'Monthly Rental Income'!$J:$J,'Total Cash Flow'!$B3164))</f>
        <v/>
      </c>
      <c r="E3164" s="73" t="str">
        <f>IF(B3164="","",SUMIFS('Mortgage Calculation'!$F:$F,'Mortgage Calculation'!$J:$J,'Total Cash Flow'!$B3164,'Mortgage Calculation'!$K:$K,'Total Cash Flow'!C3164))</f>
        <v/>
      </c>
      <c r="F3164" s="66" t="str">
        <f t="shared" si="49"/>
        <v/>
      </c>
    </row>
    <row r="3165" spans="2:6" ht="14.25" x14ac:dyDescent="0.2">
      <c r="B3165" s="70" t="str">
        <f>IF('Mortgage Calculation'!A3205="","",MONTH('Mortgage Calculation'!C3205))</f>
        <v/>
      </c>
      <c r="C3165" s="71" t="str">
        <f>IF(B3165="","",YEAR('Mortgage Calculation'!C3205))</f>
        <v/>
      </c>
      <c r="D3165" s="72" t="str">
        <f>IF(B3165="","",SUMIFS('Monthly Rental Income'!$G:$G,'Monthly Rental Income'!$K:$K,'Total Cash Flow'!$C3165,'Monthly Rental Income'!$J:$J,'Total Cash Flow'!$B3165))</f>
        <v/>
      </c>
      <c r="E3165" s="73" t="str">
        <f>IF(B3165="","",SUMIFS('Mortgage Calculation'!$F:$F,'Mortgage Calculation'!$J:$J,'Total Cash Flow'!$B3165,'Mortgage Calculation'!$K:$K,'Total Cash Flow'!C3165))</f>
        <v/>
      </c>
      <c r="F3165" s="66" t="str">
        <f t="shared" si="49"/>
        <v/>
      </c>
    </row>
    <row r="3166" spans="2:6" ht="14.25" x14ac:dyDescent="0.2">
      <c r="B3166" s="70" t="str">
        <f>IF('Mortgage Calculation'!A3206="","",MONTH('Mortgage Calculation'!C3206))</f>
        <v/>
      </c>
      <c r="C3166" s="71" t="str">
        <f>IF(B3166="","",YEAR('Mortgage Calculation'!C3206))</f>
        <v/>
      </c>
      <c r="D3166" s="72" t="str">
        <f>IF(B3166="","",SUMIFS('Monthly Rental Income'!$G:$G,'Monthly Rental Income'!$K:$K,'Total Cash Flow'!$C3166,'Monthly Rental Income'!$J:$J,'Total Cash Flow'!$B3166))</f>
        <v/>
      </c>
      <c r="E3166" s="73" t="str">
        <f>IF(B3166="","",SUMIFS('Mortgage Calculation'!$F:$F,'Mortgage Calculation'!$J:$J,'Total Cash Flow'!$B3166,'Mortgage Calculation'!$K:$K,'Total Cash Flow'!C3166))</f>
        <v/>
      </c>
      <c r="F3166" s="66" t="str">
        <f t="shared" si="49"/>
        <v/>
      </c>
    </row>
    <row r="3167" spans="2:6" ht="14.25" x14ac:dyDescent="0.2">
      <c r="B3167" s="70" t="str">
        <f>IF('Mortgage Calculation'!A3207="","",MONTH('Mortgage Calculation'!C3207))</f>
        <v/>
      </c>
      <c r="C3167" s="71" t="str">
        <f>IF(B3167="","",YEAR('Mortgage Calculation'!C3207))</f>
        <v/>
      </c>
      <c r="D3167" s="72" t="str">
        <f>IF(B3167="","",SUMIFS('Monthly Rental Income'!$G:$G,'Monthly Rental Income'!$K:$K,'Total Cash Flow'!$C3167,'Monthly Rental Income'!$J:$J,'Total Cash Flow'!$B3167))</f>
        <v/>
      </c>
      <c r="E3167" s="73" t="str">
        <f>IF(B3167="","",SUMIFS('Mortgage Calculation'!$F:$F,'Mortgage Calculation'!$J:$J,'Total Cash Flow'!$B3167,'Mortgage Calculation'!$K:$K,'Total Cash Flow'!C3167))</f>
        <v/>
      </c>
      <c r="F3167" s="66" t="str">
        <f t="shared" si="49"/>
        <v/>
      </c>
    </row>
    <row r="3168" spans="2:6" ht="14.25" x14ac:dyDescent="0.2">
      <c r="B3168" s="70" t="str">
        <f>IF('Mortgage Calculation'!A3208="","",MONTH('Mortgage Calculation'!C3208))</f>
        <v/>
      </c>
      <c r="C3168" s="71" t="str">
        <f>IF(B3168="","",YEAR('Mortgage Calculation'!C3208))</f>
        <v/>
      </c>
      <c r="D3168" s="72" t="str">
        <f>IF(B3168="","",SUMIFS('Monthly Rental Income'!$G:$G,'Monthly Rental Income'!$K:$K,'Total Cash Flow'!$C3168,'Monthly Rental Income'!$J:$J,'Total Cash Flow'!$B3168))</f>
        <v/>
      </c>
      <c r="E3168" s="73" t="str">
        <f>IF(B3168="","",SUMIFS('Mortgage Calculation'!$F:$F,'Mortgage Calculation'!$J:$J,'Total Cash Flow'!$B3168,'Mortgage Calculation'!$K:$K,'Total Cash Flow'!C3168))</f>
        <v/>
      </c>
      <c r="F3168" s="66" t="str">
        <f t="shared" si="49"/>
        <v/>
      </c>
    </row>
    <row r="3169" spans="2:6" ht="14.25" x14ac:dyDescent="0.2">
      <c r="B3169" s="70" t="str">
        <f>IF('Mortgage Calculation'!A3209="","",MONTH('Mortgage Calculation'!C3209))</f>
        <v/>
      </c>
      <c r="C3169" s="71" t="str">
        <f>IF(B3169="","",YEAR('Mortgage Calculation'!C3209))</f>
        <v/>
      </c>
      <c r="D3169" s="72" t="str">
        <f>IF(B3169="","",SUMIFS('Monthly Rental Income'!$G:$G,'Monthly Rental Income'!$K:$K,'Total Cash Flow'!$C3169,'Monthly Rental Income'!$J:$J,'Total Cash Flow'!$B3169))</f>
        <v/>
      </c>
      <c r="E3169" s="73" t="str">
        <f>IF(B3169="","",SUMIFS('Mortgage Calculation'!$F:$F,'Mortgage Calculation'!$J:$J,'Total Cash Flow'!$B3169,'Mortgage Calculation'!$K:$K,'Total Cash Flow'!C3169))</f>
        <v/>
      </c>
      <c r="F3169" s="66" t="str">
        <f t="shared" si="49"/>
        <v/>
      </c>
    </row>
    <row r="3170" spans="2:6" ht="14.25" x14ac:dyDescent="0.2">
      <c r="B3170" s="70" t="str">
        <f>IF('Mortgage Calculation'!A3210="","",MONTH('Mortgage Calculation'!C3210))</f>
        <v/>
      </c>
      <c r="C3170" s="71" t="str">
        <f>IF(B3170="","",YEAR('Mortgage Calculation'!C3210))</f>
        <v/>
      </c>
      <c r="D3170" s="72" t="str">
        <f>IF(B3170="","",SUMIFS('Monthly Rental Income'!$G:$G,'Monthly Rental Income'!$K:$K,'Total Cash Flow'!$C3170,'Monthly Rental Income'!$J:$J,'Total Cash Flow'!$B3170))</f>
        <v/>
      </c>
      <c r="E3170" s="73" t="str">
        <f>IF(B3170="","",SUMIFS('Mortgage Calculation'!$F:$F,'Mortgage Calculation'!$J:$J,'Total Cash Flow'!$B3170,'Mortgage Calculation'!$K:$K,'Total Cash Flow'!C3170))</f>
        <v/>
      </c>
      <c r="F3170" s="66" t="str">
        <f t="shared" si="49"/>
        <v/>
      </c>
    </row>
    <row r="3171" spans="2:6" ht="14.25" x14ac:dyDescent="0.2">
      <c r="B3171" s="70" t="str">
        <f>IF('Mortgage Calculation'!A3211="","",MONTH('Mortgage Calculation'!C3211))</f>
        <v/>
      </c>
      <c r="C3171" s="71" t="str">
        <f>IF(B3171="","",YEAR('Mortgage Calculation'!C3211))</f>
        <v/>
      </c>
      <c r="D3171" s="72" t="str">
        <f>IF(B3171="","",SUMIFS('Monthly Rental Income'!$G:$G,'Monthly Rental Income'!$K:$K,'Total Cash Flow'!$C3171,'Monthly Rental Income'!$J:$J,'Total Cash Flow'!$B3171))</f>
        <v/>
      </c>
      <c r="E3171" s="73" t="str">
        <f>IF(B3171="","",SUMIFS('Mortgage Calculation'!$F:$F,'Mortgage Calculation'!$J:$J,'Total Cash Flow'!$B3171,'Mortgage Calculation'!$K:$K,'Total Cash Flow'!C3171))</f>
        <v/>
      </c>
      <c r="F3171" s="66" t="str">
        <f t="shared" si="49"/>
        <v/>
      </c>
    </row>
    <row r="3172" spans="2:6" ht="14.25" x14ac:dyDescent="0.2">
      <c r="B3172" s="70" t="str">
        <f>IF('Mortgage Calculation'!A3212="","",MONTH('Mortgage Calculation'!C3212))</f>
        <v/>
      </c>
      <c r="C3172" s="71" t="str">
        <f>IF(B3172="","",YEAR('Mortgage Calculation'!C3212))</f>
        <v/>
      </c>
      <c r="D3172" s="72" t="str">
        <f>IF(B3172="","",SUMIFS('Monthly Rental Income'!$G:$G,'Monthly Rental Income'!$K:$K,'Total Cash Flow'!$C3172,'Monthly Rental Income'!$J:$J,'Total Cash Flow'!$B3172))</f>
        <v/>
      </c>
      <c r="E3172" s="73" t="str">
        <f>IF(B3172="","",SUMIFS('Mortgage Calculation'!$F:$F,'Mortgage Calculation'!$J:$J,'Total Cash Flow'!$B3172,'Mortgage Calculation'!$K:$K,'Total Cash Flow'!C3172))</f>
        <v/>
      </c>
      <c r="F3172" s="66" t="str">
        <f t="shared" si="49"/>
        <v/>
      </c>
    </row>
    <row r="3173" spans="2:6" ht="14.25" x14ac:dyDescent="0.2">
      <c r="B3173" s="70" t="str">
        <f>IF('Mortgage Calculation'!A3213="","",MONTH('Mortgage Calculation'!C3213))</f>
        <v/>
      </c>
      <c r="C3173" s="71" t="str">
        <f>IF(B3173="","",YEAR('Mortgage Calculation'!C3213))</f>
        <v/>
      </c>
      <c r="D3173" s="72" t="str">
        <f>IF(B3173="","",SUMIFS('Monthly Rental Income'!$G:$G,'Monthly Rental Income'!$K:$K,'Total Cash Flow'!$C3173,'Monthly Rental Income'!$J:$J,'Total Cash Flow'!$B3173))</f>
        <v/>
      </c>
      <c r="E3173" s="73" t="str">
        <f>IF(B3173="","",SUMIFS('Mortgage Calculation'!$F:$F,'Mortgage Calculation'!$J:$J,'Total Cash Flow'!$B3173,'Mortgage Calculation'!$K:$K,'Total Cash Flow'!C3173))</f>
        <v/>
      </c>
      <c r="F3173" s="66" t="str">
        <f t="shared" si="49"/>
        <v/>
      </c>
    </row>
    <row r="3174" spans="2:6" ht="14.25" x14ac:dyDescent="0.2">
      <c r="B3174" s="70" t="str">
        <f>IF('Mortgage Calculation'!A3214="","",MONTH('Mortgage Calculation'!C3214))</f>
        <v/>
      </c>
      <c r="C3174" s="71" t="str">
        <f>IF(B3174="","",YEAR('Mortgage Calculation'!C3214))</f>
        <v/>
      </c>
      <c r="D3174" s="72" t="str">
        <f>IF(B3174="","",SUMIFS('Monthly Rental Income'!$G:$G,'Monthly Rental Income'!$K:$K,'Total Cash Flow'!$C3174,'Monthly Rental Income'!$J:$J,'Total Cash Flow'!$B3174))</f>
        <v/>
      </c>
      <c r="E3174" s="73" t="str">
        <f>IF(B3174="","",SUMIFS('Mortgage Calculation'!$F:$F,'Mortgage Calculation'!$J:$J,'Total Cash Flow'!$B3174,'Mortgage Calculation'!$K:$K,'Total Cash Flow'!C3174))</f>
        <v/>
      </c>
      <c r="F3174" s="66" t="str">
        <f t="shared" si="49"/>
        <v/>
      </c>
    </row>
    <row r="3175" spans="2:6" ht="14.25" x14ac:dyDescent="0.2">
      <c r="B3175" s="70" t="str">
        <f>IF('Mortgage Calculation'!A3215="","",MONTH('Mortgage Calculation'!C3215))</f>
        <v/>
      </c>
      <c r="C3175" s="71" t="str">
        <f>IF(B3175="","",YEAR('Mortgage Calculation'!C3215))</f>
        <v/>
      </c>
      <c r="D3175" s="72" t="str">
        <f>IF(B3175="","",SUMIFS('Monthly Rental Income'!$G:$G,'Monthly Rental Income'!$K:$K,'Total Cash Flow'!$C3175,'Monthly Rental Income'!$J:$J,'Total Cash Flow'!$B3175))</f>
        <v/>
      </c>
      <c r="E3175" s="73" t="str">
        <f>IF(B3175="","",SUMIFS('Mortgage Calculation'!$F:$F,'Mortgage Calculation'!$J:$J,'Total Cash Flow'!$B3175,'Mortgage Calculation'!$K:$K,'Total Cash Flow'!C3175))</f>
        <v/>
      </c>
      <c r="F3175" s="66" t="str">
        <f t="shared" si="49"/>
        <v/>
      </c>
    </row>
    <row r="3176" spans="2:6" ht="14.25" x14ac:dyDescent="0.2">
      <c r="B3176" s="70" t="str">
        <f>IF('Mortgage Calculation'!A3216="","",MONTH('Mortgage Calculation'!C3216))</f>
        <v/>
      </c>
      <c r="C3176" s="71" t="str">
        <f>IF(B3176="","",YEAR('Mortgage Calculation'!C3216))</f>
        <v/>
      </c>
      <c r="D3176" s="72" t="str">
        <f>IF(B3176="","",SUMIFS('Monthly Rental Income'!$G:$G,'Monthly Rental Income'!$K:$K,'Total Cash Flow'!$C3176,'Monthly Rental Income'!$J:$J,'Total Cash Flow'!$B3176))</f>
        <v/>
      </c>
      <c r="E3176" s="73" t="str">
        <f>IF(B3176="","",SUMIFS('Mortgage Calculation'!$F:$F,'Mortgage Calculation'!$J:$J,'Total Cash Flow'!$B3176,'Mortgage Calculation'!$K:$K,'Total Cash Flow'!C3176))</f>
        <v/>
      </c>
      <c r="F3176" s="66" t="str">
        <f t="shared" si="49"/>
        <v/>
      </c>
    </row>
    <row r="3177" spans="2:6" ht="14.25" x14ac:dyDescent="0.2">
      <c r="B3177" s="70" t="str">
        <f>IF('Mortgage Calculation'!A3217="","",MONTH('Mortgage Calculation'!C3217))</f>
        <v/>
      </c>
      <c r="C3177" s="71" t="str">
        <f>IF(B3177="","",YEAR('Mortgage Calculation'!C3217))</f>
        <v/>
      </c>
      <c r="D3177" s="72" t="str">
        <f>IF(B3177="","",SUMIFS('Monthly Rental Income'!$G:$G,'Monthly Rental Income'!$K:$K,'Total Cash Flow'!$C3177,'Monthly Rental Income'!$J:$J,'Total Cash Flow'!$B3177))</f>
        <v/>
      </c>
      <c r="E3177" s="73" t="str">
        <f>IF(B3177="","",SUMIFS('Mortgage Calculation'!$F:$F,'Mortgage Calculation'!$J:$J,'Total Cash Flow'!$B3177,'Mortgage Calculation'!$K:$K,'Total Cash Flow'!C3177))</f>
        <v/>
      </c>
      <c r="F3177" s="66" t="str">
        <f t="shared" si="49"/>
        <v/>
      </c>
    </row>
    <row r="3178" spans="2:6" ht="14.25" x14ac:dyDescent="0.2">
      <c r="B3178" s="70" t="str">
        <f>IF('Mortgage Calculation'!A3218="","",MONTH('Mortgage Calculation'!C3218))</f>
        <v/>
      </c>
      <c r="C3178" s="71" t="str">
        <f>IF(B3178="","",YEAR('Mortgage Calculation'!C3218))</f>
        <v/>
      </c>
      <c r="D3178" s="72" t="str">
        <f>IF(B3178="","",SUMIFS('Monthly Rental Income'!$G:$G,'Monthly Rental Income'!$K:$K,'Total Cash Flow'!$C3178,'Monthly Rental Income'!$J:$J,'Total Cash Flow'!$B3178))</f>
        <v/>
      </c>
      <c r="E3178" s="73" t="str">
        <f>IF(B3178="","",SUMIFS('Mortgage Calculation'!$F:$F,'Mortgage Calculation'!$J:$J,'Total Cash Flow'!$B3178,'Mortgage Calculation'!$K:$K,'Total Cash Flow'!C3178))</f>
        <v/>
      </c>
      <c r="F3178" s="66" t="str">
        <f t="shared" si="49"/>
        <v/>
      </c>
    </row>
    <row r="3179" spans="2:6" ht="14.25" x14ac:dyDescent="0.2">
      <c r="B3179" s="70" t="str">
        <f>IF('Mortgage Calculation'!A3219="","",MONTH('Mortgage Calculation'!C3219))</f>
        <v/>
      </c>
      <c r="C3179" s="71" t="str">
        <f>IF(B3179="","",YEAR('Mortgage Calculation'!C3219))</f>
        <v/>
      </c>
      <c r="D3179" s="72" t="str">
        <f>IF(B3179="","",SUMIFS('Monthly Rental Income'!$G:$G,'Monthly Rental Income'!$K:$K,'Total Cash Flow'!$C3179,'Monthly Rental Income'!$J:$J,'Total Cash Flow'!$B3179))</f>
        <v/>
      </c>
      <c r="E3179" s="73" t="str">
        <f>IF(B3179="","",SUMIFS('Mortgage Calculation'!$F:$F,'Mortgage Calculation'!$J:$J,'Total Cash Flow'!$B3179,'Mortgage Calculation'!$K:$K,'Total Cash Flow'!C3179))</f>
        <v/>
      </c>
      <c r="F3179" s="66" t="str">
        <f t="shared" si="49"/>
        <v/>
      </c>
    </row>
    <row r="3180" spans="2:6" ht="14.25" x14ac:dyDescent="0.2">
      <c r="B3180" s="70" t="str">
        <f>IF('Mortgage Calculation'!A3220="","",MONTH('Mortgage Calculation'!C3220))</f>
        <v/>
      </c>
      <c r="C3180" s="71" t="str">
        <f>IF(B3180="","",YEAR('Mortgage Calculation'!C3220))</f>
        <v/>
      </c>
      <c r="D3180" s="72" t="str">
        <f>IF(B3180="","",SUMIFS('Monthly Rental Income'!$G:$G,'Monthly Rental Income'!$K:$K,'Total Cash Flow'!$C3180,'Monthly Rental Income'!$J:$J,'Total Cash Flow'!$B3180))</f>
        <v/>
      </c>
      <c r="E3180" s="73" t="str">
        <f>IF(B3180="","",SUMIFS('Mortgage Calculation'!$F:$F,'Mortgage Calculation'!$J:$J,'Total Cash Flow'!$B3180,'Mortgage Calculation'!$K:$K,'Total Cash Flow'!C3180))</f>
        <v/>
      </c>
      <c r="F3180" s="66" t="str">
        <f t="shared" si="49"/>
        <v/>
      </c>
    </row>
    <row r="3181" spans="2:6" ht="14.25" x14ac:dyDescent="0.2">
      <c r="B3181" s="70" t="str">
        <f>IF('Mortgage Calculation'!A3221="","",MONTH('Mortgage Calculation'!C3221))</f>
        <v/>
      </c>
      <c r="C3181" s="71" t="str">
        <f>IF(B3181="","",YEAR('Mortgage Calculation'!C3221))</f>
        <v/>
      </c>
      <c r="D3181" s="72" t="str">
        <f>IF(B3181="","",SUMIFS('Monthly Rental Income'!$G:$G,'Monthly Rental Income'!$K:$K,'Total Cash Flow'!$C3181,'Monthly Rental Income'!$J:$J,'Total Cash Flow'!$B3181))</f>
        <v/>
      </c>
      <c r="E3181" s="73" t="str">
        <f>IF(B3181="","",SUMIFS('Mortgage Calculation'!$F:$F,'Mortgage Calculation'!$J:$J,'Total Cash Flow'!$B3181,'Mortgage Calculation'!$K:$K,'Total Cash Flow'!C3181))</f>
        <v/>
      </c>
      <c r="F3181" s="66" t="str">
        <f t="shared" si="49"/>
        <v/>
      </c>
    </row>
    <row r="3182" spans="2:6" ht="15" thickBot="1" x14ac:dyDescent="0.25">
      <c r="B3182" s="74" t="str">
        <f>IF('Mortgage Calculation'!A3222="","",MONTH('Mortgage Calculation'!C3222))</f>
        <v/>
      </c>
      <c r="C3182" s="75" t="str">
        <f>IF(B3182="","",YEAR('Mortgage Calculation'!C3222))</f>
        <v/>
      </c>
      <c r="D3182" s="76" t="str">
        <f>IF(B3182="","",SUMIFS('Monthly Rental Income'!$G:$G,'Monthly Rental Income'!$K:$K,'Total Cash Flow'!$C3182,'Monthly Rental Income'!$J:$J,'Total Cash Flow'!$B3182))</f>
        <v/>
      </c>
      <c r="E3182" s="77" t="str">
        <f>IF(B3182="","",SUMIFS('Mortgage Calculation'!$F:$F,'Mortgage Calculation'!$J:$J,'Total Cash Flow'!$B3182,'Mortgage Calculation'!$K:$K,'Total Cash Flow'!C3182))</f>
        <v/>
      </c>
      <c r="F3182" s="67" t="str">
        <f t="shared" si="49"/>
        <v/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3BD6CED16784C9848793BCB8A8B5C" ma:contentTypeVersion="13" ma:contentTypeDescription="Create a new document." ma:contentTypeScope="" ma:versionID="847bee06aa7b2a33407fac2f45700239">
  <xsd:schema xmlns:xsd="http://www.w3.org/2001/XMLSchema" xmlns:xs="http://www.w3.org/2001/XMLSchema" xmlns:p="http://schemas.microsoft.com/office/2006/metadata/properties" xmlns:ns3="dda6fff3-f3be-4414-8fe7-bdde5e113c2e" xmlns:ns4="cafdd227-729a-45e1-a1b3-6b82500adb76" targetNamespace="http://schemas.microsoft.com/office/2006/metadata/properties" ma:root="true" ma:fieldsID="b32395141e4195432d6adc35cd352e5e" ns3:_="" ns4:_="">
    <xsd:import namespace="dda6fff3-f3be-4414-8fe7-bdde5e113c2e"/>
    <xsd:import namespace="cafdd227-729a-45e1-a1b3-6b82500adb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6fff3-f3be-4414-8fe7-bdde5e113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dd227-729a-45e1-a1b3-6b82500adb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5ECD68-7541-4E06-871B-478CA924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a6fff3-f3be-4414-8fe7-bdde5e113c2e"/>
    <ds:schemaRef ds:uri="cafdd227-729a-45e1-a1b3-6b82500ad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7E99D4-A4D1-4092-B3B6-38F57B3056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9F62F-E639-4DDE-91ED-0B74B09AE45E}">
  <ds:schemaRefs>
    <ds:schemaRef ds:uri="http://purl.org/dc/elements/1.1/"/>
    <ds:schemaRef ds:uri="http://purl.org/dc/dcmitype/"/>
    <ds:schemaRef ds:uri="http://schemas.microsoft.com/office/2006/metadata/properties"/>
    <ds:schemaRef ds:uri="dda6fff3-f3be-4414-8fe7-bdde5e113c2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cafdd227-729a-45e1-a1b3-6b82500adb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Introduction</vt:lpstr>
      <vt:lpstr>Mapping</vt:lpstr>
      <vt:lpstr>Monthly Rental Income</vt:lpstr>
      <vt:lpstr>Mortgage Calculation</vt:lpstr>
      <vt:lpstr>Total Cash Flow</vt:lpstr>
      <vt:lpstr>AddExp</vt:lpstr>
      <vt:lpstr>CapitalReq</vt:lpstr>
      <vt:lpstr>Date1stPmt</vt:lpstr>
      <vt:lpstr>DownPmt</vt:lpstr>
      <vt:lpstr>Duration</vt:lpstr>
      <vt:lpstr>GrossYield</vt:lpstr>
      <vt:lpstr>InterestRate</vt:lpstr>
      <vt:lpstr>LoanAmount</vt:lpstr>
      <vt:lpstr>Payment</vt:lpstr>
      <vt:lpstr>PaymentFrqcy</vt:lpstr>
      <vt:lpstr>PaymentsDue</vt:lpstr>
      <vt:lpstr>PurchPrice</vt:lpstr>
      <vt:lpstr>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Stockkamp, Felix</dc:creator>
  <cp:lastModifiedBy>QSK1184</cp:lastModifiedBy>
  <dcterms:created xsi:type="dcterms:W3CDTF">2020-05-29T13:31:08Z</dcterms:created>
  <dcterms:modified xsi:type="dcterms:W3CDTF">2024-09-20T12:15:18Z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0x0101002903BD6CED16784C9848793BCB8A8B5C</vt:lpwstr>
  </property>
</Properties>
</file>